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comments1.xml" ContentType="application/vnd.openxmlformats-officedocument.spreadsheetml.comments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My Drive\Coaching\Basketball\Records\2022-2023 Season\"/>
    </mc:Choice>
  </mc:AlternateContent>
  <bookViews>
    <workbookView xWindow="0" yWindow="0" windowWidth="28800" windowHeight="12330" tabRatio="772"/>
  </bookViews>
  <sheets>
    <sheet name="Top10" sheetId="2" r:id="rId1"/>
    <sheet name="Coaching Totals" sheetId="28" r:id="rId2"/>
    <sheet name="Finishes" sheetId="22" r:id="rId3"/>
    <sheet name="Career Totals" sheetId="27" r:id="rId4"/>
    <sheet name="Honors &amp; Awards" sheetId="21" r:id="rId5"/>
    <sheet name="Notable Performances" sheetId="24" r:id="rId6"/>
    <sheet name="Season Recaps" sheetId="23" r:id="rId7"/>
    <sheet name="playerstats" sheetId="3" r:id="rId8"/>
    <sheet name="teamstats" sheetId="1" r:id="rId9"/>
    <sheet name="gamemax_team" sheetId="4" r:id="rId10"/>
    <sheet name="gamemax_player" sheetId="20" r:id="rId11"/>
    <sheet name="Pivot Tables" sheetId="26" r:id="rId12"/>
    <sheet name="Sheet1" sheetId="29" r:id="rId13"/>
  </sheets>
  <externalReferences>
    <externalReference r:id="rId14"/>
  </externalReferences>
  <definedNames>
    <definedName name="_xlnm._FilterDatabase" localSheetId="7" hidden="1">playerstats!$A$2:$AK$571</definedName>
    <definedName name="_xlnm._FilterDatabase" localSheetId="0" hidden="1">'Top10'!$F$301:$F$310</definedName>
    <definedName name="gamesheets">[1]Roster!$U$5:$U$44</definedName>
    <definedName name="HTML_CodePage" hidden="1">1252</definedName>
    <definedName name="HTML_Control" hidden="1">{"'Gillette's report'!$A$1:$I$101","'Rock Springs's report'!$A$1:$I$68","'Natrona's report'!$A$1:$I$74","'Green River's report'!$A$1:$I$77","'Central's report'!$A$1:$I$69","'Sheridan's report'!$A$1:$I$83","'East's report'!$A$1:$I$77","'Laramie's report'!$A$1:$I$92","'Kelly Walsh's report'!$A$1:$I$83","'Evanston's report'!$A$1:$I$75","'top10'!$A$1:$K$260"}</definedName>
    <definedName name="HTML_Description" hidden="1">""</definedName>
    <definedName name="HTML_Email" hidden="1">""</definedName>
    <definedName name="HTML_Header" hidden="1">"top10"</definedName>
    <definedName name="HTML_LastUpdate" hidden="1">"9/6/00"</definedName>
    <definedName name="HTML_LineAfter" hidden="1">FALSE</definedName>
    <definedName name="HTML_LineBefore" hidden="1">FALSE</definedName>
    <definedName name="HTML_Name" hidden="1">"Dan Bleak"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"week 1 report"</definedName>
    <definedName name="Players">playerstats!$A$2:$AK$1999</definedName>
    <definedName name="Playersmax">gamemax_player!$A$2:$L$2035</definedName>
    <definedName name="_xlnm.Print_Area" localSheetId="2">Finishes!$B$1:$N$88</definedName>
    <definedName name="_xlnm.Print_Area" localSheetId="0">'Top10'!$A:$L</definedName>
    <definedName name="_xlnm.Print_Titles" localSheetId="2">Finishes!$1:$3</definedName>
    <definedName name="Teams">teamstats!$A$2:$BK$209</definedName>
    <definedName name="TeamsMax">gamemax_team!$A$2:$L$500</definedName>
  </definedNames>
  <calcPr calcId="162913"/>
  <pivotCaches>
    <pivotCache cacheId="124" r:id="rId15"/>
    <pivotCache cacheId="127" r:id="rId16"/>
    <pivotCache cacheId="130" r:id="rId17"/>
    <pivotCache cacheId="134" r:id="rId18"/>
    <pivotCache cacheId="137" r:id="rId19"/>
    <pivotCache cacheId="141" r:id="rId20"/>
    <pivotCache cacheId="144" r:id="rId21"/>
    <pivotCache cacheId="148" r:id="rId22"/>
    <pivotCache cacheId="152" r:id="rId23"/>
    <pivotCache cacheId="155" r:id="rId24"/>
    <pivotCache cacheId="158" r:id="rId25"/>
    <pivotCache cacheId="161" r:id="rId26"/>
    <pivotCache cacheId="165" r:id="rId27"/>
    <pivotCache cacheId="168" r:id="rId28"/>
    <pivotCache cacheId="171" r:id="rId29"/>
    <pivotCache cacheId="174" r:id="rId30"/>
  </pivotCaches>
</workbook>
</file>

<file path=xl/calcChain.xml><?xml version="1.0" encoding="utf-8"?>
<calcChain xmlns="http://schemas.openxmlformats.org/spreadsheetml/2006/main">
  <c r="L4" i="4" l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G372" i="3"/>
  <c r="AG373" i="3"/>
  <c r="AG374" i="3"/>
  <c r="AG375" i="3"/>
  <c r="AD367" i="3"/>
  <c r="AD368" i="3"/>
  <c r="AD369" i="3"/>
  <c r="AD370" i="3"/>
  <c r="AD371" i="3"/>
  <c r="AD372" i="3"/>
  <c r="AD373" i="3"/>
  <c r="AD374" i="3"/>
  <c r="AD375" i="3"/>
  <c r="AC372" i="3"/>
  <c r="AC373" i="3"/>
  <c r="AC374" i="3"/>
  <c r="AC375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AG371" i="3"/>
  <c r="AG370" i="3"/>
  <c r="AG369" i="3"/>
  <c r="AG368" i="3"/>
  <c r="AG367" i="3"/>
  <c r="AG366" i="3"/>
  <c r="AG365" i="3"/>
  <c r="AG364" i="3"/>
  <c r="AG363" i="3"/>
  <c r="AF375" i="3"/>
  <c r="AF374" i="3"/>
  <c r="AF373" i="3"/>
  <c r="AF372" i="3"/>
  <c r="AF371" i="3"/>
  <c r="AF370" i="3"/>
  <c r="AF369" i="3"/>
  <c r="AF368" i="3"/>
  <c r="AF367" i="3"/>
  <c r="AF366" i="3"/>
  <c r="AF365" i="3"/>
  <c r="AF364" i="3"/>
  <c r="AF363" i="3"/>
  <c r="AD366" i="3"/>
  <c r="AD365" i="3"/>
  <c r="AD364" i="3"/>
  <c r="AD363" i="3"/>
  <c r="AC371" i="3"/>
  <c r="AC370" i="3"/>
  <c r="AC369" i="3"/>
  <c r="AC368" i="3"/>
  <c r="AC367" i="3"/>
  <c r="AC366" i="3"/>
  <c r="AC365" i="3"/>
  <c r="AC364" i="3"/>
  <c r="AC363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Y375" i="3"/>
  <c r="Y374" i="3"/>
  <c r="Y373" i="3"/>
  <c r="Y372" i="3"/>
  <c r="Y371" i="3"/>
  <c r="Y370" i="3"/>
  <c r="Y369" i="3"/>
  <c r="Y368" i="3"/>
  <c r="Y367" i="3"/>
  <c r="Y366" i="3"/>
  <c r="Y365" i="3"/>
  <c r="Y364" i="3"/>
  <c r="Y363" i="3"/>
  <c r="O371" i="3"/>
  <c r="O370" i="3"/>
  <c r="O369" i="3"/>
  <c r="O368" i="3"/>
  <c r="O367" i="3"/>
  <c r="O366" i="3"/>
  <c r="O365" i="3"/>
  <c r="O364" i="3"/>
  <c r="O363" i="3"/>
  <c r="L367" i="3"/>
  <c r="L368" i="3"/>
  <c r="L369" i="3"/>
  <c r="L370" i="3"/>
  <c r="L371" i="3"/>
  <c r="L372" i="3"/>
  <c r="L373" i="3"/>
  <c r="L374" i="3"/>
  <c r="L375" i="3"/>
  <c r="L366" i="3"/>
  <c r="L365" i="3"/>
  <c r="L364" i="3"/>
  <c r="L363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U5" i="1" l="1"/>
  <c r="V5" i="1"/>
  <c r="W5" i="1"/>
  <c r="X5" i="1"/>
  <c r="Y5" i="1"/>
  <c r="Z5" i="1"/>
  <c r="AA5" i="1"/>
  <c r="AB5" i="1"/>
  <c r="AC5" i="1"/>
  <c r="AW5" i="1"/>
  <c r="AX5" i="1"/>
  <c r="AY5" i="1"/>
  <c r="AZ5" i="1"/>
  <c r="BA5" i="1"/>
  <c r="BB5" i="1"/>
  <c r="BC5" i="1"/>
  <c r="BD5" i="1"/>
  <c r="BE5" i="1"/>
  <c r="BK5" i="1"/>
  <c r="AD6" i="23"/>
  <c r="M6" i="23"/>
  <c r="F6" i="23"/>
  <c r="L36" i="20" l="1"/>
  <c r="L35" i="20"/>
  <c r="L34" i="20"/>
  <c r="L33" i="20"/>
  <c r="BE6" i="1"/>
  <c r="BD6" i="1"/>
  <c r="BC6" i="1"/>
  <c r="BB6" i="1"/>
  <c r="BA6" i="1"/>
  <c r="AZ6" i="1"/>
  <c r="AY6" i="1"/>
  <c r="AX6" i="1"/>
  <c r="AW6" i="1"/>
  <c r="AC6" i="1"/>
  <c r="AB6" i="1"/>
  <c r="AA6" i="1"/>
  <c r="Z6" i="1"/>
  <c r="Y6" i="1"/>
  <c r="X6" i="1"/>
  <c r="W6" i="1"/>
  <c r="V6" i="1"/>
  <c r="U6" i="1"/>
  <c r="AE352" i="3"/>
  <c r="AE353" i="3"/>
  <c r="AE354" i="3"/>
  <c r="AE355" i="3"/>
  <c r="AE356" i="3"/>
  <c r="AE357" i="3"/>
  <c r="AE358" i="3"/>
  <c r="AE359" i="3"/>
  <c r="AE360" i="3"/>
  <c r="AE361" i="3"/>
  <c r="AE362" i="3"/>
  <c r="AK355" i="3"/>
  <c r="AK356" i="3"/>
  <c r="AK357" i="3"/>
  <c r="AK358" i="3"/>
  <c r="AK359" i="3"/>
  <c r="AK360" i="3"/>
  <c r="AK361" i="3"/>
  <c r="AK362" i="3"/>
  <c r="AJ355" i="3"/>
  <c r="AJ356" i="3"/>
  <c r="AJ357" i="3"/>
  <c r="AJ358" i="3"/>
  <c r="AJ359" i="3"/>
  <c r="AJ360" i="3"/>
  <c r="AJ361" i="3"/>
  <c r="AJ362" i="3"/>
  <c r="AI355" i="3"/>
  <c r="AI356" i="3"/>
  <c r="AI357" i="3"/>
  <c r="AI358" i="3"/>
  <c r="AI359" i="3"/>
  <c r="AI360" i="3"/>
  <c r="AI361" i="3"/>
  <c r="AI362" i="3"/>
  <c r="AH355" i="3"/>
  <c r="AH356" i="3"/>
  <c r="AH357" i="3"/>
  <c r="AH358" i="3"/>
  <c r="AH359" i="3"/>
  <c r="AH360" i="3"/>
  <c r="AH361" i="3"/>
  <c r="AH362" i="3"/>
  <c r="I362" i="3"/>
  <c r="AG362" i="3"/>
  <c r="AF362" i="3"/>
  <c r="AD362" i="3"/>
  <c r="AC362" i="3"/>
  <c r="AB362" i="3"/>
  <c r="AA362" i="3"/>
  <c r="Z362" i="3"/>
  <c r="Y362" i="3"/>
  <c r="O362" i="3"/>
  <c r="AG361" i="3"/>
  <c r="AF361" i="3"/>
  <c r="AD361" i="3"/>
  <c r="AC361" i="3"/>
  <c r="AB361" i="3"/>
  <c r="AA361" i="3"/>
  <c r="Z361" i="3"/>
  <c r="Y361" i="3"/>
  <c r="AG360" i="3"/>
  <c r="AF360" i="3"/>
  <c r="AD360" i="3"/>
  <c r="AC360" i="3"/>
  <c r="AB360" i="3"/>
  <c r="AA360" i="3"/>
  <c r="Z360" i="3"/>
  <c r="Y360" i="3"/>
  <c r="AG359" i="3"/>
  <c r="AF359" i="3"/>
  <c r="AD359" i="3"/>
  <c r="AC359" i="3"/>
  <c r="AB359" i="3"/>
  <c r="AA359" i="3"/>
  <c r="Z359" i="3"/>
  <c r="Y359" i="3"/>
  <c r="AG358" i="3"/>
  <c r="AF358" i="3"/>
  <c r="AD358" i="3"/>
  <c r="AC358" i="3"/>
  <c r="AB358" i="3"/>
  <c r="AA358" i="3"/>
  <c r="Z358" i="3"/>
  <c r="Y358" i="3"/>
  <c r="AG357" i="3"/>
  <c r="AF357" i="3"/>
  <c r="AD357" i="3"/>
  <c r="AC357" i="3"/>
  <c r="AB357" i="3"/>
  <c r="AA357" i="3"/>
  <c r="Z357" i="3"/>
  <c r="Y357" i="3"/>
  <c r="AG356" i="3"/>
  <c r="AF356" i="3"/>
  <c r="AD356" i="3"/>
  <c r="AC356" i="3"/>
  <c r="AB356" i="3"/>
  <c r="AA356" i="3"/>
  <c r="Z356" i="3"/>
  <c r="Y356" i="3"/>
  <c r="AG355" i="3"/>
  <c r="AF355" i="3"/>
  <c r="AD355" i="3"/>
  <c r="AC355" i="3"/>
  <c r="AB355" i="3"/>
  <c r="AA355" i="3"/>
  <c r="Z355" i="3"/>
  <c r="Y355" i="3"/>
  <c r="BK6" i="1" l="1"/>
  <c r="AD7" i="23"/>
  <c r="M7" i="23"/>
  <c r="F7" i="23"/>
  <c r="AK351" i="3" l="1"/>
  <c r="AK352" i="3"/>
  <c r="AK353" i="3"/>
  <c r="AK354" i="3"/>
  <c r="AJ351" i="3"/>
  <c r="AJ352" i="3"/>
  <c r="AJ353" i="3"/>
  <c r="AJ354" i="3"/>
  <c r="AI351" i="3"/>
  <c r="AI352" i="3"/>
  <c r="AI353" i="3"/>
  <c r="AI354" i="3"/>
  <c r="AH351" i="3"/>
  <c r="AH352" i="3"/>
  <c r="AH353" i="3"/>
  <c r="AH354" i="3"/>
  <c r="AG354" i="3"/>
  <c r="AF354" i="3"/>
  <c r="AD354" i="3"/>
  <c r="AC354" i="3"/>
  <c r="AB354" i="3"/>
  <c r="AA354" i="3"/>
  <c r="Z354" i="3"/>
  <c r="Y354" i="3"/>
  <c r="AG353" i="3"/>
  <c r="AF353" i="3"/>
  <c r="AD353" i="3"/>
  <c r="AC353" i="3"/>
  <c r="AB353" i="3"/>
  <c r="AA353" i="3"/>
  <c r="Z353" i="3"/>
  <c r="Y353" i="3"/>
  <c r="AG352" i="3"/>
  <c r="AF352" i="3"/>
  <c r="AD352" i="3"/>
  <c r="AC352" i="3"/>
  <c r="AB352" i="3"/>
  <c r="AA352" i="3"/>
  <c r="Z352" i="3"/>
  <c r="Y352" i="3"/>
  <c r="AG351" i="3"/>
  <c r="AF351" i="3"/>
  <c r="AD351" i="3"/>
  <c r="AC351" i="3"/>
  <c r="AB351" i="3"/>
  <c r="AA351" i="3"/>
  <c r="Z351" i="3"/>
  <c r="Y351" i="3"/>
  <c r="I352" i="3"/>
  <c r="I353" i="3"/>
  <c r="I354" i="3"/>
  <c r="I355" i="3"/>
  <c r="I356" i="3"/>
  <c r="I357" i="3"/>
  <c r="I358" i="3"/>
  <c r="I359" i="3"/>
  <c r="I360" i="3"/>
  <c r="I361" i="3"/>
  <c r="L352" i="3"/>
  <c r="L353" i="3"/>
  <c r="L354" i="3"/>
  <c r="L355" i="3"/>
  <c r="L356" i="3"/>
  <c r="L357" i="3"/>
  <c r="L358" i="3"/>
  <c r="L359" i="3"/>
  <c r="L360" i="3"/>
  <c r="L361" i="3"/>
  <c r="L362" i="3"/>
  <c r="O351" i="3"/>
  <c r="O352" i="3"/>
  <c r="O353" i="3"/>
  <c r="O354" i="3"/>
  <c r="O355" i="3"/>
  <c r="O356" i="3"/>
  <c r="O357" i="3"/>
  <c r="O358" i="3"/>
  <c r="O359" i="3"/>
  <c r="O360" i="3"/>
  <c r="O361" i="3"/>
  <c r="L351" i="3"/>
  <c r="I351" i="3"/>
  <c r="AE351" i="3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AD5" i="23" l="1"/>
  <c r="M5" i="23"/>
  <c r="F5" i="23"/>
  <c r="AD8" i="23"/>
  <c r="M8" i="23"/>
  <c r="F8" i="23"/>
  <c r="BK7" i="1"/>
  <c r="BE7" i="1"/>
  <c r="BD7" i="1"/>
  <c r="BC7" i="1"/>
  <c r="BB7" i="1"/>
  <c r="BA7" i="1"/>
  <c r="AZ7" i="1"/>
  <c r="AY7" i="1"/>
  <c r="AX7" i="1"/>
  <c r="AW7" i="1"/>
  <c r="AC7" i="1"/>
  <c r="AB7" i="1"/>
  <c r="AA7" i="1"/>
  <c r="Z7" i="1"/>
  <c r="Y7" i="1"/>
  <c r="X7" i="1"/>
  <c r="W7" i="1"/>
  <c r="V7" i="1"/>
  <c r="U7" i="1"/>
  <c r="AK346" i="3"/>
  <c r="AK347" i="3"/>
  <c r="AK348" i="3"/>
  <c r="AK349" i="3"/>
  <c r="AK350" i="3"/>
  <c r="AJ346" i="3"/>
  <c r="AJ347" i="3"/>
  <c r="AJ348" i="3"/>
  <c r="AJ349" i="3"/>
  <c r="AJ350" i="3"/>
  <c r="AI346" i="3"/>
  <c r="AI347" i="3"/>
  <c r="AI348" i="3"/>
  <c r="AI349" i="3"/>
  <c r="AI350" i="3"/>
  <c r="AH346" i="3"/>
  <c r="AH347" i="3"/>
  <c r="AH348" i="3"/>
  <c r="AH349" i="3"/>
  <c r="AH350" i="3"/>
  <c r="AE347" i="3"/>
  <c r="AE348" i="3"/>
  <c r="AE349" i="3"/>
  <c r="AE350" i="3"/>
  <c r="AD349" i="3"/>
  <c r="AD350" i="3"/>
  <c r="AB349" i="3"/>
  <c r="AB350" i="3"/>
  <c r="AA349" i="3"/>
  <c r="AA350" i="3"/>
  <c r="Z349" i="3"/>
  <c r="Z350" i="3"/>
  <c r="AG350" i="3"/>
  <c r="AF350" i="3"/>
  <c r="AC350" i="3"/>
  <c r="Y350" i="3"/>
  <c r="O350" i="3"/>
  <c r="L349" i="3"/>
  <c r="L350" i="3"/>
  <c r="I350" i="3"/>
  <c r="AG349" i="3"/>
  <c r="AF349" i="3"/>
  <c r="AC349" i="3"/>
  <c r="Y349" i="3"/>
  <c r="O349" i="3"/>
  <c r="I349" i="3"/>
  <c r="AG348" i="3"/>
  <c r="AF348" i="3"/>
  <c r="AD348" i="3"/>
  <c r="AC348" i="3"/>
  <c r="AB348" i="3"/>
  <c r="AA348" i="3"/>
  <c r="Z348" i="3"/>
  <c r="Y348" i="3"/>
  <c r="O348" i="3"/>
  <c r="L348" i="3"/>
  <c r="I348" i="3"/>
  <c r="AG347" i="3"/>
  <c r="AF347" i="3"/>
  <c r="AD347" i="3"/>
  <c r="AC347" i="3"/>
  <c r="AB347" i="3"/>
  <c r="AA347" i="3"/>
  <c r="Z347" i="3"/>
  <c r="Y347" i="3"/>
  <c r="O347" i="3"/>
  <c r="L347" i="3"/>
  <c r="I347" i="3"/>
  <c r="AG346" i="3"/>
  <c r="AF346" i="3"/>
  <c r="AE346" i="3"/>
  <c r="AD346" i="3"/>
  <c r="AC346" i="3"/>
  <c r="AB346" i="3"/>
  <c r="AA346" i="3"/>
  <c r="Z346" i="3"/>
  <c r="Y346" i="3"/>
  <c r="O346" i="3"/>
  <c r="L346" i="3"/>
  <c r="I346" i="3"/>
  <c r="L15" i="20" l="1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7" i="20"/>
  <c r="L38" i="20"/>
  <c r="AK339" i="3" l="1"/>
  <c r="AK340" i="3"/>
  <c r="AK341" i="3"/>
  <c r="AK342" i="3"/>
  <c r="AK343" i="3"/>
  <c r="AK344" i="3"/>
  <c r="AK345" i="3"/>
  <c r="AJ339" i="3"/>
  <c r="AJ340" i="3"/>
  <c r="AJ341" i="3"/>
  <c r="AJ342" i="3"/>
  <c r="AJ343" i="3"/>
  <c r="AJ344" i="3"/>
  <c r="AJ345" i="3"/>
  <c r="AI339" i="3"/>
  <c r="AI340" i="3"/>
  <c r="AI341" i="3"/>
  <c r="AI342" i="3"/>
  <c r="AI343" i="3"/>
  <c r="AI344" i="3"/>
  <c r="AI345" i="3"/>
  <c r="AH339" i="3"/>
  <c r="AH340" i="3"/>
  <c r="AH341" i="3"/>
  <c r="AH342" i="3"/>
  <c r="AH343" i="3"/>
  <c r="AH344" i="3"/>
  <c r="AH345" i="3"/>
  <c r="AG345" i="3" l="1"/>
  <c r="AF345" i="3"/>
  <c r="AB345" i="3"/>
  <c r="AA345" i="3"/>
  <c r="AG344" i="3"/>
  <c r="AF344" i="3"/>
  <c r="AB344" i="3"/>
  <c r="AA344" i="3"/>
  <c r="AG343" i="3"/>
  <c r="AF343" i="3"/>
  <c r="AB343" i="3"/>
  <c r="AA343" i="3"/>
  <c r="AG342" i="3"/>
  <c r="AF342" i="3"/>
  <c r="AB342" i="3"/>
  <c r="AA342" i="3"/>
  <c r="AG341" i="3"/>
  <c r="AF341" i="3"/>
  <c r="AB341" i="3"/>
  <c r="AA341" i="3"/>
  <c r="Y340" i="3"/>
  <c r="AG340" i="3"/>
  <c r="AF340" i="3"/>
  <c r="AB340" i="3"/>
  <c r="AA340" i="3"/>
  <c r="AG339" i="3"/>
  <c r="AF339" i="3"/>
  <c r="AB339" i="3"/>
  <c r="AA339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L339" i="3"/>
  <c r="L340" i="3"/>
  <c r="L341" i="3"/>
  <c r="L342" i="3"/>
  <c r="L343" i="3"/>
  <c r="L344" i="3"/>
  <c r="L345" i="3"/>
  <c r="I339" i="3"/>
  <c r="I340" i="3"/>
  <c r="I341" i="3"/>
  <c r="I342" i="3"/>
  <c r="I343" i="3"/>
  <c r="I344" i="3"/>
  <c r="I345" i="3"/>
  <c r="Y345" i="3"/>
  <c r="Z345" i="3"/>
  <c r="AC345" i="3"/>
  <c r="AD345" i="3"/>
  <c r="AE345" i="3"/>
  <c r="Y344" i="3"/>
  <c r="Z344" i="3"/>
  <c r="AC344" i="3"/>
  <c r="AD344" i="3"/>
  <c r="AE344" i="3"/>
  <c r="Y343" i="3"/>
  <c r="Z343" i="3"/>
  <c r="AC343" i="3"/>
  <c r="AD343" i="3"/>
  <c r="AE343" i="3"/>
  <c r="Y342" i="3"/>
  <c r="Z342" i="3"/>
  <c r="AC342" i="3"/>
  <c r="AD342" i="3"/>
  <c r="AE342" i="3"/>
  <c r="Y341" i="3"/>
  <c r="Z341" i="3"/>
  <c r="AC341" i="3"/>
  <c r="AD341" i="3"/>
  <c r="AE341" i="3"/>
  <c r="Z340" i="3"/>
  <c r="AC340" i="3"/>
  <c r="AD340" i="3"/>
  <c r="AE340" i="3"/>
  <c r="Y339" i="3"/>
  <c r="Z339" i="3"/>
  <c r="AC339" i="3"/>
  <c r="AD339" i="3"/>
  <c r="AE339" i="3"/>
  <c r="S8" i="28" l="1"/>
  <c r="T8" i="28"/>
  <c r="U8" i="28"/>
  <c r="V8" i="28"/>
  <c r="S9" i="28"/>
  <c r="T9" i="28"/>
  <c r="U9" i="28"/>
  <c r="V9" i="28"/>
  <c r="S10" i="28"/>
  <c r="T10" i="28"/>
  <c r="U10" i="28"/>
  <c r="V10" i="28"/>
  <c r="S11" i="28"/>
  <c r="T11" i="28"/>
  <c r="U11" i="28"/>
  <c r="V11" i="28"/>
  <c r="S12" i="28"/>
  <c r="T12" i="28"/>
  <c r="U12" i="28"/>
  <c r="V12" i="28"/>
  <c r="S13" i="28"/>
  <c r="T13" i="28"/>
  <c r="U13" i="28"/>
  <c r="V13" i="28"/>
  <c r="S14" i="28"/>
  <c r="T14" i="28"/>
  <c r="U14" i="28"/>
  <c r="V14" i="28"/>
  <c r="S15" i="28"/>
  <c r="T15" i="28"/>
  <c r="U15" i="28"/>
  <c r="V15" i="28"/>
  <c r="S16" i="28"/>
  <c r="T16" i="28"/>
  <c r="U16" i="28"/>
  <c r="V16" i="28"/>
  <c r="S17" i="28"/>
  <c r="T17" i="28"/>
  <c r="U17" i="28"/>
  <c r="V17" i="28"/>
  <c r="S18" i="28"/>
  <c r="T18" i="28"/>
  <c r="U18" i="28"/>
  <c r="V18" i="28"/>
  <c r="S19" i="28"/>
  <c r="T19" i="28"/>
  <c r="U19" i="28"/>
  <c r="V19" i="28"/>
  <c r="S20" i="28"/>
  <c r="T20" i="28"/>
  <c r="U20" i="28"/>
  <c r="V20" i="28"/>
  <c r="S21" i="28"/>
  <c r="T21" i="28"/>
  <c r="U21" i="28"/>
  <c r="V21" i="28"/>
  <c r="S22" i="28"/>
  <c r="T22" i="28"/>
  <c r="U22" i="28"/>
  <c r="V22" i="28"/>
  <c r="S23" i="28"/>
  <c r="T23" i="28"/>
  <c r="U23" i="28"/>
  <c r="V23" i="28"/>
  <c r="S24" i="28"/>
  <c r="T24" i="28"/>
  <c r="U24" i="28"/>
  <c r="V24" i="28"/>
  <c r="S25" i="28"/>
  <c r="T25" i="28"/>
  <c r="U25" i="28"/>
  <c r="V25" i="28"/>
  <c r="S26" i="28"/>
  <c r="T26" i="28"/>
  <c r="U26" i="28"/>
  <c r="V26" i="28"/>
  <c r="S27" i="28"/>
  <c r="T27" i="28"/>
  <c r="U27" i="28"/>
  <c r="V27" i="28"/>
  <c r="T7" i="28"/>
  <c r="U7" i="28"/>
  <c r="V7" i="28"/>
  <c r="S7" i="28"/>
  <c r="W24" i="28" l="1"/>
  <c r="W20" i="28"/>
  <c r="W16" i="28"/>
  <c r="W12" i="28"/>
  <c r="W10" i="28"/>
  <c r="W26" i="28"/>
  <c r="W22" i="28"/>
  <c r="W18" i="28"/>
  <c r="W14" i="28"/>
  <c r="W8" i="28"/>
  <c r="W27" i="28"/>
  <c r="W25" i="28"/>
  <c r="W23" i="28"/>
  <c r="W21" i="28"/>
  <c r="W19" i="28"/>
  <c r="W17" i="28"/>
  <c r="W15" i="28"/>
  <c r="W13" i="28"/>
  <c r="W11" i="28"/>
  <c r="W9" i="28"/>
  <c r="W7" i="28"/>
  <c r="U8" i="1"/>
  <c r="V8" i="1"/>
  <c r="W8" i="1"/>
  <c r="X8" i="1"/>
  <c r="Y8" i="1"/>
  <c r="Z8" i="1"/>
  <c r="AA8" i="1"/>
  <c r="AB8" i="1"/>
  <c r="AC8" i="1"/>
  <c r="AW8" i="1"/>
  <c r="AX8" i="1"/>
  <c r="AY8" i="1"/>
  <c r="AZ8" i="1"/>
  <c r="BA8" i="1"/>
  <c r="BB8" i="1"/>
  <c r="BC8" i="1"/>
  <c r="BD8" i="1"/>
  <c r="BE8" i="1"/>
  <c r="BK8" i="1"/>
  <c r="AK332" i="3" l="1"/>
  <c r="AK333" i="3"/>
  <c r="AK334" i="3"/>
  <c r="AK335" i="3"/>
  <c r="AK336" i="3"/>
  <c r="AK337" i="3"/>
  <c r="AK338" i="3"/>
  <c r="AJ332" i="3"/>
  <c r="AJ333" i="3"/>
  <c r="AJ334" i="3"/>
  <c r="AJ335" i="3"/>
  <c r="AJ336" i="3"/>
  <c r="AJ337" i="3"/>
  <c r="AJ338" i="3"/>
  <c r="AI332" i="3"/>
  <c r="AI333" i="3"/>
  <c r="AI334" i="3"/>
  <c r="AI335" i="3"/>
  <c r="AI336" i="3"/>
  <c r="AI337" i="3"/>
  <c r="AI338" i="3"/>
  <c r="AH332" i="3"/>
  <c r="AH333" i="3"/>
  <c r="AH334" i="3"/>
  <c r="AH335" i="3"/>
  <c r="AH336" i="3"/>
  <c r="AH337" i="3"/>
  <c r="AH338" i="3"/>
  <c r="AG335" i="3"/>
  <c r="AG336" i="3"/>
  <c r="AG337" i="3"/>
  <c r="AG338" i="3"/>
  <c r="AF335" i="3"/>
  <c r="AF336" i="3"/>
  <c r="AF337" i="3"/>
  <c r="AF338" i="3"/>
  <c r="AE332" i="3"/>
  <c r="AE333" i="3"/>
  <c r="AE334" i="3"/>
  <c r="AE335" i="3"/>
  <c r="AE336" i="3"/>
  <c r="AE337" i="3"/>
  <c r="AE338" i="3"/>
  <c r="AD335" i="3"/>
  <c r="AD336" i="3"/>
  <c r="AD337" i="3"/>
  <c r="AD338" i="3"/>
  <c r="AC335" i="3"/>
  <c r="AC336" i="3"/>
  <c r="AC337" i="3"/>
  <c r="AC338" i="3"/>
  <c r="AA337" i="3"/>
  <c r="AA338" i="3"/>
  <c r="Z335" i="3"/>
  <c r="Z336" i="3"/>
  <c r="Z337" i="3"/>
  <c r="Z338" i="3"/>
  <c r="Y335" i="3"/>
  <c r="Y336" i="3"/>
  <c r="Y337" i="3"/>
  <c r="Y338" i="3"/>
  <c r="L335" i="3"/>
  <c r="L336" i="3"/>
  <c r="L337" i="3"/>
  <c r="L338" i="3"/>
  <c r="I335" i="3"/>
  <c r="I336" i="3"/>
  <c r="I337" i="3"/>
  <c r="I338" i="3"/>
  <c r="AB338" i="3"/>
  <c r="AB337" i="3"/>
  <c r="AB336" i="3"/>
  <c r="AA336" i="3"/>
  <c r="AB335" i="3"/>
  <c r="AA335" i="3"/>
  <c r="AG334" i="3"/>
  <c r="AF334" i="3"/>
  <c r="AD334" i="3"/>
  <c r="AC334" i="3"/>
  <c r="AB334" i="3"/>
  <c r="AA334" i="3"/>
  <c r="Z334" i="3"/>
  <c r="Y334" i="3"/>
  <c r="L334" i="3"/>
  <c r="I334" i="3"/>
  <c r="AG333" i="3"/>
  <c r="AF333" i="3"/>
  <c r="AD333" i="3"/>
  <c r="AC333" i="3"/>
  <c r="AB333" i="3"/>
  <c r="AA333" i="3"/>
  <c r="Z333" i="3"/>
  <c r="Y333" i="3"/>
  <c r="L333" i="3"/>
  <c r="I333" i="3"/>
  <c r="AG332" i="3"/>
  <c r="AF332" i="3"/>
  <c r="AD332" i="3"/>
  <c r="AC332" i="3"/>
  <c r="AB332" i="3"/>
  <c r="AA332" i="3"/>
  <c r="Z332" i="3"/>
  <c r="Y332" i="3"/>
  <c r="L332" i="3"/>
  <c r="I332" i="3"/>
  <c r="H28" i="2" l="1"/>
  <c r="H35" i="2"/>
  <c r="AK324" i="3" l="1"/>
  <c r="AK325" i="3"/>
  <c r="AK326" i="3"/>
  <c r="AK327" i="3"/>
  <c r="AK328" i="3"/>
  <c r="AK329" i="3"/>
  <c r="AK330" i="3"/>
  <c r="AK331" i="3"/>
  <c r="AJ324" i="3"/>
  <c r="AJ325" i="3"/>
  <c r="AJ326" i="3"/>
  <c r="AJ327" i="3"/>
  <c r="AJ328" i="3"/>
  <c r="AJ329" i="3"/>
  <c r="AJ330" i="3"/>
  <c r="AJ331" i="3"/>
  <c r="AI324" i="3"/>
  <c r="AI325" i="3"/>
  <c r="AI326" i="3"/>
  <c r="AI327" i="3"/>
  <c r="AI328" i="3"/>
  <c r="AI329" i="3"/>
  <c r="AI330" i="3"/>
  <c r="AI331" i="3"/>
  <c r="AH324" i="3"/>
  <c r="AH325" i="3"/>
  <c r="AH326" i="3"/>
  <c r="AH327" i="3"/>
  <c r="AH328" i="3"/>
  <c r="AH329" i="3"/>
  <c r="AH330" i="3"/>
  <c r="AH331" i="3"/>
  <c r="AG325" i="3"/>
  <c r="AG326" i="3"/>
  <c r="AG327" i="3"/>
  <c r="AG328" i="3"/>
  <c r="AG329" i="3"/>
  <c r="AG330" i="3"/>
  <c r="AG331" i="3"/>
  <c r="AF325" i="3"/>
  <c r="AF326" i="3"/>
  <c r="AF327" i="3"/>
  <c r="AF328" i="3"/>
  <c r="AF329" i="3"/>
  <c r="AF330" i="3"/>
  <c r="AF331" i="3"/>
  <c r="AE325" i="3"/>
  <c r="AE326" i="3"/>
  <c r="AE327" i="3"/>
  <c r="AE328" i="3"/>
  <c r="AE329" i="3"/>
  <c r="AE330" i="3"/>
  <c r="AE331" i="3"/>
  <c r="AD325" i="3"/>
  <c r="AD326" i="3"/>
  <c r="AD327" i="3"/>
  <c r="AD328" i="3"/>
  <c r="AD329" i="3"/>
  <c r="AD330" i="3"/>
  <c r="AD331" i="3"/>
  <c r="AC325" i="3"/>
  <c r="AC326" i="3"/>
  <c r="AC327" i="3"/>
  <c r="AC328" i="3"/>
  <c r="AC329" i="3"/>
  <c r="AC330" i="3"/>
  <c r="AC331" i="3"/>
  <c r="AB325" i="3"/>
  <c r="AB326" i="3"/>
  <c r="AB327" i="3"/>
  <c r="AB328" i="3"/>
  <c r="AB329" i="3"/>
  <c r="AB330" i="3"/>
  <c r="AB331" i="3"/>
  <c r="AA325" i="3"/>
  <c r="AA326" i="3"/>
  <c r="AA327" i="3"/>
  <c r="AA328" i="3"/>
  <c r="AA329" i="3"/>
  <c r="AA330" i="3"/>
  <c r="AA331" i="3"/>
  <c r="Z325" i="3"/>
  <c r="Z326" i="3"/>
  <c r="Z327" i="3"/>
  <c r="Z328" i="3"/>
  <c r="Z329" i="3"/>
  <c r="Z330" i="3"/>
  <c r="Z331" i="3"/>
  <c r="Y325" i="3"/>
  <c r="Y326" i="3"/>
  <c r="Y327" i="3"/>
  <c r="Y328" i="3"/>
  <c r="Y329" i="3"/>
  <c r="Y330" i="3"/>
  <c r="Y331" i="3"/>
  <c r="O324" i="3"/>
  <c r="O325" i="3"/>
  <c r="O326" i="3"/>
  <c r="O327" i="3"/>
  <c r="O328" i="3"/>
  <c r="O329" i="3"/>
  <c r="O330" i="3"/>
  <c r="O331" i="3"/>
  <c r="L324" i="3"/>
  <c r="L325" i="3"/>
  <c r="L326" i="3"/>
  <c r="L327" i="3"/>
  <c r="L328" i="3"/>
  <c r="L329" i="3"/>
  <c r="L330" i="3"/>
  <c r="L331" i="3"/>
  <c r="I324" i="3"/>
  <c r="I325" i="3"/>
  <c r="I326" i="3"/>
  <c r="I327" i="3"/>
  <c r="I328" i="3"/>
  <c r="I329" i="3"/>
  <c r="I330" i="3"/>
  <c r="I331" i="3"/>
  <c r="Y324" i="3"/>
  <c r="Z324" i="3"/>
  <c r="AA324" i="3"/>
  <c r="AB324" i="3"/>
  <c r="AC324" i="3"/>
  <c r="AD324" i="3"/>
  <c r="AE324" i="3"/>
  <c r="AF324" i="3"/>
  <c r="AG324" i="3"/>
  <c r="W85" i="28" l="1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84" i="28"/>
  <c r="U84" i="28"/>
  <c r="V84" i="28"/>
  <c r="W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84" i="28"/>
  <c r="AK315" i="3" l="1"/>
  <c r="AK316" i="3"/>
  <c r="AK317" i="3"/>
  <c r="AK318" i="3"/>
  <c r="AK319" i="3"/>
  <c r="AK320" i="3"/>
  <c r="AK321" i="3"/>
  <c r="AK322" i="3"/>
  <c r="AK323" i="3"/>
  <c r="AJ315" i="3"/>
  <c r="AJ316" i="3"/>
  <c r="AJ317" i="3"/>
  <c r="AJ318" i="3"/>
  <c r="AJ319" i="3"/>
  <c r="AJ320" i="3"/>
  <c r="AJ321" i="3"/>
  <c r="AJ322" i="3"/>
  <c r="AJ323" i="3"/>
  <c r="AI315" i="3"/>
  <c r="AI316" i="3"/>
  <c r="AI317" i="3"/>
  <c r="AI318" i="3"/>
  <c r="AI319" i="3"/>
  <c r="AI320" i="3"/>
  <c r="AI321" i="3"/>
  <c r="AI322" i="3"/>
  <c r="AI323" i="3"/>
  <c r="AH315" i="3"/>
  <c r="AH316" i="3"/>
  <c r="AH317" i="3"/>
  <c r="AH318" i="3"/>
  <c r="AH319" i="3"/>
  <c r="AH320" i="3"/>
  <c r="AH321" i="3"/>
  <c r="AH322" i="3"/>
  <c r="AH323" i="3"/>
  <c r="AG316" i="3"/>
  <c r="AG317" i="3"/>
  <c r="AG318" i="3"/>
  <c r="AG319" i="3"/>
  <c r="AG320" i="3"/>
  <c r="AG321" i="3"/>
  <c r="AG322" i="3"/>
  <c r="AG323" i="3"/>
  <c r="AF315" i="3"/>
  <c r="AF316" i="3"/>
  <c r="AF317" i="3"/>
  <c r="AF318" i="3"/>
  <c r="AF319" i="3"/>
  <c r="AF320" i="3"/>
  <c r="AF321" i="3"/>
  <c r="AF322" i="3"/>
  <c r="AF323" i="3"/>
  <c r="AE316" i="3"/>
  <c r="AE317" i="3"/>
  <c r="AE318" i="3"/>
  <c r="AE319" i="3"/>
  <c r="AE320" i="3"/>
  <c r="AE321" i="3"/>
  <c r="AE322" i="3"/>
  <c r="AE323" i="3"/>
  <c r="AD315" i="3"/>
  <c r="AD316" i="3"/>
  <c r="AD317" i="3"/>
  <c r="AD318" i="3"/>
  <c r="AD319" i="3"/>
  <c r="AD320" i="3"/>
  <c r="AD321" i="3"/>
  <c r="AD322" i="3"/>
  <c r="AD323" i="3"/>
  <c r="AC315" i="3"/>
  <c r="AC316" i="3"/>
  <c r="AC317" i="3"/>
  <c r="AC318" i="3"/>
  <c r="AC319" i="3"/>
  <c r="AC320" i="3"/>
  <c r="AC321" i="3"/>
  <c r="AC322" i="3"/>
  <c r="AC323" i="3"/>
  <c r="AB315" i="3"/>
  <c r="AB316" i="3"/>
  <c r="AB317" i="3"/>
  <c r="AB318" i="3"/>
  <c r="AB319" i="3"/>
  <c r="AB320" i="3"/>
  <c r="AB321" i="3"/>
  <c r="AB322" i="3"/>
  <c r="AB323" i="3"/>
  <c r="AA315" i="3"/>
  <c r="AA316" i="3"/>
  <c r="AA317" i="3"/>
  <c r="AA318" i="3"/>
  <c r="AA319" i="3"/>
  <c r="AA320" i="3"/>
  <c r="AA321" i="3"/>
  <c r="AA322" i="3"/>
  <c r="AA323" i="3"/>
  <c r="Z315" i="3"/>
  <c r="Z316" i="3"/>
  <c r="Z317" i="3"/>
  <c r="Z318" i="3"/>
  <c r="Z319" i="3"/>
  <c r="Z320" i="3"/>
  <c r="Z321" i="3"/>
  <c r="Z322" i="3"/>
  <c r="Z323" i="3"/>
  <c r="Y315" i="3"/>
  <c r="Y316" i="3"/>
  <c r="Y317" i="3"/>
  <c r="Y318" i="3"/>
  <c r="Y319" i="3"/>
  <c r="Y320" i="3"/>
  <c r="Y321" i="3"/>
  <c r="Y322" i="3"/>
  <c r="Y323" i="3"/>
  <c r="AE315" i="3"/>
  <c r="AG315" i="3"/>
  <c r="O315" i="3"/>
  <c r="O316" i="3"/>
  <c r="O317" i="3"/>
  <c r="O318" i="3"/>
  <c r="O319" i="3"/>
  <c r="O320" i="3"/>
  <c r="O321" i="3"/>
  <c r="O322" i="3"/>
  <c r="O323" i="3"/>
  <c r="L315" i="3"/>
  <c r="L316" i="3"/>
  <c r="L317" i="3"/>
  <c r="L318" i="3"/>
  <c r="L319" i="3"/>
  <c r="L320" i="3"/>
  <c r="L321" i="3"/>
  <c r="L322" i="3"/>
  <c r="L323" i="3"/>
  <c r="I315" i="3"/>
  <c r="I316" i="3"/>
  <c r="I317" i="3"/>
  <c r="I318" i="3"/>
  <c r="I319" i="3"/>
  <c r="I320" i="3"/>
  <c r="I321" i="3"/>
  <c r="I322" i="3"/>
  <c r="I323" i="3"/>
  <c r="X37" i="1"/>
  <c r="W37" i="1"/>
  <c r="V37" i="1"/>
  <c r="AB37" i="1"/>
  <c r="Y37" i="1"/>
  <c r="Z37" i="1"/>
  <c r="AW37" i="1"/>
  <c r="U37" i="1"/>
  <c r="AA37" i="1"/>
  <c r="AC37" i="1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Z313" i="3"/>
  <c r="Z314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Z312" i="3"/>
  <c r="Z311" i="3"/>
  <c r="Z310" i="3"/>
  <c r="Z309" i="3"/>
  <c r="Z308" i="3"/>
  <c r="Z307" i="3"/>
  <c r="Z306" i="3"/>
  <c r="Z305" i="3"/>
  <c r="Z304" i="3"/>
  <c r="Z303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Y314" i="3"/>
  <c r="AD314" i="3"/>
  <c r="AE314" i="3"/>
  <c r="AG314" i="3"/>
  <c r="Y313" i="3"/>
  <c r="AD313" i="3"/>
  <c r="AE313" i="3"/>
  <c r="AG313" i="3"/>
  <c r="Y312" i="3"/>
  <c r="AD312" i="3"/>
  <c r="AE312" i="3"/>
  <c r="AG312" i="3"/>
  <c r="Y311" i="3"/>
  <c r="AD311" i="3"/>
  <c r="AE311" i="3"/>
  <c r="AG311" i="3"/>
  <c r="Y310" i="3"/>
  <c r="AD310" i="3"/>
  <c r="AE310" i="3"/>
  <c r="AG310" i="3"/>
  <c r="Y309" i="3"/>
  <c r="AD309" i="3"/>
  <c r="AE309" i="3"/>
  <c r="AG309" i="3"/>
  <c r="Y308" i="3"/>
  <c r="AD308" i="3"/>
  <c r="AE308" i="3"/>
  <c r="AG308" i="3"/>
  <c r="Y307" i="3"/>
  <c r="AD307" i="3"/>
  <c r="AE307" i="3"/>
  <c r="AG307" i="3"/>
  <c r="Y306" i="3"/>
  <c r="AD306" i="3"/>
  <c r="AE306" i="3"/>
  <c r="AG306" i="3"/>
  <c r="Y305" i="3"/>
  <c r="AD305" i="3"/>
  <c r="AE305" i="3"/>
  <c r="AG305" i="3"/>
  <c r="Y304" i="3"/>
  <c r="AD304" i="3"/>
  <c r="AE304" i="3"/>
  <c r="AG304" i="3"/>
  <c r="Y303" i="3"/>
  <c r="AD303" i="3"/>
  <c r="AE303" i="3"/>
  <c r="AG303" i="3"/>
  <c r="AB36" i="1"/>
  <c r="Y36" i="1"/>
  <c r="Z36" i="1"/>
  <c r="X36" i="1"/>
  <c r="W36" i="1"/>
  <c r="V36" i="1"/>
  <c r="U36" i="1"/>
  <c r="AW36" i="1"/>
  <c r="AA36" i="1"/>
  <c r="AC36" i="1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287" i="3"/>
  <c r="L301" i="3"/>
  <c r="L302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Y302" i="3"/>
  <c r="Z302" i="3"/>
  <c r="AA302" i="3"/>
  <c r="AB302" i="3"/>
  <c r="AC302" i="3"/>
  <c r="AD302" i="3"/>
  <c r="AE302" i="3"/>
  <c r="AG302" i="3"/>
  <c r="Y301" i="3"/>
  <c r="Z301" i="3"/>
  <c r="AA301" i="3"/>
  <c r="AB301" i="3"/>
  <c r="AC301" i="3"/>
  <c r="AD301" i="3"/>
  <c r="AE301" i="3"/>
  <c r="AG301" i="3"/>
  <c r="Y300" i="3"/>
  <c r="Z300" i="3"/>
  <c r="AA300" i="3"/>
  <c r="AB300" i="3"/>
  <c r="AC300" i="3"/>
  <c r="AD300" i="3"/>
  <c r="AE300" i="3"/>
  <c r="AG300" i="3"/>
  <c r="Y299" i="3"/>
  <c r="Z299" i="3"/>
  <c r="AA299" i="3"/>
  <c r="AB299" i="3"/>
  <c r="AC299" i="3"/>
  <c r="AD299" i="3"/>
  <c r="AE299" i="3"/>
  <c r="AG299" i="3"/>
  <c r="Y298" i="3"/>
  <c r="Z298" i="3"/>
  <c r="AA298" i="3"/>
  <c r="AB298" i="3"/>
  <c r="AC298" i="3"/>
  <c r="AD298" i="3"/>
  <c r="AE298" i="3"/>
  <c r="AG298" i="3"/>
  <c r="Y297" i="3"/>
  <c r="Z297" i="3"/>
  <c r="AA297" i="3"/>
  <c r="AB297" i="3"/>
  <c r="AC297" i="3"/>
  <c r="AD297" i="3"/>
  <c r="AE297" i="3"/>
  <c r="AG297" i="3"/>
  <c r="Y296" i="3"/>
  <c r="Z296" i="3"/>
  <c r="AA296" i="3"/>
  <c r="AB296" i="3"/>
  <c r="AC296" i="3"/>
  <c r="AD296" i="3"/>
  <c r="AE296" i="3"/>
  <c r="AG296" i="3"/>
  <c r="Y295" i="3"/>
  <c r="Z295" i="3"/>
  <c r="AA295" i="3"/>
  <c r="AB295" i="3"/>
  <c r="AC295" i="3"/>
  <c r="AD295" i="3"/>
  <c r="AE295" i="3"/>
  <c r="AG295" i="3"/>
  <c r="Y294" i="3"/>
  <c r="Z294" i="3"/>
  <c r="AA294" i="3"/>
  <c r="AB294" i="3"/>
  <c r="AC294" i="3"/>
  <c r="AD294" i="3"/>
  <c r="AE294" i="3"/>
  <c r="AG294" i="3"/>
  <c r="Y293" i="3"/>
  <c r="Z293" i="3"/>
  <c r="AA293" i="3"/>
  <c r="AB293" i="3"/>
  <c r="AC293" i="3"/>
  <c r="AD293" i="3"/>
  <c r="AE293" i="3"/>
  <c r="AG293" i="3"/>
  <c r="Y292" i="3"/>
  <c r="Z292" i="3"/>
  <c r="AA292" i="3"/>
  <c r="AB292" i="3"/>
  <c r="AC292" i="3"/>
  <c r="AD292" i="3"/>
  <c r="AE292" i="3"/>
  <c r="AG292" i="3"/>
  <c r="Y291" i="3"/>
  <c r="Z291" i="3"/>
  <c r="AA291" i="3"/>
  <c r="AB291" i="3"/>
  <c r="AC291" i="3"/>
  <c r="AD291" i="3"/>
  <c r="AE291" i="3"/>
  <c r="AG291" i="3"/>
  <c r="Y290" i="3"/>
  <c r="Z290" i="3"/>
  <c r="AA290" i="3"/>
  <c r="AB290" i="3"/>
  <c r="AC290" i="3"/>
  <c r="AD290" i="3"/>
  <c r="AE290" i="3"/>
  <c r="AG290" i="3"/>
  <c r="Y289" i="3"/>
  <c r="Z289" i="3"/>
  <c r="AA289" i="3"/>
  <c r="AB289" i="3"/>
  <c r="AC289" i="3"/>
  <c r="AD289" i="3"/>
  <c r="AE289" i="3"/>
  <c r="AG289" i="3"/>
  <c r="Y288" i="3"/>
  <c r="Z288" i="3"/>
  <c r="AA288" i="3"/>
  <c r="AB288" i="3"/>
  <c r="AC288" i="3"/>
  <c r="AD288" i="3"/>
  <c r="AE288" i="3"/>
  <c r="AG288" i="3"/>
  <c r="Y287" i="3"/>
  <c r="Z287" i="3"/>
  <c r="AA287" i="3"/>
  <c r="AB287" i="3"/>
  <c r="AC287" i="3"/>
  <c r="AD287" i="3"/>
  <c r="AE287" i="3"/>
  <c r="AG287" i="3"/>
  <c r="Z35" i="1"/>
  <c r="Y35" i="1"/>
  <c r="AB35" i="1"/>
  <c r="X35" i="1"/>
  <c r="W35" i="1"/>
  <c r="V35" i="1"/>
  <c r="U35" i="1"/>
  <c r="AA35" i="1"/>
  <c r="AC35" i="1"/>
  <c r="AW35" i="1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Y286" i="3"/>
  <c r="Z286" i="3"/>
  <c r="AA286" i="3"/>
  <c r="AB286" i="3"/>
  <c r="AC286" i="3"/>
  <c r="AD286" i="3"/>
  <c r="AE286" i="3"/>
  <c r="AF286" i="3"/>
  <c r="AG286" i="3"/>
  <c r="Y285" i="3"/>
  <c r="Z285" i="3"/>
  <c r="AA285" i="3"/>
  <c r="AB285" i="3"/>
  <c r="AC285" i="3"/>
  <c r="AD285" i="3"/>
  <c r="AE285" i="3"/>
  <c r="AF285" i="3"/>
  <c r="AG285" i="3"/>
  <c r="Y284" i="3"/>
  <c r="Z284" i="3"/>
  <c r="AA284" i="3"/>
  <c r="AB284" i="3"/>
  <c r="AC284" i="3"/>
  <c r="AD284" i="3"/>
  <c r="AE284" i="3"/>
  <c r="AF284" i="3"/>
  <c r="AG284" i="3"/>
  <c r="Y283" i="3"/>
  <c r="Z283" i="3"/>
  <c r="AA283" i="3"/>
  <c r="AB283" i="3"/>
  <c r="AC283" i="3"/>
  <c r="AD283" i="3"/>
  <c r="AE283" i="3"/>
  <c r="AF283" i="3"/>
  <c r="AG283" i="3"/>
  <c r="Y282" i="3"/>
  <c r="Z282" i="3"/>
  <c r="AA282" i="3"/>
  <c r="AB282" i="3"/>
  <c r="AC282" i="3"/>
  <c r="AD282" i="3"/>
  <c r="AE282" i="3"/>
  <c r="AF282" i="3"/>
  <c r="AG282" i="3"/>
  <c r="Y281" i="3"/>
  <c r="Z281" i="3"/>
  <c r="AA281" i="3"/>
  <c r="AB281" i="3"/>
  <c r="AC281" i="3"/>
  <c r="AD281" i="3"/>
  <c r="AE281" i="3"/>
  <c r="AF281" i="3"/>
  <c r="AG281" i="3"/>
  <c r="Y280" i="3"/>
  <c r="Z280" i="3"/>
  <c r="AA280" i="3"/>
  <c r="AB280" i="3"/>
  <c r="AC280" i="3"/>
  <c r="AD280" i="3"/>
  <c r="AE280" i="3"/>
  <c r="AF280" i="3"/>
  <c r="AG280" i="3"/>
  <c r="Y279" i="3"/>
  <c r="Z279" i="3"/>
  <c r="AA279" i="3"/>
  <c r="AB279" i="3"/>
  <c r="AC279" i="3"/>
  <c r="AD279" i="3"/>
  <c r="AE279" i="3"/>
  <c r="AF279" i="3"/>
  <c r="AG279" i="3"/>
  <c r="Y278" i="3"/>
  <c r="Z278" i="3"/>
  <c r="AA278" i="3"/>
  <c r="AB278" i="3"/>
  <c r="AC278" i="3"/>
  <c r="AD278" i="3"/>
  <c r="AE278" i="3"/>
  <c r="AF278" i="3"/>
  <c r="AG278" i="3"/>
  <c r="Y277" i="3"/>
  <c r="Z277" i="3"/>
  <c r="AA277" i="3"/>
  <c r="AB277" i="3"/>
  <c r="AC277" i="3"/>
  <c r="AD277" i="3"/>
  <c r="AE277" i="3"/>
  <c r="AF277" i="3"/>
  <c r="AG277" i="3"/>
  <c r="Y276" i="3"/>
  <c r="Z276" i="3"/>
  <c r="AA276" i="3"/>
  <c r="AB276" i="3"/>
  <c r="AC276" i="3"/>
  <c r="AD276" i="3"/>
  <c r="AE276" i="3"/>
  <c r="AF276" i="3"/>
  <c r="AG276" i="3"/>
  <c r="Y275" i="3"/>
  <c r="Z275" i="3"/>
  <c r="AA275" i="3"/>
  <c r="AB275" i="3"/>
  <c r="AC275" i="3"/>
  <c r="AD275" i="3"/>
  <c r="AE275" i="3"/>
  <c r="AF275" i="3"/>
  <c r="AG275" i="3"/>
  <c r="Y274" i="3"/>
  <c r="Z274" i="3"/>
  <c r="AA274" i="3"/>
  <c r="AB274" i="3"/>
  <c r="AC274" i="3"/>
  <c r="AD274" i="3"/>
  <c r="AE274" i="3"/>
  <c r="AF274" i="3"/>
  <c r="AG274" i="3"/>
  <c r="Y273" i="3"/>
  <c r="Z273" i="3"/>
  <c r="AA273" i="3"/>
  <c r="AB273" i="3"/>
  <c r="AC273" i="3"/>
  <c r="AD273" i="3"/>
  <c r="AE273" i="3"/>
  <c r="AF273" i="3"/>
  <c r="AG273" i="3"/>
  <c r="Y272" i="3"/>
  <c r="Z272" i="3"/>
  <c r="AA272" i="3"/>
  <c r="AB272" i="3"/>
  <c r="AC272" i="3"/>
  <c r="AD272" i="3"/>
  <c r="AE272" i="3"/>
  <c r="AF272" i="3"/>
  <c r="AG272" i="3"/>
  <c r="Y271" i="3"/>
  <c r="Z271" i="3"/>
  <c r="AA271" i="3"/>
  <c r="AB271" i="3"/>
  <c r="AC271" i="3"/>
  <c r="AD271" i="3"/>
  <c r="AE271" i="3"/>
  <c r="AF271" i="3"/>
  <c r="AG271" i="3"/>
  <c r="Y270" i="3"/>
  <c r="Z270" i="3"/>
  <c r="AA270" i="3"/>
  <c r="AB270" i="3"/>
  <c r="AC270" i="3"/>
  <c r="AD270" i="3"/>
  <c r="AE270" i="3"/>
  <c r="AF270" i="3"/>
  <c r="AG270" i="3"/>
  <c r="AW34" i="1"/>
  <c r="AB34" i="1"/>
  <c r="Z34" i="1"/>
  <c r="Y34" i="1"/>
  <c r="X34" i="1"/>
  <c r="W34" i="1"/>
  <c r="V34" i="1"/>
  <c r="U34" i="1"/>
  <c r="AA34" i="1"/>
  <c r="AC34" i="1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G269" i="3"/>
  <c r="AF268" i="3"/>
  <c r="AF269" i="3"/>
  <c r="AE269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B268" i="3"/>
  <c r="AB269" i="3"/>
  <c r="AA269" i="3"/>
  <c r="Z269" i="3"/>
  <c r="Y268" i="3"/>
  <c r="Y269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AF267" i="3"/>
  <c r="AF266" i="3"/>
  <c r="AF265" i="3"/>
  <c r="AF264" i="3"/>
  <c r="AF263" i="3"/>
  <c r="AF262" i="3"/>
  <c r="AF261" i="3"/>
  <c r="AF260" i="3"/>
  <c r="AF259" i="3"/>
  <c r="AF258" i="3"/>
  <c r="AF257" i="3"/>
  <c r="AF256" i="3"/>
  <c r="AD256" i="3"/>
  <c r="AC256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Z256" i="3"/>
  <c r="Y267" i="3"/>
  <c r="Y266" i="3"/>
  <c r="Y265" i="3"/>
  <c r="Y264" i="3"/>
  <c r="Y263" i="3"/>
  <c r="Y262" i="3"/>
  <c r="Y261" i="3"/>
  <c r="Y260" i="3"/>
  <c r="Y259" i="3"/>
  <c r="Y258" i="3"/>
  <c r="Y257" i="3"/>
  <c r="Y256" i="3"/>
  <c r="O260" i="3"/>
  <c r="O261" i="3"/>
  <c r="O262" i="3"/>
  <c r="O263" i="3"/>
  <c r="O264" i="3"/>
  <c r="O265" i="3"/>
  <c r="O266" i="3"/>
  <c r="O267" i="3"/>
  <c r="O268" i="3"/>
  <c r="O269" i="3"/>
  <c r="O259" i="3"/>
  <c r="O258" i="3"/>
  <c r="O257" i="3"/>
  <c r="O256" i="3"/>
  <c r="L268" i="3"/>
  <c r="L269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AE268" i="3"/>
  <c r="AG268" i="3"/>
  <c r="AE267" i="3"/>
  <c r="AG267" i="3"/>
  <c r="AE266" i="3"/>
  <c r="AG266" i="3"/>
  <c r="AE265" i="3"/>
  <c r="AG265" i="3"/>
  <c r="AE264" i="3"/>
  <c r="AG264" i="3"/>
  <c r="AE263" i="3"/>
  <c r="AG263" i="3"/>
  <c r="AE262" i="3"/>
  <c r="AG262" i="3"/>
  <c r="AE261" i="3"/>
  <c r="AG261" i="3"/>
  <c r="AE260" i="3"/>
  <c r="AG260" i="3"/>
  <c r="AE259" i="3"/>
  <c r="AG259" i="3"/>
  <c r="AE258" i="3"/>
  <c r="AG258" i="3"/>
  <c r="AE257" i="3"/>
  <c r="AG257" i="3"/>
  <c r="AE256" i="3"/>
  <c r="AG256" i="3"/>
  <c r="AB33" i="1" l="1"/>
  <c r="Z33" i="1"/>
  <c r="Y33" i="1"/>
  <c r="X33" i="1"/>
  <c r="W33" i="1"/>
  <c r="V33" i="1"/>
  <c r="U33" i="1"/>
  <c r="AW33" i="1"/>
  <c r="AA33" i="1"/>
  <c r="AC33" i="1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AD241" i="3"/>
  <c r="AD240" i="3"/>
  <c r="AC240" i="3"/>
  <c r="AB241" i="3"/>
  <c r="AB240" i="3"/>
  <c r="AA241" i="3"/>
  <c r="AA240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41" i="3"/>
  <c r="Y240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41" i="3"/>
  <c r="O240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L255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40" i="3"/>
  <c r="AE243" i="3"/>
  <c r="AG243" i="3"/>
  <c r="AE242" i="3"/>
  <c r="AG242" i="3"/>
  <c r="AE241" i="3"/>
  <c r="AG241" i="3"/>
  <c r="AE240" i="3"/>
  <c r="AG240" i="3"/>
  <c r="X32" i="1"/>
  <c r="W32" i="1"/>
  <c r="AB32" i="1"/>
  <c r="Y32" i="1"/>
  <c r="Z32" i="1"/>
  <c r="V32" i="1"/>
  <c r="AW32" i="1"/>
  <c r="U32" i="1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G230" i="3"/>
  <c r="AG231" i="3"/>
  <c r="AG232" i="3"/>
  <c r="AG233" i="3"/>
  <c r="AG234" i="3"/>
  <c r="AG235" i="3"/>
  <c r="AG236" i="3"/>
  <c r="AG237" i="3"/>
  <c r="AG238" i="3"/>
  <c r="AG239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E230" i="3"/>
  <c r="AE231" i="3"/>
  <c r="AE232" i="3"/>
  <c r="AE233" i="3"/>
  <c r="AE234" i="3"/>
  <c r="AE235" i="3"/>
  <c r="AE236" i="3"/>
  <c r="AE237" i="3"/>
  <c r="AE238" i="3"/>
  <c r="AE239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C236" i="3"/>
  <c r="AC237" i="3"/>
  <c r="AC238" i="3"/>
  <c r="AC239" i="3"/>
  <c r="AB236" i="3"/>
  <c r="AB237" i="3"/>
  <c r="AB238" i="3"/>
  <c r="AB239" i="3"/>
  <c r="AA236" i="3"/>
  <c r="AA237" i="3"/>
  <c r="AA238" i="3"/>
  <c r="AA239" i="3"/>
  <c r="Z233" i="3"/>
  <c r="Z234" i="3"/>
  <c r="Z235" i="3"/>
  <c r="Z236" i="3"/>
  <c r="Z237" i="3"/>
  <c r="Z238" i="3"/>
  <c r="Z239" i="3"/>
  <c r="AF225" i="3"/>
  <c r="AC235" i="3"/>
  <c r="AC234" i="3"/>
  <c r="AC233" i="3"/>
  <c r="AC232" i="3"/>
  <c r="AC231" i="3"/>
  <c r="AC230" i="3"/>
  <c r="AC229" i="3"/>
  <c r="AC228" i="3"/>
  <c r="AC227" i="3"/>
  <c r="AC226" i="3"/>
  <c r="AC225" i="3"/>
  <c r="AD225" i="3"/>
  <c r="AB235" i="3"/>
  <c r="AB234" i="3"/>
  <c r="AB233" i="3"/>
  <c r="AB232" i="3"/>
  <c r="AB231" i="3"/>
  <c r="AB230" i="3"/>
  <c r="AB229" i="3"/>
  <c r="AB228" i="3"/>
  <c r="AB227" i="3"/>
  <c r="AB226" i="3"/>
  <c r="AB225" i="3"/>
  <c r="AA235" i="3"/>
  <c r="AA234" i="3"/>
  <c r="AA233" i="3"/>
  <c r="AA232" i="3"/>
  <c r="AA231" i="3"/>
  <c r="AA230" i="3"/>
  <c r="AA229" i="3"/>
  <c r="AA228" i="3"/>
  <c r="AA227" i="3"/>
  <c r="AA226" i="3"/>
  <c r="AA225" i="3"/>
  <c r="Z232" i="3"/>
  <c r="Z231" i="3"/>
  <c r="Z230" i="3"/>
  <c r="Z229" i="3"/>
  <c r="Z228" i="3"/>
  <c r="Z227" i="3"/>
  <c r="Z226" i="3"/>
  <c r="Z225" i="3"/>
  <c r="O237" i="3"/>
  <c r="O238" i="3"/>
  <c r="O239" i="3"/>
  <c r="O236" i="3"/>
  <c r="O235" i="3"/>
  <c r="O234" i="3"/>
  <c r="O233" i="3"/>
  <c r="O232" i="3"/>
  <c r="O231" i="3"/>
  <c r="O230" i="3"/>
  <c r="O229" i="3"/>
  <c r="O228" i="3"/>
  <c r="O226" i="3"/>
  <c r="O227" i="3"/>
  <c r="O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25" i="3"/>
  <c r="L239" i="3"/>
  <c r="Y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Y238" i="3"/>
  <c r="Y237" i="3"/>
  <c r="Y236" i="3"/>
  <c r="Y235" i="3"/>
  <c r="Y234" i="3"/>
  <c r="Y233" i="3"/>
  <c r="Y232" i="3"/>
  <c r="Y231" i="3"/>
  <c r="Y230" i="3"/>
  <c r="Y229" i="3"/>
  <c r="Y228" i="3"/>
  <c r="Y227" i="3"/>
  <c r="Y226" i="3"/>
  <c r="Y225" i="3"/>
  <c r="AE229" i="3"/>
  <c r="AG229" i="3"/>
  <c r="AE228" i="3"/>
  <c r="AG228" i="3"/>
  <c r="AE227" i="3"/>
  <c r="AG227" i="3"/>
  <c r="AE226" i="3"/>
  <c r="AG226" i="3"/>
  <c r="AE225" i="3"/>
  <c r="AG225" i="3"/>
  <c r="AA32" i="1"/>
  <c r="AC32" i="1"/>
  <c r="AW31" i="1" l="1"/>
  <c r="AB31" i="1"/>
  <c r="Z31" i="1"/>
  <c r="Y31" i="1"/>
  <c r="X31" i="1"/>
  <c r="W31" i="1"/>
  <c r="V31" i="1"/>
  <c r="Y215" i="3"/>
  <c r="Y216" i="3"/>
  <c r="Y217" i="3"/>
  <c r="Y218" i="3"/>
  <c r="Y219" i="3"/>
  <c r="Y220" i="3"/>
  <c r="Y221" i="3"/>
  <c r="Y222" i="3"/>
  <c r="Y223" i="3"/>
  <c r="Y224" i="3"/>
  <c r="AF223" i="3"/>
  <c r="AF224" i="3"/>
  <c r="AG216" i="3"/>
  <c r="AG217" i="3"/>
  <c r="AG218" i="3"/>
  <c r="AG219" i="3"/>
  <c r="AG220" i="3"/>
  <c r="AG221" i="3"/>
  <c r="AG222" i="3"/>
  <c r="AG223" i="3"/>
  <c r="AG224" i="3"/>
  <c r="AE216" i="3"/>
  <c r="AE217" i="3"/>
  <c r="AE218" i="3"/>
  <c r="AE219" i="3"/>
  <c r="AE220" i="3"/>
  <c r="AE221" i="3"/>
  <c r="AE222" i="3"/>
  <c r="AE223" i="3"/>
  <c r="AE224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AF222" i="3"/>
  <c r="AF221" i="3"/>
  <c r="AF220" i="3"/>
  <c r="AF219" i="3"/>
  <c r="AF218" i="3"/>
  <c r="AF217" i="3"/>
  <c r="AF216" i="3"/>
  <c r="AF215" i="3"/>
  <c r="AF214" i="3"/>
  <c r="AF213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Y214" i="3"/>
  <c r="Y213" i="3"/>
  <c r="AE215" i="3"/>
  <c r="AG215" i="3"/>
  <c r="AE214" i="3"/>
  <c r="AG214" i="3"/>
  <c r="AE213" i="3"/>
  <c r="AG213" i="3"/>
  <c r="U31" i="1"/>
  <c r="AA31" i="1"/>
  <c r="AC31" i="1"/>
  <c r="AW24" i="1"/>
  <c r="AW25" i="1"/>
  <c r="AW26" i="1"/>
  <c r="AW27" i="1"/>
  <c r="AW28" i="1"/>
  <c r="AW29" i="1"/>
  <c r="AW30" i="1"/>
  <c r="E30" i="1" l="1"/>
  <c r="U30" i="1"/>
  <c r="V30" i="1"/>
  <c r="W30" i="1"/>
  <c r="X30" i="1"/>
  <c r="Y30" i="1"/>
  <c r="Z30" i="1"/>
  <c r="AA30" i="1"/>
  <c r="AB30" i="1"/>
  <c r="AC30" i="1"/>
  <c r="AK187" i="3" l="1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187" i="3"/>
  <c r="AH188" i="3"/>
  <c r="AH189" i="3"/>
  <c r="AH190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AB22" i="1"/>
  <c r="AB23" i="1"/>
  <c r="AB24" i="1"/>
  <c r="AB25" i="1"/>
  <c r="AB26" i="1"/>
  <c r="AB27" i="1"/>
  <c r="AB28" i="1"/>
  <c r="AB29" i="1"/>
  <c r="Z22" i="1"/>
  <c r="Z23" i="1"/>
  <c r="Z24" i="1"/>
  <c r="Z25" i="1"/>
  <c r="Z26" i="1"/>
  <c r="Z27" i="1"/>
  <c r="Z28" i="1"/>
  <c r="Z29" i="1"/>
  <c r="Y22" i="1"/>
  <c r="Y23" i="1"/>
  <c r="Y24" i="1"/>
  <c r="Y25" i="1"/>
  <c r="Y26" i="1"/>
  <c r="Y27" i="1"/>
  <c r="Y28" i="1"/>
  <c r="Y29" i="1"/>
  <c r="X22" i="1"/>
  <c r="X23" i="1"/>
  <c r="X24" i="1"/>
  <c r="X25" i="1"/>
  <c r="X26" i="1"/>
  <c r="X27" i="1"/>
  <c r="X28" i="1"/>
  <c r="X29" i="1"/>
  <c r="W22" i="1"/>
  <c r="W23" i="1"/>
  <c r="W24" i="1"/>
  <c r="W25" i="1"/>
  <c r="W26" i="1"/>
  <c r="W27" i="1"/>
  <c r="W28" i="1"/>
  <c r="W29" i="1"/>
  <c r="V22" i="1"/>
  <c r="V23" i="1"/>
  <c r="V24" i="1"/>
  <c r="V25" i="1"/>
  <c r="V26" i="1"/>
  <c r="V27" i="1"/>
  <c r="V28" i="1"/>
  <c r="V29" i="1"/>
  <c r="U23" i="1"/>
  <c r="U24" i="1"/>
  <c r="U25" i="1"/>
  <c r="U26" i="1"/>
  <c r="U27" i="1"/>
  <c r="U28" i="1"/>
  <c r="U29" i="1"/>
  <c r="AA29" i="1"/>
  <c r="AC29" i="1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L199" i="3"/>
  <c r="L200" i="3"/>
  <c r="I199" i="3"/>
  <c r="I200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Y198" i="3"/>
  <c r="Y188" i="3"/>
  <c r="Y189" i="3"/>
  <c r="Y190" i="3"/>
  <c r="Y191" i="3"/>
  <c r="Y192" i="3"/>
  <c r="Y193" i="3"/>
  <c r="Y194" i="3"/>
  <c r="Y195" i="3"/>
  <c r="Y196" i="3"/>
  <c r="Y197" i="3"/>
  <c r="Y187" i="3"/>
  <c r="Z187" i="3"/>
  <c r="AA187" i="3"/>
  <c r="AB187" i="3"/>
  <c r="AC187" i="3"/>
  <c r="AD187" i="3"/>
  <c r="AE187" i="3"/>
  <c r="AF187" i="3"/>
  <c r="AG187" i="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F34" i="23"/>
  <c r="AD18" i="23" l="1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44" i="23"/>
  <c r="AD45" i="23"/>
  <c r="AD46" i="23"/>
  <c r="AD47" i="23"/>
  <c r="AD48" i="23"/>
  <c r="AD49" i="23"/>
  <c r="AD50" i="23"/>
  <c r="AD51" i="23"/>
  <c r="AD52" i="23"/>
  <c r="AD53" i="23"/>
  <c r="AD54" i="23"/>
  <c r="AD55" i="23"/>
  <c r="AD56" i="23"/>
  <c r="AD57" i="23"/>
  <c r="AD58" i="23"/>
  <c r="AD59" i="23"/>
  <c r="AD60" i="23"/>
  <c r="AD61" i="23"/>
  <c r="AD62" i="23"/>
  <c r="AD63" i="23"/>
  <c r="AD64" i="23"/>
  <c r="AD65" i="23"/>
  <c r="AD66" i="23"/>
  <c r="AD67" i="23"/>
  <c r="AD68" i="23"/>
  <c r="AD69" i="23"/>
  <c r="AD70" i="23"/>
  <c r="AD71" i="23"/>
  <c r="AD72" i="23"/>
  <c r="AD73" i="23"/>
  <c r="AD74" i="23"/>
  <c r="AD75" i="23"/>
  <c r="AD76" i="23"/>
  <c r="AD77" i="23"/>
  <c r="AD78" i="23"/>
  <c r="AD79" i="23"/>
  <c r="AD80" i="23"/>
  <c r="AD81" i="23"/>
  <c r="AD82" i="23"/>
  <c r="AD83" i="23"/>
  <c r="AD84" i="23"/>
  <c r="AD85" i="23"/>
  <c r="AD86" i="23"/>
  <c r="AD87" i="23"/>
  <c r="AD88" i="23"/>
  <c r="AD89" i="23"/>
  <c r="AD90" i="23"/>
  <c r="AD91" i="23"/>
  <c r="AD92" i="23"/>
  <c r="AD93" i="23"/>
  <c r="AD94" i="23"/>
  <c r="AD95" i="23"/>
  <c r="AD96" i="23"/>
  <c r="AD97" i="23"/>
  <c r="AD17" i="23"/>
  <c r="AD16" i="23"/>
  <c r="AD15" i="23"/>
  <c r="AD14" i="23"/>
  <c r="AD13" i="23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V59" i="28"/>
  <c r="V60" i="28"/>
  <c r="V61" i="28"/>
  <c r="V62" i="28"/>
  <c r="V63" i="28"/>
  <c r="U59" i="28"/>
  <c r="U60" i="28"/>
  <c r="U61" i="28"/>
  <c r="U62" i="28"/>
  <c r="U63" i="28"/>
  <c r="T59" i="28"/>
  <c r="T60" i="28"/>
  <c r="T61" i="28"/>
  <c r="T62" i="28"/>
  <c r="T63" i="28"/>
  <c r="S59" i="28"/>
  <c r="S60" i="28"/>
  <c r="S61" i="28"/>
  <c r="S62" i="28"/>
  <c r="S63" i="28"/>
  <c r="W58" i="28"/>
  <c r="T58" i="28"/>
  <c r="U58" i="28"/>
  <c r="V58" i="28"/>
  <c r="S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58" i="28"/>
  <c r="M58" i="28"/>
  <c r="O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G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58" i="28"/>
  <c r="D58" i="28"/>
  <c r="E58" i="28"/>
  <c r="F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58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V48" i="28"/>
  <c r="V49" i="28"/>
  <c r="V50" i="28"/>
  <c r="V51" i="28"/>
  <c r="V52" i="28"/>
  <c r="V5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33" i="28"/>
  <c r="U33" i="28"/>
  <c r="V33" i="28"/>
  <c r="W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O33" i="28"/>
  <c r="L33" i="28"/>
  <c r="M33" i="28"/>
  <c r="N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33" i="28"/>
  <c r="F50" i="28"/>
  <c r="F51" i="28"/>
  <c r="F52" i="28"/>
  <c r="F5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B52" i="28"/>
  <c r="B53" i="28"/>
  <c r="B43" i="28"/>
  <c r="B44" i="28"/>
  <c r="B45" i="28"/>
  <c r="B46" i="28"/>
  <c r="B47" i="28"/>
  <c r="B48" i="28"/>
  <c r="B49" i="28"/>
  <c r="B50" i="28"/>
  <c r="B51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C33" i="28"/>
  <c r="D33" i="28"/>
  <c r="F33" i="28"/>
  <c r="B34" i="28"/>
  <c r="B35" i="28"/>
  <c r="B36" i="28"/>
  <c r="B37" i="28"/>
  <c r="B38" i="28"/>
  <c r="B39" i="28"/>
  <c r="B40" i="28"/>
  <c r="B41" i="28"/>
  <c r="B42" i="28"/>
  <c r="B33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O25" i="28"/>
  <c r="O26" i="28"/>
  <c r="O2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7" i="28"/>
  <c r="M7" i="28"/>
  <c r="N7" i="28"/>
  <c r="O7" i="28"/>
  <c r="K24" i="28"/>
  <c r="K25" i="28"/>
  <c r="K26" i="28"/>
  <c r="K2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7" i="28"/>
  <c r="D7" i="28"/>
  <c r="F7" i="28"/>
  <c r="B24" i="28"/>
  <c r="B25" i="28"/>
  <c r="B26" i="28"/>
  <c r="B2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7" i="28"/>
  <c r="B3" i="27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E22" i="29"/>
  <c r="H22" i="29" s="1"/>
  <c r="E21" i="29"/>
  <c r="H21" i="29" s="1"/>
  <c r="E20" i="29"/>
  <c r="H20" i="29" s="1"/>
  <c r="E19" i="29"/>
  <c r="E18" i="29"/>
  <c r="H18" i="29" s="1"/>
  <c r="H17" i="29"/>
  <c r="E17" i="29"/>
  <c r="H16" i="29"/>
  <c r="E16" i="29"/>
  <c r="E15" i="29"/>
  <c r="H15" i="29" s="1"/>
  <c r="E14" i="29"/>
  <c r="H14" i="29" s="1"/>
  <c r="H13" i="29"/>
  <c r="E13" i="29"/>
  <c r="H12" i="29"/>
  <c r="E12" i="29"/>
  <c r="E11" i="29"/>
  <c r="H11" i="29" s="1"/>
  <c r="E10" i="29"/>
  <c r="H10" i="29" s="1"/>
  <c r="H9" i="29"/>
  <c r="E9" i="29"/>
  <c r="H8" i="29"/>
  <c r="E8" i="29"/>
  <c r="E7" i="29"/>
  <c r="H7" i="29" s="1"/>
  <c r="E6" i="29"/>
  <c r="H6" i="29" s="1"/>
  <c r="H5" i="29"/>
  <c r="E5" i="29"/>
  <c r="K4" i="29"/>
  <c r="E4" i="29"/>
  <c r="H4" i="29" s="1"/>
  <c r="E23" i="28" l="1"/>
  <c r="E15" i="28"/>
  <c r="E46" i="28"/>
  <c r="E24" i="28"/>
  <c r="E16" i="28"/>
  <c r="E8" i="28"/>
  <c r="E47" i="28"/>
  <c r="E39" i="28"/>
  <c r="N73" i="28"/>
  <c r="N65" i="28"/>
  <c r="N75" i="28"/>
  <c r="N67" i="28"/>
  <c r="N59" i="28"/>
  <c r="E38" i="28"/>
  <c r="N72" i="28"/>
  <c r="N64" i="28"/>
  <c r="E14" i="28"/>
  <c r="E53" i="28"/>
  <c r="E45" i="28"/>
  <c r="E37" i="28"/>
  <c r="E52" i="28"/>
  <c r="N78" i="28"/>
  <c r="N70" i="28"/>
  <c r="N62" i="28"/>
  <c r="E13" i="28"/>
  <c r="E44" i="28"/>
  <c r="N77" i="28"/>
  <c r="N69" i="28"/>
  <c r="N61" i="28"/>
  <c r="E21" i="28"/>
  <c r="E36" i="28"/>
  <c r="N71" i="28"/>
  <c r="E20" i="28"/>
  <c r="E12" i="28"/>
  <c r="E51" i="28"/>
  <c r="E43" i="28"/>
  <c r="E35" i="28"/>
  <c r="E27" i="28"/>
  <c r="E19" i="28"/>
  <c r="E50" i="28"/>
  <c r="E42" i="28"/>
  <c r="E34" i="28"/>
  <c r="N76" i="28"/>
  <c r="N68" i="28"/>
  <c r="N60" i="28"/>
  <c r="E26" i="28"/>
  <c r="E18" i="28"/>
  <c r="E10" i="28"/>
  <c r="E49" i="28"/>
  <c r="E41" i="28"/>
  <c r="E25" i="28"/>
  <c r="E17" i="28"/>
  <c r="E9" i="28"/>
  <c r="E48" i="28"/>
  <c r="E40" i="28"/>
  <c r="N74" i="28"/>
  <c r="N66" i="28"/>
  <c r="E11" i="28"/>
  <c r="N63" i="28"/>
  <c r="E22" i="28"/>
  <c r="E33" i="28"/>
  <c r="N58" i="28"/>
  <c r="E7" i="28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AD10" i="23"/>
  <c r="AD11" i="23"/>
  <c r="AD12" i="23"/>
  <c r="AD9" i="23"/>
  <c r="L13" i="20" l="1"/>
  <c r="L14" i="20"/>
  <c r="L12" i="20"/>
  <c r="L7" i="20"/>
  <c r="L8" i="20"/>
  <c r="L9" i="20"/>
  <c r="L10" i="20"/>
  <c r="L11" i="20"/>
  <c r="L5" i="20"/>
  <c r="L6" i="20"/>
  <c r="O13" i="3"/>
  <c r="L6" i="3"/>
  <c r="AK3" i="3" l="1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I3" i="3"/>
  <c r="AI4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H3" i="3"/>
  <c r="AH4" i="3"/>
  <c r="AH5" i="3"/>
  <c r="AH6" i="3"/>
  <c r="AH7" i="3"/>
  <c r="AH8" i="3"/>
  <c r="AH9" i="3"/>
  <c r="AH10" i="3"/>
  <c r="AH11" i="3"/>
  <c r="AH12" i="3"/>
  <c r="AH13" i="3"/>
  <c r="AH14" i="3"/>
  <c r="AH15" i="3"/>
  <c r="AH16" i="3"/>
  <c r="AH17" i="3"/>
  <c r="Z6" i="3"/>
  <c r="Z7" i="3"/>
  <c r="Z8" i="3"/>
  <c r="Z9" i="3"/>
  <c r="Z10" i="3"/>
  <c r="Z11" i="3"/>
  <c r="Z12" i="3"/>
  <c r="Z13" i="3"/>
  <c r="Z14" i="3"/>
  <c r="Z15" i="3"/>
  <c r="Z16" i="3"/>
  <c r="Z17" i="3"/>
  <c r="AA6" i="3"/>
  <c r="AA7" i="3"/>
  <c r="AA8" i="3"/>
  <c r="AA9" i="3"/>
  <c r="AA10" i="3"/>
  <c r="AA11" i="3"/>
  <c r="AA12" i="3"/>
  <c r="AA13" i="3"/>
  <c r="AA14" i="3"/>
  <c r="AA15" i="3"/>
  <c r="AA16" i="3"/>
  <c r="AA17" i="3"/>
  <c r="AB6" i="3"/>
  <c r="AB7" i="3"/>
  <c r="AB8" i="3"/>
  <c r="AB9" i="3"/>
  <c r="AB10" i="3"/>
  <c r="AB11" i="3"/>
  <c r="AB12" i="3"/>
  <c r="AB13" i="3"/>
  <c r="AB14" i="3"/>
  <c r="AB15" i="3"/>
  <c r="AB16" i="3"/>
  <c r="AB17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Y6" i="3"/>
  <c r="Y7" i="3"/>
  <c r="Y8" i="3"/>
  <c r="Y9" i="3"/>
  <c r="Y10" i="3"/>
  <c r="Y11" i="3"/>
  <c r="Y12" i="3"/>
  <c r="Y13" i="3"/>
  <c r="Y14" i="3"/>
  <c r="Y15" i="3"/>
  <c r="Y16" i="3"/>
  <c r="Y17" i="3"/>
  <c r="O7" i="3"/>
  <c r="O8" i="3"/>
  <c r="O9" i="3"/>
  <c r="O10" i="3"/>
  <c r="O11" i="3"/>
  <c r="O12" i="3"/>
  <c r="O14" i="3"/>
  <c r="O15" i="3"/>
  <c r="O16" i="3"/>
  <c r="O17" i="3"/>
  <c r="L7" i="3"/>
  <c r="L8" i="3"/>
  <c r="L9" i="3"/>
  <c r="L10" i="3"/>
  <c r="L11" i="3"/>
  <c r="L12" i="3"/>
  <c r="L13" i="3"/>
  <c r="L14" i="3"/>
  <c r="L15" i="3"/>
  <c r="L16" i="3"/>
  <c r="L17" i="3"/>
  <c r="I7" i="3"/>
  <c r="I8" i="3"/>
  <c r="I9" i="3"/>
  <c r="I10" i="3"/>
  <c r="I11" i="3"/>
  <c r="I12" i="3"/>
  <c r="I13" i="3"/>
  <c r="I14" i="3"/>
  <c r="I15" i="3"/>
  <c r="I16" i="3"/>
  <c r="I17" i="3"/>
  <c r="AB5" i="3"/>
  <c r="AA5" i="3"/>
  <c r="Z5" i="3"/>
  <c r="Y5" i="3"/>
  <c r="AB4" i="3"/>
  <c r="AA4" i="3"/>
  <c r="Z4" i="3"/>
  <c r="Y4" i="3"/>
  <c r="AB3" i="3"/>
  <c r="AA3" i="3"/>
  <c r="Z3" i="3"/>
  <c r="Y3" i="3"/>
  <c r="AC3" i="3"/>
  <c r="AE3" i="3"/>
  <c r="AF3" i="3"/>
  <c r="AG3" i="3"/>
  <c r="O157" i="3" l="1"/>
  <c r="O3" i="3" l="1"/>
  <c r="O4" i="3"/>
  <c r="O5" i="3"/>
  <c r="O6" i="3"/>
  <c r="L3" i="3"/>
  <c r="L4" i="3"/>
  <c r="L5" i="3"/>
  <c r="I3" i="3"/>
  <c r="I4" i="3"/>
  <c r="I5" i="3"/>
  <c r="I6" i="3"/>
  <c r="I28" i="3"/>
  <c r="AK20" i="3" l="1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G20" i="3" l="1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I20" i="3"/>
  <c r="I21" i="3"/>
  <c r="I22" i="3"/>
  <c r="I23" i="3"/>
  <c r="I24" i="3"/>
  <c r="I25" i="3"/>
  <c r="I26" i="3"/>
  <c r="I27" i="3"/>
  <c r="I29" i="3"/>
  <c r="I30" i="3"/>
  <c r="I31" i="3"/>
  <c r="I32" i="3"/>
  <c r="I33" i="3"/>
  <c r="D164" i="27" l="1"/>
  <c r="E164" i="27"/>
  <c r="G164" i="27"/>
  <c r="H164" i="27"/>
  <c r="J164" i="27"/>
  <c r="K164" i="27"/>
  <c r="L164" i="27" s="1"/>
  <c r="M164" i="27"/>
  <c r="N164" i="27"/>
  <c r="O164" i="27"/>
  <c r="P164" i="27"/>
  <c r="Q164" i="27"/>
  <c r="R164" i="27"/>
  <c r="S164" i="27"/>
  <c r="T164" i="27"/>
  <c r="U164" i="27"/>
  <c r="D165" i="27"/>
  <c r="E165" i="27"/>
  <c r="F165" i="27"/>
  <c r="G165" i="27"/>
  <c r="H165" i="27"/>
  <c r="J165" i="27"/>
  <c r="K165" i="27"/>
  <c r="M165" i="27"/>
  <c r="N165" i="27"/>
  <c r="O165" i="27"/>
  <c r="P165" i="27"/>
  <c r="Q165" i="27"/>
  <c r="R165" i="27"/>
  <c r="S165" i="27"/>
  <c r="T165" i="27"/>
  <c r="U165" i="27"/>
  <c r="D166" i="27"/>
  <c r="E166" i="27"/>
  <c r="G166" i="27"/>
  <c r="H166" i="27"/>
  <c r="J166" i="27"/>
  <c r="K166" i="27"/>
  <c r="L166" i="27" s="1"/>
  <c r="M166" i="27"/>
  <c r="N166" i="27"/>
  <c r="O166" i="27"/>
  <c r="P166" i="27"/>
  <c r="Q166" i="27"/>
  <c r="R166" i="27"/>
  <c r="S166" i="27"/>
  <c r="T166" i="27"/>
  <c r="U166" i="27"/>
  <c r="D167" i="27"/>
  <c r="E167" i="27"/>
  <c r="F167" i="27"/>
  <c r="G167" i="27"/>
  <c r="H167" i="27"/>
  <c r="J167" i="27"/>
  <c r="K167" i="27"/>
  <c r="M167" i="27"/>
  <c r="N167" i="27"/>
  <c r="O167" i="27"/>
  <c r="P167" i="27"/>
  <c r="Q167" i="27"/>
  <c r="R167" i="27"/>
  <c r="S167" i="27"/>
  <c r="T167" i="27"/>
  <c r="U167" i="27"/>
  <c r="D168" i="27"/>
  <c r="E168" i="27"/>
  <c r="G168" i="27"/>
  <c r="H168" i="27"/>
  <c r="J168" i="27"/>
  <c r="K168" i="27"/>
  <c r="L168" i="27" s="1"/>
  <c r="M168" i="27"/>
  <c r="N168" i="27"/>
  <c r="O168" i="27"/>
  <c r="P168" i="27"/>
  <c r="Q168" i="27"/>
  <c r="R168" i="27"/>
  <c r="S168" i="27"/>
  <c r="T168" i="27"/>
  <c r="U168" i="27"/>
  <c r="D169" i="27"/>
  <c r="E169" i="27"/>
  <c r="F169" i="27"/>
  <c r="G169" i="27"/>
  <c r="H169" i="27"/>
  <c r="J169" i="27"/>
  <c r="K169" i="27"/>
  <c r="M169" i="27"/>
  <c r="N169" i="27"/>
  <c r="O169" i="27"/>
  <c r="P169" i="27"/>
  <c r="Q169" i="27"/>
  <c r="R169" i="27"/>
  <c r="S169" i="27"/>
  <c r="T169" i="27"/>
  <c r="U169" i="27"/>
  <c r="D170" i="27"/>
  <c r="E170" i="27"/>
  <c r="G170" i="27"/>
  <c r="H170" i="27"/>
  <c r="J170" i="27"/>
  <c r="K170" i="27"/>
  <c r="L170" i="27" s="1"/>
  <c r="M170" i="27"/>
  <c r="N170" i="27"/>
  <c r="O170" i="27"/>
  <c r="P170" i="27"/>
  <c r="Q170" i="27"/>
  <c r="R170" i="27"/>
  <c r="S170" i="27"/>
  <c r="T170" i="27"/>
  <c r="U170" i="27"/>
  <c r="D171" i="27"/>
  <c r="E171" i="27"/>
  <c r="F171" i="27"/>
  <c r="G171" i="27"/>
  <c r="H171" i="27"/>
  <c r="J171" i="27"/>
  <c r="K171" i="27"/>
  <c r="M171" i="27"/>
  <c r="N171" i="27"/>
  <c r="O171" i="27"/>
  <c r="P171" i="27"/>
  <c r="Q171" i="27"/>
  <c r="R171" i="27"/>
  <c r="S171" i="27"/>
  <c r="T171" i="27"/>
  <c r="U171" i="27"/>
  <c r="D172" i="27"/>
  <c r="E172" i="27"/>
  <c r="G172" i="27"/>
  <c r="H172" i="27"/>
  <c r="J172" i="27"/>
  <c r="K172" i="27"/>
  <c r="L172" i="27" s="1"/>
  <c r="M172" i="27"/>
  <c r="N172" i="27"/>
  <c r="O172" i="27"/>
  <c r="P172" i="27"/>
  <c r="Q172" i="27"/>
  <c r="R172" i="27"/>
  <c r="S172" i="27"/>
  <c r="T172" i="27"/>
  <c r="U172" i="27"/>
  <c r="D173" i="27"/>
  <c r="E173" i="27"/>
  <c r="F173" i="27"/>
  <c r="G173" i="27"/>
  <c r="H173" i="27"/>
  <c r="J173" i="27"/>
  <c r="K173" i="27"/>
  <c r="M173" i="27"/>
  <c r="N173" i="27"/>
  <c r="O173" i="27"/>
  <c r="P173" i="27"/>
  <c r="Q173" i="27"/>
  <c r="R173" i="27"/>
  <c r="S173" i="27"/>
  <c r="T173" i="27"/>
  <c r="U173" i="27"/>
  <c r="D77" i="27"/>
  <c r="E77" i="27"/>
  <c r="G77" i="27"/>
  <c r="H77" i="27"/>
  <c r="J77" i="27"/>
  <c r="K77" i="27"/>
  <c r="M77" i="27"/>
  <c r="N77" i="27"/>
  <c r="O77" i="27"/>
  <c r="P77" i="27"/>
  <c r="Q77" i="27"/>
  <c r="R77" i="27"/>
  <c r="S77" i="27"/>
  <c r="T77" i="27"/>
  <c r="U77" i="27"/>
  <c r="D78" i="27"/>
  <c r="E78" i="27"/>
  <c r="G78" i="27"/>
  <c r="H78" i="27"/>
  <c r="J78" i="27"/>
  <c r="K78" i="27"/>
  <c r="M78" i="27"/>
  <c r="N78" i="27"/>
  <c r="O78" i="27"/>
  <c r="P78" i="27"/>
  <c r="Q78" i="27"/>
  <c r="R78" i="27"/>
  <c r="S78" i="27"/>
  <c r="T78" i="27"/>
  <c r="U78" i="27"/>
  <c r="D79" i="27"/>
  <c r="E79" i="27"/>
  <c r="G79" i="27"/>
  <c r="H79" i="27"/>
  <c r="J79" i="27"/>
  <c r="K79" i="27"/>
  <c r="M79" i="27"/>
  <c r="N79" i="27"/>
  <c r="O79" i="27"/>
  <c r="P79" i="27"/>
  <c r="Q79" i="27"/>
  <c r="R79" i="27"/>
  <c r="S79" i="27"/>
  <c r="T79" i="27"/>
  <c r="U79" i="27"/>
  <c r="D80" i="27"/>
  <c r="E80" i="27"/>
  <c r="G80" i="27"/>
  <c r="H80" i="27"/>
  <c r="J80" i="27"/>
  <c r="K80" i="27"/>
  <c r="M80" i="27"/>
  <c r="N80" i="27"/>
  <c r="O80" i="27"/>
  <c r="P80" i="27"/>
  <c r="Q80" i="27"/>
  <c r="R80" i="27"/>
  <c r="S80" i="27"/>
  <c r="T80" i="27"/>
  <c r="U80" i="27"/>
  <c r="D81" i="27"/>
  <c r="E81" i="27"/>
  <c r="G81" i="27"/>
  <c r="H81" i="27"/>
  <c r="J81" i="27"/>
  <c r="K81" i="27"/>
  <c r="M81" i="27"/>
  <c r="N81" i="27"/>
  <c r="O81" i="27"/>
  <c r="P81" i="27"/>
  <c r="Q81" i="27"/>
  <c r="R81" i="27"/>
  <c r="S81" i="27"/>
  <c r="T81" i="27"/>
  <c r="U81" i="27"/>
  <c r="D82" i="27"/>
  <c r="E82" i="27"/>
  <c r="G82" i="27"/>
  <c r="H82" i="27"/>
  <c r="J82" i="27"/>
  <c r="K82" i="27"/>
  <c r="M82" i="27"/>
  <c r="N82" i="27"/>
  <c r="O82" i="27"/>
  <c r="P82" i="27"/>
  <c r="Q82" i="27"/>
  <c r="R82" i="27"/>
  <c r="S82" i="27"/>
  <c r="T82" i="27"/>
  <c r="U82" i="27"/>
  <c r="D83" i="27"/>
  <c r="E83" i="27"/>
  <c r="G83" i="27"/>
  <c r="H83" i="27"/>
  <c r="J83" i="27"/>
  <c r="K83" i="27"/>
  <c r="M83" i="27"/>
  <c r="N83" i="27"/>
  <c r="O83" i="27"/>
  <c r="P83" i="27"/>
  <c r="Q83" i="27"/>
  <c r="R83" i="27"/>
  <c r="S83" i="27"/>
  <c r="T83" i="27"/>
  <c r="U83" i="27"/>
  <c r="D84" i="27"/>
  <c r="E84" i="27"/>
  <c r="G84" i="27"/>
  <c r="H84" i="27"/>
  <c r="J84" i="27"/>
  <c r="K84" i="27"/>
  <c r="M84" i="27"/>
  <c r="N84" i="27"/>
  <c r="O84" i="27"/>
  <c r="P84" i="27"/>
  <c r="Q84" i="27"/>
  <c r="R84" i="27"/>
  <c r="S84" i="27"/>
  <c r="T84" i="27"/>
  <c r="U84" i="27"/>
  <c r="D85" i="27"/>
  <c r="E85" i="27"/>
  <c r="G85" i="27"/>
  <c r="H85" i="27"/>
  <c r="J85" i="27"/>
  <c r="K85" i="27"/>
  <c r="M85" i="27"/>
  <c r="N85" i="27"/>
  <c r="O85" i="27"/>
  <c r="P85" i="27"/>
  <c r="Q85" i="27"/>
  <c r="R85" i="27"/>
  <c r="S85" i="27"/>
  <c r="T85" i="27"/>
  <c r="U85" i="27"/>
  <c r="D86" i="27"/>
  <c r="E86" i="27"/>
  <c r="G86" i="27"/>
  <c r="H86" i="27"/>
  <c r="J86" i="27"/>
  <c r="K86" i="27"/>
  <c r="M86" i="27"/>
  <c r="N86" i="27"/>
  <c r="O86" i="27"/>
  <c r="P86" i="27"/>
  <c r="Q86" i="27"/>
  <c r="R86" i="27"/>
  <c r="S86" i="27"/>
  <c r="T86" i="27"/>
  <c r="U86" i="27"/>
  <c r="D87" i="27"/>
  <c r="E87" i="27"/>
  <c r="G87" i="27"/>
  <c r="H87" i="27"/>
  <c r="J87" i="27"/>
  <c r="K87" i="27"/>
  <c r="M87" i="27"/>
  <c r="N87" i="27"/>
  <c r="O87" i="27"/>
  <c r="P87" i="27"/>
  <c r="Q87" i="27"/>
  <c r="R87" i="27"/>
  <c r="S87" i="27"/>
  <c r="T87" i="27"/>
  <c r="U87" i="27"/>
  <c r="D88" i="27"/>
  <c r="E88" i="27"/>
  <c r="G88" i="27"/>
  <c r="H88" i="27"/>
  <c r="J88" i="27"/>
  <c r="K88" i="27"/>
  <c r="M88" i="27"/>
  <c r="N88" i="27"/>
  <c r="O88" i="27"/>
  <c r="P88" i="27"/>
  <c r="Q88" i="27"/>
  <c r="R88" i="27"/>
  <c r="S88" i="27"/>
  <c r="T88" i="27"/>
  <c r="U88" i="27"/>
  <c r="D89" i="27"/>
  <c r="E89" i="27"/>
  <c r="G89" i="27"/>
  <c r="H89" i="27"/>
  <c r="J89" i="27"/>
  <c r="K89" i="27"/>
  <c r="M89" i="27"/>
  <c r="N89" i="27"/>
  <c r="O89" i="27"/>
  <c r="P89" i="27"/>
  <c r="Q89" i="27"/>
  <c r="R89" i="27"/>
  <c r="S89" i="27"/>
  <c r="T89" i="27"/>
  <c r="U89" i="27"/>
  <c r="D90" i="27"/>
  <c r="E90" i="27"/>
  <c r="G90" i="27"/>
  <c r="H90" i="27"/>
  <c r="J90" i="27"/>
  <c r="K90" i="27"/>
  <c r="M90" i="27"/>
  <c r="N90" i="27"/>
  <c r="O90" i="27"/>
  <c r="P90" i="27"/>
  <c r="Q90" i="27"/>
  <c r="R90" i="27"/>
  <c r="S90" i="27"/>
  <c r="T90" i="27"/>
  <c r="U90" i="27"/>
  <c r="D91" i="27"/>
  <c r="E91" i="27"/>
  <c r="G91" i="27"/>
  <c r="H91" i="27"/>
  <c r="J91" i="27"/>
  <c r="K91" i="27"/>
  <c r="M91" i="27"/>
  <c r="N91" i="27"/>
  <c r="O91" i="27"/>
  <c r="P91" i="27"/>
  <c r="Q91" i="27"/>
  <c r="R91" i="27"/>
  <c r="S91" i="27"/>
  <c r="T91" i="27"/>
  <c r="U91" i="27"/>
  <c r="D92" i="27"/>
  <c r="E92" i="27"/>
  <c r="G92" i="27"/>
  <c r="H92" i="27"/>
  <c r="J92" i="27"/>
  <c r="K92" i="27"/>
  <c r="M92" i="27"/>
  <c r="N92" i="27"/>
  <c r="O92" i="27"/>
  <c r="P92" i="27"/>
  <c r="Q92" i="27"/>
  <c r="R92" i="27"/>
  <c r="S92" i="27"/>
  <c r="T92" i="27"/>
  <c r="U92" i="27"/>
  <c r="D93" i="27"/>
  <c r="E93" i="27"/>
  <c r="G93" i="27"/>
  <c r="H93" i="27"/>
  <c r="J93" i="27"/>
  <c r="K93" i="27"/>
  <c r="M93" i="27"/>
  <c r="N93" i="27"/>
  <c r="O93" i="27"/>
  <c r="P93" i="27"/>
  <c r="Q93" i="27"/>
  <c r="R93" i="27"/>
  <c r="S93" i="27"/>
  <c r="T93" i="27"/>
  <c r="U93" i="27"/>
  <c r="D94" i="27"/>
  <c r="E94" i="27"/>
  <c r="G94" i="27"/>
  <c r="H94" i="27"/>
  <c r="J94" i="27"/>
  <c r="K94" i="27"/>
  <c r="M94" i="27"/>
  <c r="N94" i="27"/>
  <c r="O94" i="27"/>
  <c r="P94" i="27"/>
  <c r="Q94" i="27"/>
  <c r="R94" i="27"/>
  <c r="S94" i="27"/>
  <c r="T94" i="27"/>
  <c r="U94" i="27"/>
  <c r="D95" i="27"/>
  <c r="E95" i="27"/>
  <c r="G95" i="27"/>
  <c r="H95" i="27"/>
  <c r="J95" i="27"/>
  <c r="K95" i="27"/>
  <c r="M95" i="27"/>
  <c r="N95" i="27"/>
  <c r="O95" i="27"/>
  <c r="P95" i="27"/>
  <c r="Q95" i="27"/>
  <c r="R95" i="27"/>
  <c r="S95" i="27"/>
  <c r="T95" i="27"/>
  <c r="U95" i="27"/>
  <c r="D96" i="27"/>
  <c r="E96" i="27"/>
  <c r="G96" i="27"/>
  <c r="H96" i="27"/>
  <c r="J96" i="27"/>
  <c r="K96" i="27"/>
  <c r="M96" i="27"/>
  <c r="N96" i="27"/>
  <c r="O96" i="27"/>
  <c r="P96" i="27"/>
  <c r="Q96" i="27"/>
  <c r="R96" i="27"/>
  <c r="S96" i="27"/>
  <c r="T96" i="27"/>
  <c r="U96" i="27"/>
  <c r="D97" i="27"/>
  <c r="E97" i="27"/>
  <c r="G97" i="27"/>
  <c r="H97" i="27"/>
  <c r="J97" i="27"/>
  <c r="K97" i="27"/>
  <c r="M97" i="27"/>
  <c r="N97" i="27"/>
  <c r="O97" i="27"/>
  <c r="P97" i="27"/>
  <c r="Q97" i="27"/>
  <c r="R97" i="27"/>
  <c r="S97" i="27"/>
  <c r="T97" i="27"/>
  <c r="U97" i="27"/>
  <c r="D98" i="27"/>
  <c r="E98" i="27"/>
  <c r="G98" i="27"/>
  <c r="H98" i="27"/>
  <c r="J98" i="27"/>
  <c r="K98" i="27"/>
  <c r="M98" i="27"/>
  <c r="N98" i="27"/>
  <c r="O98" i="27"/>
  <c r="P98" i="27"/>
  <c r="Q98" i="27"/>
  <c r="R98" i="27"/>
  <c r="S98" i="27"/>
  <c r="T98" i="27"/>
  <c r="U98" i="27"/>
  <c r="D99" i="27"/>
  <c r="E99" i="27"/>
  <c r="G99" i="27"/>
  <c r="H99" i="27"/>
  <c r="J99" i="27"/>
  <c r="K99" i="27"/>
  <c r="M99" i="27"/>
  <c r="N99" i="27"/>
  <c r="O99" i="27"/>
  <c r="P99" i="27"/>
  <c r="Q99" i="27"/>
  <c r="R99" i="27"/>
  <c r="S99" i="27"/>
  <c r="T99" i="27"/>
  <c r="U99" i="27"/>
  <c r="D100" i="27"/>
  <c r="E100" i="27"/>
  <c r="G100" i="27"/>
  <c r="H100" i="27"/>
  <c r="J100" i="27"/>
  <c r="K100" i="27"/>
  <c r="M100" i="27"/>
  <c r="N100" i="27"/>
  <c r="O100" i="27"/>
  <c r="P100" i="27"/>
  <c r="Q100" i="27"/>
  <c r="R100" i="27"/>
  <c r="S100" i="27"/>
  <c r="T100" i="27"/>
  <c r="U100" i="27"/>
  <c r="D101" i="27"/>
  <c r="E101" i="27"/>
  <c r="G101" i="27"/>
  <c r="H101" i="27"/>
  <c r="J101" i="27"/>
  <c r="K101" i="27"/>
  <c r="M101" i="27"/>
  <c r="N101" i="27"/>
  <c r="O101" i="27"/>
  <c r="P101" i="27"/>
  <c r="Q101" i="27"/>
  <c r="R101" i="27"/>
  <c r="S101" i="27"/>
  <c r="T101" i="27"/>
  <c r="U101" i="27"/>
  <c r="D102" i="27"/>
  <c r="E102" i="27"/>
  <c r="G102" i="27"/>
  <c r="H102" i="27"/>
  <c r="J102" i="27"/>
  <c r="K102" i="27"/>
  <c r="M102" i="27"/>
  <c r="N102" i="27"/>
  <c r="O102" i="27"/>
  <c r="P102" i="27"/>
  <c r="Q102" i="27"/>
  <c r="R102" i="27"/>
  <c r="S102" i="27"/>
  <c r="T102" i="27"/>
  <c r="U102" i="27"/>
  <c r="D103" i="27"/>
  <c r="E103" i="27"/>
  <c r="G103" i="27"/>
  <c r="H103" i="27"/>
  <c r="J103" i="27"/>
  <c r="K103" i="27"/>
  <c r="M103" i="27"/>
  <c r="N103" i="27"/>
  <c r="O103" i="27"/>
  <c r="P103" i="27"/>
  <c r="Q103" i="27"/>
  <c r="R103" i="27"/>
  <c r="S103" i="27"/>
  <c r="T103" i="27"/>
  <c r="U103" i="27"/>
  <c r="D104" i="27"/>
  <c r="E104" i="27"/>
  <c r="G104" i="27"/>
  <c r="H104" i="27"/>
  <c r="J104" i="27"/>
  <c r="K104" i="27"/>
  <c r="M104" i="27"/>
  <c r="N104" i="27"/>
  <c r="O104" i="27"/>
  <c r="P104" i="27"/>
  <c r="Q104" i="27"/>
  <c r="R104" i="27"/>
  <c r="S104" i="27"/>
  <c r="T104" i="27"/>
  <c r="U104" i="27"/>
  <c r="D105" i="27"/>
  <c r="E105" i="27"/>
  <c r="G105" i="27"/>
  <c r="H105" i="27"/>
  <c r="J105" i="27"/>
  <c r="K105" i="27"/>
  <c r="M105" i="27"/>
  <c r="N105" i="27"/>
  <c r="O105" i="27"/>
  <c r="P105" i="27"/>
  <c r="Q105" i="27"/>
  <c r="R105" i="27"/>
  <c r="S105" i="27"/>
  <c r="T105" i="27"/>
  <c r="U105" i="27"/>
  <c r="D106" i="27"/>
  <c r="E106" i="27"/>
  <c r="G106" i="27"/>
  <c r="H106" i="27"/>
  <c r="J106" i="27"/>
  <c r="K106" i="27"/>
  <c r="M106" i="27"/>
  <c r="N106" i="27"/>
  <c r="O106" i="27"/>
  <c r="P106" i="27"/>
  <c r="Q106" i="27"/>
  <c r="R106" i="27"/>
  <c r="S106" i="27"/>
  <c r="T106" i="27"/>
  <c r="U106" i="27"/>
  <c r="D107" i="27"/>
  <c r="E107" i="27"/>
  <c r="G107" i="27"/>
  <c r="H107" i="27"/>
  <c r="J107" i="27"/>
  <c r="K107" i="27"/>
  <c r="M107" i="27"/>
  <c r="N107" i="27"/>
  <c r="O107" i="27"/>
  <c r="P107" i="27"/>
  <c r="Q107" i="27"/>
  <c r="R107" i="27"/>
  <c r="S107" i="27"/>
  <c r="T107" i="27"/>
  <c r="U107" i="27"/>
  <c r="D108" i="27"/>
  <c r="E108" i="27"/>
  <c r="G108" i="27"/>
  <c r="H108" i="27"/>
  <c r="J108" i="27"/>
  <c r="K108" i="27"/>
  <c r="M108" i="27"/>
  <c r="N108" i="27"/>
  <c r="O108" i="27"/>
  <c r="P108" i="27"/>
  <c r="Q108" i="27"/>
  <c r="R108" i="27"/>
  <c r="S108" i="27"/>
  <c r="T108" i="27"/>
  <c r="U108" i="27"/>
  <c r="D109" i="27"/>
  <c r="E109" i="27"/>
  <c r="G109" i="27"/>
  <c r="H109" i="27"/>
  <c r="J109" i="27"/>
  <c r="K109" i="27"/>
  <c r="M109" i="27"/>
  <c r="N109" i="27"/>
  <c r="O109" i="27"/>
  <c r="P109" i="27"/>
  <c r="Q109" i="27"/>
  <c r="R109" i="27"/>
  <c r="S109" i="27"/>
  <c r="T109" i="27"/>
  <c r="U109" i="27"/>
  <c r="D110" i="27"/>
  <c r="E110" i="27"/>
  <c r="G110" i="27"/>
  <c r="H110" i="27"/>
  <c r="J110" i="27"/>
  <c r="K110" i="27"/>
  <c r="M110" i="27"/>
  <c r="N110" i="27"/>
  <c r="O110" i="27"/>
  <c r="P110" i="27"/>
  <c r="Q110" i="27"/>
  <c r="R110" i="27"/>
  <c r="S110" i="27"/>
  <c r="T110" i="27"/>
  <c r="U110" i="27"/>
  <c r="D111" i="27"/>
  <c r="E111" i="27"/>
  <c r="G111" i="27"/>
  <c r="H111" i="27"/>
  <c r="J111" i="27"/>
  <c r="K111" i="27"/>
  <c r="M111" i="27"/>
  <c r="N111" i="27"/>
  <c r="O111" i="27"/>
  <c r="P111" i="27"/>
  <c r="Q111" i="27"/>
  <c r="R111" i="27"/>
  <c r="S111" i="27"/>
  <c r="T111" i="27"/>
  <c r="U111" i="27"/>
  <c r="D112" i="27"/>
  <c r="E112" i="27"/>
  <c r="G112" i="27"/>
  <c r="H112" i="27"/>
  <c r="J112" i="27"/>
  <c r="K112" i="27"/>
  <c r="M112" i="27"/>
  <c r="N112" i="27"/>
  <c r="O112" i="27"/>
  <c r="P112" i="27"/>
  <c r="Q112" i="27"/>
  <c r="R112" i="27"/>
  <c r="S112" i="27"/>
  <c r="T112" i="27"/>
  <c r="U112" i="27"/>
  <c r="D113" i="27"/>
  <c r="E113" i="27"/>
  <c r="G113" i="27"/>
  <c r="H113" i="27"/>
  <c r="J113" i="27"/>
  <c r="K113" i="27"/>
  <c r="M113" i="27"/>
  <c r="N113" i="27"/>
  <c r="O113" i="27"/>
  <c r="P113" i="27"/>
  <c r="Q113" i="27"/>
  <c r="R113" i="27"/>
  <c r="S113" i="27"/>
  <c r="T113" i="27"/>
  <c r="U113" i="27"/>
  <c r="D114" i="27"/>
  <c r="E114" i="27"/>
  <c r="G114" i="27"/>
  <c r="H114" i="27"/>
  <c r="J114" i="27"/>
  <c r="K114" i="27"/>
  <c r="M114" i="27"/>
  <c r="N114" i="27"/>
  <c r="O114" i="27"/>
  <c r="P114" i="27"/>
  <c r="Q114" i="27"/>
  <c r="R114" i="27"/>
  <c r="S114" i="27"/>
  <c r="T114" i="27"/>
  <c r="U114" i="27"/>
  <c r="D115" i="27"/>
  <c r="E115" i="27"/>
  <c r="G115" i="27"/>
  <c r="H115" i="27"/>
  <c r="J115" i="27"/>
  <c r="K115" i="27"/>
  <c r="M115" i="27"/>
  <c r="N115" i="27"/>
  <c r="O115" i="27"/>
  <c r="P115" i="27"/>
  <c r="Q115" i="27"/>
  <c r="R115" i="27"/>
  <c r="S115" i="27"/>
  <c r="T115" i="27"/>
  <c r="U115" i="27"/>
  <c r="D116" i="27"/>
  <c r="E116" i="27"/>
  <c r="G116" i="27"/>
  <c r="H116" i="27"/>
  <c r="J116" i="27"/>
  <c r="K116" i="27"/>
  <c r="M116" i="27"/>
  <c r="N116" i="27"/>
  <c r="O116" i="27"/>
  <c r="P116" i="27"/>
  <c r="Q116" i="27"/>
  <c r="R116" i="27"/>
  <c r="S116" i="27"/>
  <c r="T116" i="27"/>
  <c r="U116" i="27"/>
  <c r="D117" i="27"/>
  <c r="E117" i="27"/>
  <c r="G117" i="27"/>
  <c r="H117" i="27"/>
  <c r="J117" i="27"/>
  <c r="K117" i="27"/>
  <c r="M117" i="27"/>
  <c r="N117" i="27"/>
  <c r="O117" i="27"/>
  <c r="P117" i="27"/>
  <c r="Q117" i="27"/>
  <c r="R117" i="27"/>
  <c r="S117" i="27"/>
  <c r="T117" i="27"/>
  <c r="U117" i="27"/>
  <c r="D118" i="27"/>
  <c r="E118" i="27"/>
  <c r="G118" i="27"/>
  <c r="H118" i="27"/>
  <c r="J118" i="27"/>
  <c r="K118" i="27"/>
  <c r="M118" i="27"/>
  <c r="N118" i="27"/>
  <c r="O118" i="27"/>
  <c r="P118" i="27"/>
  <c r="Q118" i="27"/>
  <c r="R118" i="27"/>
  <c r="S118" i="27"/>
  <c r="T118" i="27"/>
  <c r="U118" i="27"/>
  <c r="D119" i="27"/>
  <c r="E119" i="27"/>
  <c r="G119" i="27"/>
  <c r="H119" i="27"/>
  <c r="J119" i="27"/>
  <c r="K119" i="27"/>
  <c r="M119" i="27"/>
  <c r="N119" i="27"/>
  <c r="O119" i="27"/>
  <c r="P119" i="27"/>
  <c r="Q119" i="27"/>
  <c r="R119" i="27"/>
  <c r="S119" i="27"/>
  <c r="T119" i="27"/>
  <c r="U119" i="27"/>
  <c r="D120" i="27"/>
  <c r="E120" i="27"/>
  <c r="G120" i="27"/>
  <c r="H120" i="27"/>
  <c r="J120" i="27"/>
  <c r="K120" i="27"/>
  <c r="M120" i="27"/>
  <c r="N120" i="27"/>
  <c r="O120" i="27"/>
  <c r="P120" i="27"/>
  <c r="Q120" i="27"/>
  <c r="R120" i="27"/>
  <c r="S120" i="27"/>
  <c r="T120" i="27"/>
  <c r="U120" i="27"/>
  <c r="D121" i="27"/>
  <c r="E121" i="27"/>
  <c r="G121" i="27"/>
  <c r="H121" i="27"/>
  <c r="J121" i="27"/>
  <c r="K121" i="27"/>
  <c r="M121" i="27"/>
  <c r="N121" i="27"/>
  <c r="O121" i="27"/>
  <c r="P121" i="27"/>
  <c r="Q121" i="27"/>
  <c r="R121" i="27"/>
  <c r="S121" i="27"/>
  <c r="T121" i="27"/>
  <c r="U121" i="27"/>
  <c r="D122" i="27"/>
  <c r="E122" i="27"/>
  <c r="G122" i="27"/>
  <c r="H122" i="27"/>
  <c r="J122" i="27"/>
  <c r="K122" i="27"/>
  <c r="M122" i="27"/>
  <c r="N122" i="27"/>
  <c r="O122" i="27"/>
  <c r="P122" i="27"/>
  <c r="Q122" i="27"/>
  <c r="R122" i="27"/>
  <c r="S122" i="27"/>
  <c r="T122" i="27"/>
  <c r="U122" i="27"/>
  <c r="D123" i="27"/>
  <c r="E123" i="27"/>
  <c r="G123" i="27"/>
  <c r="H123" i="27"/>
  <c r="J123" i="27"/>
  <c r="K123" i="27"/>
  <c r="M123" i="27"/>
  <c r="N123" i="27"/>
  <c r="O123" i="27"/>
  <c r="P123" i="27"/>
  <c r="Q123" i="27"/>
  <c r="R123" i="27"/>
  <c r="S123" i="27"/>
  <c r="T123" i="27"/>
  <c r="U123" i="27"/>
  <c r="D124" i="27"/>
  <c r="E124" i="27"/>
  <c r="G124" i="27"/>
  <c r="H124" i="27"/>
  <c r="J124" i="27"/>
  <c r="K124" i="27"/>
  <c r="M124" i="27"/>
  <c r="N124" i="27"/>
  <c r="O124" i="27"/>
  <c r="P124" i="27"/>
  <c r="Q124" i="27"/>
  <c r="R124" i="27"/>
  <c r="S124" i="27"/>
  <c r="T124" i="27"/>
  <c r="U124" i="27"/>
  <c r="D125" i="27"/>
  <c r="E125" i="27"/>
  <c r="G125" i="27"/>
  <c r="H125" i="27"/>
  <c r="J125" i="27"/>
  <c r="K125" i="27"/>
  <c r="M125" i="27"/>
  <c r="N125" i="27"/>
  <c r="O125" i="27"/>
  <c r="P125" i="27"/>
  <c r="Q125" i="27"/>
  <c r="R125" i="27"/>
  <c r="S125" i="27"/>
  <c r="T125" i="27"/>
  <c r="U125" i="27"/>
  <c r="D126" i="27"/>
  <c r="E126" i="27"/>
  <c r="G126" i="27"/>
  <c r="H126" i="27"/>
  <c r="J126" i="27"/>
  <c r="K126" i="27"/>
  <c r="M126" i="27"/>
  <c r="N126" i="27"/>
  <c r="O126" i="27"/>
  <c r="P126" i="27"/>
  <c r="Q126" i="27"/>
  <c r="R126" i="27"/>
  <c r="S126" i="27"/>
  <c r="T126" i="27"/>
  <c r="U126" i="27"/>
  <c r="D127" i="27"/>
  <c r="E127" i="27"/>
  <c r="G127" i="27"/>
  <c r="H127" i="27"/>
  <c r="J127" i="27"/>
  <c r="K127" i="27"/>
  <c r="M127" i="27"/>
  <c r="N127" i="27"/>
  <c r="O127" i="27"/>
  <c r="P127" i="27"/>
  <c r="Q127" i="27"/>
  <c r="R127" i="27"/>
  <c r="S127" i="27"/>
  <c r="T127" i="27"/>
  <c r="U127" i="27"/>
  <c r="D128" i="27"/>
  <c r="E128" i="27"/>
  <c r="G128" i="27"/>
  <c r="H128" i="27"/>
  <c r="J128" i="27"/>
  <c r="K128" i="27"/>
  <c r="M128" i="27"/>
  <c r="N128" i="27"/>
  <c r="O128" i="27"/>
  <c r="P128" i="27"/>
  <c r="Q128" i="27"/>
  <c r="R128" i="27"/>
  <c r="S128" i="27"/>
  <c r="T128" i="27"/>
  <c r="U128" i="27"/>
  <c r="D129" i="27"/>
  <c r="E129" i="27"/>
  <c r="G129" i="27"/>
  <c r="H129" i="27"/>
  <c r="J129" i="27"/>
  <c r="K129" i="27"/>
  <c r="M129" i="27"/>
  <c r="N129" i="27"/>
  <c r="O129" i="27"/>
  <c r="P129" i="27"/>
  <c r="Q129" i="27"/>
  <c r="R129" i="27"/>
  <c r="S129" i="27"/>
  <c r="T129" i="27"/>
  <c r="U129" i="27"/>
  <c r="D130" i="27"/>
  <c r="E130" i="27"/>
  <c r="G130" i="27"/>
  <c r="H130" i="27"/>
  <c r="J130" i="27"/>
  <c r="K130" i="27"/>
  <c r="M130" i="27"/>
  <c r="N130" i="27"/>
  <c r="O130" i="27"/>
  <c r="P130" i="27"/>
  <c r="Q130" i="27"/>
  <c r="R130" i="27"/>
  <c r="S130" i="27"/>
  <c r="T130" i="27"/>
  <c r="U130" i="27"/>
  <c r="D131" i="27"/>
  <c r="E131" i="27"/>
  <c r="G131" i="27"/>
  <c r="H131" i="27"/>
  <c r="J131" i="27"/>
  <c r="K131" i="27"/>
  <c r="M131" i="27"/>
  <c r="N131" i="27"/>
  <c r="O131" i="27"/>
  <c r="P131" i="27"/>
  <c r="Q131" i="27"/>
  <c r="R131" i="27"/>
  <c r="S131" i="27"/>
  <c r="T131" i="27"/>
  <c r="U131" i="27"/>
  <c r="D132" i="27"/>
  <c r="E132" i="27"/>
  <c r="G132" i="27"/>
  <c r="H132" i="27"/>
  <c r="J132" i="27"/>
  <c r="K132" i="27"/>
  <c r="M132" i="27"/>
  <c r="N132" i="27"/>
  <c r="O132" i="27"/>
  <c r="P132" i="27"/>
  <c r="Q132" i="27"/>
  <c r="R132" i="27"/>
  <c r="S132" i="27"/>
  <c r="T132" i="27"/>
  <c r="U132" i="27"/>
  <c r="D133" i="27"/>
  <c r="E133" i="27"/>
  <c r="G133" i="27"/>
  <c r="H133" i="27"/>
  <c r="J133" i="27"/>
  <c r="K133" i="27"/>
  <c r="M133" i="27"/>
  <c r="N133" i="27"/>
  <c r="O133" i="27"/>
  <c r="P133" i="27"/>
  <c r="Q133" i="27"/>
  <c r="R133" i="27"/>
  <c r="S133" i="27"/>
  <c r="T133" i="27"/>
  <c r="U133" i="27"/>
  <c r="D134" i="27"/>
  <c r="E134" i="27"/>
  <c r="G134" i="27"/>
  <c r="H134" i="27"/>
  <c r="J134" i="27"/>
  <c r="K134" i="27"/>
  <c r="M134" i="27"/>
  <c r="N134" i="27"/>
  <c r="O134" i="27"/>
  <c r="P134" i="27"/>
  <c r="Q134" i="27"/>
  <c r="R134" i="27"/>
  <c r="S134" i="27"/>
  <c r="T134" i="27"/>
  <c r="U134" i="27"/>
  <c r="D135" i="27"/>
  <c r="E135" i="27"/>
  <c r="G135" i="27"/>
  <c r="H135" i="27"/>
  <c r="J135" i="27"/>
  <c r="K135" i="27"/>
  <c r="M135" i="27"/>
  <c r="N135" i="27"/>
  <c r="O135" i="27"/>
  <c r="P135" i="27"/>
  <c r="Q135" i="27"/>
  <c r="R135" i="27"/>
  <c r="S135" i="27"/>
  <c r="T135" i="27"/>
  <c r="U135" i="27"/>
  <c r="D136" i="27"/>
  <c r="E136" i="27"/>
  <c r="G136" i="27"/>
  <c r="H136" i="27"/>
  <c r="J136" i="27"/>
  <c r="K136" i="27"/>
  <c r="M136" i="27"/>
  <c r="N136" i="27"/>
  <c r="O136" i="27"/>
  <c r="P136" i="27"/>
  <c r="Q136" i="27"/>
  <c r="R136" i="27"/>
  <c r="S136" i="27"/>
  <c r="T136" i="27"/>
  <c r="U136" i="27"/>
  <c r="D137" i="27"/>
  <c r="E137" i="27"/>
  <c r="G137" i="27"/>
  <c r="H137" i="27"/>
  <c r="J137" i="27"/>
  <c r="K137" i="27"/>
  <c r="M137" i="27"/>
  <c r="N137" i="27"/>
  <c r="O137" i="27"/>
  <c r="P137" i="27"/>
  <c r="Q137" i="27"/>
  <c r="R137" i="27"/>
  <c r="S137" i="27"/>
  <c r="T137" i="27"/>
  <c r="U137" i="27"/>
  <c r="D138" i="27"/>
  <c r="E138" i="27"/>
  <c r="G138" i="27"/>
  <c r="H138" i="27"/>
  <c r="J138" i="27"/>
  <c r="K138" i="27"/>
  <c r="M138" i="27"/>
  <c r="N138" i="27"/>
  <c r="O138" i="27"/>
  <c r="P138" i="27"/>
  <c r="Q138" i="27"/>
  <c r="R138" i="27"/>
  <c r="S138" i="27"/>
  <c r="T138" i="27"/>
  <c r="U138" i="27"/>
  <c r="D139" i="27"/>
  <c r="E139" i="27"/>
  <c r="G139" i="27"/>
  <c r="H139" i="27"/>
  <c r="J139" i="27"/>
  <c r="K139" i="27"/>
  <c r="M139" i="27"/>
  <c r="N139" i="27"/>
  <c r="O139" i="27"/>
  <c r="P139" i="27"/>
  <c r="Q139" i="27"/>
  <c r="R139" i="27"/>
  <c r="S139" i="27"/>
  <c r="T139" i="27"/>
  <c r="U139" i="27"/>
  <c r="D140" i="27"/>
  <c r="E140" i="27"/>
  <c r="G140" i="27"/>
  <c r="H140" i="27"/>
  <c r="J140" i="27"/>
  <c r="K140" i="27"/>
  <c r="M140" i="27"/>
  <c r="N140" i="27"/>
  <c r="O140" i="27"/>
  <c r="P140" i="27"/>
  <c r="Q140" i="27"/>
  <c r="R140" i="27"/>
  <c r="S140" i="27"/>
  <c r="T140" i="27"/>
  <c r="U140" i="27"/>
  <c r="D141" i="27"/>
  <c r="E141" i="27"/>
  <c r="G141" i="27"/>
  <c r="H141" i="27"/>
  <c r="J141" i="27"/>
  <c r="K141" i="27"/>
  <c r="M141" i="27"/>
  <c r="N141" i="27"/>
  <c r="O141" i="27"/>
  <c r="P141" i="27"/>
  <c r="Q141" i="27"/>
  <c r="R141" i="27"/>
  <c r="S141" i="27"/>
  <c r="T141" i="27"/>
  <c r="U141" i="27"/>
  <c r="D142" i="27"/>
  <c r="E142" i="27"/>
  <c r="G142" i="27"/>
  <c r="H142" i="27"/>
  <c r="J142" i="27"/>
  <c r="K142" i="27"/>
  <c r="M142" i="27"/>
  <c r="N142" i="27"/>
  <c r="O142" i="27"/>
  <c r="P142" i="27"/>
  <c r="Q142" i="27"/>
  <c r="R142" i="27"/>
  <c r="S142" i="27"/>
  <c r="T142" i="27"/>
  <c r="U142" i="27"/>
  <c r="D143" i="27"/>
  <c r="E143" i="27"/>
  <c r="G143" i="27"/>
  <c r="H143" i="27"/>
  <c r="J143" i="27"/>
  <c r="K143" i="27"/>
  <c r="M143" i="27"/>
  <c r="N143" i="27"/>
  <c r="O143" i="27"/>
  <c r="P143" i="27"/>
  <c r="Q143" i="27"/>
  <c r="R143" i="27"/>
  <c r="S143" i="27"/>
  <c r="T143" i="27"/>
  <c r="U143" i="27"/>
  <c r="D144" i="27"/>
  <c r="E144" i="27"/>
  <c r="G144" i="27"/>
  <c r="H144" i="27"/>
  <c r="J144" i="27"/>
  <c r="K144" i="27"/>
  <c r="M144" i="27"/>
  <c r="N144" i="27"/>
  <c r="O144" i="27"/>
  <c r="P144" i="27"/>
  <c r="Q144" i="27"/>
  <c r="R144" i="27"/>
  <c r="S144" i="27"/>
  <c r="T144" i="27"/>
  <c r="U144" i="27"/>
  <c r="D145" i="27"/>
  <c r="E145" i="27"/>
  <c r="G145" i="27"/>
  <c r="H145" i="27"/>
  <c r="J145" i="27"/>
  <c r="K145" i="27"/>
  <c r="M145" i="27"/>
  <c r="N145" i="27"/>
  <c r="O145" i="27"/>
  <c r="P145" i="27"/>
  <c r="Q145" i="27"/>
  <c r="R145" i="27"/>
  <c r="S145" i="27"/>
  <c r="T145" i="27"/>
  <c r="U145" i="27"/>
  <c r="D146" i="27"/>
  <c r="E146" i="27"/>
  <c r="G146" i="27"/>
  <c r="H146" i="27"/>
  <c r="J146" i="27"/>
  <c r="K146" i="27"/>
  <c r="M146" i="27"/>
  <c r="N146" i="27"/>
  <c r="O146" i="27"/>
  <c r="P146" i="27"/>
  <c r="Q146" i="27"/>
  <c r="R146" i="27"/>
  <c r="S146" i="27"/>
  <c r="T146" i="27"/>
  <c r="U146" i="27"/>
  <c r="D147" i="27"/>
  <c r="E147" i="27"/>
  <c r="G147" i="27"/>
  <c r="H147" i="27"/>
  <c r="J147" i="27"/>
  <c r="K147" i="27"/>
  <c r="M147" i="27"/>
  <c r="N147" i="27"/>
  <c r="O147" i="27"/>
  <c r="P147" i="27"/>
  <c r="Q147" i="27"/>
  <c r="R147" i="27"/>
  <c r="S147" i="27"/>
  <c r="T147" i="27"/>
  <c r="U147" i="27"/>
  <c r="D148" i="27"/>
  <c r="E148" i="27"/>
  <c r="G148" i="27"/>
  <c r="H148" i="27"/>
  <c r="J148" i="27"/>
  <c r="K148" i="27"/>
  <c r="M148" i="27"/>
  <c r="N148" i="27"/>
  <c r="O148" i="27"/>
  <c r="P148" i="27"/>
  <c r="Q148" i="27"/>
  <c r="R148" i="27"/>
  <c r="S148" i="27"/>
  <c r="T148" i="27"/>
  <c r="U148" i="27"/>
  <c r="D149" i="27"/>
  <c r="E149" i="27"/>
  <c r="G149" i="27"/>
  <c r="H149" i="27"/>
  <c r="J149" i="27"/>
  <c r="K149" i="27"/>
  <c r="M149" i="27"/>
  <c r="N149" i="27"/>
  <c r="O149" i="27"/>
  <c r="P149" i="27"/>
  <c r="Q149" i="27"/>
  <c r="R149" i="27"/>
  <c r="S149" i="27"/>
  <c r="T149" i="27"/>
  <c r="U149" i="27"/>
  <c r="D150" i="27"/>
  <c r="E150" i="27"/>
  <c r="G150" i="27"/>
  <c r="H150" i="27"/>
  <c r="J150" i="27"/>
  <c r="K150" i="27"/>
  <c r="M150" i="27"/>
  <c r="N150" i="27"/>
  <c r="O150" i="27"/>
  <c r="P150" i="27"/>
  <c r="Q150" i="27"/>
  <c r="R150" i="27"/>
  <c r="S150" i="27"/>
  <c r="T150" i="27"/>
  <c r="U150" i="27"/>
  <c r="D151" i="27"/>
  <c r="E151" i="27"/>
  <c r="G151" i="27"/>
  <c r="H151" i="27"/>
  <c r="J151" i="27"/>
  <c r="K151" i="27"/>
  <c r="M151" i="27"/>
  <c r="N151" i="27"/>
  <c r="O151" i="27"/>
  <c r="P151" i="27"/>
  <c r="Q151" i="27"/>
  <c r="R151" i="27"/>
  <c r="S151" i="27"/>
  <c r="T151" i="27"/>
  <c r="U151" i="27"/>
  <c r="D152" i="27"/>
  <c r="E152" i="27"/>
  <c r="G152" i="27"/>
  <c r="H152" i="27"/>
  <c r="J152" i="27"/>
  <c r="K152" i="27"/>
  <c r="M152" i="27"/>
  <c r="N152" i="27"/>
  <c r="O152" i="27"/>
  <c r="P152" i="27"/>
  <c r="Q152" i="27"/>
  <c r="R152" i="27"/>
  <c r="S152" i="27"/>
  <c r="T152" i="27"/>
  <c r="U152" i="27"/>
  <c r="D153" i="27"/>
  <c r="E153" i="27"/>
  <c r="G153" i="27"/>
  <c r="H153" i="27"/>
  <c r="J153" i="27"/>
  <c r="K153" i="27"/>
  <c r="M153" i="27"/>
  <c r="N153" i="27"/>
  <c r="O153" i="27"/>
  <c r="P153" i="27"/>
  <c r="Q153" i="27"/>
  <c r="R153" i="27"/>
  <c r="S153" i="27"/>
  <c r="T153" i="27"/>
  <c r="U153" i="27"/>
  <c r="D154" i="27"/>
  <c r="E154" i="27"/>
  <c r="G154" i="27"/>
  <c r="H154" i="27"/>
  <c r="J154" i="27"/>
  <c r="K154" i="27"/>
  <c r="M154" i="27"/>
  <c r="N154" i="27"/>
  <c r="O154" i="27"/>
  <c r="P154" i="27"/>
  <c r="Q154" i="27"/>
  <c r="R154" i="27"/>
  <c r="S154" i="27"/>
  <c r="T154" i="27"/>
  <c r="U154" i="27"/>
  <c r="D155" i="27"/>
  <c r="E155" i="27"/>
  <c r="G155" i="27"/>
  <c r="H155" i="27"/>
  <c r="J155" i="27"/>
  <c r="K155" i="27"/>
  <c r="M155" i="27"/>
  <c r="N155" i="27"/>
  <c r="O155" i="27"/>
  <c r="P155" i="27"/>
  <c r="Q155" i="27"/>
  <c r="R155" i="27"/>
  <c r="S155" i="27"/>
  <c r="T155" i="27"/>
  <c r="U155" i="27"/>
  <c r="D156" i="27"/>
  <c r="E156" i="27"/>
  <c r="G156" i="27"/>
  <c r="H156" i="27"/>
  <c r="J156" i="27"/>
  <c r="K156" i="27"/>
  <c r="M156" i="27"/>
  <c r="N156" i="27"/>
  <c r="O156" i="27"/>
  <c r="P156" i="27"/>
  <c r="Q156" i="27"/>
  <c r="R156" i="27"/>
  <c r="S156" i="27"/>
  <c r="T156" i="27"/>
  <c r="U156" i="27"/>
  <c r="D157" i="27"/>
  <c r="E157" i="27"/>
  <c r="G157" i="27"/>
  <c r="H157" i="27"/>
  <c r="J157" i="27"/>
  <c r="K157" i="27"/>
  <c r="M157" i="27"/>
  <c r="N157" i="27"/>
  <c r="O157" i="27"/>
  <c r="P157" i="27"/>
  <c r="Q157" i="27"/>
  <c r="R157" i="27"/>
  <c r="S157" i="27"/>
  <c r="T157" i="27"/>
  <c r="U157" i="27"/>
  <c r="D158" i="27"/>
  <c r="E158" i="27"/>
  <c r="G158" i="27"/>
  <c r="H158" i="27"/>
  <c r="J158" i="27"/>
  <c r="K158" i="27"/>
  <c r="M158" i="27"/>
  <c r="N158" i="27"/>
  <c r="O158" i="27"/>
  <c r="P158" i="27"/>
  <c r="Q158" i="27"/>
  <c r="R158" i="27"/>
  <c r="S158" i="27"/>
  <c r="T158" i="27"/>
  <c r="U158" i="27"/>
  <c r="D159" i="27"/>
  <c r="E159" i="27"/>
  <c r="G159" i="27"/>
  <c r="H159" i="27"/>
  <c r="J159" i="27"/>
  <c r="K159" i="27"/>
  <c r="M159" i="27"/>
  <c r="N159" i="27"/>
  <c r="O159" i="27"/>
  <c r="P159" i="27"/>
  <c r="Q159" i="27"/>
  <c r="R159" i="27"/>
  <c r="S159" i="27"/>
  <c r="T159" i="27"/>
  <c r="U159" i="27"/>
  <c r="D160" i="27"/>
  <c r="E160" i="27"/>
  <c r="G160" i="27"/>
  <c r="H160" i="27"/>
  <c r="J160" i="27"/>
  <c r="K160" i="27"/>
  <c r="M160" i="27"/>
  <c r="N160" i="27"/>
  <c r="O160" i="27"/>
  <c r="P160" i="27"/>
  <c r="Q160" i="27"/>
  <c r="R160" i="27"/>
  <c r="S160" i="27"/>
  <c r="T160" i="27"/>
  <c r="U160" i="27"/>
  <c r="D161" i="27"/>
  <c r="E161" i="27"/>
  <c r="G161" i="27"/>
  <c r="H161" i="27"/>
  <c r="J161" i="27"/>
  <c r="K161" i="27"/>
  <c r="M161" i="27"/>
  <c r="N161" i="27"/>
  <c r="O161" i="27"/>
  <c r="P161" i="27"/>
  <c r="Q161" i="27"/>
  <c r="R161" i="27"/>
  <c r="S161" i="27"/>
  <c r="T161" i="27"/>
  <c r="U161" i="27"/>
  <c r="D162" i="27"/>
  <c r="E162" i="27"/>
  <c r="G162" i="27"/>
  <c r="H162" i="27"/>
  <c r="J162" i="27"/>
  <c r="K162" i="27"/>
  <c r="M162" i="27"/>
  <c r="N162" i="27"/>
  <c r="O162" i="27"/>
  <c r="P162" i="27"/>
  <c r="Q162" i="27"/>
  <c r="R162" i="27"/>
  <c r="S162" i="27"/>
  <c r="T162" i="27"/>
  <c r="U162" i="27"/>
  <c r="D163" i="27"/>
  <c r="E163" i="27"/>
  <c r="G163" i="27"/>
  <c r="H163" i="27"/>
  <c r="J163" i="27"/>
  <c r="K163" i="27"/>
  <c r="M163" i="27"/>
  <c r="N163" i="27"/>
  <c r="O163" i="27"/>
  <c r="P163" i="27"/>
  <c r="Q163" i="27"/>
  <c r="R163" i="27"/>
  <c r="S163" i="27"/>
  <c r="T163" i="27"/>
  <c r="U163" i="27"/>
  <c r="C169" i="27"/>
  <c r="W169" i="27" s="1"/>
  <c r="C170" i="27"/>
  <c r="W170" i="27" s="1"/>
  <c r="C171" i="27"/>
  <c r="C172" i="27"/>
  <c r="C173" i="27"/>
  <c r="W173" i="27" s="1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W165" i="27" s="1"/>
  <c r="C166" i="27"/>
  <c r="W166" i="27" s="1"/>
  <c r="C167" i="27"/>
  <c r="C168" i="27"/>
  <c r="G73" i="27"/>
  <c r="H73" i="27"/>
  <c r="J73" i="27"/>
  <c r="K73" i="27"/>
  <c r="M73" i="27"/>
  <c r="N73" i="27"/>
  <c r="O73" i="27"/>
  <c r="P73" i="27"/>
  <c r="Q73" i="27"/>
  <c r="R73" i="27"/>
  <c r="S73" i="27"/>
  <c r="T73" i="27"/>
  <c r="U73" i="27"/>
  <c r="G74" i="27"/>
  <c r="H74" i="27"/>
  <c r="J74" i="27"/>
  <c r="K74" i="27"/>
  <c r="M74" i="27"/>
  <c r="N74" i="27"/>
  <c r="O74" i="27"/>
  <c r="P74" i="27"/>
  <c r="Q74" i="27"/>
  <c r="R74" i="27"/>
  <c r="S74" i="27"/>
  <c r="T74" i="27"/>
  <c r="U74" i="27"/>
  <c r="G75" i="27"/>
  <c r="H75" i="27"/>
  <c r="J75" i="27"/>
  <c r="K75" i="27"/>
  <c r="M75" i="27"/>
  <c r="N75" i="27"/>
  <c r="O75" i="27"/>
  <c r="P75" i="27"/>
  <c r="Q75" i="27"/>
  <c r="R75" i="27"/>
  <c r="S75" i="27"/>
  <c r="T75" i="27"/>
  <c r="U75" i="27"/>
  <c r="G76" i="27"/>
  <c r="H76" i="27"/>
  <c r="J76" i="27"/>
  <c r="K76" i="27"/>
  <c r="M76" i="27"/>
  <c r="N76" i="27"/>
  <c r="O76" i="27"/>
  <c r="P76" i="27"/>
  <c r="Q76" i="27"/>
  <c r="R76" i="27"/>
  <c r="S76" i="27"/>
  <c r="T76" i="27"/>
  <c r="U76" i="27"/>
  <c r="G10" i="27"/>
  <c r="H10" i="27"/>
  <c r="J10" i="27"/>
  <c r="K10" i="27"/>
  <c r="M10" i="27"/>
  <c r="N10" i="27"/>
  <c r="O10" i="27"/>
  <c r="P10" i="27"/>
  <c r="Q10" i="27"/>
  <c r="R10" i="27"/>
  <c r="S10" i="27"/>
  <c r="T10" i="27"/>
  <c r="U10" i="27"/>
  <c r="G11" i="27"/>
  <c r="H11" i="27"/>
  <c r="J11" i="27"/>
  <c r="K11" i="27"/>
  <c r="M11" i="27"/>
  <c r="N11" i="27"/>
  <c r="O11" i="27"/>
  <c r="P11" i="27"/>
  <c r="Q11" i="27"/>
  <c r="R11" i="27"/>
  <c r="S11" i="27"/>
  <c r="T11" i="27"/>
  <c r="U11" i="27"/>
  <c r="G12" i="27"/>
  <c r="H12" i="27"/>
  <c r="J12" i="27"/>
  <c r="K12" i="27"/>
  <c r="M12" i="27"/>
  <c r="N12" i="27"/>
  <c r="O12" i="27"/>
  <c r="P12" i="27"/>
  <c r="Q12" i="27"/>
  <c r="R12" i="27"/>
  <c r="S12" i="27"/>
  <c r="T12" i="27"/>
  <c r="U12" i="27"/>
  <c r="G13" i="27"/>
  <c r="H13" i="27"/>
  <c r="J13" i="27"/>
  <c r="K13" i="27"/>
  <c r="M13" i="27"/>
  <c r="N13" i="27"/>
  <c r="O13" i="27"/>
  <c r="P13" i="27"/>
  <c r="Q13" i="27"/>
  <c r="R13" i="27"/>
  <c r="S13" i="27"/>
  <c r="T13" i="27"/>
  <c r="U13" i="27"/>
  <c r="G14" i="27"/>
  <c r="H14" i="27"/>
  <c r="J14" i="27"/>
  <c r="K14" i="27"/>
  <c r="M14" i="27"/>
  <c r="N14" i="27"/>
  <c r="O14" i="27"/>
  <c r="P14" i="27"/>
  <c r="Q14" i="27"/>
  <c r="R14" i="27"/>
  <c r="S14" i="27"/>
  <c r="T14" i="27"/>
  <c r="U14" i="27"/>
  <c r="G15" i="27"/>
  <c r="H15" i="27"/>
  <c r="J15" i="27"/>
  <c r="K15" i="27"/>
  <c r="M15" i="27"/>
  <c r="N15" i="27"/>
  <c r="O15" i="27"/>
  <c r="P15" i="27"/>
  <c r="Q15" i="27"/>
  <c r="R15" i="27"/>
  <c r="S15" i="27"/>
  <c r="T15" i="27"/>
  <c r="U15" i="27"/>
  <c r="G16" i="27"/>
  <c r="H16" i="27"/>
  <c r="J16" i="27"/>
  <c r="K16" i="27"/>
  <c r="M16" i="27"/>
  <c r="N16" i="27"/>
  <c r="O16" i="27"/>
  <c r="P16" i="27"/>
  <c r="Q16" i="27"/>
  <c r="R16" i="27"/>
  <c r="S16" i="27"/>
  <c r="T16" i="27"/>
  <c r="U16" i="27"/>
  <c r="G17" i="27"/>
  <c r="H17" i="27"/>
  <c r="J17" i="27"/>
  <c r="K17" i="27"/>
  <c r="M17" i="27"/>
  <c r="N17" i="27"/>
  <c r="O17" i="27"/>
  <c r="P17" i="27"/>
  <c r="Q17" i="27"/>
  <c r="R17" i="27"/>
  <c r="S17" i="27"/>
  <c r="T17" i="27"/>
  <c r="U17" i="27"/>
  <c r="G18" i="27"/>
  <c r="H18" i="27"/>
  <c r="J18" i="27"/>
  <c r="K18" i="27"/>
  <c r="M18" i="27"/>
  <c r="N18" i="27"/>
  <c r="O18" i="27"/>
  <c r="P18" i="27"/>
  <c r="Q18" i="27"/>
  <c r="R18" i="27"/>
  <c r="S18" i="27"/>
  <c r="T18" i="27"/>
  <c r="U18" i="27"/>
  <c r="G19" i="27"/>
  <c r="H19" i="27"/>
  <c r="J19" i="27"/>
  <c r="K19" i="27"/>
  <c r="M19" i="27"/>
  <c r="N19" i="27"/>
  <c r="O19" i="27"/>
  <c r="P19" i="27"/>
  <c r="Q19" i="27"/>
  <c r="R19" i="27"/>
  <c r="S19" i="27"/>
  <c r="T19" i="27"/>
  <c r="U19" i="27"/>
  <c r="G20" i="27"/>
  <c r="H20" i="27"/>
  <c r="J20" i="27"/>
  <c r="K20" i="27"/>
  <c r="M20" i="27"/>
  <c r="N20" i="27"/>
  <c r="O20" i="27"/>
  <c r="P20" i="27"/>
  <c r="Q20" i="27"/>
  <c r="R20" i="27"/>
  <c r="S20" i="27"/>
  <c r="T20" i="27"/>
  <c r="U20" i="27"/>
  <c r="G21" i="27"/>
  <c r="H21" i="27"/>
  <c r="J21" i="27"/>
  <c r="K21" i="27"/>
  <c r="M21" i="27"/>
  <c r="N21" i="27"/>
  <c r="O21" i="27"/>
  <c r="P21" i="27"/>
  <c r="Q21" i="27"/>
  <c r="R21" i="27"/>
  <c r="S21" i="27"/>
  <c r="T21" i="27"/>
  <c r="U21" i="27"/>
  <c r="G22" i="27"/>
  <c r="H22" i="27"/>
  <c r="J22" i="27"/>
  <c r="K22" i="27"/>
  <c r="M22" i="27"/>
  <c r="N22" i="27"/>
  <c r="O22" i="27"/>
  <c r="P22" i="27"/>
  <c r="Q22" i="27"/>
  <c r="R22" i="27"/>
  <c r="S22" i="27"/>
  <c r="T22" i="27"/>
  <c r="U22" i="27"/>
  <c r="G23" i="27"/>
  <c r="H23" i="27"/>
  <c r="J23" i="27"/>
  <c r="K23" i="27"/>
  <c r="M23" i="27"/>
  <c r="N23" i="27"/>
  <c r="O23" i="27"/>
  <c r="P23" i="27"/>
  <c r="Q23" i="27"/>
  <c r="R23" i="27"/>
  <c r="S23" i="27"/>
  <c r="T23" i="27"/>
  <c r="U23" i="27"/>
  <c r="G24" i="27"/>
  <c r="H24" i="27"/>
  <c r="J24" i="27"/>
  <c r="K24" i="27"/>
  <c r="M24" i="27"/>
  <c r="N24" i="27"/>
  <c r="O24" i="27"/>
  <c r="P24" i="27"/>
  <c r="Q24" i="27"/>
  <c r="R24" i="27"/>
  <c r="S24" i="27"/>
  <c r="T24" i="27"/>
  <c r="U24" i="27"/>
  <c r="G25" i="27"/>
  <c r="H25" i="27"/>
  <c r="J25" i="27"/>
  <c r="K25" i="27"/>
  <c r="M25" i="27"/>
  <c r="N25" i="27"/>
  <c r="O25" i="27"/>
  <c r="P25" i="27"/>
  <c r="Q25" i="27"/>
  <c r="R25" i="27"/>
  <c r="S25" i="27"/>
  <c r="T25" i="27"/>
  <c r="U25" i="27"/>
  <c r="G26" i="27"/>
  <c r="H26" i="27"/>
  <c r="J26" i="27"/>
  <c r="K26" i="27"/>
  <c r="M26" i="27"/>
  <c r="N26" i="27"/>
  <c r="O26" i="27"/>
  <c r="P26" i="27"/>
  <c r="Q26" i="27"/>
  <c r="R26" i="27"/>
  <c r="S26" i="27"/>
  <c r="T26" i="27"/>
  <c r="U26" i="27"/>
  <c r="G27" i="27"/>
  <c r="H27" i="27"/>
  <c r="J27" i="27"/>
  <c r="K27" i="27"/>
  <c r="M27" i="27"/>
  <c r="N27" i="27"/>
  <c r="O27" i="27"/>
  <c r="P27" i="27"/>
  <c r="Q27" i="27"/>
  <c r="R27" i="27"/>
  <c r="S27" i="27"/>
  <c r="T27" i="27"/>
  <c r="U27" i="27"/>
  <c r="G28" i="27"/>
  <c r="H28" i="27"/>
  <c r="J28" i="27"/>
  <c r="K28" i="27"/>
  <c r="M28" i="27"/>
  <c r="N28" i="27"/>
  <c r="O28" i="27"/>
  <c r="P28" i="27"/>
  <c r="Q28" i="27"/>
  <c r="R28" i="27"/>
  <c r="S28" i="27"/>
  <c r="T28" i="27"/>
  <c r="U28" i="27"/>
  <c r="G29" i="27"/>
  <c r="H29" i="27"/>
  <c r="J29" i="27"/>
  <c r="K29" i="27"/>
  <c r="M29" i="27"/>
  <c r="N29" i="27"/>
  <c r="O29" i="27"/>
  <c r="P29" i="27"/>
  <c r="Q29" i="27"/>
  <c r="R29" i="27"/>
  <c r="S29" i="27"/>
  <c r="T29" i="27"/>
  <c r="U29" i="27"/>
  <c r="G30" i="27"/>
  <c r="H30" i="27"/>
  <c r="J30" i="27"/>
  <c r="K30" i="27"/>
  <c r="M30" i="27"/>
  <c r="N30" i="27"/>
  <c r="O30" i="27"/>
  <c r="P30" i="27"/>
  <c r="Q30" i="27"/>
  <c r="R30" i="27"/>
  <c r="S30" i="27"/>
  <c r="T30" i="27"/>
  <c r="U30" i="27"/>
  <c r="G31" i="27"/>
  <c r="H31" i="27"/>
  <c r="J31" i="27"/>
  <c r="K31" i="27"/>
  <c r="M31" i="27"/>
  <c r="N31" i="27"/>
  <c r="O31" i="27"/>
  <c r="P31" i="27"/>
  <c r="Q31" i="27"/>
  <c r="R31" i="27"/>
  <c r="S31" i="27"/>
  <c r="T31" i="27"/>
  <c r="U31" i="27"/>
  <c r="G32" i="27"/>
  <c r="H32" i="27"/>
  <c r="J32" i="27"/>
  <c r="K32" i="27"/>
  <c r="M32" i="27"/>
  <c r="N32" i="27"/>
  <c r="O32" i="27"/>
  <c r="P32" i="27"/>
  <c r="Q32" i="27"/>
  <c r="R32" i="27"/>
  <c r="S32" i="27"/>
  <c r="T32" i="27"/>
  <c r="U32" i="27"/>
  <c r="G33" i="27"/>
  <c r="H33" i="27"/>
  <c r="J33" i="27"/>
  <c r="K33" i="27"/>
  <c r="M33" i="27"/>
  <c r="N33" i="27"/>
  <c r="O33" i="27"/>
  <c r="P33" i="27"/>
  <c r="Q33" i="27"/>
  <c r="R33" i="27"/>
  <c r="S33" i="27"/>
  <c r="T33" i="27"/>
  <c r="U33" i="27"/>
  <c r="G34" i="27"/>
  <c r="H34" i="27"/>
  <c r="J34" i="27"/>
  <c r="K34" i="27"/>
  <c r="M34" i="27"/>
  <c r="N34" i="27"/>
  <c r="O34" i="27"/>
  <c r="P34" i="27"/>
  <c r="Q34" i="27"/>
  <c r="R34" i="27"/>
  <c r="S34" i="27"/>
  <c r="T34" i="27"/>
  <c r="U34" i="27"/>
  <c r="G35" i="27"/>
  <c r="H35" i="27"/>
  <c r="J35" i="27"/>
  <c r="K35" i="27"/>
  <c r="M35" i="27"/>
  <c r="N35" i="27"/>
  <c r="O35" i="27"/>
  <c r="P35" i="27"/>
  <c r="Q35" i="27"/>
  <c r="R35" i="27"/>
  <c r="S35" i="27"/>
  <c r="T35" i="27"/>
  <c r="U35" i="27"/>
  <c r="G36" i="27"/>
  <c r="H36" i="27"/>
  <c r="J36" i="27"/>
  <c r="K36" i="27"/>
  <c r="M36" i="27"/>
  <c r="N36" i="27"/>
  <c r="O36" i="27"/>
  <c r="P36" i="27"/>
  <c r="Q36" i="27"/>
  <c r="R36" i="27"/>
  <c r="S36" i="27"/>
  <c r="T36" i="27"/>
  <c r="U36" i="27"/>
  <c r="G37" i="27"/>
  <c r="H37" i="27"/>
  <c r="J37" i="27"/>
  <c r="K37" i="27"/>
  <c r="M37" i="27"/>
  <c r="N37" i="27"/>
  <c r="O37" i="27"/>
  <c r="P37" i="27"/>
  <c r="Q37" i="27"/>
  <c r="R37" i="27"/>
  <c r="S37" i="27"/>
  <c r="T37" i="27"/>
  <c r="U37" i="27"/>
  <c r="G38" i="27"/>
  <c r="H38" i="27"/>
  <c r="J38" i="27"/>
  <c r="K38" i="27"/>
  <c r="M38" i="27"/>
  <c r="N38" i="27"/>
  <c r="O38" i="27"/>
  <c r="P38" i="27"/>
  <c r="Q38" i="27"/>
  <c r="R38" i="27"/>
  <c r="S38" i="27"/>
  <c r="T38" i="27"/>
  <c r="U38" i="27"/>
  <c r="G39" i="27"/>
  <c r="H39" i="27"/>
  <c r="J39" i="27"/>
  <c r="K39" i="27"/>
  <c r="M39" i="27"/>
  <c r="N39" i="27"/>
  <c r="O39" i="27"/>
  <c r="P39" i="27"/>
  <c r="Q39" i="27"/>
  <c r="R39" i="27"/>
  <c r="S39" i="27"/>
  <c r="T39" i="27"/>
  <c r="U39" i="27"/>
  <c r="G40" i="27"/>
  <c r="H40" i="27"/>
  <c r="J40" i="27"/>
  <c r="K40" i="27"/>
  <c r="M40" i="27"/>
  <c r="N40" i="27"/>
  <c r="O40" i="27"/>
  <c r="P40" i="27"/>
  <c r="Q40" i="27"/>
  <c r="R40" i="27"/>
  <c r="S40" i="27"/>
  <c r="T40" i="27"/>
  <c r="U40" i="27"/>
  <c r="G41" i="27"/>
  <c r="H41" i="27"/>
  <c r="J41" i="27"/>
  <c r="K41" i="27"/>
  <c r="M41" i="27"/>
  <c r="N41" i="27"/>
  <c r="O41" i="27"/>
  <c r="P41" i="27"/>
  <c r="Q41" i="27"/>
  <c r="R41" i="27"/>
  <c r="S41" i="27"/>
  <c r="T41" i="27"/>
  <c r="U41" i="27"/>
  <c r="G42" i="27"/>
  <c r="H42" i="27"/>
  <c r="J42" i="27"/>
  <c r="K42" i="27"/>
  <c r="M42" i="27"/>
  <c r="N42" i="27"/>
  <c r="O42" i="27"/>
  <c r="P42" i="27"/>
  <c r="Q42" i="27"/>
  <c r="R42" i="27"/>
  <c r="S42" i="27"/>
  <c r="T42" i="27"/>
  <c r="U42" i="27"/>
  <c r="G43" i="27"/>
  <c r="H43" i="27"/>
  <c r="J43" i="27"/>
  <c r="K43" i="27"/>
  <c r="M43" i="27"/>
  <c r="N43" i="27"/>
  <c r="O43" i="27"/>
  <c r="P43" i="27"/>
  <c r="Q43" i="27"/>
  <c r="R43" i="27"/>
  <c r="S43" i="27"/>
  <c r="T43" i="27"/>
  <c r="U43" i="27"/>
  <c r="G44" i="27"/>
  <c r="H44" i="27"/>
  <c r="J44" i="27"/>
  <c r="K44" i="27"/>
  <c r="M44" i="27"/>
  <c r="N44" i="27"/>
  <c r="O44" i="27"/>
  <c r="P44" i="27"/>
  <c r="Q44" i="27"/>
  <c r="R44" i="27"/>
  <c r="S44" i="27"/>
  <c r="T44" i="27"/>
  <c r="U44" i="27"/>
  <c r="G45" i="27"/>
  <c r="H45" i="27"/>
  <c r="J45" i="27"/>
  <c r="K45" i="27"/>
  <c r="M45" i="27"/>
  <c r="N45" i="27"/>
  <c r="O45" i="27"/>
  <c r="P45" i="27"/>
  <c r="Q45" i="27"/>
  <c r="R45" i="27"/>
  <c r="S45" i="27"/>
  <c r="T45" i="27"/>
  <c r="U45" i="27"/>
  <c r="G46" i="27"/>
  <c r="H46" i="27"/>
  <c r="J46" i="27"/>
  <c r="K46" i="27"/>
  <c r="M46" i="27"/>
  <c r="N46" i="27"/>
  <c r="O46" i="27"/>
  <c r="P46" i="27"/>
  <c r="Q46" i="27"/>
  <c r="R46" i="27"/>
  <c r="S46" i="27"/>
  <c r="T46" i="27"/>
  <c r="U46" i="27"/>
  <c r="G47" i="27"/>
  <c r="H47" i="27"/>
  <c r="J47" i="27"/>
  <c r="K47" i="27"/>
  <c r="M47" i="27"/>
  <c r="N47" i="27"/>
  <c r="O47" i="27"/>
  <c r="P47" i="27"/>
  <c r="Q47" i="27"/>
  <c r="R47" i="27"/>
  <c r="S47" i="27"/>
  <c r="T47" i="27"/>
  <c r="U47" i="27"/>
  <c r="G48" i="27"/>
  <c r="H48" i="27"/>
  <c r="J48" i="27"/>
  <c r="K48" i="27"/>
  <c r="M48" i="27"/>
  <c r="N48" i="27"/>
  <c r="O48" i="27"/>
  <c r="P48" i="27"/>
  <c r="Q48" i="27"/>
  <c r="R48" i="27"/>
  <c r="S48" i="27"/>
  <c r="T48" i="27"/>
  <c r="U48" i="27"/>
  <c r="G49" i="27"/>
  <c r="H49" i="27"/>
  <c r="J49" i="27"/>
  <c r="K49" i="27"/>
  <c r="M49" i="27"/>
  <c r="N49" i="27"/>
  <c r="O49" i="27"/>
  <c r="P49" i="27"/>
  <c r="Q49" i="27"/>
  <c r="R49" i="27"/>
  <c r="S49" i="27"/>
  <c r="T49" i="27"/>
  <c r="U49" i="27"/>
  <c r="G50" i="27"/>
  <c r="H50" i="27"/>
  <c r="J50" i="27"/>
  <c r="K50" i="27"/>
  <c r="M50" i="27"/>
  <c r="N50" i="27"/>
  <c r="O50" i="27"/>
  <c r="P50" i="27"/>
  <c r="Q50" i="27"/>
  <c r="R50" i="27"/>
  <c r="S50" i="27"/>
  <c r="T50" i="27"/>
  <c r="U50" i="27"/>
  <c r="G51" i="27"/>
  <c r="H51" i="27"/>
  <c r="J51" i="27"/>
  <c r="K51" i="27"/>
  <c r="M51" i="27"/>
  <c r="N51" i="27"/>
  <c r="O51" i="27"/>
  <c r="P51" i="27"/>
  <c r="Q51" i="27"/>
  <c r="R51" i="27"/>
  <c r="S51" i="27"/>
  <c r="T51" i="27"/>
  <c r="U51" i="27"/>
  <c r="G52" i="27"/>
  <c r="H52" i="27"/>
  <c r="J52" i="27"/>
  <c r="K52" i="27"/>
  <c r="M52" i="27"/>
  <c r="N52" i="27"/>
  <c r="O52" i="27"/>
  <c r="P52" i="27"/>
  <c r="Q52" i="27"/>
  <c r="R52" i="27"/>
  <c r="S52" i="27"/>
  <c r="T52" i="27"/>
  <c r="U52" i="27"/>
  <c r="G53" i="27"/>
  <c r="H53" i="27"/>
  <c r="J53" i="27"/>
  <c r="K53" i="27"/>
  <c r="M53" i="27"/>
  <c r="N53" i="27"/>
  <c r="O53" i="27"/>
  <c r="P53" i="27"/>
  <c r="Q53" i="27"/>
  <c r="R53" i="27"/>
  <c r="S53" i="27"/>
  <c r="T53" i="27"/>
  <c r="U53" i="27"/>
  <c r="G54" i="27"/>
  <c r="H54" i="27"/>
  <c r="J54" i="27"/>
  <c r="K54" i="27"/>
  <c r="M54" i="27"/>
  <c r="N54" i="27"/>
  <c r="O54" i="27"/>
  <c r="P54" i="27"/>
  <c r="Q54" i="27"/>
  <c r="R54" i="27"/>
  <c r="S54" i="27"/>
  <c r="T54" i="27"/>
  <c r="U54" i="27"/>
  <c r="G55" i="27"/>
  <c r="H55" i="27"/>
  <c r="J55" i="27"/>
  <c r="K55" i="27"/>
  <c r="M55" i="27"/>
  <c r="N55" i="27"/>
  <c r="O55" i="27"/>
  <c r="P55" i="27"/>
  <c r="Q55" i="27"/>
  <c r="R55" i="27"/>
  <c r="S55" i="27"/>
  <c r="T55" i="27"/>
  <c r="U55" i="27"/>
  <c r="G56" i="27"/>
  <c r="H56" i="27"/>
  <c r="J56" i="27"/>
  <c r="K56" i="27"/>
  <c r="M56" i="27"/>
  <c r="N56" i="27"/>
  <c r="O56" i="27"/>
  <c r="P56" i="27"/>
  <c r="Q56" i="27"/>
  <c r="R56" i="27"/>
  <c r="S56" i="27"/>
  <c r="T56" i="27"/>
  <c r="U56" i="27"/>
  <c r="G57" i="27"/>
  <c r="H57" i="27"/>
  <c r="J57" i="27"/>
  <c r="K57" i="27"/>
  <c r="M57" i="27"/>
  <c r="N57" i="27"/>
  <c r="O57" i="27"/>
  <c r="P57" i="27"/>
  <c r="Q57" i="27"/>
  <c r="R57" i="27"/>
  <c r="S57" i="27"/>
  <c r="T57" i="27"/>
  <c r="U57" i="27"/>
  <c r="G58" i="27"/>
  <c r="H58" i="27"/>
  <c r="J58" i="27"/>
  <c r="K58" i="27"/>
  <c r="M58" i="27"/>
  <c r="N58" i="27"/>
  <c r="O58" i="27"/>
  <c r="P58" i="27"/>
  <c r="Q58" i="27"/>
  <c r="R58" i="27"/>
  <c r="S58" i="27"/>
  <c r="T58" i="27"/>
  <c r="U58" i="27"/>
  <c r="G59" i="27"/>
  <c r="H59" i="27"/>
  <c r="J59" i="27"/>
  <c r="K59" i="27"/>
  <c r="M59" i="27"/>
  <c r="N59" i="27"/>
  <c r="O59" i="27"/>
  <c r="P59" i="27"/>
  <c r="Q59" i="27"/>
  <c r="R59" i="27"/>
  <c r="S59" i="27"/>
  <c r="T59" i="27"/>
  <c r="U59" i="27"/>
  <c r="G60" i="27"/>
  <c r="H60" i="27"/>
  <c r="J60" i="27"/>
  <c r="K60" i="27"/>
  <c r="M60" i="27"/>
  <c r="N60" i="27"/>
  <c r="O60" i="27"/>
  <c r="P60" i="27"/>
  <c r="Q60" i="27"/>
  <c r="R60" i="27"/>
  <c r="S60" i="27"/>
  <c r="T60" i="27"/>
  <c r="U60" i="27"/>
  <c r="G61" i="27"/>
  <c r="H61" i="27"/>
  <c r="J61" i="27"/>
  <c r="K61" i="27"/>
  <c r="M61" i="27"/>
  <c r="N61" i="27"/>
  <c r="O61" i="27"/>
  <c r="P61" i="27"/>
  <c r="Q61" i="27"/>
  <c r="R61" i="27"/>
  <c r="S61" i="27"/>
  <c r="T61" i="27"/>
  <c r="U61" i="27"/>
  <c r="G62" i="27"/>
  <c r="H62" i="27"/>
  <c r="J62" i="27"/>
  <c r="K62" i="27"/>
  <c r="M62" i="27"/>
  <c r="N62" i="27"/>
  <c r="O62" i="27"/>
  <c r="P62" i="27"/>
  <c r="Q62" i="27"/>
  <c r="R62" i="27"/>
  <c r="S62" i="27"/>
  <c r="T62" i="27"/>
  <c r="U62" i="27"/>
  <c r="G63" i="27"/>
  <c r="H63" i="27"/>
  <c r="J63" i="27"/>
  <c r="K63" i="27"/>
  <c r="M63" i="27"/>
  <c r="N63" i="27"/>
  <c r="O63" i="27"/>
  <c r="P63" i="27"/>
  <c r="Q63" i="27"/>
  <c r="R63" i="27"/>
  <c r="S63" i="27"/>
  <c r="T63" i="27"/>
  <c r="U63" i="27"/>
  <c r="G64" i="27"/>
  <c r="H64" i="27"/>
  <c r="J64" i="27"/>
  <c r="K64" i="27"/>
  <c r="M64" i="27"/>
  <c r="N64" i="27"/>
  <c r="O64" i="27"/>
  <c r="P64" i="27"/>
  <c r="Q64" i="27"/>
  <c r="R64" i="27"/>
  <c r="S64" i="27"/>
  <c r="T64" i="27"/>
  <c r="U64" i="27"/>
  <c r="G65" i="27"/>
  <c r="H65" i="27"/>
  <c r="J65" i="27"/>
  <c r="K65" i="27"/>
  <c r="M65" i="27"/>
  <c r="N65" i="27"/>
  <c r="O65" i="27"/>
  <c r="P65" i="27"/>
  <c r="Q65" i="27"/>
  <c r="R65" i="27"/>
  <c r="S65" i="27"/>
  <c r="T65" i="27"/>
  <c r="U65" i="27"/>
  <c r="G66" i="27"/>
  <c r="H66" i="27"/>
  <c r="J66" i="27"/>
  <c r="K66" i="27"/>
  <c r="M66" i="27"/>
  <c r="N66" i="27"/>
  <c r="O66" i="27"/>
  <c r="P66" i="27"/>
  <c r="Q66" i="27"/>
  <c r="R66" i="27"/>
  <c r="S66" i="27"/>
  <c r="T66" i="27"/>
  <c r="U66" i="27"/>
  <c r="G67" i="27"/>
  <c r="H67" i="27"/>
  <c r="J67" i="27"/>
  <c r="K67" i="27"/>
  <c r="M67" i="27"/>
  <c r="N67" i="27"/>
  <c r="O67" i="27"/>
  <c r="P67" i="27"/>
  <c r="Q67" i="27"/>
  <c r="R67" i="27"/>
  <c r="S67" i="27"/>
  <c r="T67" i="27"/>
  <c r="U67" i="27"/>
  <c r="G68" i="27"/>
  <c r="H68" i="27"/>
  <c r="J68" i="27"/>
  <c r="K68" i="27"/>
  <c r="M68" i="27"/>
  <c r="N68" i="27"/>
  <c r="O68" i="27"/>
  <c r="P68" i="27"/>
  <c r="Q68" i="27"/>
  <c r="R68" i="27"/>
  <c r="S68" i="27"/>
  <c r="T68" i="27"/>
  <c r="U68" i="27"/>
  <c r="G69" i="27"/>
  <c r="H69" i="27"/>
  <c r="J69" i="27"/>
  <c r="K69" i="27"/>
  <c r="M69" i="27"/>
  <c r="N69" i="27"/>
  <c r="O69" i="27"/>
  <c r="P69" i="27"/>
  <c r="Q69" i="27"/>
  <c r="R69" i="27"/>
  <c r="S69" i="27"/>
  <c r="T69" i="27"/>
  <c r="U69" i="27"/>
  <c r="G70" i="27"/>
  <c r="H70" i="27"/>
  <c r="J70" i="27"/>
  <c r="K70" i="27"/>
  <c r="M70" i="27"/>
  <c r="N70" i="27"/>
  <c r="O70" i="27"/>
  <c r="P70" i="27"/>
  <c r="Q70" i="27"/>
  <c r="R70" i="27"/>
  <c r="S70" i="27"/>
  <c r="T70" i="27"/>
  <c r="U70" i="27"/>
  <c r="G71" i="27"/>
  <c r="H71" i="27"/>
  <c r="J71" i="27"/>
  <c r="K71" i="27"/>
  <c r="M71" i="27"/>
  <c r="N71" i="27"/>
  <c r="O71" i="27"/>
  <c r="P71" i="27"/>
  <c r="Q71" i="27"/>
  <c r="R71" i="27"/>
  <c r="S71" i="27"/>
  <c r="T71" i="27"/>
  <c r="U71" i="27"/>
  <c r="G72" i="27"/>
  <c r="H72" i="27"/>
  <c r="J72" i="27"/>
  <c r="K72" i="27"/>
  <c r="M72" i="27"/>
  <c r="N72" i="27"/>
  <c r="O72" i="27"/>
  <c r="P72" i="27"/>
  <c r="Q72" i="27"/>
  <c r="R72" i="27"/>
  <c r="S72" i="27"/>
  <c r="T72" i="27"/>
  <c r="U72" i="27"/>
  <c r="G4" i="27"/>
  <c r="H4" i="27"/>
  <c r="J4" i="27"/>
  <c r="K4" i="27"/>
  <c r="M4" i="27"/>
  <c r="N4" i="27"/>
  <c r="O4" i="27"/>
  <c r="P4" i="27"/>
  <c r="Q4" i="27"/>
  <c r="R4" i="27"/>
  <c r="S4" i="27"/>
  <c r="T4" i="27"/>
  <c r="U4" i="27"/>
  <c r="G5" i="27"/>
  <c r="H5" i="27"/>
  <c r="J5" i="27"/>
  <c r="K5" i="27"/>
  <c r="M5" i="27"/>
  <c r="N5" i="27"/>
  <c r="O5" i="27"/>
  <c r="P5" i="27"/>
  <c r="Q5" i="27"/>
  <c r="R5" i="27"/>
  <c r="S5" i="27"/>
  <c r="T5" i="27"/>
  <c r="U5" i="27"/>
  <c r="G6" i="27"/>
  <c r="H6" i="27"/>
  <c r="J6" i="27"/>
  <c r="K6" i="27"/>
  <c r="M6" i="27"/>
  <c r="N6" i="27"/>
  <c r="O6" i="27"/>
  <c r="P6" i="27"/>
  <c r="Q6" i="27"/>
  <c r="R6" i="27"/>
  <c r="S6" i="27"/>
  <c r="T6" i="27"/>
  <c r="U6" i="27"/>
  <c r="G7" i="27"/>
  <c r="H7" i="27"/>
  <c r="J7" i="27"/>
  <c r="K7" i="27"/>
  <c r="M7" i="27"/>
  <c r="N7" i="27"/>
  <c r="O7" i="27"/>
  <c r="P7" i="27"/>
  <c r="Q7" i="27"/>
  <c r="R7" i="27"/>
  <c r="S7" i="27"/>
  <c r="T7" i="27"/>
  <c r="U7" i="27"/>
  <c r="G8" i="27"/>
  <c r="H8" i="27"/>
  <c r="J8" i="27"/>
  <c r="K8" i="27"/>
  <c r="M8" i="27"/>
  <c r="N8" i="27"/>
  <c r="O8" i="27"/>
  <c r="P8" i="27"/>
  <c r="Q8" i="27"/>
  <c r="R8" i="27"/>
  <c r="S8" i="27"/>
  <c r="T8" i="27"/>
  <c r="U8" i="27"/>
  <c r="G9" i="27"/>
  <c r="H9" i="27"/>
  <c r="J9" i="27"/>
  <c r="K9" i="27"/>
  <c r="M9" i="27"/>
  <c r="N9" i="27"/>
  <c r="O9" i="27"/>
  <c r="P9" i="27"/>
  <c r="Q9" i="27"/>
  <c r="R9" i="27"/>
  <c r="S9" i="27"/>
  <c r="T9" i="27"/>
  <c r="U9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4" i="27"/>
  <c r="C5" i="27"/>
  <c r="C6" i="27"/>
  <c r="C7" i="27"/>
  <c r="O3" i="27"/>
  <c r="P3" i="27"/>
  <c r="Q3" i="27"/>
  <c r="R3" i="27"/>
  <c r="S3" i="27"/>
  <c r="T3" i="27"/>
  <c r="U3" i="27"/>
  <c r="G3" i="27"/>
  <c r="H3" i="27"/>
  <c r="J3" i="27"/>
  <c r="K3" i="27"/>
  <c r="M3" i="27"/>
  <c r="N3" i="27"/>
  <c r="E3" i="27"/>
  <c r="D3" i="27"/>
  <c r="C3" i="27"/>
  <c r="V171" i="27" l="1"/>
  <c r="L137" i="27"/>
  <c r="L133" i="27"/>
  <c r="L129" i="27"/>
  <c r="F129" i="27"/>
  <c r="L125" i="27"/>
  <c r="F125" i="27"/>
  <c r="L121" i="27"/>
  <c r="F121" i="27"/>
  <c r="L117" i="27"/>
  <c r="F117" i="27"/>
  <c r="L113" i="27"/>
  <c r="F113" i="27"/>
  <c r="L109" i="27"/>
  <c r="F109" i="27"/>
  <c r="L105" i="27"/>
  <c r="F105" i="27"/>
  <c r="I103" i="27"/>
  <c r="L101" i="27"/>
  <c r="F101" i="27"/>
  <c r="L97" i="27"/>
  <c r="F97" i="27"/>
  <c r="L93" i="27"/>
  <c r="F93" i="27"/>
  <c r="L89" i="27"/>
  <c r="F89" i="27"/>
  <c r="L85" i="27"/>
  <c r="F85" i="27"/>
  <c r="I110" i="27"/>
  <c r="I106" i="27"/>
  <c r="I102" i="27"/>
  <c r="I98" i="27"/>
  <c r="I94" i="27"/>
  <c r="I90" i="27"/>
  <c r="L81" i="27"/>
  <c r="I86" i="27"/>
  <c r="I83" i="27"/>
  <c r="I82" i="27"/>
  <c r="F81" i="27"/>
  <c r="V168" i="27"/>
  <c r="V164" i="27"/>
  <c r="V167" i="27"/>
  <c r="V172" i="27"/>
  <c r="F142" i="27"/>
  <c r="F130" i="27"/>
  <c r="I128" i="27"/>
  <c r="I108" i="27"/>
  <c r="I84" i="27"/>
  <c r="L139" i="27"/>
  <c r="L135" i="27"/>
  <c r="L131" i="27"/>
  <c r="L127" i="27"/>
  <c r="F127" i="27"/>
  <c r="L123" i="27"/>
  <c r="F123" i="27"/>
  <c r="L119" i="27"/>
  <c r="F119" i="27"/>
  <c r="V80" i="27"/>
  <c r="L111" i="27"/>
  <c r="F111" i="27"/>
  <c r="L107" i="27"/>
  <c r="F107" i="27"/>
  <c r="L103" i="27"/>
  <c r="F103" i="27"/>
  <c r="L99" i="27"/>
  <c r="F99" i="27"/>
  <c r="L95" i="27"/>
  <c r="F95" i="27"/>
  <c r="L91" i="27"/>
  <c r="F91" i="27"/>
  <c r="L87" i="27"/>
  <c r="F87" i="27"/>
  <c r="L83" i="27"/>
  <c r="F83" i="27"/>
  <c r="I104" i="27"/>
  <c r="I96" i="27"/>
  <c r="I88" i="27"/>
  <c r="I80" i="27"/>
  <c r="L115" i="27"/>
  <c r="F115" i="27"/>
  <c r="I101" i="27"/>
  <c r="I112" i="27"/>
  <c r="I100" i="27"/>
  <c r="AC78" i="27"/>
  <c r="F57" i="27"/>
  <c r="F53" i="27"/>
  <c r="L163" i="27"/>
  <c r="F163" i="27"/>
  <c r="L159" i="27"/>
  <c r="F159" i="27"/>
  <c r="I158" i="27"/>
  <c r="L155" i="27"/>
  <c r="F155" i="27"/>
  <c r="I154" i="27"/>
  <c r="I153" i="27"/>
  <c r="L151" i="27"/>
  <c r="F151" i="27"/>
  <c r="L147" i="27"/>
  <c r="F147" i="27"/>
  <c r="L143" i="27"/>
  <c r="F143" i="27"/>
  <c r="F138" i="27"/>
  <c r="F134" i="27"/>
  <c r="L161" i="27"/>
  <c r="F161" i="27"/>
  <c r="I160" i="27"/>
  <c r="L157" i="27"/>
  <c r="F157" i="27"/>
  <c r="I156" i="27"/>
  <c r="L153" i="27"/>
  <c r="F153" i="27"/>
  <c r="I152" i="27"/>
  <c r="L149" i="27"/>
  <c r="F149" i="27"/>
  <c r="I148" i="27"/>
  <c r="L145" i="27"/>
  <c r="F145" i="27"/>
  <c r="I144" i="27"/>
  <c r="F140" i="27"/>
  <c r="F136" i="27"/>
  <c r="F132" i="27"/>
  <c r="L162" i="27"/>
  <c r="I161" i="27"/>
  <c r="L158" i="27"/>
  <c r="F158" i="27"/>
  <c r="F154" i="27"/>
  <c r="F150" i="27"/>
  <c r="F146" i="27"/>
  <c r="L141" i="27"/>
  <c r="F141" i="27"/>
  <c r="I140" i="27"/>
  <c r="F139" i="27"/>
  <c r="I138" i="27"/>
  <c r="F137" i="27"/>
  <c r="F135" i="27"/>
  <c r="F133" i="27"/>
  <c r="F131" i="27"/>
  <c r="I130" i="27"/>
  <c r="F126" i="27"/>
  <c r="F122" i="27"/>
  <c r="F118" i="27"/>
  <c r="F114" i="27"/>
  <c r="F110" i="27"/>
  <c r="F106" i="27"/>
  <c r="F102" i="27"/>
  <c r="F98" i="27"/>
  <c r="F94" i="27"/>
  <c r="F90" i="27"/>
  <c r="F86" i="27"/>
  <c r="L82" i="27"/>
  <c r="I173" i="27"/>
  <c r="I171" i="27"/>
  <c r="I169" i="27"/>
  <c r="I167" i="27"/>
  <c r="I165" i="27"/>
  <c r="I163" i="27"/>
  <c r="I162" i="27"/>
  <c r="L160" i="27"/>
  <c r="F160" i="27"/>
  <c r="L156" i="27"/>
  <c r="F156" i="27"/>
  <c r="F152" i="27"/>
  <c r="F148" i="27"/>
  <c r="F144" i="27"/>
  <c r="F128" i="27"/>
  <c r="F124" i="27"/>
  <c r="F120" i="27"/>
  <c r="F116" i="27"/>
  <c r="F112" i="27"/>
  <c r="F108" i="27"/>
  <c r="F104" i="27"/>
  <c r="F100" i="27"/>
  <c r="F96" i="27"/>
  <c r="F92" i="27"/>
  <c r="F88" i="27"/>
  <c r="L84" i="27"/>
  <c r="L80" i="27"/>
  <c r="AA163" i="27"/>
  <c r="W163" i="27"/>
  <c r="AB162" i="27"/>
  <c r="X162" i="27"/>
  <c r="AB161" i="27"/>
  <c r="X161" i="27"/>
  <c r="AA160" i="27"/>
  <c r="W160" i="27"/>
  <c r="AA159" i="27"/>
  <c r="W159" i="27"/>
  <c r="AA158" i="27"/>
  <c r="W158" i="27"/>
  <c r="AA157" i="27"/>
  <c r="W157" i="27"/>
  <c r="AA156" i="27"/>
  <c r="W156" i="27"/>
  <c r="AA155" i="27"/>
  <c r="W155" i="27"/>
  <c r="AA154" i="27"/>
  <c r="W154" i="27"/>
  <c r="AA153" i="27"/>
  <c r="W153" i="27"/>
  <c r="AA152" i="27"/>
  <c r="W152" i="27"/>
  <c r="AA151" i="27"/>
  <c r="W151" i="27"/>
  <c r="AA150" i="27"/>
  <c r="W150" i="27"/>
  <c r="AA149" i="27"/>
  <c r="W149" i="27"/>
  <c r="AA148" i="27"/>
  <c r="W148" i="27"/>
  <c r="AA147" i="27"/>
  <c r="W147" i="27"/>
  <c r="AA146" i="27"/>
  <c r="W146" i="27"/>
  <c r="AA145" i="27"/>
  <c r="W145" i="27"/>
  <c r="AA144" i="27"/>
  <c r="W144" i="27"/>
  <c r="AA143" i="27"/>
  <c r="W143" i="27"/>
  <c r="AA142" i="27"/>
  <c r="W142" i="27"/>
  <c r="AA141" i="27"/>
  <c r="W141" i="27"/>
  <c r="AA140" i="27"/>
  <c r="W140" i="27"/>
  <c r="AA139" i="27"/>
  <c r="W139" i="27"/>
  <c r="AA138" i="27"/>
  <c r="W138" i="27"/>
  <c r="AA137" i="27"/>
  <c r="W137" i="27"/>
  <c r="AA136" i="27"/>
  <c r="W136" i="27"/>
  <c r="AA135" i="27"/>
  <c r="W135" i="27"/>
  <c r="AA134" i="27"/>
  <c r="W134" i="27"/>
  <c r="AA133" i="27"/>
  <c r="W133" i="27"/>
  <c r="AA132" i="27"/>
  <c r="W132" i="27"/>
  <c r="AA131" i="27"/>
  <c r="W131" i="27"/>
  <c r="AA130" i="27"/>
  <c r="W130" i="27"/>
  <c r="AA129" i="27"/>
  <c r="W129" i="27"/>
  <c r="AA125" i="27"/>
  <c r="W125" i="27"/>
  <c r="AD163" i="27"/>
  <c r="Z163" i="27"/>
  <c r="V163" i="27"/>
  <c r="AA162" i="27"/>
  <c r="W162" i="27"/>
  <c r="F162" i="27"/>
  <c r="AA161" i="27"/>
  <c r="W161" i="27"/>
  <c r="AD160" i="27"/>
  <c r="Z160" i="27"/>
  <c r="V160" i="27"/>
  <c r="AD159" i="27"/>
  <c r="Z159" i="27"/>
  <c r="V159" i="27"/>
  <c r="AD158" i="27"/>
  <c r="Z158" i="27"/>
  <c r="V158" i="27"/>
  <c r="AD157" i="27"/>
  <c r="Z157" i="27"/>
  <c r="V157" i="27"/>
  <c r="AD156" i="27"/>
  <c r="Z156" i="27"/>
  <c r="V156" i="27"/>
  <c r="AD155" i="27"/>
  <c r="Z155" i="27"/>
  <c r="V155" i="27"/>
  <c r="AD154" i="27"/>
  <c r="AA126" i="27"/>
  <c r="W126" i="27"/>
  <c r="AC163" i="27"/>
  <c r="Y163" i="27"/>
  <c r="AD162" i="27"/>
  <c r="Z162" i="27"/>
  <c r="V162" i="27"/>
  <c r="AD161" i="27"/>
  <c r="Z161" i="27"/>
  <c r="V161" i="27"/>
  <c r="AC160" i="27"/>
  <c r="Y160" i="27"/>
  <c r="AC159" i="27"/>
  <c r="Y159" i="27"/>
  <c r="AC158" i="27"/>
  <c r="Y158" i="27"/>
  <c r="AC157" i="27"/>
  <c r="Y157" i="27"/>
  <c r="I157" i="27"/>
  <c r="AC156" i="27"/>
  <c r="Y156" i="27"/>
  <c r="AC155" i="27"/>
  <c r="Y155" i="27"/>
  <c r="I155" i="27"/>
  <c r="AC154" i="27"/>
  <c r="Y154" i="27"/>
  <c r="AC153" i="27"/>
  <c r="Y153" i="27"/>
  <c r="AC152" i="27"/>
  <c r="Y152" i="27"/>
  <c r="AC151" i="27"/>
  <c r="Y151" i="27"/>
  <c r="AC150" i="27"/>
  <c r="Y150" i="27"/>
  <c r="AC149" i="27"/>
  <c r="Y149" i="27"/>
  <c r="AC148" i="27"/>
  <c r="Y148" i="27"/>
  <c r="AC147" i="27"/>
  <c r="Y147" i="27"/>
  <c r="AC146" i="27"/>
  <c r="Y146" i="27"/>
  <c r="AC145" i="27"/>
  <c r="Y145" i="27"/>
  <c r="AC144" i="27"/>
  <c r="Y144" i="27"/>
  <c r="AC143" i="27"/>
  <c r="Y143" i="27"/>
  <c r="AC142" i="27"/>
  <c r="Y142" i="27"/>
  <c r="AC141" i="27"/>
  <c r="Y141" i="27"/>
  <c r="AC140" i="27"/>
  <c r="Y140" i="27"/>
  <c r="AC139" i="27"/>
  <c r="Y139" i="27"/>
  <c r="AC138" i="27"/>
  <c r="Y138" i="27"/>
  <c r="AC137" i="27"/>
  <c r="Y137" i="27"/>
  <c r="AC136" i="27"/>
  <c r="Y136" i="27"/>
  <c r="AC135" i="27"/>
  <c r="Y135" i="27"/>
  <c r="AC134" i="27"/>
  <c r="Y134" i="27"/>
  <c r="AC133" i="27"/>
  <c r="Y133" i="27"/>
  <c r="AC132" i="27"/>
  <c r="Y132" i="27"/>
  <c r="AC131" i="27"/>
  <c r="Y131" i="27"/>
  <c r="AC130" i="27"/>
  <c r="Y130" i="27"/>
  <c r="AC129" i="27"/>
  <c r="AA127" i="27"/>
  <c r="W127" i="27"/>
  <c r="AA123" i="27"/>
  <c r="W123" i="27"/>
  <c r="AB163" i="27"/>
  <c r="X163" i="27"/>
  <c r="AC162" i="27"/>
  <c r="Y162" i="27"/>
  <c r="AC161" i="27"/>
  <c r="Y161" i="27"/>
  <c r="AB160" i="27"/>
  <c r="X160" i="27"/>
  <c r="AB159" i="27"/>
  <c r="X159" i="27"/>
  <c r="AB158" i="27"/>
  <c r="X158" i="27"/>
  <c r="AB157" i="27"/>
  <c r="X157" i="27"/>
  <c r="AB156" i="27"/>
  <c r="X156" i="27"/>
  <c r="AB155" i="27"/>
  <c r="X155" i="27"/>
  <c r="AA128" i="27"/>
  <c r="W128" i="27"/>
  <c r="AA124" i="27"/>
  <c r="W124" i="27"/>
  <c r="Z154" i="27"/>
  <c r="V154" i="27"/>
  <c r="AD153" i="27"/>
  <c r="Z153" i="27"/>
  <c r="V153" i="27"/>
  <c r="AD152" i="27"/>
  <c r="Z152" i="27"/>
  <c r="V152" i="27"/>
  <c r="AD151" i="27"/>
  <c r="Z151" i="27"/>
  <c r="V151" i="27"/>
  <c r="I151" i="27"/>
  <c r="AD150" i="27"/>
  <c r="Z150" i="27"/>
  <c r="V150" i="27"/>
  <c r="I150" i="27"/>
  <c r="AD149" i="27"/>
  <c r="Z149" i="27"/>
  <c r="V149" i="27"/>
  <c r="I149" i="27"/>
  <c r="AD148" i="27"/>
  <c r="Z148" i="27"/>
  <c r="V148" i="27"/>
  <c r="AD147" i="27"/>
  <c r="Z147" i="27"/>
  <c r="V147" i="27"/>
  <c r="I147" i="27"/>
  <c r="AD146" i="27"/>
  <c r="Z146" i="27"/>
  <c r="V146" i="27"/>
  <c r="I146" i="27"/>
  <c r="AD145" i="27"/>
  <c r="Z145" i="27"/>
  <c r="V145" i="27"/>
  <c r="I145" i="27"/>
  <c r="AD144" i="27"/>
  <c r="Z144" i="27"/>
  <c r="V144" i="27"/>
  <c r="AD143" i="27"/>
  <c r="Z143" i="27"/>
  <c r="V143" i="27"/>
  <c r="I143" i="27"/>
  <c r="AD142" i="27"/>
  <c r="Z142" i="27"/>
  <c r="V142" i="27"/>
  <c r="I142" i="27"/>
  <c r="AD141" i="27"/>
  <c r="Z141" i="27"/>
  <c r="V141" i="27"/>
  <c r="I141" i="27"/>
  <c r="AD140" i="27"/>
  <c r="Z140" i="27"/>
  <c r="V140" i="27"/>
  <c r="AD139" i="27"/>
  <c r="Z139" i="27"/>
  <c r="V139" i="27"/>
  <c r="I139" i="27"/>
  <c r="AD138" i="27"/>
  <c r="Z138" i="27"/>
  <c r="V138" i="27"/>
  <c r="AD137" i="27"/>
  <c r="Z137" i="27"/>
  <c r="V137" i="27"/>
  <c r="I137" i="27"/>
  <c r="AD136" i="27"/>
  <c r="Z136" i="27"/>
  <c r="V136" i="27"/>
  <c r="I136" i="27"/>
  <c r="AD135" i="27"/>
  <c r="Z135" i="27"/>
  <c r="V135" i="27"/>
  <c r="I135" i="27"/>
  <c r="AD134" i="27"/>
  <c r="Z134" i="27"/>
  <c r="V134" i="27"/>
  <c r="I134" i="27"/>
  <c r="AD133" i="27"/>
  <c r="Z133" i="27"/>
  <c r="V133" i="27"/>
  <c r="I133" i="27"/>
  <c r="AD132" i="27"/>
  <c r="Z132" i="27"/>
  <c r="V132" i="27"/>
  <c r="I132" i="27"/>
  <c r="AD131" i="27"/>
  <c r="Z131" i="27"/>
  <c r="V131" i="27"/>
  <c r="I131" i="27"/>
  <c r="AD130" i="27"/>
  <c r="Z130" i="27"/>
  <c r="V130" i="27"/>
  <c r="AD129" i="27"/>
  <c r="Z129" i="27"/>
  <c r="V129" i="27"/>
  <c r="I129" i="27"/>
  <c r="AD128" i="27"/>
  <c r="Z128" i="27"/>
  <c r="V128" i="27"/>
  <c r="AD127" i="27"/>
  <c r="Z127" i="27"/>
  <c r="V127" i="27"/>
  <c r="I127" i="27"/>
  <c r="AD126" i="27"/>
  <c r="Z126" i="27"/>
  <c r="V126" i="27"/>
  <c r="I126" i="27"/>
  <c r="AD125" i="27"/>
  <c r="Z125" i="27"/>
  <c r="V125" i="27"/>
  <c r="I125" i="27"/>
  <c r="AD124" i="27"/>
  <c r="Z124" i="27"/>
  <c r="V124" i="27"/>
  <c r="I124" i="27"/>
  <c r="AD123" i="27"/>
  <c r="Z123" i="27"/>
  <c r="V123" i="27"/>
  <c r="I123" i="27"/>
  <c r="AD122" i="27"/>
  <c r="Z122" i="27"/>
  <c r="V122" i="27"/>
  <c r="I122" i="27"/>
  <c r="AD121" i="27"/>
  <c r="Z121" i="27"/>
  <c r="V121" i="27"/>
  <c r="I121" i="27"/>
  <c r="AD120" i="27"/>
  <c r="Z120" i="27"/>
  <c r="V120" i="27"/>
  <c r="I120" i="27"/>
  <c r="AD119" i="27"/>
  <c r="Z119" i="27"/>
  <c r="V119" i="27"/>
  <c r="I119" i="27"/>
  <c r="AD118" i="27"/>
  <c r="Z118" i="27"/>
  <c r="V118" i="27"/>
  <c r="I118" i="27"/>
  <c r="AD117" i="27"/>
  <c r="Z117" i="27"/>
  <c r="V117" i="27"/>
  <c r="I117" i="27"/>
  <c r="AD116" i="27"/>
  <c r="Z116" i="27"/>
  <c r="V116" i="27"/>
  <c r="I116" i="27"/>
  <c r="AD115" i="27"/>
  <c r="Z115" i="27"/>
  <c r="V115" i="27"/>
  <c r="I115" i="27"/>
  <c r="AD114" i="27"/>
  <c r="Z114" i="27"/>
  <c r="V114" i="27"/>
  <c r="I114" i="27"/>
  <c r="AD113" i="27"/>
  <c r="Z113" i="27"/>
  <c r="V113" i="27"/>
  <c r="I113" i="27"/>
  <c r="AD112" i="27"/>
  <c r="Z112" i="27"/>
  <c r="V112" i="27"/>
  <c r="AD111" i="27"/>
  <c r="Z111" i="27"/>
  <c r="V111" i="27"/>
  <c r="I111" i="27"/>
  <c r="AD110" i="27"/>
  <c r="Z110" i="27"/>
  <c r="V110" i="27"/>
  <c r="AA85" i="27"/>
  <c r="W85" i="27"/>
  <c r="Y129" i="27"/>
  <c r="AC128" i="27"/>
  <c r="Y128" i="27"/>
  <c r="AC127" i="27"/>
  <c r="Y127" i="27"/>
  <c r="AC126" i="27"/>
  <c r="Y126" i="27"/>
  <c r="AC125" i="27"/>
  <c r="Y125" i="27"/>
  <c r="AC124" i="27"/>
  <c r="Y124" i="27"/>
  <c r="AC123" i="27"/>
  <c r="Y123" i="27"/>
  <c r="AC122" i="27"/>
  <c r="Y122" i="27"/>
  <c r="AC121" i="27"/>
  <c r="Y121" i="27"/>
  <c r="AC120" i="27"/>
  <c r="Y120" i="27"/>
  <c r="AC119" i="27"/>
  <c r="Y119" i="27"/>
  <c r="AC118" i="27"/>
  <c r="Y118" i="27"/>
  <c r="AC117" i="27"/>
  <c r="Y117" i="27"/>
  <c r="AC116" i="27"/>
  <c r="Y116" i="27"/>
  <c r="AC115" i="27"/>
  <c r="Y115" i="27"/>
  <c r="AC114" i="27"/>
  <c r="Y114" i="27"/>
  <c r="AC113" i="27"/>
  <c r="Y113" i="27"/>
  <c r="AC112" i="27"/>
  <c r="Y112" i="27"/>
  <c r="AC111" i="27"/>
  <c r="Y111" i="27"/>
  <c r="AC110" i="27"/>
  <c r="Y110" i="27"/>
  <c r="AC109" i="27"/>
  <c r="Y109" i="27"/>
  <c r="AC108" i="27"/>
  <c r="Y108" i="27"/>
  <c r="AC107" i="27"/>
  <c r="Y107" i="27"/>
  <c r="AC106" i="27"/>
  <c r="Y106" i="27"/>
  <c r="AC105" i="27"/>
  <c r="Y105" i="27"/>
  <c r="AC104" i="27"/>
  <c r="Y104" i="27"/>
  <c r="AC103" i="27"/>
  <c r="Y103" i="27"/>
  <c r="AC102" i="27"/>
  <c r="Y102" i="27"/>
  <c r="AC101" i="27"/>
  <c r="Y101" i="27"/>
  <c r="AC100" i="27"/>
  <c r="Y100" i="27"/>
  <c r="AC99" i="27"/>
  <c r="Y99" i="27"/>
  <c r="AC98" i="27"/>
  <c r="Y98" i="27"/>
  <c r="AC97" i="27"/>
  <c r="Y97" i="27"/>
  <c r="AC96" i="27"/>
  <c r="Y96" i="27"/>
  <c r="AC95" i="27"/>
  <c r="Y95" i="27"/>
  <c r="AC94" i="27"/>
  <c r="Y94" i="27"/>
  <c r="AC93" i="27"/>
  <c r="Y93" i="27"/>
  <c r="AC92" i="27"/>
  <c r="Y92" i="27"/>
  <c r="AC91" i="27"/>
  <c r="Y91" i="27"/>
  <c r="AC90" i="27"/>
  <c r="Y90" i="27"/>
  <c r="AC89" i="27"/>
  <c r="Y89" i="27"/>
  <c r="AC88" i="27"/>
  <c r="Y88" i="27"/>
  <c r="AA86" i="27"/>
  <c r="W86" i="27"/>
  <c r="AB154" i="27"/>
  <c r="X154" i="27"/>
  <c r="L154" i="27"/>
  <c r="AB153" i="27"/>
  <c r="X153" i="27"/>
  <c r="AB152" i="27"/>
  <c r="X152" i="27"/>
  <c r="L152" i="27"/>
  <c r="AB151" i="27"/>
  <c r="X151" i="27"/>
  <c r="AB150" i="27"/>
  <c r="X150" i="27"/>
  <c r="L150" i="27"/>
  <c r="AB149" i="27"/>
  <c r="X149" i="27"/>
  <c r="AB148" i="27"/>
  <c r="X148" i="27"/>
  <c r="L148" i="27"/>
  <c r="AB147" i="27"/>
  <c r="X147" i="27"/>
  <c r="AB146" i="27"/>
  <c r="X146" i="27"/>
  <c r="L146" i="27"/>
  <c r="AB145" i="27"/>
  <c r="X145" i="27"/>
  <c r="AB144" i="27"/>
  <c r="X144" i="27"/>
  <c r="L144" i="27"/>
  <c r="AB143" i="27"/>
  <c r="X143" i="27"/>
  <c r="AB142" i="27"/>
  <c r="X142" i="27"/>
  <c r="L142" i="27"/>
  <c r="AB141" i="27"/>
  <c r="X141" i="27"/>
  <c r="AB140" i="27"/>
  <c r="X140" i="27"/>
  <c r="L140" i="27"/>
  <c r="AB139" i="27"/>
  <c r="X139" i="27"/>
  <c r="AB138" i="27"/>
  <c r="X138" i="27"/>
  <c r="L138" i="27"/>
  <c r="AB137" i="27"/>
  <c r="X137" i="27"/>
  <c r="AB136" i="27"/>
  <c r="X136" i="27"/>
  <c r="L136" i="27"/>
  <c r="AB135" i="27"/>
  <c r="X135" i="27"/>
  <c r="AB134" i="27"/>
  <c r="X134" i="27"/>
  <c r="L134" i="27"/>
  <c r="AB133" i="27"/>
  <c r="X133" i="27"/>
  <c r="AB132" i="27"/>
  <c r="X132" i="27"/>
  <c r="L132" i="27"/>
  <c r="AB131" i="27"/>
  <c r="X131" i="27"/>
  <c r="AB130" i="27"/>
  <c r="X130" i="27"/>
  <c r="L130" i="27"/>
  <c r="AB129" i="27"/>
  <c r="X129" i="27"/>
  <c r="AB128" i="27"/>
  <c r="X128" i="27"/>
  <c r="L128" i="27"/>
  <c r="AB127" i="27"/>
  <c r="X127" i="27"/>
  <c r="AB126" i="27"/>
  <c r="X126" i="27"/>
  <c r="L126" i="27"/>
  <c r="AB125" i="27"/>
  <c r="X125" i="27"/>
  <c r="AB124" i="27"/>
  <c r="X124" i="27"/>
  <c r="L124" i="27"/>
  <c r="AB123" i="27"/>
  <c r="X123" i="27"/>
  <c r="AB122" i="27"/>
  <c r="X122" i="27"/>
  <c r="L122" i="27"/>
  <c r="AB121" i="27"/>
  <c r="X121" i="27"/>
  <c r="AB120" i="27"/>
  <c r="X120" i="27"/>
  <c r="L120" i="27"/>
  <c r="AB119" i="27"/>
  <c r="X119" i="27"/>
  <c r="AB118" i="27"/>
  <c r="X118" i="27"/>
  <c r="L118" i="27"/>
  <c r="AB117" i="27"/>
  <c r="X117" i="27"/>
  <c r="AB116" i="27"/>
  <c r="X116" i="27"/>
  <c r="L116" i="27"/>
  <c r="AB115" i="27"/>
  <c r="X115" i="27"/>
  <c r="AB114" i="27"/>
  <c r="X114" i="27"/>
  <c r="L114" i="27"/>
  <c r="AB113" i="27"/>
  <c r="X113" i="27"/>
  <c r="AB112" i="27"/>
  <c r="X112" i="27"/>
  <c r="L112" i="27"/>
  <c r="AB111" i="27"/>
  <c r="X111" i="27"/>
  <c r="AB110" i="27"/>
  <c r="X110" i="27"/>
  <c r="L110" i="27"/>
  <c r="AB109" i="27"/>
  <c r="X109" i="27"/>
  <c r="AB108" i="27"/>
  <c r="X108" i="27"/>
  <c r="L108" i="27"/>
  <c r="AB107" i="27"/>
  <c r="X107" i="27"/>
  <c r="AB106" i="27"/>
  <c r="X106" i="27"/>
  <c r="L106" i="27"/>
  <c r="AB105" i="27"/>
  <c r="X105" i="27"/>
  <c r="AB104" i="27"/>
  <c r="X104" i="27"/>
  <c r="L104" i="27"/>
  <c r="AB103" i="27"/>
  <c r="X103" i="27"/>
  <c r="AB102" i="27"/>
  <c r="AA87" i="27"/>
  <c r="W87" i="27"/>
  <c r="AA122" i="27"/>
  <c r="W122" i="27"/>
  <c r="AA121" i="27"/>
  <c r="W121" i="27"/>
  <c r="AA120" i="27"/>
  <c r="W120" i="27"/>
  <c r="AA119" i="27"/>
  <c r="W119" i="27"/>
  <c r="AA118" i="27"/>
  <c r="W118" i="27"/>
  <c r="AA117" i="27"/>
  <c r="W117" i="27"/>
  <c r="AA116" i="27"/>
  <c r="W116" i="27"/>
  <c r="AA115" i="27"/>
  <c r="W115" i="27"/>
  <c r="AA114" i="27"/>
  <c r="W114" i="27"/>
  <c r="AA113" i="27"/>
  <c r="W113" i="27"/>
  <c r="AA112" i="27"/>
  <c r="W112" i="27"/>
  <c r="AA111" i="27"/>
  <c r="W111" i="27"/>
  <c r="AA110" i="27"/>
  <c r="W110" i="27"/>
  <c r="AA109" i="27"/>
  <c r="W109" i="27"/>
  <c r="AA108" i="27"/>
  <c r="W108" i="27"/>
  <c r="AA107" i="27"/>
  <c r="W107" i="27"/>
  <c r="AA106" i="27"/>
  <c r="W106" i="27"/>
  <c r="AA105" i="27"/>
  <c r="W105" i="27"/>
  <c r="AA104" i="27"/>
  <c r="W104" i="27"/>
  <c r="AA103" i="27"/>
  <c r="W103" i="27"/>
  <c r="AA102" i="27"/>
  <c r="W102" i="27"/>
  <c r="AA101" i="27"/>
  <c r="W101" i="27"/>
  <c r="AA100" i="27"/>
  <c r="W100" i="27"/>
  <c r="AA99" i="27"/>
  <c r="W99" i="27"/>
  <c r="AA98" i="27"/>
  <c r="W98" i="27"/>
  <c r="AA97" i="27"/>
  <c r="W97" i="27"/>
  <c r="AA96" i="27"/>
  <c r="W96" i="27"/>
  <c r="AA95" i="27"/>
  <c r="W95" i="27"/>
  <c r="AA94" i="27"/>
  <c r="W94" i="27"/>
  <c r="AA93" i="27"/>
  <c r="W93" i="27"/>
  <c r="AA92" i="27"/>
  <c r="W92" i="27"/>
  <c r="AA91" i="27"/>
  <c r="W91" i="27"/>
  <c r="AA90" i="27"/>
  <c r="W90" i="27"/>
  <c r="AA89" i="27"/>
  <c r="W89" i="27"/>
  <c r="AA88" i="27"/>
  <c r="W88" i="27"/>
  <c r="AA84" i="27"/>
  <c r="W84" i="27"/>
  <c r="Z83" i="27"/>
  <c r="V83" i="27"/>
  <c r="AB81" i="27"/>
  <c r="X81" i="27"/>
  <c r="AA80" i="27"/>
  <c r="W80" i="27"/>
  <c r="AD109" i="27"/>
  <c r="Z109" i="27"/>
  <c r="V109" i="27"/>
  <c r="I109" i="27"/>
  <c r="AD108" i="27"/>
  <c r="Z108" i="27"/>
  <c r="V108" i="27"/>
  <c r="AD107" i="27"/>
  <c r="Z107" i="27"/>
  <c r="V107" i="27"/>
  <c r="I107" i="27"/>
  <c r="AD106" i="27"/>
  <c r="Z106" i="27"/>
  <c r="V106" i="27"/>
  <c r="AD105" i="27"/>
  <c r="Z105" i="27"/>
  <c r="V105" i="27"/>
  <c r="I105" i="27"/>
  <c r="AD104" i="27"/>
  <c r="Z104" i="27"/>
  <c r="V104" i="27"/>
  <c r="AD103" i="27"/>
  <c r="Z103" i="27"/>
  <c r="V103" i="27"/>
  <c r="AD102" i="27"/>
  <c r="Z102" i="27"/>
  <c r="V102" i="27"/>
  <c r="AD101" i="27"/>
  <c r="Z101" i="27"/>
  <c r="V101" i="27"/>
  <c r="AD100" i="27"/>
  <c r="Z100" i="27"/>
  <c r="V100" i="27"/>
  <c r="AD99" i="27"/>
  <c r="Z99" i="27"/>
  <c r="V99" i="27"/>
  <c r="I99" i="27"/>
  <c r="AD98" i="27"/>
  <c r="Z98" i="27"/>
  <c r="V98" i="27"/>
  <c r="AD97" i="27"/>
  <c r="Z97" i="27"/>
  <c r="V97" i="27"/>
  <c r="I97" i="27"/>
  <c r="AD96" i="27"/>
  <c r="Z96" i="27"/>
  <c r="V96" i="27"/>
  <c r="AD95" i="27"/>
  <c r="Z95" i="27"/>
  <c r="V95" i="27"/>
  <c r="I95" i="27"/>
  <c r="AD94" i="27"/>
  <c r="Z94" i="27"/>
  <c r="V94" i="27"/>
  <c r="AD93" i="27"/>
  <c r="Z93" i="27"/>
  <c r="V93" i="27"/>
  <c r="I93" i="27"/>
  <c r="AD92" i="27"/>
  <c r="Z92" i="27"/>
  <c r="V92" i="27"/>
  <c r="I92" i="27"/>
  <c r="AD91" i="27"/>
  <c r="Z91" i="27"/>
  <c r="V91" i="27"/>
  <c r="I91" i="27"/>
  <c r="AD90" i="27"/>
  <c r="Z90" i="27"/>
  <c r="V90" i="27"/>
  <c r="AD89" i="27"/>
  <c r="Z89" i="27"/>
  <c r="V89" i="27"/>
  <c r="I89" i="27"/>
  <c r="AD88" i="27"/>
  <c r="Z88" i="27"/>
  <c r="V88" i="27"/>
  <c r="AD87" i="27"/>
  <c r="Z87" i="27"/>
  <c r="V87" i="27"/>
  <c r="I87" i="27"/>
  <c r="Z86" i="27"/>
  <c r="V86" i="27"/>
  <c r="V85" i="27"/>
  <c r="V84" i="27"/>
  <c r="AB82" i="27"/>
  <c r="X82" i="27"/>
  <c r="F82" i="27"/>
  <c r="AA81" i="27"/>
  <c r="W81" i="27"/>
  <c r="V173" i="27"/>
  <c r="Z171" i="27"/>
  <c r="Z170" i="27"/>
  <c r="V170" i="27"/>
  <c r="V169" i="27"/>
  <c r="Z167" i="27"/>
  <c r="Z166" i="27"/>
  <c r="V166" i="27"/>
  <c r="V165" i="27"/>
  <c r="AC87" i="27"/>
  <c r="Y87" i="27"/>
  <c r="AC86" i="27"/>
  <c r="Y86" i="27"/>
  <c r="AC85" i="27"/>
  <c r="Y85" i="27"/>
  <c r="Y84" i="27"/>
  <c r="AB83" i="27"/>
  <c r="X83" i="27"/>
  <c r="AA82" i="27"/>
  <c r="W82" i="27"/>
  <c r="V81" i="27"/>
  <c r="Y80" i="27"/>
  <c r="AC173" i="27"/>
  <c r="Y173" i="27"/>
  <c r="AC172" i="27"/>
  <c r="Y172" i="27"/>
  <c r="AC171" i="27"/>
  <c r="Y171" i="27"/>
  <c r="AC170" i="27"/>
  <c r="Y170" i="27"/>
  <c r="AC169" i="27"/>
  <c r="Y169" i="27"/>
  <c r="AC168" i="27"/>
  <c r="Y168" i="27"/>
  <c r="AC167" i="27"/>
  <c r="Y167" i="27"/>
  <c r="AC166" i="27"/>
  <c r="Y166" i="27"/>
  <c r="AC165" i="27"/>
  <c r="Y165" i="27"/>
  <c r="AC164" i="27"/>
  <c r="Y164" i="27"/>
  <c r="X102" i="27"/>
  <c r="L102" i="27"/>
  <c r="AB101" i="27"/>
  <c r="X101" i="27"/>
  <c r="AB100" i="27"/>
  <c r="X100" i="27"/>
  <c r="L100" i="27"/>
  <c r="AB99" i="27"/>
  <c r="X99" i="27"/>
  <c r="AB98" i="27"/>
  <c r="X98" i="27"/>
  <c r="L98" i="27"/>
  <c r="AB97" i="27"/>
  <c r="X97" i="27"/>
  <c r="AB96" i="27"/>
  <c r="X96" i="27"/>
  <c r="L96" i="27"/>
  <c r="AB95" i="27"/>
  <c r="X95" i="27"/>
  <c r="AB94" i="27"/>
  <c r="X94" i="27"/>
  <c r="L94" i="27"/>
  <c r="AB93" i="27"/>
  <c r="X93" i="27"/>
  <c r="AB92" i="27"/>
  <c r="X92" i="27"/>
  <c r="L92" i="27"/>
  <c r="AB91" i="27"/>
  <c r="X91" i="27"/>
  <c r="AB90" i="27"/>
  <c r="X90" i="27"/>
  <c r="L90" i="27"/>
  <c r="AB89" i="27"/>
  <c r="X89" i="27"/>
  <c r="AB88" i="27"/>
  <c r="X88" i="27"/>
  <c r="L88" i="27"/>
  <c r="AB87" i="27"/>
  <c r="X87" i="27"/>
  <c r="AB86" i="27"/>
  <c r="X86" i="27"/>
  <c r="L86" i="27"/>
  <c r="AB85" i="27"/>
  <c r="X85" i="27"/>
  <c r="AB84" i="27"/>
  <c r="X84" i="27"/>
  <c r="F84" i="27"/>
  <c r="AA83" i="27"/>
  <c r="W83" i="27"/>
  <c r="Z82" i="27"/>
  <c r="V82" i="27"/>
  <c r="Y81" i="27"/>
  <c r="AB80" i="27"/>
  <c r="X80" i="27"/>
  <c r="F80" i="27"/>
  <c r="I78" i="27"/>
  <c r="AB173" i="27"/>
  <c r="X173" i="27"/>
  <c r="L173" i="27"/>
  <c r="AB172" i="27"/>
  <c r="X172" i="27"/>
  <c r="AB171" i="27"/>
  <c r="X171" i="27"/>
  <c r="L171" i="27"/>
  <c r="AB170" i="27"/>
  <c r="X170" i="27"/>
  <c r="AB169" i="27"/>
  <c r="X169" i="27"/>
  <c r="L169" i="27"/>
  <c r="AB168" i="27"/>
  <c r="X168" i="27"/>
  <c r="AB167" i="27"/>
  <c r="X167" i="27"/>
  <c r="L167" i="27"/>
  <c r="AB166" i="27"/>
  <c r="X166" i="27"/>
  <c r="AB165" i="27"/>
  <c r="X165" i="27"/>
  <c r="L165" i="27"/>
  <c r="AB164" i="27"/>
  <c r="X164" i="27"/>
  <c r="AA173" i="27"/>
  <c r="AA172" i="27"/>
  <c r="W172" i="27"/>
  <c r="W171" i="27"/>
  <c r="AA169" i="27"/>
  <c r="AA168" i="27"/>
  <c r="W168" i="27"/>
  <c r="W167" i="27"/>
  <c r="AA165" i="27"/>
  <c r="AA164" i="27"/>
  <c r="W164" i="27"/>
  <c r="AD86" i="27"/>
  <c r="AD85" i="27"/>
  <c r="Z85" i="27"/>
  <c r="I85" i="27"/>
  <c r="AD84" i="27"/>
  <c r="Z84" i="27"/>
  <c r="AD83" i="27"/>
  <c r="AD82" i="27"/>
  <c r="AD81" i="27"/>
  <c r="Z81" i="27"/>
  <c r="I81" i="27"/>
  <c r="AD80" i="27"/>
  <c r="Z80" i="27"/>
  <c r="F78" i="27"/>
  <c r="L77" i="27"/>
  <c r="F77" i="27"/>
  <c r="F172" i="27"/>
  <c r="AA171" i="27"/>
  <c r="AA170" i="27"/>
  <c r="F170" i="27"/>
  <c r="F168" i="27"/>
  <c r="AA167" i="27"/>
  <c r="AA166" i="27"/>
  <c r="F166" i="27"/>
  <c r="F164" i="27"/>
  <c r="AC84" i="27"/>
  <c r="AC83" i="27"/>
  <c r="Y83" i="27"/>
  <c r="AC82" i="27"/>
  <c r="Y82" i="27"/>
  <c r="AC81" i="27"/>
  <c r="AC80" i="27"/>
  <c r="L79" i="27"/>
  <c r="AD173" i="27"/>
  <c r="Z173" i="27"/>
  <c r="AD172" i="27"/>
  <c r="Z172" i="27"/>
  <c r="I172" i="27"/>
  <c r="AD171" i="27"/>
  <c r="AD170" i="27"/>
  <c r="I170" i="27"/>
  <c r="AD169" i="27"/>
  <c r="Z169" i="27"/>
  <c r="AD168" i="27"/>
  <c r="Z168" i="27"/>
  <c r="I168" i="27"/>
  <c r="AD167" i="27"/>
  <c r="AD166" i="27"/>
  <c r="I166" i="27"/>
  <c r="AD165" i="27"/>
  <c r="Z165" i="27"/>
  <c r="AD164" i="27"/>
  <c r="Z164" i="27"/>
  <c r="I164" i="27"/>
  <c r="I79" i="27"/>
  <c r="I76" i="27"/>
  <c r="AA79" i="27"/>
  <c r="W79" i="27"/>
  <c r="AD78" i="27"/>
  <c r="AD79" i="27"/>
  <c r="Z79" i="27"/>
  <c r="V79" i="27"/>
  <c r="AC79" i="27"/>
  <c r="Y79" i="27"/>
  <c r="AB78" i="27"/>
  <c r="X78" i="27"/>
  <c r="L78" i="27"/>
  <c r="F73" i="27"/>
  <c r="F69" i="27"/>
  <c r="F65" i="27"/>
  <c r="F61" i="27"/>
  <c r="AB79" i="27"/>
  <c r="X79" i="27"/>
  <c r="F79" i="27"/>
  <c r="V78" i="27"/>
  <c r="W78" i="27"/>
  <c r="Y78" i="27"/>
  <c r="Z78" i="27"/>
  <c r="AA78" i="27"/>
  <c r="L76" i="27"/>
  <c r="L32" i="27"/>
  <c r="I30" i="27"/>
  <c r="I22" i="27"/>
  <c r="L20" i="27"/>
  <c r="L16" i="27"/>
  <c r="I14" i="27"/>
  <c r="L12" i="27"/>
  <c r="I10" i="27"/>
  <c r="I73" i="27"/>
  <c r="F49" i="27"/>
  <c r="F45" i="27"/>
  <c r="F41" i="27"/>
  <c r="F37" i="27"/>
  <c r="F33" i="27"/>
  <c r="F29" i="27"/>
  <c r="F25" i="27"/>
  <c r="F21" i="27"/>
  <c r="F17" i="27"/>
  <c r="F13" i="27"/>
  <c r="F9" i="27"/>
  <c r="F5" i="27"/>
  <c r="F75" i="27"/>
  <c r="L72" i="27"/>
  <c r="F76" i="27"/>
  <c r="AC76" i="27"/>
  <c r="Y76" i="27"/>
  <c r="AD75" i="27"/>
  <c r="Z75" i="27"/>
  <c r="V75" i="27"/>
  <c r="I75" i="27"/>
  <c r="AA74" i="27"/>
  <c r="W74" i="27"/>
  <c r="AA77" i="27"/>
  <c r="W77" i="27"/>
  <c r="AB76" i="27"/>
  <c r="X76" i="27"/>
  <c r="AC75" i="27"/>
  <c r="Y75" i="27"/>
  <c r="AD74" i="27"/>
  <c r="Z74" i="27"/>
  <c r="V74" i="27"/>
  <c r="AD77" i="27"/>
  <c r="Z77" i="27"/>
  <c r="V77" i="27"/>
  <c r="AA76" i="27"/>
  <c r="W76" i="27"/>
  <c r="AB75" i="27"/>
  <c r="X75" i="27"/>
  <c r="L75" i="27"/>
  <c r="AC74" i="27"/>
  <c r="Y74" i="27"/>
  <c r="AC77" i="27"/>
  <c r="Y77" i="27"/>
  <c r="AD76" i="27"/>
  <c r="Z76" i="27"/>
  <c r="V76" i="27"/>
  <c r="AA75" i="27"/>
  <c r="W75" i="27"/>
  <c r="AB74" i="27"/>
  <c r="X74" i="27"/>
  <c r="AB77" i="27"/>
  <c r="X77" i="27"/>
  <c r="F72" i="27"/>
  <c r="F68" i="27"/>
  <c r="F64" i="27"/>
  <c r="F60" i="27"/>
  <c r="F56" i="27"/>
  <c r="F52" i="27"/>
  <c r="F48" i="27"/>
  <c r="F44" i="27"/>
  <c r="F40" i="27"/>
  <c r="F36" i="27"/>
  <c r="F32" i="27"/>
  <c r="F28" i="27"/>
  <c r="F24" i="27"/>
  <c r="F20" i="27"/>
  <c r="F16" i="27"/>
  <c r="F12" i="27"/>
  <c r="F8" i="27"/>
  <c r="F4" i="27"/>
  <c r="I77" i="27"/>
  <c r="F74" i="27"/>
  <c r="L8" i="27"/>
  <c r="I6" i="27"/>
  <c r="L4" i="27"/>
  <c r="I71" i="27"/>
  <c r="L69" i="27"/>
  <c r="I67" i="27"/>
  <c r="L65" i="27"/>
  <c r="I63" i="27"/>
  <c r="L61" i="27"/>
  <c r="I59" i="27"/>
  <c r="L57" i="27"/>
  <c r="I55" i="27"/>
  <c r="L53" i="27"/>
  <c r="I51" i="27"/>
  <c r="L49" i="27"/>
  <c r="L45" i="27"/>
  <c r="I43" i="27"/>
  <c r="L41" i="27"/>
  <c r="I39" i="27"/>
  <c r="L37" i="27"/>
  <c r="I35" i="27"/>
  <c r="I31" i="27"/>
  <c r="L29" i="27"/>
  <c r="I27" i="27"/>
  <c r="L25" i="27"/>
  <c r="I11" i="27"/>
  <c r="I74" i="27"/>
  <c r="AC9" i="27"/>
  <c r="I47" i="27"/>
  <c r="L33" i="27"/>
  <c r="V3" i="27"/>
  <c r="AA3" i="27"/>
  <c r="AD9" i="27"/>
  <c r="Z9" i="27"/>
  <c r="V9" i="27"/>
  <c r="AD5" i="27"/>
  <c r="Z5" i="27"/>
  <c r="V5" i="27"/>
  <c r="AD70" i="27"/>
  <c r="Z70" i="27"/>
  <c r="V70" i="27"/>
  <c r="I38" i="27"/>
  <c r="Y9" i="27"/>
  <c r="AA8" i="27"/>
  <c r="W8" i="27"/>
  <c r="AA4" i="27"/>
  <c r="L68" i="27"/>
  <c r="L60" i="27"/>
  <c r="L56" i="27"/>
  <c r="I54" i="27"/>
  <c r="L52" i="27"/>
  <c r="L48" i="27"/>
  <c r="I42" i="27"/>
  <c r="Z3" i="27"/>
  <c r="AD8" i="27"/>
  <c r="Z8" i="27"/>
  <c r="V8" i="27"/>
  <c r="AA7" i="27"/>
  <c r="W7" i="27"/>
  <c r="AB6" i="27"/>
  <c r="X6" i="27"/>
  <c r="AC5" i="27"/>
  <c r="Y5" i="27"/>
  <c r="AD4" i="27"/>
  <c r="Z4" i="27"/>
  <c r="V4" i="27"/>
  <c r="AA72" i="27"/>
  <c r="W72" i="27"/>
  <c r="AB71" i="27"/>
  <c r="X71" i="27"/>
  <c r="AC70" i="27"/>
  <c r="Y70" i="27"/>
  <c r="AD69" i="27"/>
  <c r="Z69" i="27"/>
  <c r="V69" i="27"/>
  <c r="AA68" i="27"/>
  <c r="W68" i="27"/>
  <c r="AB67" i="27"/>
  <c r="X67" i="27"/>
  <c r="AC66" i="27"/>
  <c r="Y66" i="27"/>
  <c r="AD65" i="27"/>
  <c r="Z65" i="27"/>
  <c r="V65" i="27"/>
  <c r="AA64" i="27"/>
  <c r="W64" i="27"/>
  <c r="AB63" i="27"/>
  <c r="X63" i="27"/>
  <c r="AC62" i="27"/>
  <c r="Y62" i="27"/>
  <c r="AD61" i="27"/>
  <c r="Z61" i="27"/>
  <c r="V61" i="27"/>
  <c r="AA60" i="27"/>
  <c r="W60" i="27"/>
  <c r="AB59" i="27"/>
  <c r="AD3" i="27"/>
  <c r="L3" i="27"/>
  <c r="AC3" i="27"/>
  <c r="Y3" i="27"/>
  <c r="AB9" i="27"/>
  <c r="X9" i="27"/>
  <c r="L9" i="27"/>
  <c r="AC8" i="27"/>
  <c r="Y8" i="27"/>
  <c r="AD7" i="27"/>
  <c r="Z7" i="27"/>
  <c r="V7" i="27"/>
  <c r="AA6" i="27"/>
  <c r="W6" i="27"/>
  <c r="AB5" i="27"/>
  <c r="X5" i="27"/>
  <c r="AC4" i="27"/>
  <c r="Y4" i="27"/>
  <c r="AD72" i="27"/>
  <c r="Z72" i="27"/>
  <c r="V72" i="27"/>
  <c r="I72" i="27"/>
  <c r="AA71" i="27"/>
  <c r="W71" i="27"/>
  <c r="W3" i="27"/>
  <c r="AB3" i="27"/>
  <c r="X3" i="27"/>
  <c r="F70" i="27"/>
  <c r="F66" i="27"/>
  <c r="F62" i="27"/>
  <c r="F58" i="27"/>
  <c r="F54" i="27"/>
  <c r="F50" i="27"/>
  <c r="F46" i="27"/>
  <c r="F42" i="27"/>
  <c r="F38" i="27"/>
  <c r="F34" i="27"/>
  <c r="F30" i="27"/>
  <c r="F26" i="27"/>
  <c r="F22" i="27"/>
  <c r="F18" i="27"/>
  <c r="F14" i="27"/>
  <c r="F10" i="27"/>
  <c r="F6" i="27"/>
  <c r="AA9" i="27"/>
  <c r="W9" i="27"/>
  <c r="AB8" i="27"/>
  <c r="X8" i="27"/>
  <c r="AC7" i="27"/>
  <c r="Y7" i="27"/>
  <c r="AD6" i="27"/>
  <c r="Z6" i="27"/>
  <c r="V6" i="27"/>
  <c r="AA5" i="27"/>
  <c r="W5" i="27"/>
  <c r="AB4" i="27"/>
  <c r="X4" i="27"/>
  <c r="AC72" i="27"/>
  <c r="Y72" i="27"/>
  <c r="AD71" i="27"/>
  <c r="Z71" i="27"/>
  <c r="V71" i="27"/>
  <c r="AB7" i="27"/>
  <c r="X7" i="27"/>
  <c r="AC6" i="27"/>
  <c r="Y6" i="27"/>
  <c r="W4" i="27"/>
  <c r="AB72" i="27"/>
  <c r="X72" i="27"/>
  <c r="AC71" i="27"/>
  <c r="Y71" i="27"/>
  <c r="AA69" i="27"/>
  <c r="W69" i="27"/>
  <c r="AB68" i="27"/>
  <c r="X68" i="27"/>
  <c r="AC67" i="27"/>
  <c r="Y67" i="27"/>
  <c r="AD66" i="27"/>
  <c r="Z66" i="27"/>
  <c r="V66" i="27"/>
  <c r="AA65" i="27"/>
  <c r="W65" i="27"/>
  <c r="AB64" i="27"/>
  <c r="X64" i="27"/>
  <c r="AC63" i="27"/>
  <c r="Y63" i="27"/>
  <c r="AD62" i="27"/>
  <c r="Z62" i="27"/>
  <c r="V62" i="27"/>
  <c r="AA61" i="27"/>
  <c r="W61" i="27"/>
  <c r="AB60" i="27"/>
  <c r="X60" i="27"/>
  <c r="AC59" i="27"/>
  <c r="Y59" i="27"/>
  <c r="AD58" i="27"/>
  <c r="Z58" i="27"/>
  <c r="V58" i="27"/>
  <c r="AA57" i="27"/>
  <c r="W57" i="27"/>
  <c r="AB56" i="27"/>
  <c r="X56" i="27"/>
  <c r="AC55" i="27"/>
  <c r="Y55" i="27"/>
  <c r="X59" i="27"/>
  <c r="AC58" i="27"/>
  <c r="Y58" i="27"/>
  <c r="AD57" i="27"/>
  <c r="Z57" i="27"/>
  <c r="V57" i="27"/>
  <c r="AA56" i="27"/>
  <c r="W56" i="27"/>
  <c r="AB55" i="27"/>
  <c r="X55" i="27"/>
  <c r="AC54" i="27"/>
  <c r="Y54" i="27"/>
  <c r="AD53" i="27"/>
  <c r="Z53" i="27"/>
  <c r="V53" i="27"/>
  <c r="AA52" i="27"/>
  <c r="W52" i="27"/>
  <c r="AB51" i="27"/>
  <c r="X51" i="27"/>
  <c r="AC50" i="27"/>
  <c r="Y50" i="27"/>
  <c r="AD49" i="27"/>
  <c r="Z49" i="27"/>
  <c r="V49" i="27"/>
  <c r="AA48" i="27"/>
  <c r="W48" i="27"/>
  <c r="AB47" i="27"/>
  <c r="X47" i="27"/>
  <c r="AC46" i="27"/>
  <c r="Y46" i="27"/>
  <c r="AD45" i="27"/>
  <c r="Z45" i="27"/>
  <c r="V45" i="27"/>
  <c r="AA44" i="27"/>
  <c r="W44" i="27"/>
  <c r="AB43" i="27"/>
  <c r="X43" i="27"/>
  <c r="AC42" i="27"/>
  <c r="Y42" i="27"/>
  <c r="AD41" i="27"/>
  <c r="Z41" i="27"/>
  <c r="V41" i="27"/>
  <c r="AA40" i="27"/>
  <c r="W40" i="27"/>
  <c r="AB39" i="27"/>
  <c r="X39" i="27"/>
  <c r="AC38" i="27"/>
  <c r="Y38" i="27"/>
  <c r="AD37" i="27"/>
  <c r="Z37" i="27"/>
  <c r="V37" i="27"/>
  <c r="AA36" i="27"/>
  <c r="W36" i="27"/>
  <c r="AB35" i="27"/>
  <c r="X35" i="27"/>
  <c r="AC34" i="27"/>
  <c r="Y34" i="27"/>
  <c r="AD33" i="27"/>
  <c r="Z33" i="27"/>
  <c r="V33" i="27"/>
  <c r="AA32" i="27"/>
  <c r="W32" i="27"/>
  <c r="AB31" i="27"/>
  <c r="X31" i="27"/>
  <c r="AC30" i="27"/>
  <c r="Y30" i="27"/>
  <c r="AD29" i="27"/>
  <c r="Z29" i="27"/>
  <c r="V29" i="27"/>
  <c r="AA28" i="27"/>
  <c r="W28" i="27"/>
  <c r="AB27" i="27"/>
  <c r="X27" i="27"/>
  <c r="V25" i="27"/>
  <c r="Z21" i="27"/>
  <c r="V21" i="27"/>
  <c r="V17" i="27"/>
  <c r="Z13" i="27"/>
  <c r="V13" i="27"/>
  <c r="Y73" i="27"/>
  <c r="AB70" i="27"/>
  <c r="X70" i="27"/>
  <c r="L70" i="27"/>
  <c r="AC69" i="27"/>
  <c r="Y69" i="27"/>
  <c r="AD68" i="27"/>
  <c r="Z68" i="27"/>
  <c r="V68" i="27"/>
  <c r="I68" i="27"/>
  <c r="AA67" i="27"/>
  <c r="W67" i="27"/>
  <c r="AB66" i="27"/>
  <c r="X66" i="27"/>
  <c r="L66" i="27"/>
  <c r="AC65" i="27"/>
  <c r="Y65" i="27"/>
  <c r="AD64" i="27"/>
  <c r="Z64" i="27"/>
  <c r="V64" i="27"/>
  <c r="I64" i="27"/>
  <c r="AA63" i="27"/>
  <c r="W63" i="27"/>
  <c r="AB62" i="27"/>
  <c r="X62" i="27"/>
  <c r="AC61" i="27"/>
  <c r="Y61" i="27"/>
  <c r="AD60" i="27"/>
  <c r="Z60" i="27"/>
  <c r="V60" i="27"/>
  <c r="I60" i="27"/>
  <c r="AA59" i="27"/>
  <c r="W59" i="27"/>
  <c r="AB58" i="27"/>
  <c r="X58" i="27"/>
  <c r="L58" i="27"/>
  <c r="AC57" i="27"/>
  <c r="Y57" i="27"/>
  <c r="AD56" i="27"/>
  <c r="Z56" i="27"/>
  <c r="V56" i="27"/>
  <c r="I56" i="27"/>
  <c r="AA55" i="27"/>
  <c r="W55" i="27"/>
  <c r="X54" i="27"/>
  <c r="Y53" i="27"/>
  <c r="V52" i="27"/>
  <c r="W51" i="27"/>
  <c r="X50" i="27"/>
  <c r="Y49" i="27"/>
  <c r="Z48" i="27"/>
  <c r="V48" i="27"/>
  <c r="AA47" i="27"/>
  <c r="W47" i="27"/>
  <c r="X46" i="27"/>
  <c r="Y45" i="27"/>
  <c r="Z44" i="27"/>
  <c r="V44" i="27"/>
  <c r="W43" i="27"/>
  <c r="X42" i="27"/>
  <c r="Y41" i="27"/>
  <c r="V40" i="27"/>
  <c r="W39" i="27"/>
  <c r="X38" i="27"/>
  <c r="Y37" i="27"/>
  <c r="V36" i="27"/>
  <c r="W35" i="27"/>
  <c r="X34" i="27"/>
  <c r="Y33" i="27"/>
  <c r="Z32" i="27"/>
  <c r="V32" i="27"/>
  <c r="W31" i="27"/>
  <c r="X30" i="27"/>
  <c r="Y29" i="27"/>
  <c r="V28" i="27"/>
  <c r="W27" i="27"/>
  <c r="X26" i="27"/>
  <c r="Y25" i="27"/>
  <c r="Z24" i="27"/>
  <c r="V24" i="27"/>
  <c r="W23" i="27"/>
  <c r="X22" i="27"/>
  <c r="Y21" i="27"/>
  <c r="V20" i="27"/>
  <c r="W19" i="27"/>
  <c r="X18" i="27"/>
  <c r="Y17" i="27"/>
  <c r="Z16" i="27"/>
  <c r="V16" i="27"/>
  <c r="W15" i="27"/>
  <c r="X14" i="27"/>
  <c r="Y13" i="27"/>
  <c r="V12" i="27"/>
  <c r="W11" i="27"/>
  <c r="X10" i="27"/>
  <c r="X73" i="27"/>
  <c r="AA70" i="27"/>
  <c r="W70" i="27"/>
  <c r="AB69" i="27"/>
  <c r="X69" i="27"/>
  <c r="AC68" i="27"/>
  <c r="Y68" i="27"/>
  <c r="AD67" i="27"/>
  <c r="Z67" i="27"/>
  <c r="V67" i="27"/>
  <c r="AA66" i="27"/>
  <c r="W66" i="27"/>
  <c r="AB65" i="27"/>
  <c r="X65" i="27"/>
  <c r="AC64" i="27"/>
  <c r="Y64" i="27"/>
  <c r="AD63" i="27"/>
  <c r="Z63" i="27"/>
  <c r="V63" i="27"/>
  <c r="AA62" i="27"/>
  <c r="W62" i="27"/>
  <c r="AB61" i="27"/>
  <c r="X61" i="27"/>
  <c r="AC60" i="27"/>
  <c r="Y60" i="27"/>
  <c r="AD59" i="27"/>
  <c r="Z59" i="27"/>
  <c r="V59" i="27"/>
  <c r="AA58" i="27"/>
  <c r="W58" i="27"/>
  <c r="AB57" i="27"/>
  <c r="X57" i="27"/>
  <c r="AC56" i="27"/>
  <c r="Y56" i="27"/>
  <c r="AD55" i="27"/>
  <c r="Z55" i="27"/>
  <c r="V55" i="27"/>
  <c r="AA54" i="27"/>
  <c r="W54" i="27"/>
  <c r="AB53" i="27"/>
  <c r="X53" i="27"/>
  <c r="Y52" i="27"/>
  <c r="V51" i="27"/>
  <c r="W50" i="27"/>
  <c r="X49" i="27"/>
  <c r="Y48" i="27"/>
  <c r="V47" i="27"/>
  <c r="W46" i="27"/>
  <c r="X45" i="27"/>
  <c r="Y44" i="27"/>
  <c r="Z43" i="27"/>
  <c r="V43" i="27"/>
  <c r="W42" i="27"/>
  <c r="X41" i="27"/>
  <c r="Y40" i="27"/>
  <c r="Z39" i="27"/>
  <c r="V39" i="27"/>
  <c r="W38" i="27"/>
  <c r="X37" i="27"/>
  <c r="Y36" i="27"/>
  <c r="V35" i="27"/>
  <c r="W34" i="27"/>
  <c r="X33" i="27"/>
  <c r="Y32" i="27"/>
  <c r="V31" i="27"/>
  <c r="W30" i="27"/>
  <c r="X29" i="27"/>
  <c r="Y28" i="27"/>
  <c r="V27" i="27"/>
  <c r="W26" i="27"/>
  <c r="X25" i="27"/>
  <c r="Y24" i="27"/>
  <c r="V23" i="27"/>
  <c r="W22" i="27"/>
  <c r="X21" i="27"/>
  <c r="Y20" i="27"/>
  <c r="V19" i="27"/>
  <c r="W18" i="27"/>
  <c r="X17" i="27"/>
  <c r="Y16" i="27"/>
  <c r="V15" i="27"/>
  <c r="W14" i="27"/>
  <c r="X13" i="27"/>
  <c r="Y12" i="27"/>
  <c r="V11" i="27"/>
  <c r="W10" i="27"/>
  <c r="AD54" i="27"/>
  <c r="Z54" i="27"/>
  <c r="V54" i="27"/>
  <c r="AA53" i="27"/>
  <c r="W53" i="27"/>
  <c r="AB52" i="27"/>
  <c r="X52" i="27"/>
  <c r="AC51" i="27"/>
  <c r="Y51" i="27"/>
  <c r="AD50" i="27"/>
  <c r="Z50" i="27"/>
  <c r="V50" i="27"/>
  <c r="AA49" i="27"/>
  <c r="W49" i="27"/>
  <c r="AB48" i="27"/>
  <c r="X48" i="27"/>
  <c r="AC47" i="27"/>
  <c r="Y47" i="27"/>
  <c r="AD46" i="27"/>
  <c r="Z46" i="27"/>
  <c r="V46" i="27"/>
  <c r="AA45" i="27"/>
  <c r="W45" i="27"/>
  <c r="AB44" i="27"/>
  <c r="X44" i="27"/>
  <c r="AC43" i="27"/>
  <c r="Y43" i="27"/>
  <c r="AD42" i="27"/>
  <c r="Z42" i="27"/>
  <c r="V42" i="27"/>
  <c r="AA41" i="27"/>
  <c r="W41" i="27"/>
  <c r="AB40" i="27"/>
  <c r="X40" i="27"/>
  <c r="AC39" i="27"/>
  <c r="Y39" i="27"/>
  <c r="AD38" i="27"/>
  <c r="Z38" i="27"/>
  <c r="V38" i="27"/>
  <c r="AA37" i="27"/>
  <c r="W37" i="27"/>
  <c r="AB36" i="27"/>
  <c r="X36" i="27"/>
  <c r="AC35" i="27"/>
  <c r="Y35" i="27"/>
  <c r="AD34" i="27"/>
  <c r="Z34" i="27"/>
  <c r="V34" i="27"/>
  <c r="AA33" i="27"/>
  <c r="W33" i="27"/>
  <c r="AB32" i="27"/>
  <c r="X32" i="27"/>
  <c r="AC31" i="27"/>
  <c r="Y31" i="27"/>
  <c r="AD30" i="27"/>
  <c r="Z30" i="27"/>
  <c r="V30" i="27"/>
  <c r="AA29" i="27"/>
  <c r="W29" i="27"/>
  <c r="AB28" i="27"/>
  <c r="X28" i="27"/>
  <c r="AC27" i="27"/>
  <c r="Y27" i="27"/>
  <c r="AD26" i="27"/>
  <c r="Z26" i="27"/>
  <c r="V26" i="27"/>
  <c r="AA25" i="27"/>
  <c r="W25" i="27"/>
  <c r="V22" i="27"/>
  <c r="V18" i="27"/>
  <c r="V14" i="27"/>
  <c r="V73" i="27"/>
  <c r="AB54" i="27"/>
  <c r="AC53" i="27"/>
  <c r="AD52" i="27"/>
  <c r="Z52" i="27"/>
  <c r="I52" i="27"/>
  <c r="AA51" i="27"/>
  <c r="AB50" i="27"/>
  <c r="L50" i="27"/>
  <c r="AC49" i="27"/>
  <c r="AD48" i="27"/>
  <c r="I48" i="27"/>
  <c r="AB46" i="27"/>
  <c r="AC45" i="27"/>
  <c r="AD44" i="27"/>
  <c r="I44" i="27"/>
  <c r="AA43" i="27"/>
  <c r="AB42" i="27"/>
  <c r="L42" i="27"/>
  <c r="AC41" i="27"/>
  <c r="AD40" i="27"/>
  <c r="Z40" i="27"/>
  <c r="I40" i="27"/>
  <c r="AA39" i="27"/>
  <c r="AB38" i="27"/>
  <c r="L38" i="27"/>
  <c r="AC37" i="27"/>
  <c r="AD36" i="27"/>
  <c r="Z36" i="27"/>
  <c r="I36" i="27"/>
  <c r="AA35" i="27"/>
  <c r="AB34" i="27"/>
  <c r="L34" i="27"/>
  <c r="AC33" i="27"/>
  <c r="AD32" i="27"/>
  <c r="I32" i="27"/>
  <c r="AA31" i="27"/>
  <c r="AB30" i="27"/>
  <c r="L30" i="27"/>
  <c r="AC29" i="27"/>
  <c r="AD28" i="27"/>
  <c r="Z28" i="27"/>
  <c r="I28" i="27"/>
  <c r="AA27" i="27"/>
  <c r="AB26" i="27"/>
  <c r="AC25" i="27"/>
  <c r="AD24" i="27"/>
  <c r="I24" i="27"/>
  <c r="AA23" i="27"/>
  <c r="AB22" i="27"/>
  <c r="L22" i="27"/>
  <c r="AC21" i="27"/>
  <c r="AD20" i="27"/>
  <c r="Z20" i="27"/>
  <c r="I20" i="27"/>
  <c r="AA19" i="27"/>
  <c r="AB18" i="27"/>
  <c r="L18" i="27"/>
  <c r="AC17" i="27"/>
  <c r="AD16" i="27"/>
  <c r="I16" i="27"/>
  <c r="AA15" i="27"/>
  <c r="AB14" i="27"/>
  <c r="L14" i="27"/>
  <c r="AC13" i="27"/>
  <c r="AD12" i="27"/>
  <c r="Z12" i="27"/>
  <c r="I12" i="27"/>
  <c r="AA11" i="27"/>
  <c r="AB10" i="27"/>
  <c r="L10" i="27"/>
  <c r="AB73" i="27"/>
  <c r="L73" i="27"/>
  <c r="AC52" i="27"/>
  <c r="AD51" i="27"/>
  <c r="Z51" i="27"/>
  <c r="AA50" i="27"/>
  <c r="AB49" i="27"/>
  <c r="AC48" i="27"/>
  <c r="AD47" i="27"/>
  <c r="Z47" i="27"/>
  <c r="AA46" i="27"/>
  <c r="AB45" i="27"/>
  <c r="AC44" i="27"/>
  <c r="AD43" i="27"/>
  <c r="AA42" i="27"/>
  <c r="AB41" i="27"/>
  <c r="AC40" i="27"/>
  <c r="AD39" i="27"/>
  <c r="AA38" i="27"/>
  <c r="AB37" i="27"/>
  <c r="AC36" i="27"/>
  <c r="AD35" i="27"/>
  <c r="Z35" i="27"/>
  <c r="AA34" i="27"/>
  <c r="AB33" i="27"/>
  <c r="AC32" i="27"/>
  <c r="AD31" i="27"/>
  <c r="Z31" i="27"/>
  <c r="AA30" i="27"/>
  <c r="AB29" i="27"/>
  <c r="AC28" i="27"/>
  <c r="AD27" i="27"/>
  <c r="Z27" i="27"/>
  <c r="AA26" i="27"/>
  <c r="AB25" i="27"/>
  <c r="AC24" i="27"/>
  <c r="AD23" i="27"/>
  <c r="Z23" i="27"/>
  <c r="I23" i="27"/>
  <c r="AA22" i="27"/>
  <c r="AB21" i="27"/>
  <c r="L21" i="27"/>
  <c r="AC20" i="27"/>
  <c r="AD19" i="27"/>
  <c r="Z19" i="27"/>
  <c r="I19" i="27"/>
  <c r="AA18" i="27"/>
  <c r="AB17" i="27"/>
  <c r="L17" i="27"/>
  <c r="AC16" i="27"/>
  <c r="AD15" i="27"/>
  <c r="Z15" i="27"/>
  <c r="I15" i="27"/>
  <c r="AA14" i="27"/>
  <c r="AB13" i="27"/>
  <c r="L13" i="27"/>
  <c r="AC12" i="27"/>
  <c r="AD11" i="27"/>
  <c r="Z11" i="27"/>
  <c r="AA10" i="27"/>
  <c r="AA73" i="27"/>
  <c r="W73" i="27"/>
  <c r="AB24" i="27"/>
  <c r="X24" i="27"/>
  <c r="AC23" i="27"/>
  <c r="Y23" i="27"/>
  <c r="AD22" i="27"/>
  <c r="Z22" i="27"/>
  <c r="AA21" i="27"/>
  <c r="W21" i="27"/>
  <c r="AB20" i="27"/>
  <c r="X20" i="27"/>
  <c r="AC19" i="27"/>
  <c r="Y19" i="27"/>
  <c r="AD18" i="27"/>
  <c r="Z18" i="27"/>
  <c r="AA17" i="27"/>
  <c r="W17" i="27"/>
  <c r="AB16" i="27"/>
  <c r="X16" i="27"/>
  <c r="AC15" i="27"/>
  <c r="Y15" i="27"/>
  <c r="AD14" i="27"/>
  <c r="Z14" i="27"/>
  <c r="AA13" i="27"/>
  <c r="W13" i="27"/>
  <c r="AB12" i="27"/>
  <c r="X12" i="27"/>
  <c r="AC11" i="27"/>
  <c r="Y11" i="27"/>
  <c r="AD10" i="27"/>
  <c r="Z10" i="27"/>
  <c r="V10" i="27"/>
  <c r="AD73" i="27"/>
  <c r="Z73" i="27"/>
  <c r="AC26" i="27"/>
  <c r="Y26" i="27"/>
  <c r="AD25" i="27"/>
  <c r="Z25" i="27"/>
  <c r="AA24" i="27"/>
  <c r="W24" i="27"/>
  <c r="AB23" i="27"/>
  <c r="X23" i="27"/>
  <c r="AC22" i="27"/>
  <c r="Y22" i="27"/>
  <c r="AD21" i="27"/>
  <c r="AA20" i="27"/>
  <c r="W20" i="27"/>
  <c r="AB19" i="27"/>
  <c r="X19" i="27"/>
  <c r="AC18" i="27"/>
  <c r="Y18" i="27"/>
  <c r="AD17" i="27"/>
  <c r="Z17" i="27"/>
  <c r="AA16" i="27"/>
  <c r="W16" i="27"/>
  <c r="AB15" i="27"/>
  <c r="X15" i="27"/>
  <c r="AC14" i="27"/>
  <c r="Y14" i="27"/>
  <c r="AD13" i="27"/>
  <c r="AA12" i="27"/>
  <c r="W12" i="27"/>
  <c r="AB11" i="27"/>
  <c r="X11" i="27"/>
  <c r="AC10" i="27"/>
  <c r="Y10" i="27"/>
  <c r="AC73" i="27"/>
  <c r="F3" i="27"/>
  <c r="I8" i="27"/>
  <c r="L6" i="27"/>
  <c r="I4" i="27"/>
  <c r="L71" i="27"/>
  <c r="I69" i="27"/>
  <c r="L67" i="27"/>
  <c r="I65" i="27"/>
  <c r="L63" i="27"/>
  <c r="I61" i="27"/>
  <c r="L59" i="27"/>
  <c r="I57" i="27"/>
  <c r="L55" i="27"/>
  <c r="I53" i="27"/>
  <c r="L51" i="27"/>
  <c r="I49" i="27"/>
  <c r="L47" i="27"/>
  <c r="I45" i="27"/>
  <c r="L43" i="27"/>
  <c r="I41" i="27"/>
  <c r="L39" i="27"/>
  <c r="I37" i="27"/>
  <c r="L35" i="27"/>
  <c r="I33" i="27"/>
  <c r="L31" i="27"/>
  <c r="I29" i="27"/>
  <c r="L27" i="27"/>
  <c r="I25" i="27"/>
  <c r="L23" i="27"/>
  <c r="I21" i="27"/>
  <c r="L19" i="27"/>
  <c r="I17" i="27"/>
  <c r="L15" i="27"/>
  <c r="I13" i="27"/>
  <c r="L11" i="27"/>
  <c r="L74" i="27"/>
  <c r="I3" i="27"/>
  <c r="F71" i="27"/>
  <c r="F67" i="27"/>
  <c r="F63" i="27"/>
  <c r="F59" i="27"/>
  <c r="F55" i="27"/>
  <c r="F51" i="27"/>
  <c r="F47" i="27"/>
  <c r="F43" i="27"/>
  <c r="F39" i="27"/>
  <c r="F35" i="27"/>
  <c r="F31" i="27"/>
  <c r="F27" i="27"/>
  <c r="F23" i="27"/>
  <c r="F19" i="27"/>
  <c r="F15" i="27"/>
  <c r="F11" i="27"/>
  <c r="F7" i="27"/>
  <c r="I7" i="27"/>
  <c r="L5" i="27"/>
  <c r="L62" i="27"/>
  <c r="L54" i="27"/>
  <c r="L46" i="27"/>
  <c r="L26" i="27"/>
  <c r="I9" i="27"/>
  <c r="L7" i="27"/>
  <c r="I5" i="27"/>
  <c r="I70" i="27"/>
  <c r="I66" i="27"/>
  <c r="L64" i="27"/>
  <c r="I62" i="27"/>
  <c r="I58" i="27"/>
  <c r="I50" i="27"/>
  <c r="I46" i="27"/>
  <c r="L44" i="27"/>
  <c r="L40" i="27"/>
  <c r="L36" i="27"/>
  <c r="I34" i="27"/>
  <c r="L28" i="27"/>
  <c r="I26" i="27"/>
  <c r="L24" i="27"/>
  <c r="I18" i="27"/>
  <c r="I159" i="27"/>
  <c r="AK38" i="3"/>
  <c r="AK39" i="3"/>
  <c r="AK40" i="3"/>
  <c r="AK41" i="3"/>
  <c r="AK42" i="3"/>
  <c r="AK43" i="3"/>
  <c r="AK44" i="3"/>
  <c r="AK45" i="3"/>
  <c r="AK46" i="3"/>
  <c r="AK47" i="3"/>
  <c r="AK48" i="3"/>
  <c r="AK18" i="3"/>
  <c r="AK19" i="3"/>
  <c r="AJ38" i="3"/>
  <c r="AJ39" i="3"/>
  <c r="AJ40" i="3"/>
  <c r="AJ41" i="3"/>
  <c r="AJ42" i="3"/>
  <c r="AJ43" i="3"/>
  <c r="AJ44" i="3"/>
  <c r="AJ45" i="3"/>
  <c r="AJ46" i="3"/>
  <c r="AJ47" i="3"/>
  <c r="AJ48" i="3"/>
  <c r="AJ18" i="3"/>
  <c r="AJ19" i="3"/>
  <c r="AI38" i="3"/>
  <c r="AI39" i="3"/>
  <c r="AI40" i="3"/>
  <c r="AI41" i="3"/>
  <c r="AI42" i="3"/>
  <c r="AI43" i="3"/>
  <c r="AI44" i="3"/>
  <c r="AI45" i="3"/>
  <c r="AI46" i="3"/>
  <c r="AI47" i="3"/>
  <c r="AI48" i="3"/>
  <c r="AI18" i="3"/>
  <c r="AI19" i="3"/>
  <c r="AH38" i="3"/>
  <c r="AH39" i="3"/>
  <c r="AH40" i="3"/>
  <c r="AH41" i="3"/>
  <c r="AH42" i="3"/>
  <c r="AH43" i="3"/>
  <c r="AH44" i="3"/>
  <c r="AH45" i="3"/>
  <c r="AH46" i="3"/>
  <c r="AH47" i="3"/>
  <c r="AH48" i="3"/>
  <c r="AH18" i="3"/>
  <c r="AH19" i="3"/>
  <c r="G35" i="2"/>
  <c r="G28" i="2"/>
  <c r="E5" i="22"/>
  <c r="E6" i="22" s="1"/>
  <c r="G4" i="22"/>
  <c r="F4" i="22"/>
  <c r="G6" i="2"/>
  <c r="G7" i="2" s="1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18" i="3"/>
  <c r="AG19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18" i="3"/>
  <c r="AF19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18" i="3"/>
  <c r="AE19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18" i="3"/>
  <c r="AD19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18" i="3"/>
  <c r="AC19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18" i="3"/>
  <c r="AB19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18" i="3"/>
  <c r="AA19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18" i="3"/>
  <c r="Z19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18" i="3"/>
  <c r="Y19" i="3"/>
  <c r="O179" i="3"/>
  <c r="O180" i="3"/>
  <c r="O181" i="3"/>
  <c r="O182" i="3"/>
  <c r="O183" i="3"/>
  <c r="O184" i="3"/>
  <c r="O185" i="3"/>
  <c r="O186" i="3"/>
  <c r="O34" i="3"/>
  <c r="O35" i="3"/>
  <c r="O36" i="3"/>
  <c r="O37" i="3"/>
  <c r="O38" i="3"/>
  <c r="O39" i="3"/>
  <c r="O40" i="3"/>
  <c r="O41" i="3"/>
  <c r="O42" i="3"/>
  <c r="O43" i="3"/>
  <c r="O44" i="3"/>
  <c r="O46" i="3"/>
  <c r="O47" i="3"/>
  <c r="O48" i="3"/>
  <c r="O18" i="3"/>
  <c r="O19" i="3"/>
  <c r="L180" i="3"/>
  <c r="L181" i="3"/>
  <c r="L182" i="3"/>
  <c r="L183" i="3"/>
  <c r="L184" i="3"/>
  <c r="L185" i="3"/>
  <c r="L186" i="3"/>
  <c r="L34" i="3"/>
  <c r="L35" i="3"/>
  <c r="L36" i="3"/>
  <c r="L37" i="3"/>
  <c r="L38" i="3"/>
  <c r="L39" i="3"/>
  <c r="L40" i="3"/>
  <c r="L41" i="3"/>
  <c r="L42" i="3"/>
  <c r="L43" i="3"/>
  <c r="L44" i="3"/>
  <c r="L46" i="3"/>
  <c r="L47" i="3"/>
  <c r="L48" i="3"/>
  <c r="L18" i="3"/>
  <c r="L19" i="3"/>
  <c r="I44" i="3"/>
  <c r="I45" i="3"/>
  <c r="I46" i="3"/>
  <c r="I47" i="3"/>
  <c r="I48" i="3"/>
  <c r="I18" i="3"/>
  <c r="I19" i="3"/>
  <c r="G367" i="2"/>
  <c r="I367" i="2"/>
  <c r="J367" i="2"/>
  <c r="K367" i="2"/>
  <c r="L367" i="2"/>
  <c r="G368" i="2"/>
  <c r="I368" i="2"/>
  <c r="J368" i="2"/>
  <c r="K368" i="2"/>
  <c r="L368" i="2"/>
  <c r="G369" i="2"/>
  <c r="I369" i="2"/>
  <c r="J369" i="2"/>
  <c r="K369" i="2"/>
  <c r="L369" i="2"/>
  <c r="G370" i="2"/>
  <c r="I370" i="2"/>
  <c r="J370" i="2"/>
  <c r="K370" i="2"/>
  <c r="L370" i="2"/>
  <c r="G371" i="2"/>
  <c r="I371" i="2"/>
  <c r="J371" i="2"/>
  <c r="K371" i="2"/>
  <c r="L371" i="2"/>
  <c r="G372" i="2"/>
  <c r="I372" i="2"/>
  <c r="J372" i="2"/>
  <c r="K372" i="2"/>
  <c r="L372" i="2"/>
  <c r="G373" i="2"/>
  <c r="I373" i="2"/>
  <c r="J373" i="2"/>
  <c r="K373" i="2"/>
  <c r="L373" i="2"/>
  <c r="G374" i="2"/>
  <c r="I374" i="2"/>
  <c r="J374" i="2"/>
  <c r="K374" i="2"/>
  <c r="L374" i="2"/>
  <c r="G375" i="2"/>
  <c r="I375" i="2"/>
  <c r="J375" i="2"/>
  <c r="K375" i="2"/>
  <c r="L375" i="2"/>
  <c r="G354" i="2"/>
  <c r="I354" i="2"/>
  <c r="J354" i="2"/>
  <c r="K354" i="2"/>
  <c r="L354" i="2"/>
  <c r="G355" i="2"/>
  <c r="I355" i="2"/>
  <c r="J355" i="2"/>
  <c r="K355" i="2"/>
  <c r="L355" i="2"/>
  <c r="G356" i="2"/>
  <c r="I356" i="2"/>
  <c r="J356" i="2"/>
  <c r="K356" i="2"/>
  <c r="L356" i="2"/>
  <c r="G357" i="2"/>
  <c r="I357" i="2"/>
  <c r="J357" i="2"/>
  <c r="K357" i="2"/>
  <c r="L357" i="2"/>
  <c r="G358" i="2"/>
  <c r="I358" i="2"/>
  <c r="J358" i="2"/>
  <c r="K358" i="2"/>
  <c r="L358" i="2"/>
  <c r="G359" i="2"/>
  <c r="I359" i="2"/>
  <c r="J359" i="2"/>
  <c r="K359" i="2"/>
  <c r="L359" i="2"/>
  <c r="G360" i="2"/>
  <c r="I360" i="2"/>
  <c r="J360" i="2"/>
  <c r="K360" i="2"/>
  <c r="L360" i="2"/>
  <c r="G361" i="2"/>
  <c r="I361" i="2"/>
  <c r="J361" i="2"/>
  <c r="K361" i="2"/>
  <c r="L361" i="2"/>
  <c r="G362" i="2"/>
  <c r="I362" i="2"/>
  <c r="J362" i="2"/>
  <c r="K362" i="2"/>
  <c r="L362" i="2"/>
  <c r="G380" i="2"/>
  <c r="I380" i="2"/>
  <c r="J380" i="2"/>
  <c r="K380" i="2"/>
  <c r="L380" i="2"/>
  <c r="G381" i="2"/>
  <c r="I381" i="2"/>
  <c r="J381" i="2"/>
  <c r="K381" i="2"/>
  <c r="L381" i="2"/>
  <c r="G382" i="2"/>
  <c r="I382" i="2"/>
  <c r="J382" i="2"/>
  <c r="K382" i="2"/>
  <c r="L382" i="2"/>
  <c r="G383" i="2"/>
  <c r="I383" i="2"/>
  <c r="J383" i="2"/>
  <c r="K383" i="2"/>
  <c r="L383" i="2"/>
  <c r="G384" i="2"/>
  <c r="I384" i="2"/>
  <c r="J384" i="2"/>
  <c r="K384" i="2"/>
  <c r="L384" i="2"/>
  <c r="G385" i="2"/>
  <c r="I385" i="2"/>
  <c r="J385" i="2"/>
  <c r="K385" i="2"/>
  <c r="L385" i="2"/>
  <c r="G386" i="2"/>
  <c r="I386" i="2"/>
  <c r="J386" i="2"/>
  <c r="K386" i="2"/>
  <c r="L386" i="2"/>
  <c r="G387" i="2"/>
  <c r="I387" i="2"/>
  <c r="J387" i="2"/>
  <c r="K387" i="2"/>
  <c r="L387" i="2"/>
  <c r="G388" i="2"/>
  <c r="I388" i="2"/>
  <c r="J388" i="2"/>
  <c r="K388" i="2"/>
  <c r="L388" i="2"/>
  <c r="J379" i="2"/>
  <c r="K379" i="2"/>
  <c r="L379" i="2"/>
  <c r="I379" i="2"/>
  <c r="J366" i="2"/>
  <c r="K366" i="2"/>
  <c r="L366" i="2"/>
  <c r="I366" i="2"/>
  <c r="J353" i="2"/>
  <c r="K353" i="2"/>
  <c r="L353" i="2"/>
  <c r="I353" i="2"/>
  <c r="G379" i="2"/>
  <c r="G366" i="2"/>
  <c r="G353" i="2"/>
  <c r="G275" i="2"/>
  <c r="I275" i="2"/>
  <c r="J275" i="2"/>
  <c r="K275" i="2"/>
  <c r="L275" i="2"/>
  <c r="G276" i="2"/>
  <c r="I276" i="2"/>
  <c r="J276" i="2"/>
  <c r="K276" i="2"/>
  <c r="L276" i="2"/>
  <c r="G277" i="2"/>
  <c r="I277" i="2"/>
  <c r="J277" i="2"/>
  <c r="K277" i="2"/>
  <c r="L277" i="2"/>
  <c r="G278" i="2"/>
  <c r="I278" i="2"/>
  <c r="J278" i="2"/>
  <c r="K278" i="2"/>
  <c r="L278" i="2"/>
  <c r="G279" i="2"/>
  <c r="I279" i="2"/>
  <c r="J279" i="2"/>
  <c r="K279" i="2"/>
  <c r="L279" i="2"/>
  <c r="G280" i="2"/>
  <c r="I280" i="2"/>
  <c r="J280" i="2"/>
  <c r="K280" i="2"/>
  <c r="L280" i="2"/>
  <c r="G281" i="2"/>
  <c r="I281" i="2"/>
  <c r="J281" i="2"/>
  <c r="K281" i="2"/>
  <c r="L281" i="2"/>
  <c r="G282" i="2"/>
  <c r="I282" i="2"/>
  <c r="J282" i="2"/>
  <c r="K282" i="2"/>
  <c r="L282" i="2"/>
  <c r="G283" i="2"/>
  <c r="I283" i="2"/>
  <c r="J283" i="2"/>
  <c r="K283" i="2"/>
  <c r="L283" i="2"/>
  <c r="L274" i="2"/>
  <c r="K274" i="2"/>
  <c r="J274" i="2"/>
  <c r="I274" i="2"/>
  <c r="G274" i="2"/>
  <c r="G262" i="2"/>
  <c r="I262" i="2"/>
  <c r="J262" i="2"/>
  <c r="K262" i="2"/>
  <c r="L262" i="2"/>
  <c r="G263" i="2"/>
  <c r="I263" i="2"/>
  <c r="J263" i="2"/>
  <c r="K263" i="2"/>
  <c r="L263" i="2"/>
  <c r="G264" i="2"/>
  <c r="I264" i="2"/>
  <c r="J264" i="2"/>
  <c r="K264" i="2"/>
  <c r="L264" i="2"/>
  <c r="G265" i="2"/>
  <c r="I265" i="2"/>
  <c r="J265" i="2"/>
  <c r="K265" i="2"/>
  <c r="L265" i="2"/>
  <c r="G266" i="2"/>
  <c r="I266" i="2"/>
  <c r="J266" i="2"/>
  <c r="K266" i="2"/>
  <c r="L266" i="2"/>
  <c r="G267" i="2"/>
  <c r="I267" i="2"/>
  <c r="J267" i="2"/>
  <c r="K267" i="2"/>
  <c r="L267" i="2"/>
  <c r="G268" i="2"/>
  <c r="I268" i="2"/>
  <c r="J268" i="2"/>
  <c r="K268" i="2"/>
  <c r="L268" i="2"/>
  <c r="G269" i="2"/>
  <c r="I269" i="2"/>
  <c r="J269" i="2"/>
  <c r="K269" i="2"/>
  <c r="L269" i="2"/>
  <c r="G270" i="2"/>
  <c r="I270" i="2"/>
  <c r="J270" i="2"/>
  <c r="K270" i="2"/>
  <c r="L270" i="2"/>
  <c r="L261" i="2"/>
  <c r="K261" i="2"/>
  <c r="J261" i="2"/>
  <c r="I261" i="2"/>
  <c r="G261" i="2"/>
  <c r="G249" i="2"/>
  <c r="I249" i="2"/>
  <c r="J249" i="2"/>
  <c r="K249" i="2"/>
  <c r="L249" i="2"/>
  <c r="G250" i="2"/>
  <c r="I250" i="2"/>
  <c r="J250" i="2"/>
  <c r="K250" i="2"/>
  <c r="L250" i="2"/>
  <c r="G251" i="2"/>
  <c r="I251" i="2"/>
  <c r="J251" i="2"/>
  <c r="K251" i="2"/>
  <c r="L251" i="2"/>
  <c r="G252" i="2"/>
  <c r="I252" i="2"/>
  <c r="J252" i="2"/>
  <c r="K252" i="2"/>
  <c r="L252" i="2"/>
  <c r="G253" i="2"/>
  <c r="I253" i="2"/>
  <c r="J253" i="2"/>
  <c r="K253" i="2"/>
  <c r="L253" i="2"/>
  <c r="G254" i="2"/>
  <c r="I254" i="2"/>
  <c r="J254" i="2"/>
  <c r="K254" i="2"/>
  <c r="L254" i="2"/>
  <c r="G255" i="2"/>
  <c r="I255" i="2"/>
  <c r="J255" i="2"/>
  <c r="K255" i="2"/>
  <c r="L255" i="2"/>
  <c r="G256" i="2"/>
  <c r="I256" i="2"/>
  <c r="J256" i="2"/>
  <c r="K256" i="2"/>
  <c r="L256" i="2"/>
  <c r="G257" i="2"/>
  <c r="I257" i="2"/>
  <c r="J257" i="2"/>
  <c r="K257" i="2"/>
  <c r="L257" i="2"/>
  <c r="J248" i="2"/>
  <c r="K248" i="2"/>
  <c r="L248" i="2"/>
  <c r="I248" i="2"/>
  <c r="G248" i="2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U3" i="1"/>
  <c r="U9" i="1"/>
  <c r="U10" i="1"/>
  <c r="U11" i="1"/>
  <c r="U12" i="1"/>
  <c r="U13" i="1"/>
  <c r="U15" i="1"/>
  <c r="V3" i="1"/>
  <c r="V9" i="1"/>
  <c r="V10" i="1"/>
  <c r="V11" i="1"/>
  <c r="V12" i="1"/>
  <c r="V13" i="1"/>
  <c r="V14" i="1"/>
  <c r="V15" i="1"/>
  <c r="W3" i="1"/>
  <c r="W9" i="1"/>
  <c r="W10" i="1"/>
  <c r="W11" i="1"/>
  <c r="W12" i="1"/>
  <c r="W13" i="1"/>
  <c r="W14" i="1"/>
  <c r="W15" i="1"/>
  <c r="X3" i="1"/>
  <c r="X9" i="1"/>
  <c r="X10" i="1"/>
  <c r="X11" i="1"/>
  <c r="X12" i="1"/>
  <c r="X13" i="1"/>
  <c r="X14" i="1"/>
  <c r="X15" i="1"/>
  <c r="Y3" i="1"/>
  <c r="Y9" i="1"/>
  <c r="Y10" i="1"/>
  <c r="Y11" i="1"/>
  <c r="Y12" i="1"/>
  <c r="Y13" i="1"/>
  <c r="Y14" i="1"/>
  <c r="Y15" i="1"/>
  <c r="Z3" i="1"/>
  <c r="Z9" i="1"/>
  <c r="Z10" i="1"/>
  <c r="Z11" i="1"/>
  <c r="Z12" i="1"/>
  <c r="Z13" i="1"/>
  <c r="Z14" i="1"/>
  <c r="Z15" i="1"/>
  <c r="AA3" i="1"/>
  <c r="AA9" i="1"/>
  <c r="AA10" i="1"/>
  <c r="AA11" i="1"/>
  <c r="AA12" i="1"/>
  <c r="AA13" i="1"/>
  <c r="AA14" i="1"/>
  <c r="AA15" i="1"/>
  <c r="AB3" i="1"/>
  <c r="AB9" i="1"/>
  <c r="AB10" i="1"/>
  <c r="AB11" i="1"/>
  <c r="AB12" i="1"/>
  <c r="AB13" i="1"/>
  <c r="AB14" i="1"/>
  <c r="AB15" i="1"/>
  <c r="AC3" i="1"/>
  <c r="AC9" i="1"/>
  <c r="AC10" i="1"/>
  <c r="AC11" i="1"/>
  <c r="AC12" i="1"/>
  <c r="AC13" i="1"/>
  <c r="AC14" i="1"/>
  <c r="AC15" i="1"/>
  <c r="AW3" i="1"/>
  <c r="AW9" i="1"/>
  <c r="AW10" i="1"/>
  <c r="AW11" i="1"/>
  <c r="AW12" i="1"/>
  <c r="AW13" i="1"/>
  <c r="AW14" i="1"/>
  <c r="AX3" i="1"/>
  <c r="AX9" i="1"/>
  <c r="AX10" i="1"/>
  <c r="AX11" i="1"/>
  <c r="AX12" i="1"/>
  <c r="AX13" i="1"/>
  <c r="AX14" i="1"/>
  <c r="AX15" i="1"/>
  <c r="AY3" i="1"/>
  <c r="AY9" i="1"/>
  <c r="AY10" i="1"/>
  <c r="AY11" i="1"/>
  <c r="AY12" i="1"/>
  <c r="AY13" i="1"/>
  <c r="AY14" i="1"/>
  <c r="AY15" i="1"/>
  <c r="AZ3" i="1"/>
  <c r="AZ9" i="1"/>
  <c r="AZ10" i="1"/>
  <c r="AZ11" i="1"/>
  <c r="AZ12" i="1"/>
  <c r="AZ13" i="1"/>
  <c r="AZ14" i="1"/>
  <c r="AZ15" i="1"/>
  <c r="BA3" i="1"/>
  <c r="BA9" i="1"/>
  <c r="BA10" i="1"/>
  <c r="BA11" i="1"/>
  <c r="BA12" i="1"/>
  <c r="BA13" i="1"/>
  <c r="BA14" i="1"/>
  <c r="BA15" i="1"/>
  <c r="BB3" i="1"/>
  <c r="BB9" i="1"/>
  <c r="BB10" i="1"/>
  <c r="BB11" i="1"/>
  <c r="BB12" i="1"/>
  <c r="BB13" i="1"/>
  <c r="BB14" i="1"/>
  <c r="BB15" i="1"/>
  <c r="BC3" i="1"/>
  <c r="BC9" i="1"/>
  <c r="BC10" i="1"/>
  <c r="BC11" i="1"/>
  <c r="BC12" i="1"/>
  <c r="BC13" i="1"/>
  <c r="BC14" i="1"/>
  <c r="BC15" i="1"/>
  <c r="BD3" i="1"/>
  <c r="BD9" i="1"/>
  <c r="BD10" i="1"/>
  <c r="BD11" i="1"/>
  <c r="BD12" i="1"/>
  <c r="BD13" i="1"/>
  <c r="BD14" i="1"/>
  <c r="BD15" i="1"/>
  <c r="BE3" i="1"/>
  <c r="BE9" i="1"/>
  <c r="BE10" i="1"/>
  <c r="BE11" i="1"/>
  <c r="BE12" i="1"/>
  <c r="BE13" i="1"/>
  <c r="BE14" i="1"/>
  <c r="BE15" i="1"/>
  <c r="BK3" i="1"/>
  <c r="BK9" i="1"/>
  <c r="BK10" i="1"/>
  <c r="BK11" i="1"/>
  <c r="AW16" i="1"/>
  <c r="AW17" i="1"/>
  <c r="AW18" i="1"/>
  <c r="BK12" i="1"/>
  <c r="U22" i="1"/>
  <c r="AA28" i="1"/>
  <c r="AC28" i="1"/>
  <c r="AA27" i="1"/>
  <c r="AC27" i="1"/>
  <c r="AA26" i="1"/>
  <c r="AC26" i="1"/>
  <c r="AA25" i="1"/>
  <c r="AC25" i="1"/>
  <c r="AA24" i="1"/>
  <c r="AC24" i="1"/>
  <c r="AA23" i="1"/>
  <c r="AC23" i="1"/>
  <c r="AA22" i="1"/>
  <c r="AC22" i="1"/>
  <c r="BK20" i="1"/>
  <c r="BK22" i="1"/>
  <c r="BK23" i="1"/>
  <c r="BK24" i="1"/>
  <c r="BK25" i="1"/>
  <c r="BK26" i="1"/>
  <c r="BK27" i="1"/>
  <c r="BK28" i="1"/>
  <c r="Y186" i="3"/>
  <c r="Z186" i="3"/>
  <c r="AA186" i="3"/>
  <c r="AB186" i="3"/>
  <c r="AC186" i="3"/>
  <c r="AD186" i="3"/>
  <c r="AE186" i="3"/>
  <c r="AF186" i="3"/>
  <c r="AG186" i="3"/>
  <c r="Y185" i="3"/>
  <c r="Z185" i="3"/>
  <c r="AA185" i="3"/>
  <c r="AB185" i="3"/>
  <c r="AC185" i="3"/>
  <c r="AD185" i="3"/>
  <c r="AE185" i="3"/>
  <c r="AF185" i="3"/>
  <c r="AG185" i="3"/>
  <c r="Y184" i="3"/>
  <c r="Z184" i="3"/>
  <c r="AA184" i="3"/>
  <c r="AB184" i="3"/>
  <c r="AC184" i="3"/>
  <c r="AD184" i="3"/>
  <c r="AE184" i="3"/>
  <c r="AF184" i="3"/>
  <c r="AG184" i="3"/>
  <c r="Y183" i="3"/>
  <c r="Z183" i="3"/>
  <c r="AA183" i="3"/>
  <c r="AB183" i="3"/>
  <c r="AC183" i="3"/>
  <c r="AD183" i="3"/>
  <c r="AE183" i="3"/>
  <c r="AF183" i="3"/>
  <c r="AG183" i="3"/>
  <c r="Y182" i="3"/>
  <c r="Z182" i="3"/>
  <c r="AA182" i="3"/>
  <c r="AB182" i="3"/>
  <c r="AC182" i="3"/>
  <c r="AD182" i="3"/>
  <c r="AE182" i="3"/>
  <c r="AF182" i="3"/>
  <c r="AG182" i="3"/>
  <c r="Y181" i="3"/>
  <c r="Z181" i="3"/>
  <c r="AA181" i="3"/>
  <c r="AB181" i="3"/>
  <c r="AC181" i="3"/>
  <c r="AD181" i="3"/>
  <c r="AE181" i="3"/>
  <c r="AF181" i="3"/>
  <c r="AG181" i="3"/>
  <c r="I171" i="3"/>
  <c r="Y153" i="3"/>
  <c r="Z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O154" i="3"/>
  <c r="O155" i="3"/>
  <c r="O156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34" i="3"/>
  <c r="I35" i="3"/>
  <c r="I36" i="3"/>
  <c r="I37" i="3"/>
  <c r="I38" i="3"/>
  <c r="I39" i="3"/>
  <c r="I40" i="3"/>
  <c r="I41" i="3"/>
  <c r="I42" i="3"/>
  <c r="I43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AG139" i="3"/>
  <c r="AD139" i="3"/>
  <c r="AB139" i="3"/>
  <c r="AA139" i="3"/>
  <c r="Z139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39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BE18" i="1"/>
  <c r="BE19" i="1"/>
  <c r="BE20" i="1"/>
  <c r="BE21" i="1"/>
  <c r="BE22" i="1"/>
  <c r="BE23" i="1"/>
  <c r="BD18" i="1"/>
  <c r="BD19" i="1"/>
  <c r="BD20" i="1"/>
  <c r="BD21" i="1"/>
  <c r="BD22" i="1"/>
  <c r="BD23" i="1"/>
  <c r="BC18" i="1"/>
  <c r="BC19" i="1"/>
  <c r="BC20" i="1"/>
  <c r="BC21" i="1"/>
  <c r="BC22" i="1"/>
  <c r="BC23" i="1"/>
  <c r="BB18" i="1"/>
  <c r="BB19" i="1"/>
  <c r="BB20" i="1"/>
  <c r="BB21" i="1"/>
  <c r="BB22" i="1"/>
  <c r="BB23" i="1"/>
  <c r="BA18" i="1"/>
  <c r="BA19" i="1"/>
  <c r="BA20" i="1"/>
  <c r="BA21" i="1"/>
  <c r="BA22" i="1"/>
  <c r="BA23" i="1"/>
  <c r="AZ18" i="1"/>
  <c r="AZ19" i="1"/>
  <c r="AZ20" i="1"/>
  <c r="AZ21" i="1"/>
  <c r="AZ22" i="1"/>
  <c r="AZ23" i="1"/>
  <c r="AY18" i="1"/>
  <c r="AY19" i="1"/>
  <c r="AY20" i="1"/>
  <c r="AY21" i="1"/>
  <c r="AY22" i="1"/>
  <c r="AY23" i="1"/>
  <c r="AX18" i="1"/>
  <c r="AX19" i="1"/>
  <c r="AX20" i="1"/>
  <c r="AX21" i="1"/>
  <c r="AX22" i="1"/>
  <c r="AX23" i="1"/>
  <c r="AW22" i="1"/>
  <c r="AW23" i="1"/>
  <c r="AW19" i="1"/>
  <c r="AW20" i="1"/>
  <c r="AW21" i="1"/>
  <c r="AC18" i="1"/>
  <c r="AC19" i="1"/>
  <c r="AC20" i="1"/>
  <c r="AC21" i="1"/>
  <c r="AB18" i="1"/>
  <c r="AB19" i="1"/>
  <c r="AB20" i="1"/>
  <c r="AB21" i="1"/>
  <c r="AA18" i="1"/>
  <c r="AA19" i="1"/>
  <c r="AA20" i="1"/>
  <c r="AA21" i="1"/>
  <c r="Z18" i="1"/>
  <c r="Z19" i="1"/>
  <c r="Z20" i="1"/>
  <c r="Z21" i="1"/>
  <c r="Y18" i="1"/>
  <c r="Y19" i="1"/>
  <c r="Y20" i="1"/>
  <c r="Y21" i="1"/>
  <c r="X18" i="1"/>
  <c r="X19" i="1"/>
  <c r="X20" i="1"/>
  <c r="X21" i="1"/>
  <c r="W18" i="1"/>
  <c r="W19" i="1"/>
  <c r="W20" i="1"/>
  <c r="W21" i="1"/>
  <c r="V18" i="1"/>
  <c r="V19" i="1"/>
  <c r="V20" i="1"/>
  <c r="V21" i="1"/>
  <c r="U18" i="1"/>
  <c r="U19" i="1"/>
  <c r="U20" i="1"/>
  <c r="U21" i="1"/>
  <c r="AG138" i="3"/>
  <c r="AD138" i="3"/>
  <c r="AB138" i="3"/>
  <c r="AA138" i="3"/>
  <c r="Z138" i="3"/>
  <c r="AG137" i="3"/>
  <c r="AD137" i="3"/>
  <c r="AB137" i="3"/>
  <c r="AA137" i="3"/>
  <c r="Z137" i="3"/>
  <c r="AG136" i="3"/>
  <c r="AF136" i="3"/>
  <c r="AD136" i="3"/>
  <c r="AB136" i="3"/>
  <c r="AA136" i="3"/>
  <c r="Z136" i="3"/>
  <c r="Y136" i="3"/>
  <c r="AG135" i="3"/>
  <c r="AF135" i="3"/>
  <c r="AD135" i="3"/>
  <c r="AB135" i="3"/>
  <c r="AA135" i="3"/>
  <c r="Z135" i="3"/>
  <c r="Y135" i="3"/>
  <c r="AG134" i="3"/>
  <c r="AF134" i="3"/>
  <c r="AD134" i="3"/>
  <c r="AC134" i="3"/>
  <c r="AB134" i="3"/>
  <c r="AA134" i="3"/>
  <c r="Z134" i="3"/>
  <c r="Y134" i="3"/>
  <c r="L134" i="3"/>
  <c r="AG133" i="3"/>
  <c r="AF133" i="3"/>
  <c r="AD133" i="3"/>
  <c r="AC133" i="3"/>
  <c r="AB133" i="3"/>
  <c r="AA133" i="3"/>
  <c r="Z133" i="3"/>
  <c r="Y133" i="3"/>
  <c r="O131" i="3"/>
  <c r="O132" i="3"/>
  <c r="O133" i="3"/>
  <c r="O134" i="3"/>
  <c r="O135" i="3"/>
  <c r="O136" i="3"/>
  <c r="O137" i="3"/>
  <c r="L133" i="3"/>
  <c r="L135" i="3"/>
  <c r="L136" i="3"/>
  <c r="L137" i="3"/>
  <c r="L138" i="3"/>
  <c r="AG132" i="3"/>
  <c r="AF132" i="3"/>
  <c r="AD132" i="3"/>
  <c r="AC132" i="3"/>
  <c r="AB132" i="3"/>
  <c r="AA132" i="3"/>
  <c r="Z132" i="3"/>
  <c r="Y132" i="3"/>
  <c r="L132" i="3"/>
  <c r="AG131" i="3"/>
  <c r="AF131" i="3"/>
  <c r="AD131" i="3"/>
  <c r="AC131" i="3"/>
  <c r="AB131" i="3"/>
  <c r="AA131" i="3"/>
  <c r="Z131" i="3"/>
  <c r="Y131" i="3"/>
  <c r="L131" i="3"/>
  <c r="I128" i="3"/>
  <c r="I129" i="3"/>
  <c r="I130" i="3"/>
  <c r="I131" i="3"/>
  <c r="I132" i="3"/>
  <c r="I133" i="3"/>
  <c r="I134" i="3"/>
  <c r="I135" i="3"/>
  <c r="I136" i="3"/>
  <c r="I137" i="3"/>
  <c r="I138" i="3"/>
  <c r="AG130" i="3"/>
  <c r="AF130" i="3"/>
  <c r="AD130" i="3"/>
  <c r="AC130" i="3"/>
  <c r="AB130" i="3"/>
  <c r="AA130" i="3"/>
  <c r="Z130" i="3"/>
  <c r="Y130" i="3"/>
  <c r="O130" i="3"/>
  <c r="L130" i="3"/>
  <c r="AG129" i="3"/>
  <c r="AF129" i="3"/>
  <c r="AD129" i="3"/>
  <c r="AC129" i="3"/>
  <c r="AB129" i="3"/>
  <c r="AA129" i="3"/>
  <c r="Z129" i="3"/>
  <c r="Y129" i="3"/>
  <c r="O129" i="3"/>
  <c r="L129" i="3"/>
  <c r="AG128" i="3"/>
  <c r="AF128" i="3"/>
  <c r="AD128" i="3"/>
  <c r="AC128" i="3"/>
  <c r="AB128" i="3"/>
  <c r="AA128" i="3"/>
  <c r="Z128" i="3"/>
  <c r="Y128" i="3"/>
  <c r="O128" i="3"/>
  <c r="L128" i="3"/>
  <c r="AE128" i="3"/>
  <c r="BE16" i="1"/>
  <c r="BD16" i="1"/>
  <c r="BC16" i="1"/>
  <c r="BB16" i="1"/>
  <c r="BA16" i="1"/>
  <c r="AZ16" i="1"/>
  <c r="AY16" i="1"/>
  <c r="AX16" i="1"/>
  <c r="AC16" i="1"/>
  <c r="AB16" i="1"/>
  <c r="AA16" i="1"/>
  <c r="Z16" i="1"/>
  <c r="Y16" i="1"/>
  <c r="X16" i="1"/>
  <c r="W16" i="1"/>
  <c r="V16" i="1"/>
  <c r="U16" i="1"/>
  <c r="L110" i="3"/>
  <c r="AG105" i="3"/>
  <c r="AG106" i="3"/>
  <c r="AG107" i="3"/>
  <c r="AG108" i="3"/>
  <c r="AG109" i="3"/>
  <c r="AG110" i="3"/>
  <c r="AG111" i="3"/>
  <c r="AG112" i="3"/>
  <c r="AG113" i="3"/>
  <c r="AG114" i="3"/>
  <c r="AG115" i="3"/>
  <c r="AF105" i="3"/>
  <c r="AF106" i="3"/>
  <c r="AF107" i="3"/>
  <c r="AF108" i="3"/>
  <c r="AF109" i="3"/>
  <c r="AF110" i="3"/>
  <c r="AF111" i="3"/>
  <c r="AF112" i="3"/>
  <c r="AF113" i="3"/>
  <c r="AF114" i="3"/>
  <c r="AF115" i="3"/>
  <c r="AE105" i="3"/>
  <c r="AE106" i="3"/>
  <c r="AE107" i="3"/>
  <c r="AE108" i="3"/>
  <c r="AE109" i="3"/>
  <c r="AE110" i="3"/>
  <c r="AE111" i="3"/>
  <c r="AE112" i="3"/>
  <c r="AE113" i="3"/>
  <c r="AE114" i="3"/>
  <c r="AE115" i="3"/>
  <c r="AD105" i="3"/>
  <c r="AD106" i="3"/>
  <c r="AD107" i="3"/>
  <c r="AD108" i="3"/>
  <c r="AD109" i="3"/>
  <c r="AD110" i="3"/>
  <c r="AD111" i="3"/>
  <c r="AD112" i="3"/>
  <c r="AD113" i="3"/>
  <c r="AD114" i="3"/>
  <c r="AD115" i="3"/>
  <c r="AC105" i="3"/>
  <c r="AC106" i="3"/>
  <c r="AC107" i="3"/>
  <c r="AC108" i="3"/>
  <c r="AC109" i="3"/>
  <c r="AC110" i="3"/>
  <c r="AC111" i="3"/>
  <c r="AC112" i="3"/>
  <c r="AC113" i="3"/>
  <c r="AC114" i="3"/>
  <c r="AC115" i="3"/>
  <c r="AB105" i="3"/>
  <c r="AB106" i="3"/>
  <c r="AB107" i="3"/>
  <c r="AB108" i="3"/>
  <c r="AB109" i="3"/>
  <c r="AB110" i="3"/>
  <c r="AB111" i="3"/>
  <c r="AB112" i="3"/>
  <c r="AB113" i="3"/>
  <c r="AB114" i="3"/>
  <c r="AB115" i="3"/>
  <c r="AA105" i="3"/>
  <c r="AA106" i="3"/>
  <c r="AA107" i="3"/>
  <c r="AA108" i="3"/>
  <c r="AA109" i="3"/>
  <c r="AA110" i="3"/>
  <c r="AA111" i="3"/>
  <c r="AA112" i="3"/>
  <c r="AA113" i="3"/>
  <c r="AA114" i="3"/>
  <c r="AA115" i="3"/>
  <c r="Z105" i="3"/>
  <c r="Z106" i="3"/>
  <c r="Z107" i="3"/>
  <c r="Z108" i="3"/>
  <c r="Z109" i="3"/>
  <c r="Z110" i="3"/>
  <c r="Z111" i="3"/>
  <c r="Z112" i="3"/>
  <c r="Z113" i="3"/>
  <c r="Z114" i="3"/>
  <c r="Z115" i="3"/>
  <c r="Y105" i="3"/>
  <c r="Y106" i="3"/>
  <c r="Y107" i="3"/>
  <c r="Y108" i="3"/>
  <c r="Y109" i="3"/>
  <c r="Y110" i="3"/>
  <c r="Y111" i="3"/>
  <c r="Y112" i="3"/>
  <c r="Y113" i="3"/>
  <c r="Y114" i="3"/>
  <c r="Y115" i="3"/>
  <c r="O105" i="3"/>
  <c r="O106" i="3"/>
  <c r="O107" i="3"/>
  <c r="O108" i="3"/>
  <c r="O109" i="3"/>
  <c r="O110" i="3"/>
  <c r="O111" i="3"/>
  <c r="O112" i="3"/>
  <c r="O113" i="3"/>
  <c r="O114" i="3"/>
  <c r="O115" i="3"/>
  <c r="L105" i="3"/>
  <c r="L106" i="3"/>
  <c r="L107" i="3"/>
  <c r="L108" i="3"/>
  <c r="L109" i="3"/>
  <c r="L111" i="3"/>
  <c r="L112" i="3"/>
  <c r="L113" i="3"/>
  <c r="L114" i="3"/>
  <c r="L115" i="3"/>
  <c r="I105" i="3"/>
  <c r="I106" i="3"/>
  <c r="I107" i="3"/>
  <c r="I108" i="3"/>
  <c r="I109" i="3"/>
  <c r="I110" i="3"/>
  <c r="I111" i="3"/>
  <c r="I112" i="3"/>
  <c r="I113" i="3"/>
  <c r="I114" i="3"/>
  <c r="I115" i="3"/>
  <c r="BE17" i="1"/>
  <c r="BD17" i="1"/>
  <c r="BC17" i="1"/>
  <c r="BB17" i="1"/>
  <c r="BA17" i="1"/>
  <c r="AZ17" i="1"/>
  <c r="AY17" i="1"/>
  <c r="AX17" i="1"/>
  <c r="AC17" i="1"/>
  <c r="AB17" i="1"/>
  <c r="AA17" i="1"/>
  <c r="Z17" i="1"/>
  <c r="Y17" i="1"/>
  <c r="X17" i="1"/>
  <c r="W17" i="1"/>
  <c r="V17" i="1"/>
  <c r="U17" i="1"/>
  <c r="O125" i="3"/>
  <c r="O126" i="3"/>
  <c r="L125" i="3"/>
  <c r="AG117" i="3"/>
  <c r="AG118" i="3"/>
  <c r="AG119" i="3"/>
  <c r="AG120" i="3"/>
  <c r="AG121" i="3"/>
  <c r="AG122" i="3"/>
  <c r="AG123" i="3"/>
  <c r="AG124" i="3"/>
  <c r="AG125" i="3"/>
  <c r="AG126" i="3"/>
  <c r="AG127" i="3"/>
  <c r="AF117" i="3"/>
  <c r="AF118" i="3"/>
  <c r="AF119" i="3"/>
  <c r="AF120" i="3"/>
  <c r="AF121" i="3"/>
  <c r="AF122" i="3"/>
  <c r="AF123" i="3"/>
  <c r="AF124" i="3"/>
  <c r="AF125" i="3"/>
  <c r="AF126" i="3"/>
  <c r="AF127" i="3"/>
  <c r="AE117" i="3"/>
  <c r="AE118" i="3"/>
  <c r="AE119" i="3"/>
  <c r="AE120" i="3"/>
  <c r="AE121" i="3"/>
  <c r="AE122" i="3"/>
  <c r="AE123" i="3"/>
  <c r="AE124" i="3"/>
  <c r="AE125" i="3"/>
  <c r="AE126" i="3"/>
  <c r="AE127" i="3"/>
  <c r="AD117" i="3"/>
  <c r="AD118" i="3"/>
  <c r="AD119" i="3"/>
  <c r="AD120" i="3"/>
  <c r="AD121" i="3"/>
  <c r="AD122" i="3"/>
  <c r="AD123" i="3"/>
  <c r="AD124" i="3"/>
  <c r="AD125" i="3"/>
  <c r="AD126" i="3"/>
  <c r="AD127" i="3"/>
  <c r="AC117" i="3"/>
  <c r="AC118" i="3"/>
  <c r="AC119" i="3"/>
  <c r="AC120" i="3"/>
  <c r="AC121" i="3"/>
  <c r="AC122" i="3"/>
  <c r="AC123" i="3"/>
  <c r="AC124" i="3"/>
  <c r="AC125" i="3"/>
  <c r="AC126" i="3"/>
  <c r="AC127" i="3"/>
  <c r="AB117" i="3"/>
  <c r="AB118" i="3"/>
  <c r="AB119" i="3"/>
  <c r="AB120" i="3"/>
  <c r="AB121" i="3"/>
  <c r="AB122" i="3"/>
  <c r="AB123" i="3"/>
  <c r="AB124" i="3"/>
  <c r="AB125" i="3"/>
  <c r="AB126" i="3"/>
  <c r="AB127" i="3"/>
  <c r="AA117" i="3"/>
  <c r="AA118" i="3"/>
  <c r="AA119" i="3"/>
  <c r="AA120" i="3"/>
  <c r="AA121" i="3"/>
  <c r="AA122" i="3"/>
  <c r="AA123" i="3"/>
  <c r="AA124" i="3"/>
  <c r="AA125" i="3"/>
  <c r="AA126" i="3"/>
  <c r="AA127" i="3"/>
  <c r="Z127" i="3"/>
  <c r="Z117" i="3"/>
  <c r="Z118" i="3"/>
  <c r="Z119" i="3"/>
  <c r="Z120" i="3"/>
  <c r="Z121" i="3"/>
  <c r="Z122" i="3"/>
  <c r="Z123" i="3"/>
  <c r="Z124" i="3"/>
  <c r="Z125" i="3"/>
  <c r="Z126" i="3"/>
  <c r="Y117" i="3"/>
  <c r="Y118" i="3"/>
  <c r="Y119" i="3"/>
  <c r="Y120" i="3"/>
  <c r="Y121" i="3"/>
  <c r="Y122" i="3"/>
  <c r="Y123" i="3"/>
  <c r="Y124" i="3"/>
  <c r="Y125" i="3"/>
  <c r="Y126" i="3"/>
  <c r="Y127" i="3"/>
  <c r="O117" i="3"/>
  <c r="O118" i="3"/>
  <c r="O119" i="3"/>
  <c r="O120" i="3"/>
  <c r="O121" i="3"/>
  <c r="O122" i="3"/>
  <c r="O123" i="3"/>
  <c r="O124" i="3"/>
  <c r="O127" i="3"/>
  <c r="AG116" i="3"/>
  <c r="AF116" i="3"/>
  <c r="AE116" i="3"/>
  <c r="AD116" i="3"/>
  <c r="AC116" i="3"/>
  <c r="AB116" i="3"/>
  <c r="AA116" i="3"/>
  <c r="Z116" i="3"/>
  <c r="Y116" i="3"/>
  <c r="O116" i="3"/>
  <c r="L117" i="3"/>
  <c r="L118" i="3"/>
  <c r="L119" i="3"/>
  <c r="L120" i="3"/>
  <c r="L121" i="3"/>
  <c r="L122" i="3"/>
  <c r="L123" i="3"/>
  <c r="L124" i="3"/>
  <c r="L126" i="3"/>
  <c r="L127" i="3"/>
  <c r="L116" i="3"/>
  <c r="I127" i="3"/>
  <c r="I117" i="3"/>
  <c r="I118" i="3"/>
  <c r="I119" i="3"/>
  <c r="I120" i="3"/>
  <c r="I121" i="3"/>
  <c r="I122" i="3"/>
  <c r="I123" i="3"/>
  <c r="I124" i="3"/>
  <c r="I125" i="3"/>
  <c r="I126" i="3"/>
  <c r="I116" i="3"/>
  <c r="D91" i="3"/>
  <c r="E91" i="3" s="1"/>
  <c r="D92" i="3"/>
  <c r="E92" i="3" s="1"/>
  <c r="D93" i="3"/>
  <c r="E93" i="3" s="1"/>
  <c r="D94" i="3"/>
  <c r="E94" i="3" s="1"/>
  <c r="D95" i="3"/>
  <c r="E95" i="3" s="1"/>
  <c r="D96" i="3"/>
  <c r="E96" i="3" s="1"/>
  <c r="D97" i="3"/>
  <c r="E97" i="3" s="1"/>
  <c r="D98" i="3"/>
  <c r="E98" i="3" s="1"/>
  <c r="D99" i="3"/>
  <c r="E99" i="3" s="1"/>
  <c r="D100" i="3"/>
  <c r="E100" i="3" s="1"/>
  <c r="D101" i="3"/>
  <c r="E101" i="3" s="1"/>
  <c r="D102" i="3"/>
  <c r="E102" i="3" s="1"/>
  <c r="D103" i="3"/>
  <c r="E103" i="3" s="1"/>
  <c r="D104" i="3"/>
  <c r="E104" i="3" s="1"/>
  <c r="D105" i="3"/>
  <c r="E105" i="3" s="1"/>
  <c r="D106" i="3"/>
  <c r="E106" i="3" s="1"/>
  <c r="D107" i="3"/>
  <c r="E107" i="3" s="1"/>
  <c r="D108" i="3"/>
  <c r="E108" i="3" s="1"/>
  <c r="D109" i="3"/>
  <c r="E109" i="3" s="1"/>
  <c r="D110" i="3"/>
  <c r="E110" i="3" s="1"/>
  <c r="D111" i="3"/>
  <c r="E111" i="3" s="1"/>
  <c r="D112" i="3"/>
  <c r="E112" i="3" s="1"/>
  <c r="D113" i="3"/>
  <c r="E113" i="3" s="1"/>
  <c r="D114" i="3"/>
  <c r="E114" i="3" s="1"/>
  <c r="D115" i="3"/>
  <c r="E115" i="3" s="1"/>
  <c r="D116" i="3"/>
  <c r="E116" i="3" s="1"/>
  <c r="D117" i="3"/>
  <c r="E117" i="3" s="1"/>
  <c r="D118" i="3"/>
  <c r="E118" i="3" s="1"/>
  <c r="D119" i="3"/>
  <c r="E119" i="3" s="1"/>
  <c r="D120" i="3"/>
  <c r="E120" i="3" s="1"/>
  <c r="D121" i="3"/>
  <c r="E121" i="3" s="1"/>
  <c r="D122" i="3"/>
  <c r="E122" i="3" s="1"/>
  <c r="D123" i="3"/>
  <c r="E123" i="3" s="1"/>
  <c r="D124" i="3"/>
  <c r="E124" i="3" s="1"/>
  <c r="D125" i="3"/>
  <c r="E125" i="3" s="1"/>
  <c r="D126" i="3"/>
  <c r="E126" i="3" s="1"/>
  <c r="D127" i="3"/>
  <c r="E127" i="3" s="1"/>
  <c r="D128" i="3"/>
  <c r="E128" i="3" s="1"/>
  <c r="D129" i="3"/>
  <c r="E129" i="3" s="1"/>
  <c r="D130" i="3"/>
  <c r="E130" i="3" s="1"/>
  <c r="D131" i="3"/>
  <c r="E131" i="3" s="1"/>
  <c r="D132" i="3"/>
  <c r="E132" i="3" s="1"/>
  <c r="D133" i="3"/>
  <c r="E133" i="3" s="1"/>
  <c r="D134" i="3"/>
  <c r="E134" i="3" s="1"/>
  <c r="D135" i="3"/>
  <c r="E135" i="3" s="1"/>
  <c r="D136" i="3"/>
  <c r="E136" i="3" s="1"/>
  <c r="D137" i="3"/>
  <c r="E137" i="3" s="1"/>
  <c r="D138" i="3"/>
  <c r="E138" i="3" s="1"/>
  <c r="D139" i="3"/>
  <c r="E139" i="3" s="1"/>
  <c r="D140" i="3"/>
  <c r="E140" i="3" s="1"/>
  <c r="D141" i="3"/>
  <c r="E141" i="3" s="1"/>
  <c r="D142" i="3"/>
  <c r="E142" i="3" s="1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E155" i="3" s="1"/>
  <c r="D156" i="3"/>
  <c r="E156" i="3" s="1"/>
  <c r="D157" i="3"/>
  <c r="E157" i="3" s="1"/>
  <c r="D158" i="3"/>
  <c r="E158" i="3" s="1"/>
  <c r="D159" i="3"/>
  <c r="E159" i="3" s="1"/>
  <c r="D160" i="3"/>
  <c r="E160" i="3" s="1"/>
  <c r="D161" i="3"/>
  <c r="E161" i="3" s="1"/>
  <c r="D162" i="3"/>
  <c r="E162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4" i="3"/>
  <c r="E174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E42" i="3" s="1"/>
  <c r="D43" i="3"/>
  <c r="E43" i="3" s="1"/>
  <c r="D44" i="3"/>
  <c r="E44" i="3" s="1"/>
  <c r="D45" i="3"/>
  <c r="E45" i="3" s="1"/>
  <c r="D46" i="3"/>
  <c r="E46" i="3" s="1"/>
  <c r="D47" i="3"/>
  <c r="E47" i="3" s="1"/>
  <c r="D48" i="3"/>
  <c r="E48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" i="3"/>
  <c r="E3" i="3" s="1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E243" i="3" s="1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E256" i="3" s="1"/>
  <c r="D257" i="3"/>
  <c r="E257" i="3" s="1"/>
  <c r="D258" i="3"/>
  <c r="E258" i="3" s="1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267" i="3"/>
  <c r="E267" i="3" s="1"/>
  <c r="D268" i="3"/>
  <c r="E268" i="3" s="1"/>
  <c r="D269" i="3"/>
  <c r="E269" i="3" s="1"/>
  <c r="D270" i="3"/>
  <c r="E270" i="3" s="1"/>
  <c r="D271" i="3"/>
  <c r="E271" i="3" s="1"/>
  <c r="D272" i="3"/>
  <c r="E272" i="3" s="1"/>
  <c r="D273" i="3"/>
  <c r="E273" i="3" s="1"/>
  <c r="D274" i="3"/>
  <c r="E274" i="3" s="1"/>
  <c r="D275" i="3"/>
  <c r="E275" i="3" s="1"/>
  <c r="D276" i="3"/>
  <c r="E276" i="3" s="1"/>
  <c r="D277" i="3"/>
  <c r="E277" i="3" s="1"/>
  <c r="D278" i="3"/>
  <c r="E278" i="3" s="1"/>
  <c r="D279" i="3"/>
  <c r="E279" i="3" s="1"/>
  <c r="D280" i="3"/>
  <c r="E280" i="3" s="1"/>
  <c r="D281" i="3"/>
  <c r="E281" i="3" s="1"/>
  <c r="D282" i="3"/>
  <c r="E282" i="3" s="1"/>
  <c r="D283" i="3"/>
  <c r="E283" i="3" s="1"/>
  <c r="D284" i="3"/>
  <c r="E284" i="3" s="1"/>
  <c r="D285" i="3"/>
  <c r="E285" i="3" s="1"/>
  <c r="D286" i="3"/>
  <c r="E286" i="3" s="1"/>
  <c r="D287" i="3"/>
  <c r="E287" i="3" s="1"/>
  <c r="D288" i="3"/>
  <c r="E288" i="3" s="1"/>
  <c r="D289" i="3"/>
  <c r="E289" i="3" s="1"/>
  <c r="D290" i="3"/>
  <c r="E290" i="3" s="1"/>
  <c r="D291" i="3"/>
  <c r="E291" i="3" s="1"/>
  <c r="D292" i="3"/>
  <c r="E292" i="3" s="1"/>
  <c r="D293" i="3"/>
  <c r="E293" i="3" s="1"/>
  <c r="D294" i="3"/>
  <c r="E294" i="3" s="1"/>
  <c r="D295" i="3"/>
  <c r="E295" i="3" s="1"/>
  <c r="D296" i="3"/>
  <c r="E296" i="3" s="1"/>
  <c r="D297" i="3"/>
  <c r="E297" i="3" s="1"/>
  <c r="D298" i="3"/>
  <c r="E298" i="3" s="1"/>
  <c r="D299" i="3"/>
  <c r="E299" i="3" s="1"/>
  <c r="D300" i="3"/>
  <c r="E300" i="3" s="1"/>
  <c r="D301" i="3"/>
  <c r="E301" i="3" s="1"/>
  <c r="D302" i="3"/>
  <c r="E302" i="3" s="1"/>
  <c r="D303" i="3"/>
  <c r="E303" i="3" s="1"/>
  <c r="D304" i="3"/>
  <c r="E304" i="3" s="1"/>
  <c r="D305" i="3"/>
  <c r="E305" i="3" s="1"/>
  <c r="D306" i="3"/>
  <c r="E306" i="3" s="1"/>
  <c r="D307" i="3"/>
  <c r="E307" i="3" s="1"/>
  <c r="D308" i="3"/>
  <c r="E308" i="3" s="1"/>
  <c r="D309" i="3"/>
  <c r="E309" i="3" s="1"/>
  <c r="D310" i="3"/>
  <c r="E310" i="3" s="1"/>
  <c r="D311" i="3"/>
  <c r="E311" i="3" s="1"/>
  <c r="D312" i="3"/>
  <c r="E312" i="3" s="1"/>
  <c r="D313" i="3"/>
  <c r="E313" i="3" s="1"/>
  <c r="D314" i="3"/>
  <c r="E314" i="3" s="1"/>
  <c r="D315" i="3"/>
  <c r="E315" i="3" s="1"/>
  <c r="D316" i="3"/>
  <c r="E316" i="3" s="1"/>
  <c r="D317" i="3"/>
  <c r="E317" i="3" s="1"/>
  <c r="D318" i="3"/>
  <c r="E318" i="3" s="1"/>
  <c r="D319" i="3"/>
  <c r="E319" i="3" s="1"/>
  <c r="D320" i="3"/>
  <c r="E320" i="3" s="1"/>
  <c r="D321" i="3"/>
  <c r="E321" i="3" s="1"/>
  <c r="D322" i="3"/>
  <c r="E322" i="3" s="1"/>
  <c r="D323" i="3"/>
  <c r="E323" i="3" s="1"/>
  <c r="D324" i="3"/>
  <c r="E324" i="3" s="1"/>
  <c r="D325" i="3"/>
  <c r="E325" i="3" s="1"/>
  <c r="D326" i="3"/>
  <c r="E326" i="3" s="1"/>
  <c r="D327" i="3"/>
  <c r="E327" i="3" s="1"/>
  <c r="D328" i="3"/>
  <c r="E328" i="3" s="1"/>
  <c r="D329" i="3"/>
  <c r="E329" i="3" s="1"/>
  <c r="D330" i="3"/>
  <c r="E330" i="3" s="1"/>
  <c r="D331" i="3"/>
  <c r="E331" i="3" s="1"/>
  <c r="D332" i="3"/>
  <c r="E332" i="3" s="1"/>
  <c r="D333" i="3"/>
  <c r="E333" i="3" s="1"/>
  <c r="D334" i="3"/>
  <c r="E334" i="3" s="1"/>
  <c r="D335" i="3"/>
  <c r="E335" i="3" s="1"/>
  <c r="D336" i="3"/>
  <c r="E336" i="3" s="1"/>
  <c r="D337" i="3"/>
  <c r="E337" i="3" s="1"/>
  <c r="D338" i="3"/>
  <c r="E338" i="3" s="1"/>
  <c r="D339" i="3"/>
  <c r="E339" i="3" s="1"/>
  <c r="D340" i="3"/>
  <c r="E340" i="3" s="1"/>
  <c r="D341" i="3"/>
  <c r="E341" i="3" s="1"/>
  <c r="D342" i="3"/>
  <c r="E342" i="3" s="1"/>
  <c r="D343" i="3"/>
  <c r="E343" i="3" s="1"/>
  <c r="D344" i="3"/>
  <c r="E344" i="3" s="1"/>
  <c r="D345" i="3"/>
  <c r="E345" i="3" s="1"/>
  <c r="D346" i="3"/>
  <c r="E346" i="3" s="1"/>
  <c r="D347" i="3"/>
  <c r="E347" i="3" s="1"/>
  <c r="D348" i="3"/>
  <c r="E348" i="3" s="1"/>
  <c r="D349" i="3"/>
  <c r="E349" i="3" s="1"/>
  <c r="D350" i="3"/>
  <c r="E350" i="3" s="1"/>
  <c r="D351" i="3"/>
  <c r="E351" i="3" s="1"/>
  <c r="D352" i="3"/>
  <c r="E352" i="3" s="1"/>
  <c r="D353" i="3"/>
  <c r="E353" i="3" s="1"/>
  <c r="D354" i="3"/>
  <c r="E354" i="3" s="1"/>
  <c r="D355" i="3"/>
  <c r="E355" i="3" s="1"/>
  <c r="D356" i="3"/>
  <c r="E356" i="3" s="1"/>
  <c r="D357" i="3"/>
  <c r="E357" i="3" s="1"/>
  <c r="D358" i="3"/>
  <c r="E358" i="3" s="1"/>
  <c r="D359" i="3"/>
  <c r="E359" i="3" s="1"/>
  <c r="D360" i="3"/>
  <c r="E360" i="3" s="1"/>
  <c r="D361" i="3"/>
  <c r="E361" i="3" s="1"/>
  <c r="D362" i="3"/>
  <c r="E362" i="3" s="1"/>
  <c r="D363" i="3"/>
  <c r="E363" i="3" s="1"/>
  <c r="D364" i="3"/>
  <c r="E364" i="3" s="1"/>
  <c r="D365" i="3"/>
  <c r="E365" i="3" s="1"/>
  <c r="D366" i="3"/>
  <c r="E366" i="3" s="1"/>
  <c r="D367" i="3"/>
  <c r="E367" i="3" s="1"/>
  <c r="D368" i="3"/>
  <c r="E368" i="3" s="1"/>
  <c r="D369" i="3"/>
  <c r="E369" i="3" s="1"/>
  <c r="D370" i="3"/>
  <c r="E370" i="3" s="1"/>
  <c r="D371" i="3"/>
  <c r="E371" i="3" s="1"/>
  <c r="D372" i="3"/>
  <c r="E372" i="3" s="1"/>
  <c r="D373" i="3"/>
  <c r="E373" i="3" s="1"/>
  <c r="D374" i="3"/>
  <c r="E374" i="3" s="1"/>
  <c r="D375" i="3"/>
  <c r="E375" i="3" s="1"/>
  <c r="D376" i="3"/>
  <c r="E376" i="3" s="1"/>
  <c r="D377" i="3"/>
  <c r="E377" i="3" s="1"/>
  <c r="D378" i="3"/>
  <c r="E378" i="3" s="1"/>
  <c r="D379" i="3"/>
  <c r="E379" i="3" s="1"/>
  <c r="D380" i="3"/>
  <c r="E380" i="3" s="1"/>
  <c r="D381" i="3"/>
  <c r="E381" i="3" s="1"/>
  <c r="D382" i="3"/>
  <c r="E382" i="3" s="1"/>
  <c r="D383" i="3"/>
  <c r="E383" i="3" s="1"/>
  <c r="D384" i="3"/>
  <c r="E384" i="3" s="1"/>
  <c r="D385" i="3"/>
  <c r="E385" i="3" s="1"/>
  <c r="D386" i="3"/>
  <c r="E386" i="3" s="1"/>
  <c r="D387" i="3"/>
  <c r="E387" i="3" s="1"/>
  <c r="D388" i="3"/>
  <c r="E388" i="3" s="1"/>
  <c r="D389" i="3"/>
  <c r="E389" i="3" s="1"/>
  <c r="D390" i="3"/>
  <c r="E390" i="3" s="1"/>
  <c r="D391" i="3"/>
  <c r="E391" i="3" s="1"/>
  <c r="D392" i="3"/>
  <c r="E392" i="3" s="1"/>
  <c r="D393" i="3"/>
  <c r="E393" i="3" s="1"/>
  <c r="D394" i="3"/>
  <c r="E394" i="3" s="1"/>
  <c r="D395" i="3"/>
  <c r="E395" i="3" s="1"/>
  <c r="D396" i="3"/>
  <c r="E396" i="3" s="1"/>
  <c r="D397" i="3"/>
  <c r="E397" i="3" s="1"/>
  <c r="D398" i="3"/>
  <c r="E398" i="3" s="1"/>
  <c r="D399" i="3"/>
  <c r="E399" i="3" s="1"/>
  <c r="D400" i="3"/>
  <c r="E400" i="3" s="1"/>
  <c r="D401" i="3"/>
  <c r="E401" i="3" s="1"/>
  <c r="D402" i="3"/>
  <c r="E402" i="3" s="1"/>
  <c r="D403" i="3"/>
  <c r="E403" i="3" s="1"/>
  <c r="D404" i="3"/>
  <c r="E404" i="3" s="1"/>
  <c r="D405" i="3"/>
  <c r="E405" i="3" s="1"/>
  <c r="D406" i="3"/>
  <c r="E406" i="3" s="1"/>
  <c r="D407" i="3"/>
  <c r="E407" i="3" s="1"/>
  <c r="D408" i="3"/>
  <c r="E408" i="3" s="1"/>
  <c r="D409" i="3"/>
  <c r="E409" i="3" s="1"/>
  <c r="D410" i="3"/>
  <c r="E410" i="3" s="1"/>
  <c r="D411" i="3"/>
  <c r="E411" i="3" s="1"/>
  <c r="D412" i="3"/>
  <c r="E412" i="3" s="1"/>
  <c r="D413" i="3"/>
  <c r="E413" i="3" s="1"/>
  <c r="D414" i="3"/>
  <c r="E414" i="3" s="1"/>
  <c r="D415" i="3"/>
  <c r="E415" i="3" s="1"/>
  <c r="D416" i="3"/>
  <c r="E416" i="3" s="1"/>
  <c r="D417" i="3"/>
  <c r="E417" i="3" s="1"/>
  <c r="D418" i="3"/>
  <c r="E418" i="3" s="1"/>
  <c r="D419" i="3"/>
  <c r="E419" i="3" s="1"/>
  <c r="D420" i="3"/>
  <c r="E420" i="3" s="1"/>
  <c r="D421" i="3"/>
  <c r="E421" i="3" s="1"/>
  <c r="D422" i="3"/>
  <c r="E422" i="3" s="1"/>
  <c r="D423" i="3"/>
  <c r="E423" i="3" s="1"/>
  <c r="D424" i="3"/>
  <c r="E424" i="3" s="1"/>
  <c r="D425" i="3"/>
  <c r="E425" i="3" s="1"/>
  <c r="D426" i="3"/>
  <c r="E426" i="3" s="1"/>
  <c r="D427" i="3"/>
  <c r="E427" i="3" s="1"/>
  <c r="D428" i="3"/>
  <c r="E428" i="3" s="1"/>
  <c r="D429" i="3"/>
  <c r="E429" i="3" s="1"/>
  <c r="D430" i="3"/>
  <c r="E430" i="3" s="1"/>
  <c r="D431" i="3"/>
  <c r="E431" i="3" s="1"/>
  <c r="D432" i="3"/>
  <c r="E432" i="3" s="1"/>
  <c r="D433" i="3"/>
  <c r="E433" i="3" s="1"/>
  <c r="D434" i="3"/>
  <c r="E434" i="3" s="1"/>
  <c r="D435" i="3"/>
  <c r="E435" i="3" s="1"/>
  <c r="D436" i="3"/>
  <c r="E436" i="3" s="1"/>
  <c r="D437" i="3"/>
  <c r="E437" i="3" s="1"/>
  <c r="D438" i="3"/>
  <c r="E438" i="3" s="1"/>
  <c r="D439" i="3"/>
  <c r="E439" i="3" s="1"/>
  <c r="D440" i="3"/>
  <c r="E440" i="3" s="1"/>
  <c r="D441" i="3"/>
  <c r="E441" i="3" s="1"/>
  <c r="D442" i="3"/>
  <c r="E442" i="3" s="1"/>
  <c r="D443" i="3"/>
  <c r="E443" i="3" s="1"/>
  <c r="D444" i="3"/>
  <c r="E444" i="3" s="1"/>
  <c r="D445" i="3"/>
  <c r="E445" i="3" s="1"/>
  <c r="D446" i="3"/>
  <c r="E446" i="3" s="1"/>
  <c r="D447" i="3"/>
  <c r="E447" i="3" s="1"/>
  <c r="D448" i="3"/>
  <c r="E448" i="3" s="1"/>
  <c r="D449" i="3"/>
  <c r="E449" i="3" s="1"/>
  <c r="D450" i="3"/>
  <c r="E450" i="3" s="1"/>
  <c r="D451" i="3"/>
  <c r="E451" i="3" s="1"/>
  <c r="D452" i="3"/>
  <c r="E452" i="3" s="1"/>
  <c r="D453" i="3"/>
  <c r="E453" i="3" s="1"/>
  <c r="D454" i="3"/>
  <c r="E454" i="3" s="1"/>
  <c r="D455" i="3"/>
  <c r="E455" i="3" s="1"/>
  <c r="D456" i="3"/>
  <c r="E456" i="3" s="1"/>
  <c r="D457" i="3"/>
  <c r="E457" i="3" s="1"/>
  <c r="D458" i="3"/>
  <c r="E458" i="3" s="1"/>
  <c r="D459" i="3"/>
  <c r="E459" i="3" s="1"/>
  <c r="D460" i="3"/>
  <c r="E460" i="3" s="1"/>
  <c r="D461" i="3"/>
  <c r="E461" i="3" s="1"/>
  <c r="D462" i="3"/>
  <c r="E462" i="3" s="1"/>
  <c r="D463" i="3"/>
  <c r="E463" i="3" s="1"/>
  <c r="D464" i="3"/>
  <c r="E464" i="3" s="1"/>
  <c r="D465" i="3"/>
  <c r="E465" i="3" s="1"/>
  <c r="D466" i="3"/>
  <c r="E466" i="3" s="1"/>
  <c r="D467" i="3"/>
  <c r="E467" i="3" s="1"/>
  <c r="D468" i="3"/>
  <c r="E468" i="3" s="1"/>
  <c r="D469" i="3"/>
  <c r="E469" i="3" s="1"/>
  <c r="D470" i="3"/>
  <c r="E470" i="3" s="1"/>
  <c r="D471" i="3"/>
  <c r="E471" i="3" s="1"/>
  <c r="D472" i="3"/>
  <c r="E472" i="3" s="1"/>
  <c r="D473" i="3"/>
  <c r="E473" i="3" s="1"/>
  <c r="D474" i="3"/>
  <c r="E474" i="3" s="1"/>
  <c r="D475" i="3"/>
  <c r="E475" i="3" s="1"/>
  <c r="D476" i="3"/>
  <c r="E476" i="3" s="1"/>
  <c r="D477" i="3"/>
  <c r="E477" i="3" s="1"/>
  <c r="D478" i="3"/>
  <c r="E478" i="3" s="1"/>
  <c r="D479" i="3"/>
  <c r="E479" i="3" s="1"/>
  <c r="D480" i="3"/>
  <c r="E480" i="3" s="1"/>
  <c r="D481" i="3"/>
  <c r="E481" i="3" s="1"/>
  <c r="D482" i="3"/>
  <c r="E482" i="3" s="1"/>
  <c r="D483" i="3"/>
  <c r="E483" i="3" s="1"/>
  <c r="D484" i="3"/>
  <c r="E484" i="3" s="1"/>
  <c r="D485" i="3"/>
  <c r="E485" i="3" s="1"/>
  <c r="D486" i="3"/>
  <c r="E486" i="3" s="1"/>
  <c r="D487" i="3"/>
  <c r="E487" i="3" s="1"/>
  <c r="D488" i="3"/>
  <c r="E488" i="3" s="1"/>
  <c r="D489" i="3"/>
  <c r="E489" i="3" s="1"/>
  <c r="D490" i="3"/>
  <c r="E490" i="3" s="1"/>
  <c r="D491" i="3"/>
  <c r="E491" i="3" s="1"/>
  <c r="D492" i="3"/>
  <c r="E492" i="3" s="1"/>
  <c r="D493" i="3"/>
  <c r="E493" i="3" s="1"/>
  <c r="D494" i="3"/>
  <c r="E494" i="3" s="1"/>
  <c r="D495" i="3"/>
  <c r="E495" i="3" s="1"/>
  <c r="D496" i="3"/>
  <c r="E496" i="3" s="1"/>
  <c r="D497" i="3"/>
  <c r="E497" i="3" s="1"/>
  <c r="D498" i="3"/>
  <c r="E498" i="3" s="1"/>
  <c r="D499" i="3"/>
  <c r="E499" i="3" s="1"/>
  <c r="D500" i="3"/>
  <c r="E500" i="3" s="1"/>
  <c r="D501" i="3"/>
  <c r="E501" i="3" s="1"/>
  <c r="D502" i="3"/>
  <c r="E502" i="3" s="1"/>
  <c r="D503" i="3"/>
  <c r="E503" i="3" s="1"/>
  <c r="D504" i="3"/>
  <c r="E504" i="3" s="1"/>
  <c r="D505" i="3"/>
  <c r="E505" i="3" s="1"/>
  <c r="D506" i="3"/>
  <c r="E506" i="3" s="1"/>
  <c r="D507" i="3"/>
  <c r="E507" i="3" s="1"/>
  <c r="D508" i="3"/>
  <c r="E508" i="3" s="1"/>
  <c r="D509" i="3"/>
  <c r="E509" i="3" s="1"/>
  <c r="D510" i="3"/>
  <c r="E510" i="3" s="1"/>
  <c r="D511" i="3"/>
  <c r="E511" i="3" s="1"/>
  <c r="D512" i="3"/>
  <c r="E512" i="3" s="1"/>
  <c r="D513" i="3"/>
  <c r="E513" i="3" s="1"/>
  <c r="D514" i="3"/>
  <c r="E514" i="3" s="1"/>
  <c r="D515" i="3"/>
  <c r="E515" i="3" s="1"/>
  <c r="D516" i="3"/>
  <c r="E516" i="3" s="1"/>
  <c r="D517" i="3"/>
  <c r="E517" i="3" s="1"/>
  <c r="D518" i="3"/>
  <c r="E518" i="3" s="1"/>
  <c r="D519" i="3"/>
  <c r="E519" i="3" s="1"/>
  <c r="D520" i="3"/>
  <c r="E520" i="3" s="1"/>
  <c r="D521" i="3"/>
  <c r="E521" i="3" s="1"/>
  <c r="D522" i="3"/>
  <c r="E522" i="3" s="1"/>
  <c r="D523" i="3"/>
  <c r="E523" i="3" s="1"/>
  <c r="D524" i="3"/>
  <c r="E524" i="3" s="1"/>
  <c r="D525" i="3"/>
  <c r="E525" i="3" s="1"/>
  <c r="D526" i="3"/>
  <c r="E526" i="3" s="1"/>
  <c r="D527" i="3"/>
  <c r="E527" i="3" s="1"/>
  <c r="D528" i="3"/>
  <c r="E528" i="3" s="1"/>
  <c r="D529" i="3"/>
  <c r="E529" i="3" s="1"/>
  <c r="D530" i="3"/>
  <c r="E530" i="3" s="1"/>
  <c r="D531" i="3"/>
  <c r="E531" i="3" s="1"/>
  <c r="D532" i="3"/>
  <c r="E532" i="3" s="1"/>
  <c r="D533" i="3"/>
  <c r="E533" i="3" s="1"/>
  <c r="D534" i="3"/>
  <c r="E534" i="3" s="1"/>
  <c r="D535" i="3"/>
  <c r="E535" i="3" s="1"/>
  <c r="D536" i="3"/>
  <c r="E536" i="3" s="1"/>
  <c r="D537" i="3"/>
  <c r="E537" i="3" s="1"/>
  <c r="D538" i="3"/>
  <c r="E538" i="3" s="1"/>
  <c r="D539" i="3"/>
  <c r="E539" i="3" s="1"/>
  <c r="D540" i="3"/>
  <c r="E540" i="3" s="1"/>
  <c r="D541" i="3"/>
  <c r="E541" i="3" s="1"/>
  <c r="D542" i="3"/>
  <c r="E542" i="3" s="1"/>
  <c r="D543" i="3"/>
  <c r="E543" i="3" s="1"/>
  <c r="D544" i="3"/>
  <c r="E544" i="3" s="1"/>
  <c r="D545" i="3"/>
  <c r="E545" i="3" s="1"/>
  <c r="D546" i="3"/>
  <c r="E546" i="3" s="1"/>
  <c r="D547" i="3"/>
  <c r="E547" i="3" s="1"/>
  <c r="D548" i="3"/>
  <c r="E548" i="3" s="1"/>
  <c r="D549" i="3"/>
  <c r="E549" i="3" s="1"/>
  <c r="D550" i="3"/>
  <c r="E550" i="3" s="1"/>
  <c r="D551" i="3"/>
  <c r="E551" i="3" s="1"/>
  <c r="D552" i="3"/>
  <c r="E552" i="3" s="1"/>
  <c r="D553" i="3"/>
  <c r="E553" i="3" s="1"/>
  <c r="D554" i="3"/>
  <c r="E554" i="3" s="1"/>
  <c r="D555" i="3"/>
  <c r="E555" i="3" s="1"/>
  <c r="D556" i="3"/>
  <c r="E556" i="3" s="1"/>
  <c r="D557" i="3"/>
  <c r="E557" i="3" s="1"/>
  <c r="D558" i="3"/>
  <c r="E558" i="3" s="1"/>
  <c r="D559" i="3"/>
  <c r="E559" i="3" s="1"/>
  <c r="D560" i="3"/>
  <c r="E560" i="3" s="1"/>
  <c r="D561" i="3"/>
  <c r="E561" i="3" s="1"/>
  <c r="D562" i="3"/>
  <c r="E562" i="3" s="1"/>
  <c r="D563" i="3"/>
  <c r="E563" i="3" s="1"/>
  <c r="D564" i="3"/>
  <c r="E564" i="3" s="1"/>
  <c r="D565" i="3"/>
  <c r="E565" i="3" s="1"/>
  <c r="D566" i="3"/>
  <c r="E566" i="3" s="1"/>
  <c r="D567" i="3"/>
  <c r="E567" i="3" s="1"/>
  <c r="D568" i="3"/>
  <c r="E568" i="3" s="1"/>
  <c r="D569" i="3"/>
  <c r="E569" i="3" s="1"/>
  <c r="D570" i="3"/>
  <c r="E570" i="3" s="1"/>
  <c r="D571" i="3"/>
  <c r="E57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AH60" i="3"/>
  <c r="AI60" i="3"/>
  <c r="AJ60" i="3"/>
  <c r="AK60" i="3"/>
  <c r="AH61" i="3"/>
  <c r="AI61" i="3"/>
  <c r="AJ61" i="3"/>
  <c r="AK61" i="3"/>
  <c r="AH62" i="3"/>
  <c r="AI62" i="3"/>
  <c r="AJ62" i="3"/>
  <c r="AK62" i="3"/>
  <c r="AH63" i="3"/>
  <c r="AI63" i="3"/>
  <c r="AJ63" i="3"/>
  <c r="AK63" i="3"/>
  <c r="AH64" i="3"/>
  <c r="AI64" i="3"/>
  <c r="AJ64" i="3"/>
  <c r="AK64" i="3"/>
  <c r="AH65" i="3"/>
  <c r="AI65" i="3"/>
  <c r="AJ65" i="3"/>
  <c r="AK65" i="3"/>
  <c r="AH66" i="3"/>
  <c r="AI66" i="3"/>
  <c r="AJ66" i="3"/>
  <c r="AK66" i="3"/>
  <c r="AH67" i="3"/>
  <c r="AI67" i="3"/>
  <c r="AJ67" i="3"/>
  <c r="AK67" i="3"/>
  <c r="AH68" i="3"/>
  <c r="AI68" i="3"/>
  <c r="AJ68" i="3"/>
  <c r="AK68" i="3"/>
  <c r="AH69" i="3"/>
  <c r="AI69" i="3"/>
  <c r="AJ69" i="3"/>
  <c r="AK69" i="3"/>
  <c r="AH70" i="3"/>
  <c r="AI70" i="3"/>
  <c r="AJ70" i="3"/>
  <c r="AK70" i="3"/>
  <c r="AH71" i="3"/>
  <c r="AI71" i="3"/>
  <c r="AJ71" i="3"/>
  <c r="AK71" i="3"/>
  <c r="AH72" i="3"/>
  <c r="AI72" i="3"/>
  <c r="AJ72" i="3"/>
  <c r="AK72" i="3"/>
  <c r="AH73" i="3"/>
  <c r="AI73" i="3"/>
  <c r="AJ73" i="3"/>
  <c r="AK73" i="3"/>
  <c r="AH74" i="3"/>
  <c r="AI74" i="3"/>
  <c r="AJ74" i="3"/>
  <c r="AK74" i="3"/>
  <c r="AH75" i="3"/>
  <c r="AI75" i="3"/>
  <c r="AJ75" i="3"/>
  <c r="AK75" i="3"/>
  <c r="AH76" i="3"/>
  <c r="AI76" i="3"/>
  <c r="AJ76" i="3"/>
  <c r="AK76" i="3"/>
  <c r="AH77" i="3"/>
  <c r="AI77" i="3"/>
  <c r="AJ77" i="3"/>
  <c r="AK77" i="3"/>
  <c r="AH78" i="3"/>
  <c r="AI78" i="3"/>
  <c r="AJ78" i="3"/>
  <c r="AK78" i="3"/>
  <c r="AH79" i="3"/>
  <c r="AI79" i="3"/>
  <c r="AJ79" i="3"/>
  <c r="AK79" i="3"/>
  <c r="AH80" i="3"/>
  <c r="AI80" i="3"/>
  <c r="AJ80" i="3"/>
  <c r="AK80" i="3"/>
  <c r="AH81" i="3"/>
  <c r="AI81" i="3"/>
  <c r="AJ81" i="3"/>
  <c r="AK81" i="3"/>
  <c r="AH82" i="3"/>
  <c r="AI82" i="3"/>
  <c r="AJ82" i="3"/>
  <c r="AK82" i="3"/>
  <c r="AH83" i="3"/>
  <c r="AI83" i="3"/>
  <c r="AJ83" i="3"/>
  <c r="AK83" i="3"/>
  <c r="AH84" i="3"/>
  <c r="AI84" i="3"/>
  <c r="AJ84" i="3"/>
  <c r="AK84" i="3"/>
  <c r="AH85" i="3"/>
  <c r="AI85" i="3"/>
  <c r="AJ85" i="3"/>
  <c r="AK85" i="3"/>
  <c r="AH86" i="3"/>
  <c r="AI86" i="3"/>
  <c r="AJ86" i="3"/>
  <c r="AK86" i="3"/>
  <c r="AH87" i="3"/>
  <c r="AI87" i="3"/>
  <c r="AJ87" i="3"/>
  <c r="AK87" i="3"/>
  <c r="AH88" i="3"/>
  <c r="AI88" i="3"/>
  <c r="AJ88" i="3"/>
  <c r="AK88" i="3"/>
  <c r="AH89" i="3"/>
  <c r="AI89" i="3"/>
  <c r="AJ89" i="3"/>
  <c r="AK89" i="3"/>
  <c r="AH90" i="3"/>
  <c r="AI90" i="3"/>
  <c r="AJ90" i="3"/>
  <c r="AK90" i="3"/>
  <c r="AH91" i="3"/>
  <c r="AI91" i="3"/>
  <c r="AJ91" i="3"/>
  <c r="AK91" i="3"/>
  <c r="AH92" i="3"/>
  <c r="AI92" i="3"/>
  <c r="AJ92" i="3"/>
  <c r="AK92" i="3"/>
  <c r="AH93" i="3"/>
  <c r="AI93" i="3"/>
  <c r="AJ93" i="3"/>
  <c r="AK93" i="3"/>
  <c r="AH94" i="3"/>
  <c r="AI94" i="3"/>
  <c r="AJ94" i="3"/>
  <c r="AK94" i="3"/>
  <c r="AH95" i="3"/>
  <c r="AI95" i="3"/>
  <c r="AJ95" i="3"/>
  <c r="AK95" i="3"/>
  <c r="AH96" i="3"/>
  <c r="AI96" i="3"/>
  <c r="AJ96" i="3"/>
  <c r="AK96" i="3"/>
  <c r="AH97" i="3"/>
  <c r="AI97" i="3"/>
  <c r="AJ97" i="3"/>
  <c r="AK97" i="3"/>
  <c r="AH98" i="3"/>
  <c r="AI98" i="3"/>
  <c r="AJ98" i="3"/>
  <c r="AK98" i="3"/>
  <c r="AH99" i="3"/>
  <c r="AI99" i="3"/>
  <c r="AJ99" i="3"/>
  <c r="AK99" i="3"/>
  <c r="AH100" i="3"/>
  <c r="AI100" i="3"/>
  <c r="AJ100" i="3"/>
  <c r="AK100" i="3"/>
  <c r="AH101" i="3"/>
  <c r="AI101" i="3"/>
  <c r="AJ101" i="3"/>
  <c r="AK101" i="3"/>
  <c r="AH102" i="3"/>
  <c r="AI102" i="3"/>
  <c r="AJ102" i="3"/>
  <c r="AK102" i="3"/>
  <c r="AH103" i="3"/>
  <c r="AI103" i="3"/>
  <c r="AJ103" i="3"/>
  <c r="AK103" i="3"/>
  <c r="AH104" i="3"/>
  <c r="AI104" i="3"/>
  <c r="AJ104" i="3"/>
  <c r="AK104" i="3"/>
  <c r="AH105" i="3"/>
  <c r="AI105" i="3"/>
  <c r="AJ105" i="3"/>
  <c r="AK105" i="3"/>
  <c r="AH106" i="3"/>
  <c r="AI106" i="3"/>
  <c r="AJ106" i="3"/>
  <c r="AK106" i="3"/>
  <c r="AH107" i="3"/>
  <c r="AI107" i="3"/>
  <c r="AJ107" i="3"/>
  <c r="AK107" i="3"/>
  <c r="AH108" i="3"/>
  <c r="AI108" i="3"/>
  <c r="AJ108" i="3"/>
  <c r="AK108" i="3"/>
  <c r="AH109" i="3"/>
  <c r="AI109" i="3"/>
  <c r="AJ109" i="3"/>
  <c r="AK109" i="3"/>
  <c r="AH110" i="3"/>
  <c r="AI110" i="3"/>
  <c r="AJ110" i="3"/>
  <c r="AK110" i="3"/>
  <c r="AH111" i="3"/>
  <c r="AI111" i="3"/>
  <c r="AJ111" i="3"/>
  <c r="AK111" i="3"/>
  <c r="AH112" i="3"/>
  <c r="AI112" i="3"/>
  <c r="AJ112" i="3"/>
  <c r="AK112" i="3"/>
  <c r="AH113" i="3"/>
  <c r="AI113" i="3"/>
  <c r="AJ113" i="3"/>
  <c r="AK113" i="3"/>
  <c r="AH114" i="3"/>
  <c r="AI114" i="3"/>
  <c r="AJ114" i="3"/>
  <c r="AK114" i="3"/>
  <c r="AH115" i="3"/>
  <c r="AI115" i="3"/>
  <c r="AJ115" i="3"/>
  <c r="AK115" i="3"/>
  <c r="AH116" i="3"/>
  <c r="AI116" i="3"/>
  <c r="AJ116" i="3"/>
  <c r="AK116" i="3"/>
  <c r="AH117" i="3"/>
  <c r="AI117" i="3"/>
  <c r="AJ117" i="3"/>
  <c r="AK117" i="3"/>
  <c r="AH118" i="3"/>
  <c r="AI118" i="3"/>
  <c r="AJ118" i="3"/>
  <c r="AK118" i="3"/>
  <c r="AH119" i="3"/>
  <c r="AI119" i="3"/>
  <c r="AJ119" i="3"/>
  <c r="AK119" i="3"/>
  <c r="AH120" i="3"/>
  <c r="AI120" i="3"/>
  <c r="AJ120" i="3"/>
  <c r="AK120" i="3"/>
  <c r="AH121" i="3"/>
  <c r="AI121" i="3"/>
  <c r="AJ121" i="3"/>
  <c r="AK121" i="3"/>
  <c r="AH122" i="3"/>
  <c r="AI122" i="3"/>
  <c r="AJ122" i="3"/>
  <c r="AK122" i="3"/>
  <c r="AH123" i="3"/>
  <c r="AI123" i="3"/>
  <c r="AJ123" i="3"/>
  <c r="AK123" i="3"/>
  <c r="AH124" i="3"/>
  <c r="AI124" i="3"/>
  <c r="AJ124" i="3"/>
  <c r="AK124" i="3"/>
  <c r="AH125" i="3"/>
  <c r="AI125" i="3"/>
  <c r="AJ125" i="3"/>
  <c r="AK125" i="3"/>
  <c r="AH126" i="3"/>
  <c r="AI126" i="3"/>
  <c r="AJ126" i="3"/>
  <c r="AK126" i="3"/>
  <c r="AH127" i="3"/>
  <c r="AI127" i="3"/>
  <c r="AJ127" i="3"/>
  <c r="AK127" i="3"/>
  <c r="AH128" i="3"/>
  <c r="AI128" i="3"/>
  <c r="AJ128" i="3"/>
  <c r="AK128" i="3"/>
  <c r="AH129" i="3"/>
  <c r="AI129" i="3"/>
  <c r="AJ129" i="3"/>
  <c r="AK129" i="3"/>
  <c r="D61" i="3"/>
  <c r="E61" i="3" s="1"/>
  <c r="D62" i="3"/>
  <c r="E62" i="3" s="1"/>
  <c r="D63" i="3"/>
  <c r="E63" i="3" s="1"/>
  <c r="D64" i="3"/>
  <c r="E64" i="3" s="1"/>
  <c r="D65" i="3"/>
  <c r="E65" i="3" s="1"/>
  <c r="D66" i="3"/>
  <c r="E66" i="3" s="1"/>
  <c r="D67" i="3"/>
  <c r="E67" i="3" s="1"/>
  <c r="D68" i="3"/>
  <c r="E68" i="3" s="1"/>
  <c r="D69" i="3"/>
  <c r="E69" i="3" s="1"/>
  <c r="D70" i="3"/>
  <c r="E70" i="3" s="1"/>
  <c r="D71" i="3"/>
  <c r="E71" i="3" s="1"/>
  <c r="D72" i="3"/>
  <c r="E72" i="3" s="1"/>
  <c r="D73" i="3"/>
  <c r="E73" i="3" s="1"/>
  <c r="D74" i="3"/>
  <c r="E74" i="3" s="1"/>
  <c r="D75" i="3"/>
  <c r="E75" i="3" s="1"/>
  <c r="D76" i="3"/>
  <c r="E76" i="3" s="1"/>
  <c r="B262" i="2"/>
  <c r="C262" i="2"/>
  <c r="D262" i="2"/>
  <c r="E262" i="2"/>
  <c r="F262" i="2"/>
  <c r="B263" i="2"/>
  <c r="C263" i="2"/>
  <c r="D263" i="2"/>
  <c r="E263" i="2"/>
  <c r="F263" i="2"/>
  <c r="B264" i="2"/>
  <c r="C264" i="2"/>
  <c r="D264" i="2"/>
  <c r="E264" i="2"/>
  <c r="F264" i="2"/>
  <c r="B265" i="2"/>
  <c r="C265" i="2"/>
  <c r="D265" i="2"/>
  <c r="E265" i="2"/>
  <c r="F265" i="2"/>
  <c r="B266" i="2"/>
  <c r="C266" i="2"/>
  <c r="D266" i="2"/>
  <c r="E266" i="2"/>
  <c r="F266" i="2"/>
  <c r="B267" i="2"/>
  <c r="C267" i="2"/>
  <c r="D267" i="2"/>
  <c r="E267" i="2"/>
  <c r="F267" i="2"/>
  <c r="B268" i="2"/>
  <c r="C268" i="2"/>
  <c r="D268" i="2"/>
  <c r="E268" i="2"/>
  <c r="F268" i="2"/>
  <c r="B269" i="2"/>
  <c r="C269" i="2"/>
  <c r="D269" i="2"/>
  <c r="E269" i="2"/>
  <c r="F269" i="2"/>
  <c r="B270" i="2"/>
  <c r="C270" i="2"/>
  <c r="D270" i="2"/>
  <c r="E270" i="2"/>
  <c r="F270" i="2"/>
  <c r="F261" i="2"/>
  <c r="G184" i="2"/>
  <c r="I184" i="2"/>
  <c r="J184" i="2"/>
  <c r="K184" i="2"/>
  <c r="L184" i="2"/>
  <c r="G185" i="2"/>
  <c r="I185" i="2"/>
  <c r="J185" i="2"/>
  <c r="K185" i="2"/>
  <c r="L185" i="2"/>
  <c r="G186" i="2"/>
  <c r="I186" i="2"/>
  <c r="J186" i="2"/>
  <c r="K186" i="2"/>
  <c r="L186" i="2"/>
  <c r="G187" i="2"/>
  <c r="I187" i="2"/>
  <c r="J187" i="2"/>
  <c r="K187" i="2"/>
  <c r="L187" i="2"/>
  <c r="G188" i="2"/>
  <c r="I188" i="2"/>
  <c r="J188" i="2"/>
  <c r="K188" i="2"/>
  <c r="L188" i="2"/>
  <c r="G189" i="2"/>
  <c r="I189" i="2"/>
  <c r="J189" i="2"/>
  <c r="K189" i="2"/>
  <c r="L189" i="2"/>
  <c r="G190" i="2"/>
  <c r="I190" i="2"/>
  <c r="J190" i="2"/>
  <c r="K190" i="2"/>
  <c r="L190" i="2"/>
  <c r="G191" i="2"/>
  <c r="I191" i="2"/>
  <c r="J191" i="2"/>
  <c r="K191" i="2"/>
  <c r="L191" i="2"/>
  <c r="G192" i="2"/>
  <c r="I192" i="2"/>
  <c r="J192" i="2"/>
  <c r="K192" i="2"/>
  <c r="L192" i="2"/>
  <c r="L183" i="2"/>
  <c r="B380" i="2"/>
  <c r="C380" i="2"/>
  <c r="D380" i="2"/>
  <c r="E380" i="2"/>
  <c r="F380" i="2"/>
  <c r="B381" i="2"/>
  <c r="C381" i="2"/>
  <c r="D381" i="2"/>
  <c r="E381" i="2"/>
  <c r="F381" i="2"/>
  <c r="B382" i="2"/>
  <c r="C382" i="2"/>
  <c r="D382" i="2"/>
  <c r="E382" i="2"/>
  <c r="F382" i="2"/>
  <c r="B383" i="2"/>
  <c r="C383" i="2"/>
  <c r="D383" i="2"/>
  <c r="E383" i="2"/>
  <c r="F383" i="2"/>
  <c r="B384" i="2"/>
  <c r="C384" i="2"/>
  <c r="D384" i="2"/>
  <c r="E384" i="2"/>
  <c r="F384" i="2"/>
  <c r="B385" i="2"/>
  <c r="C385" i="2"/>
  <c r="D385" i="2"/>
  <c r="E385" i="2"/>
  <c r="F385" i="2"/>
  <c r="B386" i="2"/>
  <c r="C386" i="2"/>
  <c r="D386" i="2"/>
  <c r="E386" i="2"/>
  <c r="F386" i="2"/>
  <c r="B387" i="2"/>
  <c r="C387" i="2"/>
  <c r="D387" i="2"/>
  <c r="E387" i="2"/>
  <c r="F387" i="2"/>
  <c r="B388" i="2"/>
  <c r="C388" i="2"/>
  <c r="D388" i="2"/>
  <c r="E388" i="2"/>
  <c r="F388" i="2"/>
  <c r="C379" i="2"/>
  <c r="D379" i="2"/>
  <c r="E379" i="2"/>
  <c r="F379" i="2"/>
  <c r="B379" i="2"/>
  <c r="B367" i="2"/>
  <c r="C367" i="2"/>
  <c r="D367" i="2"/>
  <c r="E367" i="2"/>
  <c r="F367" i="2"/>
  <c r="B368" i="2"/>
  <c r="C368" i="2"/>
  <c r="D368" i="2"/>
  <c r="E368" i="2"/>
  <c r="F368" i="2"/>
  <c r="B369" i="2"/>
  <c r="C369" i="2"/>
  <c r="D369" i="2"/>
  <c r="E369" i="2"/>
  <c r="F369" i="2"/>
  <c r="B370" i="2"/>
  <c r="C370" i="2"/>
  <c r="D370" i="2"/>
  <c r="E370" i="2"/>
  <c r="F370" i="2"/>
  <c r="B371" i="2"/>
  <c r="C371" i="2"/>
  <c r="D371" i="2"/>
  <c r="E371" i="2"/>
  <c r="F371" i="2"/>
  <c r="B372" i="2"/>
  <c r="C372" i="2"/>
  <c r="D372" i="2"/>
  <c r="E372" i="2"/>
  <c r="F372" i="2"/>
  <c r="B373" i="2"/>
  <c r="C373" i="2"/>
  <c r="D373" i="2"/>
  <c r="E373" i="2"/>
  <c r="F373" i="2"/>
  <c r="B374" i="2"/>
  <c r="C374" i="2"/>
  <c r="D374" i="2"/>
  <c r="E374" i="2"/>
  <c r="F374" i="2"/>
  <c r="B375" i="2"/>
  <c r="C375" i="2"/>
  <c r="D375" i="2"/>
  <c r="E375" i="2"/>
  <c r="F375" i="2"/>
  <c r="F366" i="2"/>
  <c r="C366" i="2"/>
  <c r="D366" i="2"/>
  <c r="E366" i="2"/>
  <c r="B366" i="2"/>
  <c r="B354" i="2"/>
  <c r="C354" i="2"/>
  <c r="D354" i="2"/>
  <c r="E354" i="2"/>
  <c r="F354" i="2"/>
  <c r="B355" i="2"/>
  <c r="C355" i="2"/>
  <c r="D355" i="2"/>
  <c r="E355" i="2"/>
  <c r="F355" i="2"/>
  <c r="B356" i="2"/>
  <c r="C356" i="2"/>
  <c r="D356" i="2"/>
  <c r="E356" i="2"/>
  <c r="F356" i="2"/>
  <c r="B357" i="2"/>
  <c r="C357" i="2"/>
  <c r="D357" i="2"/>
  <c r="E357" i="2"/>
  <c r="F357" i="2"/>
  <c r="B358" i="2"/>
  <c r="C358" i="2"/>
  <c r="D358" i="2"/>
  <c r="E358" i="2"/>
  <c r="F358" i="2"/>
  <c r="B359" i="2"/>
  <c r="C359" i="2"/>
  <c r="D359" i="2"/>
  <c r="E359" i="2"/>
  <c r="F359" i="2"/>
  <c r="B360" i="2"/>
  <c r="C360" i="2"/>
  <c r="D360" i="2"/>
  <c r="E360" i="2"/>
  <c r="F360" i="2"/>
  <c r="B361" i="2"/>
  <c r="C361" i="2"/>
  <c r="D361" i="2"/>
  <c r="E361" i="2"/>
  <c r="F361" i="2"/>
  <c r="B362" i="2"/>
  <c r="C362" i="2"/>
  <c r="D362" i="2"/>
  <c r="E362" i="2"/>
  <c r="F362" i="2"/>
  <c r="F353" i="2"/>
  <c r="C353" i="2"/>
  <c r="D353" i="2"/>
  <c r="E353" i="2"/>
  <c r="B353" i="2"/>
  <c r="G341" i="2"/>
  <c r="I341" i="2"/>
  <c r="J341" i="2"/>
  <c r="K341" i="2"/>
  <c r="G342" i="2"/>
  <c r="I342" i="2"/>
  <c r="J342" i="2"/>
  <c r="K342" i="2"/>
  <c r="G343" i="2"/>
  <c r="I343" i="2"/>
  <c r="J343" i="2"/>
  <c r="K343" i="2"/>
  <c r="G344" i="2"/>
  <c r="I344" i="2"/>
  <c r="J344" i="2"/>
  <c r="K344" i="2"/>
  <c r="G345" i="2"/>
  <c r="I345" i="2"/>
  <c r="J345" i="2"/>
  <c r="K345" i="2"/>
  <c r="G346" i="2"/>
  <c r="I346" i="2"/>
  <c r="J346" i="2"/>
  <c r="K346" i="2"/>
  <c r="G347" i="2"/>
  <c r="I347" i="2"/>
  <c r="J347" i="2"/>
  <c r="K347" i="2"/>
  <c r="G348" i="2"/>
  <c r="I348" i="2"/>
  <c r="J348" i="2"/>
  <c r="K348" i="2"/>
  <c r="G349" i="2"/>
  <c r="I349" i="2"/>
  <c r="J349" i="2"/>
  <c r="K349" i="2"/>
  <c r="I340" i="2"/>
  <c r="J340" i="2"/>
  <c r="K340" i="2"/>
  <c r="G340" i="2"/>
  <c r="B341" i="2"/>
  <c r="C341" i="2"/>
  <c r="D341" i="2"/>
  <c r="E341" i="2"/>
  <c r="B342" i="2"/>
  <c r="C342" i="2"/>
  <c r="D342" i="2"/>
  <c r="E342" i="2"/>
  <c r="B343" i="2"/>
  <c r="C343" i="2"/>
  <c r="D343" i="2"/>
  <c r="E343" i="2"/>
  <c r="B344" i="2"/>
  <c r="C344" i="2"/>
  <c r="D344" i="2"/>
  <c r="E344" i="2"/>
  <c r="B345" i="2"/>
  <c r="C345" i="2"/>
  <c r="D345" i="2"/>
  <c r="E345" i="2"/>
  <c r="B346" i="2"/>
  <c r="C346" i="2"/>
  <c r="D346" i="2"/>
  <c r="E346" i="2"/>
  <c r="B347" i="2"/>
  <c r="C347" i="2"/>
  <c r="D347" i="2"/>
  <c r="E347" i="2"/>
  <c r="B348" i="2"/>
  <c r="C348" i="2"/>
  <c r="D348" i="2"/>
  <c r="E348" i="2"/>
  <c r="B349" i="2"/>
  <c r="C349" i="2"/>
  <c r="D349" i="2"/>
  <c r="E349" i="2"/>
  <c r="C340" i="2"/>
  <c r="D340" i="2"/>
  <c r="E340" i="2"/>
  <c r="B340" i="2"/>
  <c r="G328" i="2"/>
  <c r="I328" i="2"/>
  <c r="J328" i="2"/>
  <c r="K328" i="2"/>
  <c r="G329" i="2"/>
  <c r="I329" i="2"/>
  <c r="J329" i="2"/>
  <c r="K329" i="2"/>
  <c r="G330" i="2"/>
  <c r="I330" i="2"/>
  <c r="J330" i="2"/>
  <c r="K330" i="2"/>
  <c r="G331" i="2"/>
  <c r="I331" i="2"/>
  <c r="J331" i="2"/>
  <c r="K331" i="2"/>
  <c r="G332" i="2"/>
  <c r="I332" i="2"/>
  <c r="J332" i="2"/>
  <c r="K332" i="2"/>
  <c r="G333" i="2"/>
  <c r="I333" i="2"/>
  <c r="J333" i="2"/>
  <c r="K333" i="2"/>
  <c r="G334" i="2"/>
  <c r="I334" i="2"/>
  <c r="J334" i="2"/>
  <c r="K334" i="2"/>
  <c r="G335" i="2"/>
  <c r="I335" i="2"/>
  <c r="J335" i="2"/>
  <c r="K335" i="2"/>
  <c r="G336" i="2"/>
  <c r="I336" i="2"/>
  <c r="J336" i="2"/>
  <c r="K336" i="2"/>
  <c r="J327" i="2"/>
  <c r="K327" i="2"/>
  <c r="I327" i="2"/>
  <c r="G327" i="2"/>
  <c r="B328" i="2"/>
  <c r="C328" i="2"/>
  <c r="D328" i="2"/>
  <c r="E328" i="2"/>
  <c r="B329" i="2"/>
  <c r="C329" i="2"/>
  <c r="D329" i="2"/>
  <c r="E329" i="2"/>
  <c r="B330" i="2"/>
  <c r="C330" i="2"/>
  <c r="D330" i="2"/>
  <c r="E330" i="2"/>
  <c r="B331" i="2"/>
  <c r="C331" i="2"/>
  <c r="D331" i="2"/>
  <c r="E331" i="2"/>
  <c r="B332" i="2"/>
  <c r="C332" i="2"/>
  <c r="D332" i="2"/>
  <c r="E332" i="2"/>
  <c r="B333" i="2"/>
  <c r="C333" i="2"/>
  <c r="D333" i="2"/>
  <c r="E333" i="2"/>
  <c r="B334" i="2"/>
  <c r="C334" i="2"/>
  <c r="D334" i="2"/>
  <c r="E334" i="2"/>
  <c r="B335" i="2"/>
  <c r="C335" i="2"/>
  <c r="D335" i="2"/>
  <c r="E335" i="2"/>
  <c r="B336" i="2"/>
  <c r="C336" i="2"/>
  <c r="D336" i="2"/>
  <c r="E336" i="2"/>
  <c r="C327" i="2"/>
  <c r="D327" i="2"/>
  <c r="E327" i="2"/>
  <c r="B327" i="2"/>
  <c r="G315" i="2"/>
  <c r="I315" i="2"/>
  <c r="J315" i="2"/>
  <c r="K315" i="2"/>
  <c r="G316" i="2"/>
  <c r="I316" i="2"/>
  <c r="J316" i="2"/>
  <c r="K316" i="2"/>
  <c r="G317" i="2"/>
  <c r="I317" i="2"/>
  <c r="J317" i="2"/>
  <c r="K317" i="2"/>
  <c r="G318" i="2"/>
  <c r="I318" i="2"/>
  <c r="J318" i="2"/>
  <c r="K318" i="2"/>
  <c r="G319" i="2"/>
  <c r="I319" i="2"/>
  <c r="J319" i="2"/>
  <c r="K319" i="2"/>
  <c r="G320" i="2"/>
  <c r="I320" i="2"/>
  <c r="J320" i="2"/>
  <c r="K320" i="2"/>
  <c r="G321" i="2"/>
  <c r="I321" i="2"/>
  <c r="J321" i="2"/>
  <c r="K321" i="2"/>
  <c r="G322" i="2"/>
  <c r="I322" i="2"/>
  <c r="J322" i="2"/>
  <c r="K322" i="2"/>
  <c r="G323" i="2"/>
  <c r="I323" i="2"/>
  <c r="J323" i="2"/>
  <c r="K323" i="2"/>
  <c r="J314" i="2"/>
  <c r="K314" i="2"/>
  <c r="I314" i="2"/>
  <c r="G314" i="2"/>
  <c r="G289" i="2"/>
  <c r="I289" i="2"/>
  <c r="J289" i="2"/>
  <c r="K289" i="2"/>
  <c r="L289" i="2"/>
  <c r="G290" i="2"/>
  <c r="I290" i="2"/>
  <c r="J290" i="2"/>
  <c r="K290" i="2"/>
  <c r="L290" i="2"/>
  <c r="G291" i="2"/>
  <c r="I291" i="2"/>
  <c r="J291" i="2"/>
  <c r="K291" i="2"/>
  <c r="L291" i="2"/>
  <c r="G292" i="2"/>
  <c r="I292" i="2"/>
  <c r="J292" i="2"/>
  <c r="K292" i="2"/>
  <c r="L292" i="2"/>
  <c r="G293" i="2"/>
  <c r="I293" i="2"/>
  <c r="J293" i="2"/>
  <c r="K293" i="2"/>
  <c r="L293" i="2"/>
  <c r="G294" i="2"/>
  <c r="I294" i="2"/>
  <c r="J294" i="2"/>
  <c r="K294" i="2"/>
  <c r="L294" i="2"/>
  <c r="G295" i="2"/>
  <c r="I295" i="2"/>
  <c r="J295" i="2"/>
  <c r="K295" i="2"/>
  <c r="L295" i="2"/>
  <c r="G296" i="2"/>
  <c r="I296" i="2"/>
  <c r="J296" i="2"/>
  <c r="K296" i="2"/>
  <c r="L296" i="2"/>
  <c r="G297" i="2"/>
  <c r="I297" i="2"/>
  <c r="J297" i="2"/>
  <c r="K297" i="2"/>
  <c r="L297" i="2"/>
  <c r="J288" i="2"/>
  <c r="K288" i="2"/>
  <c r="L288" i="2"/>
  <c r="I288" i="2"/>
  <c r="G288" i="2"/>
  <c r="G302" i="2"/>
  <c r="I302" i="2"/>
  <c r="J302" i="2"/>
  <c r="K302" i="2"/>
  <c r="L302" i="2"/>
  <c r="G303" i="2"/>
  <c r="I303" i="2"/>
  <c r="J303" i="2"/>
  <c r="K303" i="2"/>
  <c r="L303" i="2"/>
  <c r="G304" i="2"/>
  <c r="I304" i="2"/>
  <c r="J304" i="2"/>
  <c r="K304" i="2"/>
  <c r="L304" i="2"/>
  <c r="G305" i="2"/>
  <c r="I305" i="2"/>
  <c r="J305" i="2"/>
  <c r="K305" i="2"/>
  <c r="L305" i="2"/>
  <c r="G306" i="2"/>
  <c r="I306" i="2"/>
  <c r="J306" i="2"/>
  <c r="K306" i="2"/>
  <c r="L306" i="2"/>
  <c r="G307" i="2"/>
  <c r="I307" i="2"/>
  <c r="J307" i="2"/>
  <c r="K307" i="2"/>
  <c r="L307" i="2"/>
  <c r="G308" i="2"/>
  <c r="I308" i="2"/>
  <c r="J308" i="2"/>
  <c r="K308" i="2"/>
  <c r="L308" i="2"/>
  <c r="G309" i="2"/>
  <c r="I309" i="2"/>
  <c r="J309" i="2"/>
  <c r="K309" i="2"/>
  <c r="L309" i="2"/>
  <c r="G310" i="2"/>
  <c r="I310" i="2"/>
  <c r="J310" i="2"/>
  <c r="K310" i="2"/>
  <c r="L310" i="2"/>
  <c r="I301" i="2"/>
  <c r="J301" i="2"/>
  <c r="K301" i="2"/>
  <c r="L301" i="2"/>
  <c r="G301" i="2"/>
  <c r="B315" i="2"/>
  <c r="C315" i="2"/>
  <c r="D315" i="2"/>
  <c r="E315" i="2"/>
  <c r="B316" i="2"/>
  <c r="C316" i="2"/>
  <c r="D316" i="2"/>
  <c r="E316" i="2"/>
  <c r="B317" i="2"/>
  <c r="C317" i="2"/>
  <c r="D317" i="2"/>
  <c r="E317" i="2"/>
  <c r="B318" i="2"/>
  <c r="C318" i="2"/>
  <c r="D318" i="2"/>
  <c r="E318" i="2"/>
  <c r="B319" i="2"/>
  <c r="C319" i="2"/>
  <c r="D319" i="2"/>
  <c r="E319" i="2"/>
  <c r="B320" i="2"/>
  <c r="C320" i="2"/>
  <c r="D320" i="2"/>
  <c r="E320" i="2"/>
  <c r="B321" i="2"/>
  <c r="C321" i="2"/>
  <c r="D321" i="2"/>
  <c r="E321" i="2"/>
  <c r="B322" i="2"/>
  <c r="C322" i="2"/>
  <c r="D322" i="2"/>
  <c r="E322" i="2"/>
  <c r="B323" i="2"/>
  <c r="C323" i="2"/>
  <c r="D323" i="2"/>
  <c r="E323" i="2"/>
  <c r="C314" i="2"/>
  <c r="D314" i="2"/>
  <c r="E314" i="2"/>
  <c r="B314" i="2"/>
  <c r="B302" i="2"/>
  <c r="C302" i="2"/>
  <c r="D302" i="2"/>
  <c r="E302" i="2"/>
  <c r="F302" i="2"/>
  <c r="B303" i="2"/>
  <c r="C303" i="2"/>
  <c r="D303" i="2"/>
  <c r="E303" i="2"/>
  <c r="F303" i="2"/>
  <c r="B304" i="2"/>
  <c r="C304" i="2"/>
  <c r="D304" i="2"/>
  <c r="E304" i="2"/>
  <c r="F304" i="2"/>
  <c r="B305" i="2"/>
  <c r="C305" i="2"/>
  <c r="D305" i="2"/>
  <c r="E305" i="2"/>
  <c r="F305" i="2"/>
  <c r="B306" i="2"/>
  <c r="C306" i="2"/>
  <c r="D306" i="2"/>
  <c r="E306" i="2"/>
  <c r="F306" i="2"/>
  <c r="B307" i="2"/>
  <c r="C307" i="2"/>
  <c r="D307" i="2"/>
  <c r="E307" i="2"/>
  <c r="F307" i="2"/>
  <c r="B308" i="2"/>
  <c r="C308" i="2"/>
  <c r="D308" i="2"/>
  <c r="E308" i="2"/>
  <c r="F308" i="2"/>
  <c r="B309" i="2"/>
  <c r="C309" i="2"/>
  <c r="D309" i="2"/>
  <c r="E309" i="2"/>
  <c r="F309" i="2"/>
  <c r="B310" i="2"/>
  <c r="C310" i="2"/>
  <c r="D310" i="2"/>
  <c r="E310" i="2"/>
  <c r="F310" i="2"/>
  <c r="F301" i="2"/>
  <c r="C301" i="2"/>
  <c r="D301" i="2"/>
  <c r="E301" i="2"/>
  <c r="B301" i="2"/>
  <c r="B289" i="2"/>
  <c r="C289" i="2"/>
  <c r="D289" i="2"/>
  <c r="E289" i="2"/>
  <c r="F289" i="2"/>
  <c r="B290" i="2"/>
  <c r="C290" i="2"/>
  <c r="D290" i="2"/>
  <c r="E290" i="2"/>
  <c r="F290" i="2"/>
  <c r="B291" i="2"/>
  <c r="C291" i="2"/>
  <c r="D291" i="2"/>
  <c r="E291" i="2"/>
  <c r="F291" i="2"/>
  <c r="B292" i="2"/>
  <c r="C292" i="2"/>
  <c r="D292" i="2"/>
  <c r="E292" i="2"/>
  <c r="F292" i="2"/>
  <c r="B293" i="2"/>
  <c r="C293" i="2"/>
  <c r="D293" i="2"/>
  <c r="E293" i="2"/>
  <c r="F293" i="2"/>
  <c r="B294" i="2"/>
  <c r="C294" i="2"/>
  <c r="D294" i="2"/>
  <c r="E294" i="2"/>
  <c r="F294" i="2"/>
  <c r="B295" i="2"/>
  <c r="C295" i="2"/>
  <c r="D295" i="2"/>
  <c r="E295" i="2"/>
  <c r="F295" i="2"/>
  <c r="B296" i="2"/>
  <c r="C296" i="2"/>
  <c r="D296" i="2"/>
  <c r="E296" i="2"/>
  <c r="F296" i="2"/>
  <c r="B297" i="2"/>
  <c r="C297" i="2"/>
  <c r="D297" i="2"/>
  <c r="E297" i="2"/>
  <c r="F297" i="2"/>
  <c r="F288" i="2"/>
  <c r="C288" i="2"/>
  <c r="D288" i="2"/>
  <c r="E288" i="2"/>
  <c r="B288" i="2"/>
  <c r="B275" i="2"/>
  <c r="C275" i="2"/>
  <c r="D275" i="2"/>
  <c r="E275" i="2"/>
  <c r="F275" i="2"/>
  <c r="B276" i="2"/>
  <c r="C276" i="2"/>
  <c r="D276" i="2"/>
  <c r="E276" i="2"/>
  <c r="F276" i="2"/>
  <c r="B277" i="2"/>
  <c r="C277" i="2"/>
  <c r="D277" i="2"/>
  <c r="E277" i="2"/>
  <c r="F277" i="2"/>
  <c r="B278" i="2"/>
  <c r="C278" i="2"/>
  <c r="D278" i="2"/>
  <c r="E278" i="2"/>
  <c r="F278" i="2"/>
  <c r="B279" i="2"/>
  <c r="C279" i="2"/>
  <c r="D279" i="2"/>
  <c r="E279" i="2"/>
  <c r="F279" i="2"/>
  <c r="B280" i="2"/>
  <c r="C280" i="2"/>
  <c r="D280" i="2"/>
  <c r="E280" i="2"/>
  <c r="F280" i="2"/>
  <c r="B281" i="2"/>
  <c r="C281" i="2"/>
  <c r="D281" i="2"/>
  <c r="E281" i="2"/>
  <c r="F281" i="2"/>
  <c r="B282" i="2"/>
  <c r="C282" i="2"/>
  <c r="D282" i="2"/>
  <c r="E282" i="2"/>
  <c r="F282" i="2"/>
  <c r="B283" i="2"/>
  <c r="C283" i="2"/>
  <c r="D283" i="2"/>
  <c r="E283" i="2"/>
  <c r="F283" i="2"/>
  <c r="F274" i="2"/>
  <c r="C274" i="2"/>
  <c r="D274" i="2"/>
  <c r="E274" i="2"/>
  <c r="B274" i="2"/>
  <c r="C261" i="2"/>
  <c r="D261" i="2"/>
  <c r="E261" i="2"/>
  <c r="B261" i="2"/>
  <c r="B249" i="2"/>
  <c r="C249" i="2"/>
  <c r="D249" i="2"/>
  <c r="E249" i="2"/>
  <c r="F249" i="2"/>
  <c r="B250" i="2"/>
  <c r="C250" i="2"/>
  <c r="D250" i="2"/>
  <c r="E250" i="2"/>
  <c r="F250" i="2"/>
  <c r="B251" i="2"/>
  <c r="C251" i="2"/>
  <c r="D251" i="2"/>
  <c r="E251" i="2"/>
  <c r="F251" i="2"/>
  <c r="B252" i="2"/>
  <c r="C252" i="2"/>
  <c r="D252" i="2"/>
  <c r="E252" i="2"/>
  <c r="F252" i="2"/>
  <c r="B253" i="2"/>
  <c r="C253" i="2"/>
  <c r="D253" i="2"/>
  <c r="E253" i="2"/>
  <c r="F253" i="2"/>
  <c r="B254" i="2"/>
  <c r="C254" i="2"/>
  <c r="D254" i="2"/>
  <c r="E254" i="2"/>
  <c r="F254" i="2"/>
  <c r="B255" i="2"/>
  <c r="C255" i="2"/>
  <c r="D255" i="2"/>
  <c r="E255" i="2"/>
  <c r="F255" i="2"/>
  <c r="B256" i="2"/>
  <c r="C256" i="2"/>
  <c r="D256" i="2"/>
  <c r="E256" i="2"/>
  <c r="F256" i="2"/>
  <c r="B257" i="2"/>
  <c r="C257" i="2"/>
  <c r="D257" i="2"/>
  <c r="E257" i="2"/>
  <c r="F257" i="2"/>
  <c r="F248" i="2"/>
  <c r="C248" i="2"/>
  <c r="D248" i="2"/>
  <c r="E248" i="2"/>
  <c r="B248" i="2"/>
  <c r="G236" i="2"/>
  <c r="I236" i="2"/>
  <c r="J236" i="2"/>
  <c r="K236" i="2"/>
  <c r="G237" i="2"/>
  <c r="I237" i="2"/>
  <c r="J237" i="2"/>
  <c r="K237" i="2"/>
  <c r="G238" i="2"/>
  <c r="I238" i="2"/>
  <c r="J238" i="2"/>
  <c r="K238" i="2"/>
  <c r="G239" i="2"/>
  <c r="I239" i="2"/>
  <c r="J239" i="2"/>
  <c r="K239" i="2"/>
  <c r="G240" i="2"/>
  <c r="I240" i="2"/>
  <c r="J240" i="2"/>
  <c r="K240" i="2"/>
  <c r="G241" i="2"/>
  <c r="I241" i="2"/>
  <c r="J241" i="2"/>
  <c r="K241" i="2"/>
  <c r="G242" i="2"/>
  <c r="I242" i="2"/>
  <c r="J242" i="2"/>
  <c r="K242" i="2"/>
  <c r="G243" i="2"/>
  <c r="I243" i="2"/>
  <c r="J243" i="2"/>
  <c r="K243" i="2"/>
  <c r="G244" i="2"/>
  <c r="I244" i="2"/>
  <c r="J244" i="2"/>
  <c r="K244" i="2"/>
  <c r="K235" i="2"/>
  <c r="I235" i="2"/>
  <c r="J235" i="2"/>
  <c r="G235" i="2"/>
  <c r="B236" i="2"/>
  <c r="C236" i="2"/>
  <c r="D236" i="2"/>
  <c r="E236" i="2"/>
  <c r="B237" i="2"/>
  <c r="C237" i="2"/>
  <c r="D237" i="2"/>
  <c r="E237" i="2"/>
  <c r="B238" i="2"/>
  <c r="C238" i="2"/>
  <c r="D238" i="2"/>
  <c r="E238" i="2"/>
  <c r="B239" i="2"/>
  <c r="C239" i="2"/>
  <c r="D239" i="2"/>
  <c r="E239" i="2"/>
  <c r="B240" i="2"/>
  <c r="C240" i="2"/>
  <c r="D240" i="2"/>
  <c r="E240" i="2"/>
  <c r="B241" i="2"/>
  <c r="C241" i="2"/>
  <c r="D241" i="2"/>
  <c r="E241" i="2"/>
  <c r="B242" i="2"/>
  <c r="C242" i="2"/>
  <c r="D242" i="2"/>
  <c r="E242" i="2"/>
  <c r="B243" i="2"/>
  <c r="C243" i="2"/>
  <c r="D243" i="2"/>
  <c r="E243" i="2"/>
  <c r="B244" i="2"/>
  <c r="C244" i="2"/>
  <c r="D244" i="2"/>
  <c r="E244" i="2"/>
  <c r="E235" i="2"/>
  <c r="C235" i="2"/>
  <c r="D235" i="2"/>
  <c r="B235" i="2"/>
  <c r="G223" i="2"/>
  <c r="I223" i="2"/>
  <c r="J223" i="2"/>
  <c r="K223" i="2"/>
  <c r="G224" i="2"/>
  <c r="I224" i="2"/>
  <c r="J224" i="2"/>
  <c r="K224" i="2"/>
  <c r="G225" i="2"/>
  <c r="I225" i="2"/>
  <c r="J225" i="2"/>
  <c r="K225" i="2"/>
  <c r="G226" i="2"/>
  <c r="I226" i="2"/>
  <c r="J226" i="2"/>
  <c r="K226" i="2"/>
  <c r="G227" i="2"/>
  <c r="I227" i="2"/>
  <c r="J227" i="2"/>
  <c r="K227" i="2"/>
  <c r="G228" i="2"/>
  <c r="I228" i="2"/>
  <c r="J228" i="2"/>
  <c r="K228" i="2"/>
  <c r="G229" i="2"/>
  <c r="I229" i="2"/>
  <c r="J229" i="2"/>
  <c r="K229" i="2"/>
  <c r="G230" i="2"/>
  <c r="I230" i="2"/>
  <c r="J230" i="2"/>
  <c r="K230" i="2"/>
  <c r="G231" i="2"/>
  <c r="I231" i="2"/>
  <c r="J231" i="2"/>
  <c r="K231" i="2"/>
  <c r="K222" i="2"/>
  <c r="J222" i="2"/>
  <c r="I222" i="2"/>
  <c r="G222" i="2"/>
  <c r="B223" i="2"/>
  <c r="C223" i="2"/>
  <c r="D223" i="2"/>
  <c r="E223" i="2"/>
  <c r="B224" i="2"/>
  <c r="C224" i="2"/>
  <c r="D224" i="2"/>
  <c r="E224" i="2"/>
  <c r="B225" i="2"/>
  <c r="C225" i="2"/>
  <c r="D225" i="2"/>
  <c r="E225" i="2"/>
  <c r="B226" i="2"/>
  <c r="C226" i="2"/>
  <c r="D226" i="2"/>
  <c r="E226" i="2"/>
  <c r="B227" i="2"/>
  <c r="C227" i="2"/>
  <c r="D227" i="2"/>
  <c r="E227" i="2"/>
  <c r="B228" i="2"/>
  <c r="C228" i="2"/>
  <c r="D228" i="2"/>
  <c r="E228" i="2"/>
  <c r="B229" i="2"/>
  <c r="C229" i="2"/>
  <c r="D229" i="2"/>
  <c r="E229" i="2"/>
  <c r="B230" i="2"/>
  <c r="C230" i="2"/>
  <c r="D230" i="2"/>
  <c r="E230" i="2"/>
  <c r="B231" i="2"/>
  <c r="C231" i="2"/>
  <c r="D231" i="2"/>
  <c r="E231" i="2"/>
  <c r="B222" i="2"/>
  <c r="E222" i="2"/>
  <c r="D222" i="2"/>
  <c r="G210" i="2"/>
  <c r="I210" i="2"/>
  <c r="J210" i="2"/>
  <c r="K210" i="2"/>
  <c r="G211" i="2"/>
  <c r="I211" i="2"/>
  <c r="J211" i="2"/>
  <c r="K211" i="2"/>
  <c r="G212" i="2"/>
  <c r="I212" i="2"/>
  <c r="J212" i="2"/>
  <c r="K212" i="2"/>
  <c r="G213" i="2"/>
  <c r="I213" i="2"/>
  <c r="J213" i="2"/>
  <c r="K213" i="2"/>
  <c r="G214" i="2"/>
  <c r="I214" i="2"/>
  <c r="J214" i="2"/>
  <c r="K214" i="2"/>
  <c r="G215" i="2"/>
  <c r="I215" i="2"/>
  <c r="J215" i="2"/>
  <c r="K215" i="2"/>
  <c r="G216" i="2"/>
  <c r="I216" i="2"/>
  <c r="J216" i="2"/>
  <c r="K216" i="2"/>
  <c r="G217" i="2"/>
  <c r="I217" i="2"/>
  <c r="J217" i="2"/>
  <c r="K217" i="2"/>
  <c r="G218" i="2"/>
  <c r="I218" i="2"/>
  <c r="J218" i="2"/>
  <c r="K218" i="2"/>
  <c r="K209" i="2"/>
  <c r="J209" i="2"/>
  <c r="I209" i="2"/>
  <c r="G209" i="2"/>
  <c r="B210" i="2"/>
  <c r="C210" i="2"/>
  <c r="D210" i="2"/>
  <c r="E210" i="2"/>
  <c r="B211" i="2"/>
  <c r="C211" i="2"/>
  <c r="D211" i="2"/>
  <c r="E211" i="2"/>
  <c r="B212" i="2"/>
  <c r="C212" i="2"/>
  <c r="D212" i="2"/>
  <c r="E212" i="2"/>
  <c r="B213" i="2"/>
  <c r="C213" i="2"/>
  <c r="D213" i="2"/>
  <c r="E213" i="2"/>
  <c r="B214" i="2"/>
  <c r="C214" i="2"/>
  <c r="D214" i="2"/>
  <c r="E214" i="2"/>
  <c r="B215" i="2"/>
  <c r="C215" i="2"/>
  <c r="D215" i="2"/>
  <c r="E215" i="2"/>
  <c r="B216" i="2"/>
  <c r="C216" i="2"/>
  <c r="D216" i="2"/>
  <c r="E216" i="2"/>
  <c r="B217" i="2"/>
  <c r="C217" i="2"/>
  <c r="D217" i="2"/>
  <c r="E217" i="2"/>
  <c r="B218" i="2"/>
  <c r="C218" i="2"/>
  <c r="D218" i="2"/>
  <c r="E218" i="2"/>
  <c r="E209" i="2"/>
  <c r="C209" i="2"/>
  <c r="D209" i="2"/>
  <c r="B209" i="2"/>
  <c r="G197" i="2"/>
  <c r="I197" i="2"/>
  <c r="J197" i="2"/>
  <c r="K197" i="2"/>
  <c r="L197" i="2"/>
  <c r="G198" i="2"/>
  <c r="I198" i="2"/>
  <c r="J198" i="2"/>
  <c r="K198" i="2"/>
  <c r="L198" i="2"/>
  <c r="G199" i="2"/>
  <c r="I199" i="2"/>
  <c r="J199" i="2"/>
  <c r="K199" i="2"/>
  <c r="L199" i="2"/>
  <c r="G200" i="2"/>
  <c r="I200" i="2"/>
  <c r="J200" i="2"/>
  <c r="K200" i="2"/>
  <c r="L200" i="2"/>
  <c r="G201" i="2"/>
  <c r="I201" i="2"/>
  <c r="J201" i="2"/>
  <c r="K201" i="2"/>
  <c r="L201" i="2"/>
  <c r="G202" i="2"/>
  <c r="I202" i="2"/>
  <c r="J202" i="2"/>
  <c r="K202" i="2"/>
  <c r="L202" i="2"/>
  <c r="G203" i="2"/>
  <c r="I203" i="2"/>
  <c r="J203" i="2"/>
  <c r="K203" i="2"/>
  <c r="L203" i="2"/>
  <c r="G204" i="2"/>
  <c r="I204" i="2"/>
  <c r="J204" i="2"/>
  <c r="K204" i="2"/>
  <c r="L204" i="2"/>
  <c r="G205" i="2"/>
  <c r="I205" i="2"/>
  <c r="J205" i="2"/>
  <c r="K205" i="2"/>
  <c r="L205" i="2"/>
  <c r="L196" i="2"/>
  <c r="J196" i="2"/>
  <c r="K196" i="2"/>
  <c r="I196" i="2"/>
  <c r="G196" i="2"/>
  <c r="B197" i="2"/>
  <c r="C197" i="2"/>
  <c r="D197" i="2"/>
  <c r="E197" i="2"/>
  <c r="F197" i="2"/>
  <c r="B198" i="2"/>
  <c r="C198" i="2"/>
  <c r="D198" i="2"/>
  <c r="E198" i="2"/>
  <c r="F198" i="2"/>
  <c r="B199" i="2"/>
  <c r="C199" i="2"/>
  <c r="D199" i="2"/>
  <c r="E199" i="2"/>
  <c r="F199" i="2"/>
  <c r="B200" i="2"/>
  <c r="C200" i="2"/>
  <c r="D200" i="2"/>
  <c r="E200" i="2"/>
  <c r="F200" i="2"/>
  <c r="B201" i="2"/>
  <c r="C201" i="2"/>
  <c r="D201" i="2"/>
  <c r="E201" i="2"/>
  <c r="F201" i="2"/>
  <c r="B202" i="2"/>
  <c r="C202" i="2"/>
  <c r="D202" i="2"/>
  <c r="E202" i="2"/>
  <c r="F202" i="2"/>
  <c r="B203" i="2"/>
  <c r="C203" i="2"/>
  <c r="D203" i="2"/>
  <c r="E203" i="2"/>
  <c r="F203" i="2"/>
  <c r="B204" i="2"/>
  <c r="C204" i="2"/>
  <c r="D204" i="2"/>
  <c r="E204" i="2"/>
  <c r="F204" i="2"/>
  <c r="B205" i="2"/>
  <c r="C205" i="2"/>
  <c r="D205" i="2"/>
  <c r="E205" i="2"/>
  <c r="F205" i="2"/>
  <c r="F196" i="2"/>
  <c r="D196" i="2"/>
  <c r="E196" i="2"/>
  <c r="C196" i="2"/>
  <c r="B196" i="2"/>
  <c r="K183" i="2"/>
  <c r="J183" i="2"/>
  <c r="I183" i="2"/>
  <c r="G183" i="2"/>
  <c r="B184" i="2"/>
  <c r="C184" i="2"/>
  <c r="D184" i="2"/>
  <c r="E184" i="2"/>
  <c r="F184" i="2"/>
  <c r="B185" i="2"/>
  <c r="C185" i="2"/>
  <c r="D185" i="2"/>
  <c r="E185" i="2"/>
  <c r="F185" i="2"/>
  <c r="B186" i="2"/>
  <c r="C186" i="2"/>
  <c r="D186" i="2"/>
  <c r="E186" i="2"/>
  <c r="F186" i="2"/>
  <c r="B187" i="2"/>
  <c r="C187" i="2"/>
  <c r="D187" i="2"/>
  <c r="E187" i="2"/>
  <c r="F187" i="2"/>
  <c r="B188" i="2"/>
  <c r="C188" i="2"/>
  <c r="D188" i="2"/>
  <c r="E188" i="2"/>
  <c r="F188" i="2"/>
  <c r="B189" i="2"/>
  <c r="C189" i="2"/>
  <c r="D189" i="2"/>
  <c r="E189" i="2"/>
  <c r="F189" i="2"/>
  <c r="B190" i="2"/>
  <c r="C190" i="2"/>
  <c r="D190" i="2"/>
  <c r="E190" i="2"/>
  <c r="F190" i="2"/>
  <c r="B191" i="2"/>
  <c r="C191" i="2"/>
  <c r="D191" i="2"/>
  <c r="E191" i="2"/>
  <c r="F191" i="2"/>
  <c r="B192" i="2"/>
  <c r="C192" i="2"/>
  <c r="D192" i="2"/>
  <c r="E192" i="2"/>
  <c r="F192" i="2"/>
  <c r="F183" i="2"/>
  <c r="E183" i="2"/>
  <c r="D183" i="2"/>
  <c r="C183" i="2"/>
  <c r="B183" i="2"/>
  <c r="H34" i="2"/>
  <c r="H33" i="2"/>
  <c r="H32" i="2"/>
  <c r="H31" i="2"/>
  <c r="H30" i="2"/>
  <c r="H29" i="2"/>
  <c r="H27" i="2"/>
  <c r="E35" i="2"/>
  <c r="E34" i="2"/>
  <c r="E33" i="2"/>
  <c r="E32" i="2"/>
  <c r="E31" i="2"/>
  <c r="E30" i="2"/>
  <c r="E29" i="2"/>
  <c r="E28" i="2"/>
  <c r="C28" i="2"/>
  <c r="E27" i="2"/>
  <c r="I5" i="2"/>
  <c r="H5" i="2"/>
  <c r="D50" i="3"/>
  <c r="E50" i="3" s="1"/>
  <c r="D51" i="3"/>
  <c r="E51" i="3" s="1"/>
  <c r="D52" i="3"/>
  <c r="E52" i="3" s="1"/>
  <c r="D53" i="3"/>
  <c r="E53" i="3" s="1"/>
  <c r="D54" i="3"/>
  <c r="E54" i="3" s="1"/>
  <c r="D55" i="3"/>
  <c r="E55" i="3" s="1"/>
  <c r="D56" i="3"/>
  <c r="E56" i="3" s="1"/>
  <c r="D57" i="3"/>
  <c r="E57" i="3" s="1"/>
  <c r="D58" i="3"/>
  <c r="E58" i="3" s="1"/>
  <c r="D59" i="3"/>
  <c r="E59" i="3" s="1"/>
  <c r="D60" i="3"/>
  <c r="E60" i="3" s="1"/>
  <c r="D49" i="3"/>
  <c r="E49" i="3" s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1" i="1"/>
  <c r="BK19" i="1"/>
  <c r="BK18" i="1"/>
  <c r="BK17" i="1"/>
  <c r="BK16" i="1"/>
  <c r="BK15" i="1"/>
  <c r="BK14" i="1"/>
  <c r="BK13" i="1"/>
  <c r="L3" i="4"/>
  <c r="L4" i="20"/>
  <c r="L3" i="20"/>
  <c r="AK37" i="3"/>
  <c r="AJ37" i="3"/>
  <c r="AI37" i="3"/>
  <c r="AH37" i="3"/>
  <c r="AK36" i="3"/>
  <c r="AJ36" i="3"/>
  <c r="AI36" i="3"/>
  <c r="AH36" i="3"/>
  <c r="AK35" i="3"/>
  <c r="AJ35" i="3"/>
  <c r="AI35" i="3"/>
  <c r="AH35" i="3"/>
  <c r="AK34" i="3"/>
  <c r="AJ34" i="3"/>
  <c r="AI34" i="3"/>
  <c r="AH34" i="3"/>
  <c r="AK186" i="3"/>
  <c r="AJ186" i="3"/>
  <c r="AI186" i="3"/>
  <c r="AH186" i="3"/>
  <c r="AK185" i="3"/>
  <c r="AJ185" i="3"/>
  <c r="AI185" i="3"/>
  <c r="AH185" i="3"/>
  <c r="AK184" i="3"/>
  <c r="AJ184" i="3"/>
  <c r="AI184" i="3"/>
  <c r="AH184" i="3"/>
  <c r="AK183" i="3"/>
  <c r="AJ183" i="3"/>
  <c r="AI183" i="3"/>
  <c r="AH183" i="3"/>
  <c r="AK182" i="3"/>
  <c r="AJ182" i="3"/>
  <c r="AI182" i="3"/>
  <c r="AH182" i="3"/>
  <c r="AK181" i="3"/>
  <c r="AJ181" i="3"/>
  <c r="AI181" i="3"/>
  <c r="AH181" i="3"/>
  <c r="AK180" i="3"/>
  <c r="AJ180" i="3"/>
  <c r="AI180" i="3"/>
  <c r="AH180" i="3"/>
  <c r="AK179" i="3"/>
  <c r="AJ179" i="3"/>
  <c r="AI179" i="3"/>
  <c r="AH179" i="3"/>
  <c r="AK178" i="3"/>
  <c r="AJ178" i="3"/>
  <c r="AI178" i="3"/>
  <c r="AH178" i="3"/>
  <c r="AK177" i="3"/>
  <c r="AJ177" i="3"/>
  <c r="AI177" i="3"/>
  <c r="AH177" i="3"/>
  <c r="AK176" i="3"/>
  <c r="AJ176" i="3"/>
  <c r="AI176" i="3"/>
  <c r="AH176" i="3"/>
  <c r="AK175" i="3"/>
  <c r="AJ175" i="3"/>
  <c r="AI175" i="3"/>
  <c r="AH175" i="3"/>
  <c r="AK174" i="3"/>
  <c r="AJ174" i="3"/>
  <c r="AI174" i="3"/>
  <c r="AH174" i="3"/>
  <c r="AK173" i="3"/>
  <c r="AJ173" i="3"/>
  <c r="AI173" i="3"/>
  <c r="AH173" i="3"/>
  <c r="AK172" i="3"/>
  <c r="AJ172" i="3"/>
  <c r="AI172" i="3"/>
  <c r="AH172" i="3"/>
  <c r="AK171" i="3"/>
  <c r="AJ171" i="3"/>
  <c r="AI171" i="3"/>
  <c r="AH171" i="3"/>
  <c r="AK170" i="3"/>
  <c r="AJ170" i="3"/>
  <c r="AI170" i="3"/>
  <c r="AH170" i="3"/>
  <c r="AK169" i="3"/>
  <c r="AJ169" i="3"/>
  <c r="AI169" i="3"/>
  <c r="AH169" i="3"/>
  <c r="AK168" i="3"/>
  <c r="AJ168" i="3"/>
  <c r="AI168" i="3"/>
  <c r="AH168" i="3"/>
  <c r="AK167" i="3"/>
  <c r="AJ167" i="3"/>
  <c r="AI167" i="3"/>
  <c r="AH167" i="3"/>
  <c r="AK166" i="3"/>
  <c r="AJ166" i="3"/>
  <c r="AI166" i="3"/>
  <c r="AH166" i="3"/>
  <c r="AK165" i="3"/>
  <c r="AJ165" i="3"/>
  <c r="AI165" i="3"/>
  <c r="AH165" i="3"/>
  <c r="AK164" i="3"/>
  <c r="AJ164" i="3"/>
  <c r="AI164" i="3"/>
  <c r="AH164" i="3"/>
  <c r="AK163" i="3"/>
  <c r="AJ163" i="3"/>
  <c r="AI163" i="3"/>
  <c r="AH163" i="3"/>
  <c r="AK162" i="3"/>
  <c r="AJ162" i="3"/>
  <c r="AI162" i="3"/>
  <c r="AH162" i="3"/>
  <c r="AK161" i="3"/>
  <c r="AJ161" i="3"/>
  <c r="AI161" i="3"/>
  <c r="AH161" i="3"/>
  <c r="AK160" i="3"/>
  <c r="AJ160" i="3"/>
  <c r="AI160" i="3"/>
  <c r="AH160" i="3"/>
  <c r="AK159" i="3"/>
  <c r="AJ159" i="3"/>
  <c r="AI159" i="3"/>
  <c r="AH159" i="3"/>
  <c r="AK158" i="3"/>
  <c r="AJ158" i="3"/>
  <c r="AI158" i="3"/>
  <c r="AH158" i="3"/>
  <c r="AK157" i="3"/>
  <c r="AJ157" i="3"/>
  <c r="AI157" i="3"/>
  <c r="AH157" i="3"/>
  <c r="AK156" i="3"/>
  <c r="AJ156" i="3"/>
  <c r="AI156" i="3"/>
  <c r="AH156" i="3"/>
  <c r="AK155" i="3"/>
  <c r="AJ155" i="3"/>
  <c r="AI155" i="3"/>
  <c r="AH155" i="3"/>
  <c r="AK154" i="3"/>
  <c r="AJ154" i="3"/>
  <c r="AI154" i="3"/>
  <c r="AH154" i="3"/>
  <c r="AK153" i="3"/>
  <c r="AJ153" i="3"/>
  <c r="AI153" i="3"/>
  <c r="AH153" i="3"/>
  <c r="AK152" i="3"/>
  <c r="AJ152" i="3"/>
  <c r="AI152" i="3"/>
  <c r="AH152" i="3"/>
  <c r="AK151" i="3"/>
  <c r="AJ151" i="3"/>
  <c r="AI151" i="3"/>
  <c r="AH151" i="3"/>
  <c r="AK150" i="3"/>
  <c r="AJ150" i="3"/>
  <c r="AI150" i="3"/>
  <c r="AH150" i="3"/>
  <c r="AK149" i="3"/>
  <c r="AJ149" i="3"/>
  <c r="AI149" i="3"/>
  <c r="AH149" i="3"/>
  <c r="AK148" i="3"/>
  <c r="AJ148" i="3"/>
  <c r="AI148" i="3"/>
  <c r="AH148" i="3"/>
  <c r="AK147" i="3"/>
  <c r="AJ147" i="3"/>
  <c r="AI147" i="3"/>
  <c r="AH147" i="3"/>
  <c r="AK146" i="3"/>
  <c r="AJ146" i="3"/>
  <c r="AI146" i="3"/>
  <c r="AH146" i="3"/>
  <c r="AK145" i="3"/>
  <c r="AJ145" i="3"/>
  <c r="AI145" i="3"/>
  <c r="AH145" i="3"/>
  <c r="AK144" i="3"/>
  <c r="AJ144" i="3"/>
  <c r="AI144" i="3"/>
  <c r="AH144" i="3"/>
  <c r="AK143" i="3"/>
  <c r="AJ143" i="3"/>
  <c r="AI143" i="3"/>
  <c r="AH143" i="3"/>
  <c r="AK142" i="3"/>
  <c r="AJ142" i="3"/>
  <c r="AI142" i="3"/>
  <c r="AH142" i="3"/>
  <c r="AK141" i="3"/>
  <c r="AJ141" i="3"/>
  <c r="AI141" i="3"/>
  <c r="AH141" i="3"/>
  <c r="AK140" i="3"/>
  <c r="AJ140" i="3"/>
  <c r="AI140" i="3"/>
  <c r="AH140" i="3"/>
  <c r="AK139" i="3"/>
  <c r="AJ139" i="3"/>
  <c r="AI139" i="3"/>
  <c r="AH139" i="3"/>
  <c r="AK138" i="3"/>
  <c r="AJ138" i="3"/>
  <c r="AI138" i="3"/>
  <c r="AH138" i="3"/>
  <c r="AK137" i="3"/>
  <c r="AJ137" i="3"/>
  <c r="AI137" i="3"/>
  <c r="AH137" i="3"/>
  <c r="AK136" i="3"/>
  <c r="AJ136" i="3"/>
  <c r="AI136" i="3"/>
  <c r="AH136" i="3"/>
  <c r="AK135" i="3"/>
  <c r="AJ135" i="3"/>
  <c r="AI135" i="3"/>
  <c r="AH135" i="3"/>
  <c r="AK134" i="3"/>
  <c r="AJ134" i="3"/>
  <c r="AI134" i="3"/>
  <c r="AH134" i="3"/>
  <c r="AK133" i="3"/>
  <c r="AJ133" i="3"/>
  <c r="AI133" i="3"/>
  <c r="AH133" i="3"/>
  <c r="AK132" i="3"/>
  <c r="AJ132" i="3"/>
  <c r="AI132" i="3"/>
  <c r="AH132" i="3"/>
  <c r="AK131" i="3"/>
  <c r="AJ131" i="3"/>
  <c r="AI131" i="3"/>
  <c r="AH131" i="3"/>
  <c r="AK130" i="3"/>
  <c r="AJ130" i="3"/>
  <c r="AI130" i="3"/>
  <c r="AH130" i="3"/>
  <c r="AK59" i="3"/>
  <c r="AJ59" i="3"/>
  <c r="AI59" i="3"/>
  <c r="AH59" i="3"/>
  <c r="AK58" i="3"/>
  <c r="AJ58" i="3"/>
  <c r="AI58" i="3"/>
  <c r="AH58" i="3"/>
  <c r="AK57" i="3"/>
  <c r="AJ57" i="3"/>
  <c r="AI57" i="3"/>
  <c r="AH57" i="3"/>
  <c r="AK56" i="3"/>
  <c r="AJ56" i="3"/>
  <c r="AI56" i="3"/>
  <c r="AH56" i="3"/>
  <c r="AK55" i="3"/>
  <c r="AJ55" i="3"/>
  <c r="AI55" i="3"/>
  <c r="AH55" i="3"/>
  <c r="AK54" i="3"/>
  <c r="AJ54" i="3"/>
  <c r="AI54" i="3"/>
  <c r="AH54" i="3"/>
  <c r="AK53" i="3"/>
  <c r="AJ53" i="3"/>
  <c r="AI53" i="3"/>
  <c r="AH53" i="3"/>
  <c r="AK52" i="3"/>
  <c r="AJ52" i="3"/>
  <c r="AI52" i="3"/>
  <c r="AH52" i="3"/>
  <c r="AK51" i="3"/>
  <c r="AJ51" i="3"/>
  <c r="AI51" i="3"/>
  <c r="AH51" i="3"/>
  <c r="AK50" i="3"/>
  <c r="AJ50" i="3"/>
  <c r="AI50" i="3"/>
  <c r="AH50" i="3"/>
  <c r="AK49" i="3"/>
  <c r="AJ49" i="3"/>
  <c r="AI49" i="3"/>
  <c r="AH49" i="3"/>
  <c r="AI60" i="20"/>
  <c r="AI59" i="20"/>
  <c r="AI58" i="20"/>
  <c r="AI57" i="20"/>
  <c r="AI56" i="20"/>
  <c r="AI55" i="20"/>
  <c r="AI54" i="20"/>
  <c r="AI53" i="20"/>
  <c r="AI52" i="20"/>
  <c r="AI51" i="20"/>
  <c r="AI50" i="20"/>
  <c r="AI49" i="20"/>
  <c r="AI47" i="20"/>
  <c r="AI46" i="20"/>
  <c r="AI45" i="20"/>
  <c r="AI44" i="20"/>
  <c r="AI43" i="20"/>
  <c r="AI42" i="20"/>
  <c r="AI41" i="20"/>
  <c r="AI39" i="20"/>
  <c r="AI37" i="20"/>
  <c r="AI27" i="20"/>
  <c r="AI26" i="20"/>
  <c r="AI23" i="20"/>
  <c r="AI4" i="20"/>
  <c r="AI3" i="20"/>
  <c r="Q4" i="20"/>
  <c r="Q23" i="20"/>
  <c r="Q26" i="20"/>
  <c r="Q27" i="20"/>
  <c r="Q37" i="20"/>
  <c r="Q39" i="20"/>
  <c r="Q41" i="20"/>
  <c r="Q42" i="20"/>
  <c r="Q43" i="20"/>
  <c r="Q44" i="20"/>
  <c r="Q45" i="20"/>
  <c r="Q46" i="20"/>
  <c r="Q47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G34" i="2"/>
  <c r="G33" i="2"/>
  <c r="G32" i="2"/>
  <c r="G31" i="2"/>
  <c r="G30" i="2"/>
  <c r="G29" i="2"/>
  <c r="G27" i="2"/>
  <c r="C35" i="2"/>
  <c r="C34" i="2"/>
  <c r="C33" i="2"/>
  <c r="C32" i="2"/>
  <c r="C31" i="2"/>
  <c r="C30" i="2"/>
  <c r="C29" i="2"/>
  <c r="C222" i="2"/>
  <c r="C27" i="2"/>
  <c r="H6" i="2" l="1"/>
  <c r="I6" i="2"/>
  <c r="G8" i="2"/>
  <c r="H7" i="2"/>
  <c r="I7" i="2"/>
  <c r="F5" i="22"/>
  <c r="G5" i="22"/>
  <c r="E7" i="22"/>
  <c r="F6" i="22"/>
  <c r="G6" i="22"/>
  <c r="I8" i="2" l="1"/>
  <c r="G9" i="2"/>
  <c r="H8" i="2"/>
  <c r="G7" i="22"/>
  <c r="E8" i="22"/>
  <c r="F7" i="22"/>
  <c r="G10" i="2" l="1"/>
  <c r="H9" i="2"/>
  <c r="I9" i="2"/>
  <c r="F8" i="22"/>
  <c r="G8" i="22"/>
  <c r="E9" i="22"/>
  <c r="H10" i="2" l="1"/>
  <c r="I10" i="2"/>
  <c r="G11" i="2"/>
  <c r="E10" i="22"/>
  <c r="F9" i="22"/>
  <c r="G9" i="22"/>
  <c r="G12" i="2" l="1"/>
  <c r="H11" i="2"/>
  <c r="I11" i="2"/>
  <c r="E11" i="22"/>
  <c r="F10" i="22"/>
  <c r="G10" i="22"/>
  <c r="H12" i="2" l="1"/>
  <c r="G13" i="2"/>
  <c r="I12" i="2"/>
  <c r="G11" i="22"/>
  <c r="E12" i="22"/>
  <c r="F11" i="22"/>
  <c r="G14" i="2" l="1"/>
  <c r="H13" i="2"/>
  <c r="I13" i="2"/>
  <c r="F12" i="22"/>
  <c r="G12" i="22"/>
  <c r="E13" i="22"/>
  <c r="H14" i="2" l="1"/>
  <c r="I14" i="2"/>
  <c r="G15" i="2"/>
  <c r="E14" i="22"/>
  <c r="F13" i="22"/>
  <c r="G13" i="22"/>
  <c r="I15" i="2" l="1"/>
  <c r="G16" i="2"/>
  <c r="H15" i="2"/>
  <c r="E15" i="22"/>
  <c r="F14" i="22"/>
  <c r="G14" i="22"/>
  <c r="H16" i="2" l="1"/>
  <c r="I16" i="2"/>
  <c r="G17" i="2"/>
  <c r="G15" i="22"/>
  <c r="E16" i="22"/>
  <c r="F15" i="22"/>
  <c r="H17" i="2" l="1"/>
  <c r="I17" i="2"/>
  <c r="G18" i="2"/>
  <c r="F16" i="22"/>
  <c r="G16" i="22"/>
  <c r="E17" i="22"/>
  <c r="H18" i="2" l="1"/>
  <c r="I18" i="2"/>
  <c r="G19" i="2"/>
  <c r="E18" i="22"/>
  <c r="F17" i="22"/>
  <c r="G17" i="22"/>
  <c r="I19" i="2" l="1"/>
  <c r="G20" i="2"/>
  <c r="H19" i="2"/>
  <c r="E19" i="22"/>
  <c r="F18" i="22"/>
  <c r="G18" i="22"/>
  <c r="H20" i="2" l="1"/>
  <c r="I20" i="2"/>
  <c r="G21" i="2"/>
  <c r="G19" i="22"/>
  <c r="E20" i="22"/>
  <c r="F19" i="22"/>
  <c r="H21" i="2" l="1"/>
  <c r="I21" i="2"/>
  <c r="G22" i="2"/>
  <c r="F20" i="22"/>
  <c r="G20" i="22"/>
  <c r="E21" i="22"/>
  <c r="I22" i="2" l="1"/>
  <c r="G23" i="2"/>
  <c r="H22" i="2"/>
  <c r="E22" i="22"/>
  <c r="F21" i="22"/>
  <c r="G21" i="22"/>
  <c r="H23" i="2" l="1"/>
  <c r="J5" i="2"/>
  <c r="I23" i="2"/>
  <c r="E23" i="22"/>
  <c r="F22" i="22"/>
  <c r="G22" i="22"/>
  <c r="K5" i="2" l="1"/>
  <c r="L5" i="2"/>
  <c r="J6" i="2"/>
  <c r="G23" i="22"/>
  <c r="E24" i="22"/>
  <c r="F23" i="22"/>
  <c r="K6" i="2" l="1"/>
  <c r="J7" i="2"/>
  <c r="L6" i="2"/>
  <c r="F24" i="22"/>
  <c r="G24" i="22"/>
  <c r="E25" i="22"/>
  <c r="L7" i="2" l="1"/>
  <c r="J8" i="2"/>
  <c r="K7" i="2"/>
  <c r="E26" i="22"/>
  <c r="F25" i="22"/>
  <c r="G25" i="22"/>
  <c r="K8" i="2" l="1"/>
  <c r="J9" i="2"/>
  <c r="L8" i="2"/>
  <c r="E27" i="22"/>
  <c r="F26" i="22"/>
  <c r="G26" i="22"/>
  <c r="K9" i="2" l="1"/>
  <c r="L9" i="2"/>
  <c r="J10" i="2"/>
  <c r="G27" i="22"/>
  <c r="E28" i="22"/>
  <c r="F27" i="22"/>
  <c r="J11" i="2" l="1"/>
  <c r="K10" i="2"/>
  <c r="L10" i="2"/>
  <c r="F28" i="22"/>
  <c r="G28" i="22"/>
  <c r="E29" i="22"/>
  <c r="K11" i="2" l="1"/>
  <c r="L11" i="2"/>
  <c r="J12" i="2"/>
  <c r="E30" i="22"/>
  <c r="F29" i="22"/>
  <c r="G29" i="22"/>
  <c r="L12" i="2" l="1"/>
  <c r="J13" i="2"/>
  <c r="K12" i="2"/>
  <c r="E31" i="22"/>
  <c r="F30" i="22"/>
  <c r="G30" i="22"/>
  <c r="J14" i="2" l="1"/>
  <c r="K13" i="2"/>
  <c r="L13" i="2"/>
  <c r="G31" i="22"/>
  <c r="E32" i="22"/>
  <c r="F31" i="22"/>
  <c r="J15" i="2" l="1"/>
  <c r="K14" i="2"/>
  <c r="L14" i="2"/>
  <c r="F32" i="22"/>
  <c r="G32" i="22"/>
  <c r="E33" i="22"/>
  <c r="K15" i="2" l="1"/>
  <c r="L15" i="2"/>
  <c r="J16" i="2"/>
  <c r="E34" i="22"/>
  <c r="F33" i="22"/>
  <c r="G33" i="22"/>
  <c r="L16" i="2" l="1"/>
  <c r="J17" i="2"/>
  <c r="K16" i="2"/>
  <c r="E35" i="22"/>
  <c r="F34" i="22"/>
  <c r="G34" i="22"/>
  <c r="J18" i="2" l="1"/>
  <c r="K17" i="2"/>
  <c r="L17" i="2"/>
  <c r="G35" i="22"/>
  <c r="E36" i="22"/>
  <c r="F35" i="22"/>
  <c r="J19" i="2" l="1"/>
  <c r="L18" i="2"/>
  <c r="K18" i="2"/>
  <c r="G36" i="22"/>
  <c r="F36" i="22"/>
  <c r="E37" i="22"/>
  <c r="K19" i="2" l="1"/>
  <c r="L19" i="2"/>
  <c r="J20" i="2"/>
  <c r="F37" i="22"/>
  <c r="G37" i="22"/>
  <c r="E38" i="22"/>
  <c r="L20" i="2" l="1"/>
  <c r="J21" i="2"/>
  <c r="K20" i="2"/>
  <c r="G38" i="22"/>
  <c r="E39" i="22"/>
  <c r="F38" i="22"/>
  <c r="J22" i="2" l="1"/>
  <c r="K21" i="2"/>
  <c r="L21" i="2"/>
  <c r="G39" i="22"/>
  <c r="E40" i="22"/>
  <c r="F39" i="22"/>
  <c r="J23" i="2" l="1"/>
  <c r="L22" i="2"/>
  <c r="K22" i="2"/>
  <c r="G40" i="22"/>
  <c r="F40" i="22"/>
  <c r="E41" i="22"/>
  <c r="L23" i="2" l="1"/>
  <c r="K23" i="2"/>
  <c r="F41" i="22"/>
  <c r="G41" i="22"/>
  <c r="E42" i="22"/>
  <c r="G42" i="22" l="1"/>
  <c r="E43" i="22"/>
  <c r="F42" i="22"/>
  <c r="G43" i="22" l="1"/>
  <c r="E44" i="22"/>
  <c r="F43" i="22"/>
  <c r="G44" i="22" l="1"/>
  <c r="F44" i="22"/>
  <c r="E45" i="22"/>
  <c r="F45" i="22" l="1"/>
  <c r="G45" i="22"/>
  <c r="E46" i="22"/>
  <c r="G46" i="22" l="1"/>
  <c r="E47" i="22"/>
  <c r="F46" i="22"/>
  <c r="G47" i="22" l="1"/>
  <c r="E48" i="22"/>
  <c r="F47" i="22"/>
  <c r="G48" i="22" l="1"/>
  <c r="F48" i="22"/>
  <c r="E49" i="22"/>
  <c r="F49" i="22" l="1"/>
  <c r="G49" i="22"/>
  <c r="E50" i="22"/>
  <c r="G50" i="22" l="1"/>
  <c r="E51" i="22"/>
  <c r="F50" i="22"/>
  <c r="G51" i="22" l="1"/>
  <c r="E52" i="22"/>
  <c r="F51" i="22"/>
  <c r="G52" i="22" l="1"/>
  <c r="F52" i="22"/>
  <c r="E53" i="22"/>
  <c r="F53" i="22" l="1"/>
  <c r="G53" i="22"/>
  <c r="E54" i="22"/>
  <c r="G54" i="22" l="1"/>
  <c r="E55" i="22"/>
  <c r="F54" i="22"/>
  <c r="G55" i="22" l="1"/>
  <c r="E56" i="22"/>
  <c r="F55" i="22"/>
  <c r="G56" i="22" l="1"/>
  <c r="F56" i="22"/>
  <c r="E57" i="22"/>
  <c r="F57" i="22" l="1"/>
  <c r="G57" i="22"/>
  <c r="E58" i="22"/>
  <c r="G58" i="22" l="1"/>
  <c r="E59" i="22"/>
  <c r="F58" i="22"/>
  <c r="G59" i="22" l="1"/>
  <c r="E60" i="22"/>
  <c r="F59" i="22"/>
  <c r="G60" i="22" l="1"/>
  <c r="F60" i="22"/>
  <c r="E61" i="22"/>
  <c r="F61" i="22" l="1"/>
  <c r="G61" i="22"/>
  <c r="E62" i="22"/>
  <c r="G62" i="22" l="1"/>
  <c r="E63" i="22"/>
  <c r="F62" i="22"/>
  <c r="G63" i="22" l="1"/>
  <c r="E64" i="22"/>
  <c r="F63" i="22"/>
  <c r="G64" i="22" l="1"/>
  <c r="F64" i="22"/>
  <c r="E65" i="22"/>
  <c r="F65" i="22" l="1"/>
  <c r="G65" i="22"/>
  <c r="E66" i="22"/>
  <c r="G66" i="22" l="1"/>
  <c r="E67" i="22"/>
  <c r="F66" i="22"/>
  <c r="G67" i="22" l="1"/>
  <c r="E68" i="22"/>
  <c r="F67" i="22"/>
  <c r="G68" i="22" l="1"/>
  <c r="F68" i="22"/>
  <c r="E69" i="22"/>
  <c r="F69" i="22" l="1"/>
  <c r="G69" i="22"/>
  <c r="E70" i="22"/>
  <c r="G70" i="22" l="1"/>
  <c r="E71" i="22"/>
  <c r="F70" i="22"/>
  <c r="G71" i="22" l="1"/>
  <c r="E72" i="22"/>
  <c r="F71" i="22"/>
  <c r="G72" i="22" l="1"/>
  <c r="F72" i="22"/>
  <c r="E73" i="22"/>
  <c r="F73" i="22" l="1"/>
  <c r="G73" i="22"/>
  <c r="E74" i="22"/>
  <c r="G74" i="22" l="1"/>
  <c r="E75" i="22"/>
  <c r="F74" i="22"/>
  <c r="G75" i="22" l="1"/>
  <c r="E76" i="22"/>
  <c r="F75" i="22"/>
  <c r="G76" i="22" l="1"/>
  <c r="F76" i="22"/>
  <c r="E77" i="22"/>
  <c r="F77" i="22" l="1"/>
  <c r="G77" i="22"/>
  <c r="E78" i="22"/>
  <c r="G78" i="22" l="1"/>
  <c r="E79" i="22"/>
  <c r="F78" i="22"/>
  <c r="G79" i="22" l="1"/>
  <c r="E80" i="22"/>
  <c r="F79" i="22"/>
  <c r="G80" i="22" l="1"/>
  <c r="F80" i="22"/>
  <c r="E81" i="22"/>
  <c r="F81" i="22" l="1"/>
  <c r="G81" i="22"/>
  <c r="E82" i="22"/>
  <c r="G82" i="22" l="1"/>
  <c r="E83" i="22"/>
  <c r="F82" i="22"/>
  <c r="G83" i="22" l="1"/>
  <c r="E84" i="22"/>
  <c r="G84" i="22" s="1"/>
  <c r="F83" i="22"/>
  <c r="F84" i="22" l="1"/>
  <c r="E85" i="22"/>
  <c r="G85" i="22" s="1"/>
  <c r="F85" i="22" l="1"/>
  <c r="E86" i="22"/>
  <c r="G86" i="22" s="1"/>
  <c r="E87" i="22" l="1"/>
  <c r="G87" i="22" s="1"/>
  <c r="F86" i="22"/>
  <c r="E88" i="22" l="1"/>
  <c r="G88" i="22" s="1"/>
  <c r="F87" i="22"/>
  <c r="F88" i="22" l="1"/>
  <c r="E89" i="22"/>
  <c r="E90" i="22" l="1"/>
  <c r="G90" i="22" s="1"/>
  <c r="G89" i="22"/>
  <c r="E91" i="22"/>
  <c r="G91" i="22" s="1"/>
  <c r="F90" i="22"/>
  <c r="F89" i="22"/>
  <c r="E92" i="22" l="1"/>
  <c r="G92" i="22" s="1"/>
  <c r="F91" i="22"/>
  <c r="E93" i="22" l="1"/>
  <c r="G93" i="22" s="1"/>
  <c r="F92" i="22"/>
  <c r="F93" i="22" l="1"/>
  <c r="E94" i="22"/>
  <c r="G94" i="22" s="1"/>
  <c r="E95" i="22" l="1"/>
  <c r="G95" i="22" s="1"/>
  <c r="F94" i="22"/>
  <c r="E96" i="22" l="1"/>
  <c r="F95" i="22"/>
  <c r="E97" i="22" l="1"/>
  <c r="G96" i="22"/>
  <c r="F96" i="22"/>
  <c r="E98" i="22" l="1"/>
  <c r="F97" i="22"/>
  <c r="G97" i="22"/>
  <c r="E99" i="22" l="1"/>
  <c r="G98" i="22"/>
  <c r="F98" i="22"/>
  <c r="E100" i="22" l="1"/>
  <c r="F99" i="22"/>
  <c r="G99" i="22"/>
  <c r="E101" i="22" l="1"/>
  <c r="F100" i="22"/>
  <c r="G100" i="22"/>
  <c r="E102" i="22" l="1"/>
  <c r="E103" i="22" s="1"/>
  <c r="F101" i="22"/>
  <c r="G101" i="22"/>
  <c r="F103" i="22" l="1"/>
  <c r="G103" i="22"/>
  <c r="F102" i="22"/>
  <c r="G102" i="22"/>
</calcChain>
</file>

<file path=xl/comments1.xml><?xml version="1.0" encoding="utf-8"?>
<comments xmlns="http://schemas.openxmlformats.org/spreadsheetml/2006/main">
  <authors>
    <author>Dan Bleak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 xml:space="preserve">Not Graduation Year </t>
        </r>
        <r>
          <rPr>
            <sz val="9"/>
            <color indexed="81"/>
            <rFont val="Tahoma"/>
            <family val="2"/>
          </rPr>
          <t>- Year of the Performance (use the latter year of the season)</t>
        </r>
      </text>
    </comment>
  </commentList>
</comments>
</file>

<file path=xl/sharedStrings.xml><?xml version="1.0" encoding="utf-8"?>
<sst xmlns="http://schemas.openxmlformats.org/spreadsheetml/2006/main" count="14532" uniqueCount="1366">
  <si>
    <t>School</t>
  </si>
  <si>
    <t>Overall</t>
  </si>
  <si>
    <t>Assists</t>
  </si>
  <si>
    <t>Team Scoring</t>
  </si>
  <si>
    <t>Per Game Averages</t>
  </si>
  <si>
    <t>Row Labels</t>
  </si>
  <si>
    <t>Values</t>
  </si>
  <si>
    <t>Points</t>
  </si>
  <si>
    <t>Lowest Opp Points</t>
  </si>
  <si>
    <t>Rebounds</t>
  </si>
  <si>
    <t>Steals</t>
  </si>
  <si>
    <t>FG%</t>
  </si>
  <si>
    <t>FT%</t>
  </si>
  <si>
    <t>Blocked Shots</t>
  </si>
  <si>
    <t>Most Opp TO's</t>
  </si>
  <si>
    <t>PLAYER,#</t>
  </si>
  <si>
    <t>GP</t>
  </si>
  <si>
    <t>3FGM</t>
  </si>
  <si>
    <t>3FGA</t>
  </si>
  <si>
    <t>3FG %</t>
  </si>
  <si>
    <t>2FGM</t>
  </si>
  <si>
    <t>2FGA</t>
  </si>
  <si>
    <t>2FG %</t>
  </si>
  <si>
    <t>FTM</t>
  </si>
  <si>
    <t>FTA</t>
  </si>
  <si>
    <t>FT %</t>
  </si>
  <si>
    <t>PTS</t>
  </si>
  <si>
    <t>OFF REB</t>
  </si>
  <si>
    <t>DEF REB</t>
  </si>
  <si>
    <t>REB</t>
  </si>
  <si>
    <t>AST</t>
  </si>
  <si>
    <t>STL</t>
  </si>
  <si>
    <t>BLK</t>
  </si>
  <si>
    <t>TO'S</t>
  </si>
  <si>
    <t>FOUL</t>
  </si>
  <si>
    <t>PTS / GM</t>
  </si>
  <si>
    <t>OFF REB /GM</t>
  </si>
  <si>
    <t>DEF REB /GM</t>
  </si>
  <si>
    <t>REB / GM</t>
  </si>
  <si>
    <t>AST / GM</t>
  </si>
  <si>
    <t>STL / GM</t>
  </si>
  <si>
    <t>BLK / GM</t>
  </si>
  <si>
    <t>TO'S / GM</t>
  </si>
  <si>
    <t>FOUL/GM</t>
  </si>
  <si>
    <t>3 FGA/Gm</t>
  </si>
  <si>
    <t>FTA / GM</t>
  </si>
  <si>
    <t>FG %</t>
  </si>
  <si>
    <t>FGA / GM</t>
  </si>
  <si>
    <t>Sum of FG %</t>
  </si>
  <si>
    <t>Sum of PTS / GM</t>
  </si>
  <si>
    <t>SCORING</t>
  </si>
  <si>
    <t>REBOUNDING</t>
  </si>
  <si>
    <t>ASSISTS</t>
  </si>
  <si>
    <t>TO</t>
  </si>
  <si>
    <t>STEALS</t>
  </si>
  <si>
    <t>BLOCKED SHOTS</t>
  </si>
  <si>
    <t>3 POINT %</t>
  </si>
  <si>
    <t>FIELD GOAL %</t>
  </si>
  <si>
    <t>FGA</t>
  </si>
  <si>
    <t>FGM</t>
  </si>
  <si>
    <t>FREE THROW %</t>
  </si>
  <si>
    <t>DEF RB</t>
  </si>
  <si>
    <t>Sum of STL / GM</t>
  </si>
  <si>
    <t>Sum of FOUL/GM</t>
  </si>
  <si>
    <t>Sum of BLK / GM</t>
  </si>
  <si>
    <t>Sum of 3 FGA/Gm</t>
  </si>
  <si>
    <t>Sum of 3FGA</t>
  </si>
  <si>
    <t>Sum of FGA / GM</t>
  </si>
  <si>
    <t>Sum of FTA / GM</t>
  </si>
  <si>
    <t>Sum of FTA</t>
  </si>
  <si>
    <t>3_FGM</t>
  </si>
  <si>
    <t>3_FGA</t>
  </si>
  <si>
    <t>3_FG %</t>
  </si>
  <si>
    <t>2_FGM</t>
  </si>
  <si>
    <t>2_FGA</t>
  </si>
  <si>
    <t>2_FG %</t>
  </si>
  <si>
    <t>FT_M</t>
  </si>
  <si>
    <t>FT_A</t>
  </si>
  <si>
    <t>FT_ %</t>
  </si>
  <si>
    <t>POINT</t>
  </si>
  <si>
    <t>O REB</t>
  </si>
  <si>
    <t>D REB</t>
  </si>
  <si>
    <t>TL REB</t>
  </si>
  <si>
    <t>BLOCKS</t>
  </si>
  <si>
    <t>TURNOVERS</t>
  </si>
  <si>
    <t>P FOULS</t>
  </si>
  <si>
    <t>POINTS/GM</t>
  </si>
  <si>
    <t>O REB/GM</t>
  </si>
  <si>
    <t>D REB/GM</t>
  </si>
  <si>
    <t>TL REB/GM</t>
  </si>
  <si>
    <t>ASSISTS/GM</t>
  </si>
  <si>
    <t>STEAL/GM</t>
  </si>
  <si>
    <t>TURNOVER/GM</t>
  </si>
  <si>
    <t>Most Points</t>
  </si>
  <si>
    <t>Most Assists</t>
  </si>
  <si>
    <t>Most Steals</t>
  </si>
  <si>
    <t>Most Blocks</t>
  </si>
  <si>
    <t>OPP PTS</t>
  </si>
  <si>
    <t>SCORE MARGIN</t>
  </si>
  <si>
    <t>ASSIST</t>
  </si>
  <si>
    <t>Natrona</t>
  </si>
  <si>
    <t>Team Shooting</t>
  </si>
  <si>
    <t>Team Rebounding</t>
  </si>
  <si>
    <t>OPP REB</t>
  </si>
  <si>
    <t>OPP OFF REB</t>
  </si>
  <si>
    <t>OPP DEF REB</t>
  </si>
  <si>
    <t>REB MRGN</t>
  </si>
  <si>
    <t>Team Defense</t>
  </si>
  <si>
    <t>OPP FGA</t>
  </si>
  <si>
    <t>OPP FG %</t>
  </si>
  <si>
    <t>OPP 3FGA</t>
  </si>
  <si>
    <t>OPP 3FG %</t>
  </si>
  <si>
    <t>OPP FTA</t>
  </si>
  <si>
    <t>OPP FT %</t>
  </si>
  <si>
    <t>OPP TO / GM</t>
  </si>
  <si>
    <t>Most Reb</t>
  </si>
  <si>
    <t>Max of Most Points</t>
  </si>
  <si>
    <t>Player/School</t>
  </si>
  <si>
    <t>(Includes 2FGA and 3FGA)</t>
  </si>
  <si>
    <t>* = At least 8 attempts</t>
  </si>
  <si>
    <t/>
  </si>
  <si>
    <t>Season</t>
  </si>
  <si>
    <t>Grad Year</t>
  </si>
  <si>
    <t>Payton Watt, 24</t>
  </si>
  <si>
    <t>Dillon Barritt, 20</t>
  </si>
  <si>
    <t>Dawson Butts, 14</t>
  </si>
  <si>
    <t>Hunter Woodard, 22</t>
  </si>
  <si>
    <t>Maxx Cowger, 4</t>
  </si>
  <si>
    <t>Name, Season</t>
  </si>
  <si>
    <t>Clayton Louderback, 2019</t>
  </si>
  <si>
    <t>Dawson Butts, 2018</t>
  </si>
  <si>
    <t>Dillon Barritt, 2019</t>
  </si>
  <si>
    <t>Hunter Woodard, 2017</t>
  </si>
  <si>
    <t>Lance Garland, 2016</t>
  </si>
  <si>
    <t>Maxx Cowger, 2018</t>
  </si>
  <si>
    <t>Payton Watt, 2018</t>
  </si>
  <si>
    <t>Upton</t>
  </si>
  <si>
    <t>P FOUL/GM</t>
  </si>
  <si>
    <t>BLOCK/GM</t>
  </si>
  <si>
    <t>Historical</t>
  </si>
  <si>
    <t>Conf</t>
  </si>
  <si>
    <t>Conf W</t>
  </si>
  <si>
    <t>Conf L</t>
  </si>
  <si>
    <t>Win</t>
  </si>
  <si>
    <t>Loss</t>
  </si>
  <si>
    <t>Name, Grad Year</t>
  </si>
  <si>
    <t>Sum of GP</t>
  </si>
  <si>
    <t>State Championships</t>
  </si>
  <si>
    <t>Regional / Conference Championships</t>
  </si>
  <si>
    <t>Historical Basketball Statistics</t>
  </si>
  <si>
    <t>Min of Lowest Opp Points</t>
  </si>
  <si>
    <t>Min of Min of Lowest Opp Points2</t>
  </si>
  <si>
    <t>Max of FG%</t>
  </si>
  <si>
    <t>Max of FT%</t>
  </si>
  <si>
    <t>Max of Most Reb</t>
  </si>
  <si>
    <t>Max of Most Assists</t>
  </si>
  <si>
    <t>Max of Most Steals</t>
  </si>
  <si>
    <t>Max of Most Blocks</t>
  </si>
  <si>
    <t>Max of Most Opp TO's</t>
  </si>
  <si>
    <t>Peak Single Game Performances (Most 5 Recent Performances if Ties)</t>
  </si>
  <si>
    <t>Boys</t>
  </si>
  <si>
    <t>Single Season</t>
  </si>
  <si>
    <t>Career</t>
  </si>
  <si>
    <t>* To be eligible for Top 10, player must participate in at least 10 games</t>
  </si>
  <si>
    <t>Season Totals</t>
  </si>
  <si>
    <t>SEASON</t>
  </si>
  <si>
    <t>Player, Grad Year</t>
  </si>
  <si>
    <t>Max of PTS / GM</t>
  </si>
  <si>
    <t>Name, Grad Year, Season</t>
  </si>
  <si>
    <t>Max of GP</t>
  </si>
  <si>
    <t>Max of FG %</t>
  </si>
  <si>
    <t>Max of FT %</t>
  </si>
  <si>
    <t>Max of Season</t>
  </si>
  <si>
    <t>Sum of PTS</t>
  </si>
  <si>
    <t>Max of REB / GM</t>
  </si>
  <si>
    <t>Max of OFF REB /GM</t>
  </si>
  <si>
    <t>Max of DEF REB /GM</t>
  </si>
  <si>
    <t>Sum of REB</t>
  </si>
  <si>
    <t>Sum of OFF REB</t>
  </si>
  <si>
    <t>Sum of DEF REB</t>
  </si>
  <si>
    <t>Max of AST / GM</t>
  </si>
  <si>
    <t>Max of TO'S / GM</t>
  </si>
  <si>
    <t>Sum of AST</t>
  </si>
  <si>
    <t>Sum of TO'S</t>
  </si>
  <si>
    <t>Sum of STL</t>
  </si>
  <si>
    <t>Sum of FOUL</t>
  </si>
  <si>
    <t>Sum of BLK</t>
  </si>
  <si>
    <t>Max of 3FG %</t>
  </si>
  <si>
    <t>Sum of 3FGM</t>
  </si>
  <si>
    <t>Max of Max of 3FG %</t>
  </si>
  <si>
    <t>Max of Sum of 3 FGA/Gm2</t>
  </si>
  <si>
    <t>Max of Max of Season</t>
  </si>
  <si>
    <t>Sum of Sum of 3FGA2</t>
  </si>
  <si>
    <t>Sum of Sum of 3FGM</t>
  </si>
  <si>
    <t>Max of Sum of FG %2</t>
  </si>
  <si>
    <t>Max of Sum of FGA / GM2</t>
  </si>
  <si>
    <t>Max of Max of FT %</t>
  </si>
  <si>
    <t>Max of Sum of FTA / GM2</t>
  </si>
  <si>
    <t>Sum of FTM</t>
  </si>
  <si>
    <t>Max of Sum of FTM</t>
  </si>
  <si>
    <t>Max of Sum of FTA</t>
  </si>
  <si>
    <t>Single Season Scoring</t>
  </si>
  <si>
    <t>Sum of Career_PtsPerGame</t>
  </si>
  <si>
    <t>Sum of Career_FG%</t>
  </si>
  <si>
    <t>Sum of Career_FT%</t>
  </si>
  <si>
    <t># Games</t>
  </si>
  <si>
    <t>Career Totals</t>
  </si>
  <si>
    <t>Sum of Career_RebsPerGame</t>
  </si>
  <si>
    <t>Sum of Career_OffRebPerGame</t>
  </si>
  <si>
    <t>Sum of Career_DefRebPerGame</t>
  </si>
  <si>
    <t>Sum of Career_AstPerGame</t>
  </si>
  <si>
    <t>Sum of Career_TOPerGame</t>
  </si>
  <si>
    <t>Sum of Career_StlPerGame</t>
  </si>
  <si>
    <t>Sum of Career_FoulPerGame</t>
  </si>
  <si>
    <t>Sum of Career_BlkPerGame</t>
  </si>
  <si>
    <t>Sum of 2FGM</t>
  </si>
  <si>
    <t>Sum of 2FGA</t>
  </si>
  <si>
    <t>Sum of Career_3P%</t>
  </si>
  <si>
    <t>Max of Sum of Career_3P%2</t>
  </si>
  <si>
    <t>Max of Sum of 3FGA2</t>
  </si>
  <si>
    <t>Max of Sum of 3FGM2</t>
  </si>
  <si>
    <t>Sum of Career_3PperGame</t>
  </si>
  <si>
    <t>Sum of Career_3PAperGame</t>
  </si>
  <si>
    <t>Sum of Career_FGMperGame</t>
  </si>
  <si>
    <t>Sum of Career_FGAperGame</t>
  </si>
  <si>
    <t>Sum of Career_FTMperGame</t>
  </si>
  <si>
    <t>Sum of Career_FTAperGame</t>
  </si>
  <si>
    <t>Max of Sum of Career_3PAperGame</t>
  </si>
  <si>
    <t>Max of Sum of Career_3PperGame</t>
  </si>
  <si>
    <t>Max of Sum of GP2</t>
  </si>
  <si>
    <t>Max of Sum of Career_FG%2</t>
  </si>
  <si>
    <t>Max of Sum of Career_FGAperGame</t>
  </si>
  <si>
    <t>Max of Sum of Career_FGMperGame</t>
  </si>
  <si>
    <t>Sum of Career_FGM</t>
  </si>
  <si>
    <t>Sum of Career_FGA</t>
  </si>
  <si>
    <t>Max of Sum of Career_FGM</t>
  </si>
  <si>
    <t>Max of Sum of Career_FGA</t>
  </si>
  <si>
    <t>Max of Sum of Career_FT%2</t>
  </si>
  <si>
    <t>Max of Sum of Career_FTAperGame</t>
  </si>
  <si>
    <t>Max of Sum of Career_FTMperGame</t>
  </si>
  <si>
    <t>Max of Sum of FTA2</t>
  </si>
  <si>
    <t>Max of Sum of FTM2</t>
  </si>
  <si>
    <t>Lance Garland, 33</t>
  </si>
  <si>
    <t>Rourke Mcpeters, 12</t>
  </si>
  <si>
    <t>Clayton Louderback, 23</t>
  </si>
  <si>
    <t>Doug Williams, 30</t>
  </si>
  <si>
    <t>Chase Beyl, 10</t>
  </si>
  <si>
    <t>Kade Mcmillan, 2</t>
  </si>
  <si>
    <t>Josh Fligge, 32</t>
  </si>
  <si>
    <t>Upton, 2016</t>
  </si>
  <si>
    <t>Rourke Mcpeters, 2016</t>
  </si>
  <si>
    <t>Doug Williams, 2016</t>
  </si>
  <si>
    <t>Chase Beyl, 2016</t>
  </si>
  <si>
    <t>Lance Garland, 2016-2016</t>
  </si>
  <si>
    <t>Hunter Woodard, 2017-2016</t>
  </si>
  <si>
    <t>Payton Watt, 2018-2016</t>
  </si>
  <si>
    <t>Clayton Louderback, 2019-2016</t>
  </si>
  <si>
    <t>Dillon Barritt, 2019-2016</t>
  </si>
  <si>
    <t>Rourke Mcpeters, 2016-2016</t>
  </si>
  <si>
    <t>Doug Williams, 2016-2016</t>
  </si>
  <si>
    <t>Maxx Cowger, 2018-2016</t>
  </si>
  <si>
    <t>Kade Mcmillan, 2018-2016</t>
  </si>
  <si>
    <t>Dawson Butts, 2018-2016</t>
  </si>
  <si>
    <t>Chase Beyl, 2016-2016</t>
  </si>
  <si>
    <t>Max of Sum of 3FGA</t>
  </si>
  <si>
    <t>Jayden Dowdy, 1</t>
  </si>
  <si>
    <t>Chase Beyl, 2</t>
  </si>
  <si>
    <t>Kade Mcmillan, 4</t>
  </si>
  <si>
    <t>Maxx Cowger, 5</t>
  </si>
  <si>
    <t>Jett Materi, 10</t>
  </si>
  <si>
    <t>Andrew Mcmillan, 20</t>
  </si>
  <si>
    <t>Logan Loberg, 23</t>
  </si>
  <si>
    <t>Davis Butts, 32</t>
  </si>
  <si>
    <t>Sebastian Christensen, 33</t>
  </si>
  <si>
    <t>Lane Dodd, 44</t>
  </si>
  <si>
    <t>Jeff Materi, 10</t>
  </si>
  <si>
    <t>Upton, 2015</t>
  </si>
  <si>
    <t>Jett Materi, 2015</t>
  </si>
  <si>
    <t>Logan Loberg, 2015</t>
  </si>
  <si>
    <t>Davis Butts, 2015</t>
  </si>
  <si>
    <t>Lane Dodd, 2015</t>
  </si>
  <si>
    <t>Logan Loberg, 2015-2015</t>
  </si>
  <si>
    <t>Davis Butts, 2015-2015</t>
  </si>
  <si>
    <t>Jett Materi, 2015-2015</t>
  </si>
  <si>
    <t>Dawson Butts, 2018-2015</t>
  </si>
  <si>
    <t>Payton Watt, 2018-2015</t>
  </si>
  <si>
    <t>Hunter Woodard, 2017-2015</t>
  </si>
  <si>
    <t>Rourke Mcpeters, 2016-2015</t>
  </si>
  <si>
    <t>Kade Mcmillan, 2018-2015</t>
  </si>
  <si>
    <t>Doug Williams, 2016-2015</t>
  </si>
  <si>
    <t>Lane Dodd, 2015-2015</t>
  </si>
  <si>
    <t>Chase Beyl, 2016-2015</t>
  </si>
  <si>
    <t>(At least 20 3FGA)</t>
  </si>
  <si>
    <t>(At least 20 FGA)</t>
  </si>
  <si>
    <t>(At least 20 FTA)</t>
  </si>
  <si>
    <t>Bryton Materi, 1</t>
  </si>
  <si>
    <t>Devlon Adams, 3</t>
  </si>
  <si>
    <t>Austin Hodson, 4</t>
  </si>
  <si>
    <t>Logan Loberg, 20</t>
  </si>
  <si>
    <t>Wyatt Burr, 33</t>
  </si>
  <si>
    <t>Davis Butts, 40</t>
  </si>
  <si>
    <t>Louden Brickley, 5</t>
  </si>
  <si>
    <t>Johnny Benedix, 44</t>
  </si>
  <si>
    <t>Sebastian Christensen, 23</t>
  </si>
  <si>
    <t>Wyatt Burr, 2014</t>
  </si>
  <si>
    <t>Wyatt Burr, 2014-2014</t>
  </si>
  <si>
    <t>Logan Loberg, 2015-2014</t>
  </si>
  <si>
    <t>Bryton Materi, 2014-2014</t>
  </si>
  <si>
    <t>Bryton Materi, 2014</t>
  </si>
  <si>
    <t>Jett Materi, 2015-2014</t>
  </si>
  <si>
    <t>Rourke Mcpeters, 2016-2014</t>
  </si>
  <si>
    <t>Doug Williams, 2016-2014</t>
  </si>
  <si>
    <t>Hunter Woodard, 2017-2014</t>
  </si>
  <si>
    <t>Upton, 2014</t>
  </si>
  <si>
    <t>Louden Brickley, 0</t>
  </si>
  <si>
    <t>Rourke Mcpeters, 2</t>
  </si>
  <si>
    <t>Chase Beyl, 3</t>
  </si>
  <si>
    <t>Logan Loberg, 5</t>
  </si>
  <si>
    <t>Mike Christensen, 20</t>
  </si>
  <si>
    <t>Ty Beck, 22</t>
  </si>
  <si>
    <t>Judd Brost, 30</t>
  </si>
  <si>
    <t>Doug Williams, 44</t>
  </si>
  <si>
    <t>Caleb Garnett, 12</t>
  </si>
  <si>
    <t>Upton, 2013</t>
  </si>
  <si>
    <t>Judd Brost, 2013-2013</t>
  </si>
  <si>
    <t>Judd Brost, 2013</t>
  </si>
  <si>
    <t>Wyatt Burr, 2014-2013</t>
  </si>
  <si>
    <t>Logan Loberg, 2015-2013</t>
  </si>
  <si>
    <t>Bryton Materi, 2014-2013</t>
  </si>
  <si>
    <t>Mike Christensen, 2013-2013</t>
  </si>
  <si>
    <t>Mike Christensen, 2013</t>
  </si>
  <si>
    <t>Jett Materi, 2015-2013</t>
  </si>
  <si>
    <t>Ty Beck, 2013-2013</t>
  </si>
  <si>
    <t>Ty Beck, 2013</t>
  </si>
  <si>
    <t>Rourke Mcpeters, 2016-2013</t>
  </si>
  <si>
    <t>Louden Brickley, 2013-2013</t>
  </si>
  <si>
    <t>Louden Brickley, 2013</t>
  </si>
  <si>
    <t>Caleb Garhart, 12</t>
  </si>
  <si>
    <t>Jake Kokesh, 23</t>
  </si>
  <si>
    <t>Colton Pierce</t>
  </si>
  <si>
    <t>Bryton Materi, 10</t>
  </si>
  <si>
    <t>Jimi Shepherd, 3</t>
  </si>
  <si>
    <t>Mike Christensen, 5</t>
  </si>
  <si>
    <t>Kevin Allen, 44</t>
  </si>
  <si>
    <t>Travis Woods, 0</t>
  </si>
  <si>
    <t>Caleb Garhart, 2013</t>
  </si>
  <si>
    <t>Caleb Garhart, 2013-2013</t>
  </si>
  <si>
    <t>Davis Butts, 2015-2014</t>
  </si>
  <si>
    <t>Davis Butts, 2015-2013</t>
  </si>
  <si>
    <t>Wyatt Burr, 2014-2011</t>
  </si>
  <si>
    <t>Mike Christiensen, 5</t>
  </si>
  <si>
    <t>HEM</t>
  </si>
  <si>
    <t>NSI</t>
  </si>
  <si>
    <t>Hulett</t>
  </si>
  <si>
    <t>Kaycee</t>
  </si>
  <si>
    <t>Midwest</t>
  </si>
  <si>
    <t>Jake Kokesh, 2012</t>
  </si>
  <si>
    <t>Jake Kokesh, 2012-2011</t>
  </si>
  <si>
    <t>Derek Lougee, 0</t>
  </si>
  <si>
    <t>Nate Sutherland, 1</t>
  </si>
  <si>
    <t>Zach Woods, 12</t>
  </si>
  <si>
    <t>Dain Parrish, 22</t>
  </si>
  <si>
    <t>James Donohoe, 10</t>
  </si>
  <si>
    <t>Kevin Hart, 40</t>
  </si>
  <si>
    <t>Jake Michael, 20</t>
  </si>
  <si>
    <t>Codi Jones, 2</t>
  </si>
  <si>
    <t>Farson Eden</t>
  </si>
  <si>
    <t>Arvada</t>
  </si>
  <si>
    <t>Judd Brost, 2013-2011</t>
  </si>
  <si>
    <t>Judd Brost, 2013-2010</t>
  </si>
  <si>
    <t>Bryton Materi, 2014-2011</t>
  </si>
  <si>
    <t>Mike Christensen, 2013-2011</t>
  </si>
  <si>
    <t>Caleb Garhart, 2013-2011</t>
  </si>
  <si>
    <t>Hyrum Booth, 0</t>
  </si>
  <si>
    <t>Nate Sutherland, 2</t>
  </si>
  <si>
    <t>Derek Lougee, 3</t>
  </si>
  <si>
    <t>Ryan Diehl, 12</t>
  </si>
  <si>
    <t>Matt Lougee, 22</t>
  </si>
  <si>
    <t>Mark Himle, 23</t>
  </si>
  <si>
    <t>Kyle Leingang, 4</t>
  </si>
  <si>
    <t>Travis Woods, 5</t>
  </si>
  <si>
    <t>Dalton Latham, 30</t>
  </si>
  <si>
    <t>Joel McMillan, 33</t>
  </si>
  <si>
    <t>Wright; Hulett; NSI</t>
  </si>
  <si>
    <t>Rapid City Central JV</t>
  </si>
  <si>
    <t>St. Stephens</t>
  </si>
  <si>
    <t>Moorcroft; Edgemont</t>
  </si>
  <si>
    <t>Hyrum Booth, 2009</t>
  </si>
  <si>
    <t>Hyrum Booth, 2009-2009</t>
  </si>
  <si>
    <t>Nate Sutherland, 2009</t>
  </si>
  <si>
    <t>Matt Lougee, 2009</t>
  </si>
  <si>
    <t>Jesse Stockler, 10</t>
  </si>
  <si>
    <t>Tyrel Huckins, 12</t>
  </si>
  <si>
    <t>Hyrum Booth, 21</t>
  </si>
  <si>
    <t>Derek Lougee, 24</t>
  </si>
  <si>
    <t>Zeke Juhala, 25</t>
  </si>
  <si>
    <t>Nate Sutherland, 32</t>
  </si>
  <si>
    <t>Kevin Hart, 34</t>
  </si>
  <si>
    <t>Quinn Osmon, 40</t>
  </si>
  <si>
    <t>Mike Kimsey, 42</t>
  </si>
  <si>
    <t xml:space="preserve">Moorcroft  </t>
  </si>
  <si>
    <t xml:space="preserve">Wright </t>
  </si>
  <si>
    <t>Moorcroft; Hulett</t>
  </si>
  <si>
    <t>Moorcroft</t>
  </si>
  <si>
    <t>Upton, 2008</t>
  </si>
  <si>
    <t>Hyrum Booth, 2008</t>
  </si>
  <si>
    <t>Hyrum Booth, 2009-2008</t>
  </si>
  <si>
    <t>Kyle Donnor, 10</t>
  </si>
  <si>
    <t>Danny Helwig, 14</t>
  </si>
  <si>
    <t>Matt Hiatt, 23</t>
  </si>
  <si>
    <t>Curtis Bujarsk, 24</t>
  </si>
  <si>
    <t>Chris Michael, 25</t>
  </si>
  <si>
    <t>Kaleb Brost, 30</t>
  </si>
  <si>
    <t>Mark Himle, 32</t>
  </si>
  <si>
    <t>Tyrel Huckins, 34</t>
  </si>
  <si>
    <t>Mike Kimsey, 40</t>
  </si>
  <si>
    <t>David Wise, 42</t>
  </si>
  <si>
    <t>Joel McMillan</t>
  </si>
  <si>
    <t>Wright</t>
  </si>
  <si>
    <t>Newell, SD</t>
  </si>
  <si>
    <t>Shoshoni</t>
  </si>
  <si>
    <t>Hyrum Booth, 2009-2007</t>
  </si>
  <si>
    <t>Kaleb Brost, 2007</t>
  </si>
  <si>
    <t>Danny Helwig, 2007</t>
  </si>
  <si>
    <t>Matt Hiatt, 2007</t>
  </si>
  <si>
    <t>Mark Himle, 2009</t>
  </si>
  <si>
    <t>Matt Lougee, 2009-2007</t>
  </si>
  <si>
    <t>Matt Lougee, 2009-2008</t>
  </si>
  <si>
    <t>Matt Lougee, 2009-2009</t>
  </si>
  <si>
    <t>Matt Hiatt, 2007-2007</t>
  </si>
  <si>
    <t>Mark Himle, 2009-2008</t>
  </si>
  <si>
    <t>Danny Helwig, 2007-2007</t>
  </si>
  <si>
    <t>Kaleb Brost, 2007-2007</t>
  </si>
  <si>
    <t>Mark Himle, 2009-2009</t>
  </si>
  <si>
    <t>Kaleb Brost, 2007-2006</t>
  </si>
  <si>
    <t>Danny Helwig, 2007-2006</t>
  </si>
  <si>
    <t>Chris Michael, 2007</t>
  </si>
  <si>
    <t>Matt Hiatt, 2007-2006</t>
  </si>
  <si>
    <t>Chris Michael, 2007-2006</t>
  </si>
  <si>
    <t>Kyle Donnor, 2007</t>
  </si>
  <si>
    <t>Jesse Stockler, 2008</t>
  </si>
  <si>
    <t>Jesse Stockler, 2008-2008</t>
  </si>
  <si>
    <t>Chris Michael, 2007-2007</t>
  </si>
  <si>
    <t>Kyle Donnor, 2007-2007</t>
  </si>
  <si>
    <t>Kyle Donnor, 2007-2006</t>
  </si>
  <si>
    <t>Nate Sutherland, 2010-2009</t>
  </si>
  <si>
    <t>Nate Sutherland, 2010</t>
  </si>
  <si>
    <t>Travis Woods, 2011-2011</t>
  </si>
  <si>
    <t>Travis Woods, 2011</t>
  </si>
  <si>
    <t>Nate Sutherland, 2010-2010</t>
  </si>
  <si>
    <t>Nate Sutherland, 2010-2008</t>
  </si>
  <si>
    <t>Zach Woods, 2010-2010</t>
  </si>
  <si>
    <t>Zach Woods, 2010</t>
  </si>
  <si>
    <t>David Wise, 2007-2006</t>
  </si>
  <si>
    <t>David Wise, 2007</t>
  </si>
  <si>
    <t>Curtis Bujarsk, 2007-2006</t>
  </si>
  <si>
    <t>Curtis Bujarsk, 2007</t>
  </si>
  <si>
    <t>Upton Bobcats</t>
  </si>
  <si>
    <t>Year</t>
  </si>
  <si>
    <t>Region</t>
  </si>
  <si>
    <t>Conference</t>
  </si>
  <si>
    <t>2nd</t>
  </si>
  <si>
    <t>Place</t>
  </si>
  <si>
    <t>Trevor Gudgel, 1</t>
  </si>
  <si>
    <t>Derek Lougee, 2011</t>
  </si>
  <si>
    <t>Kevin Allen, 2012</t>
  </si>
  <si>
    <t>Codi Jones, 2011</t>
  </si>
  <si>
    <t>Dalton Latham, 2010</t>
  </si>
  <si>
    <t>Mike Kimsey, 2008</t>
  </si>
  <si>
    <t>Jake Michael, 2012</t>
  </si>
  <si>
    <t>Tyrel Huckins, 2009</t>
  </si>
  <si>
    <t>Jimi Shepherd, 2013</t>
  </si>
  <si>
    <t>Ryan Diehl, 2009</t>
  </si>
  <si>
    <t>James Donohoe, 2010</t>
  </si>
  <si>
    <t>Joel McMillan, 2009</t>
  </si>
  <si>
    <t>Kevin Hart, 2010</t>
  </si>
  <si>
    <t>Derek Lougee, 2011-2010</t>
  </si>
  <si>
    <t>Derek Lougee, 2011-2009</t>
  </si>
  <si>
    <t>Mike Kimsey, 2008-2008</t>
  </si>
  <si>
    <t>Jake Michael, 2012-2010</t>
  </si>
  <si>
    <t>Kevin Allen, 2012-2011</t>
  </si>
  <si>
    <t>Derek Lougee, 2011-2008</t>
  </si>
  <si>
    <t>Tyrel Huckins, 2009-2008</t>
  </si>
  <si>
    <t>Jimi Shepherd, 2013-2011</t>
  </si>
  <si>
    <t>Codi Jones, 2011-2011</t>
  </si>
  <si>
    <t>Ryan Diehl, 2009-2009</t>
  </si>
  <si>
    <t>Ty Beck, 2013-2011</t>
  </si>
  <si>
    <t>Dalton Latham, 2010-2010</t>
  </si>
  <si>
    <t>Curtis Bujarsk, 2007-2007</t>
  </si>
  <si>
    <t>Tyrel Huckins, 2009-2007</t>
  </si>
  <si>
    <t>Dalton Latham, 2010-2008</t>
  </si>
  <si>
    <t>James Donohoe, 2010-2010</t>
  </si>
  <si>
    <t>Ryan Diehl, 2009-2007</t>
  </si>
  <si>
    <t>Dalton Latham, 2010-2009</t>
  </si>
  <si>
    <t>Kevin Allen, 2012-2009</t>
  </si>
  <si>
    <t>Joel McMillan, 2009-2009</t>
  </si>
  <si>
    <t>James Donohoe, 2010-2009</t>
  </si>
  <si>
    <t>Kevin Hart, 2010-2009</t>
  </si>
  <si>
    <t>Ryan Diehl, 2009-2006</t>
  </si>
  <si>
    <t>Class</t>
  </si>
  <si>
    <t>Regional / Conference Finishes</t>
  </si>
  <si>
    <t>Qualifier</t>
  </si>
  <si>
    <t>2A</t>
  </si>
  <si>
    <t>1A</t>
  </si>
  <si>
    <t>3rd</t>
  </si>
  <si>
    <t>5th</t>
  </si>
  <si>
    <t>6th</t>
  </si>
  <si>
    <t>Semis</t>
  </si>
  <si>
    <t>B</t>
  </si>
  <si>
    <t>1st</t>
  </si>
  <si>
    <t>4th</t>
  </si>
  <si>
    <t>Opponent</t>
  </si>
  <si>
    <t>Single Season - 3FGM</t>
  </si>
  <si>
    <t>Min of Season</t>
  </si>
  <si>
    <t>Single Season - FGM</t>
  </si>
  <si>
    <t>Single Season - FTM</t>
  </si>
  <si>
    <t>Career - 3FGM</t>
  </si>
  <si>
    <t>Career - FGM</t>
  </si>
  <si>
    <t>Career - FTM</t>
  </si>
  <si>
    <t>Payton Watt, 2018-2017</t>
  </si>
  <si>
    <t>Dillon Barritt, 2019-2017</t>
  </si>
  <si>
    <t>Jayden Caylor, 23</t>
  </si>
  <si>
    <t>Kade McMillan, 12</t>
  </si>
  <si>
    <t>Nolan Turner, 33</t>
  </si>
  <si>
    <t>Josh Fligge, 10</t>
  </si>
  <si>
    <t>Jo Bishop, 30</t>
  </si>
  <si>
    <t>Jace Bruce, 40</t>
  </si>
  <si>
    <t>Clayton Louderback, 32</t>
  </si>
  <si>
    <t>Aaron Strandlien, 44</t>
  </si>
  <si>
    <t>Eli Jones, 34</t>
  </si>
  <si>
    <t>DJ Till, 2</t>
  </si>
  <si>
    <t>Hunter Woodard, 2017-2017</t>
  </si>
  <si>
    <t>Jayden Caylor, 2020-2017</t>
  </si>
  <si>
    <t>Jayden Caylor, 2020</t>
  </si>
  <si>
    <t>Dawson Butts, 2018-2017</t>
  </si>
  <si>
    <t>Jo Bishop, 2020-2017</t>
  </si>
  <si>
    <t>Jo Bishop, 2020</t>
  </si>
  <si>
    <t>Kade McMillan, 2018-2017</t>
  </si>
  <si>
    <t>Nolan Turner, 2019-2017</t>
  </si>
  <si>
    <t>Nolan Turner, 2019</t>
  </si>
  <si>
    <t>Clayton Louderback, 2019-2017</t>
  </si>
  <si>
    <t>Maxx Cowger, 2018-2017</t>
  </si>
  <si>
    <t>Josh Fligge, 2019-2017</t>
  </si>
  <si>
    <t>Josh Fligge, 2019</t>
  </si>
  <si>
    <t>Jace Bruce, 2019-2017</t>
  </si>
  <si>
    <t>Jace Bruce, 2019</t>
  </si>
  <si>
    <t>All-Conference Honorable Mention</t>
  </si>
  <si>
    <t>All-Conference</t>
  </si>
  <si>
    <t>Conference Player of the Year</t>
  </si>
  <si>
    <t>All-State</t>
  </si>
  <si>
    <t>All-Star Games</t>
  </si>
  <si>
    <t>2016-2017</t>
  </si>
  <si>
    <t>Dillon Barritt</t>
  </si>
  <si>
    <t>Payton Watt</t>
  </si>
  <si>
    <t>Clayton Louderback</t>
  </si>
  <si>
    <t>2015-2016</t>
  </si>
  <si>
    <t>Hunter Woodard</t>
  </si>
  <si>
    <t>Lance Garland</t>
  </si>
  <si>
    <t>Dawson Butts</t>
  </si>
  <si>
    <t>2014-2015</t>
  </si>
  <si>
    <t>Logan Loberg</t>
  </si>
  <si>
    <t>Jett Materi</t>
  </si>
  <si>
    <t>2013-2014</t>
  </si>
  <si>
    <t>Wyatt Burr</t>
  </si>
  <si>
    <t>Bryton Materi</t>
  </si>
  <si>
    <t>2012-2013</t>
  </si>
  <si>
    <t>Judd Brost</t>
  </si>
  <si>
    <t>Caleb Garhart</t>
  </si>
  <si>
    <t>2011-2012</t>
  </si>
  <si>
    <t>Head Coach</t>
  </si>
  <si>
    <t>Assistant Coach</t>
  </si>
  <si>
    <t>Record</t>
  </si>
  <si>
    <t>Region Finish</t>
  </si>
  <si>
    <t>State Finish</t>
  </si>
  <si>
    <t>2016-17</t>
  </si>
  <si>
    <t>Joe Samuelson</t>
  </si>
  <si>
    <t>Nick Johnson</t>
  </si>
  <si>
    <t>2015-16</t>
  </si>
  <si>
    <t>2014-15</t>
  </si>
  <si>
    <t>Pete Wilson</t>
  </si>
  <si>
    <t>Beau Garcia</t>
  </si>
  <si>
    <t>2013-14</t>
  </si>
  <si>
    <t>2012-13</t>
  </si>
  <si>
    <t>Brandan Madsen</t>
  </si>
  <si>
    <t>2011-12</t>
  </si>
  <si>
    <t>2010-11</t>
  </si>
  <si>
    <t>Andy Garland</t>
  </si>
  <si>
    <t>Mick Tonkel</t>
  </si>
  <si>
    <t>2009-10</t>
  </si>
  <si>
    <t>Bryce Hoffman</t>
  </si>
  <si>
    <t>2008-09</t>
  </si>
  <si>
    <t>Kim Booth</t>
  </si>
  <si>
    <t>2007-08</t>
  </si>
  <si>
    <t>2006-07</t>
  </si>
  <si>
    <t>2005-06</t>
  </si>
  <si>
    <t>Clay Roberson</t>
  </si>
  <si>
    <t>2004-05</t>
  </si>
  <si>
    <t>Jackie Materi</t>
  </si>
  <si>
    <t>3rd - District</t>
  </si>
  <si>
    <t>2003-04</t>
  </si>
  <si>
    <t>2002-03</t>
  </si>
  <si>
    <t>2nd - District</t>
  </si>
  <si>
    <t>2001-02</t>
  </si>
  <si>
    <t>4th - District</t>
  </si>
  <si>
    <t>2000-01</t>
  </si>
  <si>
    <t>1998-99</t>
  </si>
  <si>
    <t>1997-98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</si>
  <si>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</si>
  <si>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</si>
  <si>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</si>
  <si>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</si>
  <si>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</si>
  <si>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</si>
  <si>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</si>
  <si>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</si>
  <si>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Semifinals</t>
  </si>
  <si>
    <t>State Qualifying Tournament begins in 1932</t>
  </si>
  <si>
    <t>Notable Performance Individual</t>
  </si>
  <si>
    <t>Date</t>
  </si>
  <si>
    <t>Athlete</t>
  </si>
  <si>
    <t>5 Assists in 1st Quarter</t>
  </si>
  <si>
    <t>Tongue River</t>
  </si>
  <si>
    <t>7 Threes in 1st Half</t>
  </si>
  <si>
    <t>11 Straight Made FTs</t>
  </si>
  <si>
    <t>Notable Performance Team</t>
  </si>
  <si>
    <t>Team</t>
  </si>
  <si>
    <t>16 Threes in a Game</t>
  </si>
  <si>
    <t>10 Threes in 1st Half</t>
  </si>
  <si>
    <t>Upton, 2017</t>
  </si>
  <si>
    <t>Glenrock</t>
  </si>
  <si>
    <t>One</t>
  </si>
  <si>
    <t>2016 (1A)</t>
  </si>
  <si>
    <t>2013 (1A)</t>
  </si>
  <si>
    <t>2007 (1A)</t>
  </si>
  <si>
    <t>1957 (B)</t>
  </si>
  <si>
    <t>Districts</t>
  </si>
  <si>
    <t>1st?</t>
  </si>
  <si>
    <t>1975 (B)</t>
  </si>
  <si>
    <t>1970 (B)</t>
  </si>
  <si>
    <t>1968 (B)</t>
  </si>
  <si>
    <t>1962 (B)</t>
  </si>
  <si>
    <t>1959 (B)</t>
  </si>
  <si>
    <t>1946 (B)</t>
  </si>
  <si>
    <t>1998 (2A)</t>
  </si>
  <si>
    <t>1994 (2A)</t>
  </si>
  <si>
    <t>1991 (2A)</t>
  </si>
  <si>
    <t>State Tournament Finishes</t>
  </si>
  <si>
    <t>Scoring</t>
  </si>
  <si>
    <t>3FG</t>
  </si>
  <si>
    <t>Field Goals</t>
  </si>
  <si>
    <t>Free Throws</t>
  </si>
  <si>
    <t>Rebounding</t>
  </si>
  <si>
    <t>Defense</t>
  </si>
  <si>
    <t>9 Threes in a Game</t>
  </si>
  <si>
    <t>8 Offensive Rebounds</t>
  </si>
  <si>
    <t>2006 (1A)</t>
  </si>
  <si>
    <t>1997 (2A)</t>
  </si>
  <si>
    <t>1993 (2A)</t>
  </si>
  <si>
    <t>1984 (2A)</t>
  </si>
  <si>
    <t>1st - District</t>
  </si>
  <si>
    <t>Historical Records</t>
  </si>
  <si>
    <t>Program Information</t>
  </si>
  <si>
    <t>Lowest Opp Pts/3FG Made</t>
  </si>
  <si>
    <t>3FG Made</t>
  </si>
  <si>
    <t>Max of 3FG Made</t>
  </si>
  <si>
    <t>Dillon Barritt, 2017</t>
  </si>
  <si>
    <t>Payton Watt, 2016</t>
  </si>
  <si>
    <t>Most O Reb</t>
  </si>
  <si>
    <t>Max of Most O Reb</t>
  </si>
  <si>
    <t>Most Opp TO's/O Rebounds</t>
  </si>
  <si>
    <t>*Upton</t>
  </si>
  <si>
    <t>*Upton, 2007</t>
  </si>
  <si>
    <t>*Upton, 2009</t>
  </si>
  <si>
    <t>*Upton, 2012</t>
  </si>
  <si>
    <t>*Upton, 2010</t>
  </si>
  <si>
    <t>*Upton, 2011</t>
  </si>
  <si>
    <t>* = Incomplete stats for season</t>
  </si>
  <si>
    <t>Chugwater</t>
  </si>
  <si>
    <t>Held defending state champions to zero points in 3rd Quarter</t>
  </si>
  <si>
    <t>Burlington</t>
  </si>
  <si>
    <t>Devlon Adams, 2016</t>
  </si>
  <si>
    <t>Austin Hodson, 2017</t>
  </si>
  <si>
    <t>Austin Hodson, 2017-2014</t>
  </si>
  <si>
    <t>Devlon Adams, 2016-2014</t>
  </si>
  <si>
    <t>Andrew Mcmillan, 2016</t>
  </si>
  <si>
    <t>Andrew Mcmillan, 2016-2015</t>
  </si>
  <si>
    <t>Aaron Strandlien, 2019</t>
  </si>
  <si>
    <t>Colton Pierce, 2015</t>
  </si>
  <si>
    <t>Dain Parrish, 2010</t>
  </si>
  <si>
    <t>DJ Till, 2020</t>
  </si>
  <si>
    <t>Eli Jones, 2020</t>
  </si>
  <si>
    <t>Jayden Dowdy, 2015</t>
  </si>
  <si>
    <t>Kyle Leingang, 2010</t>
  </si>
  <si>
    <t>Louden Brickley, 2014</t>
  </si>
  <si>
    <t>Quinn Osmon, 2011</t>
  </si>
  <si>
    <t>Sebastian Christensen, 2016</t>
  </si>
  <si>
    <t>Trevor Gudgel, 2011</t>
  </si>
  <si>
    <t>Zeke Juhala, 2010</t>
  </si>
  <si>
    <t>Grand Total</t>
  </si>
  <si>
    <t>Sum of 2FG %</t>
  </si>
  <si>
    <t>Average of FT %</t>
  </si>
  <si>
    <t>Average of 3FG %</t>
  </si>
  <si>
    <t>Andrew Mcmillan, 4</t>
  </si>
  <si>
    <t>Andrew Mcmillan, 0</t>
  </si>
  <si>
    <t>Andrew Mcmillan, 2016-2014</t>
  </si>
  <si>
    <t>Andrew Mcmillan, 2016-2013</t>
  </si>
  <si>
    <t>Johnny Benedix, 2015</t>
  </si>
  <si>
    <t>3FG%</t>
  </si>
  <si>
    <t>2FG%</t>
  </si>
  <si>
    <t>O Reb</t>
  </si>
  <si>
    <t>D Reb</t>
  </si>
  <si>
    <t>Reb</t>
  </si>
  <si>
    <t>Blocks</t>
  </si>
  <si>
    <t>Fouls</t>
  </si>
  <si>
    <t>TOs</t>
  </si>
  <si>
    <t>Mike Christensen, 10</t>
  </si>
  <si>
    <t>Mike Christensen, 2013-2010</t>
  </si>
  <si>
    <t>Johnny Benedix, 40</t>
  </si>
  <si>
    <t>Pts/G</t>
  </si>
  <si>
    <t>O Reb/G</t>
  </si>
  <si>
    <t>D Reb/G</t>
  </si>
  <si>
    <t>Reb/G</t>
  </si>
  <si>
    <t>Steals/G</t>
  </si>
  <si>
    <t>Blocks/G</t>
  </si>
  <si>
    <t>TOs/G</t>
  </si>
  <si>
    <t>Assists/G</t>
  </si>
  <si>
    <t>Fouls/G</t>
  </si>
  <si>
    <t>Jayden Caylor, 12</t>
  </si>
  <si>
    <t>Jess Claycomb, 10</t>
  </si>
  <si>
    <t>Brayden Bruce, 22</t>
  </si>
  <si>
    <t>Robert Crawford, 32</t>
  </si>
  <si>
    <t>Ethan Mills, 2</t>
  </si>
  <si>
    <t>Jess Claycomb, 2021</t>
  </si>
  <si>
    <t>Brayden Bruce, 2021</t>
  </si>
  <si>
    <t>Robert Crawford, 2018</t>
  </si>
  <si>
    <t>Ethan Mills, 2021</t>
  </si>
  <si>
    <t>Jayden Caylor, 2020-2018</t>
  </si>
  <si>
    <t>Dawson Butts, 2018-2018</t>
  </si>
  <si>
    <t>Dillon Barritt, 2019-2018</t>
  </si>
  <si>
    <t>Payton Watt, 2018-2018</t>
  </si>
  <si>
    <t>Jess Claycomb, 2021-2018</t>
  </si>
  <si>
    <t>Brayden Bruce, 2021-2018</t>
  </si>
  <si>
    <t>Jo Bishop, 2020-2018</t>
  </si>
  <si>
    <t>Nolan Turner, 2019-2018</t>
  </si>
  <si>
    <t>Clayton Louderback, 2019-2018</t>
  </si>
  <si>
    <t>Guy Backus</t>
  </si>
  <si>
    <t>Bridger Alishouse, 2</t>
  </si>
  <si>
    <t>Landon Keever, 4</t>
  </si>
  <si>
    <t>DJ Till, 4</t>
  </si>
  <si>
    <t>Big Horn</t>
  </si>
  <si>
    <t>Jess Claycomb</t>
  </si>
  <si>
    <t>Sundance</t>
  </si>
  <si>
    <t>Bridger Alishouse, 2021</t>
  </si>
  <si>
    <t>Landon Keever, 2021</t>
  </si>
  <si>
    <t>Upton, 2018</t>
  </si>
  <si>
    <t>Jace Bruce, 2019-2018</t>
  </si>
  <si>
    <t>Robert Crawford, 2018-2018</t>
  </si>
  <si>
    <t>Clayton Louderback, 2018</t>
  </si>
  <si>
    <t>2017-18</t>
  </si>
  <si>
    <t>2017-2018</t>
  </si>
  <si>
    <t>30 Assists in a Game</t>
  </si>
  <si>
    <t>Riverside</t>
  </si>
  <si>
    <t>91% Free Throws</t>
  </si>
  <si>
    <t>100% Free Throws</t>
  </si>
  <si>
    <t>90% FG% on 22 Points</t>
  </si>
  <si>
    <t>Ron Erickson</t>
  </si>
  <si>
    <t>Al Matthews</t>
  </si>
  <si>
    <t>Gene Paul</t>
  </si>
  <si>
    <t>Doug Graslie</t>
  </si>
  <si>
    <t>Keith Mamot</t>
  </si>
  <si>
    <t>Kent Morgan</t>
  </si>
  <si>
    <t>B.F. "Tead" Weaver</t>
  </si>
  <si>
    <t>LaVerne Boal</t>
  </si>
  <si>
    <t>Edward Stevens</t>
  </si>
  <si>
    <t>Walter Jensen</t>
  </si>
  <si>
    <t>Jayden Caylor</t>
  </si>
  <si>
    <t>Dillon Barritt, 2019-2019</t>
  </si>
  <si>
    <t>Reece Barritt, 14</t>
  </si>
  <si>
    <t>Bridger Alishouse, 4</t>
  </si>
  <si>
    <t>Landon Keever, 40</t>
  </si>
  <si>
    <t>Eli Jones, 32</t>
  </si>
  <si>
    <t>DJ Till, 24</t>
  </si>
  <si>
    <t>Nathan Baker, 34</t>
  </si>
  <si>
    <t>Dawson Smith, 0</t>
  </si>
  <si>
    <t>2018-19</t>
  </si>
  <si>
    <t>2018-2019</t>
  </si>
  <si>
    <t>Brayden Bruce</t>
  </si>
  <si>
    <t>Guernsey-Sunrise</t>
  </si>
  <si>
    <t>Minimum 8 Attempts</t>
  </si>
  <si>
    <t>Cheyenne East JV</t>
  </si>
  <si>
    <t>Ten Sleep</t>
  </si>
  <si>
    <t>Cokeville</t>
  </si>
  <si>
    <t>Dawson Smith, 2022</t>
  </si>
  <si>
    <t>Nathan Baker, 2022</t>
  </si>
  <si>
    <t>Reece Barritt, 2022</t>
  </si>
  <si>
    <t>Upton, 2019</t>
  </si>
  <si>
    <t>Jayden Caylor, 2020-2019</t>
  </si>
  <si>
    <t>Clayton Louderback, 2019-2019</t>
  </si>
  <si>
    <t>Jess Claycomb, 2021-2019</t>
  </si>
  <si>
    <t>Reece Barritt, 2022-2019</t>
  </si>
  <si>
    <t>Brayden Bruce, 2021-2019</t>
  </si>
  <si>
    <t>Ethan Mills, 2021-2019</t>
  </si>
  <si>
    <t>Jo Bishop, 2020-2019</t>
  </si>
  <si>
    <t>Nolan Turner, 2019-2019</t>
  </si>
  <si>
    <t>Landon Keever, 2021-2019</t>
  </si>
  <si>
    <t>Eli Jones, 2020-2019</t>
  </si>
  <si>
    <t>Bridger Alishouse, 2021-2019</t>
  </si>
  <si>
    <t>2019 (1A)</t>
  </si>
  <si>
    <t>Conference Coach of the Year</t>
  </si>
  <si>
    <t>Coach</t>
  </si>
  <si>
    <t>Wins</t>
  </si>
  <si>
    <t>Losses</t>
  </si>
  <si>
    <t>State</t>
  </si>
  <si>
    <t>State Tournament</t>
  </si>
  <si>
    <t>Win %</t>
  </si>
  <si>
    <t>Games</t>
  </si>
  <si>
    <t>Conso</t>
  </si>
  <si>
    <t>Eric Robb</t>
  </si>
  <si>
    <t>Kimsey Keveren</t>
  </si>
  <si>
    <t>Lloyd Nelson</t>
  </si>
  <si>
    <t>Seasons</t>
  </si>
  <si>
    <t>Missing 2 Seasons</t>
  </si>
  <si>
    <t>Missing 5 Seasons</t>
  </si>
  <si>
    <t>Missing 3 Seasons</t>
  </si>
  <si>
    <t>Missing 1 Season</t>
  </si>
  <si>
    <t>Qual</t>
  </si>
  <si>
    <t>regular season only</t>
  </si>
  <si>
    <t>DNQ</t>
  </si>
  <si>
    <t>No tourney</t>
  </si>
  <si>
    <t>regular season only?</t>
  </si>
  <si>
    <t>DNq</t>
  </si>
  <si>
    <t>Missing 1 SEason</t>
  </si>
  <si>
    <t>Win%</t>
  </si>
  <si>
    <t>Season Notes</t>
  </si>
  <si>
    <t>1999-00</t>
  </si>
  <si>
    <t>1st (Tie)</t>
  </si>
  <si>
    <t>13-15 or 12-14?</t>
  </si>
  <si>
    <t>8-17?</t>
  </si>
  <si>
    <t>19-8?</t>
  </si>
  <si>
    <t>14-6?</t>
  </si>
  <si>
    <t>19-3?</t>
  </si>
  <si>
    <t>(blank)</t>
  </si>
  <si>
    <t>Sum of Wins</t>
  </si>
  <si>
    <t>Sum of Losses</t>
  </si>
  <si>
    <t>Average of Win%</t>
  </si>
  <si>
    <t>Conf Wins</t>
  </si>
  <si>
    <t>Conf Losses</t>
  </si>
  <si>
    <t>Conf Win%</t>
  </si>
  <si>
    <t>Conf Finish</t>
  </si>
  <si>
    <t>Runner-Up</t>
  </si>
  <si>
    <t>State Champion</t>
  </si>
  <si>
    <t>Total Wins</t>
  </si>
  <si>
    <t>Sum of Conf Wins</t>
  </si>
  <si>
    <t>Sum of Conf Losses</t>
  </si>
  <si>
    <t>Average of Conf Win%</t>
  </si>
  <si>
    <t>Sum of 2nd</t>
  </si>
  <si>
    <t>Sum of 3rd</t>
  </si>
  <si>
    <t>Sum of 4th</t>
  </si>
  <si>
    <t>Champions</t>
  </si>
  <si>
    <t>Conference Finishes</t>
  </si>
  <si>
    <t>Sum of Champions</t>
  </si>
  <si>
    <t>Region Finishes</t>
  </si>
  <si>
    <t>Sum of Qualifier</t>
  </si>
  <si>
    <t>Sum of Conso</t>
  </si>
  <si>
    <t>Sum of Semis</t>
  </si>
  <si>
    <t>Sum of Runner-Up</t>
  </si>
  <si>
    <t>Sum of State Champion</t>
  </si>
  <si>
    <t>Win Percentage</t>
  </si>
  <si>
    <t>WIN TOTALS</t>
  </si>
  <si>
    <t>OVERALL RECORD</t>
  </si>
  <si>
    <t>CONFERENCE RECORD</t>
  </si>
  <si>
    <t>Count of Year</t>
  </si>
  <si>
    <t>Total Losses</t>
  </si>
  <si>
    <t>Total Seasons</t>
  </si>
  <si>
    <t>WIN PERCENTAGE</t>
  </si>
  <si>
    <t>Sum of Total Wins</t>
  </si>
  <si>
    <t>Sum of Total Losses</t>
  </si>
  <si>
    <t>Sum of Win %</t>
  </si>
  <si>
    <t>Sum of Total Seasons</t>
  </si>
  <si>
    <t>Conference Record</t>
  </si>
  <si>
    <t>Wins %</t>
  </si>
  <si>
    <t>CONFERENCE FINISHES</t>
  </si>
  <si>
    <t>STATE AND REGION RECORD</t>
  </si>
  <si>
    <t>STATE TOURNAMENTS</t>
  </si>
  <si>
    <t>Appearances</t>
  </si>
  <si>
    <t>STATE TOURNAMENT RECORD</t>
  </si>
  <si>
    <t>Count of Qualifier</t>
  </si>
  <si>
    <t>REGIONAL TOURNAMENT FINISHES</t>
  </si>
  <si>
    <t>State Tournament Record</t>
  </si>
  <si>
    <t>Conference Win %</t>
  </si>
  <si>
    <t>8th</t>
  </si>
  <si>
    <t>Qualifier
Conso - L</t>
  </si>
  <si>
    <t>Conso (5th)</t>
  </si>
  <si>
    <t>Districts (Pre-2006)</t>
  </si>
  <si>
    <t>Count of Champions</t>
  </si>
  <si>
    <t>Count of 2nd</t>
  </si>
  <si>
    <t>Count of 3rd</t>
  </si>
  <si>
    <t>Count of 4th</t>
  </si>
  <si>
    <t>DISTRICT TOURNAMENT FINISHES    (Pre-2006 Qualifying Tournament)</t>
  </si>
  <si>
    <t>Mike Wood</t>
  </si>
  <si>
    <t>Kade McMillan, 2018</t>
  </si>
  <si>
    <t>1998-1999</t>
  </si>
  <si>
    <t>Levi Strong</t>
  </si>
  <si>
    <t>Kyle Materi</t>
  </si>
  <si>
    <t>Dave Watt</t>
  </si>
  <si>
    <t>Brett Bruce, 10</t>
  </si>
  <si>
    <t>Levi Duca, 12</t>
  </si>
  <si>
    <t>Shane Thompson, 14</t>
  </si>
  <si>
    <t>Kyle Materi, 20</t>
  </si>
  <si>
    <t>Jeff Helwig, 22</t>
  </si>
  <si>
    <t>Ryan Thompson, 24</t>
  </si>
  <si>
    <t>Neil Schiller, 30</t>
  </si>
  <si>
    <t>Levi Strong, 32</t>
  </si>
  <si>
    <t>Erick Ludemann, 40</t>
  </si>
  <si>
    <t>Kyle Knipp, 42</t>
  </si>
  <si>
    <t>Dave Watt, 44</t>
  </si>
  <si>
    <t>Tyler Abbott, 51</t>
  </si>
  <si>
    <t>Jett Materi, 2015-2012</t>
  </si>
  <si>
    <t>Shane Thompson, 1999-1999</t>
  </si>
  <si>
    <t>Shane Thompson, 1999</t>
  </si>
  <si>
    <t>Kyle Materi, 1999-1999</t>
  </si>
  <si>
    <t>Kyle Materi, 1999</t>
  </si>
  <si>
    <t>Levi Strong, 1999-1999</t>
  </si>
  <si>
    <t>Levi Strong, 1999</t>
  </si>
  <si>
    <t>Kyle Knipp, 2001-1999</t>
  </si>
  <si>
    <t>Kyle Knipp, 2001</t>
  </si>
  <si>
    <t>Wyatt Burr, 2014-2012</t>
  </si>
  <si>
    <t>Jake Kokesh, 2012-2012</t>
  </si>
  <si>
    <t>Caleb Garhart, 2013-2012</t>
  </si>
  <si>
    <t>Davis Butts, 2015-2012</t>
  </si>
  <si>
    <t>Bryton Materi, 2014-2012</t>
  </si>
  <si>
    <t>Ty Beck, 2013-2012</t>
  </si>
  <si>
    <t>Judd Brost, 2013-2012</t>
  </si>
  <si>
    <t>Colton Pierce, 2015-2012</t>
  </si>
  <si>
    <t>Logan Loberg, 2015-2012</t>
  </si>
  <si>
    <t>Mike Christensen, 2013-2012</t>
  </si>
  <si>
    <t>Brett Bruce, 1999-1999</t>
  </si>
  <si>
    <t>Brett Bruce, 1999</t>
  </si>
  <si>
    <t>Ryan Thompson, 2000-1999</t>
  </si>
  <si>
    <t>Ryan Thompson, 2000</t>
  </si>
  <si>
    <t>Erick Ludemann, 2001-1999</t>
  </si>
  <si>
    <t>Erick Ludemann, 2001</t>
  </si>
  <si>
    <t>Dave Watt, 1999-1999</t>
  </si>
  <si>
    <t>Dave Watt, 1999</t>
  </si>
  <si>
    <t>Jeff Helwig, 2000</t>
  </si>
  <si>
    <t>Levi Duca, 2001</t>
  </si>
  <si>
    <t>Neil Schiller, 2000</t>
  </si>
  <si>
    <t>Tyler Abbott, 2001</t>
  </si>
  <si>
    <t>Keith Strong</t>
  </si>
  <si>
    <t>Pat Schmoker, 13</t>
  </si>
  <si>
    <t>Ryan Davies, 4</t>
  </si>
  <si>
    <t>Ryan Thompson, 12</t>
  </si>
  <si>
    <t>Morgan Donner, 14</t>
  </si>
  <si>
    <t>Erik Toth</t>
  </si>
  <si>
    <t>Erik Toth,24</t>
  </si>
  <si>
    <t>Tucker Tonkel, 30</t>
  </si>
  <si>
    <t>Shon Engel, 32</t>
  </si>
  <si>
    <t>Shane Thompson, 34</t>
  </si>
  <si>
    <t>Levi Strong, 40</t>
  </si>
  <si>
    <t>Jeremy Smith, 42</t>
  </si>
  <si>
    <t>1997-1998</t>
  </si>
  <si>
    <t>Morgan Donner</t>
  </si>
  <si>
    <t>Erik Toth, 1998</t>
  </si>
  <si>
    <t>Jeremy Smith, 1998</t>
  </si>
  <si>
    <t>Morgan Donner, 1998</t>
  </si>
  <si>
    <t>Pat Schmoker, 2000</t>
  </si>
  <si>
    <t>Ryan Davies, 2001</t>
  </si>
  <si>
    <t>Ryan Thompson, 1999</t>
  </si>
  <si>
    <t>Shon Engel, 1998</t>
  </si>
  <si>
    <t>Tucker Tonkel, 1998</t>
  </si>
  <si>
    <t>Upton, 1999</t>
  </si>
  <si>
    <t>Dave Watt, 1999-1998</t>
  </si>
  <si>
    <t>Tucker Tonkel, 1998-1998</t>
  </si>
  <si>
    <t>Shon Engel, 1998-1998</t>
  </si>
  <si>
    <t>Levi Strong, 1999-1998</t>
  </si>
  <si>
    <t>Erik Toth, 1998-1998</t>
  </si>
  <si>
    <t>Brett Bruce, 1999-1998</t>
  </si>
  <si>
    <t>Morgan Donner, 1998-1998</t>
  </si>
  <si>
    <t>Ryan Thompson, 1999-1998</t>
  </si>
  <si>
    <t>Kyle Materi, 1999-1998</t>
  </si>
  <si>
    <t>Shane Thompson, 1999-1998</t>
  </si>
  <si>
    <t>Jeremy Smith, 1998-1998</t>
  </si>
  <si>
    <t>Upton, 1998</t>
  </si>
  <si>
    <t>1996-1997</t>
  </si>
  <si>
    <t>Jory Hillman</t>
  </si>
  <si>
    <t>Toby Canfield</t>
  </si>
  <si>
    <t>Aric Keller</t>
  </si>
  <si>
    <t>Brad Hockett, 10</t>
  </si>
  <si>
    <t>Brett Bruce, 12</t>
  </si>
  <si>
    <t>Jory Hillman, 22</t>
  </si>
  <si>
    <t>Shon Engel, 34</t>
  </si>
  <si>
    <t>Shawn Knipp, 34</t>
  </si>
  <si>
    <t>Toby Canfield, 30</t>
  </si>
  <si>
    <t>Jacob Finn, 32</t>
  </si>
  <si>
    <t>Aric Keller, 40</t>
  </si>
  <si>
    <t>Erik Toth, 42</t>
  </si>
  <si>
    <t>David Watt, 44</t>
  </si>
  <si>
    <t>Aric Keller, 1997</t>
  </si>
  <si>
    <t>Brad Hockett, 1997</t>
  </si>
  <si>
    <t>David Watt, 1999</t>
  </si>
  <si>
    <t>Jacob Finn, 1997</t>
  </si>
  <si>
    <t>Jory Hillman, 1997</t>
  </si>
  <si>
    <t>Shawn Knipp, 1998</t>
  </si>
  <si>
    <t>Toby Canfield, 1997</t>
  </si>
  <si>
    <t>Upton, 1997</t>
  </si>
  <si>
    <t>Aric Keller, 1997-1997</t>
  </si>
  <si>
    <t>Toby Canfield, 1997-1997</t>
  </si>
  <si>
    <t>Shawn Knipp, 1998-1997</t>
  </si>
  <si>
    <t>Jacob Finn, 1997-1997</t>
  </si>
  <si>
    <t>Shon Engel, 1998-1997</t>
  </si>
  <si>
    <t>Morgan Donner, 1998-1997</t>
  </si>
  <si>
    <t>Jory Hillman, 1997-1997</t>
  </si>
  <si>
    <t>Kyle Materi, 1999-1997</t>
  </si>
  <si>
    <t>Brad Hockett, 1997-1997</t>
  </si>
  <si>
    <t>David Watt, 1999-1997</t>
  </si>
  <si>
    <t>Brett Bruce, 1999-1997</t>
  </si>
  <si>
    <t>1995-1996</t>
  </si>
  <si>
    <t>Cody Barritt</t>
  </si>
  <si>
    <t>Mitch Locke</t>
  </si>
  <si>
    <t>Erik Toth, 12</t>
  </si>
  <si>
    <t>Cody Barritt, 14</t>
  </si>
  <si>
    <t>Jory Hillman, 20</t>
  </si>
  <si>
    <t>Mitch Locke, 22</t>
  </si>
  <si>
    <t>Morgan Donner, 24</t>
  </si>
  <si>
    <t>Robert White, 34</t>
  </si>
  <si>
    <t>Kyle Materi, 42</t>
  </si>
  <si>
    <t>Shawn Knipp</t>
  </si>
  <si>
    <t>Brandon Ellis</t>
  </si>
  <si>
    <t>Shon Engel, 44</t>
  </si>
  <si>
    <t>Cody Barritt, 1996</t>
  </si>
  <si>
    <t>Mitch Locke, 1996</t>
  </si>
  <si>
    <t>Robert White, 1997</t>
  </si>
  <si>
    <t>Jacob Finn, 1997-1996</t>
  </si>
  <si>
    <t>Jory Hillman, 1997-1996</t>
  </si>
  <si>
    <t>Brad Hockett, 1997-1996</t>
  </si>
  <si>
    <t>Morgan Donner, 1998-1996</t>
  </si>
  <si>
    <t>Cody Barritt, 1996-1996</t>
  </si>
  <si>
    <t>Aric Keller, 1997-1996</t>
  </si>
  <si>
    <t>Mitch Locke, 1996-1996</t>
  </si>
  <si>
    <t>Toby Canfield, 1997-1996</t>
  </si>
  <si>
    <t>Robert White, 1997-1996</t>
  </si>
  <si>
    <t>Upton, 1996</t>
  </si>
  <si>
    <t>TURNOVER</t>
  </si>
  <si>
    <t>Brad Hockett, 4</t>
  </si>
  <si>
    <t>Jory Hillman, 10</t>
  </si>
  <si>
    <t>Brandon Ellis, 12</t>
  </si>
  <si>
    <t>Toby Canfield, 20</t>
  </si>
  <si>
    <t>Shawn Knipp, 22</t>
  </si>
  <si>
    <t>Mitch Locke, 24</t>
  </si>
  <si>
    <t>Morgan Donner, 30</t>
  </si>
  <si>
    <t>Nathan Todd, 32</t>
  </si>
  <si>
    <t>Jacob Finn, 34</t>
  </si>
  <si>
    <t>Eric Finn, 42</t>
  </si>
  <si>
    <t>Robert White, 50</t>
  </si>
  <si>
    <t>Shon Engel, 52</t>
  </si>
  <si>
    <t>Jerry Knipp</t>
  </si>
  <si>
    <t>Gerald Haynes</t>
  </si>
  <si>
    <t>Cody Barritt, 1996-1995</t>
  </si>
  <si>
    <t>Mitch Locke, 1996-1995</t>
  </si>
  <si>
    <t>Nathan Todd, 1995-1995</t>
  </si>
  <si>
    <t>Nathan Todd, 1995</t>
  </si>
  <si>
    <t>Toby Canfield, 1997-1995</t>
  </si>
  <si>
    <t>Shawn Knipp, 1998-1995</t>
  </si>
  <si>
    <t>Aric Keller, 1997-1995</t>
  </si>
  <si>
    <t>Jacob Finn, 1997-1995</t>
  </si>
  <si>
    <t>Morgan Donner, 1998-1995</t>
  </si>
  <si>
    <t>Eric Finn, 1996-1995</t>
  </si>
  <si>
    <t>Eric Finn, 1996</t>
  </si>
  <si>
    <t>Brad Hockett, 1997-1995</t>
  </si>
  <si>
    <t>Jory Hillman, 1997-1995</t>
  </si>
  <si>
    <t>Brandon Ellis, 1997</t>
  </si>
  <si>
    <t>Upton, 1995</t>
  </si>
  <si>
    <t>1994-1995</t>
  </si>
  <si>
    <t>1993-1994</t>
  </si>
  <si>
    <t>Chad Cahoy</t>
  </si>
  <si>
    <t>Shane Evans</t>
  </si>
  <si>
    <t>Bart Pautz</t>
  </si>
  <si>
    <t>Cody Barritt, 4</t>
  </si>
  <si>
    <t>Gerald Haynes, 12</t>
  </si>
  <si>
    <t>Shane Evans, 14</t>
  </si>
  <si>
    <t>Chad Cahoy, 20</t>
  </si>
  <si>
    <t>Jerry Knipp, 22</t>
  </si>
  <si>
    <t>Brian Barritt, 24</t>
  </si>
  <si>
    <t>Mitch Locke,30</t>
  </si>
  <si>
    <t>Keith Strong, 32</t>
  </si>
  <si>
    <t>David Todd, 34</t>
  </si>
  <si>
    <t>Bart Pautz, 40</t>
  </si>
  <si>
    <t>Nathan Todd, 42</t>
  </si>
  <si>
    <t>Eric Finn, 52</t>
  </si>
  <si>
    <t>Jacob Finn, 50</t>
  </si>
  <si>
    <t>Bart Pautz, 1996-1994</t>
  </si>
  <si>
    <t>Bart Pautz, 1996</t>
  </si>
  <si>
    <t>Gerald Haynes, 1995</t>
  </si>
  <si>
    <t>Jerry Knipp, 1995</t>
  </si>
  <si>
    <t>David Todd, 1994</t>
  </si>
  <si>
    <t>Keith Strong, 1994</t>
  </si>
  <si>
    <t>Shane Evans, 1994</t>
  </si>
  <si>
    <t>Chad Cahoy, 1994</t>
  </si>
  <si>
    <t>Brian Barritt, 1995</t>
  </si>
  <si>
    <t>Shane Evans, 1994-1994</t>
  </si>
  <si>
    <t>Keith Strong, 1994-1994</t>
  </si>
  <si>
    <t>Gerald Haynes, 1995-1995</t>
  </si>
  <si>
    <t>Chad Cahoy, 1994-1994</t>
  </si>
  <si>
    <t>Mitch Locke, 1996-1994</t>
  </si>
  <si>
    <t>David Todd, 1994-1994</t>
  </si>
  <si>
    <t>Nathan Todd, 1995-1994</t>
  </si>
  <si>
    <t>Cody Barritt, 1996-1994</t>
  </si>
  <si>
    <t>Brian Barritt, 1995-1994</t>
  </si>
  <si>
    <t>Eric Finn, 1996-1994</t>
  </si>
  <si>
    <t>Upton, 1994</t>
  </si>
  <si>
    <t>Travis Todd</t>
  </si>
  <si>
    <t>Travis Todd, 24</t>
  </si>
  <si>
    <t>Nate Spracklen, 50</t>
  </si>
  <si>
    <t>Mitch Haynes, 52</t>
  </si>
  <si>
    <t>Ryan Barber, 4</t>
  </si>
  <si>
    <t>R.W. Reihemann, 32</t>
  </si>
  <si>
    <t>Jeff Carter, 34</t>
  </si>
  <si>
    <t>Brian Barritt, 10</t>
  </si>
  <si>
    <t>Keith Strong, 22</t>
  </si>
  <si>
    <t>Bart Pautz, 30</t>
  </si>
  <si>
    <t>Nate Spracklen, 52</t>
  </si>
  <si>
    <t>Mitch Haynes, 50</t>
  </si>
  <si>
    <t>Nathan Todd, 40</t>
  </si>
  <si>
    <t>Eric Finn, 44</t>
  </si>
  <si>
    <t>Mitch Locke, 20</t>
  </si>
  <si>
    <t>1992-1993</t>
  </si>
  <si>
    <t>Travis Todd, 1993</t>
  </si>
  <si>
    <t>Nate Spracklen, 1994</t>
  </si>
  <si>
    <t>Mitch Haynes, 1993</t>
  </si>
  <si>
    <t>Travis Todd, 1993-1993</t>
  </si>
  <si>
    <t>Bart Pautz, 1996-1993</t>
  </si>
  <si>
    <t>Keith Strong, 1994-1993</t>
  </si>
  <si>
    <t>David Todd, 1994-1993</t>
  </si>
  <si>
    <t>Brian Barritt, 1995-1993</t>
  </si>
  <si>
    <t>Shane Evans, 1994-1993</t>
  </si>
  <si>
    <t>Nate Spracklen, 1994-1993</t>
  </si>
  <si>
    <t>Chad Cahoy, 1994-1993</t>
  </si>
  <si>
    <t>Mitch Haynes, 1993-1993</t>
  </si>
  <si>
    <t>Upton, 1993</t>
  </si>
  <si>
    <t>Dustin Upton, 42</t>
  </si>
  <si>
    <t>Doug Hockett, 10</t>
  </si>
  <si>
    <t>Brad Locke, 32</t>
  </si>
  <si>
    <t>Clay Bartels, 20</t>
  </si>
  <si>
    <t>Keith Strong, 12</t>
  </si>
  <si>
    <t>Shane Evans, 4</t>
  </si>
  <si>
    <t>Brock Finn,</t>
  </si>
  <si>
    <t>Brian Barritt, 14</t>
  </si>
  <si>
    <t>Cameron Smith, 22</t>
  </si>
  <si>
    <t xml:space="preserve">Jentry Eatherton, </t>
  </si>
  <si>
    <t xml:space="preserve">Travis Burr, </t>
  </si>
  <si>
    <t>Chad Cahoy, 30</t>
  </si>
  <si>
    <t>Upton, 1992</t>
  </si>
  <si>
    <t>Dustin Upton, 1992-1992</t>
  </si>
  <si>
    <t>Dustin Upton, 1992</t>
  </si>
  <si>
    <t>Doug Hockett, 1992</t>
  </si>
  <si>
    <t>Brad Locke, 1992</t>
  </si>
  <si>
    <t>Clay Bartels, 1992</t>
  </si>
  <si>
    <t>Brock Finn, 1994</t>
  </si>
  <si>
    <t>Brock Finn, 1994-1992</t>
  </si>
  <si>
    <t>Travis Todd, 1993-1992</t>
  </si>
  <si>
    <t>Brad Locke, 1992-1992</t>
  </si>
  <si>
    <t>Doug Hockett, 1992-1992</t>
  </si>
  <si>
    <t>Keith Strong, 1994-1992</t>
  </si>
  <si>
    <t>Clay Bartels, 1992-1992</t>
  </si>
  <si>
    <t>Shane Evans, 1994-1992</t>
  </si>
  <si>
    <t>Brian Barritt, 1995-1992</t>
  </si>
  <si>
    <t>1991-1992</t>
  </si>
  <si>
    <t>Brad Locke</t>
  </si>
  <si>
    <t>Dustin Upton</t>
  </si>
  <si>
    <t>1990-1991</t>
  </si>
  <si>
    <t>Dustin Materi</t>
  </si>
  <si>
    <t>Shane Harper</t>
  </si>
  <si>
    <t>Dustin Materi, 14</t>
  </si>
  <si>
    <t>Jim Jones, 34</t>
  </si>
  <si>
    <t>Shane Harper, 12</t>
  </si>
  <si>
    <t>Keith Strong, 40</t>
  </si>
  <si>
    <t>Jentry Eatherton, 30</t>
  </si>
  <si>
    <t>Dustin Upton, 1992-1991</t>
  </si>
  <si>
    <t>Dustin Materi, 1991</t>
  </si>
  <si>
    <t>Shane Harper, 1991</t>
  </si>
  <si>
    <t>Jim Jones, 1991</t>
  </si>
  <si>
    <t>Cameron Smith, 1992</t>
  </si>
  <si>
    <t>Jentry Eatherton, 1992</t>
  </si>
  <si>
    <t>Travis Todd, 1993-1991</t>
  </si>
  <si>
    <t>Shane Harper, 1991-1991</t>
  </si>
  <si>
    <t>Brad Locke, 1992-1991</t>
  </si>
  <si>
    <t>Jim Jones, 1991-1991</t>
  </si>
  <si>
    <t>Dustin Materi, 1991-1991</t>
  </si>
  <si>
    <t>Clay Bartels, 1992-1991</t>
  </si>
  <si>
    <t>Keith Strong, 1994-1991</t>
  </si>
  <si>
    <t>Doug Hockett, 1992-1991</t>
  </si>
  <si>
    <t>Upton, 1991</t>
  </si>
  <si>
    <t>Jim Jones, 1991-1990</t>
  </si>
  <si>
    <t>Jentry Eatherton, 1992-1990</t>
  </si>
  <si>
    <t>Cameron Smith, 1992-1990</t>
  </si>
  <si>
    <t>Doug Hockett, 1992-1990</t>
  </si>
  <si>
    <t>Brad Locke, 1992-1990</t>
  </si>
  <si>
    <t>Dustin Upton, 1992-1990</t>
  </si>
  <si>
    <t>Dustin Materi, 1991-1990</t>
  </si>
  <si>
    <t>Shane Harper, 1991-1990</t>
  </si>
  <si>
    <t>Clay Bartels, 1992-1990</t>
  </si>
  <si>
    <t>COACHING TOTALS</t>
  </si>
  <si>
    <t>Coach Joe Samuelson</t>
  </si>
  <si>
    <t>TOTAL SEASONS</t>
  </si>
  <si>
    <t>HONORS AND AWARDS</t>
  </si>
  <si>
    <t>Isaiah Brooks, 4</t>
  </si>
  <si>
    <t>Luca Brooks, 24</t>
  </si>
  <si>
    <t>Luca Brooks, 2022</t>
  </si>
  <si>
    <t>Luca Brooks, 2022-2020</t>
  </si>
  <si>
    <t>Jess Claycomb, 2021-2020</t>
  </si>
  <si>
    <t>Jayden Caylor, 2020-2020</t>
  </si>
  <si>
    <t>Reece Barritt, 2022-2020</t>
  </si>
  <si>
    <t>Ethan Mills, 2021-2020</t>
  </si>
  <si>
    <t>Jo Bishop, 2020-2020</t>
  </si>
  <si>
    <t>Isaiah Brooks, 2020</t>
  </si>
  <si>
    <t xml:space="preserve">, </t>
  </si>
  <si>
    <t>Jeff Carter, 1995</t>
  </si>
  <si>
    <t>R.W. Reihemann, 1995</t>
  </si>
  <si>
    <t>Ryan Barber, 1994</t>
  </si>
  <si>
    <t>Travis Burr, 1993</t>
  </si>
  <si>
    <t>Isaiah Brooks, 2020-2020</t>
  </si>
  <si>
    <t>Brayden Bruce, 2021-2020</t>
  </si>
  <si>
    <t>Luca Brooks, 2020</t>
  </si>
  <si>
    <t>Reece Barritt</t>
  </si>
  <si>
    <t>2019-2020</t>
  </si>
  <si>
    <t>Luca Brooks</t>
  </si>
  <si>
    <t>Isaiah Brooks</t>
  </si>
  <si>
    <t>Dawson Smith, 33</t>
  </si>
  <si>
    <t>DJ Till, 23</t>
  </si>
  <si>
    <t>Keith Coburn, 20</t>
  </si>
  <si>
    <t>Caeden Vrana, 32</t>
  </si>
  <si>
    <t>Nathan Baker, 2022-2020</t>
  </si>
  <si>
    <t>Dawson Smith, 2022-2020</t>
  </si>
  <si>
    <t>Landon Keever, 2021-2020</t>
  </si>
  <si>
    <t>Caeden Vrana, 2023</t>
  </si>
  <si>
    <t>Keith Coburn, 2023</t>
  </si>
  <si>
    <t>2019-20</t>
  </si>
  <si>
    <t>Lead-Deadwood</t>
  </si>
  <si>
    <t>Upton, 2020</t>
  </si>
  <si>
    <t>2020 (1A)</t>
  </si>
  <si>
    <t>Ethan Mills, 2021-2021</t>
  </si>
  <si>
    <t>Jess Claycomb, 2021-2021</t>
  </si>
  <si>
    <t>Brayden Bruce, 2021-2021</t>
  </si>
  <si>
    <t>Luca Brooks, 2022-2021</t>
  </si>
  <si>
    <t>Reece Barritt, 2022-2021</t>
  </si>
  <si>
    <t>Nathan Baker, 2022-2021</t>
  </si>
  <si>
    <t>Dawson Smith, 2022-2021</t>
  </si>
  <si>
    <t>Chase Mills, 4</t>
  </si>
  <si>
    <t>Ethan Schiller, 23</t>
  </si>
  <si>
    <t>Kailer Duarte, 30</t>
  </si>
  <si>
    <t>Bridger Bruce, 20</t>
  </si>
  <si>
    <t>Keith Coburn, 12</t>
  </si>
  <si>
    <t>Faith &amp; Saratoga</t>
  </si>
  <si>
    <t>Nathan Baker</t>
  </si>
  <si>
    <t>Dawson Smith</t>
  </si>
  <si>
    <t>Saratoga</t>
  </si>
  <si>
    <t>Custer, SD</t>
  </si>
  <si>
    <t>Faith, SD</t>
  </si>
  <si>
    <t>Sundance, Midwest, NSI</t>
  </si>
  <si>
    <t>Hulett &amp; Kaycee</t>
  </si>
  <si>
    <t>Custer, SD &amp; Hulett</t>
  </si>
  <si>
    <t>Ethan Schiller, 2024-2021</t>
  </si>
  <si>
    <t>Ethan Schiller, 2024</t>
  </si>
  <si>
    <t>Chase Mills, 2024-2021</t>
  </si>
  <si>
    <t>Chase Mills, 2024</t>
  </si>
  <si>
    <t>Kailer Duarte, 2024-2021</t>
  </si>
  <si>
    <t>Kailer Duarte, 2024</t>
  </si>
  <si>
    <t>Keith Coburn, 2023-2021</t>
  </si>
  <si>
    <t>Bridger Bruce, 2024</t>
  </si>
  <si>
    <t>Upton, 2021</t>
  </si>
  <si>
    <t>2020-2021</t>
  </si>
  <si>
    <t>2020-21</t>
  </si>
  <si>
    <t>Ethan Mills</t>
  </si>
  <si>
    <t>7 Threes through 2 Quarters</t>
  </si>
  <si>
    <t>More All-State Players</t>
  </si>
  <si>
    <t>2021 (1A)</t>
  </si>
  <si>
    <t>Originally marked 7-11</t>
  </si>
  <si>
    <t>Conso - 1st</t>
  </si>
  <si>
    <t>1940 (B)</t>
  </si>
  <si>
    <t>1953 (B)</t>
  </si>
  <si>
    <t>Luca Brooks, 2022-2022</t>
  </si>
  <si>
    <t>Dawson Smith, 2022-2022</t>
  </si>
  <si>
    <t>Nathan Baker, 2022-2022</t>
  </si>
  <si>
    <t>Reece Barritt, 2022-2022</t>
  </si>
  <si>
    <t>2021-22</t>
  </si>
  <si>
    <t>Keith Coburn, 11</t>
  </si>
  <si>
    <t>Chase Mills, 5</t>
  </si>
  <si>
    <t>Kailer Duarte, 31</t>
  </si>
  <si>
    <t>Bridger Bruce, 25</t>
  </si>
  <si>
    <t>Rhett Watt, 10</t>
  </si>
  <si>
    <t>Ryan Baker, 35</t>
  </si>
  <si>
    <t>Logan Timberman, 3</t>
  </si>
  <si>
    <t>Logan Timberman, 2025</t>
  </si>
  <si>
    <t>Rhett Watt, 2025</t>
  </si>
  <si>
    <t>Ryan Baker, 2025</t>
  </si>
  <si>
    <t>Chase Mills, 2024-2022</t>
  </si>
  <si>
    <t>Ethan Schiller, 2024-2022</t>
  </si>
  <si>
    <t>Rhett Watt, 2025-2022</t>
  </si>
  <si>
    <t>Kailer Duarte, 2024-2022</t>
  </si>
  <si>
    <t>Logan Timberman, 2025-2022</t>
  </si>
  <si>
    <t>Bridger Bruce, 2024-2022</t>
  </si>
  <si>
    <t>Keith Coburn, 2023-2022</t>
  </si>
  <si>
    <t>Ryan Baker, 2025-2022</t>
  </si>
  <si>
    <t>Upton, 2022</t>
  </si>
  <si>
    <t>Rocky Mountain</t>
  </si>
  <si>
    <t>New Underwood, SD</t>
  </si>
  <si>
    <t xml:space="preserve">Upton </t>
  </si>
  <si>
    <t>12 Threes in 1st Half</t>
  </si>
  <si>
    <t>Reece Barritt
Luca Brooks</t>
  </si>
  <si>
    <t>Both players made 7 threes combining for 14 in the game.</t>
  </si>
  <si>
    <t>Winning Streak</t>
  </si>
  <si>
    <t>12/20-1/22</t>
  </si>
  <si>
    <t>30 Game Win Streak</t>
  </si>
  <si>
    <t>2/2018-Current</t>
  </si>
  <si>
    <t>Undefeated at Home</t>
  </si>
  <si>
    <t>10 Offensive Rebounds</t>
  </si>
  <si>
    <t>New Underwood</t>
  </si>
  <si>
    <t>Other</t>
  </si>
  <si>
    <t>Triple Double (Pts. Assists &amp; Steals)</t>
  </si>
  <si>
    <t>2021-2022</t>
  </si>
  <si>
    <t>Joe Samuelson - WCA 1A COTY</t>
  </si>
  <si>
    <t>Nick Johnson - WCA Assistant COTY</t>
  </si>
  <si>
    <t>Luca Brooks - WCA North</t>
  </si>
  <si>
    <t>Ethan Schiller</t>
  </si>
  <si>
    <t>Chase Mills</t>
  </si>
  <si>
    <t>Luca Brooks - WY vs. MT</t>
  </si>
  <si>
    <t>Originally marked 18-9</t>
  </si>
  <si>
    <t>2022-23</t>
  </si>
  <si>
    <t>Upton, 2023</t>
  </si>
  <si>
    <t xml:space="preserve">Joe Samuelson  </t>
  </si>
  <si>
    <t>2022-2023</t>
  </si>
  <si>
    <t>Rhett Watt</t>
  </si>
  <si>
    <t>Kailer Duarte</t>
  </si>
  <si>
    <t>Logan Timberman</t>
  </si>
  <si>
    <t>1s</t>
  </si>
  <si>
    <t>Landon Butler, 1</t>
  </si>
  <si>
    <t>Carson Barritt, 14</t>
  </si>
  <si>
    <t>Matt Stirmel, 33</t>
  </si>
  <si>
    <t>Jacob McNutt, 34</t>
  </si>
  <si>
    <t>Ben Carpenter, 21</t>
  </si>
  <si>
    <t>Chase Mills, 2024-2023</t>
  </si>
  <si>
    <t>Ethan Schiller, 2024-2023</t>
  </si>
  <si>
    <t>Kailer Duarte, 2024-2023</t>
  </si>
  <si>
    <t>Rhett Watt, 2025-2023</t>
  </si>
  <si>
    <t>Logan Timberman, 2025-2023</t>
  </si>
  <si>
    <t>Bridger Bruce, 2024-2023</t>
  </si>
  <si>
    <t>Ryan Baker, 2025-2023</t>
  </si>
  <si>
    <t>Jacob McNutt, 2023-2023</t>
  </si>
  <si>
    <t>Jacob McNutt, 2023</t>
  </si>
  <si>
    <t>Landon Butler, 2025-2023</t>
  </si>
  <si>
    <t>Landon Butler, 2025</t>
  </si>
  <si>
    <t>Matt Stirmel, 2024-2023</t>
  </si>
  <si>
    <t>Matt Stirmel, 2024</t>
  </si>
  <si>
    <t>Keith Coburn, 2023-2023</t>
  </si>
  <si>
    <t>Carson Barritt, 2025-2023</t>
  </si>
  <si>
    <t>Carson Barritt, 2025</t>
  </si>
  <si>
    <t>Ben Carpenter, 2025-2023</t>
  </si>
  <si>
    <t>Ben Carpenter, 2025</t>
  </si>
  <si>
    <t>Ryan Baker</t>
  </si>
  <si>
    <t>Ten Sleep, Midwest, Cokeville</t>
  </si>
  <si>
    <t>Midwest, Hulett</t>
  </si>
  <si>
    <t>Meeteetse</t>
  </si>
  <si>
    <t>Faith</t>
  </si>
  <si>
    <t>Kailer Duarte, 2023</t>
  </si>
  <si>
    <t>2023 (1A)</t>
  </si>
  <si>
    <t>2022 (1A)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</si>
</sst>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%"/>
    <numFmt numFmtId="166" formatCode="0.000"/>
  </numFmts>
  <fonts count="47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sz val="9"/>
      <name val="Courier New"/>
      <family val="3"/>
    </font>
    <font>
      <sz val="9"/>
      <color indexed="9"/>
      <name val="Geneva"/>
    </font>
    <font>
      <sz val="10"/>
      <name val="Times New Roman"/>
      <family val="1"/>
    </font>
    <font>
      <b/>
      <sz val="12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rgb="FF3F3F76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2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8"/>
      <name val="Calibri"/>
      <scheme val="minor"/>
    </font>
    <font>
      <sz val="9"/>
      <name val="Calibri"/>
      <scheme val="minor"/>
    </font>
    <font>
      <b/>
      <sz val="10"/>
      <color theme="1"/>
      <name val="Calibri"/>
      <scheme val="minor"/>
    </font>
    <font>
      <sz val="9"/>
      <color theme="1"/>
      <name val="Calibri"/>
      <scheme val="minor"/>
    </font>
    <font>
      <b/>
      <sz val="9"/>
      <color theme="0"/>
      <name val="Calibri"/>
      <scheme val="minor"/>
    </font>
    <font>
      <b/>
      <sz val="9"/>
      <color theme="1"/>
      <name val="Calibri"/>
      <scheme val="minor"/>
    </font>
    <font>
      <b/>
      <i/>
      <sz val="12"/>
      <color theme="1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slantDashDot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/>
      <right/>
      <top/>
      <bottom style="slantDashDot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/>
      <bottom style="medium">
        <color indexed="64"/>
      </bottom>
      <diagonal/>
    </border>
  </borders>
  <cellStyleXfs count="1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1" fillId="0" borderId="0">
      <protection locked="0"/>
    </xf>
    <xf numFmtId="0" fontId="1" fillId="0" borderId="0"/>
    <xf numFmtId="0" fontId="12" fillId="0" borderId="0"/>
    <xf numFmtId="9" fontId="1" fillId="0" borderId="0" applyFont="0" applyFill="0" applyBorder="0" applyAlignment="0" applyProtection="0"/>
    <xf numFmtId="0" fontId="14" fillId="0" borderId="0"/>
    <xf numFmtId="0" fontId="10" fillId="0" borderId="0"/>
    <xf numFmtId="0" fontId="21" fillId="4" borderId="8" applyNumberFormat="0" applyAlignment="0" applyProtection="0"/>
    <xf numFmtId="0" fontId="22" fillId="5" borderId="8" applyNumberFormat="0" applyAlignment="0" applyProtection="0"/>
  </cellStyleXfs>
  <cellXfs count="326">
    <xf numFmtId="0" fontId="0" fillId="0" borderId="0" xfId="0"/>
    <xf numFmtId="0" fontId="2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1" applyFont="1" applyAlignment="1">
      <alignment horizontal="center"/>
    </xf>
    <xf numFmtId="0" fontId="5" fillId="0" borderId="4" xfId="1" applyFont="1" applyBorder="1"/>
    <xf numFmtId="0" fontId="5" fillId="0" borderId="0" xfId="1" applyFont="1" applyAlignment="1"/>
    <xf numFmtId="0" fontId="5" fillId="0" borderId="0" xfId="1" applyFont="1" applyBorder="1"/>
    <xf numFmtId="0" fontId="5" fillId="0" borderId="0" xfId="1" applyFont="1"/>
    <xf numFmtId="0" fontId="2" fillId="0" borderId="0" xfId="1" applyFont="1"/>
    <xf numFmtId="0" fontId="2" fillId="0" borderId="1" xfId="1" applyFont="1" applyBorder="1" applyAlignment="1"/>
    <xf numFmtId="0" fontId="2" fillId="0" borderId="0" xfId="1" applyFont="1" applyBorder="1" applyAlignment="1">
      <alignment horizontal="center"/>
    </xf>
    <xf numFmtId="49" fontId="5" fillId="0" borderId="0" xfId="1" applyNumberFormat="1" applyFont="1" applyBorder="1"/>
    <xf numFmtId="0" fontId="5" fillId="0" borderId="5" xfId="1" applyFont="1" applyBorder="1"/>
    <xf numFmtId="0" fontId="5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1" fontId="5" fillId="0" borderId="0" xfId="1" applyNumberFormat="1" applyFont="1" applyAlignment="1">
      <alignment horizontal="center" vertical="center"/>
    </xf>
    <xf numFmtId="9" fontId="5" fillId="0" borderId="0" xfId="2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/>
    </xf>
    <xf numFmtId="0" fontId="8" fillId="0" borderId="0" xfId="0" applyFont="1"/>
    <xf numFmtId="0" fontId="2" fillId="0" borderId="0" xfId="1" applyFont="1" applyAlignment="1">
      <alignment horizontal="center" wrapText="1"/>
    </xf>
    <xf numFmtId="164" fontId="5" fillId="0" borderId="0" xfId="1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0" xfId="1" applyFont="1" applyAlignment="1">
      <alignment horizontal="center" wrapText="1"/>
    </xf>
    <xf numFmtId="0" fontId="3" fillId="0" borderId="0" xfId="1" applyFont="1"/>
    <xf numFmtId="0" fontId="2" fillId="0" borderId="0" xfId="1" applyFont="1" applyBorder="1" applyAlignment="1">
      <alignment horizontal="left"/>
    </xf>
    <xf numFmtId="0" fontId="5" fillId="0" borderId="0" xfId="1" applyFont="1" applyAlignment="1">
      <alignment vertical="center" wrapText="1"/>
    </xf>
    <xf numFmtId="0" fontId="2" fillId="0" borderId="0" xfId="1" applyFont="1" applyAlignment="1">
      <alignment horizontal="center" vertical="center" wrapText="1"/>
    </xf>
    <xf numFmtId="0" fontId="9" fillId="0" borderId="0" xfId="1" applyFont="1"/>
    <xf numFmtId="0" fontId="5" fillId="0" borderId="0" xfId="1" applyNumberFormat="1" applyFont="1" applyBorder="1" applyAlignment="1">
      <alignment horizontal="center"/>
    </xf>
    <xf numFmtId="0" fontId="5" fillId="0" borderId="4" xfId="1" applyNumberFormat="1" applyFont="1" applyBorder="1" applyAlignment="1">
      <alignment horizontal="center"/>
    </xf>
    <xf numFmtId="0" fontId="13" fillId="0" borderId="0" xfId="1" applyFont="1"/>
    <xf numFmtId="9" fontId="5" fillId="0" borderId="0" xfId="4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9" fontId="5" fillId="0" borderId="0" xfId="4" applyFont="1" applyAlignment="1">
      <alignment horizontal="center" vertical="center"/>
    </xf>
    <xf numFmtId="1" fontId="5" fillId="0" borderId="0" xfId="2" applyNumberFormat="1" applyFont="1" applyAlignment="1">
      <alignment horizontal="center" vertical="center"/>
    </xf>
    <xf numFmtId="0" fontId="15" fillId="0" borderId="0" xfId="0" applyFont="1"/>
    <xf numFmtId="0" fontId="15" fillId="0" borderId="0" xfId="0" pivotButton="1" applyFont="1"/>
    <xf numFmtId="0" fontId="15" fillId="0" borderId="0" xfId="0" applyFont="1" applyBorder="1"/>
    <xf numFmtId="0" fontId="15" fillId="0" borderId="0" xfId="0" applyFont="1" applyAlignment="1">
      <alignment horizontal="left"/>
    </xf>
    <xf numFmtId="0" fontId="15" fillId="0" borderId="0" xfId="0" applyNumberFormat="1" applyFont="1"/>
    <xf numFmtId="0" fontId="15" fillId="0" borderId="0" xfId="0" applyNumberFormat="1" applyFont="1" applyBorder="1"/>
    <xf numFmtId="0" fontId="15" fillId="0" borderId="0" xfId="0" applyFont="1" applyAlignment="1">
      <alignment horizontal="center"/>
    </xf>
    <xf numFmtId="0" fontId="16" fillId="0" borderId="7" xfId="5" applyFont="1" applyBorder="1" applyAlignment="1" applyProtection="1">
      <alignment horizontal="center" vertical="center" wrapText="1"/>
      <protection hidden="1"/>
    </xf>
    <xf numFmtId="9" fontId="15" fillId="0" borderId="0" xfId="4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6" fillId="0" borderId="0" xfId="1" applyFont="1" applyFill="1" applyBorder="1" applyAlignment="1" applyProtection="1">
      <alignment horizontal="center" vertical="center" wrapText="1"/>
      <protection hidden="1"/>
    </xf>
    <xf numFmtId="0" fontId="16" fillId="2" borderId="0" xfId="1" applyFont="1" applyFill="1" applyBorder="1" applyAlignment="1" applyProtection="1">
      <alignment horizontal="center" vertical="center" wrapText="1"/>
      <protection hidden="1"/>
    </xf>
    <xf numFmtId="0" fontId="16" fillId="3" borderId="0" xfId="1" applyFont="1" applyFill="1" applyBorder="1" applyAlignment="1" applyProtection="1">
      <alignment horizontal="center" vertical="center" wrapText="1"/>
      <protection hidden="1"/>
    </xf>
    <xf numFmtId="0" fontId="2" fillId="0" borderId="7" xfId="5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9" fontId="0" fillId="0" borderId="0" xfId="4" applyFont="1" applyAlignment="1">
      <alignment horizontal="center"/>
    </xf>
    <xf numFmtId="0" fontId="16" fillId="0" borderId="0" xfId="1" applyFont="1" applyFill="1" applyBorder="1" applyAlignment="1" applyProtection="1">
      <alignment horizontal="left" vertical="center" wrapText="1"/>
      <protection hidden="1"/>
    </xf>
    <xf numFmtId="9" fontId="15" fillId="0" borderId="0" xfId="4" applyFont="1" applyAlignment="1">
      <alignment horizontal="left"/>
    </xf>
    <xf numFmtId="164" fontId="17" fillId="0" borderId="0" xfId="0" applyNumberFormat="1" applyFont="1" applyAlignment="1">
      <alignment horizontal="center"/>
    </xf>
    <xf numFmtId="0" fontId="18" fillId="0" borderId="0" xfId="0" applyFont="1" applyBorder="1" applyAlignment="1" applyProtection="1">
      <alignment horizontal="left"/>
    </xf>
    <xf numFmtId="0" fontId="0" fillId="0" borderId="0" xfId="0" applyNumberFormat="1"/>
    <xf numFmtId="164" fontId="15" fillId="0" borderId="0" xfId="0" applyNumberFormat="1" applyFont="1"/>
    <xf numFmtId="165" fontId="15" fillId="0" borderId="0" xfId="0" applyNumberFormat="1" applyFont="1"/>
    <xf numFmtId="0" fontId="19" fillId="0" borderId="0" xfId="0" applyFont="1"/>
    <xf numFmtId="0" fontId="6" fillId="0" borderId="0" xfId="1" applyFont="1"/>
    <xf numFmtId="0" fontId="4" fillId="0" borderId="0" xfId="0" applyFont="1"/>
    <xf numFmtId="0" fontId="2" fillId="0" borderId="1" xfId="1" applyFont="1" applyBorder="1"/>
    <xf numFmtId="0" fontId="2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164" fontId="22" fillId="5" borderId="8" xfId="15" applyNumberFormat="1" applyAlignment="1">
      <alignment horizontal="center"/>
    </xf>
    <xf numFmtId="9" fontId="22" fillId="5" borderId="8" xfId="15" applyNumberFormat="1" applyAlignment="1">
      <alignment horizontal="center"/>
    </xf>
    <xf numFmtId="0" fontId="22" fillId="5" borderId="8" xfId="15" applyAlignment="1">
      <alignment horizontal="center"/>
    </xf>
    <xf numFmtId="0" fontId="21" fillId="4" borderId="8" xfId="14" applyAlignment="1">
      <alignment horizontal="left"/>
    </xf>
    <xf numFmtId="9" fontId="21" fillId="4" borderId="8" xfId="14" applyNumberFormat="1" applyAlignment="1">
      <alignment horizontal="left"/>
    </xf>
    <xf numFmtId="0" fontId="21" fillId="4" borderId="8" xfId="14" applyAlignment="1">
      <alignment horizontal="center"/>
    </xf>
    <xf numFmtId="9" fontId="21" fillId="4" borderId="8" xfId="14" applyNumberFormat="1" applyAlignment="1">
      <alignment horizontal="center"/>
    </xf>
    <xf numFmtId="164" fontId="21" fillId="4" borderId="8" xfId="14" applyNumberFormat="1" applyAlignment="1">
      <alignment horizontal="center"/>
    </xf>
    <xf numFmtId="0" fontId="18" fillId="0" borderId="0" xfId="1" applyNumberFormat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3" fillId="4" borderId="8" xfId="14" applyNumberFormat="1" applyFont="1" applyAlignment="1">
      <alignment horizontal="center"/>
    </xf>
    <xf numFmtId="0" fontId="13" fillId="0" borderId="0" xfId="1" applyFont="1" applyAlignment="1">
      <alignment horizontal="center"/>
    </xf>
    <xf numFmtId="0" fontId="13" fillId="0" borderId="0" xfId="1" applyFont="1" applyAlignment="1">
      <alignment horizontal="right"/>
    </xf>
    <xf numFmtId="0" fontId="16" fillId="0" borderId="0" xfId="5" applyFont="1" applyBorder="1" applyAlignment="1" applyProtection="1">
      <alignment horizontal="center" vertical="center" wrapText="1"/>
      <protection hidden="1"/>
    </xf>
    <xf numFmtId="0" fontId="2" fillId="0" borderId="0" xfId="1" applyFont="1" applyAlignment="1">
      <alignment horizontal="left"/>
    </xf>
    <xf numFmtId="0" fontId="26" fillId="0" borderId="0" xfId="1" applyFont="1" applyBorder="1"/>
    <xf numFmtId="0" fontId="5" fillId="0" borderId="4" xfId="1" applyFont="1" applyBorder="1" applyAlignment="1">
      <alignment horizontal="center"/>
    </xf>
    <xf numFmtId="1" fontId="5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9" fontId="15" fillId="0" borderId="0" xfId="0" applyNumberFormat="1" applyFont="1"/>
    <xf numFmtId="0" fontId="27" fillId="5" borderId="8" xfId="15" applyFont="1" applyAlignment="1">
      <alignment horizontal="center"/>
    </xf>
    <xf numFmtId="0" fontId="28" fillId="0" borderId="0" xfId="0" applyFont="1" applyAlignment="1">
      <alignment horizontal="center"/>
    </xf>
    <xf numFmtId="0" fontId="21" fillId="6" borderId="8" xfId="14" applyFill="1" applyAlignment="1">
      <alignment horizontal="center"/>
    </xf>
    <xf numFmtId="0" fontId="21" fillId="7" borderId="8" xfId="14" applyFill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0" fillId="0" borderId="0" xfId="13" applyFont="1" applyAlignment="1">
      <alignment horizontal="center"/>
    </xf>
    <xf numFmtId="0" fontId="18" fillId="0" borderId="3" xfId="1" applyFont="1" applyBorder="1"/>
    <xf numFmtId="0" fontId="2" fillId="0" borderId="2" xfId="1" applyFont="1" applyBorder="1"/>
    <xf numFmtId="0" fontId="18" fillId="0" borderId="0" xfId="1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5" fillId="0" borderId="0" xfId="1" applyNumberFormat="1" applyFont="1"/>
    <xf numFmtId="0" fontId="2" fillId="0" borderId="0" xfId="1" applyNumberFormat="1" applyFont="1" applyBorder="1" applyAlignment="1">
      <alignment horizont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0" xfId="2" applyNumberFormat="1" applyFont="1" applyBorder="1" applyAlignment="1">
      <alignment horizontal="center" vertical="center"/>
    </xf>
    <xf numFmtId="0" fontId="5" fillId="0" borderId="0" xfId="1" applyNumberFormat="1" applyFont="1" applyAlignment="1">
      <alignment horizontal="left" vertical="center" wrapText="1"/>
    </xf>
    <xf numFmtId="0" fontId="2" fillId="0" borderId="0" xfId="1" applyNumberFormat="1" applyFont="1"/>
    <xf numFmtId="0" fontId="2" fillId="0" borderId="0" xfId="1" applyNumberFormat="1" applyFont="1" applyAlignment="1">
      <alignment horizontal="center" wrapText="1"/>
    </xf>
    <xf numFmtId="0" fontId="2" fillId="0" borderId="0" xfId="1" applyNumberFormat="1" applyFont="1" applyAlignment="1">
      <alignment horizontal="center"/>
    </xf>
    <xf numFmtId="0" fontId="9" fillId="0" borderId="0" xfId="1" applyNumberFormat="1" applyFont="1"/>
    <xf numFmtId="0" fontId="8" fillId="0" borderId="0" xfId="0" applyNumberFormat="1" applyFont="1" applyAlignment="1">
      <alignment horizontal="left"/>
    </xf>
    <xf numFmtId="0" fontId="29" fillId="0" borderId="0" xfId="0" applyNumberFormat="1" applyFont="1" applyAlignment="1">
      <alignment horizontal="center" wrapText="1"/>
    </xf>
    <xf numFmtId="0" fontId="17" fillId="0" borderId="0" xfId="0" applyNumberFormat="1" applyFont="1" applyAlignment="1">
      <alignment horizontal="left"/>
    </xf>
    <xf numFmtId="0" fontId="17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26" fillId="0" borderId="0" xfId="1" applyNumberFormat="1" applyFont="1" applyBorder="1"/>
    <xf numFmtId="0" fontId="3" fillId="0" borderId="0" xfId="1" applyNumberFormat="1" applyFont="1"/>
    <xf numFmtId="0" fontId="2" fillId="0" borderId="0" xfId="1" applyNumberFormat="1" applyFont="1" applyAlignment="1">
      <alignment horizontal="left"/>
    </xf>
    <xf numFmtId="0" fontId="5" fillId="0" borderId="0" xfId="4" applyNumberFormat="1" applyFont="1" applyAlignment="1">
      <alignment horizontal="center"/>
    </xf>
    <xf numFmtId="0" fontId="5" fillId="0" borderId="0" xfId="1" applyNumberFormat="1" applyFont="1" applyBorder="1"/>
    <xf numFmtId="0" fontId="5" fillId="0" borderId="0" xfId="2" applyNumberFormat="1" applyFont="1" applyAlignment="1">
      <alignment horizontal="center"/>
    </xf>
    <xf numFmtId="0" fontId="2" fillId="0" borderId="0" xfId="1" applyNumberFormat="1" applyFont="1" applyBorder="1" applyAlignment="1">
      <alignment horizontal="left"/>
    </xf>
    <xf numFmtId="0" fontId="2" fillId="0" borderId="0" xfId="1" applyNumberFormat="1" applyFont="1" applyAlignment="1">
      <alignment horizontal="center" vertical="center" wrapText="1"/>
    </xf>
    <xf numFmtId="0" fontId="5" fillId="0" borderId="0" xfId="1" applyFont="1" applyBorder="1" applyAlignment="1">
      <alignment horizontal="center"/>
    </xf>
    <xf numFmtId="0" fontId="18" fillId="0" borderId="0" xfId="1" applyNumberFormat="1" applyFont="1" applyAlignment="1">
      <alignment horizontal="center" vertical="center"/>
    </xf>
    <xf numFmtId="0" fontId="20" fillId="0" borderId="0" xfId="13" applyNumberFormat="1" applyFont="1" applyAlignment="1">
      <alignment horizontal="center" vertical="center"/>
    </xf>
    <xf numFmtId="0" fontId="18" fillId="0" borderId="3" xfId="1" applyNumberFormat="1" applyFont="1" applyBorder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0" fontId="28" fillId="0" borderId="0" xfId="0" applyNumberFormat="1" applyFont="1" applyAlignment="1">
      <alignment vertical="center"/>
    </xf>
    <xf numFmtId="0" fontId="28" fillId="0" borderId="0" xfId="0" applyNumberFormat="1" applyFont="1" applyAlignment="1">
      <alignment horizontal="left" vertical="center"/>
    </xf>
    <xf numFmtId="0" fontId="28" fillId="0" borderId="0" xfId="0" applyNumberFormat="1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2" fillId="0" borderId="0" xfId="1" applyFont="1" applyBorder="1" applyAlignment="1">
      <alignment horizontal="center"/>
    </xf>
    <xf numFmtId="0" fontId="30" fillId="0" borderId="0" xfId="0" applyFont="1"/>
    <xf numFmtId="0" fontId="32" fillId="0" borderId="0" xfId="0" applyFont="1"/>
    <xf numFmtId="0" fontId="31" fillId="0" borderId="0" xfId="0" applyFont="1"/>
    <xf numFmtId="0" fontId="5" fillId="0" borderId="0" xfId="1" applyFont="1" applyAlignment="1">
      <alignment horizontal="left" vertical="center" wrapText="1"/>
    </xf>
    <xf numFmtId="0" fontId="2" fillId="0" borderId="0" xfId="1" applyNumberFormat="1" applyFont="1" applyBorder="1"/>
    <xf numFmtId="0" fontId="2" fillId="0" borderId="0" xfId="1" applyNumberFormat="1" applyFont="1" applyBorder="1" applyAlignment="1">
      <alignment horizontal="center" vertical="center" wrapText="1"/>
    </xf>
    <xf numFmtId="0" fontId="2" fillId="0" borderId="0" xfId="1" applyFont="1" applyBorder="1"/>
    <xf numFmtId="0" fontId="2" fillId="0" borderId="0" xfId="1" applyFont="1" applyBorder="1" applyAlignment="1">
      <alignment horizontal="center" vertical="center" wrapText="1"/>
    </xf>
    <xf numFmtId="0" fontId="0" fillId="0" borderId="0" xfId="0" applyNumberFormat="1" applyBorder="1"/>
    <xf numFmtId="0" fontId="17" fillId="0" borderId="0" xfId="0" applyNumberFormat="1" applyFont="1" applyBorder="1" applyAlignment="1">
      <alignment horizontal="center"/>
    </xf>
    <xf numFmtId="0" fontId="2" fillId="0" borderId="0" xfId="1" applyNumberFormat="1" applyFont="1" applyBorder="1" applyAlignment="1"/>
    <xf numFmtId="0" fontId="18" fillId="0" borderId="0" xfId="0" applyFont="1" applyAlignment="1">
      <alignment vertical="center"/>
    </xf>
    <xf numFmtId="0" fontId="28" fillId="0" borderId="0" xfId="0" applyNumberFormat="1" applyFont="1" applyBorder="1"/>
    <xf numFmtId="0" fontId="28" fillId="8" borderId="0" xfId="0" applyNumberFormat="1" applyFont="1" applyFill="1" applyAlignment="1">
      <alignment horizontal="center" vertical="center"/>
    </xf>
    <xf numFmtId="0" fontId="28" fillId="8" borderId="0" xfId="0" applyNumberFormat="1" applyFont="1" applyFill="1" applyAlignment="1">
      <alignment horizontal="center" vertical="center" wrapText="1"/>
    </xf>
    <xf numFmtId="0" fontId="28" fillId="8" borderId="0" xfId="0" applyNumberFormat="1" applyFont="1" applyFill="1" applyAlignment="1">
      <alignment vertical="center"/>
    </xf>
    <xf numFmtId="0" fontId="18" fillId="8" borderId="0" xfId="1" applyNumberFormat="1" applyFont="1" applyFill="1" applyAlignment="1">
      <alignment horizontal="center" vertical="center"/>
    </xf>
    <xf numFmtId="0" fontId="28" fillId="8" borderId="0" xfId="0" applyNumberFormat="1" applyFont="1" applyFill="1" applyAlignment="1">
      <alignment horizontal="left" vertical="center"/>
    </xf>
    <xf numFmtId="0" fontId="5" fillId="8" borderId="0" xfId="1" applyNumberFormat="1" applyFont="1" applyFill="1" applyBorder="1" applyAlignment="1">
      <alignment horizontal="center" vertical="center"/>
    </xf>
    <xf numFmtId="0" fontId="5" fillId="8" borderId="0" xfId="1" applyNumberFormat="1" applyFont="1" applyFill="1"/>
    <xf numFmtId="0" fontId="2" fillId="8" borderId="0" xfId="1" applyNumberFormat="1" applyFont="1" applyFill="1"/>
    <xf numFmtId="0" fontId="2" fillId="8" borderId="0" xfId="1" applyNumberFormat="1" applyFont="1" applyFill="1" applyBorder="1" applyAlignment="1"/>
    <xf numFmtId="0" fontId="2" fillId="8" borderId="0" xfId="1" applyFont="1" applyFill="1" applyBorder="1" applyAlignment="1">
      <alignment horizontal="center"/>
    </xf>
    <xf numFmtId="0" fontId="5" fillId="0" borderId="0" xfId="4" applyNumberFormat="1" applyFont="1" applyAlignment="1">
      <alignment horizontal="center" vertical="center"/>
    </xf>
    <xf numFmtId="14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8" fillId="0" borderId="0" xfId="0" pivotButton="1" applyFont="1"/>
    <xf numFmtId="0" fontId="8" fillId="0" borderId="0" xfId="0" applyFont="1" applyAlignment="1">
      <alignment horizontal="left"/>
    </xf>
    <xf numFmtId="0" fontId="8" fillId="0" borderId="0" xfId="0" applyNumberFormat="1" applyFont="1"/>
    <xf numFmtId="9" fontId="8" fillId="0" borderId="0" xfId="0" applyNumberFormat="1" applyFont="1"/>
    <xf numFmtId="164" fontId="8" fillId="0" borderId="0" xfId="0" applyNumberFormat="1" applyFont="1"/>
    <xf numFmtId="0" fontId="35" fillId="0" borderId="0" xfId="1" applyNumberFormat="1" applyFont="1" applyFill="1" applyAlignment="1">
      <alignment horizontal="center"/>
    </xf>
    <xf numFmtId="0" fontId="35" fillId="0" borderId="4" xfId="1" applyNumberFormat="1" applyFont="1" applyFill="1" applyBorder="1" applyAlignment="1">
      <alignment horizontal="center"/>
    </xf>
    <xf numFmtId="0" fontId="36" fillId="8" borderId="0" xfId="0" applyNumberFormat="1" applyFont="1" applyFill="1" applyAlignment="1">
      <alignment horizontal="center" vertical="center"/>
    </xf>
    <xf numFmtId="0" fontId="34" fillId="0" borderId="0" xfId="0" applyNumberFormat="1" applyFont="1" applyAlignment="1">
      <alignment horizontal="center"/>
    </xf>
    <xf numFmtId="0" fontId="8" fillId="0" borderId="0" xfId="0" applyFont="1" applyBorder="1"/>
    <xf numFmtId="9" fontId="8" fillId="0" borderId="0" xfId="0" applyNumberFormat="1" applyFont="1" applyBorder="1"/>
    <xf numFmtId="164" fontId="8" fillId="0" borderId="0" xfId="0" applyNumberFormat="1" applyFont="1" applyBorder="1"/>
    <xf numFmtId="0" fontId="18" fillId="0" borderId="0" xfId="1" applyNumberFormat="1" applyFont="1" applyBorder="1" applyAlignment="1">
      <alignment horizontal="left"/>
    </xf>
    <xf numFmtId="0" fontId="0" fillId="7" borderId="0" xfId="0" applyFill="1"/>
    <xf numFmtId="166" fontId="0" fillId="0" borderId="0" xfId="0" applyNumberForma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6" fontId="5" fillId="0" borderId="0" xfId="0" quotePrefix="1" applyNumberFormat="1" applyFont="1" applyBorder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49" fontId="5" fillId="0" borderId="0" xfId="0" quotePrefix="1" applyNumberFormat="1" applyFont="1" applyBorder="1" applyAlignment="1">
      <alignment horizontal="center" vertical="center"/>
    </xf>
    <xf numFmtId="0" fontId="5" fillId="0" borderId="0" xfId="0" applyFont="1" applyFill="1" applyBorder="1"/>
    <xf numFmtId="0" fontId="5" fillId="0" borderId="0" xfId="0" applyFont="1" applyBorder="1"/>
    <xf numFmtId="0" fontId="5" fillId="0" borderId="0" xfId="0" applyFont="1" applyFill="1" applyBorder="1" applyAlignment="1">
      <alignment horizontal="left" vertical="top" wrapText="1" indent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166" fontId="5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166" fontId="5" fillId="0" borderId="0" xfId="0" applyNumberFormat="1" applyFont="1" applyBorder="1"/>
    <xf numFmtId="0" fontId="0" fillId="0" borderId="0" xfId="0" applyFill="1"/>
    <xf numFmtId="0" fontId="30" fillId="0" borderId="0" xfId="0" applyFont="1" applyFill="1"/>
    <xf numFmtId="0" fontId="5" fillId="0" borderId="0" xfId="0" applyFont="1" applyFill="1"/>
    <xf numFmtId="0" fontId="30" fillId="0" borderId="0" xfId="0" applyFont="1" applyFill="1" applyBorder="1" applyAlignment="1">
      <alignment horizontal="left"/>
    </xf>
    <xf numFmtId="9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0" xfId="0" applyNumberFormat="1" applyFont="1" applyBorder="1"/>
    <xf numFmtId="166" fontId="8" fillId="0" borderId="0" xfId="0" applyNumberFormat="1" applyFont="1" applyBorder="1"/>
    <xf numFmtId="0" fontId="37" fillId="0" borderId="0" xfId="0" applyFont="1"/>
    <xf numFmtId="0" fontId="5" fillId="0" borderId="0" xfId="0" applyFont="1" applyFill="1" applyAlignment="1">
      <alignment horizontal="center"/>
    </xf>
    <xf numFmtId="166" fontId="5" fillId="0" borderId="0" xfId="0" applyNumberFormat="1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horizontal="left" vertical="top" wrapText="1" indent="1"/>
    </xf>
    <xf numFmtId="0" fontId="28" fillId="0" borderId="0" xfId="0" applyFont="1" applyFill="1"/>
    <xf numFmtId="0" fontId="33" fillId="9" borderId="0" xfId="0" applyFont="1" applyFill="1" applyBorder="1"/>
    <xf numFmtId="0" fontId="28" fillId="0" borderId="0" xfId="0" applyFont="1" applyBorder="1"/>
    <xf numFmtId="0" fontId="38" fillId="0" borderId="0" xfId="0" applyFont="1" applyFill="1"/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166" fontId="28" fillId="0" borderId="0" xfId="0" applyNumberFormat="1" applyFont="1" applyBorder="1" applyAlignment="1">
      <alignment horizontal="center"/>
    </xf>
    <xf numFmtId="166" fontId="28" fillId="0" borderId="0" xfId="0" applyNumberFormat="1" applyFont="1" applyBorder="1"/>
    <xf numFmtId="0" fontId="18" fillId="0" borderId="0" xfId="0" applyFont="1" applyFill="1"/>
    <xf numFmtId="166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28" fillId="0" borderId="0" xfId="0" applyFont="1"/>
    <xf numFmtId="166" fontId="28" fillId="0" borderId="0" xfId="0" applyNumberFormat="1" applyFont="1" applyAlignment="1">
      <alignment horizontal="center"/>
    </xf>
    <xf numFmtId="0" fontId="33" fillId="9" borderId="0" xfId="0" applyFont="1" applyFill="1" applyBorder="1" applyAlignment="1">
      <alignment horizontal="center"/>
    </xf>
    <xf numFmtId="0" fontId="33" fillId="0" borderId="0" xfId="0" applyFont="1" applyFill="1" applyBorder="1"/>
    <xf numFmtId="0" fontId="18" fillId="0" borderId="0" xfId="1" applyNumberFormat="1" applyFont="1" applyBorder="1" applyAlignment="1"/>
    <xf numFmtId="0" fontId="18" fillId="0" borderId="0" xfId="1" applyNumberFormat="1" applyFont="1" applyAlignment="1">
      <alignment vertical="center" wrapText="1"/>
    </xf>
    <xf numFmtId="0" fontId="18" fillId="0" borderId="0" xfId="1" applyNumberFormat="1" applyFont="1" applyAlignment="1"/>
    <xf numFmtId="0" fontId="28" fillId="0" borderId="0" xfId="0" applyNumberFormat="1" applyFont="1" applyBorder="1" applyAlignment="1"/>
    <xf numFmtId="0" fontId="28" fillId="0" borderId="0" xfId="0" applyNumberFormat="1" applyFont="1" applyAlignment="1"/>
    <xf numFmtId="0" fontId="18" fillId="0" borderId="0" xfId="1" applyNumberFormat="1" applyFont="1" applyAlignment="1">
      <alignment wrapText="1"/>
    </xf>
    <xf numFmtId="0" fontId="28" fillId="0" borderId="0" xfId="0" applyNumberFormat="1" applyFont="1" applyBorder="1" applyAlignment="1">
      <alignment wrapText="1"/>
    </xf>
    <xf numFmtId="0" fontId="18" fillId="0" borderId="0" xfId="0" applyFont="1" applyAlignment="1">
      <alignment horizontal="left" vertical="center"/>
    </xf>
    <xf numFmtId="0" fontId="39" fillId="0" borderId="0" xfId="0" applyFont="1"/>
    <xf numFmtId="0" fontId="33" fillId="0" borderId="0" xfId="0" applyFont="1" applyFill="1" applyBorder="1" applyAlignment="1">
      <alignment horizontal="center"/>
    </xf>
    <xf numFmtId="0" fontId="31" fillId="0" borderId="0" xfId="0" applyFont="1" applyFill="1"/>
    <xf numFmtId="0" fontId="8" fillId="0" borderId="0" xfId="0" applyFont="1" applyFill="1"/>
    <xf numFmtId="0" fontId="31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/>
    <xf numFmtId="0" fontId="31" fillId="0" borderId="1" xfId="0" applyFont="1" applyFill="1" applyBorder="1" applyAlignment="1">
      <alignment wrapText="1"/>
    </xf>
    <xf numFmtId="0" fontId="30" fillId="0" borderId="1" xfId="0" applyFont="1" applyFill="1" applyBorder="1"/>
    <xf numFmtId="0" fontId="31" fillId="0" borderId="1" xfId="0" applyFont="1" applyFill="1" applyBorder="1"/>
    <xf numFmtId="0" fontId="39" fillId="0" borderId="0" xfId="0" applyFont="1" applyFill="1"/>
    <xf numFmtId="0" fontId="31" fillId="0" borderId="10" xfId="0" applyFont="1" applyFill="1" applyBorder="1" applyAlignment="1">
      <alignment wrapText="1"/>
    </xf>
    <xf numFmtId="0" fontId="8" fillId="0" borderId="10" xfId="0" applyFont="1" applyFill="1" applyBorder="1" applyAlignment="1">
      <alignment wrapText="1"/>
    </xf>
    <xf numFmtId="0" fontId="30" fillId="0" borderId="10" xfId="0" applyFont="1" applyFill="1" applyBorder="1"/>
    <xf numFmtId="0" fontId="8" fillId="0" borderId="10" xfId="0" applyFont="1" applyFill="1" applyBorder="1"/>
    <xf numFmtId="0" fontId="8" fillId="0" borderId="10" xfId="0" applyFont="1" applyFill="1" applyBorder="1" applyAlignment="1"/>
    <xf numFmtId="0" fontId="0" fillId="0" borderId="10" xfId="0" applyFill="1" applyBorder="1"/>
    <xf numFmtId="0" fontId="8" fillId="0" borderId="9" xfId="0" applyFont="1" applyFill="1" applyBorder="1"/>
    <xf numFmtId="0" fontId="8" fillId="0" borderId="9" xfId="0" applyFont="1" applyFill="1" applyBorder="1" applyAlignment="1">
      <alignment wrapText="1"/>
    </xf>
    <xf numFmtId="0" fontId="0" fillId="0" borderId="9" xfId="0" applyFill="1" applyBorder="1"/>
    <xf numFmtId="0" fontId="8" fillId="0" borderId="11" xfId="0" applyFont="1" applyFill="1" applyBorder="1"/>
    <xf numFmtId="0" fontId="8" fillId="0" borderId="12" xfId="0" applyFont="1" applyFill="1" applyBorder="1"/>
    <xf numFmtId="0" fontId="8" fillId="0" borderId="13" xfId="0" applyFont="1" applyFill="1" applyBorder="1"/>
    <xf numFmtId="0" fontId="8" fillId="0" borderId="14" xfId="0" applyFont="1" applyFill="1" applyBorder="1"/>
    <xf numFmtId="0" fontId="31" fillId="10" borderId="15" xfId="0" applyFont="1" applyFill="1" applyBorder="1" applyAlignment="1">
      <alignment wrapText="1"/>
    </xf>
    <xf numFmtId="0" fontId="31" fillId="10" borderId="16" xfId="0" applyFont="1" applyFill="1" applyBorder="1" applyAlignment="1">
      <alignment wrapText="1"/>
    </xf>
    <xf numFmtId="0" fontId="31" fillId="10" borderId="16" xfId="0" applyFont="1" applyFill="1" applyBorder="1" applyAlignment="1"/>
    <xf numFmtId="0" fontId="31" fillId="10" borderId="15" xfId="0" applyFont="1" applyFill="1" applyBorder="1" applyAlignment="1"/>
    <xf numFmtId="0" fontId="31" fillId="10" borderId="15" xfId="0" applyFont="1" applyFill="1" applyBorder="1"/>
    <xf numFmtId="0" fontId="31" fillId="10" borderId="16" xfId="0" applyFont="1" applyFill="1" applyBorder="1"/>
    <xf numFmtId="0" fontId="31" fillId="10" borderId="17" xfId="0" applyFont="1" applyFill="1" applyBorder="1"/>
    <xf numFmtId="0" fontId="40" fillId="0" borderId="0" xfId="1" applyNumberFormat="1" applyFont="1" applyFill="1" applyAlignment="1">
      <alignment horizontal="center"/>
    </xf>
    <xf numFmtId="0" fontId="41" fillId="0" borderId="0" xfId="1" applyNumberFormat="1" applyFont="1" applyFill="1" applyAlignment="1">
      <alignment horizontal="center"/>
    </xf>
    <xf numFmtId="0" fontId="41" fillId="0" borderId="4" xfId="1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vertical="top" wrapText="1" indent="1"/>
    </xf>
    <xf numFmtId="0" fontId="18" fillId="0" borderId="0" xfId="0" applyFont="1" applyFill="1" applyBorder="1" applyAlignment="1">
      <alignment horizontal="center"/>
    </xf>
    <xf numFmtId="0" fontId="21" fillId="4" borderId="8" xfId="14" applyAlignment="1">
      <alignment horizontal="center" vertical="top" wrapText="1"/>
    </xf>
    <xf numFmtId="0" fontId="15" fillId="0" borderId="18" xfId="0" applyFont="1" applyBorder="1"/>
    <xf numFmtId="0" fontId="15" fillId="0" borderId="18" xfId="0" pivotButton="1" applyFont="1" applyBorder="1"/>
    <xf numFmtId="0" fontId="15" fillId="0" borderId="19" xfId="0" applyFont="1" applyBorder="1"/>
    <xf numFmtId="0" fontId="15" fillId="0" borderId="20" xfId="0" applyFont="1" applyBorder="1"/>
    <xf numFmtId="0" fontId="15" fillId="0" borderId="21" xfId="0" applyFont="1" applyBorder="1"/>
    <xf numFmtId="0" fontId="15" fillId="0" borderId="22" xfId="0" applyFont="1" applyBorder="1"/>
    <xf numFmtId="0" fontId="15" fillId="0" borderId="18" xfId="0" applyNumberFormat="1" applyFont="1" applyBorder="1"/>
    <xf numFmtId="0" fontId="15" fillId="0" borderId="21" xfId="0" applyNumberFormat="1" applyFont="1" applyBorder="1"/>
    <xf numFmtId="0" fontId="15" fillId="0" borderId="22" xfId="0" applyNumberFormat="1" applyFont="1" applyBorder="1"/>
    <xf numFmtId="0" fontId="15" fillId="0" borderId="23" xfId="0" applyFont="1" applyBorder="1"/>
    <xf numFmtId="0" fontId="15" fillId="0" borderId="23" xfId="0" applyNumberFormat="1" applyFont="1" applyBorder="1"/>
    <xf numFmtId="0" fontId="15" fillId="0" borderId="24" xfId="0" applyNumberFormat="1" applyFont="1" applyBorder="1"/>
    <xf numFmtId="0" fontId="15" fillId="0" borderId="25" xfId="0" applyFont="1" applyBorder="1"/>
    <xf numFmtId="0" fontId="15" fillId="0" borderId="25" xfId="0" applyNumberFormat="1" applyFont="1" applyBorder="1"/>
    <xf numFmtId="0" fontId="15" fillId="0" borderId="26" xfId="0" applyNumberFormat="1" applyFont="1" applyBorder="1"/>
    <xf numFmtId="0" fontId="15" fillId="0" borderId="27" xfId="0" applyNumberFormat="1" applyFont="1" applyBorder="1"/>
    <xf numFmtId="0" fontId="15" fillId="0" borderId="28" xfId="0" applyFont="1" applyBorder="1"/>
    <xf numFmtId="0" fontId="15" fillId="0" borderId="28" xfId="0" applyNumberFormat="1" applyFont="1" applyBorder="1"/>
    <xf numFmtId="0" fontId="15" fillId="0" borderId="29" xfId="0" applyNumberFormat="1" applyFont="1" applyBorder="1"/>
    <xf numFmtId="0" fontId="15" fillId="0" borderId="30" xfId="0" applyNumberFormat="1" applyFont="1" applyBorder="1"/>
    <xf numFmtId="165" fontId="15" fillId="0" borderId="18" xfId="0" applyNumberFormat="1" applyFont="1" applyBorder="1"/>
    <xf numFmtId="165" fontId="15" fillId="0" borderId="28" xfId="0" applyNumberFormat="1" applyFont="1" applyBorder="1"/>
    <xf numFmtId="0" fontId="31" fillId="0" borderId="0" xfId="0" applyFont="1" applyFill="1" applyBorder="1" applyAlignment="1">
      <alignment wrapText="1"/>
    </xf>
    <xf numFmtId="0" fontId="30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31" fillId="0" borderId="14" xfId="0" applyFont="1" applyFill="1" applyBorder="1"/>
    <xf numFmtId="0" fontId="8" fillId="0" borderId="31" xfId="0" applyFont="1" applyBorder="1"/>
    <xf numFmtId="9" fontId="8" fillId="0" borderId="31" xfId="0" applyNumberFormat="1" applyFont="1" applyBorder="1"/>
    <xf numFmtId="164" fontId="8" fillId="0" borderId="31" xfId="0" applyNumberFormat="1" applyFont="1" applyBorder="1"/>
    <xf numFmtId="17" fontId="8" fillId="0" borderId="0" xfId="0" applyNumberFormat="1" applyFont="1" applyAlignment="1">
      <alignment horizontal="left" vertical="center"/>
    </xf>
    <xf numFmtId="0" fontId="31" fillId="10" borderId="17" xfId="0" applyFont="1" applyFill="1" applyBorder="1" applyAlignment="1">
      <alignment wrapText="1"/>
    </xf>
    <xf numFmtId="0" fontId="31" fillId="0" borderId="9" xfId="0" applyFont="1" applyFill="1" applyBorder="1" applyAlignment="1">
      <alignment wrapText="1"/>
    </xf>
    <xf numFmtId="0" fontId="30" fillId="0" borderId="9" xfId="0" applyFont="1" applyFill="1" applyBorder="1"/>
    <xf numFmtId="0" fontId="2" fillId="0" borderId="0" xfId="1" applyFont="1" applyBorder="1" applyAlignment="1">
      <alignment horizontal="center"/>
    </xf>
    <xf numFmtId="0" fontId="43" fillId="0" borderId="0" xfId="0" applyFont="1"/>
    <xf numFmtId="0" fontId="44" fillId="0" borderId="0" xfId="0" pivotButton="1" applyFont="1" applyAlignment="1">
      <alignment horizontal="left"/>
    </xf>
    <xf numFmtId="0" fontId="43" fillId="0" borderId="0" xfId="0" applyFont="1" applyFill="1" applyAlignment="1">
      <alignment horizontal="left"/>
    </xf>
    <xf numFmtId="0" fontId="43" fillId="0" borderId="0" xfId="0" applyFont="1" applyAlignment="1">
      <alignment horizontal="left"/>
    </xf>
    <xf numFmtId="164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2" fillId="0" borderId="0" xfId="0" applyFont="1" applyAlignment="1">
      <alignment horizontal="center" wrapText="1"/>
    </xf>
    <xf numFmtId="0" fontId="46" fillId="0" borderId="0" xfId="0" pivotButton="1" applyFont="1" applyAlignment="1">
      <alignment horizontal="left"/>
    </xf>
    <xf numFmtId="0" fontId="45" fillId="0" borderId="0" xfId="0" applyFont="1"/>
    <xf numFmtId="165" fontId="43" fillId="0" borderId="0" xfId="0" applyNumberFormat="1" applyFont="1" applyAlignment="1">
      <alignment horizontal="center"/>
    </xf>
    <xf numFmtId="9" fontId="43" fillId="0" borderId="0" xfId="0" applyNumberFormat="1" applyFont="1" applyAlignment="1">
      <alignment horizontal="center"/>
    </xf>
    <xf numFmtId="1" fontId="5" fillId="0" borderId="0" xfId="1" applyNumberFormat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9" fontId="5" fillId="0" borderId="0" xfId="4" applyFont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1" xfId="1" applyFont="1" applyBorder="1" applyAlignment="1">
      <alignment horizontal="center"/>
    </xf>
  </cellXfs>
  <cellStyles count="16">
    <cellStyle name="Calculation" xfId="15" builtinId="22"/>
    <cellStyle name="Comma 2" xfId="3"/>
    <cellStyle name="Default" xfId="8"/>
    <cellStyle name="Input" xfId="14" builtinId="20"/>
    <cellStyle name="Normal" xfId="0" builtinId="0"/>
    <cellStyle name="Normal 2" xfId="5"/>
    <cellStyle name="Normal 2 2" xfId="1"/>
    <cellStyle name="Normal 3" xfId="6"/>
    <cellStyle name="Normal 3 2" xfId="7"/>
    <cellStyle name="Normal 4" xfId="9"/>
    <cellStyle name="Normal 5" xfId="10"/>
    <cellStyle name="Normal 6" xfId="12"/>
    <cellStyle name="Normal_team template" xfId="13"/>
    <cellStyle name="Percent" xfId="4" builtinId="5"/>
    <cellStyle name="Percent 2" xfId="11"/>
    <cellStyle name="Percent 3" xfId="2"/>
  </cellStyles>
  <dxfs count="758">
    <dxf>
      <numFmt numFmtId="166" formatCode="0.000"/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font>
        <b/>
        <sz val="10"/>
      </font>
      <alignment horizontal="center" wrapText="1" readingOrder="0"/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sz val="10"/>
      </font>
      <alignment horizontal="center" wrapText="1" readingOrder="0"/>
    </dxf>
    <dxf>
      <alignment horizontal="left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3" formatCode="0%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font>
        <b/>
      </font>
    </dxf>
    <dxf>
      <alignment wrapText="1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i/>
      </font>
    </dxf>
    <dxf>
      <font>
        <sz val="9"/>
      </font>
    </dxf>
    <dxf>
      <font>
        <sz val="10"/>
      </font>
    </dxf>
    <dxf>
      <font>
        <sz val="12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b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numFmt numFmtId="172" formatCode="0.000000000"/>
    </dxf>
    <dxf>
      <numFmt numFmtId="173" formatCode="0.0000000000"/>
    </dxf>
    <dxf>
      <numFmt numFmtId="172" formatCode="0.00000000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3" formatCode="0%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3" formatCode="0%"/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font>
        <b/>
        <sz val="10"/>
      </font>
      <alignment horizontal="center" wrapText="1" readingOrder="0"/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sz val="10"/>
      </font>
      <alignment horizontal="center" wrapText="1" readingOrder="0"/>
    </dxf>
    <dxf>
      <alignment horizontal="left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3" formatCode="0%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font>
        <b/>
      </font>
    </dxf>
    <dxf>
      <alignment wrapText="1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i/>
      </font>
    </dxf>
    <dxf>
      <font>
        <sz val="9"/>
      </font>
    </dxf>
    <dxf>
      <font>
        <sz val="10"/>
      </font>
    </dxf>
    <dxf>
      <font>
        <sz val="12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b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numFmt numFmtId="172" formatCode="0.000000000"/>
    </dxf>
    <dxf>
      <numFmt numFmtId="173" formatCode="0.0000000000"/>
    </dxf>
    <dxf>
      <numFmt numFmtId="172" formatCode="0.00000000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6" formatCode="0.000"/>
    </dxf>
    <dxf>
      <numFmt numFmtId="166" formatCode="0.000"/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font>
        <b/>
        <sz val="10"/>
      </font>
      <alignment horizontal="center" wrapText="1" readingOrder="0"/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sz val="10"/>
      </font>
      <alignment horizontal="center" wrapText="1" readingOrder="0"/>
    </dxf>
    <dxf>
      <alignment horizontal="left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sz val="9"/>
      </font>
    </dxf>
    <dxf>
      <font>
        <b/>
      </font>
    </dxf>
    <dxf>
      <font>
        <i/>
      </font>
    </dxf>
    <dxf>
      <font>
        <sz val="12"/>
      </font>
    </dxf>
    <dxf>
      <alignment horizontal="center" readingOrder="0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3" formatCode="0%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font>
        <b/>
        <sz val="10"/>
      </font>
      <alignment horizontal="center" wrapText="1" readingOrder="0"/>
    </dxf>
    <dxf>
      <font>
        <b/>
        <i/>
        <sz val="12"/>
      </font>
      <alignment horizontal="left" readingOrder="0"/>
    </dxf>
    <dxf>
      <font>
        <name val="Calibri"/>
        <scheme val="minor"/>
      </font>
    </dxf>
    <dxf>
      <font>
        <b/>
      </font>
    </dxf>
    <dxf>
      <alignment wrapText="1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b/>
      </font>
    </dxf>
    <dxf>
      <font>
        <color auto="1"/>
      </font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ont>
        <color theme="0"/>
      </font>
    </dxf>
    <dxf>
      <font>
        <i/>
      </font>
    </dxf>
    <dxf>
      <font>
        <sz val="9"/>
      </font>
    </dxf>
    <dxf>
      <font>
        <sz val="10"/>
      </font>
    </dxf>
    <dxf>
      <font>
        <sz val="12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readingOrder="0"/>
    </dxf>
    <dxf>
      <font>
        <b/>
      </font>
    </dxf>
    <dxf>
      <font>
        <i/>
        <sz val="12"/>
      </font>
      <alignment horizontal="center" readingOrder="0"/>
    </dxf>
    <dxf>
      <alignment horizontal="left" readingOrder="0"/>
    </dxf>
    <dxf>
      <font>
        <b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numFmt numFmtId="172" formatCode="0.000000000"/>
    </dxf>
    <dxf>
      <numFmt numFmtId="173" formatCode="0.0000000000"/>
    </dxf>
    <dxf>
      <numFmt numFmtId="172" formatCode="0.000000000"/>
    </dxf>
    <dxf>
      <numFmt numFmtId="167" formatCode="0.00000000"/>
    </dxf>
    <dxf>
      <numFmt numFmtId="168" formatCode="0.0000000"/>
    </dxf>
    <dxf>
      <numFmt numFmtId="169" formatCode="0.000000"/>
    </dxf>
    <dxf>
      <numFmt numFmtId="170" formatCode="0.00000"/>
    </dxf>
    <dxf>
      <numFmt numFmtId="171" formatCode="0.0000"/>
    </dxf>
    <dxf>
      <numFmt numFmtId="166" formatCode="0.000"/>
    </dxf>
    <dxf>
      <numFmt numFmtId="2" formatCode="0.00"/>
    </dxf>
    <dxf>
      <numFmt numFmtId="164" formatCode="0.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3" formatCode="0%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numFmt numFmtId="166" formatCode="0.0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3" formatCode="0%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0.49998474074526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slantDashDot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border outline="0">
        <top style="double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numFmt numFmtId="164" formatCode="0.0"/>
    </dxf>
    <dxf>
      <numFmt numFmtId="2" formatCode="0.00"/>
    </dxf>
    <dxf>
      <numFmt numFmtId="166" formatCode="0.000"/>
    </dxf>
    <dxf>
      <numFmt numFmtId="171" formatCode="0.0000"/>
    </dxf>
    <dxf>
      <numFmt numFmtId="170" formatCode="0.00000"/>
    </dxf>
    <dxf>
      <numFmt numFmtId="169" formatCode="0.000000"/>
    </dxf>
    <dxf>
      <numFmt numFmtId="168" formatCode="0.0000000"/>
    </dxf>
    <dxf>
      <numFmt numFmtId="167" formatCode="0.00000000"/>
    </dxf>
    <dxf>
      <numFmt numFmtId="172" formatCode="0.000000000"/>
    </dxf>
    <dxf>
      <numFmt numFmtId="173" formatCode="0.0000000000"/>
    </dxf>
    <dxf>
      <numFmt numFmtId="172" formatCode="0.000000000"/>
    </dxf>
    <dxf>
      <numFmt numFmtId="164" formatCode="0.0"/>
    </dxf>
    <dxf>
      <numFmt numFmtId="2" formatCode="0.00"/>
    </dxf>
    <dxf>
      <numFmt numFmtId="166" formatCode="0.000"/>
    </dxf>
    <dxf>
      <numFmt numFmtId="171" formatCode="0.0000"/>
    </dxf>
    <dxf>
      <numFmt numFmtId="170" formatCode="0.00000"/>
    </dxf>
    <dxf>
      <numFmt numFmtId="169" formatCode="0.000000"/>
    </dxf>
    <dxf>
      <numFmt numFmtId="168" formatCode="0.0000000"/>
    </dxf>
    <dxf>
      <numFmt numFmtId="167" formatCode="0.0000000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</font>
    </dxf>
    <dxf>
      <alignment horizontal="left" readingOrder="0"/>
    </dxf>
    <dxf>
      <font>
        <i/>
        <sz val="12"/>
      </font>
      <alignment horizontal="center" readingOrder="0"/>
    </dxf>
    <dxf>
      <font>
        <b/>
      </font>
    </dxf>
    <dxf>
      <alignment horizontal="center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sz val="12"/>
      </font>
    </dxf>
    <dxf>
      <font>
        <sz val="10"/>
      </font>
    </dxf>
    <dxf>
      <font>
        <sz val="9"/>
      </font>
    </dxf>
    <dxf>
      <font>
        <i/>
      </font>
    </dxf>
    <dxf>
      <font>
        <color theme="0"/>
      </font>
    </dxf>
    <dxf>
      <fill>
        <patternFill>
          <bgColor auto="1"/>
        </patternFill>
      </fill>
    </dxf>
    <dxf>
      <alignment horizontal="left" readingOrder="0"/>
    </dxf>
    <dxf>
      <alignment horizontal="left" readingOrder="0"/>
    </dxf>
    <dxf>
      <font>
        <color auto="1"/>
      </font>
    </dxf>
    <dxf>
      <font>
        <b/>
      </font>
    </dxf>
    <dxf>
      <font>
        <sz val="10"/>
      </font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name val="Calibri"/>
        <scheme val="minor"/>
      </font>
    </dxf>
    <dxf>
      <font>
        <b/>
        <i/>
        <sz val="12"/>
      </font>
      <alignment horizontal="left" readingOrder="0"/>
    </dxf>
    <dxf>
      <font>
        <b/>
        <sz val="10"/>
      </font>
      <alignment horizontal="center" wrapText="1" readingOrder="0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3" formatCode="0%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  <dxf>
      <alignment horizontal="center" readingOrder="0"/>
    </dxf>
    <dxf>
      <font>
        <sz val="12"/>
      </font>
    </dxf>
    <dxf>
      <font>
        <i/>
      </font>
    </dxf>
    <dxf>
      <font>
        <b/>
      </font>
    </dxf>
    <dxf>
      <font>
        <sz val="9"/>
      </font>
    </dxf>
    <dxf>
      <font>
        <color theme="0"/>
      </font>
    </dxf>
    <dxf>
      <fill>
        <patternFill>
          <bgColor auto="1"/>
        </patternFill>
      </fill>
    </dxf>
    <dxf>
      <alignment horizontal="left" readingOrder="0"/>
    </dxf>
    <dxf>
      <alignment horizontal="left" readingOrder="0"/>
    </dxf>
    <dxf>
      <font>
        <color auto="1"/>
      </font>
    </dxf>
    <dxf>
      <font>
        <b/>
      </font>
    </dxf>
    <dxf>
      <font>
        <sz val="10"/>
      </font>
    </dxf>
    <dxf>
      <alignment horizontal="center" readingOrder="0"/>
    </dxf>
    <dxf>
      <font>
        <name val="Calibri"/>
        <scheme val="minor"/>
      </font>
    </dxf>
    <dxf>
      <font>
        <b/>
        <i/>
        <sz val="12"/>
      </font>
      <alignment horizontal="left" readingOrder="0"/>
    </dxf>
    <dxf>
      <alignment horizontal="left" readingOrder="0"/>
    </dxf>
    <dxf>
      <font>
        <b/>
        <sz val="10"/>
      </font>
      <alignment horizontal="center" wrapText="1" readingOrder="0"/>
    </dxf>
    <dxf>
      <font>
        <b/>
        <sz val="10"/>
      </font>
      <alignment horizontal="center" wrapText="1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sz val="12"/>
      </font>
    </dxf>
    <dxf>
      <font>
        <i/>
      </font>
    </dxf>
    <dxf>
      <font>
        <b/>
      </font>
    </dxf>
    <dxf>
      <font>
        <sz val="9"/>
      </font>
    </dxf>
    <dxf>
      <font>
        <color theme="0"/>
      </font>
    </dxf>
    <dxf>
      <fill>
        <patternFill>
          <bgColor auto="1"/>
        </patternFill>
      </fill>
    </dxf>
    <dxf>
      <alignment horizontal="left" readingOrder="0"/>
    </dxf>
    <dxf>
      <alignment horizontal="left" readingOrder="0"/>
    </dxf>
    <dxf>
      <font>
        <color auto="1"/>
      </font>
    </dxf>
    <dxf>
      <font>
        <b/>
      </font>
    </dxf>
    <dxf>
      <font>
        <sz val="10"/>
      </font>
    </dxf>
    <dxf>
      <alignment horizontal="center" readingOrder="0"/>
    </dxf>
    <dxf>
      <font>
        <name val="Calibri"/>
        <scheme val="minor"/>
      </font>
    </dxf>
    <dxf>
      <alignment horizontal="left" readingOrder="0"/>
    </dxf>
    <dxf>
      <font>
        <i/>
        <sz val="12"/>
      </font>
      <alignment horizontal="center" readingOrder="0"/>
    </dxf>
    <dxf>
      <font>
        <b/>
      </font>
    </dxf>
    <dxf>
      <alignment horizontal="center" readingOrder="0"/>
    </dxf>
    <dxf>
      <font>
        <sz val="12"/>
      </font>
    </dxf>
    <dxf>
      <font>
        <i/>
      </font>
    </dxf>
    <dxf>
      <font>
        <b/>
      </font>
    </dxf>
    <dxf>
      <font>
        <b/>
        <sz val="10"/>
      </font>
      <alignment horizontal="center" wrapText="1" readingOrder="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3" formatCode="0%"/>
    </dxf>
    <dxf>
      <font>
        <sz val="9"/>
      </font>
    </dxf>
    <dxf>
      <font>
        <color theme="0"/>
      </font>
    </dxf>
    <dxf>
      <fill>
        <patternFill>
          <bgColor auto="1"/>
        </patternFill>
      </fill>
    </dxf>
    <dxf>
      <alignment horizontal="left" readingOrder="0"/>
    </dxf>
    <dxf>
      <alignment horizontal="left" readingOrder="0"/>
    </dxf>
    <dxf>
      <font>
        <color auto="1"/>
      </font>
    </dxf>
    <dxf>
      <font>
        <b/>
      </font>
    </dxf>
    <dxf>
      <font>
        <sz val="10"/>
      </font>
    </dxf>
    <dxf>
      <alignment horizontal="center" readingOrder="0"/>
    </dxf>
    <dxf>
      <font>
        <name val="Calibri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pivotCacheDefinition" Target="pivotCache/pivotCacheDefinition1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pivotCacheDefinition" Target="pivotCache/pivotCacheDefinition1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openxmlformats.org/officeDocument/2006/relationships/pivotCacheDefinition" Target="pivotCache/pivotCacheDefinition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0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ivotCacheDefinition" Target="pivotCache/pivotCacheDefinition9.xml"/><Relationship Id="rId28" Type="http://schemas.openxmlformats.org/officeDocument/2006/relationships/pivotCacheDefinition" Target="pivotCache/pivotCacheDefinition14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pivotCacheDefinition" Target="pivotCache/pivotCacheDefinition8.xml"/><Relationship Id="rId27" Type="http://schemas.openxmlformats.org/officeDocument/2006/relationships/pivotCacheDefinition" Target="pivotCache/pivotCacheDefinition13.xml"/><Relationship Id="rId30" Type="http://schemas.openxmlformats.org/officeDocument/2006/relationships/pivotCacheDefinition" Target="pivotCache/pivotCacheDefinition1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297180</xdr:colOff>
      <xdr:row>28</xdr:row>
      <xdr:rowOff>78105</xdr:rowOff>
    </xdr:from>
    <xdr:to>
      <xdr:col>1</xdr:col>
      <xdr:colOff>478155</xdr:colOff>
      <xdr:row>28</xdr:row>
      <xdr:rowOff>211455</xdr:rowOff>
    </xdr:to>
    <xdr:sp macro="" textlink="">
      <xdr:nvSpPr>
        <xdr:cNvPr id="2" name="TextBox 1"/>
        <xdr:cNvSpPr txBox="1"/>
      </xdr:nvSpPr>
      <xdr:spPr>
        <a:xfrm>
          <a:off x="510540" y="3926205"/>
          <a:ext cx="1809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ctr" anchorCtr="0"/>
        <a:lstStyle/>
        <a:p>
          <a:pPr algn="ctr"/>
          <a:r>
            <a:rPr lang="en-US" sz="1100"/>
            <a:t>*</a:t>
          </a:r>
        </a:p>
      </xdr:txBody>
    </xdr:sp>
    <xdr:clientData/>
  </xdr:twoCellAnchor>
  <xdr:twoCellAnchor>
    <xdr:from>
      <xdr:col>1</xdr:col>
      <xdr:colOff>289560</xdr:colOff>
      <xdr:row>29</xdr:row>
      <xdr:rowOff>34290</xdr:rowOff>
    </xdr:from>
    <xdr:to>
      <xdr:col>1</xdr:col>
      <xdr:colOff>470535</xdr:colOff>
      <xdr:row>29</xdr:row>
      <xdr:rowOff>167640</xdr:rowOff>
    </xdr:to>
    <xdr:sp macro="" textlink="">
      <xdr:nvSpPr>
        <xdr:cNvPr id="3" name="TextBox 2"/>
        <xdr:cNvSpPr txBox="1"/>
      </xdr:nvSpPr>
      <xdr:spPr>
        <a:xfrm>
          <a:off x="502920" y="4232910"/>
          <a:ext cx="1809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ctr" anchorCtr="0"/>
        <a:lstStyle/>
        <a:p>
          <a:pPr algn="ctr"/>
          <a:r>
            <a:rPr lang="en-US" sz="1100"/>
            <a:t>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52</xdr:row>
      <xdr:rowOff>0</xdr:rowOff>
    </xdr:from>
    <xdr:to>
      <xdr:col>3</xdr:col>
      <xdr:colOff>438150</xdr:colOff>
      <xdr:row>67</xdr:row>
      <xdr:rowOff>171450</xdr:rowOff>
    </xdr:to>
    <xdr:sp macro="" textlink="">
      <xdr:nvSpPr>
        <xdr:cNvPr id="5" name="TextBox 4"/>
        <xdr:cNvSpPr txBox="1"/>
      </xdr:nvSpPr>
      <xdr:spPr>
        <a:xfrm>
          <a:off x="514350" y="9429750"/>
          <a:ext cx="1704975" cy="288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State Tournament Record</a:t>
          </a: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tournament titles (21, 22),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runner-up (23,16, 57),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third-place (19, 15, 91, 59),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semifinals (23-18,16-15, 91, 62, 59, 57),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consolation titles (07-06, 94, 64, 45),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tourneys (23-11, 07-06, 03, 00, 98-97, 94-93, 91, 88-84, 82, 75, 73-72, 70, 68-57, 55, 49, 46-45, 40)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50-78 Overall Tournament Record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5</xdr:row>
      <xdr:rowOff>180975</xdr:rowOff>
    </xdr:from>
    <xdr:to>
      <xdr:col>21</xdr:col>
      <xdr:colOff>399438</xdr:colOff>
      <xdr:row>40</xdr:row>
      <xdr:rowOff>27712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975" y="1247775"/>
          <a:ext cx="4895238" cy="69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476250</xdr:colOff>
      <xdr:row>39</xdr:row>
      <xdr:rowOff>114300</xdr:rowOff>
    </xdr:from>
    <xdr:to>
      <xdr:col>21</xdr:col>
      <xdr:colOff>113736</xdr:colOff>
      <xdr:row>57</xdr:row>
      <xdr:rowOff>9121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0225" y="8058150"/>
          <a:ext cx="4514286" cy="32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76200</xdr:rowOff>
    </xdr:from>
    <xdr:to>
      <xdr:col>0</xdr:col>
      <xdr:colOff>2466975</xdr:colOff>
      <xdr:row>23</xdr:row>
      <xdr:rowOff>142875</xdr:rowOff>
    </xdr:to>
    <xdr:sp macro="" textlink="">
      <xdr:nvSpPr>
        <xdr:cNvPr id="3" name="TextBox 2"/>
        <xdr:cNvSpPr txBox="1"/>
      </xdr:nvSpPr>
      <xdr:spPr>
        <a:xfrm>
          <a:off x="76200" y="990600"/>
          <a:ext cx="2390775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State Tournament Record</a:t>
          </a: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tournament titles (22, 21),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runner-up (23,16, 57),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third-place (19, 15, 91, 59),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semifinals (23-18,16-15, 91, 62, 59, 57),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consolation titles (07-06, 94, 64, 45), 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tourneys (23-11, 07-06, 03, 00, 98-97, 94-93, 91, 88-84, 82, 75, 73-72, 70, 68-57, 55, 49, 46-45, 40)</a:t>
          </a:r>
          <a:endParaRPr lang="en-US">
            <a:effectLst/>
          </a:endParaRPr>
        </a:p>
        <a:p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50-78 Overall Tournament Record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/Documents/WY%20SS/Sports%20Statistics/BB/Teams%20BB/Burlingt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son_Summary"/>
      <sheetName val="Roster"/>
      <sheetName val="game1 (1)"/>
      <sheetName val="game1 (2)"/>
      <sheetName val="game1 (3)"/>
      <sheetName val="game1 (4)"/>
      <sheetName val="game1 (5)"/>
      <sheetName val="game1 (6)"/>
      <sheetName val="game1 (7)"/>
      <sheetName val="game1 (8)"/>
      <sheetName val="game1 (9)"/>
      <sheetName val="game1 (10)"/>
      <sheetName val="game1 (11)"/>
      <sheetName val="game1 (12)"/>
      <sheetName val="game1 (13)"/>
      <sheetName val="game1 (14)"/>
      <sheetName val="game1 (15)"/>
      <sheetName val="game1 (16)"/>
      <sheetName val="game1 (17)"/>
      <sheetName val="game1 (18)"/>
      <sheetName val="game1 (19)"/>
      <sheetName val="game1 (20)"/>
      <sheetName val="game1 (21)"/>
      <sheetName val="game1 (22)"/>
      <sheetName val="game1 (23)"/>
      <sheetName val="game1 (24)"/>
      <sheetName val="game1 (25)"/>
      <sheetName val="game1 (26)"/>
      <sheetName val="game1 (27)"/>
      <sheetName val="game1 (28)"/>
      <sheetName val="game1 (29)"/>
      <sheetName val="game1 (30)"/>
      <sheetName val="game1 (31)"/>
      <sheetName val="game1 (32)"/>
      <sheetName val="game1 (33)"/>
      <sheetName val="game1 (34)"/>
      <sheetName val="game1 (35)"/>
      <sheetName val="game1 (36)"/>
      <sheetName val="game1 (37)"/>
      <sheetName val="game1 (38)"/>
      <sheetName val="game1 (39)"/>
      <sheetName val="game1 (40)"/>
      <sheetName val="ConfOnly"/>
    </sheetNames>
    <sheetDataSet>
      <sheetData sheetId="0"/>
      <sheetData sheetId="1">
        <row r="1">
          <cell r="B1" t="str">
            <v>Burlington</v>
          </cell>
        </row>
        <row r="5">
          <cell r="U5" t="str">
            <v>game1 (1)</v>
          </cell>
        </row>
        <row r="6">
          <cell r="U6" t="str">
            <v>game1 (2)</v>
          </cell>
        </row>
        <row r="7">
          <cell r="U7" t="str">
            <v>game1 (3)</v>
          </cell>
        </row>
        <row r="8">
          <cell r="U8" t="str">
            <v>game1 (4)</v>
          </cell>
        </row>
        <row r="9">
          <cell r="U9" t="str">
            <v>game1 (5)</v>
          </cell>
        </row>
        <row r="10">
          <cell r="U10" t="str">
            <v>game1 (6)</v>
          </cell>
        </row>
        <row r="11">
          <cell r="U11" t="str">
            <v>game1 (7)</v>
          </cell>
        </row>
        <row r="12">
          <cell r="U12" t="str">
            <v>game1 (8)</v>
          </cell>
        </row>
        <row r="13">
          <cell r="U13" t="str">
            <v>game1 (9)</v>
          </cell>
        </row>
        <row r="14">
          <cell r="U14" t="str">
            <v>game1 (10)</v>
          </cell>
        </row>
        <row r="15">
          <cell r="U15" t="str">
            <v>game1 (11)</v>
          </cell>
        </row>
        <row r="16">
          <cell r="U16" t="str">
            <v>game1 (12)</v>
          </cell>
        </row>
        <row r="17">
          <cell r="U17" t="str">
            <v>game1 (13)</v>
          </cell>
        </row>
        <row r="18">
          <cell r="U18" t="str">
            <v>game1 (14)</v>
          </cell>
        </row>
        <row r="19">
          <cell r="U19" t="str">
            <v>game1 (15)</v>
          </cell>
        </row>
        <row r="20">
          <cell r="U20" t="str">
            <v>game1 (16)</v>
          </cell>
        </row>
        <row r="21">
          <cell r="U21" t="str">
            <v>game1 (17)</v>
          </cell>
        </row>
        <row r="22">
          <cell r="U22" t="str">
            <v>game1 (18)</v>
          </cell>
        </row>
        <row r="23">
          <cell r="U23" t="str">
            <v>game1 (19)</v>
          </cell>
        </row>
        <row r="24">
          <cell r="U24" t="str">
            <v>game1 (20)</v>
          </cell>
        </row>
        <row r="25">
          <cell r="U25" t="str">
            <v>game1 (21)</v>
          </cell>
        </row>
        <row r="26">
          <cell r="U26" t="str">
            <v>game1 (22)</v>
          </cell>
        </row>
        <row r="27">
          <cell r="U27" t="str">
            <v>game1 (23)</v>
          </cell>
        </row>
        <row r="28">
          <cell r="U28" t="str">
            <v>game1 (24)</v>
          </cell>
        </row>
        <row r="29">
          <cell r="U29" t="str">
            <v>game1 (25)</v>
          </cell>
        </row>
        <row r="30">
          <cell r="U30" t="str">
            <v>game1 (26)</v>
          </cell>
        </row>
        <row r="31">
          <cell r="U31" t="str">
            <v>game1 (27)</v>
          </cell>
        </row>
        <row r="32">
          <cell r="U32" t="str">
            <v>game1 (28)</v>
          </cell>
        </row>
        <row r="33">
          <cell r="U33" t="str">
            <v>game1 (29)</v>
          </cell>
        </row>
        <row r="34">
          <cell r="U34" t="str">
            <v>game1 (30)</v>
          </cell>
        </row>
        <row r="35">
          <cell r="U35" t="str">
            <v>game1 (31)</v>
          </cell>
        </row>
        <row r="36">
          <cell r="U36" t="str">
            <v>game1 (32)</v>
          </cell>
        </row>
        <row r="37">
          <cell r="U37" t="str">
            <v>game1 (33)</v>
          </cell>
        </row>
        <row r="38">
          <cell r="U38" t="str">
            <v>game1 (34)</v>
          </cell>
        </row>
        <row r="39">
          <cell r="U39" t="str">
            <v>game1 (35)</v>
          </cell>
        </row>
        <row r="40">
          <cell r="U40" t="str">
            <v>game1 (36)</v>
          </cell>
        </row>
        <row r="41">
          <cell r="U41" t="str">
            <v>game1 (37)</v>
          </cell>
        </row>
        <row r="42">
          <cell r="U42" t="str">
            <v>game1 (38)</v>
          </cell>
        </row>
        <row r="43">
          <cell r="U43" t="str">
            <v>game1 (39)</v>
          </cell>
        </row>
        <row r="44">
          <cell r="U44" t="str">
            <v>game1 (40)</v>
          </cell>
        </row>
      </sheetData>
      <sheetData sheetId="2">
        <row r="2">
          <cell r="C2" t="str">
            <v>Rocky Mountain</v>
          </cell>
        </row>
      </sheetData>
      <sheetData sheetId="3">
        <row r="2">
          <cell r="X2" t="str">
            <v>: 1/0/-100</v>
          </cell>
        </row>
      </sheetData>
      <sheetData sheetId="4">
        <row r="2">
          <cell r="X2" t="str">
            <v>: 1/0/-100</v>
          </cell>
        </row>
      </sheetData>
      <sheetData sheetId="5">
        <row r="2">
          <cell r="X2" t="str">
            <v>: 1/0/-100</v>
          </cell>
        </row>
      </sheetData>
      <sheetData sheetId="6">
        <row r="2">
          <cell r="X2" t="str">
            <v>: 1/0/-100</v>
          </cell>
        </row>
      </sheetData>
      <sheetData sheetId="7">
        <row r="2">
          <cell r="X2" t="str">
            <v>: 1/0/-100</v>
          </cell>
        </row>
      </sheetData>
      <sheetData sheetId="8">
        <row r="2">
          <cell r="X2" t="str">
            <v>: 1/0/-100</v>
          </cell>
        </row>
      </sheetData>
      <sheetData sheetId="9">
        <row r="2">
          <cell r="X2" t="str">
            <v>: 1/0/-100</v>
          </cell>
        </row>
      </sheetData>
      <sheetData sheetId="10">
        <row r="2">
          <cell r="X2" t="str">
            <v>: 1/0/-100</v>
          </cell>
        </row>
      </sheetData>
      <sheetData sheetId="11">
        <row r="2">
          <cell r="X2" t="str">
            <v>: 1/0/-100</v>
          </cell>
        </row>
      </sheetData>
      <sheetData sheetId="12">
        <row r="2">
          <cell r="X2" t="str">
            <v>: 1/0/-100</v>
          </cell>
        </row>
      </sheetData>
      <sheetData sheetId="13">
        <row r="2">
          <cell r="X2" t="str">
            <v>: 1/0/-100</v>
          </cell>
        </row>
      </sheetData>
      <sheetData sheetId="14">
        <row r="2">
          <cell r="X2" t="str">
            <v>: 1/0/-100</v>
          </cell>
        </row>
      </sheetData>
      <sheetData sheetId="15">
        <row r="2">
          <cell r="X2" t="str">
            <v>: 1/0/-100</v>
          </cell>
        </row>
      </sheetData>
      <sheetData sheetId="16">
        <row r="2">
          <cell r="X2" t="str">
            <v>: 1/0/-100</v>
          </cell>
        </row>
      </sheetData>
      <sheetData sheetId="17">
        <row r="2">
          <cell r="X2" t="str">
            <v>: 1/0/-100</v>
          </cell>
        </row>
      </sheetData>
      <sheetData sheetId="18">
        <row r="2">
          <cell r="X2" t="str">
            <v>: 1/0/-100</v>
          </cell>
        </row>
      </sheetData>
      <sheetData sheetId="19">
        <row r="2">
          <cell r="X2" t="str">
            <v>: 1/0/-100</v>
          </cell>
        </row>
      </sheetData>
      <sheetData sheetId="20">
        <row r="2">
          <cell r="X2" t="str">
            <v>: 1/0/-100</v>
          </cell>
        </row>
      </sheetData>
      <sheetData sheetId="21">
        <row r="2">
          <cell r="X2" t="str">
            <v>: 1/0/-100</v>
          </cell>
        </row>
      </sheetData>
      <sheetData sheetId="22">
        <row r="2">
          <cell r="X2" t="str">
            <v>: 1/0/-100</v>
          </cell>
        </row>
      </sheetData>
      <sheetData sheetId="23">
        <row r="2">
          <cell r="X2" t="str">
            <v>: 1/0/-100</v>
          </cell>
        </row>
      </sheetData>
      <sheetData sheetId="24">
        <row r="2">
          <cell r="X2" t="str">
            <v>: 1/0/-100</v>
          </cell>
        </row>
      </sheetData>
      <sheetData sheetId="25">
        <row r="2">
          <cell r="X2" t="str">
            <v>: 1/0/-100</v>
          </cell>
        </row>
      </sheetData>
      <sheetData sheetId="26">
        <row r="2">
          <cell r="X2" t="str">
            <v>: 1/0/-100</v>
          </cell>
        </row>
      </sheetData>
      <sheetData sheetId="27">
        <row r="2">
          <cell r="X2" t="str">
            <v>: 1/0/-100</v>
          </cell>
        </row>
      </sheetData>
      <sheetData sheetId="28">
        <row r="2">
          <cell r="X2" t="str">
            <v>: 1/0/-100</v>
          </cell>
        </row>
      </sheetData>
      <sheetData sheetId="29">
        <row r="2">
          <cell r="X2" t="str">
            <v>: 1/0/-100</v>
          </cell>
        </row>
      </sheetData>
      <sheetData sheetId="30">
        <row r="2">
          <cell r="X2" t="str">
            <v>: 1/0/-100</v>
          </cell>
        </row>
      </sheetData>
      <sheetData sheetId="31">
        <row r="2">
          <cell r="X2" t="str">
            <v>: 1/0/-100</v>
          </cell>
        </row>
      </sheetData>
      <sheetData sheetId="32">
        <row r="2">
          <cell r="X2" t="str">
            <v>: 1/0/-100</v>
          </cell>
        </row>
      </sheetData>
      <sheetData sheetId="33">
        <row r="2">
          <cell r="X2" t="str">
            <v>: 1/0/-100</v>
          </cell>
        </row>
      </sheetData>
      <sheetData sheetId="34">
        <row r="2">
          <cell r="X2" t="str">
            <v>: 1/0/-100</v>
          </cell>
        </row>
      </sheetData>
      <sheetData sheetId="35">
        <row r="2">
          <cell r="X2" t="str">
            <v>: 1/0/-100</v>
          </cell>
        </row>
      </sheetData>
      <sheetData sheetId="36">
        <row r="2">
          <cell r="X2" t="str">
            <v>: 1/0/-100</v>
          </cell>
        </row>
      </sheetData>
      <sheetData sheetId="37">
        <row r="2">
          <cell r="X2" t="str">
            <v>: 1/0/-100</v>
          </cell>
        </row>
      </sheetData>
      <sheetData sheetId="38">
        <row r="2">
          <cell r="X2" t="str">
            <v>: 1/0/-100</v>
          </cell>
        </row>
      </sheetData>
      <sheetData sheetId="39">
        <row r="2">
          <cell r="X2" t="str">
            <v>: 1/0/-100</v>
          </cell>
        </row>
      </sheetData>
      <sheetData sheetId="40">
        <row r="2">
          <cell r="X2" t="str">
            <v>: 1/0/-100</v>
          </cell>
        </row>
      </sheetData>
      <sheetData sheetId="41">
        <row r="2">
          <cell r="X2" t="str">
            <v>: 1/0/-100</v>
          </cell>
        </row>
      </sheetData>
      <sheetData sheetId="4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ph Samuelson" refreshedDate="45068.683971874998" createdVersion="4" refreshedVersion="6" minRefreshableVersion="3" recordCount="133">
  <cacheSource type="worksheet">
    <worksheetSource ref="V4:Z137" sheet="Season Recaps"/>
  </cacheSource>
  <cacheFields count="5">
    <cacheField name="Head Coach" numFmtId="0">
      <sharedItems containsBlank="1" count="21">
        <s v="Joe Samuelson"/>
        <s v="Pete Wilson"/>
        <s v="Andy Garland"/>
        <s v="Kim Booth"/>
        <s v="Clay Roberson"/>
        <m/>
        <s v="Doug Graslie" u="1"/>
        <s v="Mick Tonkel" u="1"/>
        <s v="Gene Paul" u="1"/>
        <s v="Edward Stevens" u="1"/>
        <s v="LaVerne Boal" u="1"/>
        <s v="Lloyd Nelson" u="1"/>
        <s v="Keith Mamot" u="1"/>
        <s v="Kent Morgan" u="1"/>
        <s v="Ron Erickson" u="1"/>
        <s v="Walter Jensen" u="1"/>
        <s v="B.F. &quot;Tead&quot; Weaver" u="1"/>
        <s v="Kimsey Keveren" u="1"/>
        <s v="Al Matthews" u="1"/>
        <s v="Eric Robb" u="1"/>
        <s v="Guy Backus" u="1"/>
      </sharedItems>
    </cacheField>
    <cacheField name="Champions" numFmtId="0">
      <sharedItems containsString="0" containsBlank="1" containsNumber="1" containsInteger="1" minValue="1" maxValue="1"/>
    </cacheField>
    <cacheField name="2nd" numFmtId="0">
      <sharedItems containsString="0" containsBlank="1" containsNumber="1" containsInteger="1" minValue="1" maxValue="1"/>
    </cacheField>
    <cacheField name="3rd" numFmtId="0">
      <sharedItems containsString="0" containsBlank="1" containsNumber="1" containsInteger="1" minValue="1" maxValue="1"/>
    </cacheField>
    <cacheField name="4th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Joseph Samuelson" refreshedDate="45068.684191898152" createdVersion="4" refreshedVersion="6" minRefreshableVersion="3" recordCount="127">
  <cacheSource type="worksheet">
    <worksheetSource ref="Q4:U131" sheet="Season Recaps"/>
  </cacheSource>
  <cacheFields count="5">
    <cacheField name="Head Coach" numFmtId="0">
      <sharedItems containsBlank="1" count="21">
        <s v="Joe Samuelson"/>
        <s v="Pete Wilson"/>
        <s v="Andy Garland"/>
        <s v="Kim Booth"/>
        <s v="Clay Roberson"/>
        <s v="Eric Robb"/>
        <s v="Ron Erickson"/>
        <s v="Al Matthews"/>
        <s v="Mick Tonkel"/>
        <s v="Gene Paul"/>
        <s v="Doug Graslie"/>
        <s v="Keith Mamot"/>
        <s v="Kent Morgan"/>
        <s v="B.F. &quot;Tead&quot; Weaver"/>
        <s v="LaVerne Boal"/>
        <s v="Edward Stevens"/>
        <s v="Kimsey Keveren"/>
        <s v="Walter Jensen"/>
        <s v="Lloyd Nelson"/>
        <s v="Guy Backus"/>
        <m/>
      </sharedItems>
    </cacheField>
    <cacheField name="Champions" numFmtId="0">
      <sharedItems containsString="0" containsBlank="1" containsNumber="1" containsInteger="1" minValue="1" maxValue="1"/>
    </cacheField>
    <cacheField name="2nd" numFmtId="0">
      <sharedItems containsString="0" containsBlank="1" containsNumber="1" containsInteger="1" minValue="1" maxValue="1"/>
    </cacheField>
    <cacheField name="3rd" numFmtId="0">
      <sharedItems containsString="0" containsBlank="1" containsNumber="1" containsInteger="1" minValue="1" maxValue="1"/>
    </cacheField>
    <cacheField name="4th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Joseph Samuelson" refreshedDate="45068.684220023148" createdVersion="4" refreshedVersion="6" minRefreshableVersion="3" recordCount="132">
  <cacheSource type="worksheet">
    <worksheetSource ref="AA4:AJ136" sheet="Season Recaps"/>
  </cacheSource>
  <cacheFields count="10">
    <cacheField name="Head Coach" numFmtId="0">
      <sharedItems containsBlank="1" count="21">
        <s v="Joe Samuelson"/>
        <s v="Pete Wilson"/>
        <s v="Andy Garland"/>
        <s v="Kim Booth"/>
        <s v="Clay Roberson"/>
        <s v="Eric Robb"/>
        <s v="Ron Erickson"/>
        <s v="Al Matthews"/>
        <s v="Mick Tonkel"/>
        <s v="Gene Paul"/>
        <s v="Doug Graslie"/>
        <s v="Keith Mamot"/>
        <s v="Kent Morgan"/>
        <s v="B.F. &quot;Tead&quot; Weaver"/>
        <s v="LaVerne Boal"/>
        <s v="Edward Stevens"/>
        <m/>
        <s v="Kimsey Keveren"/>
        <s v="Walter Jensen"/>
        <s v="Lloyd Nelson"/>
        <s v="Guy Backus"/>
      </sharedItems>
    </cacheField>
    <cacheField name="Wins" numFmtId="0">
      <sharedItems containsString="0" containsBlank="1" containsNumber="1" containsInteger="1" minValue="0" maxValue="3"/>
    </cacheField>
    <cacheField name="Losses" numFmtId="0">
      <sharedItems containsString="0" containsBlank="1" containsNumber="1" containsInteger="1" minValue="0" maxValue="3"/>
    </cacheField>
    <cacheField name="Win%" numFmtId="166">
      <sharedItems containsBlank="1" containsMixedTypes="1" containsNumber="1" minValue="0" maxValue="1"/>
    </cacheField>
    <cacheField name="Qualifier" numFmtId="0">
      <sharedItems containsString="0" containsBlank="1" containsNumber="1" containsInteger="1" minValue="1" maxValue="1"/>
    </cacheField>
    <cacheField name="Conso" numFmtId="0">
      <sharedItems containsString="0" containsBlank="1" containsNumber="1" containsInteger="1" minValue="1" maxValue="1"/>
    </cacheField>
    <cacheField name="Semis" numFmtId="0">
      <sharedItems containsString="0" containsBlank="1" containsNumber="1" containsInteger="1" minValue="1" maxValue="1"/>
    </cacheField>
    <cacheField name="3rd" numFmtId="0">
      <sharedItems containsString="0" containsBlank="1" containsNumber="1" containsInteger="1" minValue="1" maxValue="1"/>
    </cacheField>
    <cacheField name="Runner-Up" numFmtId="0">
      <sharedItems containsString="0" containsBlank="1" containsNumber="1" containsInteger="1" minValue="1" maxValue="1"/>
    </cacheField>
    <cacheField name="State Champion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Joseph Samuelson" refreshedDate="45068.684221412041" createdVersion="4" refreshedVersion="6" minRefreshableVersion="3" recordCount="109">
  <cacheSource type="worksheet">
    <worksheetSource ref="AM4:AQ142" sheet="Season Recaps"/>
  </cacheSource>
  <cacheFields count="5">
    <cacheField name="Head Coach" numFmtId="0">
      <sharedItems containsBlank="1" count="17">
        <m/>
        <s v="Clay Roberson"/>
        <s v="Eric Robb"/>
        <s v="Ron Erickson"/>
        <s v="Al Matthews"/>
        <s v="Mick Tonkel"/>
        <s v="Gene Paul"/>
        <s v="Doug Graslie"/>
        <s v="Keith Mamot"/>
        <s v="Kent Morgan"/>
        <s v="B.F. &quot;Tead&quot; Weaver"/>
        <s v="LaVerne Boal"/>
        <s v="Edward Stevens"/>
        <s v="Kimsey Keveren"/>
        <s v="Walter Jensen"/>
        <s v="Lloyd Nelson"/>
        <s v="Guy Backus"/>
      </sharedItems>
    </cacheField>
    <cacheField name="Champions" numFmtId="0">
      <sharedItems containsString="0" containsBlank="1" containsNumber="1" containsInteger="1" minValue="1" maxValue="1"/>
    </cacheField>
    <cacheField name="2nd" numFmtId="0">
      <sharedItems containsString="0" containsBlank="1" containsNumber="1" containsInteger="1" minValue="1" maxValue="1"/>
    </cacheField>
    <cacheField name="3rd" numFmtId="0">
      <sharedItems containsString="0" containsBlank="1" containsNumber="1" containsInteger="1" minValue="1" maxValue="1"/>
    </cacheField>
    <cacheField name="4th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Joseph Samuelson" refreshedDate="45068.684221990741" missingItemsLimit="0" createdVersion="3" refreshedVersion="6" minRefreshableVersion="3" recordCount="1997">
  <cacheSource type="worksheet">
    <worksheetSource name="players"/>
  </cacheSource>
  <cacheFields count="57">
    <cacheField name="PLAYER,#" numFmtId="0">
      <sharedItems containsBlank="1"/>
    </cacheField>
    <cacheField name="Season" numFmtId="0">
      <sharedItems containsString="0" containsBlank="1" containsNumber="1" containsInteger="1" minValue="1990" maxValue="2023"/>
    </cacheField>
    <cacheField name="Grad Year" numFmtId="0">
      <sharedItems containsString="0" containsBlank="1" containsNumber="1" containsInteger="1" minValue="1991" maxValue="2025"/>
    </cacheField>
    <cacheField name="Name, Grad Year" numFmtId="0">
      <sharedItems containsBlank="1" count="155">
        <s v="Brayden Bruce, 2021"/>
        <s v="Dillon Barritt, 2019"/>
        <s v="Jess Claycomb, 2021"/>
        <s v="Jayden Caylor, 2020"/>
        <s v="Clayton Louderback, 2019"/>
        <s v="Reece Barritt, 2022"/>
        <s v="Jo Bishop, 2020"/>
        <s v="Nolan Turner, 2019"/>
        <s v="Ethan Mills, 2021"/>
        <s v="Bridger Alishouse, 2021"/>
        <s v="Landon Keever, 2021"/>
        <s v="Eli Jones, 2020"/>
        <s v="DJ Till, 2020"/>
        <s v="Nathan Baker, 2022"/>
        <s v="Dawson Smith, 2022"/>
        <s v="Payton Watt, 2018"/>
        <s v="Dawson Butts, 2018"/>
        <s v="Maxx Cowger, 2018"/>
        <s v="Robert Crawford, 2018"/>
        <s v="Jace Bruce, 2019"/>
        <s v="Hunter Woodard, 2017"/>
        <s v="Kade McMillan, 2018"/>
        <s v="Josh Fligge, 2019"/>
        <s v="Aaron Strandlien, 2019"/>
        <s v="Lance Garland, 2016"/>
        <s v="Rourke Mcpeters, 2016"/>
        <s v="Doug Williams, 2016"/>
        <s v="Chase Beyl, 2016"/>
        <s v="Jayden Dowdy, 2015"/>
        <s v="Jett Materi, 2015"/>
        <s v="Andrew Mcmillan, 2016"/>
        <s v="Logan Loberg, 2015"/>
        <s v="Davis Butts, 2015"/>
        <s v="Sebastian Christensen, 2016"/>
        <s v="Johnny Benedix, 2015"/>
        <s v="Lane Dodd, 2015"/>
        <s v="Bryton Materi, 2014"/>
        <s v="Devlon Adams, 2016"/>
        <s v="Austin Hodson, 2017"/>
        <s v="Wyatt Burr, 2014"/>
        <s v="Louden Brickley, 2014"/>
        <s v="Louden Brickley, 2013"/>
        <s v="Caleb Garhart, 2013"/>
        <s v="Mike Christensen, 2013"/>
        <s v="Ty Beck, 2013"/>
        <s v="Judd Brost, 2013"/>
        <s v="Colton Pierce, 2015"/>
        <s v="Jake Kokesh, 2012"/>
        <s v="Jimi Shepherd, 2013"/>
        <s v="Kevin Allen, 2012"/>
        <s v="Travis Woods, 2011"/>
        <s v="Codi Jones, 2011"/>
        <s v="Trevor Gudgel, 2011"/>
        <s v="Derek Lougee, 2011"/>
        <s v="Nate Sutherland, 2010"/>
        <s v="Zach Woods, 2010"/>
        <s v="Dain Parrish, 2010"/>
        <s v="Dalton Latham, 2010"/>
        <s v="James Donohoe, 2010"/>
        <s v="Kevin Hart, 2010"/>
        <s v="Jake Michael, 2012"/>
        <s v="Hyrum Booth, 2009"/>
        <s v="Ryan Diehl, 2009"/>
        <s v="Matt Lougee, 2009"/>
        <s v="Mark Himle, 2009"/>
        <s v="Kyle Leingang, 2010"/>
        <s v="Joel McMillan, 2009"/>
        <s v="Jesse Stockler, 2008"/>
        <s v="Tyrel Huckins, 2009"/>
        <s v="Zeke Juhala, 2010"/>
        <s v="Quinn Osmon, 2011"/>
        <s v="Mike Kimsey, 2008"/>
        <s v="Kyle Donnor, 2007"/>
        <s v="Danny Helwig, 2007"/>
        <s v="Matt Hiatt, 2007"/>
        <s v="Curtis Bujarsk, 2007"/>
        <s v="Chris Michael, 2007"/>
        <s v="Kaleb Brost, 2007"/>
        <s v="David Wise, 2007"/>
        <s v="Brett Bruce, 1999"/>
        <s v="Levi Duca, 2001"/>
        <s v="Shane Thompson, 1999"/>
        <s v="Kyle Materi, 1999"/>
        <s v="Jeff Helwig, 2000"/>
        <s v="Ryan Thompson, 2000"/>
        <s v="Neil Schiller, 2000"/>
        <s v="Levi Strong, 1999"/>
        <s v="Erick Ludemann, 2001"/>
        <s v="Kyle Knipp, 2001"/>
        <s v="Dave Watt, 1999"/>
        <s v="Tyler Abbott, 2001"/>
        <s v="Pat Schmoker, 2000"/>
        <s v="Ryan Davies, 2001"/>
        <s v="Ryan Thompson, 1999"/>
        <s v="Morgan Donner, 1998"/>
        <s v="Erik Toth, 1998"/>
        <s v="Tucker Tonkel, 1998"/>
        <s v="Shon Engel, 1998"/>
        <s v="Jeremy Smith, 1998"/>
        <s v="Brad Hockett, 1997"/>
        <s v="Jory Hillman, 1997"/>
        <s v="Shawn Knipp, 1998"/>
        <s v="Toby Canfield, 1997"/>
        <s v="Jacob Finn, 1997"/>
        <s v="Aric Keller, 1997"/>
        <s v="David Watt, 1999"/>
        <s v="Cody Barritt, 1996"/>
        <s v="Mitch Locke, 1996"/>
        <s v="Robert White, 1997"/>
        <s v="Brandon Ellis, 1997"/>
        <s v="Nathan Todd, 1995"/>
        <s v="Eric Finn, 1996"/>
        <s v="Jerry Knipp, 1995"/>
        <s v="Gerald Haynes, 1995"/>
        <s v="Shane Evans, 1994"/>
        <s v="Chad Cahoy, 1994"/>
        <s v="Brian Barritt, 1995"/>
        <s v="Keith Strong, 1994"/>
        <s v="David Todd, 1994"/>
        <s v="Bart Pautz, 1996"/>
        <s v="Travis Todd, 1993"/>
        <s v="Nate Spracklen, 1994"/>
        <s v="Mitch Haynes, 1993"/>
        <s v="Ryan Barber, 1994"/>
        <s v="Jeff Carter, 1995"/>
        <s v="R.W. Reihemann, 1995"/>
        <s v="Dustin Upton, 1992"/>
        <s v="Doug Hockett, 1992"/>
        <s v="Brad Locke, 1992"/>
        <s v="Clay Bartels, 1992"/>
        <s v="Brock Finn, 1994"/>
        <s v="Cameron Smith, 1992"/>
        <s v="Jentry Eatherton, 1992"/>
        <s v="Travis Burr, 1993"/>
        <s v="Dustin Materi, 1991"/>
        <s v="Jim Jones, 1991"/>
        <s v="Shane Harper, 1991"/>
        <s v="Isaiah Brooks, 2020"/>
        <s v="Luca Brooks, 2022"/>
        <s v="Keith Coburn, 2023"/>
        <s v="Caeden Vrana, 2023"/>
        <s v="Chase Mills, 2024"/>
        <s v="Ethan Schiller, 2024"/>
        <s v="Kailer Duarte, 2024"/>
        <s v="Bridger Bruce, 2024"/>
        <s v="Rhett Watt, 2025"/>
        <s v="Logan Timberman, 2025"/>
        <s v="Ryan Baker, 2025"/>
        <s v="Landon Butler, 2025"/>
        <s v="Carson Barritt, 2025"/>
        <s v="Matt Stirmel, 2024"/>
        <s v="Jacob McNutt, 2023"/>
        <s v="Ben Carpenter, 2025"/>
        <s v=", "/>
        <m/>
      </sharedItems>
    </cacheField>
    <cacheField name="Name, Grad Year, Season" numFmtId="0">
      <sharedItems containsBlank="1" count="375">
        <s v="Brayden Bruce, 2021-2019"/>
        <s v="Dillon Barritt, 2019-2019"/>
        <s v="Jess Claycomb, 2021-2019"/>
        <s v="Jayden Caylor, 2020-2019"/>
        <s v="Clayton Louderback, 2019-2019"/>
        <s v="Reece Barritt, 2022-2019"/>
        <s v="Jo Bishop, 2020-2019"/>
        <s v="Nolan Turner, 2019-2019"/>
        <s v="Ethan Mills, 2021-2019"/>
        <s v="Bridger Alishouse, 2021-2019"/>
        <s v="Landon Keever, 2021-2019"/>
        <s v="Eli Jones, 2020-2019"/>
        <s v="DJ Till, 2020-2019"/>
        <s v="Nathan Baker, 2022-2019"/>
        <s v="Dawson Smith, 2022-2019"/>
        <s v="Payton Watt, 2018-2018"/>
        <s v="Dillon Barritt, 2019-2018"/>
        <s v="Dawson Butts, 2018-2018"/>
        <s v="Jayden Caylor, 2020-2018"/>
        <s v="Clayton Louderback, 2019-2018"/>
        <s v="Jess Claycomb, 2021-2018"/>
        <s v="Maxx Cowger, 2018-2018"/>
        <s v="Brayden Bruce, 2021-2018"/>
        <s v="Jo Bishop, 2020-2018"/>
        <s v="Nolan Turner, 2019-2018"/>
        <s v="Robert Crawford, 2018-2018"/>
        <s v="Jace Bruce, 2019-2018"/>
        <s v="Ethan Mills, 2021-2018"/>
        <s v="Bridger Alishouse, 2021-2018"/>
        <s v="Landon Keever, 2021-2018"/>
        <s v="DJ Till, 2020-2018"/>
        <s v="Payton Watt, 2018-2017"/>
        <s v="Dillon Barritt, 2019-2017"/>
        <s v="Jayden Caylor, 2020-2017"/>
        <s v="Dawson Butts, 2018-2017"/>
        <s v="Hunter Woodard, 2017-2017"/>
        <s v="Kade McMillan, 2018-2017"/>
        <s v="Maxx Cowger, 2018-2017"/>
        <s v="Nolan Turner, 2019-2017"/>
        <s v="Josh Fligge, 2019-2017"/>
        <s v="Jo Bishop, 2020-2017"/>
        <s v="Jace Bruce, 2019-2017"/>
        <s v="Clayton Louderback, 2019-2017"/>
        <s v="Aaron Strandlien, 2019-2017"/>
        <s v="Eli Jones, 2020-2017"/>
        <s v="DJ Till, 2020-2017"/>
        <s v="Payton Watt, 2018-2016"/>
        <s v="Lance Garland, 2016-2016"/>
        <s v="Dawson Butts, 2018-2016"/>
        <s v="Hunter Woodard, 2017-2016"/>
        <s v="Rourke Mcpeters, 2016-2016"/>
        <s v="Clayton Louderback, 2019-2016"/>
        <s v="Dillon Barritt, 2019-2016"/>
        <s v="Doug Williams, 2016-2016"/>
        <s v="Chase Beyl, 2016-2016"/>
        <s v="Kade Mcmillan, 2018-2016"/>
        <s v="Maxx Cowger, 2018-2016"/>
        <s v="Josh Fligge, 2019-2016"/>
        <s v="Jayden Dowdy, 2015-2015"/>
        <s v="Chase Beyl, 2016-2015"/>
        <s v="Kade Mcmillan, 2018-2015"/>
        <s v="Maxx Cowger, 2018-2015"/>
        <s v="Jett Materi, 2015-2015"/>
        <s v="Rourke Mcpeters, 2016-2015"/>
        <s v="Dawson Butts, 2018-2015"/>
        <s v="Andrew Mcmillan, 2016-2015"/>
        <s v="Hunter Woodard, 2017-2015"/>
        <s v="Logan Loberg, 2015-2015"/>
        <s v="Payton Watt, 2018-2015"/>
        <s v="Doug Williams, 2016-2015"/>
        <s v="Davis Butts, 2015-2015"/>
        <s v="Sebastian Christensen, 2016-2015"/>
        <s v="Johnny Benedix, 2015-2015"/>
        <s v="Lane Dodd, 2015-2015"/>
        <s v="Andrew Mcmillan, 2016-2014"/>
        <s v="Bryton Materi, 2014-2014"/>
        <s v="Devlon Adams, 2016-2014"/>
        <s v="Austin Hodson, 2017-2014"/>
        <s v="Jett Materi, 2015-2014"/>
        <s v="Rourke Mcpeters, 2016-2014"/>
        <s v="Logan Loberg, 2015-2014"/>
        <s v="Hunter Woodard, 2017-2014"/>
        <s v="Doug Williams, 2016-2014"/>
        <s v="Wyatt Burr, 2014-2014"/>
        <s v="Davis Butts, 2015-2014"/>
        <s v="Louden Brickley, 2014-2014"/>
        <s v="Sebastian Christensen, 2016-2014"/>
        <s v="Johnny Benedix, 2015-2014"/>
        <s v="Louden Brickley, 2013-2013"/>
        <s v="Bryton Materi, 2014-2013"/>
        <s v="Rourke Mcpeters, 2016-2013"/>
        <s v="Chase Beyl, 2016-2013"/>
        <s v="Andrew Mcmillan, 2016-2013"/>
        <s v="Logan Loberg, 2015-2013"/>
        <s v="Jett Materi, 2015-2013"/>
        <s v="Caleb Garhart, 2013-2013"/>
        <s v="Mike Christensen, 2013-2013"/>
        <s v="Ty Beck, 2013-2013"/>
        <s v="Judd Brost, 2013-2013"/>
        <s v="Wyatt Burr, 2014-2013"/>
        <s v="Davis Butts, 2015-2013"/>
        <s v="Doug Williams, 2016-2013"/>
        <s v="Colton Pierce, 2015-2012"/>
        <s v="Jett Materi, 2015-2012"/>
        <s v="Logan Loberg, 2015-2012"/>
        <s v="Bryton Materi, 2014-2012"/>
        <s v="Caleb Garhart, 2013-2012"/>
        <s v="Mike Christensen, 2013-2012"/>
        <s v="Ty Beck, 2013-2012"/>
        <s v="Jake Kokesh, 2012-2012"/>
        <s v="Judd Brost, 2013-2012"/>
        <s v="Wyatt Burr, 2014-2012"/>
        <s v="Davis Butts, 2015-2012"/>
        <s v="Bryton Materi, 2014-2011"/>
        <s v="Wyatt Burr, 2014-2011"/>
        <s v="Caleb Garhart, 2013-2011"/>
        <s v="Judd Brost, 2013-2011"/>
        <s v="Jimi Shepherd, 2013-2011"/>
        <s v="Mike Christensen, 2013-2011"/>
        <s v="Jake Kokesh, 2012-2011"/>
        <s v="Kevin Allen, 2012-2011"/>
        <s v="Travis Woods, 2011-2011"/>
        <s v="Codi Jones, 2011-2011"/>
        <s v="Ty Beck, 2013-2011"/>
        <s v="Trevor Gudgel, 2011-2011"/>
        <s v="Derek Lougee, 2011-2010"/>
        <s v="Nate Sutherland, 2010-2010"/>
        <s v="Zach Woods, 2010-2010"/>
        <s v="Dain Parrish, 2010-2010"/>
        <s v="Dalton Latham, 2010-2010"/>
        <s v="Judd Brost, 2013-2010"/>
        <s v="James Donohoe, 2010-2010"/>
        <s v="Kevin Hart, 2010-2010"/>
        <s v="Jake Michael, 2012-2010"/>
        <s v="Codi Jones, 2011-2010"/>
        <s v="Mike Christensen, 2013-2010"/>
        <s v="Hyrum Booth, 2009-2009"/>
        <s v="Nate Sutherland, 2010-2009"/>
        <s v="Derek Lougee, 2011-2009"/>
        <s v="Ryan Diehl, 2009-2009"/>
        <s v="Matt Lougee, 2009-2009"/>
        <s v="Mark Himle, 2009-2009"/>
        <s v="Kyle Leingang, 2010-2009"/>
        <s v="Travis Woods, 2011-2009"/>
        <s v="James Donohoe, 2010-2009"/>
        <s v="Jake Michael, 2012-2009"/>
        <s v="Dalton Latham, 2010-2009"/>
        <s v="Joel McMillan, 2009-2009"/>
        <s v="Kevin Hart, 2010-2009"/>
        <s v="Kevin Allen, 2012-2009"/>
        <s v="Jesse Stockler, 2008-2008"/>
        <s v="Tyrel Huckins, 2009-2008"/>
        <s v="Hyrum Booth, 2009-2008"/>
        <s v="Matt Lougee, 2009-2008"/>
        <s v="Mark Himle, 2009-2008"/>
        <s v="Derek Lougee, 2011-2008"/>
        <s v="Zeke Juhala, 2010-2008"/>
        <s v="Dalton Latham, 2010-2008"/>
        <s v="Nate Sutherland, 2010-2008"/>
        <s v="Kevin Hart, 2010-2008"/>
        <s v="Quinn Osmon, 2011-2008"/>
        <s v="Mike Kimsey, 2008-2008"/>
        <s v="Kyle Donnor, 2007-2007"/>
        <s v="Ryan Diehl, 2009-2007"/>
        <s v="Danny Helwig, 2007-2007"/>
        <s v="Hyrum Booth, 2009-2007"/>
        <s v="Matt Lougee, 2009-2007"/>
        <s v="Matt Hiatt, 2007-2007"/>
        <s v="Curtis Bujarsk, 2007-2007"/>
        <s v="Chris Michael, 2007-2007"/>
        <s v="Kaleb Brost, 2007-2007"/>
        <s v="Mark Himle, 2009-2007"/>
        <s v="Tyrel Huckins, 2009-2007"/>
        <s v="Mike Kimsey, 2008-2007"/>
        <s v="David Wise, 2007-2007"/>
        <s v="Joel McMillan, 2009-2007"/>
        <s v="Kaleb Brost, 2007-2006"/>
        <s v="Danny Helwig, 2007-2006"/>
        <s v="Matt Hiatt, 2007-2006"/>
        <s v="Chris Michael, 2007-2006"/>
        <s v="Ryan Diehl, 2009-2006"/>
        <s v="Kyle Donnor, 2007-2006"/>
        <s v="Curtis Bujarsk, 2007-2006"/>
        <s v="David Wise, 2007-2006"/>
        <s v="Brett Bruce, 1999-1999"/>
        <s v="Levi Duca, 2001-1999"/>
        <s v="Shane Thompson, 1999-1999"/>
        <s v="Kyle Materi, 1999-1999"/>
        <s v="Jeff Helwig, 2000-1999"/>
        <s v="Ryan Thompson, 2000-1999"/>
        <s v="Neil Schiller, 2000-1999"/>
        <s v="Levi Strong, 1999-1999"/>
        <s v="Erick Ludemann, 2001-1999"/>
        <s v="Kyle Knipp, 2001-1999"/>
        <s v="Dave Watt, 1999-1999"/>
        <s v="Tyler Abbott, 2001-1999"/>
        <s v="Pat Schmoker, 2000-1999"/>
        <s v="Ryan Davies, 2001-1999"/>
        <s v="Brett Bruce, 1999-1998"/>
        <s v="Ryan Thompson, 1999-1998"/>
        <s v="Morgan Donner, 1998-1998"/>
        <s v="Kyle Materi, 1999-1998"/>
        <s v="Jeff Helwig, 2000-1998"/>
        <s v="Erik Toth, 1998-1998"/>
        <s v="Tucker Tonkel, 1998-1998"/>
        <s v="Shon Engel, 1998-1998"/>
        <s v="Shane Thompson, 1999-1998"/>
        <s v="Levi Strong, 1999-1998"/>
        <s v="Jeremy Smith, 1998-1998"/>
        <s v="Dave Watt, 1999-1998"/>
        <s v="Brad Hockett, 1997-1997"/>
        <s v="Brett Bruce, 1999-1997"/>
        <s v="Morgan Donner, 1998-1997"/>
        <s v="Kyle Materi, 1999-1997"/>
        <s v="Jory Hillman, 1997-1997"/>
        <s v="Shawn Knipp, 1998-1997"/>
        <s v="Toby Canfield, 1997-1997"/>
        <s v="Jacob Finn, 1997-1997"/>
        <s v="Shon Engel, 1998-1997"/>
        <s v="Aric Keller, 1997-1997"/>
        <s v="Erik Toth, 1998-1997"/>
        <s v="David Watt, 1999-1997"/>
        <s v="Brad Hockett, 1997-1996"/>
        <s v="Erik Toth, 1998-1996"/>
        <s v="Cody Barritt, 1996-1996"/>
        <s v="Jory Hillman, 1997-1996"/>
        <s v="Mitch Locke, 1996-1996"/>
        <s v="Morgan Donner, 1998-1996"/>
        <s v="Toby Canfield, 1997-1996"/>
        <s v="Jacob Finn, 1997-1996"/>
        <s v="Robert White, 1997-1996"/>
        <s v="Aric Keller, 1997-1996"/>
        <s v="Kyle Materi, 1999-1996"/>
        <s v="David Watt, 1999-1996"/>
        <s v="Shawn Knipp, 1998-1996"/>
        <s v="Brandon Ellis, 1997-1996"/>
        <s v="Shon Engel, 1998-1996"/>
        <s v="Brad Hockett, 1997-1995"/>
        <s v="Jory Hillman, 1997-1995"/>
        <s v="Brandon Ellis, 1997-1995"/>
        <s v="Cody Barritt, 1996-1995"/>
        <s v="Toby Canfield, 1997-1995"/>
        <s v="Shawn Knipp, 1998-1995"/>
        <s v="Mitch Locke, 1996-1995"/>
        <s v="Morgan Donner, 1998-1995"/>
        <s v="Nathan Todd, 1995-1995"/>
        <s v="Jacob Finn, 1997-1995"/>
        <s v="Aric Keller, 1997-1995"/>
        <s v="Eric Finn, 1996-1995"/>
        <s v="Robert White, 1997-1995"/>
        <s v="Shon Engel, 1998-1995"/>
        <s v="Jerry Knipp, 1995-1995"/>
        <s v="Gerald Haynes, 1995-1995"/>
        <s v="Cody Barritt, 1996-1994"/>
        <s v="Gerald Haynes, 1995-1994"/>
        <s v="Shane Evans, 1994-1994"/>
        <s v="Chad Cahoy, 1994-1994"/>
        <s v="Jerry Knipp, 1995-1994"/>
        <s v="Brian Barritt, 1995-1994"/>
        <s v="Mitch Locke, 1996-1994"/>
        <s v="Keith Strong, 1994-1994"/>
        <s v="David Todd, 1994-1994"/>
        <s v="Bart Pautz, 1996-1994"/>
        <s v="Nathan Todd, 1995-1994"/>
        <s v="Eric Finn, 1996-1994"/>
        <s v="Jory Hillman, 1997-1994"/>
        <s v="Jacob Finn, 1997-1994"/>
        <s v="Brian Barritt, 1995-1993"/>
        <s v="David Todd, 1994-1993"/>
        <s v="Keith Strong, 1994-1993"/>
        <s v="Shane Evans, 1994-1993"/>
        <s v="Travis Todd, 1993-1993"/>
        <s v="Bart Pautz, 1996-1993"/>
        <s v="Nate Spracklen, 1994-1993"/>
        <s v="Chad Cahoy, 1994-1993"/>
        <s v="Mitch Haynes, 1993-1993"/>
        <s v="Nathan Todd, 1995-1993"/>
        <s v="Eric Finn, 1996-1993"/>
        <s v="Ryan Barber, 1994-1993"/>
        <s v="Gerald Haynes, 1995-1993"/>
        <s v="Cody Barritt, 1996-1993"/>
        <s v="Jeff Carter, 1995-1993"/>
        <s v="Mitch Locke, 1996-1993"/>
        <s v="R.W. Reihemann, 1995-1993"/>
        <s v="Travis Todd, 1993-1992"/>
        <s v="Dustin Upton, 1992-1992"/>
        <s v="Doug Hockett, 1992-1992"/>
        <s v="Brad Locke, 1992-1992"/>
        <s v="Clay Bartels, 1992-1992"/>
        <s v="Shane Evans, 1994-1992"/>
        <s v="Keith Strong, 1994-1992"/>
        <s v="Brock Finn, 1994-1992"/>
        <s v="Brian Barritt, 1995-1992"/>
        <s v="Cameron Smith, 1992-1992"/>
        <s v="David Todd, 1994-1992"/>
        <s v="Jentry Eatherton, 1992-1992"/>
        <s v="Mitch Haynes, 1993-1992"/>
        <s v="Nate Spracklen, 1994-1992"/>
        <s v="Chad Cahoy, 1994-1992"/>
        <s v="Travis Burr, 1993-1992"/>
        <s v="Dustin Upton, 1992-1991"/>
        <s v="Travis Todd, 1993-1991"/>
        <s v="Brad Locke, 1992-1991"/>
        <s v="Dustin Materi, 1991-1991"/>
        <s v="Jim Jones, 1991-1991"/>
        <s v="Shane Harper, 1991-1991"/>
        <s v="Doug Hockett, 1992-1991"/>
        <s v="Clay Bartels, 1992-1991"/>
        <s v="Keith Strong, 1994-1991"/>
        <s v="Cameron Smith, 1992-1991"/>
        <s v="Jentry Eatherton, 1992-1991"/>
        <s v="Shane Evans, 1994-1991"/>
        <s v="Dustin Upton, 1992-1990"/>
        <s v="Brad Locke, 1992-1990"/>
        <s v="Dustin Materi, 1991-1990"/>
        <s v="Jim Jones, 1991-1990"/>
        <s v="Shane Harper, 1991-1990"/>
        <s v="Doug Hockett, 1992-1990"/>
        <s v="Clay Bartels, 1992-1990"/>
        <s v="Cameron Smith, 1992-1990"/>
        <s v="Jentry Eatherton, 1992-1990"/>
        <s v="Ethan Mills, 2021-2020"/>
        <s v="Isaiah Brooks, 2020-2020"/>
        <s v="Jess Claycomb, 2021-2020"/>
        <s v="Jayden Caylor, 2020-2020"/>
        <s v="Reece Barritt, 2022-2020"/>
        <s v="Brayden Bruce, 2021-2020"/>
        <s v="Luca Brooks, 2022-2020"/>
        <s v="Jo Bishop, 2020-2020"/>
        <s v="Nathan Baker, 2022-2020"/>
        <s v="Dawson Smith, 2022-2020"/>
        <s v="Landon Keever, 2021-2020"/>
        <s v="Eli Jones, 2020-2020"/>
        <s v="DJ Till, 2020-2020"/>
        <s v="Keith Coburn, 2023-2020"/>
        <s v="Caeden Vrana, 2023-2020"/>
        <s v="Ethan Mills, 2021-2021"/>
        <s v="Jess Claycomb, 2021-2021"/>
        <s v="Brayden Bruce, 2021-2021"/>
        <s v="Luca Brooks, 2022-2021"/>
        <s v="Reece Barritt, 2022-2021"/>
        <s v="Nathan Baker, 2022-2021"/>
        <s v="Dawson Smith, 2022-2021"/>
        <s v="Chase Mills, 2024-2021"/>
        <s v="Ethan Schiller, 2024-2021"/>
        <s v="Kailer Duarte, 2024-2021"/>
        <s v="Bridger Bruce, 2024-2021"/>
        <s v="Keith Coburn, 2023-2021"/>
        <s v="Luca Brooks, 2022-2022"/>
        <s v="Reece Barritt, 2022-2022"/>
        <s v="Nathan Baker, 2022-2022"/>
        <s v="Dawson Smith, 2022-2022"/>
        <s v="Keith Coburn, 2023-2022"/>
        <s v="Chase Mills, 2024-2022"/>
        <s v="Ethan Schiller, 2024-2022"/>
        <s v="Kailer Duarte, 2024-2022"/>
        <s v="Bridger Bruce, 2024-2022"/>
        <s v="Rhett Watt, 2025-2022"/>
        <s v="Logan Timberman, 2025-2022"/>
        <s v="Ryan Baker, 2025-2022"/>
        <s v="Landon Butler, 2025-2023"/>
        <s v="Logan Timberman, 2025-2023"/>
        <s v="Chase Mills, 2024-2023"/>
        <s v="Rhett Watt, 2025-2023"/>
        <s v="Carson Barritt, 2025-2023"/>
        <s v="Ethan Schiller, 2024-2023"/>
        <s v="Bridger Bruce, 2024-2023"/>
        <s v="Kailer Duarte, 2024-2023"/>
        <s v="Matt Stirmel, 2024-2023"/>
        <s v="Jacob McNutt, 2023-2023"/>
        <s v="Ryan Baker, 2025-2023"/>
        <s v="Ben Carpenter, 2025-2023"/>
        <s v="Keith Coburn, 2023-2023"/>
        <s v=", -"/>
        <m/>
      </sharedItems>
    </cacheField>
    <cacheField name="GP" numFmtId="0">
      <sharedItems containsString="0" containsBlank="1" containsNumber="1" containsInteger="1" minValue="0" maxValue="30"/>
    </cacheField>
    <cacheField name="3FGM" numFmtId="0">
      <sharedItems containsString="0" containsBlank="1" containsNumber="1" containsInteger="1" minValue="0" maxValue="97"/>
    </cacheField>
    <cacheField name="3FGA" numFmtId="0">
      <sharedItems containsString="0" containsBlank="1" containsNumber="1" containsInteger="1" minValue="0" maxValue="257"/>
    </cacheField>
    <cacheField name="3FG %" numFmtId="9">
      <sharedItems containsBlank="1" containsMixedTypes="1" containsNumber="1" minValue="0" maxValue="1"/>
    </cacheField>
    <cacheField name="2FGM" numFmtId="0">
      <sharedItems containsString="0" containsBlank="1" containsNumber="1" containsInteger="1" minValue="0" maxValue="208"/>
    </cacheField>
    <cacheField name="2FGA" numFmtId="0">
      <sharedItems containsString="0" containsBlank="1" containsNumber="1" containsInteger="1" minValue="0" maxValue="418"/>
    </cacheField>
    <cacheField name="2FG %" numFmtId="9">
      <sharedItems containsBlank="1" containsMixedTypes="1" containsNumber="1" minValue="0" maxValue="1"/>
    </cacheField>
    <cacheField name="FTM" numFmtId="0">
      <sharedItems containsString="0" containsBlank="1" containsNumber="1" containsInteger="1" minValue="0" maxValue="138"/>
    </cacheField>
    <cacheField name="FTA" numFmtId="0">
      <sharedItems containsString="0" containsBlank="1" containsNumber="1" containsInteger="1" minValue="0" maxValue="224"/>
    </cacheField>
    <cacheField name="FT %" numFmtId="9">
      <sharedItems containsBlank="1" containsMixedTypes="1" containsNumber="1" minValue="0" maxValue="1"/>
    </cacheField>
    <cacheField name="PTS" numFmtId="0">
      <sharedItems containsString="0" containsBlank="1" containsNumber="1" containsInteger="1" minValue="0" maxValue="531"/>
    </cacheField>
    <cacheField name="OFF REB" numFmtId="0">
      <sharedItems containsString="0" containsBlank="1" containsNumber="1" containsInteger="1" minValue="0" maxValue="115"/>
    </cacheField>
    <cacheField name="DEF REB" numFmtId="0">
      <sharedItems containsString="0" containsBlank="1" containsNumber="1" containsInteger="1" minValue="0" maxValue="234"/>
    </cacheField>
    <cacheField name="REB" numFmtId="0">
      <sharedItems containsString="0" containsBlank="1" containsNumber="1" containsInteger="1" minValue="0" maxValue="327"/>
    </cacheField>
    <cacheField name="AST" numFmtId="0">
      <sharedItems containsString="0" containsBlank="1" containsNumber="1" containsInteger="1" minValue="0" maxValue="155"/>
    </cacheField>
    <cacheField name="STL" numFmtId="0">
      <sharedItems containsString="0" containsBlank="1" containsNumber="1" containsInteger="1" minValue="0" maxValue="104"/>
    </cacheField>
    <cacheField name="BLK" numFmtId="0">
      <sharedItems containsString="0" containsBlank="1" containsNumber="1" containsInteger="1" minValue="0" maxValue="64"/>
    </cacheField>
    <cacheField name="TO'S" numFmtId="0">
      <sharedItems containsString="0" containsBlank="1" containsNumber="1" containsInteger="1" minValue="0" maxValue="106"/>
    </cacheField>
    <cacheField name="FOUL" numFmtId="0">
      <sharedItems containsString="0" containsBlank="1" containsNumber="1" containsInteger="1" minValue="0" maxValue="82"/>
    </cacheField>
    <cacheField name="PTS / GM" numFmtId="164">
      <sharedItems containsBlank="1" containsMixedTypes="1" containsNumber="1" minValue="0" maxValue="21.782608695652176"/>
    </cacheField>
    <cacheField name="OFF REB /GM" numFmtId="164">
      <sharedItems containsString="0" containsBlank="1" containsNumber="1" minValue="0" maxValue="4.7368421052631575"/>
    </cacheField>
    <cacheField name="DEF REB /GM" numFmtId="164">
      <sharedItems containsString="0" containsBlank="1" containsNumber="1" minValue="0" maxValue="8.6666666666666661"/>
    </cacheField>
    <cacheField name="REB / GM" numFmtId="164">
      <sharedItems containsString="0" containsBlank="1" containsNumber="1" minValue="0" maxValue="12.111111111111111"/>
    </cacheField>
    <cacheField name="AST / GM" numFmtId="164">
      <sharedItems containsString="0" containsBlank="1" containsNumber="1" minValue="0" maxValue="6.7391304347826084"/>
    </cacheField>
    <cacheField name="STL / GM" numFmtId="164">
      <sharedItems containsString="0" containsBlank="1" containsNumber="1" minValue="0" maxValue="4.1428571428571432"/>
    </cacheField>
    <cacheField name="BLK / GM" numFmtId="164">
      <sharedItems containsString="0" containsBlank="1" containsNumber="1" minValue="0" maxValue="2.3703703703703702"/>
    </cacheField>
    <cacheField name="TO'S / GM" numFmtId="164">
      <sharedItems containsString="0" containsBlank="1" containsNumber="1" minValue="0" maxValue="5.5294117647058822"/>
    </cacheField>
    <cacheField name="FOUL/GM" numFmtId="164">
      <sharedItems containsString="0" containsBlank="1" containsNumber="1" minValue="0" maxValue="3.4166666666666665"/>
    </cacheField>
    <cacheField name="3 FGA/Gm" numFmtId="164">
      <sharedItems containsString="0" containsBlank="1" containsNumber="1" minValue="0" maxValue="9.518518518518519"/>
    </cacheField>
    <cacheField name="FTA / GM" numFmtId="164">
      <sharedItems containsString="0" containsBlank="1" containsNumber="1" minValue="0" maxValue="9.3333333333333339"/>
    </cacheField>
    <cacheField name="FG %" numFmtId="9">
      <sharedItems containsString="0" containsBlank="1" containsNumber="1" minValue="0" maxValue="1"/>
    </cacheField>
    <cacheField name="FGA / GM" numFmtId="164">
      <sharedItems containsString="0" containsBlank="1" containsNumber="1" minValue="0" maxValue="19.238095238095237"/>
    </cacheField>
    <cacheField name="Career_PtsPerGame" numFmtId="0" formula="PTS/GP" databaseField="0"/>
    <cacheField name="Career_FG%" numFmtId="0" formula="('3FGM'+'2FGM')/('3FGA'+'2FGA')" databaseField="0"/>
    <cacheField name="Career_FT%" numFmtId="0" formula="FTM/FTA" databaseField="0"/>
    <cacheField name="Career_RebsPerGame" numFmtId="0" formula="REB/GP" databaseField="0"/>
    <cacheField name="Career_OffRebPerGame" numFmtId="0" formula="'OFF REB'/GP" databaseField="0"/>
    <cacheField name="Career_DefRebPerGame" numFmtId="0" formula="'DEF REB'/GP" databaseField="0"/>
    <cacheField name="Career_AstPerGame" numFmtId="0" formula="AST/GP" databaseField="0"/>
    <cacheField name="Career_TOPerGame" numFmtId="0" formula="'TO''S'/GP" databaseField="0"/>
    <cacheField name="Career_StlPerGame" numFmtId="0" formula="STL/GP" databaseField="0"/>
    <cacheField name="Career_FoulPerGame" numFmtId="0" formula="FOUL/GP" databaseField="0"/>
    <cacheField name="Career_BlkPerGame" numFmtId="0" formula="BLK/GP" databaseField="0"/>
    <cacheField name="Career_3P%" numFmtId="0" formula="'3FGM'/'3FGA'" databaseField="0"/>
    <cacheField name="Career_3PperGame" numFmtId="0" formula="'3FGM'/GP" databaseField="0"/>
    <cacheField name="Career_3PAperGame" numFmtId="0" formula="'3FGA'/GP" databaseField="0"/>
    <cacheField name="Career_FGMperGame" numFmtId="0" formula="('3FGM'+'2FGM')/GP" databaseField="0"/>
    <cacheField name="Career_FGAperGame" numFmtId="0" formula="('3FGA'+'2FGA')/GP" databaseField="0"/>
    <cacheField name="Career_FTMperGame" numFmtId="0" formula="FTM/GP" databaseField="0"/>
    <cacheField name="Career_FTAperGame" numFmtId="0" formula="FTA/GP" databaseField="0"/>
    <cacheField name="Career_FGM" numFmtId="0" formula="'3FGM'+'2FGM'" databaseField="0"/>
    <cacheField name="Career_FGA" numFmtId="0" formula="'3FGA'+'2FGA'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Joseph Samuelson" refreshedDate="45068.684303587965" createdVersion="4" refreshedVersion="6" minRefreshableVersion="3" recordCount="137">
  <cacheSource type="worksheet">
    <worksheetSource ref="B4:M141" sheet="Season Recaps"/>
  </cacheSource>
  <cacheFields count="12">
    <cacheField name="Year" numFmtId="0">
      <sharedItems containsBlank="1" containsMixedTypes="1" containsNumber="1" containsInteger="1" minValue="1927" maxValue="1989"/>
    </cacheField>
    <cacheField name="Class" numFmtId="0">
      <sharedItems containsBlank="1"/>
    </cacheField>
    <cacheField name="Wins" numFmtId="0">
      <sharedItems containsString="0" containsBlank="1" containsNumber="1" containsInteger="1" minValue="4" maxValue="26"/>
    </cacheField>
    <cacheField name="Losses" numFmtId="0">
      <sharedItems containsString="0" containsBlank="1" containsNumber="1" containsInteger="1" minValue="1" maxValue="18"/>
    </cacheField>
    <cacheField name="Win%" numFmtId="0">
      <sharedItems containsBlank="1" containsMixedTypes="1" containsNumber="1" minValue="0.22222222222222221" maxValue="0.96296296296296291"/>
    </cacheField>
    <cacheField name="State" numFmtId="0">
      <sharedItems containsBlank="1"/>
    </cacheField>
    <cacheField name="Head Coach" numFmtId="0">
      <sharedItems containsBlank="1" count="21">
        <s v="Joe Samuelson"/>
        <s v="Pete Wilson"/>
        <s v="Andy Garland"/>
        <s v="Kim Booth"/>
        <s v="Clay Roberson"/>
        <s v="Eric Robb"/>
        <s v="Ron Erickson"/>
        <s v="Al Matthews"/>
        <s v="Mick Tonkel"/>
        <s v="Gene Paul"/>
        <s v="Doug Graslie"/>
        <s v="Keith Mamot"/>
        <s v="Kent Morgan"/>
        <s v="B.F. &quot;Tead&quot; Weaver"/>
        <s v="LaVerne Boal"/>
        <s v="Edward Stevens"/>
        <s v="Kimsey Keveren"/>
        <s v="Walter Jensen"/>
        <s v="Lloyd Nelson"/>
        <s v="Guy Backus"/>
        <m/>
      </sharedItems>
    </cacheField>
    <cacheField name="Assistant Coach" numFmtId="0">
      <sharedItems containsBlank="1"/>
    </cacheField>
    <cacheField name="Season Notes" numFmtId="0">
      <sharedItems containsBlank="1"/>
    </cacheField>
    <cacheField name="Conf Wins" numFmtId="0">
      <sharedItems containsString="0" containsBlank="1" containsNumber="1" containsInteger="1" minValue="1" maxValue="12"/>
    </cacheField>
    <cacheField name="Conf Losses" numFmtId="0">
      <sharedItems containsString="0" containsBlank="1" containsNumber="1" containsInteger="1" minValue="0" maxValue="8"/>
    </cacheField>
    <cacheField name="Conf Win%" numFmtId="0">
      <sharedItems containsBlank="1" containsMixedTypes="1" containsNumber="1" minValue="0.37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Joseph Samuelson" refreshedDate="45068.684305787036" createdVersion="4" refreshedVersion="6" minRefreshableVersion="3" recordCount="21">
  <cacheSource type="worksheet">
    <worksheetSource ref="B6:F27" sheet="Coaching Totals"/>
  </cacheSource>
  <cacheFields count="5">
    <cacheField name="Head Coach" numFmtId="0">
      <sharedItems count="21">
        <s v="B.F. &quot;Tead&quot; Weaver"/>
        <s v="Joe Samuelson"/>
        <s v="Ron Erickson"/>
        <s v="Pete Wilson"/>
        <s v="Clay Roberson"/>
        <s v="Edward Stevens"/>
        <s v="Lloyd Nelson"/>
        <s v="LaVerne Boal"/>
        <s v="Kent Morgan"/>
        <s v="Kim Booth"/>
        <s v="Kimsey Keveren"/>
        <s v="Walter Jensen"/>
        <s v="Mick Tonkel"/>
        <s v="Doug Graslie"/>
        <s v="Keith Mamot"/>
        <s v="Al Matthews"/>
        <s v="Andy Garland"/>
        <s v="Gene Paul"/>
        <s v="Eric Robb"/>
        <s v="(blank)"/>
        <s v="Guy Backus"/>
      </sharedItems>
    </cacheField>
    <cacheField name="Total Wins" numFmtId="0">
      <sharedItems containsSemiMixedTypes="0" containsString="0" containsNumber="1" containsInteger="1" minValue="0" maxValue="196"/>
    </cacheField>
    <cacheField name="Total Losses" numFmtId="0">
      <sharedItems containsSemiMixedTypes="0" containsString="0" containsNumber="1" containsInteger="1" minValue="0" maxValue="161"/>
    </cacheField>
    <cacheField name="Win %" numFmtId="166">
      <sharedItems containsMixedTypes="1" containsNumber="1" minValue="0.26666666666666666" maxValue="0.84210526315789469"/>
    </cacheField>
    <cacheField name="Total Seasons" numFmtId="0">
      <sharedItems containsSemiMixedTypes="0" containsString="0" containsNumber="1" containsInteger="1" minValue="0" maxValue="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Joseph Samuelson" refreshedDate="45068.684306481482" createdVersion="4" refreshedVersion="6" minRefreshableVersion="3" recordCount="21">
  <cacheSource type="worksheet">
    <worksheetSource ref="B32:F53" sheet="Coaching Totals"/>
  </cacheSource>
  <cacheFields count="5">
    <cacheField name="Head Coach" numFmtId="0">
      <sharedItems count="21">
        <s v="B.F. &quot;Tead&quot; Weaver"/>
        <s v="Joe Samuelson"/>
        <s v="Pete Wilson"/>
        <s v="LaVerne Boal"/>
        <s v="Kim Booth"/>
        <s v="Edward Stevens"/>
        <s v="Walter Jensen"/>
        <s v="Andy Garland"/>
        <s v="Ron Erickson"/>
        <s v="Kimsey Keveren"/>
        <s v="Gene Paul"/>
        <s v="Lloyd Nelson"/>
        <s v="Doug Graslie"/>
        <s v="Kent Morgan"/>
        <s v="Mick Tonkel"/>
        <s v="Clay Roberson"/>
        <s v="(blank)"/>
        <s v="Guy Backus"/>
        <s v="Eric Robb"/>
        <s v="Al Matthews"/>
        <s v="Keith Mamot"/>
      </sharedItems>
    </cacheField>
    <cacheField name="Total Wins" numFmtId="0">
      <sharedItems containsSemiMixedTypes="0" containsString="0" containsNumber="1" containsInteger="1" minValue="0" maxValue="81"/>
    </cacheField>
    <cacheField name="Total Losses" numFmtId="0">
      <sharedItems containsSemiMixedTypes="0" containsString="0" containsNumber="1" containsInteger="1" minValue="0" maxValue="28"/>
    </cacheField>
    <cacheField name="Win %" numFmtId="166">
      <sharedItems containsMixedTypes="1" containsNumber="1" minValue="0.53448275862068961" maxValue="1"/>
    </cacheField>
    <cacheField name="Total Seasons" numFmtId="0">
      <sharedItems containsSemiMixedTypes="0" containsString="0" containsNumber="1" containsInteger="1" minValue="0" maxValue="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Joseph Samuelson" refreshedDate="45068.684001504633" createdVersion="3" refreshedVersion="6" minRefreshableVersion="3" recordCount="2033">
  <cacheSource type="worksheet">
    <worksheetSource name="Playersmax"/>
  </cacheSource>
  <cacheFields count="12">
    <cacheField name="Player/School" numFmtId="0">
      <sharedItems containsBlank="1"/>
    </cacheField>
    <cacheField name="Most Points" numFmtId="0">
      <sharedItems containsString="0" containsBlank="1" containsNumber="1" containsInteger="1" minValue="20" maxValue="44"/>
    </cacheField>
    <cacheField name="3FG Made" numFmtId="0">
      <sharedItems containsString="0" containsBlank="1" containsNumber="1" containsInteger="1" minValue="5" maxValue="9"/>
    </cacheField>
    <cacheField name="FG%" numFmtId="9">
      <sharedItems containsString="0" containsBlank="1" containsNumber="1" minValue="0.5" maxValue="1"/>
    </cacheField>
    <cacheField name="FT%" numFmtId="9">
      <sharedItems containsString="0" containsBlank="1" containsNumber="1" minValue="0.63" maxValue="1"/>
    </cacheField>
    <cacheField name="Most Reb" numFmtId="0">
      <sharedItems containsString="0" containsBlank="1" containsNumber="1" containsInteger="1" minValue="9" maxValue="20"/>
    </cacheField>
    <cacheField name="Most Assists" numFmtId="0">
      <sharedItems containsString="0" containsBlank="1" containsNumber="1" containsInteger="1" minValue="5" maxValue="12"/>
    </cacheField>
    <cacheField name="Most Steals" numFmtId="0">
      <sharedItems containsString="0" containsBlank="1" containsNumber="1" containsInteger="1" minValue="2" maxValue="12"/>
    </cacheField>
    <cacheField name="Most Blocks" numFmtId="0">
      <sharedItems containsString="0" containsBlank="1" containsNumber="1" containsInteger="1" minValue="1" maxValue="8"/>
    </cacheField>
    <cacheField name="Most O Reb" numFmtId="0">
      <sharedItems containsString="0" containsBlank="1" containsNumber="1" containsInteger="1" minValue="6" maxValue="10"/>
    </cacheField>
    <cacheField name="Season" numFmtId="0">
      <sharedItems containsString="0" containsBlank="1" containsNumber="1" containsInteger="1" minValue="1994" maxValue="2023"/>
    </cacheField>
    <cacheField name="Name, Season" numFmtId="0">
      <sharedItems containsBlank="1" count="87">
        <s v=", "/>
        <s v="Ethan Schiller, 2023"/>
        <s v="Chase Mills, 2023"/>
        <s v="Kailer Duarte, 2023"/>
        <s v="Ryan Baker, 2023"/>
        <s v="Luca Brooks, 2022"/>
        <s v="Reece Barritt, 2022"/>
        <s v="Nathan Baker, 2022"/>
        <s v="Dawson Smith, 2022"/>
        <s v="Luca Brooks, 2021"/>
        <s v="Reece Barritt, 2021"/>
        <s v="Nathan Baker, 2021"/>
        <s v="Dawson Smith, 2021"/>
        <s v="Luca Brooks, 2020"/>
        <s v="Jess Claycomb, 2020"/>
        <s v="Jayden Caylor, 2020"/>
        <s v="Brayden Bruce, 2020"/>
        <s v="Jo Bishop, 2020"/>
        <s v="Clayton Louderback, 2019"/>
        <s v="Dillon Barritt, 2019"/>
        <s v="Jess Claycomb, 2019"/>
        <s v="Jayden Caylor, 2019"/>
        <s v=", 2019"/>
        <s v="Payton Watt, 2018"/>
        <s v="Clayton Louderback, 2018"/>
        <s v="Jess Claycomb, 2018"/>
        <s v="Dawson Butts, 2018"/>
        <s v="Dillon Barritt, 2018"/>
        <s v="Clayton Louderback, 2017"/>
        <s v="Dillon Barritt, 2017"/>
        <s v="Dawson Butts, 2017"/>
        <s v="Hunter Woodard, 2017"/>
        <s v="Payton Watt, 2017"/>
        <s v="Payton Watt, 2016"/>
        <s v="Hunter Woodard, 2016"/>
        <s v="Lance Garland, 2016"/>
        <s v="Clayton Louderback, 2016"/>
        <s v="Payton Watt, 2015"/>
        <s v="Jeff Materi, 2015"/>
        <s v="Logan Loberg, 2015"/>
        <s v="Dawson Butts, 2015"/>
        <s v="Wyatt Burr, 2014"/>
        <s v="Jeff Materi, 2014"/>
        <s v="Logan Loberg, 2014"/>
        <s v="Bryton Materi, 2014"/>
        <s v="Wyatt Burr, 2013"/>
        <s v="Judd Brost, 2013"/>
        <s v="Logan Loberg, 2013"/>
        <s v="Caleb Garnett, 2013"/>
        <s v="Judd Brost, 2012"/>
        <s v="Logan Loberg, 2012"/>
        <s v="Bryton Materi, 2012"/>
        <s v="Wyatt Burr, 2011"/>
        <s v="Kevin Allen, 2011"/>
        <s v="Travis Woods, 2011"/>
        <s v="Mike Christiensen, 2011"/>
        <s v="Caleb Garnett, 2011"/>
        <s v="Derek Lougee, 2010"/>
        <s v="Nate Sutherland, 2010"/>
        <s v="Hyrum Booth, 2009"/>
        <s v="Matt Lougee, 2009"/>
        <s v="Nate Sutherland, 2009"/>
        <s v="Derek Lougee, 2009"/>
        <s v="Mark Himle, 2009"/>
        <s v="Hyrum Booth, 2008"/>
        <s v="Matt Lougee, 2008"/>
        <s v="Derek Lougee, 2008"/>
        <s v="Mark Himle, 2008"/>
        <s v="Kaleb Brost, 2007"/>
        <s v="Matt Hiatt, 2007"/>
        <s v="Danny Helwig, 2007"/>
        <s v="Keith Strong, 1994"/>
        <m/>
        <s v="Wyatt Burr, " u="1"/>
        <s v="Payton Watt, " u="1"/>
        <s v="Clayton Louderback, 2013" u="1"/>
        <s v="Payton Watt, 216" u="1"/>
        <s v="Keith Strong, " u="1"/>
        <s v="Payton Watt, 2009" u="1"/>
        <s v="Clayton Louderback, 2008" u="1"/>
        <s v="Caleb Garnett, " u="1"/>
        <s v="Dawson Butts, 2011" u="1"/>
        <s v="Dawson Butts, 2012" u="1"/>
        <s v="Dillon Barritt, 2014" u="1"/>
        <s v="Hunter Woodard, 2010" u="1"/>
        <s v="Logan Loberg, " u="1"/>
        <s v="Luca Brooks,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Joseph Samuelson" refreshedDate="45068.684034606478" createdVersion="3" refreshedVersion="6" minRefreshableVersion="3" recordCount="498">
  <cacheSource type="worksheet">
    <worksheetSource name="TeamsMax"/>
  </cacheSource>
  <cacheFields count="12">
    <cacheField name="School" numFmtId="0">
      <sharedItems containsBlank="1"/>
    </cacheField>
    <cacheField name="Most Points" numFmtId="0">
      <sharedItems containsString="0" containsBlank="1" containsNumber="1" containsInteger="1" minValue="33" maxValue="120"/>
    </cacheField>
    <cacheField name="Lowest Opp Points" numFmtId="0">
      <sharedItems containsString="0" containsBlank="1" containsNumber="1" containsInteger="1" minValue="5" maxValue="44"/>
    </cacheField>
    <cacheField name="FG%" numFmtId="9">
      <sharedItems containsString="0" containsBlank="1" containsNumber="1" minValue="0.43" maxValue="0.66"/>
    </cacheField>
    <cacheField name="FT%" numFmtId="9">
      <sharedItems containsString="0" containsBlank="1" containsNumber="1" minValue="0.43" maxValue="1"/>
    </cacheField>
    <cacheField name="Most Reb" numFmtId="0">
      <sharedItems containsString="0" containsBlank="1" containsNumber="1" containsInteger="1" minValue="27" maxValue="65"/>
    </cacheField>
    <cacheField name="Most Assists" numFmtId="0">
      <sharedItems containsString="0" containsBlank="1" containsNumber="1" containsInteger="1" minValue="10" maxValue="31"/>
    </cacheField>
    <cacheField name="Most Steals" numFmtId="0">
      <sharedItems containsString="0" containsBlank="1" containsNumber="1" containsInteger="1" minValue="4" maxValue="34"/>
    </cacheField>
    <cacheField name="Most Blocks" numFmtId="0">
      <sharedItems containsString="0" containsBlank="1" containsNumber="1" containsInteger="1" minValue="1" maxValue="9"/>
    </cacheField>
    <cacheField name="Most Opp TO's" numFmtId="0">
      <sharedItems containsString="0" containsBlank="1" containsNumber="1" containsInteger="1" minValue="9" maxValue="65"/>
    </cacheField>
    <cacheField name="Season" numFmtId="0">
      <sharedItems containsString="0" containsBlank="1" containsNumber="1" containsInteger="1" minValue="1932" maxValue="2023" count="30">
        <m/>
        <n v="2023"/>
        <n v="2022"/>
        <n v="2021"/>
        <n v="2020"/>
        <n v="2019"/>
        <n v="2018"/>
        <n v="2017"/>
        <n v="2016"/>
        <n v="2015"/>
        <n v="2014"/>
        <n v="2013"/>
        <n v="2012"/>
        <n v="2011"/>
        <n v="2010"/>
        <n v="2009"/>
        <n v="2008"/>
        <n v="2007"/>
        <n v="1999"/>
        <n v="1998"/>
        <n v="1997"/>
        <n v="1996"/>
        <n v="1995"/>
        <n v="1994"/>
        <n v="1993"/>
        <n v="1992"/>
        <n v="1991"/>
        <n v="1934"/>
        <n v="1933"/>
        <n v="1932"/>
      </sharedItems>
    </cacheField>
    <cacheField name="Name, Seas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oseph Samuelson" refreshedDate="45068.684069212963" missingItemsLimit="0" createdVersion="5" refreshedVersion="6" minRefreshableVersion="3" recordCount="301">
  <cacheSource type="worksheet">
    <worksheetSource ref="FU4:GC999" sheet="playerstats"/>
  </cacheSource>
  <cacheFields count="16">
    <cacheField name="Name, Grad Year, Season" numFmtId="0">
      <sharedItems containsBlank="1" count="294">
        <s v="Louden Brickley, 2013-2013"/>
        <s v="Andrew Mcmillan, 2016-2014"/>
        <s v="James Donohoe, 2010-2009"/>
        <s v="Kade Mcmillan, 2018-2016"/>
        <s v="Shon Engel, 1998-1997"/>
        <s v="Jett Materi, 2015-2012"/>
        <s v="Reece Barritt, 2022-2021"/>
        <s v="Brett Bruce, 1999-1997"/>
        <s v="Dustin Upton, 1992-1991"/>
        <s v="Travis Woods, 2011-2011"/>
        <s v="Clay Bartels, 1992-1992"/>
        <s v="Clay Bartels, 1992-1991"/>
        <s v="James Donohoe, 2010-2010"/>
        <s v="Judd Brost, 2013-2012"/>
        <s v="Curtis Bujarsk, 2007-2007"/>
        <s v="Brett Bruce, 1999-1998"/>
        <s v="Erik Toth, 1998-1998"/>
        <s v="Isaiah Brooks, 2020-2020"/>
        <s v="Keith Strong, 1994-1994"/>
        <s v="Brett Bruce, 1999-1999"/>
        <s v="Doug Hockett, 1992-1991"/>
        <s v="Judd Brost, 2013-2011"/>
        <s v="Reece Barritt, 2022-2022"/>
        <s v="Luca Brooks, 2022-2022"/>
        <s v="Ethan Schiller, 2024-2022"/>
        <s v="Rourke Mcpeters, 2016-2015"/>
        <s v="Jayden Caylor, 2020-2018"/>
        <s v="Jess Claycomb, 2021-2019"/>
        <s v="Jess Claycomb, 2021-2021"/>
        <s v="Luca Brooks, 2022-2020"/>
        <s v="Jeremy Smith, 1998-1998"/>
        <s v="Luca Brooks, 2022-2021"/>
        <s v="Dillon Barritt, 2019-2019"/>
        <s v="Dawson Butts, 2018-2017"/>
        <s v="Shawn Knipp, 1998-1995"/>
        <s v="Judd Brost, 2013-2010"/>
        <s v="Shawn Knipp, 1998-1997"/>
        <s v="Jacob Finn, 1997-1995"/>
        <s v="Morgan Donner, 1998-1998"/>
        <s v="Nate Sutherland, 2010-2008"/>
        <s v="Jess Claycomb, 2021-2020"/>
        <s v="Rhett Watt, 2025-2022"/>
        <s v="Hyrum Booth, 2009-2009"/>
        <s v="Ethan Mills, 2021-2019"/>
        <s v="Keith Strong, 1994-1993"/>
        <s v="Chase Mills, 2024-2023"/>
        <s v="Reece Barritt, 2022-2020"/>
        <s v="Bart Pautz, 1996-1993"/>
        <s v="Nate Sutherland, 2010-2009"/>
        <s v="Dillon Barritt, 2019-2018"/>
        <s v="Toby Canfield, 1997-1997"/>
        <s v="Logan Timberman, 2025-2022"/>
        <s v="Matt Lougee, 2009-2007"/>
        <s v="Jesse Stockler, 2008-2008"/>
        <s v="Jayden Caylor, 2020-2019"/>
        <s v="Jory Hillman, 1997-1996"/>
        <s v="Lance Garland, 2016-2016"/>
        <s v="Dawson Smith, 2022-2022"/>
        <s v="Bryton Materi, 2014-2011"/>
        <s v="Kyle Materi, 1999-1998"/>
        <s v="Payton Watt, 2018-2018"/>
        <s v="Jory Hillman, 1997-1997"/>
        <s v="Hyrum Booth, 2009-2007"/>
        <s v="Derek Lougee, 2011-2008"/>
        <s v="Bridger Bruce, 2024-2022"/>
        <s v="Travis Todd, 1993-1992"/>
        <s v="Dustin Upton, 1992-1992"/>
        <s v="Mike Christensen, 2013-2013"/>
        <s v="Nolan Turner, 2019-2019"/>
        <s v="Matt Lougee, 2009-2008"/>
        <s v="Jayden Caylor, 2020-2020"/>
        <s v="Ethan Mills, 2021-2021"/>
        <s v="Jess Claycomb, 2021-2018"/>
        <s v="Payton Watt, 2018-2017"/>
        <s v="Jacob McNutt, 2023-2023"/>
        <s v="Morgan Donner, 1998-1997"/>
        <s v="Dustin Materi, 1991-1991"/>
        <s v="Matt Lougee, 2009-2009"/>
        <s v="Payton Watt, 2018-2015"/>
        <s v="Matt Hiatt, 2007-2007"/>
        <s v="Ethan Schiller, 2024-2023"/>
        <s v="Clayton Louderback, 2019-2017"/>
        <s v="Derek Lougee, 2011-2009"/>
        <s v="Mitch Locke, 1996-1995"/>
        <s v="Ty Beck, 2013-2011"/>
        <s v="Kailer Duarte, 2024-2023"/>
        <s v="Dillon Barritt, 2019-2017"/>
        <s v="Shane Evans, 1994-1993"/>
        <s v="Shane Thompson, 1999-1999"/>
        <s v="Payton Watt, 2018-2016"/>
        <s v="Shane Evans, 1994-1992"/>
        <s v="Brayden Bruce, 2021-2018"/>
        <s v="Jett Materi, 2015-2015"/>
        <s v="Shane Evans, 1994-1994"/>
        <s v="Cody Barritt, 1996-1995"/>
        <s v="Dillon Barritt, 2019-2016"/>
        <s v="Kyle Materi, 1999-1999"/>
        <s v="Kyle Knipp, 2001-1999"/>
        <s v="Chris Michael, 2007-2007"/>
        <s v="Brayden Bruce, 2021-2019"/>
        <s v="Doug Hockett, 1992-1992"/>
        <s v="Nate Sutherland, 2010-2010"/>
        <s v="Logan Timberman, 2025-2023"/>
        <s v="Clayton Louderback, 2019-2018"/>
        <s v="Bryton Materi, 2014-2014"/>
        <s v="Kyle Materi, 1999-1997"/>
        <s v="Ethan Mills, 2021-2020"/>
        <s v="Judd Brost, 2013-2013"/>
        <s v="Chase Mills, 2024-2022"/>
        <s v="Toby Canfield, 1997-1995"/>
        <s v="Brad Hockett, 1997-1996"/>
        <s v="Doug Williams, 2016-2014"/>
        <s v="Ryan Diehl, 2009-2009"/>
        <s v="David Todd, 1994-1993"/>
        <s v="Reece Barritt, 2022-2019"/>
        <s v="Tucker Tonkel, 1998-1998"/>
        <s v="Landon Butler, 2025-2023"/>
        <s v="Andrew Mcmillan, 2016-2015"/>
        <s v="Rhett Watt, 2025-2023"/>
        <s v="Kade McMillan, 2018-2017"/>
        <s v="Andrew Mcmillan, 2016-2013"/>
        <s v="Ryan Diehl, 2009-2007"/>
        <s v="Maxx Cowger, 2018-2017"/>
        <s v="Brad Hockett, 1997-1995"/>
        <s v="Hyrum Booth, 2009-2008"/>
        <s v="Travis Todd, 1993-1993"/>
        <s v="Jacob Finn, 1997-1996"/>
        <s v="Levi Strong, 1999-1999"/>
        <s v="Dawson Smith, 2022-2021"/>
        <s v="Jacob Finn, 1997-1997"/>
        <s v="Jayden Caylor, 2020-2017"/>
        <s v="Kailer Duarte, 2024-2022"/>
        <s v="Bridger Bruce, 2024-2023"/>
        <s v="Bart Pautz, 1996-1994"/>
        <s v="Brayden Bruce, 2021-2021"/>
        <s v="Cody Barritt, 1996-1996"/>
        <s v="Derek Lougee, 2011-2010"/>
        <s v="Doug Williams, 2016-2015"/>
        <s v="Dawson Butts, 2018-2018"/>
        <s v="Brian Barritt, 1995-1993"/>
        <s v="Travis Todd, 1993-1991"/>
        <s v="Clayton Louderback, 2019-2019"/>
        <s v="Toby Canfield, 1997-1996"/>
        <s v="Shane Harper, 1991-1991"/>
        <s v="Brad Locke, 1992-1992"/>
        <s v="Jett Materi, 2015-2013"/>
        <s v="Brad Locke, 1992-1991"/>
        <s v="Keith Strong, 1994-1992"/>
        <s v="Jim Jones, 1991-1991"/>
        <s v="Clayton Louderback, 2019-2016"/>
        <s v="Nathan Baker, 2022-2020"/>
        <s v="Tyrel Huckins, 2009-2008"/>
        <s v="Landon Keever, 2021-2020"/>
        <s v="Eli Jones, 2020-2019"/>
        <s v="Shon Engel, 1998-1998"/>
        <s v="Carson Barritt, 2025-2023"/>
        <s v="Ty Beck, 2013-2013"/>
        <s v="Jake Michael, 2012-2010"/>
        <s v="Ryan Baker, 2025-2023"/>
        <s v="Chad Cahoy, 1994-1993"/>
        <s v="Morgan Donner, 1998-1995"/>
        <s v="Chase Beyl, 2016-2016"/>
        <s v="Brad Hockett, 1997-1997"/>
        <s v="Dawson Smith, 2022-2020"/>
        <s v="Jett Materi, 2015-2014"/>
        <s v="Chase Mills, 2024-2021"/>
        <s v="Kailer Duarte, 2024-2021"/>
        <s v="Jo Bishop, 2020-2020"/>
        <s v="Brayden Bruce, 2021-2020"/>
        <s v="Ryan Thompson, 2000-1999"/>
        <s v="Bryton Materi, 2014-2013"/>
        <s v="Morgan Donner, 1998-1996"/>
        <s v="Rourke Mcpeters, 2016-2014"/>
        <s v="Logan Loberg, 2015-2014"/>
        <s v="Zach Woods, 2010-2010"/>
        <s v="Doug Williams, 2016-2016"/>
        <s v="Jace Bruce, 2019-2017"/>
        <s v="Keith Coburn, 2023-2023"/>
        <s v="Davis Butts, 2015-2013"/>
        <s v="Wyatt Burr, 2014-2013"/>
        <s v="Gerald Haynes, 1995-1995"/>
        <s v="Logan Loberg, 2015-2015"/>
        <s v="Davis Butts, 2015-2015"/>
        <s v="Mitch Locke, 1996-1996"/>
        <s v="Jo Bishop, 2020-2018"/>
        <s v="Dawson Butts, 2018-2016"/>
        <s v="Lane Dodd, 2015-2015"/>
        <s v="Dawson Butts, 2018-2015"/>
        <s v="Kade Mcmillan, 2018-2015"/>
        <s v="Hunter Woodard, 2017-2015"/>
        <s v="Wyatt Burr, 2014-2014"/>
        <s v="Davis Butts, 2015-2014"/>
        <s v="Rourke Mcpeters, 2016-2016"/>
        <s v="Chase Beyl, 2016-2015"/>
        <s v="Mike Christensen, 2013-2012"/>
        <s v="Hunter Woodard, 2017-2016"/>
        <s v="Matt Stirmel, 2024-2023"/>
        <s v="Joel McMillan, 2009-2009"/>
        <s v="Mike Kimsey, 2008-2008"/>
        <s v="Ethan Schiller, 2024-2021"/>
        <s v="Danny Helwig, 2007-2007"/>
        <s v="Keith Coburn, 2023-2021"/>
        <s v="Jace Bruce, 2019-2018"/>
        <s v="David Todd, 1994-1994"/>
        <s v="Nathan Baker, 2022-2022"/>
        <s v="Keith Coburn, 2023-2022"/>
        <s v="Jo Bishop, 2020-2019"/>
        <s v="Rourke Mcpeters, 2016-2013"/>
        <s v="Nolan Turner, 2019-2018"/>
        <s v="Tyrel Huckins, 2009-2007"/>
        <s v="Jimi Shepherd, 2013-2011"/>
        <s v="Ryan Thompson, 1999-1998"/>
        <s v="Caleb Garhart, 2013-2013"/>
        <s v="Devlon Adams, 2016-2014"/>
        <s v="Mike Christensen, 2013-2011"/>
        <s v="Ty Beck, 2013-2012"/>
        <s v="Maxx Cowger, 2018-2016"/>
        <s v="Hunter Woodard, 2017-2014"/>
        <s v="Austin Hodson, 2017-2014"/>
        <s v="Chad Cahoy, 1994-1994"/>
        <s v="Logan Loberg, 2015-2013"/>
        <s v="Robert Crawford, 2018-2018"/>
        <s v="Wyatt Burr, 2014-2011"/>
        <s v="Mark Himle, 2009-2008"/>
        <s v="Brock Finn, 1994-1992"/>
        <s v="Jory Hillman, 1997-1995"/>
        <s v="Bridger Alishouse, 2021-2019"/>
        <s v="Kyle Donnor, 2007-2006"/>
        <s v="Mike Christensen, 2013-2010"/>
        <s v="Dave Watt, 1999-1999"/>
        <s v="Jake Kokesh, 2012-2011"/>
        <s v="Davis Butts, 2015-2012"/>
        <s v="Mark Himle, 2009-2009"/>
        <s v="Nathan Baker, 2022-2021"/>
        <s v="Aric Keller, 1997-1997"/>
        <s v="Kaleb Brost, 2007-2006"/>
        <s v="David Watt, 1999-1997"/>
        <s v="Shane Thompson, 1999-1998"/>
        <s v="Ryan Diehl, 2009-2006"/>
        <s v="Kevin Allen, 2012-2009"/>
        <s v="Colton Pierce, 2015-2012"/>
        <s v="Aric Keller, 1997-1995"/>
        <s v="Caleb Garhart, 2013-2011"/>
        <s v="Cody Barritt, 1996-1994"/>
        <s v="Curtis Bujarsk, 2007-2006"/>
        <s v="Mitch Locke, 1996-1994"/>
        <s v="Keith Strong, 1994-1991"/>
        <s v="Nathan Todd, 1995-1994"/>
        <s v="Dustin Upton, 1992-1990"/>
        <s v="Chris Michael, 2007-2006"/>
        <s v="Brad Locke, 1992-1990"/>
        <s v="Levi Strong, 1999-1998"/>
        <s v="Dustin Materi, 1991-1990"/>
        <s v="Dave Watt, 1999-1998"/>
        <s v="Jim Jones, 1991-1990"/>
        <s v="Caleb Garhart, 2013-2012"/>
        <s v="Shane Harper, 1991-1990"/>
        <s v="Jake Kokesh, 2012-2012"/>
        <s v="Doug Hockett, 1992-1990"/>
        <s v="Eric Finn, 1996-1995"/>
        <s v="Clay Bartels, 1992-1990"/>
        <s v="Erick Ludemann, 2001-1999"/>
        <s v="Cameron Smith, 1992-1990"/>
        <s v="Dalton Latham, 2010-2010"/>
        <s v="Jentry Eatherton, 1992-1990"/>
        <s v="Brian Barritt, 1995-1994"/>
        <s v="David Wise, 2007-2006"/>
        <s v="Kaleb Brost, 2007-2007"/>
        <s v="Hunter Woodard, 2017-2017"/>
        <s v="Danny Helwig, 2007-2006"/>
        <s v="Logan Loberg, 2015-2012"/>
        <s v="Eric Finn, 1996-1994"/>
        <s v="Robert White, 1997-1996"/>
        <s v="Matt Hiatt, 2007-2006"/>
        <s v="Aric Keller, 1997-1996"/>
        <s v="Dalton Latham, 2010-2009"/>
        <s v="Kevin Allen, 2012-2011"/>
        <s v="Ryan Baker, 2025-2022"/>
        <s v="Landon Keever, 2021-2019"/>
        <s v="Nate Spracklen, 1994-1993"/>
        <s v="Nolan Turner, 2019-2017"/>
        <s v="Mitch Haynes, 1993-1993"/>
        <s v="Josh Fligge, 2019-2017"/>
        <s v="Kevin Hart, 2010-2009"/>
        <s v="Jo Bishop, 2020-2017"/>
        <s v="Kyle Donnor, 2007-2007"/>
        <s v="Codi Jones, 2011-2011"/>
        <s v="Dalton Latham, 2010-2008"/>
        <s v="Bryton Materi, 2014-2012"/>
        <s v="Ben Carpenter, 2025-2023"/>
        <s v="Nathan Todd, 1995-1995"/>
        <s v="Brian Barritt, 1995-1992"/>
        <s v="Wyatt Burr, 2014-2012"/>
        <m/>
      </sharedItems>
    </cacheField>
    <cacheField name="Name, Grad Year" numFmtId="0">
      <sharedItems containsBlank="1" count="130">
        <s v="Louden Brickley, 2013"/>
        <s v="Andrew Mcmillan, 2016"/>
        <s v="James Donohoe, 2010"/>
        <s v="Kade McMillan, 2018"/>
        <s v="Shon Engel, 1998"/>
        <s v="Jett Materi, 2015"/>
        <s v="Reece Barritt, 2022"/>
        <s v="Brett Bruce, 1999"/>
        <s v="Dustin Upton, 1992"/>
        <s v="Travis Woods, 2011"/>
        <s v="Clay Bartels, 1992"/>
        <s v="Judd Brost, 2013"/>
        <s v="Curtis Bujarsk, 2007"/>
        <s v="Erik Toth, 1998"/>
        <s v="Isaiah Brooks, 2020"/>
        <s v="Keith Strong, 1994"/>
        <s v="Doug Hockett, 1992"/>
        <s v="Luca Brooks, 2022"/>
        <s v="Ethan Schiller, 2024"/>
        <s v="Rourke Mcpeters, 2016"/>
        <s v="Jayden Caylor, 2020"/>
        <s v="Jess Claycomb, 2021"/>
        <s v="Jeremy Smith, 1998"/>
        <s v="Dillon Barritt, 2019"/>
        <s v="Dawson Butts, 2018"/>
        <s v="Shawn Knipp, 1998"/>
        <s v="Jacob Finn, 1997"/>
        <s v="Morgan Donner, 1998"/>
        <s v="Nate Sutherland, 2010"/>
        <s v="Rhett Watt, 2025"/>
        <s v="Hyrum Booth, 2009"/>
        <s v="Ethan Mills, 2021"/>
        <s v="Chase Mills, 2024"/>
        <s v="Bart Pautz, 1996"/>
        <s v="Toby Canfield, 1997"/>
        <s v="Logan Timberman, 2025"/>
        <s v="Matt Lougee, 2009"/>
        <s v="Jesse Stockler, 2008"/>
        <s v="Jory Hillman, 1997"/>
        <s v="Lance Garland, 2016"/>
        <s v="Dawson Smith, 2022"/>
        <s v="Bryton Materi, 2014"/>
        <s v="Kyle Materi, 1999"/>
        <s v="Payton Watt, 2018"/>
        <s v="Derek Lougee, 2011"/>
        <s v="Bridger Bruce, 2024"/>
        <s v="Travis Todd, 1993"/>
        <s v="Mike Christensen, 2013"/>
        <s v="Nolan Turner, 2019"/>
        <s v="Jacob McNutt, 2023"/>
        <s v="Dustin Materi, 1991"/>
        <s v="Matt Hiatt, 2007"/>
        <s v="Clayton Louderback, 2019"/>
        <s v="Mitch Locke, 1996"/>
        <s v="Ty Beck, 2013"/>
        <s v="Kailer Duarte, 2024"/>
        <s v="Shane Evans, 1994"/>
        <s v="Shane Thompson, 1999"/>
        <s v="Brayden Bruce, 2021"/>
        <s v="Cody Barritt, 1996"/>
        <s v="Kyle Knipp, 2001"/>
        <s v="Chris Michael, 2007"/>
        <s v="Brad Hockett, 1997"/>
        <s v="Doug Williams, 2016"/>
        <s v="Ryan Diehl, 2009"/>
        <s v="David Todd, 1994"/>
        <s v="Tucker Tonkel, 1998"/>
        <s v="Landon Butler, 2025"/>
        <s v="Maxx Cowger, 2018"/>
        <s v="Levi Strong, 1999"/>
        <s v="Brian Barritt, 1995"/>
        <s v="Shane Harper, 1991"/>
        <s v="Brad Locke, 1992"/>
        <s v="Jim Jones, 1991"/>
        <s v="Nathan Baker, 2022"/>
        <s v="Tyrel Huckins, 2009"/>
        <s v="Landon Keever, 2021"/>
        <s v="Eli Jones, 2020"/>
        <s v="Carson Barritt, 2025"/>
        <s v="Jake Michael, 2012"/>
        <s v="Ryan Baker, 2025"/>
        <s v="Chad Cahoy, 1994"/>
        <s v="Chase Beyl, 2016"/>
        <s v="Jo Bishop, 2020"/>
        <s v="Ryan Thompson, 2000"/>
        <s v="Logan Loberg, 2015"/>
        <s v="Zach Woods, 2010"/>
        <s v="Jace Bruce, 2019"/>
        <s v="Keith Coburn, 2023"/>
        <s v="Davis Butts, 2015"/>
        <s v="Wyatt Burr, 2014"/>
        <s v="Gerald Haynes, 1995"/>
        <s v="Lane Dodd, 2015"/>
        <s v="Hunter Woodard, 2017"/>
        <s v="Matt Stirmel, 2024"/>
        <s v="Joel McMillan, 2009"/>
        <s v="Mike Kimsey, 2008"/>
        <s v="Danny Helwig, 2007"/>
        <s v="Jimi Shepherd, 2013"/>
        <s v="Ryan Thompson, 1999"/>
        <s v="Caleb Garhart, 2013"/>
        <s v="Devlon Adams, 2016"/>
        <s v="Austin Hodson, 2017"/>
        <s v="Robert Crawford, 2018"/>
        <s v="Mark Himle, 2009"/>
        <s v="Brock Finn, 1994"/>
        <s v="Bridger Alishouse, 2021"/>
        <s v="Kyle Donnor, 2007"/>
        <s v="Dave Watt, 1999"/>
        <s v="Jake Kokesh, 2012"/>
        <s v="Aric Keller, 1997"/>
        <s v="Kaleb Brost, 2007"/>
        <s v="David Watt, 1999"/>
        <s v="Kevin Allen, 2012"/>
        <s v="Colton Pierce, 2015"/>
        <s v="Nathan Todd, 1995"/>
        <s v="Eric Finn, 1996"/>
        <s v="Erick Ludemann, 2001"/>
        <s v="Cameron Smith, 1992"/>
        <s v="Dalton Latham, 2010"/>
        <s v="Jentry Eatherton, 1992"/>
        <s v="David Wise, 2007"/>
        <s v="Robert White, 1997"/>
        <s v="Nate Spracklen, 1994"/>
        <s v="Mitch Haynes, 1993"/>
        <s v="Josh Fligge, 2019"/>
        <s v="Kevin Hart, 2010"/>
        <s v="Codi Jones, 2011"/>
        <s v="Ben Carpenter, 2025"/>
        <m/>
      </sharedItems>
    </cacheField>
    <cacheField name="Max of 3FG %" numFmtId="0">
      <sharedItems containsBlank="1" containsMixedTypes="1" containsNumber="1" minValue="0" maxValue="1"/>
    </cacheField>
    <cacheField name="Sum of 3 FGA/Gm" numFmtId="0">
      <sharedItems containsString="0" containsBlank="1" containsNumber="1" minValue="0" maxValue="9.518518518518519"/>
    </cacheField>
    <cacheField name="Sum of Career_3PperGame" numFmtId="0">
      <sharedItems containsString="0" containsBlank="1" containsNumber="1" minValue="0" maxValue="3.5925925925925926"/>
    </cacheField>
    <cacheField name="Max of GP" numFmtId="0">
      <sharedItems containsString="0" containsBlank="1" containsNumber="1" containsInteger="1" minValue="10" maxValue="30"/>
    </cacheField>
    <cacheField name="Max of Season" numFmtId="0">
      <sharedItems containsString="0" containsBlank="1" containsNumber="1" containsInteger="1" minValue="1990" maxValue="2023"/>
    </cacheField>
    <cacheField name="Sum of 3FGM" numFmtId="0">
      <sharedItems containsString="0" containsBlank="1" containsNumber="1" containsInteger="1" minValue="0" maxValue="97"/>
    </cacheField>
    <cacheField name="Sum of 3FGA" numFmtId="0">
      <sharedItems containsString="0" containsBlank="1" containsNumber="1" containsInteger="1" minValue="0" maxValue="257"/>
    </cacheField>
    <cacheField name="PercentGP" numFmtId="0" formula="IFERROR(#NAME?/#NAME?,0)" databaseField="0"/>
    <cacheField name="3FGMperGm" numFmtId="0" formula="IFERROR(#NAME?/#NAME?,0)" databaseField="0"/>
    <cacheField name="FGMperGm" numFmtId="0" formula="IFERROR((#NAME?+#NAME?)/#NAME?,0)" databaseField="0"/>
    <cacheField name="FGATotal" numFmtId="0" formula="#NAME?+#NAME?" databaseField="0"/>
    <cacheField name="FTMperGm" numFmtId="0" formula="IFERROR(#NAME?/#NAME?,0)" databaseField="0"/>
    <cacheField name="Calc_FG%" numFmtId="0" formula="(#NAME? +#NAME? )/(#NAME? +#NAME? )" databaseField="0"/>
    <cacheField name="Calc_FT%" numFmtId="0" formula="#NAME? 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Joseph Samuelson" refreshedDate="45068.68409826389" missingItemsLimit="0" createdVersion="5" refreshedVersion="6" minRefreshableVersion="3" recordCount="301">
  <cacheSource type="worksheet">
    <worksheetSource ref="GZ4:HR999" sheet="playerstats"/>
  </cacheSource>
  <cacheFields count="31">
    <cacheField name="Name, Grad Year" numFmtId="0">
      <sharedItems containsBlank="1" count="133">
        <s v="Dawson Butts, 2018"/>
        <s v="Dillon Barritt, 2019"/>
        <s v="Hunter Woodard, 2017"/>
        <s v="Kade McMillan, 2018"/>
        <s v="Lance Garland, 2016"/>
        <s v="Maxx Cowger, 2018"/>
        <s v="Payton Watt, 2018"/>
        <s v="Josh Fligge, 2019"/>
        <s v="Clayton Louderback, 2019"/>
        <s v="Rourke Mcpeters, 2016"/>
        <s v="Doug Williams, 2016"/>
        <s v="Chase Beyl, 2016"/>
        <s v="Jett Materi, 2015"/>
        <s v="Logan Loberg, 2015"/>
        <s v="Davis Butts, 2015"/>
        <s v="Lane Dodd, 2015"/>
        <s v="Bryton Materi, 2014"/>
        <s v="Wyatt Burr, 2014"/>
        <s v="Louden Brickley, 2013"/>
        <s v="Mike Christensen, 2013"/>
        <s v="Ty Beck, 2013"/>
        <s v="Judd Brost, 2013"/>
        <s v="Caleb Garhart, 2013"/>
        <s v="Colton Pierce, 2015"/>
        <s v="Jake Kokesh, 2012"/>
        <s v="Hyrum Booth, 2009"/>
        <s v="Matt Lougee, 2009"/>
        <s v="Mark Himle, 2009"/>
        <s v="Danny Helwig, 2007"/>
        <s v="Matt Hiatt, 2007"/>
        <s v="Kaleb Brost, 2007"/>
        <s v="Chris Michael, 2007"/>
        <s v="Jesse Stockler, 2008"/>
        <s v="Kyle Donnor, 2007"/>
        <s v="Travis Woods, 2011"/>
        <s v="Nate Sutherland, 2010"/>
        <s v="Zach Woods, 2010"/>
        <s v="Curtis Bujarsk, 2007"/>
        <s v="David Wise, 2007"/>
        <s v="Jimi Shepherd, 2013"/>
        <s v="Kevin Allen, 2012"/>
        <s v="Codi Jones, 2011"/>
        <s v="Derek Lougee, 2011"/>
        <s v="Dalton Latham, 2010"/>
        <s v="James Donohoe, 2010"/>
        <s v="Kevin Hart, 2010"/>
        <s v="Jake Michael, 2012"/>
        <s v="Ryan Diehl, 2009"/>
        <s v="Joel McMillan, 2009"/>
        <s v="Tyrel Huckins, 2009"/>
        <s v="Mike Kimsey, 2008"/>
        <s v="Jayden Caylor, 2020"/>
        <s v="Nolan Turner, 2019"/>
        <s v="Jo Bishop, 2020"/>
        <s v="Jace Bruce, 2019"/>
        <s v="Eli Jones, 2020"/>
        <s v="DJ Till, 2020"/>
        <s v="Devlon Adams, 2016"/>
        <s v="Austin Hodson, 2017"/>
        <s v="Andrew Mcmillan, 2016"/>
        <s v="Jess Claycomb, 2021"/>
        <s v="Brayden Bruce, 2021"/>
        <s v="Robert Crawford, 2018"/>
        <s v="Ethan Mills, 2021"/>
        <s v="Bridger Alishouse, 2021"/>
        <s v="Landon Keever, 2021"/>
        <s v="Reece Barritt, 2022"/>
        <s v="Nathan Baker, 2022"/>
        <s v="Dawson Smith, 2022"/>
        <s v="Brett Bruce, 1999"/>
        <s v="Shane Thompson, 1999"/>
        <s v="Kyle Materi, 1999"/>
        <s v="Jeff Helwig, 2000"/>
        <s v="Ryan Thompson, 2000"/>
        <s v="Levi Strong, 1999"/>
        <s v="Erick Ludemann, 2001"/>
        <s v="Kyle Knipp, 2001"/>
        <s v="Dave Watt, 1999"/>
        <s v="Ryan Thompson, 1999"/>
        <s v="Morgan Donner, 1998"/>
        <s v="Erik Toth, 1998"/>
        <s v="Tucker Tonkel, 1998"/>
        <s v="Shon Engel, 1998"/>
        <s v="Jeremy Smith, 1998"/>
        <s v="Brad Hockett, 1997"/>
        <s v="Jory Hillman, 1997"/>
        <s v="Shawn Knipp, 1998"/>
        <s v="Toby Canfield, 1997"/>
        <s v="Jacob Finn, 1997"/>
        <s v="Aric Keller, 1997"/>
        <s v="David Watt, 1999"/>
        <s v="Cody Barritt, 1996"/>
        <s v="Mitch Locke, 1996"/>
        <s v="Robert White, 1997"/>
        <s v="Nathan Todd, 1995"/>
        <s v="Eric Finn, 1996"/>
        <s v="Jerry Knipp, 1995"/>
        <s v="Gerald Haynes, 1995"/>
        <s v="Shane Evans, 1994"/>
        <s v="Chad Cahoy, 1994"/>
        <s v="Brian Barritt, 1995"/>
        <s v="Keith Strong, 1994"/>
        <s v="David Todd, 1994"/>
        <s v="Bart Pautz, 1996"/>
        <s v="Travis Todd, 1993"/>
        <s v="Nate Spracklen, 1994"/>
        <s v="Mitch Haynes, 1993"/>
        <s v="Dustin Upton, 1992"/>
        <s v="Doug Hockett, 1992"/>
        <s v="Brad Locke, 1992"/>
        <s v="Clay Bartels, 1992"/>
        <s v="Brock Finn, 1994"/>
        <s v="Cameron Smith, 1992"/>
        <s v="Jentry Eatherton, 1992"/>
        <s v="Dustin Materi, 1991"/>
        <s v="Jim Jones, 1991"/>
        <s v="Shane Harper, 1991"/>
        <s v="Isaiah Brooks, 2020"/>
        <s v="Luca Brooks, 2022"/>
        <s v="Keith Coburn, 2023"/>
        <s v="Chase Mills, 2024"/>
        <s v="Ethan Schiller, 2024"/>
        <s v="Kailer Duarte, 2024"/>
        <s v="Bridger Bruce, 2024"/>
        <s v="Rhett Watt, 2025"/>
        <s v="Logan Timberman, 2025"/>
        <s v="Ryan Baker, 2025"/>
        <s v="Landon Butler, 2025"/>
        <s v="Carson Barritt, 2025"/>
        <s v="Matt Stirmel, 2024"/>
        <s v="Jacob McNutt, 2023"/>
        <s v="Ben Carpenter, 2025"/>
        <m/>
      </sharedItems>
    </cacheField>
    <cacheField name="Sum of 3FGM" numFmtId="0">
      <sharedItems containsString="0" containsBlank="1" containsNumber="1" containsInteger="1" minValue="0" maxValue="257"/>
    </cacheField>
    <cacheField name="Sum of 3FGA" numFmtId="0">
      <sharedItems containsString="0" containsBlank="1" containsNumber="1" containsInteger="1" minValue="0" maxValue="775"/>
    </cacheField>
    <cacheField name="Sum of 2FGM" numFmtId="0">
      <sharedItems containsString="0" containsBlank="1" containsNumber="1" containsInteger="1" minValue="0" maxValue="470"/>
    </cacheField>
    <cacheField name="Sum of 2FGA" numFmtId="0">
      <sharedItems containsString="0" containsBlank="1" containsNumber="1" containsInteger="1" minValue="1" maxValue="985"/>
    </cacheField>
    <cacheField name="Sum of FTM" numFmtId="0">
      <sharedItems containsString="0" containsBlank="1" containsNumber="1" containsInteger="1" minValue="0" maxValue="291"/>
    </cacheField>
    <cacheField name="Sum of FTA" numFmtId="0">
      <sharedItems containsString="0" containsBlank="1" containsNumber="1" containsInteger="1" minValue="0" maxValue="437"/>
    </cacheField>
    <cacheField name="Sum of Career_FGM" numFmtId="0">
      <sharedItems containsString="0" containsBlank="1" containsNumber="1" containsInteger="1" minValue="0" maxValue="676"/>
    </cacheField>
    <cacheField name="Sum of Career_FGA" numFmtId="0">
      <sharedItems containsString="0" containsBlank="1" containsNumber="1" containsInteger="1" minValue="0" maxValue="1631"/>
    </cacheField>
    <cacheField name="Sum of GP" numFmtId="0">
      <sharedItems containsString="0" containsBlank="1" containsNumber="1" containsInteger="1" minValue="10" maxValue="116"/>
    </cacheField>
    <cacheField name="Sum of Career_3P%" numFmtId="0">
      <sharedItems containsBlank="1" containsMixedTypes="1" containsNumber="1" minValue="0" maxValue="1"/>
    </cacheField>
    <cacheField name="Sum of Career_FG%" numFmtId="0">
      <sharedItems containsBlank="1" containsMixedTypes="1" containsNumber="1" minValue="0" maxValue="0.75"/>
    </cacheField>
    <cacheField name="Sum of Career_FT%" numFmtId="0">
      <sharedItems containsBlank="1" containsMixedTypes="1" containsNumber="1" minValue="0" maxValue="0.75694444444444442"/>
    </cacheField>
    <cacheField name="Sum of Career_3PperGame" numFmtId="0">
      <sharedItems containsString="0" containsBlank="1" containsNumber="1" minValue="0" maxValue="2.7777777777777777"/>
    </cacheField>
    <cacheField name="Sum of Career_3PAperGame" numFmtId="0">
      <sharedItems containsString="0" containsBlank="1" containsNumber="1" minValue="0" maxValue="7.2429906542056077"/>
    </cacheField>
    <cacheField name="Sum of Career_FGMperGame" numFmtId="0">
      <sharedItems containsString="0" containsBlank="1" containsNumber="1" minValue="0" maxValue="7.3194444444444446"/>
    </cacheField>
    <cacheField name="Sum of Career_FGAperGame" numFmtId="0">
      <sharedItems containsString="0" containsBlank="1" containsNumber="1" minValue="0" maxValue="15.242990654205608"/>
    </cacheField>
    <cacheField name="Sum of Career_FTMperGame" numFmtId="0">
      <sharedItems containsString="0" containsBlank="1" containsNumber="1" minValue="0" maxValue="3.9324324324324325"/>
    </cacheField>
    <cacheField name="Sum of Career_FTAperGame" numFmtId="0">
      <sharedItems containsString="0" containsBlank="1" containsNumber="1" minValue="0" maxValue="5.9534883720930232"/>
    </cacheField>
    <cacheField name="Career_PtsPerGame" numFmtId="0" formula="#NAME? /#NAME?" databaseField="0"/>
    <cacheField name="Career_FG%" numFmtId="0" formula="(#NAME? +#NAME? )/(#NAME? +#NAME? )" databaseField="0"/>
    <cacheField name="Career_FT%" numFmtId="0" formula="#NAME? /#NAME?" databaseField="0"/>
    <cacheField name="Career_RebsPerGame" numFmtId="0" formula="#NAME? /#NAME?" databaseField="0"/>
    <cacheField name="Career_OffRebPerGame" numFmtId="0" formula="#NAME? /#NAME?" databaseField="0"/>
    <cacheField name="Career_DefRebPerGame" numFmtId="0" formula="#NAME? /#NAME?" databaseField="0"/>
    <cacheField name="Career_AstPerGame" numFmtId="0" formula="#NAME? /#NAME?" databaseField="0"/>
    <cacheField name="Career_TOPerGame" numFmtId="0" formula="#NAME? /#NAME?" databaseField="0"/>
    <cacheField name="Career_StlPerGame" numFmtId="0" formula="#NAME? /#NAME?" databaseField="0"/>
    <cacheField name="Career_FoulPerGame" numFmtId="0" formula="#NAME? /#NAME?" databaseField="0"/>
    <cacheField name="Career_BlkPerGame" numFmtId="0" formula="#NAME? /#NAME?" databaseField="0"/>
    <cacheField name="Career_3P%" numFmtId="0" formula="#NAME? 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Joseph Samuelson" refreshedDate="45068.684100115737" missingItemsLimit="0" createdVersion="5" refreshedVersion="6" minRefreshableVersion="3" recordCount="301">
  <cacheSource type="worksheet">
    <worksheetSource ref="JL4:JT999" sheet="playerstats"/>
  </cacheSource>
  <cacheFields count="17">
    <cacheField name="Name, Grad Year, Season" numFmtId="0">
      <sharedItems containsBlank="1" count="294">
        <s v="Payton Watt, 2018-2016"/>
        <s v="Lance Garland, 2016-2016"/>
        <s v="Dawson Butts, 2018-2016"/>
        <s v="Hunter Woodard, 2017-2016"/>
        <s v="Rourke Mcpeters, 2016-2016"/>
        <s v="Clayton Louderback, 2019-2016"/>
        <s v="Dillon Barritt, 2019-2016"/>
        <s v="Doug Williams, 2016-2016"/>
        <s v="Chase Beyl, 2016-2016"/>
        <s v="Kade Mcmillan, 2018-2016"/>
        <s v="Maxx Cowger, 2018-2016"/>
        <s v="Chase Beyl, 2016-2015"/>
        <s v="Kade Mcmillan, 2018-2015"/>
        <s v="Jett Materi, 2015-2015"/>
        <s v="Rourke Mcpeters, 2016-2015"/>
        <s v="Dawson Butts, 2018-2015"/>
        <s v="Hunter Woodard, 2017-2015"/>
        <s v="Logan Loberg, 2015-2015"/>
        <s v="Payton Watt, 2018-2015"/>
        <s v="Doug Williams, 2016-2015"/>
        <s v="Davis Butts, 2015-2015"/>
        <s v="Lane Dodd, 2015-2015"/>
        <s v="Bryton Materi, 2014-2014"/>
        <s v="Jett Materi, 2015-2014"/>
        <s v="Rourke Mcpeters, 2016-2014"/>
        <s v="Logan Loberg, 2015-2014"/>
        <s v="Hunter Woodard, 2017-2014"/>
        <s v="Doug Williams, 2016-2014"/>
        <s v="Wyatt Burr, 2014-2014"/>
        <s v="Louden Brickley, 2013-2013"/>
        <s v="Bryton Materi, 2014-2013"/>
        <s v="Rourke Mcpeters, 2016-2013"/>
        <s v="Logan Loberg, 2015-2013"/>
        <s v="Jett Materi, 2015-2013"/>
        <s v="Mike Christensen, 2013-2013"/>
        <s v="Ty Beck, 2013-2013"/>
        <s v="Judd Brost, 2013-2013"/>
        <s v="Wyatt Burr, 2014-2013"/>
        <s v="Davis Butts, 2015-2014"/>
        <s v="Caleb Garhart, 2013-2013"/>
        <s v="Davis Butts, 2015-2013"/>
        <s v="Colton Pierce, 2015-2012"/>
        <s v="Jett Materi, 2015-2012"/>
        <s v="Logan Loberg, 2015-2012"/>
        <s v="Bryton Materi, 2014-2012"/>
        <s v="Caleb Garhart, 2013-2012"/>
        <s v="Mike Christensen, 2013-2012"/>
        <s v="Ty Beck, 2013-2012"/>
        <s v="Judd Brost, 2013-2012"/>
        <s v="Wyatt Burr, 2014-2012"/>
        <s v="Davis Butts, 2015-2012"/>
        <s v="Wyatt Burr, 2014-2011"/>
        <s v="Jake Kokesh, 2012-2012"/>
        <s v="Jake Kokesh, 2012-2011"/>
        <s v="Bryton Materi, 2014-2011"/>
        <s v="Caleb Garhart, 2013-2011"/>
        <s v="Judd Brost, 2013-2011"/>
        <s v="Mike Christensen, 2013-2011"/>
        <s v="Judd Brost, 2013-2010"/>
        <s v="Hyrum Booth, 2009-2009"/>
        <s v="Hyrum Booth, 2009-2008"/>
        <s v="Hyrum Booth, 2009-2007"/>
        <s v="Matt Lougee, 2009-2009"/>
        <s v="Mark Himle, 2009-2009"/>
        <s v="Matt Lougee, 2009-2008"/>
        <s v="Mark Himle, 2009-2008"/>
        <s v="Danny Helwig, 2007-2007"/>
        <s v="Matt Lougee, 2009-2007"/>
        <s v="Matt Hiatt, 2007-2007"/>
        <s v="Kaleb Brost, 2007-2007"/>
        <s v="Kaleb Brost, 2007-2006"/>
        <s v="Danny Helwig, 2007-2006"/>
        <s v="Matt Hiatt, 2007-2006"/>
        <s v="Chris Michael, 2007-2006"/>
        <s v="Jesse Stockler, 2008-2008"/>
        <s v="Kyle Donnor, 2007-2007"/>
        <s v="Chris Michael, 2007-2007"/>
        <s v="Kyle Donnor, 2007-2006"/>
        <s v="Travis Woods, 2011-2011"/>
        <s v="Nate Sutherland, 2010-2010"/>
        <s v="Zach Woods, 2010-2010"/>
        <s v="Nate Sutherland, 2010-2009"/>
        <s v="Nate Sutherland, 2010-2008"/>
        <s v="Curtis Bujarsk, 2007-2006"/>
        <s v="David Wise, 2007-2006"/>
        <s v="Jimi Shepherd, 2013-2011"/>
        <s v="Kevin Allen, 2012-2011"/>
        <s v="Codi Jones, 2011-2011"/>
        <s v="Ty Beck, 2013-2011"/>
        <s v="Derek Lougee, 2011-2010"/>
        <s v="Dalton Latham, 2010-2010"/>
        <s v="James Donohoe, 2010-2010"/>
        <s v="Jake Michael, 2012-2010"/>
        <s v="Derek Lougee, 2011-2009"/>
        <s v="Ryan Diehl, 2009-2009"/>
        <s v="James Donohoe, 2010-2009"/>
        <s v="Dalton Latham, 2010-2009"/>
        <s v="Joel McMillan, 2009-2009"/>
        <s v="Kevin Hart, 2010-2009"/>
        <s v="Kevin Allen, 2012-2009"/>
        <s v="Tyrel Huckins, 2009-2008"/>
        <s v="Derek Lougee, 2011-2008"/>
        <s v="Dalton Latham, 2010-2008"/>
        <s v="Mike Kimsey, 2008-2008"/>
        <s v="Ryan Diehl, 2009-2007"/>
        <s v="Curtis Bujarsk, 2007-2007"/>
        <s v="Tyrel Huckins, 2009-2007"/>
        <s v="Ryan Diehl, 2009-2006"/>
        <s v="Payton Watt, 2018-2017"/>
        <s v="Dillon Barritt, 2019-2017"/>
        <s v="Jayden Caylor, 2020-2017"/>
        <s v="Dawson Butts, 2018-2017"/>
        <s v="Hunter Woodard, 2017-2017"/>
        <s v="Kade McMillan, 2018-2017"/>
        <s v="Maxx Cowger, 2018-2017"/>
        <s v="Nolan Turner, 2019-2017"/>
        <s v="Josh Fligge, 2019-2017"/>
        <s v="Jo Bishop, 2020-2017"/>
        <s v="Jace Bruce, 2019-2017"/>
        <s v="Clayton Louderback, 2019-2017"/>
        <s v="Devlon Adams, 2016-2014"/>
        <s v="Austin Hodson, 2017-2014"/>
        <s v="Andrew Mcmillan, 2016-2015"/>
        <s v="Andrew Mcmillan, 2016-2014"/>
        <s v="Andrew Mcmillan, 2016-2013"/>
        <s v="Mike Christensen, 2013-2010"/>
        <s v="Payton Watt, 2018-2018"/>
        <s v="Dillon Barritt, 2019-2018"/>
        <s v="Dawson Butts, 2018-2018"/>
        <s v="Jayden Caylor, 2020-2018"/>
        <s v="Clayton Louderback, 2019-2018"/>
        <s v="Jess Claycomb, 2021-2018"/>
        <s v="Brayden Bruce, 2021-2018"/>
        <s v="Jo Bishop, 2020-2018"/>
        <s v="Nolan Turner, 2019-2018"/>
        <s v="Robert Crawford, 2018-2018"/>
        <s v="Jace Bruce, 2019-2018"/>
        <s v="Brayden Bruce, 2021-2019"/>
        <s v="Dillon Barritt, 2019-2019"/>
        <s v="Jess Claycomb, 2021-2019"/>
        <s v="Jayden Caylor, 2020-2019"/>
        <s v="Clayton Louderback, 2019-2019"/>
        <s v="Reece Barritt, 2022-2019"/>
        <s v="Jo Bishop, 2020-2019"/>
        <s v="Nolan Turner, 2019-2019"/>
        <s v="Ethan Mills, 2021-2019"/>
        <s v="Bridger Alishouse, 2021-2019"/>
        <s v="Landon Keever, 2021-2019"/>
        <s v="Eli Jones, 2020-2019"/>
        <s v="Brett Bruce, 1999-1999"/>
        <s v="Shane Thompson, 1999-1999"/>
        <s v="Kyle Materi, 1999-1999"/>
        <s v="Ryan Thompson, 2000-1999"/>
        <s v="Levi Strong, 1999-1999"/>
        <s v="Erick Ludemann, 2001-1999"/>
        <s v="Kyle Knipp, 2001-1999"/>
        <s v="Dave Watt, 1999-1999"/>
        <s v="Brett Bruce, 1999-1998"/>
        <s v="Ryan Thompson, 1999-1998"/>
        <s v="Morgan Donner, 1998-1998"/>
        <s v="Kyle Materi, 1999-1998"/>
        <s v="Erik Toth, 1998-1998"/>
        <s v="Tucker Tonkel, 1998-1998"/>
        <s v="Shon Engel, 1998-1998"/>
        <s v="Shane Thompson, 1999-1998"/>
        <s v="Levi Strong, 1999-1998"/>
        <s v="Jeremy Smith, 1998-1998"/>
        <s v="Dave Watt, 1999-1998"/>
        <s v="Brad Hockett, 1997-1997"/>
        <s v="Brett Bruce, 1999-1997"/>
        <s v="Morgan Donner, 1998-1997"/>
        <s v="Kyle Materi, 1999-1997"/>
        <s v="Jory Hillman, 1997-1997"/>
        <s v="Shawn Knipp, 1998-1997"/>
        <s v="Toby Canfield, 1997-1997"/>
        <s v="Jacob Finn, 1997-1997"/>
        <s v="Shon Engel, 1998-1997"/>
        <s v="Aric Keller, 1997-1997"/>
        <s v="David Watt, 1999-1997"/>
        <s v="Brad Hockett, 1997-1996"/>
        <s v="Cody Barritt, 1996-1996"/>
        <s v="Jory Hillman, 1997-1996"/>
        <s v="Mitch Locke, 1996-1996"/>
        <s v="Morgan Donner, 1998-1996"/>
        <s v="Toby Canfield, 1997-1996"/>
        <s v="Jacob Finn, 1997-1996"/>
        <s v="Robert White, 1997-1996"/>
        <s v="Aric Keller, 1997-1996"/>
        <s v="Brad Hockett, 1997-1995"/>
        <s v="Jory Hillman, 1997-1995"/>
        <s v="Cody Barritt, 1996-1995"/>
        <s v="Toby Canfield, 1997-1995"/>
        <s v="Shawn Knipp, 1998-1995"/>
        <s v="Mitch Locke, 1996-1995"/>
        <s v="Morgan Donner, 1998-1995"/>
        <s v="Nathan Todd, 1995-1995"/>
        <s v="Jacob Finn, 1997-1995"/>
        <s v="Aric Keller, 1997-1995"/>
        <s v="Eric Finn, 1996-1995"/>
        <s v="Gerald Haynes, 1995-1995"/>
        <s v="Cody Barritt, 1996-1994"/>
        <s v="Shane Evans, 1994-1994"/>
        <s v="Chad Cahoy, 1994-1994"/>
        <s v="Brian Barritt, 1995-1994"/>
        <s v="Mitch Locke, 1996-1994"/>
        <s v="Keith Strong, 1994-1994"/>
        <s v="David Todd, 1994-1994"/>
        <s v="Bart Pautz, 1996-1994"/>
        <s v="Nathan Todd, 1995-1994"/>
        <s v="Eric Finn, 1996-1994"/>
        <s v="Brian Barritt, 1995-1993"/>
        <s v="David Todd, 1994-1993"/>
        <s v="Keith Strong, 1994-1993"/>
        <s v="Shane Evans, 1994-1993"/>
        <s v="Travis Todd, 1993-1993"/>
        <s v="Bart Pautz, 1996-1993"/>
        <s v="Nate Spracklen, 1994-1993"/>
        <s v="Chad Cahoy, 1994-1993"/>
        <s v="Mitch Haynes, 1993-1993"/>
        <s v="Travis Todd, 1993-1992"/>
        <s v="Dustin Upton, 1992-1992"/>
        <s v="Doug Hockett, 1992-1992"/>
        <s v="Brad Locke, 1992-1992"/>
        <s v="Clay Bartels, 1992-1992"/>
        <s v="Shane Evans, 1994-1992"/>
        <s v="Keith Strong, 1994-1992"/>
        <s v="Brock Finn, 1994-1992"/>
        <s v="Brian Barritt, 1995-1992"/>
        <s v="Dustin Upton, 1992-1991"/>
        <s v="Travis Todd, 1993-1991"/>
        <s v="Brad Locke, 1992-1991"/>
        <s v="Dustin Materi, 1991-1991"/>
        <s v="Jim Jones, 1991-1991"/>
        <s v="Shane Harper, 1991-1991"/>
        <s v="Doug Hockett, 1992-1991"/>
        <s v="Clay Bartels, 1992-1991"/>
        <s v="Keith Strong, 1994-1991"/>
        <s v="Dustin Upton, 1992-1990"/>
        <s v="Brad Locke, 1992-1990"/>
        <s v="Dustin Materi, 1991-1990"/>
        <s v="Jim Jones, 1991-1990"/>
        <s v="Shane Harper, 1991-1990"/>
        <s v="Doug Hockett, 1992-1990"/>
        <s v="Clay Bartels, 1992-1990"/>
        <s v="Cameron Smith, 1992-1990"/>
        <s v="Jentry Eatherton, 1992-1990"/>
        <s v="Ethan Mills, 2021-2020"/>
        <s v="Isaiah Brooks, 2020-2020"/>
        <s v="Jess Claycomb, 2021-2020"/>
        <s v="Jayden Caylor, 2020-2020"/>
        <s v="Reece Barritt, 2022-2020"/>
        <s v="Brayden Bruce, 2021-2020"/>
        <s v="Luca Brooks, 2022-2020"/>
        <s v="Jo Bishop, 2020-2020"/>
        <s v="Nathan Baker, 2022-2020"/>
        <s v="Dawson Smith, 2022-2020"/>
        <s v="Landon Keever, 2021-2020"/>
        <s v="Ethan Mills, 2021-2021"/>
        <s v="Jess Claycomb, 2021-2021"/>
        <s v="Brayden Bruce, 2021-2021"/>
        <s v="Luca Brooks, 2022-2021"/>
        <s v="Reece Barritt, 2022-2021"/>
        <s v="Nathan Baker, 2022-2021"/>
        <s v="Dawson Smith, 2022-2021"/>
        <s v="Chase Mills, 2024-2021"/>
        <s v="Ethan Schiller, 2024-2021"/>
        <s v="Kailer Duarte, 2024-2021"/>
        <s v="Keith Coburn, 2023-2021"/>
        <s v="Luca Brooks, 2022-2022"/>
        <s v="Reece Barritt, 2022-2022"/>
        <s v="Nathan Baker, 2022-2022"/>
        <s v="Dawson Smith, 2022-2022"/>
        <s v="Keith Coburn, 2023-2022"/>
        <s v="Chase Mills, 2024-2022"/>
        <s v="Ethan Schiller, 2024-2022"/>
        <s v="Kailer Duarte, 2024-2022"/>
        <s v="Bridger Bruce, 2024-2022"/>
        <s v="Rhett Watt, 2025-2022"/>
        <s v="Logan Timberman, 2025-2022"/>
        <s v="Ryan Baker, 2025-2022"/>
        <s v="Landon Butler, 2025-2023"/>
        <s v="Logan Timberman, 2025-2023"/>
        <s v="Chase Mills, 2024-2023"/>
        <s v="Rhett Watt, 2025-2023"/>
        <s v="Carson Barritt, 2025-2023"/>
        <s v="Ethan Schiller, 2024-2023"/>
        <s v="Bridger Bruce, 2024-2023"/>
        <s v="Kailer Duarte, 2024-2023"/>
        <s v="Matt Stirmel, 2024-2023"/>
        <s v="Jacob McNutt, 2023-2023"/>
        <s v="Ryan Baker, 2025-2023"/>
        <s v="Ben Carpenter, 2025-2023"/>
        <s v="Keith Coburn, 2023-2023"/>
        <m/>
      </sharedItems>
    </cacheField>
    <cacheField name="Name, Grad Year" numFmtId="0">
      <sharedItems containsBlank="1" count="130">
        <s v="Payton Watt, 2018"/>
        <s v="Lance Garland, 2016"/>
        <s v="Dawson Butts, 2018"/>
        <s v="Hunter Woodard, 2017"/>
        <s v="Rourke Mcpeters, 2016"/>
        <s v="Clayton Louderback, 2019"/>
        <s v="Dillon Barritt, 2019"/>
        <s v="Doug Williams, 2016"/>
        <s v="Chase Beyl, 2016"/>
        <s v="Kade McMillan, 2018"/>
        <s v="Maxx Cowger, 2018"/>
        <s v="Jett Materi, 2015"/>
        <s v="Logan Loberg, 2015"/>
        <s v="Davis Butts, 2015"/>
        <s v="Lane Dodd, 2015"/>
        <s v="Bryton Materi, 2014"/>
        <s v="Wyatt Burr, 2014"/>
        <s v="Louden Brickley, 2013"/>
        <s v="Mike Christensen, 2013"/>
        <s v="Ty Beck, 2013"/>
        <s v="Judd Brost, 2013"/>
        <s v="Caleb Garhart, 2013"/>
        <s v="Colton Pierce, 2015"/>
        <s v="Jake Kokesh, 2012"/>
        <s v="Hyrum Booth, 2009"/>
        <s v="Matt Lougee, 2009"/>
        <s v="Mark Himle, 2009"/>
        <s v="Danny Helwig, 2007"/>
        <s v="Matt Hiatt, 2007"/>
        <s v="Kaleb Brost, 2007"/>
        <s v="Chris Michael, 2007"/>
        <s v="Jesse Stockler, 2008"/>
        <s v="Kyle Donnor, 2007"/>
        <s v="Travis Woods, 2011"/>
        <s v="Nate Sutherland, 2010"/>
        <s v="Zach Woods, 2010"/>
        <s v="Curtis Bujarsk, 2007"/>
        <s v="David Wise, 2007"/>
        <s v="Jimi Shepherd, 2013"/>
        <s v="Kevin Allen, 2012"/>
        <s v="Codi Jones, 2011"/>
        <s v="Derek Lougee, 2011"/>
        <s v="Dalton Latham, 2010"/>
        <s v="James Donohoe, 2010"/>
        <s v="Jake Michael, 2012"/>
        <s v="Ryan Diehl, 2009"/>
        <s v="Joel McMillan, 2009"/>
        <s v="Kevin Hart, 2010"/>
        <s v="Tyrel Huckins, 2009"/>
        <s v="Mike Kimsey, 2008"/>
        <s v="Jayden Caylor, 2020"/>
        <s v="Nolan Turner, 2019"/>
        <s v="Josh Fligge, 2019"/>
        <s v="Jo Bishop, 2020"/>
        <s v="Jace Bruce, 2019"/>
        <s v="Devlon Adams, 2016"/>
        <s v="Austin Hodson, 2017"/>
        <s v="Andrew Mcmillan, 2016"/>
        <s v="Jess Claycomb, 2021"/>
        <s v="Brayden Bruce, 2021"/>
        <s v="Robert Crawford, 2018"/>
        <s v="Reece Barritt, 2022"/>
        <s v="Ethan Mills, 2021"/>
        <s v="Bridger Alishouse, 2021"/>
        <s v="Landon Keever, 2021"/>
        <s v="Eli Jones, 2020"/>
        <s v="Brett Bruce, 1999"/>
        <s v="Shane Thompson, 1999"/>
        <s v="Kyle Materi, 1999"/>
        <s v="Ryan Thompson, 2000"/>
        <s v="Levi Strong, 1999"/>
        <s v="Erick Ludemann, 2001"/>
        <s v="Kyle Knipp, 2001"/>
        <s v="Dave Watt, 1999"/>
        <s v="Ryan Thompson, 1999"/>
        <s v="Morgan Donner, 1998"/>
        <s v="Erik Toth, 1998"/>
        <s v="Tucker Tonkel, 1998"/>
        <s v="Shon Engel, 1998"/>
        <s v="Jeremy Smith, 1998"/>
        <s v="Brad Hockett, 1997"/>
        <s v="Jory Hillman, 1997"/>
        <s v="Shawn Knipp, 1998"/>
        <s v="Toby Canfield, 1997"/>
        <s v="Jacob Finn, 1997"/>
        <s v="Aric Keller, 1997"/>
        <s v="David Watt, 1999"/>
        <s v="Cody Barritt, 1996"/>
        <s v="Mitch Locke, 1996"/>
        <s v="Robert White, 1997"/>
        <s v="Nathan Todd, 1995"/>
        <s v="Eric Finn, 1996"/>
        <s v="Gerald Haynes, 1995"/>
        <s v="Shane Evans, 1994"/>
        <s v="Chad Cahoy, 1994"/>
        <s v="Brian Barritt, 1995"/>
        <s v="Keith Strong, 1994"/>
        <s v="David Todd, 1994"/>
        <s v="Bart Pautz, 1996"/>
        <s v="Travis Todd, 1993"/>
        <s v="Nate Spracklen, 1994"/>
        <s v="Mitch Haynes, 1993"/>
        <s v="Dustin Upton, 1992"/>
        <s v="Doug Hockett, 1992"/>
        <s v="Brad Locke, 1992"/>
        <s v="Clay Bartels, 1992"/>
        <s v="Brock Finn, 1994"/>
        <s v="Dustin Materi, 1991"/>
        <s v="Jim Jones, 1991"/>
        <s v="Shane Harper, 1991"/>
        <s v="Cameron Smith, 1992"/>
        <s v="Jentry Eatherton, 1992"/>
        <s v="Isaiah Brooks, 2020"/>
        <s v="Luca Brooks, 2022"/>
        <s v="Nathan Baker, 2022"/>
        <s v="Dawson Smith, 2022"/>
        <s v="Chase Mills, 2024"/>
        <s v="Ethan Schiller, 2024"/>
        <s v="Kailer Duarte, 2024"/>
        <s v="Keith Coburn, 2023"/>
        <s v="Bridger Bruce, 2024"/>
        <s v="Rhett Watt, 2025"/>
        <s v="Logan Timberman, 2025"/>
        <s v="Ryan Baker, 2025"/>
        <s v="Landon Butler, 2025"/>
        <s v="Carson Barritt, 2025"/>
        <s v="Matt Stirmel, 2024"/>
        <s v="Jacob McNutt, 2023"/>
        <s v="Ben Carpenter, 2025"/>
        <m/>
      </sharedItems>
    </cacheField>
    <cacheField name="Max of FT %" numFmtId="0">
      <sharedItems containsBlank="1" containsMixedTypes="1" containsNumber="1" minValue="0" maxValue="1"/>
    </cacheField>
    <cacheField name="Sum of Career_FTMperGame" numFmtId="0">
      <sharedItems containsString="0" containsBlank="1" containsNumber="1" minValue="0" maxValue="5.75"/>
    </cacheField>
    <cacheField name="Sum of FTA / GM" numFmtId="0">
      <sharedItems containsString="0" containsBlank="1" containsNumber="1" minValue="0" maxValue="9.3333333333333339"/>
    </cacheField>
    <cacheField name="Max of Season" numFmtId="0">
      <sharedItems containsString="0" containsBlank="1" containsNumber="1" containsInteger="1" minValue="1990" maxValue="2023"/>
    </cacheField>
    <cacheField name="Sum of GP" numFmtId="0">
      <sharedItems containsString="0" containsBlank="1" containsNumber="1" containsInteger="1" minValue="10" maxValue="30"/>
    </cacheField>
    <cacheField name="Sum of FTM" numFmtId="0">
      <sharedItems containsString="0" containsBlank="1" containsNumber="1" containsInteger="1" minValue="0" maxValue="138"/>
    </cacheField>
    <cacheField name="Sum of FTA" numFmtId="0">
      <sharedItems containsString="0" containsBlank="1" containsNumber="1" containsInteger="1" minValue="0" maxValue="224"/>
    </cacheField>
    <cacheField name="PercentGP" numFmtId="0" formula="IFERROR(#NAME?/#NAME?,0)" databaseField="0"/>
    <cacheField name="3FGMperGm" numFmtId="0" formula="IFERROR(#NAME?/#NAME?,0)" databaseField="0"/>
    <cacheField name="FGMperGm" numFmtId="0" formula="IFERROR((#NAME?+#NAME?)/#NAME?,0)" databaseField="0"/>
    <cacheField name="FGATotal" numFmtId="0" formula="#NAME?+#NAME?" databaseField="0"/>
    <cacheField name="FTMperGm" numFmtId="0" formula="IFERROR(#NAME?/#NAME?,0)" databaseField="0"/>
    <cacheField name="Calc_FG%" numFmtId="0" formula="(#NAME? +#NAME? )/(#NAME? +#NAME? )" databaseField="0"/>
    <cacheField name="Calc_FT%" numFmtId="0" formula="#NAME? /#NAME?" databaseField="0"/>
    <cacheField name="FGMTotal" numFmtId="0" formula="#NAME? +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Joseph Samuelson" refreshedDate="45068.684100810184" createdVersion="5" refreshedVersion="6" minRefreshableVersion="3" recordCount="31">
  <cacheSource type="worksheet">
    <worksheetSource ref="Q2:R200" sheet="gamemax_team"/>
  </cacheSource>
  <cacheFields count="2">
    <cacheField name="Row Labels" numFmtId="0">
      <sharedItems containsString="0" containsBlank="1" containsNumber="1" containsInteger="1" minValue="1934" maxValue="2023" count="28">
        <n v="2023"/>
        <n v="2022"/>
        <n v="2021"/>
        <n v="2020"/>
        <n v="2019"/>
        <n v="2018"/>
        <n v="2017"/>
        <n v="2016"/>
        <n v="2015"/>
        <n v="2014"/>
        <n v="2013"/>
        <n v="2012"/>
        <n v="2011"/>
        <n v="2010"/>
        <n v="2009"/>
        <n v="2008"/>
        <n v="2007"/>
        <n v="1999"/>
        <n v="1998"/>
        <n v="1997"/>
        <n v="1996"/>
        <n v="1995"/>
        <n v="1994"/>
        <n v="1993"/>
        <n v="1992"/>
        <n v="1991"/>
        <n v="1934"/>
        <m/>
      </sharedItems>
    </cacheField>
    <cacheField name="Min of Lowest Opp Points" numFmtId="0">
      <sharedItems containsString="0" containsBlank="1" containsNumber="1" containsInteger="1" minValue="5" maxValue="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Joseph Samuelson" refreshedDate="45068.684129398149" createdVersion="5" refreshedVersion="6" minRefreshableVersion="3" recordCount="301">
  <cacheSource type="worksheet">
    <worksheetSource ref="IR4:IZ999" sheet="playerstats"/>
  </cacheSource>
  <cacheFields count="16">
    <cacheField name="Name, Grad Year, Season" numFmtId="0">
      <sharedItems containsBlank="1" count="354">
        <s v="Dalton Latham, 2010-2008"/>
        <s v="Davis Butts, 2015-2012"/>
        <s v="Cody Barritt, 1996-1994"/>
        <s v="Keith Strong, 1994-1991"/>
        <s v="Mitch Haynes, 1993-1993"/>
        <s v="Louden Brickley, 2013-2013"/>
        <s v="Nathan Baker, 2022-2022"/>
        <s v="Kaleb Brost, 2007-2007"/>
        <s v="Dustin Upton, 1992-1991"/>
        <s v="Nathan Baker, 2022-2021"/>
        <s v="Jess Claycomb, 2021-2018"/>
        <s v="Wyatt Burr, 2014-2013"/>
        <s v="Aric Keller, 1997-1997"/>
        <s v="Robert Crawford, 2018-2018"/>
        <s v="Dawson Smith, 2022-2021"/>
        <s v="Ethan Schiller, 2024-2021"/>
        <s v="Ryan Baker, 2025-2022"/>
        <s v="Clayton Louderback, 2019-2019"/>
        <s v="Hyrum Booth, 2009-2009"/>
        <s v="Jayden Caylor, 2020-2019"/>
        <s v="Chase Mills, 2024-2022"/>
        <s v="Jess Claycomb, 2021-2019"/>
        <s v="Reece Barritt, 2022-2021"/>
        <s v="Davis Butts, 2015-2013"/>
        <s v="Clay Bartels, 1992-1991"/>
        <s v="Wyatt Burr, 2014-2014"/>
        <s v="Lance Garland, 2016-2016"/>
        <s v="Luca Brooks, 2022-2021"/>
        <s v="Wyatt Burr, 2014-2011"/>
        <s v="Brad Locke, 1992-1991"/>
        <s v="Jess Claycomb, 2021-2020"/>
        <s v="Luca Brooks, 2022-2022"/>
        <s v="Jayden Caylor, 2020-2018"/>
        <s v="Danny Helwig, 2007-2007"/>
        <s v="Shon Engel, 1998-1998"/>
        <s v="Aric Keller, 1997-1996"/>
        <s v="Keith Coburn, 2023-2022"/>
        <s v="Keith Coburn, 2023-2023"/>
        <s v="Jayden Caylor, 2020-2020"/>
        <s v="Chase Mills, 2024-2023"/>
        <s v="Brayden Bruce, 2021-2021"/>
        <s v="Dawson Butts, 2018-2015"/>
        <s v="Codi Jones, 2011-2011"/>
        <s v="Brian Barritt, 1995-1994"/>
        <s v="Kyle Materi, 1999-1997"/>
        <s v="Jo Bishop, 2020-2019"/>
        <s v="Dave Watt, 1999-1999"/>
        <s v="Clay Bartels, 1992-1992"/>
        <s v="Tucker Tonkel, 1998-1998"/>
        <s v="Ethan Schiller, 2024-2023"/>
        <s v="Luca Brooks, 2022-2020"/>
        <s v="Landon Keever, 2021-2020"/>
        <s v="Travis Todd, 1993-1991"/>
        <s v="Hunter Woodard, 2017-2016"/>
        <s v="Clayton Louderback, 2019-2017"/>
        <s v="Clayton Louderback, 2019-2018"/>
        <s v="Nathan Baker, 2022-2020"/>
        <s v="Payton Watt, 2018-2018"/>
        <s v="Erik Toth, 1998-1998"/>
        <s v="Ethan Schiller, 2024-2022"/>
        <s v="Dustin Upton, 1992-1992"/>
        <s v="Dawson Smith, 2022-2022"/>
        <s v="Ty Beck, 2013-2011"/>
        <s v="Nate Sutherland, 2010-2009"/>
        <s v="Jo Bishop, 2020-2017"/>
        <s v="Kade Mcmillan, 2018-2016"/>
        <s v="Logan Loberg, 2015-2012"/>
        <s v="Caleb Garhart, 2013-2011"/>
        <s v="Chad Cahoy, 1994-1994"/>
        <s v="Dave Watt, 1999-1998"/>
        <s v="Shawn Knipp, 1998-1997"/>
        <s v="Brett Bruce, 1999-1997"/>
        <s v="Chad Cahoy, 1994-1993"/>
        <s v="Travis Woods, 2011-2011"/>
        <s v="Logan Loberg, 2015-2014"/>
        <s v="Kailer Duarte, 2024-2022"/>
        <s v="Jess Claycomb, 2021-2021"/>
        <s v="Dawson Butts, 2018-2018"/>
        <s v="Brayden Bruce, 2021-2020"/>
        <s v="Nathan Todd, 1995-1994"/>
        <s v="Logan Timberman, 2025-2023"/>
        <s v="Reece Barritt, 2022-2022"/>
        <s v="Hyrum Booth, 2009-2008"/>
        <s v="Kyle Materi, 1999-1998"/>
        <s v="Dawson Butts, 2018-2017"/>
        <s v="Jayden Caylor, 2020-2017"/>
        <s v="Hunter Woodard, 2017-2017"/>
        <s v="Nolan Turner, 2019-2019"/>
        <s v="Matt Stirmel, 2024-2023"/>
        <s v="Jeremy Smith, 1998-1998"/>
        <s v="Judd Brost, 2013-2013"/>
        <s v="Bart Pautz, 1996-1993"/>
        <s v="Ethan Mills, 2021-2020"/>
        <s v="Ethan Mills, 2021-2021"/>
        <s v="Kailer Duarte, 2024-2023"/>
        <s v="Nate Spracklen, 1994-1993"/>
        <s v="David Todd, 1994-1994"/>
        <s v="Brock Finn, 1994-1992"/>
        <s v="Clayton Louderback, 2019-2016"/>
        <s v="Shane Harper, 1991-1991"/>
        <s v="Hyrum Booth, 2009-2007"/>
        <s v="Eric Finn, 1996-1994"/>
        <s v="Mark Himle, 2009-2009"/>
        <s v="Bart Pautz, 1996-1994"/>
        <s v="Rourke Mcpeters, 2016-2013"/>
        <s v="Judd Brost, 2013-2011"/>
        <s v="Kyle Donnor, 2007-2007"/>
        <s v="Shane Evans, 1994-1994"/>
        <s v="Reece Barritt, 2022-2020"/>
        <s v="Ethan Mills, 2021-2019"/>
        <s v="Toby Canfield, 1997-1996"/>
        <s v="Logan Loberg, 2015-2013"/>
        <s v="Toby Canfield, 1997-1997"/>
        <s v="Matt Lougee, 2009-2007"/>
        <s v="Dawson Butts, 2018-2016"/>
        <s v="Shane Evans, 1994-1992"/>
        <s v="Shawn Knipp, 1998-1995"/>
        <s v="Dillon Barritt, 2019-2019"/>
        <s v="Keith Strong, 1994-1994"/>
        <s v="Payton Watt, 2018-2017"/>
        <s v="Jo Bishop, 2020-2018"/>
        <s v="Cody Barritt, 1996-1995"/>
        <s v="Nolan Turner, 2019-2018"/>
        <s v="Dalton Latham, 2010-2009"/>
        <s v="Jace Bruce, 2019-2017"/>
        <s v="Doug Hockett, 1992-1991"/>
        <s v="Logan Loberg, 2015-2015"/>
        <s v="Payton Watt, 2018-2016"/>
        <s v="Jory Hillman, 1997-1997"/>
        <s v="Caleb Garhart, 2013-2013"/>
        <s v="Kyle Knipp, 2001-1999"/>
        <s v="Hunter Woodard, 2017-2014"/>
        <s v="Kailer Duarte, 2024-2021"/>
        <s v="Doug Williams, 2016-2014"/>
        <s v="Aric Keller, 1997-1995"/>
        <s v="Ryan Diehl, 2009-2007"/>
        <s v="Morgan Donner, 1998-1998"/>
        <s v="Brett Bruce, 1999-1998"/>
        <s v="Shon Engel, 1998-1997"/>
        <s v="Logan Timberman, 2025-2022"/>
        <s v="Travis Todd, 1993-1992"/>
        <s v="Isaiah Brooks, 2020-2020"/>
        <s v="Matt Lougee, 2009-2009"/>
        <s v="Travis Todd, 1993-1993"/>
        <s v="Rourke Mcpeters, 2016-2016"/>
        <s v="Shane Evans, 1994-1993"/>
        <s v="Payton Watt, 2018-2015"/>
        <s v="David Todd, 1994-1993"/>
        <s v="Matt Hiatt, 2007-2007"/>
        <s v="Chase Mills, 2024-2021"/>
        <s v="Toby Canfield, 1997-1995"/>
        <s v="Dillon Barritt, 2019-2016"/>
        <s v="Robert White, 1997-1996"/>
        <s v="Nate Sutherland, 2010-2010"/>
        <s v="Jett Materi, 2015-2015"/>
        <s v="Jory Hillman, 1997-1996"/>
        <s v="Wyatt Burr, 2014-2012"/>
        <s v="Judd Brost, 2013-2010"/>
        <s v="Nathan Todd, 1995-1995"/>
        <s v="Kevin Allen, 2012-2011"/>
        <s v="Davis Butts, 2015-2014"/>
        <s v="Brett Bruce, 1999-1999"/>
        <s v="Dawson Smith, 2022-2020"/>
        <s v="Dillon Barritt, 2019-2018"/>
        <s v="Mitch Locke, 1996-1995"/>
        <s v="Dalton Latham, 2010-2010"/>
        <s v="Matt Lougee, 2009-2008"/>
        <s v="Nate Sutherland, 2010-2008"/>
        <s v="Brian Barritt, 1995-1993"/>
        <s v="Ty Beck, 2013-2013"/>
        <s v="Rhett Watt, 2025-2023"/>
        <s v="Eric Finn, 1996-1995"/>
        <s v="Bryton Materi, 2014-2011"/>
        <s v="Morgan Donner, 1998-1995"/>
        <s v="Derek Lougee, 2011-2009"/>
        <s v="Jesse Stockler, 2008-2008"/>
        <s v="Maxx Cowger, 2018-2017"/>
        <s v="Jacob Finn, 1997-1997"/>
        <s v="Brad Locke, 1992-1992"/>
        <s v="Dustin Materi, 1991-1991"/>
        <s v="Chris Michael, 2007-2007"/>
        <s v="Levi Strong, 1999-1999"/>
        <s v="Davis Butts, 2015-2015"/>
        <s v="David Watt, 1999-1997"/>
        <s v="Brayden Bruce, 2021-2018"/>
        <s v="Dillon Barritt, 2019-2017"/>
        <s v="Jett Materi, 2015-2012"/>
        <s v="Keith Strong, 1994-1993"/>
        <s v="Curtis Bujarsk, 2007-2007"/>
        <s v="Rourke Mcpeters, 2016-2015"/>
        <s v="Jacob Finn, 1997-1996"/>
        <s v="Mitch Locke, 1996-1996"/>
        <s v="Eli Jones, 2020-2019"/>
        <s v="James Donohoe, 2010-2010"/>
        <s v="Erick Ludemann, 2001-1999"/>
        <s v="Bridger Bruce, 2024-2022"/>
        <s v="Rhett Watt, 2025-2022"/>
        <s v="Bryton Materi, 2014-2014"/>
        <s v="Kyle Materi, 1999-1999"/>
        <s v="Jacob Finn, 1997-1995"/>
        <s v="Hunter Woodard, 2017-2015"/>
        <s v="Mike Christensen, 2013-2011"/>
        <s v="Shane Thompson, 1999-1999"/>
        <s v="Brayden Bruce, 2021-2019"/>
        <s v="Chase Beyl, 2016-2016"/>
        <s v="Jim Jones, 1991-1991"/>
        <s v="Morgan Donner, 1998-1997"/>
        <s v="Jake Michael, 2012-2010"/>
        <s v="Bridger Bruce, 2024-2023"/>
        <s v="Mark Himle, 2009-2008"/>
        <s v="Ryan Baker, 2025-2023"/>
        <s v="Brad Hockett, 1997-1996"/>
        <s v="Kade McMillan, 2018-2017"/>
        <s v="Andrew Mcmillan, 2016-2014"/>
        <s v="Mitch Locke, 1996-1994"/>
        <s v="Doug Hockett, 1992-1992"/>
        <s v="Cody Barritt, 1996-1996"/>
        <s v="Jett Materi, 2015-2014"/>
        <s v="Landon Butler, 2025-2023"/>
        <s v="Rourke Mcpeters, 2016-2014"/>
        <s v="Jacob McNutt, 2023-2023"/>
        <s v="Doug Williams, 2016-2015"/>
        <s v="Derek Lougee, 2011-2010"/>
        <s v="Chase Beyl, 2016-2015"/>
        <s v="Judd Brost, 2013-2012"/>
        <s v="Reece Barritt, 2022-2019"/>
        <s v="Derek Lougee, 2011-2008"/>
        <s v="Brad Hockett, 1997-1997"/>
        <s v="Jett Materi, 2015-2013"/>
        <s v="Brad Hockett, 1997-1995"/>
        <s v="Mike Christensen, 2013-2013"/>
        <s v="Zach Woods, 2010-2010"/>
        <s v="Keith Strong, 1994-1992"/>
        <s v="Gerald Haynes, 1995-1995"/>
        <s v="Ryan Diehl, 2009-2009"/>
        <s v="Bryton Materi, 2014-2013"/>
        <s v="Landon Keever, 2021-2019"/>
        <s v="James Donohoe, 2010-2009"/>
        <s v="Ty Beck, 2013-2012"/>
        <s v="Brian Barritt, 1995-1992"/>
        <s v="Bridger Alishouse, 2021-2019"/>
        <s v="Jo Bishop, 2020-2020"/>
        <s v="Jimi Shepherd, 2013-2011"/>
        <s v="Doug Williams, 2016-2016"/>
        <s v="Andrew Mcmillan, 2016-2015"/>
        <s v="Shane Thompson, 1999-1998"/>
        <s v="Austin Hodson, 2017-2014"/>
        <s v="Ryan Thompson, 1999-1998"/>
        <s v="Keith Coburn, 2023-2021"/>
        <s v="Mike Christensen, 2013-2010"/>
        <s v="Tyrel Huckins, 2009-2008"/>
        <s v="Ryan Thompson, 2000-1999"/>
        <s v="Levi Strong, 1999-1998"/>
        <s v="Andrew Mcmillan, 2016-2013"/>
        <s v="Devlon Adams, 2016-2014"/>
        <s v="Mike Christensen, 2013-2012"/>
        <s v="Kevin Allen, 2012-2009"/>
        <s v="Lane Dodd, 2015-2015"/>
        <s v="Mike Kimsey, 2008-2008"/>
        <s v="Morgan Donner, 1998-1996"/>
        <s v="Carson Barritt, 2025-2023"/>
        <s v="Ben Carpenter, 2025-2023"/>
        <s v="Maxx Cowger, 2018-2016"/>
        <s v="Nolan Turner, 2019-2017"/>
        <s v="Jace Bruce, 2019-2018"/>
        <s v="Chris Michael, 2007-2006"/>
        <s v="Bryton Materi, 2014-2012"/>
        <s v="Dustin Materi, 1991-1990"/>
        <s v="Matt Hiatt, 2007-2006"/>
        <s v="Jim Jones, 1991-1990"/>
        <s v="Clay Bartels, 1992-1990"/>
        <s v="Cameron Smith, 1992-1990"/>
        <s v="Kyle Donnor, 2007-2006"/>
        <s v="David Wise, 2007-2006"/>
        <s v="Brad Locke, 1992-1990"/>
        <s v="Jentry Eatherton, 1992-1990"/>
        <s v="Jory Hillman, 1997-1995"/>
        <s v="Doug Hockett, 1992-1990"/>
        <s v="Kevin Hart, 2010-2009"/>
        <s v="Colton Pierce, 2015-2012"/>
        <s v="Jake Kokesh, 2012-2012"/>
        <s v="Joel McMillan, 2009-2009"/>
        <s v="Caleb Garhart, 2013-2012"/>
        <s v="Kaleb Brost, 2007-2006"/>
        <s v="Kade Mcmillan, 2018-2015"/>
        <s v="Danny Helwig, 2007-2006"/>
        <s v="Dustin Upton, 1992-1990"/>
        <s v="Jake Kokesh, 2012-2011"/>
        <s v="Tyrel Huckins, 2009-2007"/>
        <s v="Josh Fligge, 2019-2017"/>
        <s v="Ryan Diehl, 2009-2006"/>
        <s v="Shane Harper, 1991-1990"/>
        <s v="Curtis Bujarsk, 2007-2006"/>
        <m/>
        <s v="Kevin Hart, -2009" u="1"/>
        <s v="Ryan Diehl, 2007-2006" u="1"/>
        <s v="Derek Lougee, 2010-2009" u="1"/>
        <s v="Devlon Adams, 2014-2014" u="1"/>
        <s v="Mark Himle, -2009" u="1"/>
        <s v="Caleb Garhart, -2011" u="1"/>
        <s v="Mike Christiensen, 2013-2010" u="1"/>
        <s v="James Donohoe, -2010" u="1"/>
        <s v="Mike Kimsey, -2008" u="1"/>
        <s v="Derek Lougee, 2010-2008" u="1"/>
        <s v="Mike Christensen, -2011" u="1"/>
        <s v="Nate Sutherland, -2010" u="1"/>
        <s v="Jake Michael, -2010" u="1"/>
        <s v="Bryton Materi, -2011" u="1"/>
        <s v="Tyrel Huckins, -2007" u="1"/>
        <s v="Ryan Diehl, -2007" u="1"/>
        <s v="Mark Himle, -2008" u="1"/>
        <s v="Derek Lougee, -2008" u="1"/>
        <s v="Caleb Garnart, 2013-2013" u="1"/>
        <s v="Hyrum Booth, -2008" u="1"/>
        <s v="Curtis Bujarsk, -2007" u="1"/>
        <s v="Danny Helwig, -2007" u="1"/>
        <s v="Zach Woods, -2010" u="1"/>
        <s v="James Donohoe, -2009" u="1"/>
        <s v="Matt Lougee, -2007" u="1"/>
        <s v="Matt Lougee, -2008" u="1"/>
        <s v="Jesse Stockler, -2008" u="1"/>
        <s v="Matt Hiatt, -2007" u="1"/>
        <s v="Matt Lougee, -2009" u="1"/>
        <s v="Andrew  Mcmillan, 2015-2014" u="1"/>
        <s v="Kevin Allen, -2011" u="1"/>
        <s v="Dalton Latham, -2008" u="1"/>
        <s v="Andrew  Mcmillan, 2016-2014" u="1"/>
        <s v="Dalton Latham, -2010" u="1"/>
        <s v="Tyrel Huckins, -2008" u="1"/>
        <s v="Chris Michael, -2007" u="1"/>
        <s v="Ty Beck, -2011" u="1"/>
        <s v="Kyle Donnor, -2007" u="1"/>
        <s v="Andrew Mcmillian, 2015-2013" u="1"/>
        <s v="Judd Brost, -2011" u="1"/>
        <s v="Ryan Diehl, -2009" u="1"/>
        <s v="Kaleb Brost, -2006" u="1"/>
        <s v="Jimi Shepherd, -2011" u="1"/>
        <s v="Davis Butts, 2014-2013" u="1"/>
        <s v="Kaleb Brost, -2007" u="1"/>
        <s v="Derek Lougee, -2009" u="1"/>
        <s v="Andrew Mcmillian, 2016-2013" u="1"/>
        <s v="Davis Butts, 2014-2014" u="1"/>
        <s v="Joel McMillan, -2009" u="1"/>
        <s v="Gerald Haynes, -1995" u="1"/>
        <s v="Cody Jones, -2011" u="1"/>
        <s v="Kevin Allen, -2009" u="1"/>
        <s v="Nate Sutherland, -2008" u="1"/>
        <s v="Austin Hodson, 2014-2014" u="1"/>
        <s v="Travis Woods, -2011" u="1"/>
        <s v="Jesse Stockler, 2008-" u="1"/>
        <s v="Nate Sutherland, -2009" u="1"/>
        <s v="Andrew Mcmillan, 2015-2015" u="1"/>
        <s v="Derek Lougee, 2010-2010" u="1"/>
        <s v="Dalton Latham, -2009" u="1"/>
      </sharedItems>
    </cacheField>
    <cacheField name="Name, Grad Year" numFmtId="0">
      <sharedItems containsBlank="1" count="173">
        <s v="Dalton Latham, 2010"/>
        <s v="Davis Butts, 2015"/>
        <s v="Cody Barritt, 1996"/>
        <s v="Keith Strong, 1994"/>
        <s v="Mitch Haynes, 1993"/>
        <s v="Louden Brickley, 2013"/>
        <s v="Nathan Baker, 2022"/>
        <s v="Kaleb Brost, 2007"/>
        <s v="Dustin Upton, 1992"/>
        <s v="Jess Claycomb, 2021"/>
        <s v="Wyatt Burr, 2014"/>
        <s v="Aric Keller, 1997"/>
        <s v="Robert Crawford, 2018"/>
        <s v="Dawson Smith, 2022"/>
        <s v="Ethan Schiller, 2024"/>
        <s v="Ryan Baker, 2025"/>
        <s v="Clayton Louderback, 2019"/>
        <s v="Hyrum Booth, 2009"/>
        <s v="Jayden Caylor, 2020"/>
        <s v="Chase Mills, 2024"/>
        <s v="Reece Barritt, 2022"/>
        <s v="Clay Bartels, 1992"/>
        <s v="Lance Garland, 2016"/>
        <s v="Luca Brooks, 2022"/>
        <s v="Brad Locke, 1992"/>
        <s v="Danny Helwig, 2007"/>
        <s v="Shon Engel, 1998"/>
        <s v="Keith Coburn, 2023"/>
        <s v="Brayden Bruce, 2021"/>
        <s v="Dawson Butts, 2018"/>
        <s v="Codi Jones, 2011"/>
        <s v="Brian Barritt, 1995"/>
        <s v="Kyle Materi, 1999"/>
        <s v="Jo Bishop, 2020"/>
        <s v="Dave Watt, 1999"/>
        <s v="Tucker Tonkel, 1998"/>
        <s v="Landon Keever, 2021"/>
        <s v="Travis Todd, 1993"/>
        <s v="Hunter Woodard, 2017"/>
        <s v="Payton Watt, 2018"/>
        <s v="Erik Toth, 1998"/>
        <s v="Ty Beck, 2013"/>
        <s v="Nate Sutherland, 2010"/>
        <s v="Kade McMillan, 2018"/>
        <s v="Logan Loberg, 2015"/>
        <s v="Caleb Garhart, 2013"/>
        <s v="Chad Cahoy, 1994"/>
        <s v="Shawn Knipp, 1998"/>
        <s v="Brett Bruce, 1999"/>
        <s v="Travis Woods, 2011"/>
        <s v="Kailer Duarte, 2024"/>
        <s v="Nathan Todd, 1995"/>
        <s v="Logan Timberman, 2025"/>
        <s v="Nolan Turner, 2019"/>
        <s v="Matt Stirmel, 2024"/>
        <s v="Jeremy Smith, 1998"/>
        <s v="Judd Brost, 2013"/>
        <s v="Bart Pautz, 1996"/>
        <s v="Ethan Mills, 2021"/>
        <s v="Nate Spracklen, 1994"/>
        <s v="David Todd, 1994"/>
        <s v="Brock Finn, 1994"/>
        <s v="Shane Harper, 1991"/>
        <s v="Eric Finn, 1996"/>
        <s v="Mark Himle, 2009"/>
        <s v="Rourke Mcpeters, 2016"/>
        <s v="Kyle Donnor, 2007"/>
        <s v="Shane Evans, 1994"/>
        <s v="Toby Canfield, 1997"/>
        <s v="Matt Lougee, 2009"/>
        <s v="Dillon Barritt, 2019"/>
        <s v="Jace Bruce, 2019"/>
        <s v="Doug Hockett, 1992"/>
        <s v="Jory Hillman, 1997"/>
        <s v="Kyle Knipp, 2001"/>
        <s v="Doug Williams, 2016"/>
        <s v="Ryan Diehl, 2009"/>
        <s v="Morgan Donner, 1998"/>
        <s v="Isaiah Brooks, 2020"/>
        <s v="Matt Hiatt, 2007"/>
        <s v="Robert White, 1997"/>
        <s v="Jett Materi, 2015"/>
        <s v="Kevin Allen, 2012"/>
        <s v="Mitch Locke, 1996"/>
        <s v="Rhett Watt, 2025"/>
        <s v="Bryton Materi, 2014"/>
        <s v="Derek Lougee, 2011"/>
        <s v="Jesse Stockler, 2008"/>
        <s v="Maxx Cowger, 2018"/>
        <s v="Jacob Finn, 1997"/>
        <s v="Dustin Materi, 1991"/>
        <s v="Chris Michael, 2007"/>
        <s v="Levi Strong, 1999"/>
        <s v="David Watt, 1999"/>
        <s v="Curtis Bujarsk, 2007"/>
        <s v="Eli Jones, 2020"/>
        <s v="James Donohoe, 2010"/>
        <s v="Erick Ludemann, 2001"/>
        <s v="Bridger Bruce, 2024"/>
        <s v="Mike Christensen, 2013"/>
        <s v="Shane Thompson, 1999"/>
        <s v="Chase Beyl, 2016"/>
        <s v="Jim Jones, 1991"/>
        <s v="Jake Michael, 2012"/>
        <s v="Brad Hockett, 1997"/>
        <s v="Andrew Mcmillan, 2016"/>
        <s v="Landon Butler, 2025"/>
        <s v="Jacob McNutt, 2023"/>
        <s v="Zach Woods, 2010"/>
        <s v="Gerald Haynes, 1995"/>
        <s v="Bridger Alishouse, 2021"/>
        <s v="Jimi Shepherd, 2013"/>
        <s v="Austin Hodson, 2017"/>
        <s v="Ryan Thompson, 1999"/>
        <s v="Tyrel Huckins, 2009"/>
        <s v="Ryan Thompson, 2000"/>
        <s v="Devlon Adams, 2016"/>
        <s v="Lane Dodd, 2015"/>
        <s v="Mike Kimsey, 2008"/>
        <s v="Carson Barritt, 2025"/>
        <s v="Ben Carpenter, 2025"/>
        <s v="Cameron Smith, 1992"/>
        <s v="David Wise, 2007"/>
        <s v="Jentry Eatherton, 1992"/>
        <s v="Kevin Hart, 2010"/>
        <s v="Colton Pierce, 2015"/>
        <s v="Jake Kokesh, 2012"/>
        <s v="Joel McMillan, 2009"/>
        <s v="Josh Fligge, 2019"/>
        <m/>
        <s v="Cody Jones, " u="1"/>
        <s v="Andrew Mcmillan, 2015" u="1"/>
        <s v="Andrew  Mcmillan, 2016" u="1"/>
        <s v="Hyrum Booth, " u="1"/>
        <s v="Joel McMillan, " u="1"/>
        <s v="Matt Lougee, " u="1"/>
        <s v="Mike Christensen, " u="1"/>
        <s v="Caleb Garnart, 2013" u="1"/>
        <s v="Mark Himle, " u="1"/>
        <s v="Kyle Donnor, " u="1"/>
        <s v="Ty Beck, " u="1"/>
        <s v="Mike Kimsey, " u="1"/>
        <s v="Derek Lougee, " u="1"/>
        <s v="Ryan Diehl, " u="1"/>
        <s v="Nate Sutherland, " u="1"/>
        <s v="Caleb Garhart, " u="1"/>
        <s v="Mike Christiensen, 2013" u="1"/>
        <s v="Matt Hiatt, " u="1"/>
        <s v="Jesse Stockler, " u="1"/>
        <s v="Davis Butts, 2014" u="1"/>
        <s v="Andrew Mcmillian, 2015" u="1"/>
        <s v="Danny Helwig, " u="1"/>
        <s v="Derek Lougee, 2010" u="1"/>
        <s v="Andrew Mcmillian, 2016" u="1"/>
        <s v="Judd Brost, " u="1"/>
        <s v="Bryton Materi, " u="1"/>
        <s v="Kevin Hart, " u="1"/>
        <s v="Kaleb Brost, " u="1"/>
        <s v="Chris Michael, " u="1"/>
        <s v="Curtis Bujarsk, " u="1"/>
        <s v="Tyrel Huckins, " u="1"/>
        <s v="Zach Woods, " u="1"/>
        <s v="Jimi Shepherd, " u="1"/>
        <s v="Austin Hodson, 2014" u="1"/>
        <s v="Ryan Diehl, 2007" u="1"/>
        <s v="James Donohoe, " u="1"/>
        <s v="Devlon Adams, 2014" u="1"/>
        <s v="Kevin Allen, " u="1"/>
        <s v="Travis Woods, " u="1"/>
        <s v="Dalton Latham, " u="1"/>
        <s v="Gerald Haynes, " u="1"/>
        <s v="Jake Michael, " u="1"/>
        <s v="Andrew  Mcmillan, 2015" u="1"/>
      </sharedItems>
    </cacheField>
    <cacheField name="Sum of FG %" numFmtId="0">
      <sharedItems containsString="0" containsBlank="1" containsNumber="1" minValue="0" maxValue="1"/>
    </cacheField>
    <cacheField name="Sum of Career_FGMperGame" numFmtId="0">
      <sharedItems containsString="0" containsBlank="1" containsNumber="1" minValue="0" maxValue="9.0434782608695645"/>
    </cacheField>
    <cacheField name="Sum of FGA / GM" numFmtId="0">
      <sharedItems containsString="0" containsBlank="1" containsNumber="1" minValue="0" maxValue="19.238095238095237"/>
    </cacheField>
    <cacheField name="Max of GP" numFmtId="0">
      <sharedItems containsString="0" containsBlank="1" containsNumber="1" containsInteger="1" minValue="10" maxValue="30"/>
    </cacheField>
    <cacheField name="Max of Season" numFmtId="0">
      <sharedItems containsString="0" containsBlank="1" containsNumber="1" containsInteger="1" minValue="1990" maxValue="2023"/>
    </cacheField>
    <cacheField name="Sum of Career_FGM" numFmtId="0">
      <sharedItems containsString="0" containsBlank="1" containsNumber="1" containsInteger="1" minValue="0" maxValue="208"/>
    </cacheField>
    <cacheField name="Sum of Career_FGA" numFmtId="0">
      <sharedItems containsString="0" containsBlank="1" containsNumber="1" containsInteger="1" minValue="0" maxValue="434"/>
    </cacheField>
    <cacheField name="PercentGP" numFmtId="0" formula="IFERROR(#NAME?/#NAME?,0)" databaseField="0"/>
    <cacheField name="3FGMperGm" numFmtId="0" formula="IFERROR(#NAME?/#NAME?,0)" databaseField="0"/>
    <cacheField name="FGMperGm" numFmtId="0" formula="IFERROR((#NAME?+#NAME?)/#NAME?,0)" databaseField="0"/>
    <cacheField name="FGATotal" numFmtId="0" formula="#NAME?+#NAME?" databaseField="0"/>
    <cacheField name="FTMperGm" numFmtId="0" formula="IFERROR(#NAME?/#NAME?,0)" databaseField="0"/>
    <cacheField name="Calc_FG%" numFmtId="0" formula="(#NAME? +#NAME? )/(#NAME? +#NAME? )" databaseField="0"/>
    <cacheField name="Calc_FT%" numFmtId="0" formula="#NAME? 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Joseph Samuelson" refreshedDate="45068.684157870368" missingItemsLimit="0" createdVersion="3" refreshedVersion="6" minRefreshableVersion="3" recordCount="207">
  <cacheSource type="worksheet">
    <worksheetSource name="Teams"/>
  </cacheSource>
  <cacheFields count="78">
    <cacheField name="School" numFmtId="0">
      <sharedItems containsBlank="1" count="3">
        <m/>
        <s v="Upton"/>
        <s v="*Upton"/>
      </sharedItems>
    </cacheField>
    <cacheField name="GP" numFmtId="0">
      <sharedItems containsString="0" containsBlank="1" containsNumber="1" containsInteger="1" minValue="20" maxValue="30"/>
    </cacheField>
    <cacheField name="3_FGM" numFmtId="0">
      <sharedItems containsString="0" containsBlank="1" containsNumber="1" containsInteger="1" minValue="6" maxValue="232"/>
    </cacheField>
    <cacheField name="3_FGA" numFmtId="0">
      <sharedItems containsString="0" containsBlank="1" containsNumber="1" containsInteger="1" minValue="14" maxValue="633"/>
    </cacheField>
    <cacheField name="3_FG %" numFmtId="9">
      <sharedItems containsString="0" containsBlank="1" containsNumber="1" minValue="0.20547945205479451" maxValue="0.43"/>
    </cacheField>
    <cacheField name="2_FGM" numFmtId="0">
      <sharedItems containsString="0" containsBlank="1" containsNumber="1" containsInteger="1" minValue="32" maxValue="576"/>
    </cacheField>
    <cacheField name="2_FGA" numFmtId="0">
      <sharedItems containsString="0" containsBlank="1" containsNumber="1" containsInteger="1" minValue="107" maxValue="1406"/>
    </cacheField>
    <cacheField name="2_FG %" numFmtId="9">
      <sharedItems containsString="0" containsBlank="1" containsNumber="1" minValue="0.3" maxValue="0.56999999999999995"/>
    </cacheField>
    <cacheField name="FT_M" numFmtId="0">
      <sharedItems containsString="0" containsBlank="1" containsNumber="1" containsInteger="1" minValue="6" maxValue="418"/>
    </cacheField>
    <cacheField name="FT_A" numFmtId="0">
      <sharedItems containsString="0" containsBlank="1" containsNumber="1" containsInteger="1" minValue="14" maxValue="665"/>
    </cacheField>
    <cacheField name="FT_ %" numFmtId="9">
      <sharedItems containsString="0" containsBlank="1" containsNumber="1" minValue="0.43" maxValue="0.68"/>
    </cacheField>
    <cacheField name="POINT" numFmtId="0">
      <sharedItems containsString="0" containsBlank="1" containsNumber="1" containsInteger="1" minValue="1113" maxValue="1924"/>
    </cacheField>
    <cacheField name="O REB" numFmtId="0">
      <sharedItems containsString="0" containsBlank="1" containsNumber="1" containsInteger="1" minValue="17" maxValue="435"/>
    </cacheField>
    <cacheField name="D REB" numFmtId="0">
      <sharedItems containsString="0" containsBlank="1" containsNumber="1" containsInteger="1" minValue="25" maxValue="774"/>
    </cacheField>
    <cacheField name="TL REB" numFmtId="0">
      <sharedItems containsString="0" containsBlank="1" containsNumber="1" containsInteger="1" minValue="42" maxValue="1180"/>
    </cacheField>
    <cacheField name="ASSISTS" numFmtId="0">
      <sharedItems containsString="0" containsBlank="1" containsNumber="1" containsInteger="1" minValue="85" maxValue="513"/>
    </cacheField>
    <cacheField name="STEALS" numFmtId="0">
      <sharedItems containsString="0" containsBlank="1" containsNumber="1" containsInteger="1" minValue="4" maxValue="381"/>
    </cacheField>
    <cacheField name="BLOCKS" numFmtId="0">
      <sharedItems containsString="0" containsBlank="1" containsNumber="1" containsInteger="1" minValue="1" maxValue="89"/>
    </cacheField>
    <cacheField name="TURNOVERS" numFmtId="0">
      <sharedItems containsString="0" containsBlank="1" containsNumber="1" containsInteger="1" minValue="13" maxValue="518"/>
    </cacheField>
    <cacheField name="P FOULS" numFmtId="0">
      <sharedItems containsString="0" containsBlank="1" containsNumber="1" containsInteger="1" minValue="31" maxValue="434"/>
    </cacheField>
    <cacheField name="POINTS/GM" numFmtId="164">
      <sharedItems containsBlank="1" containsMixedTypes="1" containsNumber="1" minValue="0" maxValue="77.086956521739125"/>
    </cacheField>
    <cacheField name="O REB/GM" numFmtId="164">
      <sharedItems containsBlank="1" containsMixedTypes="1" containsNumber="1" minValue="0" maxValue="16.636363636363637"/>
    </cacheField>
    <cacheField name="D REB/GM" numFmtId="164">
      <sharedItems containsBlank="1" containsMixedTypes="1" containsNumber="1" minValue="0" maxValue="27.592592592592592"/>
    </cacheField>
    <cacheField name="TL REB/GM" numFmtId="164">
      <sharedItems containsBlank="1" containsMixedTypes="1" containsNumber="1" minValue="0" maxValue="43.703703703703702"/>
    </cacheField>
    <cacheField name="ASSISTS/GM" numFmtId="164">
      <sharedItems containsBlank="1" containsMixedTypes="1" containsNumber="1" minValue="0" maxValue="18.434782608695652"/>
    </cacheField>
    <cacheField name="STEAL/GM" numFmtId="164">
      <sharedItems containsBlank="1" containsMixedTypes="1" containsNumber="1" minValue="0" maxValue="14.5"/>
    </cacheField>
    <cacheField name="BLOCK/GM" numFmtId="164">
      <sharedItems containsBlank="1" containsMixedTypes="1" containsNumber="1" minValue="0" maxValue="3.2962962962962963"/>
    </cacheField>
    <cacheField name="TURNOVER/GM" numFmtId="164">
      <sharedItems containsBlank="1" containsMixedTypes="1" containsNumber="1" minValue="0" maxValue="20.95"/>
    </cacheField>
    <cacheField name="P FOUL/GM" numFmtId="164">
      <sharedItems containsBlank="1" containsMixedTypes="1" containsNumber="1" minValue="0" maxValue="16.576923076923077"/>
    </cacheField>
    <cacheField name="GP2" numFmtId="0">
      <sharedItems containsString="0" containsBlank="1" containsNumber="1" containsInteger="1" minValue="20" maxValue="30"/>
    </cacheField>
    <cacheField name="3_FGM2" numFmtId="0">
      <sharedItems containsString="0" containsBlank="1" containsNumber="1" containsInteger="1" minValue="26" maxValue="121"/>
    </cacheField>
    <cacheField name="3_FGA2" numFmtId="0">
      <sharedItems containsString="0" containsBlank="1" containsNumber="1" containsInteger="1" minValue="147" maxValue="463"/>
    </cacheField>
    <cacheField name="3_FG %2" numFmtId="9">
      <sharedItems containsString="0" containsBlank="1" containsNumber="1" minValue="0.18" maxValue="0.28999999999999998"/>
    </cacheField>
    <cacheField name="2_FGM2" numFmtId="0">
      <sharedItems containsString="0" containsBlank="1" containsNumber="1" containsInteger="1" minValue="238" maxValue="426"/>
    </cacheField>
    <cacheField name="2_FGA2" numFmtId="0">
      <sharedItems containsString="0" containsBlank="1" containsNumber="1" containsInteger="1" minValue="605" maxValue="1083"/>
    </cacheField>
    <cacheField name="2_FG %2" numFmtId="9">
      <sharedItems containsString="0" containsBlank="1" containsNumber="1" minValue="0.3498542274052478" maxValue="0.67"/>
    </cacheField>
    <cacheField name="FT_M2" numFmtId="0">
      <sharedItems containsString="0" containsBlank="1" containsNumber="1" containsInteger="1" minValue="87" maxValue="222"/>
    </cacheField>
    <cacheField name="FT_A2" numFmtId="0">
      <sharedItems containsString="0" containsBlank="1" containsNumber="1" containsInteger="1" minValue="214" maxValue="716"/>
    </cacheField>
    <cacheField name="FT_ %2" numFmtId="9">
      <sharedItems containsString="0" containsBlank="1" containsNumber="1" minValue="0.46" maxValue="0.6"/>
    </cacheField>
    <cacheField name="POINT2" numFmtId="0">
      <sharedItems containsString="0" containsBlank="1" containsNumber="1" containsInteger="1" minValue="812" maxValue="1522"/>
    </cacheField>
    <cacheField name="O REB2" numFmtId="0">
      <sharedItems containsString="0" containsBlank="1" containsNumber="1" containsInteger="1" minValue="154" maxValue="347"/>
    </cacheField>
    <cacheField name="D REB2" numFmtId="0">
      <sharedItems containsString="0" containsBlank="1" containsNumber="1" containsInteger="1" minValue="291" maxValue="699"/>
    </cacheField>
    <cacheField name="TL REB2" numFmtId="0">
      <sharedItems containsString="0" containsBlank="1" containsNumber="1" containsInteger="1" minValue="445" maxValue="1046"/>
    </cacheField>
    <cacheField name="ASSISTS2" numFmtId="0">
      <sharedItems containsString="0" containsBlank="1" containsNumber="1" containsInteger="1" minValue="129" maxValue="289"/>
    </cacheField>
    <cacheField name="STEALS2" numFmtId="0">
      <sharedItems containsString="0" containsBlank="1" containsNumber="1" containsInteger="1" minValue="24" maxValue="256"/>
    </cacheField>
    <cacheField name="BLOCKS2" numFmtId="0">
      <sharedItems containsString="0" containsBlank="1" containsNumber="1" containsInteger="1" minValue="31" maxValue="84"/>
    </cacheField>
    <cacheField name="TURNOVERS2" numFmtId="0">
      <sharedItems containsString="0" containsBlank="1" containsNumber="1" containsInteger="1" minValue="240" maxValue="596"/>
    </cacheField>
    <cacheField name="P FOULS2" numFmtId="0">
      <sharedItems containsString="0" containsBlank="1" containsNumber="1" containsInteger="1" minValue="242" maxValue="523"/>
    </cacheField>
    <cacheField name="POINTS/GM2" numFmtId="164">
      <sharedItems containsBlank="1" containsMixedTypes="1" containsNumber="1" minValue="30.074074074074073" maxValue="63.416666666666664"/>
    </cacheField>
    <cacheField name="O REB/GM2" numFmtId="164">
      <sharedItems containsBlank="1" containsMixedTypes="1" containsNumber="1" minValue="5.9230769230769234" maxValue="12.851851851851851"/>
    </cacheField>
    <cacheField name="D REB/GM2" numFmtId="164">
      <sharedItems containsBlank="1" containsMixedTypes="1" containsNumber="1" minValue="11.192307692307692" maxValue="25.888888888888889"/>
    </cacheField>
    <cacheField name="TL REB/GM2" numFmtId="164">
      <sharedItems containsBlank="1" containsMixedTypes="1" containsNumber="1" minValue="17.115384615384617" maxValue="38.74074074074074"/>
    </cacheField>
    <cacheField name="ASSISTS/GM2" numFmtId="164">
      <sharedItems containsBlank="1" containsMixedTypes="1" containsNumber="1" minValue="4.7777777777777777" maxValue="11.115384615384615"/>
    </cacheField>
    <cacheField name="STEAL/GM2" numFmtId="164">
      <sharedItems containsBlank="1" containsMixedTypes="1" containsNumber="1" minValue="0.92307692307692313" maxValue="9.1428571428571423"/>
    </cacheField>
    <cacheField name="BLOCK/GM2" numFmtId="164">
      <sharedItems containsBlank="1" containsMixedTypes="1" containsNumber="1" minValue="1.1481481481481481" maxValue="3.1111111111111112"/>
    </cacheField>
    <cacheField name="TURNOVER/GM2" numFmtId="164">
      <sharedItems containsBlank="1" containsMixedTypes="1" containsNumber="1" minValue="9.6" maxValue="22.923076923076923"/>
    </cacheField>
    <cacheField name="P FOUL/GM2" numFmtId="164">
      <sharedItems containsBlank="1" containsMixedTypes="1" containsNumber="1" minValue="0" maxValue="17.777777777777779"/>
    </cacheField>
    <cacheField name="Conf W" numFmtId="0">
      <sharedItems containsString="0" containsBlank="1" containsNumber="1" containsInteger="1" minValue="1" maxValue="12"/>
    </cacheField>
    <cacheField name="Conf L" numFmtId="0">
      <sharedItems containsString="0" containsBlank="1" containsNumber="1" containsInteger="1" minValue="0" maxValue="8"/>
    </cacheField>
    <cacheField name="Win" numFmtId="0">
      <sharedItems containsString="0" containsBlank="1" containsNumber="1" containsInteger="1" minValue="4" maxValue="26"/>
    </cacheField>
    <cacheField name="Loss" numFmtId="0">
      <sharedItems containsString="0" containsBlank="1" containsNumber="1" containsInteger="1" minValue="1" maxValue="18"/>
    </cacheField>
    <cacheField name="Season" numFmtId="0">
      <sharedItems containsString="0" containsBlank="1" containsNumber="1" containsInteger="1" minValue="1932" maxValue="2023"/>
    </cacheField>
    <cacheField name="Name, Season" numFmtId="0">
      <sharedItems containsBlank="1" count="95">
        <s v=""/>
        <m/>
        <s v="Upton, 2023"/>
        <s v="Upton, 2022"/>
        <s v="Upton, 2021"/>
        <s v="Upton, 2020"/>
        <s v="Upton, 2019"/>
        <s v="Upton, 2018"/>
        <s v="Upton, 2017"/>
        <s v="Upton, 2016"/>
        <s v="Upton, 2015"/>
        <s v="Upton, 2014"/>
        <s v="Upton, 2013"/>
        <s v="*Upton, 2012"/>
        <s v="*Upton, 2011"/>
        <s v="*Upton, 2010"/>
        <s v="*Upton, 2009"/>
        <s v="Upton, 2008"/>
        <s v="*Upton, 2007"/>
        <s v="Upton, 2006"/>
        <s v="Upton, 2005"/>
        <s v="Upton, 2004"/>
        <s v="Upton, 2003"/>
        <s v="Upton, 2002"/>
        <s v="Upton, 2001"/>
        <s v="Upton, 2000"/>
        <s v="Upton, 1999"/>
        <s v="Upton, 1998"/>
        <s v="Upton, 1997"/>
        <s v="Upton, 1996"/>
        <s v="Upton, 1995"/>
        <s v="Upton, 1994"/>
        <s v="Upton, 1993"/>
        <s v="Upton, 1992"/>
        <s v="Upton, 1991"/>
        <s v="Upton, 1990"/>
        <s v="Upton, 1989"/>
        <s v="Upton, 1988"/>
        <s v="Upton, 1987"/>
        <s v="Upton, 1986"/>
        <s v="Upton, 1985"/>
        <s v="Upton, 1984"/>
        <s v="Upton, 1983"/>
        <s v="Upton, 1982"/>
        <s v="Upton, 1981"/>
        <s v="Upton, 1980"/>
        <s v="Upton, 1979"/>
        <s v="Upton, 1978"/>
        <s v="Upton, 1977"/>
        <s v="Upton, 1976"/>
        <s v="Upton, 1975"/>
        <s v="Upton, 1974"/>
        <s v="Upton, 1973"/>
        <s v="Upton, 1972"/>
        <s v="Upton, 1971"/>
        <s v="Upton, 1970"/>
        <s v="Upton, 1969"/>
        <s v="Upton, 1968"/>
        <s v="Upton, 1967"/>
        <s v="Upton, 1966"/>
        <s v="Upton, 1965"/>
        <s v="Upton, 1964"/>
        <s v="Upton, 1963"/>
        <s v="Upton, 1962"/>
        <s v="Upton, 1961"/>
        <s v="Upton, 1960"/>
        <s v="Upton, 1959"/>
        <s v="Upton, 1958"/>
        <s v="Upton, 1957"/>
        <s v="Upton, 1956"/>
        <s v="Upton, 1955"/>
        <s v="Upton, 1954"/>
        <s v="Upton, 1953"/>
        <s v="Upton, 1952"/>
        <s v="Upton, 1951"/>
        <s v="Upton, 1950"/>
        <s v="Upton, 1949"/>
        <s v="Upton, 1948"/>
        <s v="Upton, 1947"/>
        <s v="Upton, 1946"/>
        <s v="Upton, 1945"/>
        <s v="Upton, 1944"/>
        <s v="Upton, 1943"/>
        <s v="Upton, 1942"/>
        <s v="Upton, 1941"/>
        <s v="Upton, 1940"/>
        <s v="Upton, 1939"/>
        <s v="Upton, 1938"/>
        <s v="Upton, 1937"/>
        <s v="Upton, 1936"/>
        <s v="Upton, 1935"/>
        <s v="Upton, 1934"/>
        <s v="Upton, 1933"/>
        <s v="Upton, 1932"/>
        <s v="Upton, "/>
      </sharedItems>
    </cacheField>
    <cacheField name="ScoreMargin" numFmtId="0" formula="IFERROR('POINTS/GM'-'POINTS/GM2',0)" databaseField="0"/>
    <cacheField name="Team FG Percentage" numFmtId="0" formula="IFERROR(('3_FGM'+'2_FGM')/('3_FGA'+'2_FGA'),0)" databaseField="0"/>
    <cacheField name="Team 3FGM per Gm" numFmtId="0" formula="IFERROR('3_FGM'/GP,0)" databaseField="0"/>
    <cacheField name="Team 3FGA per Gm" numFmtId="0" formula="IFERROR('3_FGA'/GP,0)" databaseField="0"/>
    <cacheField name="Team 2FGM per Gm" numFmtId="0" formula="IFERROR('2_FGM'/GP,0)" databaseField="0"/>
    <cacheField name="Team 2FGA per Gm" numFmtId="0" formula="IFERROR('2_FGA'/GP,0)" databaseField="0"/>
    <cacheField name="Team FTM per Gm" numFmtId="0" formula="IFERROR(FT_M/GP,0)" databaseField="0"/>
    <cacheField name="Team FTA per Gm" numFmtId="0" formula="IFERROR(FT_A/GP,0)" databaseField="0"/>
    <cacheField name="Rebounding Margin" numFmtId="0" formula="IFERROR('TL REB/GM'-'TL REB/GM2',0)" databaseField="0"/>
    <cacheField name="Opp FGA per Gm" numFmtId="0" formula="IFERROR(('3_FGA2'+'2_FGA2')/GP2,0)" databaseField="0"/>
    <cacheField name="Opp FG Percentage" numFmtId="0" formula="IFERROR(('3_FGM2'+'2_FGM2')/('3_FGA2'+'2_FGA2'),0)" databaseField="0"/>
    <cacheField name="Opp 3FGM per Gm" numFmtId="0" formula="IFERROR('3_FGA2'/GP2,0)" databaseField="0"/>
    <cacheField name="Opp FTA per Gm" numFmtId="0" formula="IFERROR(FT_A2/GP2,0)" databaseField="0"/>
    <cacheField name="Win %" numFmtId="0" formula="IFERROR(#NAME?/(#NAME?+#NAME?),0)" databaseField="0"/>
    <cacheField name="Conf Win %" numFmtId="0" formula="10*#NAME?+10*(#NAME?-#NAME?)+100*#NAME?+ 100*(#NAME?-#NAME?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">
  <r>
    <x v="0"/>
    <n v="1"/>
    <m/>
    <m/>
    <m/>
  </r>
  <r>
    <x v="0"/>
    <n v="1"/>
    <m/>
    <m/>
    <m/>
  </r>
  <r>
    <x v="0"/>
    <n v="1"/>
    <m/>
    <m/>
    <m/>
  </r>
  <r>
    <x v="0"/>
    <n v="1"/>
    <m/>
    <m/>
    <m/>
  </r>
  <r>
    <x v="0"/>
    <n v="1"/>
    <m/>
    <m/>
    <m/>
  </r>
  <r>
    <x v="0"/>
    <m/>
    <m/>
    <n v="1"/>
    <m/>
  </r>
  <r>
    <x v="0"/>
    <m/>
    <m/>
    <n v="1"/>
    <m/>
  </r>
  <r>
    <x v="0"/>
    <n v="1"/>
    <m/>
    <m/>
    <m/>
  </r>
  <r>
    <x v="1"/>
    <m/>
    <n v="1"/>
    <m/>
    <m/>
  </r>
  <r>
    <x v="1"/>
    <m/>
    <m/>
    <n v="1"/>
    <m/>
  </r>
  <r>
    <x v="1"/>
    <m/>
    <n v="1"/>
    <m/>
    <m/>
  </r>
  <r>
    <x v="1"/>
    <m/>
    <n v="1"/>
    <m/>
    <m/>
  </r>
  <r>
    <x v="2"/>
    <m/>
    <m/>
    <n v="1"/>
    <m/>
  </r>
  <r>
    <x v="2"/>
    <m/>
    <m/>
    <m/>
    <m/>
  </r>
  <r>
    <x v="3"/>
    <m/>
    <m/>
    <m/>
    <m/>
  </r>
  <r>
    <x v="3"/>
    <m/>
    <m/>
    <m/>
    <m/>
  </r>
  <r>
    <x v="3"/>
    <m/>
    <n v="1"/>
    <m/>
    <m/>
  </r>
  <r>
    <x v="4"/>
    <n v="1"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1">
  <r>
    <x v="0"/>
    <n v="81"/>
    <n v="28"/>
    <n v="0.74311926605504586"/>
    <n v="15"/>
  </r>
  <r>
    <x v="1"/>
    <n v="65"/>
    <n v="8"/>
    <n v="0.8904109589041096"/>
    <n v="8"/>
  </r>
  <r>
    <x v="2"/>
    <n v="31"/>
    <n v="9"/>
    <n v="0.77500000000000002"/>
    <n v="4"/>
  </r>
  <r>
    <x v="3"/>
    <n v="31"/>
    <n v="27"/>
    <n v="0.53448275862068961"/>
    <n v="5"/>
  </r>
  <r>
    <x v="4"/>
    <n v="19"/>
    <n v="9"/>
    <n v="0.6785714285714286"/>
    <n v="3"/>
  </r>
  <r>
    <x v="5"/>
    <n v="17"/>
    <n v="13"/>
    <n v="0.56666666666666665"/>
    <n v="5"/>
  </r>
  <r>
    <x v="6"/>
    <n v="14"/>
    <n v="5"/>
    <n v="0.73684210526315785"/>
    <n v="3"/>
  </r>
  <r>
    <x v="7"/>
    <n v="9"/>
    <n v="7"/>
    <n v="0.5625"/>
    <n v="2"/>
  </r>
  <r>
    <x v="8"/>
    <n v="8"/>
    <n v="0"/>
    <n v="1"/>
    <n v="9"/>
  </r>
  <r>
    <x v="9"/>
    <n v="8"/>
    <n v="3"/>
    <n v="0.72727272727272729"/>
    <n v="3"/>
  </r>
  <r>
    <x v="10"/>
    <n v="0"/>
    <n v="0"/>
    <e v="#DIV/0!"/>
    <n v="2"/>
  </r>
  <r>
    <x v="11"/>
    <n v="0"/>
    <n v="0"/>
    <e v="#DIV/0!"/>
    <n v="7"/>
  </r>
  <r>
    <x v="12"/>
    <n v="0"/>
    <n v="0"/>
    <e v="#DIV/0!"/>
    <n v="6"/>
  </r>
  <r>
    <x v="13"/>
    <n v="0"/>
    <n v="0"/>
    <e v="#DIV/0!"/>
    <n v="4"/>
  </r>
  <r>
    <x v="14"/>
    <n v="0"/>
    <n v="0"/>
    <e v="#DIV/0!"/>
    <n v="4"/>
  </r>
  <r>
    <x v="15"/>
    <n v="0"/>
    <n v="0"/>
    <e v="#DIV/0!"/>
    <n v="5"/>
  </r>
  <r>
    <x v="16"/>
    <n v="0"/>
    <n v="0"/>
    <e v="#DIV/0!"/>
    <n v="0"/>
  </r>
  <r>
    <x v="17"/>
    <n v="0"/>
    <n v="0"/>
    <e v="#DIV/0!"/>
    <n v="1"/>
  </r>
  <r>
    <x v="18"/>
    <n v="0"/>
    <n v="0"/>
    <e v="#DIV/0!"/>
    <n v="2"/>
  </r>
  <r>
    <x v="19"/>
    <n v="0"/>
    <n v="0"/>
    <e v="#DIV/0!"/>
    <n v="3"/>
  </r>
  <r>
    <x v="20"/>
    <n v="0"/>
    <n v="0"/>
    <e v="#DIV/0!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1">
  <r>
    <x v="0"/>
    <x v="0"/>
    <n v="1"/>
    <n v="5.8823529411764705E-2"/>
    <n v="5.8823529411764705E-2"/>
    <n v="17"/>
    <n v="2013"/>
    <n v="1"/>
    <n v="1"/>
  </r>
  <r>
    <x v="1"/>
    <x v="1"/>
    <n v="1"/>
    <n v="8.3333333333333329E-2"/>
    <n v="8.3333333333333329E-2"/>
    <n v="12"/>
    <n v="2014"/>
    <n v="1"/>
    <n v="1"/>
  </r>
  <r>
    <x v="2"/>
    <x v="2"/>
    <n v="1"/>
    <n v="8.3333333333333329E-2"/>
    <n v="8.3333333333333329E-2"/>
    <n v="12"/>
    <n v="2009"/>
    <n v="1"/>
    <n v="1"/>
  </r>
  <r>
    <x v="3"/>
    <x v="3"/>
    <n v="0.66666666666666663"/>
    <n v="0.2"/>
    <n v="0.13333333333333333"/>
    <n v="15"/>
    <n v="2016"/>
    <n v="2"/>
    <n v="3"/>
  </r>
  <r>
    <x v="4"/>
    <x v="4"/>
    <n v="0.5714285714285714"/>
    <n v="0.30434782608695654"/>
    <n v="0.17391304347826086"/>
    <n v="23"/>
    <n v="1997"/>
    <n v="4"/>
    <n v="7"/>
  </r>
  <r>
    <x v="5"/>
    <x v="5"/>
    <n v="0.55555555555555558"/>
    <n v="0.3"/>
    <n v="0.16666666666666666"/>
    <n v="30"/>
    <n v="2012"/>
    <n v="5"/>
    <n v="9"/>
  </r>
  <r>
    <x v="6"/>
    <x v="6"/>
    <n v="0.52500000000000002"/>
    <n v="3.8095238095238093"/>
    <n v="2"/>
    <n v="21"/>
    <n v="2021"/>
    <n v="42"/>
    <n v="80"/>
  </r>
  <r>
    <x v="7"/>
    <x v="7"/>
    <n v="0.5"/>
    <n v="0.54545454545454541"/>
    <n v="0.27272727272727271"/>
    <n v="11"/>
    <n v="1997"/>
    <n v="3"/>
    <n v="6"/>
  </r>
  <r>
    <x v="8"/>
    <x v="8"/>
    <n v="0.5"/>
    <n v="8.6956521739130432E-2"/>
    <n v="4.3478260869565216E-2"/>
    <n v="23"/>
    <n v="1991"/>
    <n v="1"/>
    <n v="2"/>
  </r>
  <r>
    <x v="9"/>
    <x v="9"/>
    <n v="0.5"/>
    <n v="1.6470588235294117"/>
    <n v="0.82352941176470584"/>
    <n v="17"/>
    <n v="2011"/>
    <n v="14"/>
    <n v="28"/>
  </r>
  <r>
    <x v="10"/>
    <x v="10"/>
    <n v="0.5"/>
    <n v="0.19047619047619047"/>
    <n v="9.5238095238095233E-2"/>
    <n v="21"/>
    <n v="1992"/>
    <n v="2"/>
    <n v="4"/>
  </r>
  <r>
    <x v="11"/>
    <x v="10"/>
    <n v="0.5"/>
    <n v="0.1"/>
    <n v="0.05"/>
    <n v="20"/>
    <n v="1991"/>
    <n v="1"/>
    <n v="2"/>
  </r>
  <r>
    <x v="12"/>
    <x v="2"/>
    <n v="0.5"/>
    <n v="0.16666666666666666"/>
    <n v="8.3333333333333329E-2"/>
    <n v="12"/>
    <n v="2010"/>
    <n v="1"/>
    <n v="2"/>
  </r>
  <r>
    <x v="13"/>
    <x v="11"/>
    <n v="0.5"/>
    <n v="6.6666666666666666E-2"/>
    <n v="3.3333333333333333E-2"/>
    <n v="30"/>
    <n v="2012"/>
    <n v="1"/>
    <n v="2"/>
  </r>
  <r>
    <x v="14"/>
    <x v="12"/>
    <n v="0.5"/>
    <n v="0.16666666666666666"/>
    <n v="8.3333333333333329E-2"/>
    <n v="12"/>
    <n v="2007"/>
    <n v="1"/>
    <n v="2"/>
  </r>
  <r>
    <x v="15"/>
    <x v="7"/>
    <n v="0.5"/>
    <n v="0.36363636363636365"/>
    <n v="0.18181818181818182"/>
    <n v="22"/>
    <n v="1998"/>
    <n v="4"/>
    <n v="8"/>
  </r>
  <r>
    <x v="16"/>
    <x v="13"/>
    <n v="0.45833333333333331"/>
    <n v="1.0434782608695652"/>
    <n v="0.47826086956521741"/>
    <n v="23"/>
    <n v="1998"/>
    <n v="11"/>
    <n v="24"/>
  </r>
  <r>
    <x v="17"/>
    <x v="14"/>
    <n v="0.45454545454545453"/>
    <n v="0.5"/>
    <n v="0.22727272727272727"/>
    <n v="22"/>
    <n v="2020"/>
    <n v="5"/>
    <n v="11"/>
  </r>
  <r>
    <x v="18"/>
    <x v="15"/>
    <n v="0.44134078212290501"/>
    <n v="7.7826086956521738"/>
    <n v="3.4347826086956523"/>
    <n v="23"/>
    <n v="1994"/>
    <n v="79"/>
    <n v="179"/>
  </r>
  <r>
    <x v="19"/>
    <x v="7"/>
    <n v="0.4358974358974359"/>
    <n v="2.0526315789473686"/>
    <n v="0.89473684210526316"/>
    <n v="19"/>
    <n v="1999"/>
    <n v="17"/>
    <n v="39"/>
  </r>
  <r>
    <x v="20"/>
    <x v="16"/>
    <n v="0.42105263157894735"/>
    <n v="0.82608695652173914"/>
    <n v="0.34782608695652173"/>
    <n v="23"/>
    <n v="1991"/>
    <n v="8"/>
    <n v="19"/>
  </r>
  <r>
    <x v="21"/>
    <x v="11"/>
    <n v="0.41791044776119401"/>
    <n v="3.9411764705882355"/>
    <n v="1.6470588235294117"/>
    <n v="17"/>
    <n v="2011"/>
    <n v="28"/>
    <n v="67"/>
  </r>
  <r>
    <x v="22"/>
    <x v="6"/>
    <n v="0.40361445783132532"/>
    <n v="6.1481481481481479"/>
    <n v="2.4814814814814814"/>
    <n v="27"/>
    <n v="2022"/>
    <n v="67"/>
    <n v="166"/>
  </r>
  <r>
    <x v="23"/>
    <x v="17"/>
    <n v="0.40109890109890112"/>
    <n v="7.28"/>
    <n v="2.92"/>
    <n v="25"/>
    <n v="2022"/>
    <n v="73"/>
    <n v="182"/>
  </r>
  <r>
    <x v="24"/>
    <x v="18"/>
    <n v="0.4"/>
    <n v="1.1111111111111112"/>
    <n v="0.44444444444444442"/>
    <n v="27"/>
    <n v="2022"/>
    <n v="12"/>
    <n v="30"/>
  </r>
  <r>
    <x v="25"/>
    <x v="19"/>
    <n v="0.4"/>
    <n v="0.20833333333333334"/>
    <n v="8.3333333333333329E-2"/>
    <n v="24"/>
    <n v="2015"/>
    <n v="2"/>
    <n v="5"/>
  </r>
  <r>
    <x v="26"/>
    <x v="20"/>
    <n v="0.4"/>
    <n v="0.86956521739130432"/>
    <n v="0.34782608695652173"/>
    <n v="23"/>
    <n v="2018"/>
    <n v="8"/>
    <n v="20"/>
  </r>
  <r>
    <x v="27"/>
    <x v="21"/>
    <n v="0.39759036144578314"/>
    <n v="3.074074074074074"/>
    <n v="1.2222222222222223"/>
    <n v="27"/>
    <n v="2019"/>
    <n v="33"/>
    <n v="83"/>
  </r>
  <r>
    <x v="28"/>
    <x v="21"/>
    <n v="0.39285714285714285"/>
    <n v="6.666666666666667"/>
    <n v="2.6190476190476191"/>
    <n v="21"/>
    <n v="2021"/>
    <n v="55"/>
    <n v="140"/>
  </r>
  <r>
    <x v="29"/>
    <x v="17"/>
    <n v="0.39285714285714285"/>
    <n v="7.5384615384615383"/>
    <n v="2.9615384615384617"/>
    <n v="26"/>
    <n v="2020"/>
    <n v="77"/>
    <n v="196"/>
  </r>
  <r>
    <x v="30"/>
    <x v="22"/>
    <n v="0.3888888888888889"/>
    <n v="0.75"/>
    <n v="0.29166666666666669"/>
    <n v="24"/>
    <n v="1998"/>
    <n v="7"/>
    <n v="18"/>
  </r>
  <r>
    <x v="31"/>
    <x v="17"/>
    <n v="0.38759689922480622"/>
    <n v="6.1428571428571432"/>
    <n v="2.3809523809523809"/>
    <n v="21"/>
    <n v="2021"/>
    <n v="50"/>
    <n v="129"/>
  </r>
  <r>
    <x v="32"/>
    <x v="23"/>
    <n v="0.37743190661478598"/>
    <n v="9.518518518518519"/>
    <n v="3.5925925925925926"/>
    <n v="27"/>
    <n v="2019"/>
    <n v="97"/>
    <n v="257"/>
  </r>
  <r>
    <x v="33"/>
    <x v="24"/>
    <n v="0.375"/>
    <n v="0.64"/>
    <n v="0.24"/>
    <n v="25"/>
    <n v="2017"/>
    <n v="6"/>
    <n v="16"/>
  </r>
  <r>
    <x v="34"/>
    <x v="25"/>
    <n v="0.375"/>
    <n v="0.47058823529411764"/>
    <n v="0.17647058823529413"/>
    <n v="17"/>
    <n v="1995"/>
    <n v="3"/>
    <n v="8"/>
  </r>
  <r>
    <x v="35"/>
    <x v="11"/>
    <n v="0.37254901960784315"/>
    <n v="3"/>
    <n v="1.1176470588235294"/>
    <n v="17"/>
    <n v="2010"/>
    <n v="19"/>
    <n v="51"/>
  </r>
  <r>
    <x v="36"/>
    <x v="25"/>
    <n v="0.37142857142857144"/>
    <n v="1.5217391304347827"/>
    <n v="0.56521739130434778"/>
    <n v="23"/>
    <n v="1997"/>
    <n v="13"/>
    <n v="35"/>
  </r>
  <r>
    <x v="37"/>
    <x v="26"/>
    <n v="0.37096774193548387"/>
    <n v="3.263157894736842"/>
    <n v="1.2105263157894737"/>
    <n v="19"/>
    <n v="1995"/>
    <n v="23"/>
    <n v="62"/>
  </r>
  <r>
    <x v="38"/>
    <x v="27"/>
    <n v="0.36986301369863012"/>
    <n v="3.1739130434782608"/>
    <n v="1.173913043478261"/>
    <n v="23"/>
    <n v="1998"/>
    <n v="27"/>
    <n v="73"/>
  </r>
  <r>
    <x v="39"/>
    <x v="28"/>
    <n v="0.36842105263157893"/>
    <n v="1.5833333333333333"/>
    <n v="0.58333333333333337"/>
    <n v="24"/>
    <n v="2008"/>
    <n v="14"/>
    <n v="38"/>
  </r>
  <r>
    <x v="40"/>
    <x v="21"/>
    <n v="0.36440677966101692"/>
    <n v="4.5384615384615383"/>
    <n v="1.6538461538461537"/>
    <n v="26"/>
    <n v="2020"/>
    <n v="43"/>
    <n v="118"/>
  </r>
  <r>
    <x v="41"/>
    <x v="29"/>
    <n v="0.36170212765957449"/>
    <n v="1.8076923076923077"/>
    <n v="0.65384615384615385"/>
    <n v="26"/>
    <n v="2022"/>
    <n v="17"/>
    <n v="47"/>
  </r>
  <r>
    <x v="42"/>
    <x v="30"/>
    <n v="0.35714285714285715"/>
    <n v="0.58333333333333337"/>
    <n v="0.20833333333333334"/>
    <n v="24"/>
    <n v="2009"/>
    <n v="5"/>
    <n v="14"/>
  </r>
  <r>
    <x v="43"/>
    <x v="31"/>
    <n v="0.35714285714285715"/>
    <n v="0.82352941176470584"/>
    <n v="0.29411764705882354"/>
    <n v="17"/>
    <n v="2019"/>
    <n v="5"/>
    <n v="14"/>
  </r>
  <r>
    <x v="44"/>
    <x v="15"/>
    <n v="0.35606060606060608"/>
    <n v="5.7391304347826084"/>
    <n v="2.0434782608695654"/>
    <n v="23"/>
    <n v="1993"/>
    <n v="47"/>
    <n v="132"/>
  </r>
  <r>
    <x v="45"/>
    <x v="32"/>
    <n v="0.35294117647058826"/>
    <n v="4.08"/>
    <n v="1.44"/>
    <n v="25"/>
    <n v="2023"/>
    <n v="36"/>
    <n v="102"/>
  </r>
  <r>
    <x v="46"/>
    <x v="6"/>
    <n v="0.35227272727272729"/>
    <n v="3.52"/>
    <n v="1.24"/>
    <n v="25"/>
    <n v="2020"/>
    <n v="31"/>
    <n v="88"/>
  </r>
  <r>
    <x v="47"/>
    <x v="33"/>
    <n v="0.352112676056338"/>
    <n v="3.0869565217391304"/>
    <n v="1.0869565217391304"/>
    <n v="23"/>
    <n v="1993"/>
    <n v="25"/>
    <n v="71"/>
  </r>
  <r>
    <x v="48"/>
    <x v="28"/>
    <n v="0.35135135135135137"/>
    <n v="1.5416666666666667"/>
    <n v="0.54166666666666663"/>
    <n v="24"/>
    <n v="2009"/>
    <n v="13"/>
    <n v="37"/>
  </r>
  <r>
    <x v="49"/>
    <x v="23"/>
    <n v="0.35106382978723405"/>
    <n v="6.7142857142857144"/>
    <n v="2.3571428571428572"/>
    <n v="28"/>
    <n v="2018"/>
    <n v="66"/>
    <n v="188"/>
  </r>
  <r>
    <x v="50"/>
    <x v="34"/>
    <n v="0.35"/>
    <n v="1.7391304347826086"/>
    <n v="0.60869565217391308"/>
    <n v="23"/>
    <n v="1997"/>
    <n v="14"/>
    <n v="40"/>
  </r>
  <r>
    <x v="51"/>
    <x v="35"/>
    <n v="0.34782608695652173"/>
    <n v="1.0952380952380953"/>
    <n v="0.38095238095238093"/>
    <n v="21"/>
    <n v="2022"/>
    <n v="8"/>
    <n v="23"/>
  </r>
  <r>
    <x v="52"/>
    <x v="36"/>
    <n v="0.34782608695652173"/>
    <n v="2.875"/>
    <n v="1"/>
    <n v="24"/>
    <n v="2007"/>
    <n v="24"/>
    <n v="69"/>
  </r>
  <r>
    <x v="53"/>
    <x v="37"/>
    <n v="0.34567901234567899"/>
    <n v="6.2307692307692308"/>
    <n v="2.1538461538461537"/>
    <n v="13"/>
    <n v="2008"/>
    <n v="28"/>
    <n v="81"/>
  </r>
  <r>
    <x v="54"/>
    <x v="20"/>
    <n v="0.34482758620689657"/>
    <n v="1.0740740740740742"/>
    <n v="0.37037037037037035"/>
    <n v="27"/>
    <n v="2019"/>
    <n v="10"/>
    <n v="29"/>
  </r>
  <r>
    <x v="55"/>
    <x v="38"/>
    <n v="0.34482758620689657"/>
    <n v="1.3181818181818181"/>
    <n v="0.45454545454545453"/>
    <n v="22"/>
    <n v="1996"/>
    <n v="10"/>
    <n v="29"/>
  </r>
  <r>
    <x v="56"/>
    <x v="39"/>
    <n v="0.34482758620689657"/>
    <n v="3.2222222222222223"/>
    <n v="1.1111111111111112"/>
    <n v="27"/>
    <n v="2016"/>
    <n v="30"/>
    <n v="87"/>
  </r>
  <r>
    <x v="57"/>
    <x v="40"/>
    <n v="0.34408602150537637"/>
    <n v="3.72"/>
    <n v="1.28"/>
    <n v="25"/>
    <n v="2022"/>
    <n v="32"/>
    <n v="93"/>
  </r>
  <r>
    <x v="58"/>
    <x v="41"/>
    <n v="0.34285714285714286"/>
    <n v="2.0588235294117645"/>
    <n v="0.70588235294117652"/>
    <n v="17"/>
    <n v="2011"/>
    <n v="12"/>
    <n v="35"/>
  </r>
  <r>
    <x v="59"/>
    <x v="42"/>
    <n v="0.34210526315789475"/>
    <n v="1.5833333333333333"/>
    <n v="0.54166666666666663"/>
    <n v="24"/>
    <n v="1998"/>
    <n v="13"/>
    <n v="38"/>
  </r>
  <r>
    <x v="60"/>
    <x v="43"/>
    <n v="0.34031413612565448"/>
    <n v="6.8214285714285712"/>
    <n v="2.3214285714285716"/>
    <n v="28"/>
    <n v="2018"/>
    <n v="65"/>
    <n v="191"/>
  </r>
  <r>
    <x v="61"/>
    <x v="38"/>
    <n v="0.33333333333333331"/>
    <n v="1.6956521739130435"/>
    <n v="0.56521739130434778"/>
    <n v="23"/>
    <n v="1997"/>
    <n v="13"/>
    <n v="39"/>
  </r>
  <r>
    <x v="62"/>
    <x v="30"/>
    <n v="0.33333333333333331"/>
    <n v="0.75"/>
    <n v="0.25"/>
    <n v="24"/>
    <n v="2007"/>
    <n v="6"/>
    <n v="18"/>
  </r>
  <r>
    <x v="63"/>
    <x v="44"/>
    <n v="0.33333333333333331"/>
    <n v="4.92"/>
    <n v="1.64"/>
    <n v="25"/>
    <n v="2008"/>
    <n v="41"/>
    <n v="123"/>
  </r>
  <r>
    <x v="64"/>
    <x v="45"/>
    <n v="0.33333333333333331"/>
    <n v="0.63157894736842102"/>
    <n v="0.21052631578947367"/>
    <n v="19"/>
    <n v="2022"/>
    <n v="4"/>
    <n v="12"/>
  </r>
  <r>
    <x v="65"/>
    <x v="46"/>
    <n v="0.33333333333333331"/>
    <n v="2.7142857142857144"/>
    <n v="0.90476190476190477"/>
    <n v="21"/>
    <n v="1992"/>
    <n v="19"/>
    <n v="57"/>
  </r>
  <r>
    <x v="66"/>
    <x v="8"/>
    <n v="0.33333333333333331"/>
    <n v="0.14285714285714285"/>
    <n v="4.7619047619047616E-2"/>
    <n v="21"/>
    <n v="1992"/>
    <n v="1"/>
    <n v="3"/>
  </r>
  <r>
    <x v="67"/>
    <x v="47"/>
    <n v="0.33333333333333331"/>
    <n v="0.66666666666666663"/>
    <n v="0.22222222222222221"/>
    <n v="27"/>
    <n v="2013"/>
    <n v="6"/>
    <n v="18"/>
  </r>
  <r>
    <x v="68"/>
    <x v="48"/>
    <n v="0.33333333333333331"/>
    <n v="0.1111111111111111"/>
    <n v="3.7037037037037035E-2"/>
    <n v="27"/>
    <n v="2019"/>
    <n v="1"/>
    <n v="3"/>
  </r>
  <r>
    <x v="69"/>
    <x v="36"/>
    <n v="0.3258426966292135"/>
    <n v="4.0454545454545459"/>
    <n v="1.3181818181818181"/>
    <n v="22"/>
    <n v="2008"/>
    <n v="29"/>
    <n v="89"/>
  </r>
  <r>
    <x v="70"/>
    <x v="20"/>
    <n v="0.32500000000000001"/>
    <n v="1.5384615384615385"/>
    <n v="0.5"/>
    <n v="26"/>
    <n v="2020"/>
    <n v="13"/>
    <n v="40"/>
  </r>
  <r>
    <x v="71"/>
    <x v="31"/>
    <n v="0.32258064516129031"/>
    <n v="1.4761904761904763"/>
    <n v="0.47619047619047616"/>
    <n v="21"/>
    <n v="2021"/>
    <n v="10"/>
    <n v="31"/>
  </r>
  <r>
    <x v="72"/>
    <x v="21"/>
    <n v="0.32"/>
    <n v="1.7857142857142858"/>
    <n v="0.5714285714285714"/>
    <n v="28"/>
    <n v="2018"/>
    <n v="16"/>
    <n v="50"/>
  </r>
  <r>
    <x v="73"/>
    <x v="43"/>
    <n v="0.31818181818181818"/>
    <n v="7.04"/>
    <n v="2.2400000000000002"/>
    <n v="25"/>
    <n v="2017"/>
    <n v="56"/>
    <n v="176"/>
  </r>
  <r>
    <x v="74"/>
    <x v="49"/>
    <n v="0.31818181818181818"/>
    <n v="1.2222222222222223"/>
    <n v="0.3888888888888889"/>
    <n v="18"/>
    <n v="2023"/>
    <n v="7"/>
    <n v="22"/>
  </r>
  <r>
    <x v="75"/>
    <x v="27"/>
    <n v="0.31666666666666665"/>
    <n v="2.6086956521739131"/>
    <n v="0.82608695652173914"/>
    <n v="23"/>
    <n v="1997"/>
    <n v="19"/>
    <n v="60"/>
  </r>
  <r>
    <x v="76"/>
    <x v="50"/>
    <n v="0.31481481481481483"/>
    <n v="2.4545454545454546"/>
    <n v="0.77272727272727271"/>
    <n v="22"/>
    <n v="1991"/>
    <n v="17"/>
    <n v="54"/>
  </r>
  <r>
    <x v="77"/>
    <x v="36"/>
    <n v="0.3141025641025641"/>
    <n v="6.5"/>
    <n v="2.0416666666666665"/>
    <n v="24"/>
    <n v="2009"/>
    <n v="49"/>
    <n v="156"/>
  </r>
  <r>
    <x v="78"/>
    <x v="43"/>
    <n v="0.31318681318681318"/>
    <n v="6.7407407407407405"/>
    <n v="2.1111111111111112"/>
    <n v="27"/>
    <n v="2015"/>
    <n v="57"/>
    <n v="182"/>
  </r>
  <r>
    <x v="79"/>
    <x v="51"/>
    <n v="0.31111111111111112"/>
    <n v="2.6470588235294117"/>
    <n v="0.82352941176470584"/>
    <n v="17"/>
    <n v="2007"/>
    <n v="14"/>
    <n v="45"/>
  </r>
  <r>
    <x v="80"/>
    <x v="18"/>
    <n v="0.30985915492957744"/>
    <n v="2.7307692307692308"/>
    <n v="0.84615384615384615"/>
    <n v="26"/>
    <n v="2023"/>
    <n v="22"/>
    <n v="71"/>
  </r>
  <r>
    <x v="81"/>
    <x v="52"/>
    <n v="0.30952380952380953"/>
    <n v="2.625"/>
    <n v="0.8125"/>
    <n v="16"/>
    <n v="2017"/>
    <n v="13"/>
    <n v="42"/>
  </r>
  <r>
    <x v="82"/>
    <x v="44"/>
    <n v="0.30882352941176472"/>
    <n v="4"/>
    <n v="1.2352941176470589"/>
    <n v="17"/>
    <n v="2009"/>
    <n v="21"/>
    <n v="68"/>
  </r>
  <r>
    <x v="83"/>
    <x v="53"/>
    <n v="0.30769230769230771"/>
    <n v="1.1818181818181819"/>
    <n v="0.36363636363636365"/>
    <n v="22"/>
    <n v="1995"/>
    <n v="8"/>
    <n v="26"/>
  </r>
  <r>
    <x v="84"/>
    <x v="54"/>
    <n v="0.30769230769230771"/>
    <n v="0.8666666666666667"/>
    <n v="0.26666666666666666"/>
    <n v="15"/>
    <n v="2011"/>
    <n v="4"/>
    <n v="13"/>
  </r>
  <r>
    <x v="85"/>
    <x v="55"/>
    <n v="0.30681818181818182"/>
    <n v="3.3846153846153846"/>
    <n v="1.0384615384615385"/>
    <n v="26"/>
    <n v="2023"/>
    <n v="27"/>
    <n v="88"/>
  </r>
  <r>
    <x v="86"/>
    <x v="23"/>
    <n v="0.30612244897959184"/>
    <n v="8.1666666666666661"/>
    <n v="2.5"/>
    <n v="24"/>
    <n v="2017"/>
    <n v="60"/>
    <n v="196"/>
  </r>
  <r>
    <x v="87"/>
    <x v="56"/>
    <n v="0.30434782608695654"/>
    <n v="2"/>
    <n v="0.60869565217391308"/>
    <n v="23"/>
    <n v="1993"/>
    <n v="14"/>
    <n v="46"/>
  </r>
  <r>
    <x v="88"/>
    <x v="57"/>
    <n v="0.30303030303030304"/>
    <n v="1.65"/>
    <n v="0.5"/>
    <n v="20"/>
    <n v="1999"/>
    <n v="10"/>
    <n v="33"/>
  </r>
  <r>
    <x v="89"/>
    <x v="43"/>
    <n v="0.30088495575221241"/>
    <n v="8.3703703703703702"/>
    <n v="2.5185185185185186"/>
    <n v="27"/>
    <n v="2016"/>
    <n v="68"/>
    <n v="226"/>
  </r>
  <r>
    <x v="90"/>
    <x v="56"/>
    <n v="0.3"/>
    <n v="1.4285714285714286"/>
    <n v="0.42857142857142855"/>
    <n v="21"/>
    <n v="1992"/>
    <n v="9"/>
    <n v="30"/>
  </r>
  <r>
    <x v="91"/>
    <x v="58"/>
    <n v="0.3"/>
    <n v="1.4285714285714286"/>
    <n v="0.42857142857142855"/>
    <n v="28"/>
    <n v="2018"/>
    <n v="12"/>
    <n v="40"/>
  </r>
  <r>
    <x v="92"/>
    <x v="5"/>
    <n v="0.29870129870129869"/>
    <n v="2.8518518518518516"/>
    <n v="0.85185185185185186"/>
    <n v="27"/>
    <n v="2015"/>
    <n v="23"/>
    <n v="77"/>
  </r>
  <r>
    <x v="93"/>
    <x v="56"/>
    <n v="0.29629629629629628"/>
    <n v="2.347826086956522"/>
    <n v="0.69565217391304346"/>
    <n v="23"/>
    <n v="1994"/>
    <n v="16"/>
    <n v="54"/>
  </r>
  <r>
    <x v="94"/>
    <x v="59"/>
    <n v="0.29629629629629628"/>
    <n v="1.2272727272727273"/>
    <n v="0.36363636363636365"/>
    <n v="22"/>
    <n v="1995"/>
    <n v="8"/>
    <n v="27"/>
  </r>
  <r>
    <x v="95"/>
    <x v="23"/>
    <n v="0.29565217391304349"/>
    <n v="4.2592592592592595"/>
    <n v="1.2592592592592593"/>
    <n v="27"/>
    <n v="2016"/>
    <n v="34"/>
    <n v="115"/>
  </r>
  <r>
    <x v="96"/>
    <x v="42"/>
    <n v="0.29213483146067415"/>
    <n v="4.6842105263157894"/>
    <n v="1.368421052631579"/>
    <n v="19"/>
    <n v="1999"/>
    <n v="26"/>
    <n v="89"/>
  </r>
  <r>
    <x v="97"/>
    <x v="60"/>
    <n v="0.2857142857142857"/>
    <n v="0.35"/>
    <n v="0.1"/>
    <n v="20"/>
    <n v="1999"/>
    <n v="2"/>
    <n v="7"/>
  </r>
  <r>
    <x v="98"/>
    <x v="61"/>
    <n v="0.2857142857142857"/>
    <n v="3.5"/>
    <n v="1"/>
    <n v="24"/>
    <n v="2007"/>
    <n v="24"/>
    <n v="84"/>
  </r>
  <r>
    <x v="99"/>
    <x v="58"/>
    <n v="0.28260869565217389"/>
    <n v="1.7037037037037037"/>
    <n v="0.48148148148148145"/>
    <n v="27"/>
    <n v="2019"/>
    <n v="13"/>
    <n v="46"/>
  </r>
  <r>
    <x v="100"/>
    <x v="16"/>
    <n v="0.28125"/>
    <n v="3.0476190476190474"/>
    <n v="0.8571428571428571"/>
    <n v="21"/>
    <n v="1992"/>
    <n v="18"/>
    <n v="64"/>
  </r>
  <r>
    <x v="101"/>
    <x v="28"/>
    <n v="0.27272727272727271"/>
    <n v="2.5882352941176472"/>
    <n v="0.70588235294117652"/>
    <n v="17"/>
    <n v="2010"/>
    <n v="12"/>
    <n v="44"/>
  </r>
  <r>
    <x v="102"/>
    <x v="35"/>
    <n v="0.26923076923076922"/>
    <n v="3"/>
    <n v="0.80769230769230771"/>
    <n v="26"/>
    <n v="2023"/>
    <n v="21"/>
    <n v="78"/>
  </r>
  <r>
    <x v="103"/>
    <x v="52"/>
    <n v="0.26923076923076922"/>
    <n v="2.2608695652173911"/>
    <n v="0.60869565217391308"/>
    <n v="23"/>
    <n v="2018"/>
    <n v="14"/>
    <n v="52"/>
  </r>
  <r>
    <x v="104"/>
    <x v="41"/>
    <n v="0.26829268292682928"/>
    <n v="2.7333333333333334"/>
    <n v="0.73333333333333328"/>
    <n v="30"/>
    <n v="2014"/>
    <n v="22"/>
    <n v="82"/>
  </r>
  <r>
    <x v="105"/>
    <x v="42"/>
    <n v="0.26666666666666666"/>
    <n v="0.75"/>
    <n v="0.2"/>
    <n v="20"/>
    <n v="1997"/>
    <n v="4"/>
    <n v="15"/>
  </r>
  <r>
    <x v="106"/>
    <x v="31"/>
    <n v="0.26470588235294118"/>
    <n v="1.36"/>
    <n v="0.36"/>
    <n v="25"/>
    <n v="2020"/>
    <n v="9"/>
    <n v="34"/>
  </r>
  <r>
    <x v="107"/>
    <x v="11"/>
    <n v="0.26315789473684209"/>
    <n v="2.6206896551724137"/>
    <n v="0.68965517241379315"/>
    <n v="29"/>
    <n v="2013"/>
    <n v="20"/>
    <n v="76"/>
  </r>
  <r>
    <x v="108"/>
    <x v="32"/>
    <n v="0.26315789473684209"/>
    <n v="2.1111111111111112"/>
    <n v="0.55555555555555558"/>
    <n v="27"/>
    <n v="2022"/>
    <n v="15"/>
    <n v="57"/>
  </r>
  <r>
    <x v="109"/>
    <x v="34"/>
    <n v="0.25531914893617019"/>
    <n v="2.2380952380952381"/>
    <n v="0.5714285714285714"/>
    <n v="21"/>
    <n v="1995"/>
    <n v="12"/>
    <n v="47"/>
  </r>
  <r>
    <x v="110"/>
    <x v="62"/>
    <n v="0.25490196078431371"/>
    <n v="2.3181818181818183"/>
    <n v="0.59090909090909094"/>
    <n v="22"/>
    <n v="1996"/>
    <n v="13"/>
    <n v="51"/>
  </r>
  <r>
    <x v="111"/>
    <x v="63"/>
    <n v="0.25"/>
    <n v="0.17391304347826086"/>
    <n v="4.3478260869565216E-2"/>
    <n v="23"/>
    <n v="2014"/>
    <n v="1"/>
    <n v="4"/>
  </r>
  <r>
    <x v="112"/>
    <x v="64"/>
    <n v="0.25"/>
    <n v="2.1666666666666665"/>
    <n v="0.54166666666666663"/>
    <n v="24"/>
    <n v="2009"/>
    <n v="13"/>
    <n v="52"/>
  </r>
  <r>
    <x v="113"/>
    <x v="65"/>
    <n v="0.25"/>
    <n v="0.17391304347826086"/>
    <n v="4.3478260869565216E-2"/>
    <n v="23"/>
    <n v="1993"/>
    <n v="1"/>
    <n v="4"/>
  </r>
  <r>
    <x v="114"/>
    <x v="6"/>
    <n v="0.25"/>
    <n v="2.074074074074074"/>
    <n v="0.51851851851851849"/>
    <n v="27"/>
    <n v="2019"/>
    <n v="14"/>
    <n v="56"/>
  </r>
  <r>
    <x v="115"/>
    <x v="66"/>
    <n v="0.25"/>
    <n v="0.33333333333333331"/>
    <n v="8.3333333333333329E-2"/>
    <n v="24"/>
    <n v="1998"/>
    <n v="2"/>
    <n v="8"/>
  </r>
  <r>
    <x v="116"/>
    <x v="67"/>
    <n v="0.25"/>
    <n v="0.66666666666666663"/>
    <n v="0.16666666666666666"/>
    <n v="18"/>
    <n v="2023"/>
    <n v="3"/>
    <n v="12"/>
  </r>
  <r>
    <x v="117"/>
    <x v="1"/>
    <n v="0.25"/>
    <n v="0.30769230769230771"/>
    <n v="7.6923076923076927E-2"/>
    <n v="13"/>
    <n v="2015"/>
    <n v="1"/>
    <n v="4"/>
  </r>
  <r>
    <x v="118"/>
    <x v="29"/>
    <n v="0.25"/>
    <n v="5.0769230769230766"/>
    <n v="1.2692307692307692"/>
    <n v="26"/>
    <n v="2023"/>
    <n v="33"/>
    <n v="132"/>
  </r>
  <r>
    <x v="119"/>
    <x v="3"/>
    <n v="0.25"/>
    <n v="1.4736842105263157"/>
    <n v="0.36842105263157893"/>
    <n v="19"/>
    <n v="2017"/>
    <n v="7"/>
    <n v="28"/>
  </r>
  <r>
    <x v="120"/>
    <x v="1"/>
    <n v="0.25"/>
    <n v="0.2857142857142857"/>
    <n v="7.1428571428571425E-2"/>
    <n v="14"/>
    <n v="2013"/>
    <n v="1"/>
    <n v="4"/>
  </r>
  <r>
    <x v="121"/>
    <x v="64"/>
    <n v="0.25"/>
    <n v="0.33333333333333331"/>
    <n v="8.3333333333333329E-2"/>
    <n v="12"/>
    <n v="2007"/>
    <n v="1"/>
    <n v="4"/>
  </r>
  <r>
    <x v="122"/>
    <x v="68"/>
    <n v="0.25"/>
    <n v="0.4"/>
    <n v="0.1"/>
    <n v="20"/>
    <n v="2017"/>
    <n v="2"/>
    <n v="8"/>
  </r>
  <r>
    <x v="123"/>
    <x v="62"/>
    <n v="0.25"/>
    <n v="0.61538461538461542"/>
    <n v="0.15384615384615385"/>
    <n v="13"/>
    <n v="1995"/>
    <n v="2"/>
    <n v="8"/>
  </r>
  <r>
    <x v="124"/>
    <x v="30"/>
    <n v="0.23529411764705882"/>
    <n v="1.3076923076923077"/>
    <n v="0.30769230769230771"/>
    <n v="26"/>
    <n v="2008"/>
    <n v="8"/>
    <n v="34"/>
  </r>
  <r>
    <x v="125"/>
    <x v="46"/>
    <n v="0.23529411764705882"/>
    <n v="2.3181818181818183"/>
    <n v="0.54545454545454541"/>
    <n v="22"/>
    <n v="1993"/>
    <n v="12"/>
    <n v="51"/>
  </r>
  <r>
    <x v="126"/>
    <x v="26"/>
    <n v="0.23529411764705882"/>
    <n v="3.0909090909090908"/>
    <n v="0.72727272727272729"/>
    <n v="22"/>
    <n v="1996"/>
    <n v="16"/>
    <n v="68"/>
  </r>
  <r>
    <x v="127"/>
    <x v="69"/>
    <n v="0.234375"/>
    <n v="3.2"/>
    <n v="0.75"/>
    <n v="20"/>
    <n v="1999"/>
    <n v="15"/>
    <n v="64"/>
  </r>
  <r>
    <x v="128"/>
    <x v="40"/>
    <n v="0.23076923076923078"/>
    <n v="1.2380952380952381"/>
    <n v="0.2857142857142857"/>
    <n v="21"/>
    <n v="2021"/>
    <n v="6"/>
    <n v="26"/>
  </r>
  <r>
    <x v="129"/>
    <x v="26"/>
    <n v="0.23076923076923078"/>
    <n v="2.9545454545454546"/>
    <n v="0.68181818181818177"/>
    <n v="22"/>
    <n v="1997"/>
    <n v="15"/>
    <n v="65"/>
  </r>
  <r>
    <x v="130"/>
    <x v="20"/>
    <n v="0.22727272727272727"/>
    <n v="0.88"/>
    <n v="0.2"/>
    <n v="25"/>
    <n v="2017"/>
    <n v="5"/>
    <n v="22"/>
  </r>
  <r>
    <x v="131"/>
    <x v="55"/>
    <n v="0.22222222222222221"/>
    <n v="0.8571428571428571"/>
    <n v="0.19047619047619047"/>
    <n v="21"/>
    <n v="2022"/>
    <n v="4"/>
    <n v="18"/>
  </r>
  <r>
    <x v="132"/>
    <x v="45"/>
    <n v="0.21875"/>
    <n v="1.2307692307692308"/>
    <n v="0.26923076923076922"/>
    <n v="26"/>
    <n v="2023"/>
    <n v="7"/>
    <n v="32"/>
  </r>
  <r>
    <x v="133"/>
    <x v="33"/>
    <n v="0.20869565217391303"/>
    <n v="5"/>
    <n v="1.0434782608695652"/>
    <n v="23"/>
    <n v="1994"/>
    <n v="24"/>
    <n v="115"/>
  </r>
  <r>
    <x v="134"/>
    <x v="58"/>
    <n v="0.20833333333333334"/>
    <n v="1.1428571428571428"/>
    <n v="0.23809523809523808"/>
    <n v="21"/>
    <n v="2021"/>
    <n v="5"/>
    <n v="24"/>
  </r>
  <r>
    <x v="135"/>
    <x v="59"/>
    <n v="0.20588235294117646"/>
    <n v="1.6190476190476191"/>
    <n v="0.33333333333333331"/>
    <n v="21"/>
    <n v="1996"/>
    <n v="7"/>
    <n v="34"/>
  </r>
  <r>
    <x v="136"/>
    <x v="44"/>
    <n v="0.20192307692307693"/>
    <n v="6.117647058823529"/>
    <n v="1.2352941176470589"/>
    <n v="17"/>
    <n v="2010"/>
    <n v="21"/>
    <n v="104"/>
  </r>
  <r>
    <x v="137"/>
    <x v="63"/>
    <n v="0.2"/>
    <n v="0.22727272727272727"/>
    <n v="4.5454545454545456E-2"/>
    <n v="22"/>
    <n v="2015"/>
    <n v="1"/>
    <n v="5"/>
  </r>
  <r>
    <x v="138"/>
    <x v="24"/>
    <n v="0.2"/>
    <n v="0.5357142857142857"/>
    <n v="0.10714285714285714"/>
    <n v="28"/>
    <n v="2018"/>
    <n v="3"/>
    <n v="15"/>
  </r>
  <r>
    <x v="139"/>
    <x v="70"/>
    <n v="0.2"/>
    <n v="0.21739130434782608"/>
    <n v="4.3478260869565216E-2"/>
    <n v="23"/>
    <n v="1993"/>
    <n v="1"/>
    <n v="5"/>
  </r>
  <r>
    <x v="140"/>
    <x v="46"/>
    <n v="0.19230769230769232"/>
    <n v="1.1304347826086956"/>
    <n v="0.21739130434782608"/>
    <n v="23"/>
    <n v="1991"/>
    <n v="5"/>
    <n v="26"/>
  </r>
  <r>
    <x v="141"/>
    <x v="52"/>
    <n v="0.19148936170212766"/>
    <n v="1.7407407407407407"/>
    <n v="0.33333333333333331"/>
    <n v="27"/>
    <n v="2019"/>
    <n v="9"/>
    <n v="47"/>
  </r>
  <r>
    <x v="142"/>
    <x v="34"/>
    <n v="0.1891891891891892"/>
    <n v="1.6818181818181819"/>
    <n v="0.31818181818181818"/>
    <n v="22"/>
    <n v="1996"/>
    <n v="7"/>
    <n v="37"/>
  </r>
  <r>
    <x v="143"/>
    <x v="71"/>
    <n v="0.18840579710144928"/>
    <n v="3.45"/>
    <n v="0.65"/>
    <n v="20"/>
    <n v="1991"/>
    <n v="13"/>
    <n v="69"/>
  </r>
  <r>
    <x v="144"/>
    <x v="72"/>
    <n v="0.18421052631578946"/>
    <n v="3.6190476190476191"/>
    <n v="0.66666666666666663"/>
    <n v="21"/>
    <n v="1992"/>
    <n v="14"/>
    <n v="76"/>
  </r>
  <r>
    <x v="145"/>
    <x v="5"/>
    <n v="0.18181818181818182"/>
    <n v="0.37931034482758619"/>
    <n v="6.8965517241379309E-2"/>
    <n v="29"/>
    <n v="2013"/>
    <n v="2"/>
    <n v="11"/>
  </r>
  <r>
    <x v="146"/>
    <x v="72"/>
    <n v="0.18181818181818182"/>
    <n v="0.95652173913043481"/>
    <n v="0.17391304347826086"/>
    <n v="23"/>
    <n v="1991"/>
    <n v="4"/>
    <n v="22"/>
  </r>
  <r>
    <x v="147"/>
    <x v="15"/>
    <n v="0.18181818181818182"/>
    <n v="1.2222222222222223"/>
    <n v="0.22222222222222221"/>
    <n v="18"/>
    <n v="1992"/>
    <n v="4"/>
    <n v="22"/>
  </r>
  <r>
    <x v="148"/>
    <x v="73"/>
    <n v="0.17391304347826086"/>
    <n v="1"/>
    <n v="0.17391304347826086"/>
    <n v="23"/>
    <n v="1991"/>
    <n v="4"/>
    <n v="23"/>
  </r>
  <r>
    <x v="149"/>
    <x v="52"/>
    <n v="0.17073170731707318"/>
    <n v="1.5185185185185186"/>
    <n v="0.25925925925925924"/>
    <n v="27"/>
    <n v="2016"/>
    <n v="7"/>
    <n v="41"/>
  </r>
  <r>
    <x v="150"/>
    <x v="74"/>
    <n v="0.16666666666666666"/>
    <n v="0.31578947368421051"/>
    <n v="5.2631578947368418E-2"/>
    <n v="19"/>
    <n v="2020"/>
    <n v="1"/>
    <n v="6"/>
  </r>
  <r>
    <x v="151"/>
    <x v="75"/>
    <n v="0.16666666666666666"/>
    <n v="2.7272727272727271"/>
    <n v="0.45454545454545453"/>
    <n v="11"/>
    <n v="2008"/>
    <n v="5"/>
    <n v="30"/>
  </r>
  <r>
    <x v="152"/>
    <x v="76"/>
    <n v="0.16666666666666666"/>
    <n v="0.35294117647058826"/>
    <n v="5.8823529411764705E-2"/>
    <n v="17"/>
    <n v="2020"/>
    <n v="1"/>
    <n v="6"/>
  </r>
  <r>
    <x v="153"/>
    <x v="77"/>
    <n v="0.16666666666666666"/>
    <n v="0.33333333333333331"/>
    <n v="5.5555555555555552E-2"/>
    <n v="18"/>
    <n v="2019"/>
    <n v="1"/>
    <n v="6"/>
  </r>
  <r>
    <x v="154"/>
    <x v="4"/>
    <n v="0.16666666666666666"/>
    <n v="0.2608695652173913"/>
    <n v="4.3478260869565216E-2"/>
    <n v="23"/>
    <n v="1998"/>
    <n v="1"/>
    <n v="6"/>
  </r>
  <r>
    <x v="155"/>
    <x v="78"/>
    <n v="0.16666666666666666"/>
    <n v="0.46153846153846156"/>
    <n v="7.6923076923076927E-2"/>
    <n v="13"/>
    <n v="2023"/>
    <n v="1"/>
    <n v="6"/>
  </r>
  <r>
    <x v="156"/>
    <x v="54"/>
    <n v="0.16666666666666666"/>
    <n v="0.20689655172413793"/>
    <n v="3.4482758620689655E-2"/>
    <n v="29"/>
    <n v="2013"/>
    <n v="1"/>
    <n v="6"/>
  </r>
  <r>
    <x v="157"/>
    <x v="79"/>
    <n v="0.15625"/>
    <n v="2"/>
    <n v="0.3125"/>
    <n v="16"/>
    <n v="2010"/>
    <n v="5"/>
    <n v="32"/>
  </r>
  <r>
    <x v="158"/>
    <x v="80"/>
    <n v="0.15384615384615385"/>
    <n v="0.54166666666666663"/>
    <n v="8.3333333333333329E-2"/>
    <n v="24"/>
    <n v="2023"/>
    <n v="2"/>
    <n v="13"/>
  </r>
  <r>
    <x v="159"/>
    <x v="81"/>
    <n v="0.14285714285714285"/>
    <n v="0.63636363636363635"/>
    <n v="9.0909090909090912E-2"/>
    <n v="22"/>
    <n v="1993"/>
    <n v="2"/>
    <n v="14"/>
  </r>
  <r>
    <x v="160"/>
    <x v="27"/>
    <n v="0.14285714285714285"/>
    <n v="1"/>
    <n v="0.14285714285714285"/>
    <n v="14"/>
    <n v="1995"/>
    <n v="2"/>
    <n v="14"/>
  </r>
  <r>
    <x v="161"/>
    <x v="82"/>
    <n v="0.14285714285714285"/>
    <n v="0.3888888888888889"/>
    <n v="5.5555555555555552E-2"/>
    <n v="18"/>
    <n v="2016"/>
    <n v="1"/>
    <n v="7"/>
  </r>
  <r>
    <x v="162"/>
    <x v="62"/>
    <n v="0.14285714285714285"/>
    <n v="1.8666666666666667"/>
    <n v="0.26666666666666666"/>
    <n v="15"/>
    <n v="1997"/>
    <n v="4"/>
    <n v="28"/>
  </r>
  <r>
    <x v="163"/>
    <x v="40"/>
    <n v="0.13333333333333333"/>
    <n v="0.88235294117647056"/>
    <n v="0.11764705882352941"/>
    <n v="17"/>
    <n v="2020"/>
    <n v="2"/>
    <n v="15"/>
  </r>
  <r>
    <x v="164"/>
    <x v="5"/>
    <n v="0.125"/>
    <n v="1.103448275862069"/>
    <n v="0.13793103448275862"/>
    <n v="29"/>
    <n v="2014"/>
    <n v="4"/>
    <n v="32"/>
  </r>
  <r>
    <x v="165"/>
    <x v="32"/>
    <n v="0.125"/>
    <n v="1.2307692307692308"/>
    <n v="0.15384615384615385"/>
    <n v="13"/>
    <n v="2021"/>
    <n v="2"/>
    <n v="16"/>
  </r>
  <r>
    <x v="166"/>
    <x v="55"/>
    <n v="0.1111111111111111"/>
    <n v="0.69230769230769229"/>
    <n v="7.6923076923076927E-2"/>
    <n v="13"/>
    <n v="2021"/>
    <n v="1"/>
    <n v="9"/>
  </r>
  <r>
    <x v="167"/>
    <x v="83"/>
    <n v="0.1111111111111111"/>
    <n v="0.75"/>
    <n v="8.3333333333333329E-2"/>
    <n v="24"/>
    <n v="2020"/>
    <n v="2"/>
    <n v="18"/>
  </r>
  <r>
    <x v="168"/>
    <x v="58"/>
    <n v="0.10714285714285714"/>
    <n v="1.2727272727272727"/>
    <n v="0.13636363636363635"/>
    <n v="22"/>
    <n v="2020"/>
    <n v="3"/>
    <n v="28"/>
  </r>
  <r>
    <x v="169"/>
    <x v="84"/>
    <n v="0.10714285714285714"/>
    <n v="1.4"/>
    <n v="0.15"/>
    <n v="20"/>
    <n v="1999"/>
    <n v="3"/>
    <n v="28"/>
  </r>
  <r>
    <x v="170"/>
    <x v="41"/>
    <n v="0.10344827586206896"/>
    <n v="1.0357142857142858"/>
    <n v="0.10714285714285714"/>
    <n v="28"/>
    <n v="2013"/>
    <n v="3"/>
    <n v="29"/>
  </r>
  <r>
    <x v="171"/>
    <x v="27"/>
    <n v="9.0909090909090912E-2"/>
    <n v="0.6875"/>
    <n v="6.25E-2"/>
    <n v="16"/>
    <n v="1996"/>
    <n v="1"/>
    <n v="11"/>
  </r>
  <r>
    <x v="172"/>
    <x v="19"/>
    <n v="9.0909090909090912E-2"/>
    <n v="0.36666666666666664"/>
    <n v="3.3333333333333333E-2"/>
    <n v="30"/>
    <n v="2014"/>
    <n v="1"/>
    <n v="11"/>
  </r>
  <r>
    <x v="173"/>
    <x v="85"/>
    <n v="7.6923076923076927E-2"/>
    <n v="0.43333333333333335"/>
    <n v="3.3333333333333333E-2"/>
    <n v="30"/>
    <n v="2014"/>
    <n v="1"/>
    <n v="13"/>
  </r>
  <r>
    <x v="174"/>
    <x v="86"/>
    <n v="5.2631578947368418E-2"/>
    <n v="1.5833333333333333"/>
    <n v="8.3333333333333329E-2"/>
    <n v="12"/>
    <n v="2010"/>
    <n v="1"/>
    <n v="19"/>
  </r>
  <r>
    <x v="175"/>
    <x v="63"/>
    <n v="0"/>
    <n v="0.23809523809523808"/>
    <n v="0"/>
    <n v="21"/>
    <n v="2016"/>
    <n v="0"/>
    <n v="5"/>
  </r>
  <r>
    <x v="176"/>
    <x v="87"/>
    <n v="0"/>
    <n v="0.16666666666666666"/>
    <n v="0"/>
    <n v="12"/>
    <n v="2017"/>
    <m/>
    <n v="2"/>
  </r>
  <r>
    <x v="177"/>
    <x v="88"/>
    <n v="0"/>
    <n v="0.2"/>
    <n v="0"/>
    <n v="10"/>
    <n v="2023"/>
    <m/>
    <n v="2"/>
  </r>
  <r>
    <x v="178"/>
    <x v="89"/>
    <n v="0"/>
    <n v="0"/>
    <n v="0"/>
    <n v="29"/>
    <n v="2013"/>
    <n v="0"/>
    <n v="0"/>
  </r>
  <r>
    <x v="179"/>
    <x v="90"/>
    <n v="0"/>
    <n v="3.4482758620689655E-2"/>
    <n v="0"/>
    <n v="29"/>
    <n v="2013"/>
    <n v="0"/>
    <n v="1"/>
  </r>
  <r>
    <x v="180"/>
    <x v="91"/>
    <n v="0"/>
    <n v="0.72727272727272729"/>
    <n v="0"/>
    <n v="11"/>
    <n v="1995"/>
    <m/>
    <n v="8"/>
  </r>
  <r>
    <x v="181"/>
    <x v="85"/>
    <n v="0"/>
    <n v="0.14814814814814814"/>
    <n v="0"/>
    <n v="27"/>
    <n v="2015"/>
    <n v="0"/>
    <n v="4"/>
  </r>
  <r>
    <x v="182"/>
    <x v="89"/>
    <n v="0"/>
    <n v="0"/>
    <n v="0"/>
    <n v="27"/>
    <n v="2015"/>
    <n v="0"/>
    <n v="0"/>
  </r>
  <r>
    <x v="183"/>
    <x v="53"/>
    <n v="0"/>
    <n v="0.47058823529411764"/>
    <n v="0"/>
    <n v="17"/>
    <n v="1996"/>
    <m/>
    <n v="8"/>
  </r>
  <r>
    <x v="184"/>
    <x v="83"/>
    <n v="0"/>
    <n v="0.1111111111111111"/>
    <n v="0"/>
    <n v="18"/>
    <n v="2018"/>
    <m/>
    <n v="2"/>
  </r>
  <r>
    <x v="185"/>
    <x v="24"/>
    <n v="0"/>
    <n v="3.7037037037037035E-2"/>
    <n v="0"/>
    <n v="27"/>
    <n v="2016"/>
    <n v="0"/>
    <n v="1"/>
  </r>
  <r>
    <x v="186"/>
    <x v="92"/>
    <n v="0"/>
    <n v="5.8823529411764705E-2"/>
    <n v="0"/>
    <n v="17"/>
    <n v="2015"/>
    <n v="0"/>
    <n v="1"/>
  </r>
  <r>
    <x v="187"/>
    <x v="24"/>
    <n v="0"/>
    <n v="0.14814814814814814"/>
    <n v="0"/>
    <n v="27"/>
    <n v="2015"/>
    <n v="0"/>
    <n v="4"/>
  </r>
  <r>
    <x v="188"/>
    <x v="3"/>
    <n v="0"/>
    <n v="0"/>
    <n v="0"/>
    <n v="10"/>
    <n v="2015"/>
    <n v="0"/>
    <n v="0"/>
  </r>
  <r>
    <x v="189"/>
    <x v="93"/>
    <n v="0"/>
    <n v="4.1666666666666664E-2"/>
    <n v="0"/>
    <n v="24"/>
    <n v="2015"/>
    <n v="0"/>
    <n v="1"/>
  </r>
  <r>
    <x v="190"/>
    <x v="90"/>
    <n v="0"/>
    <n v="6.6666666666666666E-2"/>
    <n v="0"/>
    <n v="30"/>
    <n v="2014"/>
    <n v="0"/>
    <n v="2"/>
  </r>
  <r>
    <x v="191"/>
    <x v="89"/>
    <n v="0"/>
    <n v="0"/>
    <n v="0"/>
    <n v="29"/>
    <n v="2014"/>
    <n v="0"/>
    <n v="0"/>
  </r>
  <r>
    <x v="192"/>
    <x v="19"/>
    <n v="0"/>
    <n v="7.407407407407407E-2"/>
    <n v="0"/>
    <n v="27"/>
    <n v="2016"/>
    <n v="0"/>
    <n v="2"/>
  </r>
  <r>
    <x v="193"/>
    <x v="82"/>
    <n v="0"/>
    <n v="6.6666666666666666E-2"/>
    <n v="0"/>
    <n v="15"/>
    <n v="2015"/>
    <n v="0"/>
    <n v="1"/>
  </r>
  <r>
    <x v="194"/>
    <x v="47"/>
    <n v="0"/>
    <n v="6.6666666666666666E-2"/>
    <n v="0"/>
    <n v="30"/>
    <n v="2012"/>
    <m/>
    <n v="2"/>
  </r>
  <r>
    <x v="195"/>
    <x v="93"/>
    <n v="0"/>
    <n v="3.7037037037037035E-2"/>
    <n v="0"/>
    <n v="27"/>
    <n v="2016"/>
    <n v="0"/>
    <n v="1"/>
  </r>
  <r>
    <x v="196"/>
    <x v="94"/>
    <n v="0"/>
    <n v="0.17647058823529413"/>
    <n v="0"/>
    <n v="17"/>
    <n v="2023"/>
    <m/>
    <n v="3"/>
  </r>
  <r>
    <x v="197"/>
    <x v="95"/>
    <n v="0"/>
    <n v="0.16666666666666666"/>
    <n v="0"/>
    <n v="12"/>
    <n v="2009"/>
    <m/>
    <n v="2"/>
  </r>
  <r>
    <x v="198"/>
    <x v="96"/>
    <n v="0"/>
    <n v="4.1666666666666664E-2"/>
    <n v="0"/>
    <n v="24"/>
    <n v="2008"/>
    <m/>
    <n v="1"/>
  </r>
  <r>
    <x v="199"/>
    <x v="18"/>
    <n v="0"/>
    <n v="9.0909090909090912E-2"/>
    <n v="0"/>
    <n v="11"/>
    <n v="2021"/>
    <n v="0"/>
    <n v="1"/>
  </r>
  <r>
    <x v="200"/>
    <x v="97"/>
    <n v="0"/>
    <n v="0.33333333333333331"/>
    <n v="0"/>
    <n v="24"/>
    <n v="2007"/>
    <m/>
    <n v="8"/>
  </r>
  <r>
    <x v="201"/>
    <x v="88"/>
    <n v="0"/>
    <n v="0.46153846153846156"/>
    <n v="0"/>
    <n v="13"/>
    <n v="2021"/>
    <n v="0"/>
    <n v="6"/>
  </r>
  <r>
    <x v="202"/>
    <x v="87"/>
    <n v="0"/>
    <n v="1.0625"/>
    <n v="0"/>
    <n v="16"/>
    <n v="2018"/>
    <m/>
    <n v="17"/>
  </r>
  <r>
    <x v="203"/>
    <x v="65"/>
    <n v="0"/>
    <n v="0.13043478260869565"/>
    <n v="0"/>
    <n v="23"/>
    <n v="1994"/>
    <n v="0"/>
    <n v="3"/>
  </r>
  <r>
    <x v="204"/>
    <x v="74"/>
    <n v="0"/>
    <n v="3.7037037037037035E-2"/>
    <n v="0"/>
    <n v="27"/>
    <n v="2022"/>
    <m/>
    <n v="1"/>
  </r>
  <r>
    <x v="205"/>
    <x v="88"/>
    <n v="0"/>
    <n v="0.21052631578947367"/>
    <n v="0"/>
    <n v="19"/>
    <n v="2022"/>
    <m/>
    <n v="4"/>
  </r>
  <r>
    <x v="206"/>
    <x v="83"/>
    <n v="0"/>
    <n v="0.13636363636363635"/>
    <n v="0"/>
    <n v="22"/>
    <n v="2019"/>
    <m/>
    <n v="3"/>
  </r>
  <r>
    <x v="207"/>
    <x v="19"/>
    <n v="0"/>
    <n v="0.05"/>
    <n v="0"/>
    <n v="20"/>
    <n v="2013"/>
    <n v="0"/>
    <n v="1"/>
  </r>
  <r>
    <x v="208"/>
    <x v="48"/>
    <n v="0"/>
    <n v="0.10526315789473684"/>
    <n v="0"/>
    <n v="19"/>
    <n v="2018"/>
    <m/>
    <n v="2"/>
  </r>
  <r>
    <x v="209"/>
    <x v="75"/>
    <n v="0"/>
    <n v="0.4"/>
    <n v="0"/>
    <n v="10"/>
    <n v="2007"/>
    <m/>
    <n v="4"/>
  </r>
  <r>
    <x v="210"/>
    <x v="98"/>
    <n v="0"/>
    <n v="8.3333333333333329E-2"/>
    <n v="0"/>
    <n v="12"/>
    <n v="2011"/>
    <m/>
    <n v="1"/>
  </r>
  <r>
    <x v="211"/>
    <x v="99"/>
    <n v="0"/>
    <n v="0.27272727272727271"/>
    <n v="0"/>
    <n v="11"/>
    <n v="1998"/>
    <m/>
    <n v="3"/>
  </r>
  <r>
    <x v="212"/>
    <x v="100"/>
    <n v="0"/>
    <n v="0"/>
    <n v="0"/>
    <n v="29"/>
    <n v="2013"/>
    <n v="0"/>
    <n v="0"/>
  </r>
  <r>
    <x v="213"/>
    <x v="101"/>
    <n v="0"/>
    <n v="0"/>
    <n v="0"/>
    <n v="12"/>
    <n v="2014"/>
    <n v="0"/>
    <n v="0"/>
  </r>
  <r>
    <x v="214"/>
    <x v="47"/>
    <n v="0"/>
    <n v="0.36363636363636365"/>
    <n v="0"/>
    <n v="11"/>
    <n v="2011"/>
    <m/>
    <n v="4"/>
  </r>
  <r>
    <x v="215"/>
    <x v="54"/>
    <n v="0"/>
    <n v="3.3333333333333333E-2"/>
    <n v="0"/>
    <n v="30"/>
    <n v="2012"/>
    <m/>
    <n v="1"/>
  </r>
  <r>
    <x v="216"/>
    <x v="68"/>
    <n v="0"/>
    <n v="7.6923076923076927E-2"/>
    <n v="0"/>
    <n v="13"/>
    <n v="2016"/>
    <n v="0"/>
    <n v="1"/>
  </r>
  <r>
    <x v="217"/>
    <x v="93"/>
    <n v="0"/>
    <n v="0"/>
    <n v="0"/>
    <n v="22"/>
    <n v="2014"/>
    <n v="0"/>
    <n v="0"/>
  </r>
  <r>
    <x v="218"/>
    <x v="102"/>
    <n v="0"/>
    <n v="7.6923076923076927E-2"/>
    <n v="0"/>
    <n v="13"/>
    <n v="2014"/>
    <n v="0"/>
    <n v="1"/>
  </r>
  <r>
    <x v="219"/>
    <x v="81"/>
    <n v="0"/>
    <n v="9.0909090909090912E-2"/>
    <n v="0"/>
    <n v="22"/>
    <n v="1994"/>
    <n v="0"/>
    <n v="2"/>
  </r>
  <r>
    <x v="220"/>
    <x v="85"/>
    <n v="0"/>
    <n v="0.13793103448275862"/>
    <n v="0"/>
    <n v="29"/>
    <n v="2013"/>
    <n v="0"/>
    <n v="4"/>
  </r>
  <r>
    <x v="221"/>
    <x v="103"/>
    <n v="0"/>
    <n v="0.1875"/>
    <n v="0"/>
    <n v="16"/>
    <n v="2018"/>
    <m/>
    <n v="3"/>
  </r>
  <r>
    <x v="222"/>
    <x v="90"/>
    <n v="0"/>
    <n v="0.23529411764705882"/>
    <n v="0"/>
    <n v="17"/>
    <n v="2011"/>
    <m/>
    <n v="4"/>
  </r>
  <r>
    <x v="223"/>
    <x v="104"/>
    <n v="0"/>
    <n v="3.8461538461538464E-2"/>
    <n v="0"/>
    <n v="26"/>
    <n v="2008"/>
    <m/>
    <n v="1"/>
  </r>
  <r>
    <x v="224"/>
    <x v="105"/>
    <n v="0"/>
    <n v="7.6923076923076927E-2"/>
    <n v="0"/>
    <n v="13"/>
    <n v="1992"/>
    <m/>
    <n v="1"/>
  </r>
  <r>
    <x v="225"/>
    <x v="38"/>
    <n v="0"/>
    <n v="0.3"/>
    <n v="0"/>
    <n v="10"/>
    <n v="1995"/>
    <m/>
    <n v="3"/>
  </r>
  <r>
    <x v="226"/>
    <x v="106"/>
    <n v="0"/>
    <n v="6.25E-2"/>
    <n v="0"/>
    <n v="16"/>
    <n v="2019"/>
    <m/>
    <n v="1"/>
  </r>
  <r>
    <x v="227"/>
    <x v="107"/>
    <e v="#DIV/0!"/>
    <n v="0"/>
    <n v="0"/>
    <n v="27"/>
    <n v="2006"/>
    <m/>
    <m/>
  </r>
  <r>
    <x v="228"/>
    <x v="47"/>
    <e v="#DIV/0!"/>
    <n v="0"/>
    <n v="0"/>
    <n v="10"/>
    <n v="2010"/>
    <m/>
    <m/>
  </r>
  <r>
    <x v="229"/>
    <x v="108"/>
    <e v="#DIV/0!"/>
    <n v="0"/>
    <n v="0"/>
    <n v="19"/>
    <n v="1999"/>
    <m/>
    <m/>
  </r>
  <r>
    <x v="230"/>
    <x v="109"/>
    <e v="#DIV/0!"/>
    <n v="0"/>
    <n v="0"/>
    <n v="13"/>
    <n v="2011"/>
    <m/>
    <m/>
  </r>
  <r>
    <x v="231"/>
    <x v="89"/>
    <e v="#DIV/0!"/>
    <n v="0"/>
    <n v="0"/>
    <n v="30"/>
    <n v="2012"/>
    <m/>
    <m/>
  </r>
  <r>
    <x v="232"/>
    <x v="104"/>
    <e v="#DIV/0!"/>
    <n v="0"/>
    <n v="0"/>
    <n v="23"/>
    <n v="2009"/>
    <m/>
    <m/>
  </r>
  <r>
    <x v="233"/>
    <x v="74"/>
    <e v="#DIV/0!"/>
    <n v="0"/>
    <n v="0"/>
    <n v="21"/>
    <n v="2021"/>
    <m/>
    <m/>
  </r>
  <r>
    <x v="234"/>
    <x v="110"/>
    <e v="#DIV/0!"/>
    <n v="0"/>
    <n v="0"/>
    <n v="23"/>
    <n v="1997"/>
    <m/>
    <m/>
  </r>
  <r>
    <x v="235"/>
    <x v="111"/>
    <e v="#DIV/0!"/>
    <n v="0"/>
    <n v="0"/>
    <n v="27"/>
    <n v="2006"/>
    <m/>
    <m/>
  </r>
  <r>
    <x v="236"/>
    <x v="112"/>
    <e v="#DIV/0!"/>
    <n v="0"/>
    <n v="0"/>
    <n v="14"/>
    <n v="1997"/>
    <m/>
    <m/>
  </r>
  <r>
    <x v="237"/>
    <x v="57"/>
    <e v="#DIV/0!"/>
    <n v="0"/>
    <n v="0"/>
    <n v="13"/>
    <n v="1998"/>
    <m/>
    <m/>
  </r>
  <r>
    <x v="238"/>
    <x v="64"/>
    <e v="#DIV/0!"/>
    <n v="0"/>
    <n v="0"/>
    <n v="27"/>
    <n v="2006"/>
    <m/>
    <m/>
  </r>
  <r>
    <x v="239"/>
    <x v="113"/>
    <e v="#DIV/0!"/>
    <n v="0"/>
    <n v="0"/>
    <n v="19"/>
    <n v="2009"/>
    <m/>
    <m/>
  </r>
  <r>
    <x v="240"/>
    <x v="114"/>
    <e v="#DIV/0!"/>
    <n v="0"/>
    <n v="0"/>
    <n v="30"/>
    <n v="2012"/>
    <m/>
    <m/>
  </r>
  <r>
    <x v="241"/>
    <x v="110"/>
    <e v="#DIV/0!"/>
    <n v="0"/>
    <n v="0"/>
    <n v="22"/>
    <n v="1995"/>
    <m/>
    <m/>
  </r>
  <r>
    <x v="242"/>
    <x v="100"/>
    <e v="#DIV/0!"/>
    <n v="0"/>
    <n v="0"/>
    <n v="17"/>
    <n v="2011"/>
    <m/>
    <m/>
  </r>
  <r>
    <x v="243"/>
    <x v="59"/>
    <e v="#DIV/0!"/>
    <n v="0"/>
    <n v="0"/>
    <n v="11"/>
    <n v="1994"/>
    <m/>
    <m/>
  </r>
  <r>
    <x v="244"/>
    <x v="12"/>
    <e v="#DIV/0!"/>
    <n v="0"/>
    <n v="0"/>
    <n v="27"/>
    <n v="2006"/>
    <m/>
    <m/>
  </r>
  <r>
    <x v="245"/>
    <x v="53"/>
    <e v="#DIV/0!"/>
    <n v="0"/>
    <n v="0"/>
    <n v="22"/>
    <n v="1994"/>
    <m/>
    <m/>
  </r>
  <r>
    <x v="246"/>
    <x v="15"/>
    <e v="#DIV/0!"/>
    <n v="0"/>
    <n v="0"/>
    <n v="12"/>
    <n v="1991"/>
    <m/>
    <m/>
  </r>
  <r>
    <x v="247"/>
    <x v="115"/>
    <e v="#DIV/0!"/>
    <n v="0"/>
    <n v="0"/>
    <n v="20"/>
    <n v="1994"/>
    <m/>
    <m/>
  </r>
  <r>
    <x v="248"/>
    <x v="8"/>
    <e v="#DIV/0!"/>
    <n v="0"/>
    <n v="0"/>
    <n v="18"/>
    <n v="1990"/>
    <m/>
    <m/>
  </r>
  <r>
    <x v="249"/>
    <x v="61"/>
    <e v="#DIV/0!"/>
    <n v="0"/>
    <n v="0"/>
    <n v="27"/>
    <n v="2006"/>
    <m/>
    <m/>
  </r>
  <r>
    <x v="250"/>
    <x v="72"/>
    <e v="#DIV/0!"/>
    <n v="0"/>
    <n v="0"/>
    <n v="18"/>
    <n v="1990"/>
    <m/>
    <m/>
  </r>
  <r>
    <x v="251"/>
    <x v="69"/>
    <e v="#DIV/0!"/>
    <n v="0"/>
    <n v="0"/>
    <n v="12"/>
    <n v="1998"/>
    <m/>
    <m/>
  </r>
  <r>
    <x v="252"/>
    <x v="50"/>
    <e v="#DIV/0!"/>
    <n v="0"/>
    <n v="0"/>
    <n v="18"/>
    <n v="1990"/>
    <m/>
    <m/>
  </r>
  <r>
    <x v="253"/>
    <x v="108"/>
    <e v="#DIV/0!"/>
    <n v="0"/>
    <n v="0"/>
    <n v="24"/>
    <n v="1998"/>
    <m/>
    <m/>
  </r>
  <r>
    <x v="254"/>
    <x v="73"/>
    <e v="#DIV/0!"/>
    <n v="0"/>
    <n v="0"/>
    <n v="18"/>
    <n v="1990"/>
    <m/>
    <m/>
  </r>
  <r>
    <x v="255"/>
    <x v="100"/>
    <e v="#DIV/0!"/>
    <n v="0"/>
    <n v="0"/>
    <n v="30"/>
    <n v="2012"/>
    <m/>
    <m/>
  </r>
  <r>
    <x v="256"/>
    <x v="71"/>
    <e v="#DIV/0!"/>
    <n v="0"/>
    <n v="0"/>
    <n v="18"/>
    <n v="1990"/>
    <m/>
    <m/>
  </r>
  <r>
    <x v="257"/>
    <x v="109"/>
    <e v="#DIV/0!"/>
    <n v="0"/>
    <n v="0"/>
    <n v="30"/>
    <n v="2012"/>
    <m/>
    <m/>
  </r>
  <r>
    <x v="258"/>
    <x v="16"/>
    <e v="#DIV/0!"/>
    <n v="0"/>
    <n v="0"/>
    <n v="18"/>
    <n v="1990"/>
    <m/>
    <m/>
  </r>
  <r>
    <x v="259"/>
    <x v="116"/>
    <e v="#DIV/0!"/>
    <n v="0"/>
    <n v="0"/>
    <n v="12"/>
    <n v="1995"/>
    <m/>
    <m/>
  </r>
  <r>
    <x v="260"/>
    <x v="10"/>
    <e v="#DIV/0!"/>
    <n v="0"/>
    <n v="0"/>
    <n v="18"/>
    <n v="1990"/>
    <m/>
    <m/>
  </r>
  <r>
    <x v="261"/>
    <x v="117"/>
    <e v="#DIV/0!"/>
    <n v="0"/>
    <n v="0"/>
    <n v="10"/>
    <n v="1999"/>
    <m/>
    <m/>
  </r>
  <r>
    <x v="262"/>
    <x v="118"/>
    <e v="#DIV/0!"/>
    <n v="0"/>
    <n v="0"/>
    <n v="18"/>
    <n v="1990"/>
    <m/>
    <m/>
  </r>
  <r>
    <x v="263"/>
    <x v="119"/>
    <e v="#DIV/0!"/>
    <n v="0"/>
    <n v="0"/>
    <n v="13"/>
    <n v="2010"/>
    <m/>
    <m/>
  </r>
  <r>
    <x v="264"/>
    <x v="120"/>
    <e v="#DIV/0!"/>
    <n v="0"/>
    <n v="0"/>
    <n v="18"/>
    <n v="1990"/>
    <m/>
    <m/>
  </r>
  <r>
    <x v="265"/>
    <x v="70"/>
    <e v="#DIV/0!"/>
    <n v="0"/>
    <n v="0"/>
    <n v="23"/>
    <n v="1994"/>
    <m/>
    <m/>
  </r>
  <r>
    <x v="266"/>
    <x v="121"/>
    <e v="#DIV/0!"/>
    <n v="0"/>
    <n v="0"/>
    <n v="27"/>
    <n v="2006"/>
    <m/>
    <m/>
  </r>
  <r>
    <x v="267"/>
    <x v="111"/>
    <e v="#DIV/0!"/>
    <n v="0"/>
    <n v="0"/>
    <n v="20"/>
    <n v="2007"/>
    <m/>
    <m/>
  </r>
  <r>
    <x v="268"/>
    <x v="93"/>
    <e v="#DIV/0!"/>
    <n v="0"/>
    <n v="0"/>
    <n v="25"/>
    <n v="2017"/>
    <m/>
    <m/>
  </r>
  <r>
    <x v="269"/>
    <x v="97"/>
    <e v="#DIV/0!"/>
    <n v="0"/>
    <n v="0"/>
    <n v="27"/>
    <n v="2006"/>
    <m/>
    <m/>
  </r>
  <r>
    <x v="270"/>
    <x v="85"/>
    <e v="#DIV/0!"/>
    <n v="0"/>
    <n v="0"/>
    <n v="30"/>
    <n v="2012"/>
    <m/>
    <m/>
  </r>
  <r>
    <x v="271"/>
    <x v="116"/>
    <e v="#DIV/0!"/>
    <n v="0"/>
    <n v="0"/>
    <n v="14"/>
    <n v="1994"/>
    <m/>
    <m/>
  </r>
  <r>
    <x v="272"/>
    <x v="122"/>
    <e v="#DIV/0!"/>
    <n v="0"/>
    <n v="0"/>
    <n v="22"/>
    <n v="1996"/>
    <m/>
    <m/>
  </r>
  <r>
    <x v="273"/>
    <x v="51"/>
    <e v="#DIV/0!"/>
    <n v="0"/>
    <n v="0"/>
    <n v="27"/>
    <n v="2006"/>
    <m/>
    <m/>
  </r>
  <r>
    <x v="274"/>
    <x v="110"/>
    <e v="#DIV/0!"/>
    <n v="0"/>
    <n v="0"/>
    <n v="22"/>
    <n v="1996"/>
    <m/>
    <m/>
  </r>
  <r>
    <x v="275"/>
    <x v="119"/>
    <e v="#DIV/0!"/>
    <n v="0"/>
    <n v="0"/>
    <n v="21"/>
    <n v="2009"/>
    <m/>
    <m/>
  </r>
  <r>
    <x v="276"/>
    <x v="113"/>
    <e v="#DIV/0!"/>
    <n v="0"/>
    <n v="0"/>
    <n v="15"/>
    <n v="2011"/>
    <m/>
    <m/>
  </r>
  <r>
    <x v="277"/>
    <x v="80"/>
    <e v="#DIV/0!"/>
    <n v="0"/>
    <n v="0"/>
    <n v="10"/>
    <n v="2022"/>
    <m/>
    <m/>
  </r>
  <r>
    <x v="278"/>
    <x v="76"/>
    <e v="#DIV/0!"/>
    <n v="0"/>
    <n v="0"/>
    <n v="17"/>
    <n v="2019"/>
    <m/>
    <m/>
  </r>
  <r>
    <x v="279"/>
    <x v="123"/>
    <e v="#DIV/0!"/>
    <n v="0"/>
    <n v="0"/>
    <n v="22"/>
    <n v="1993"/>
    <m/>
    <m/>
  </r>
  <r>
    <x v="280"/>
    <x v="48"/>
    <e v="#DIV/0!"/>
    <n v="0"/>
    <n v="0"/>
    <n v="15"/>
    <n v="2017"/>
    <m/>
    <m/>
  </r>
  <r>
    <x v="281"/>
    <x v="124"/>
    <e v="#DIV/0!"/>
    <n v="0"/>
    <n v="0"/>
    <n v="13"/>
    <n v="1993"/>
    <m/>
    <m/>
  </r>
  <r>
    <x v="282"/>
    <x v="125"/>
    <e v="#DIV/0!"/>
    <n v="0"/>
    <n v="0"/>
    <n v="10"/>
    <n v="2017"/>
    <m/>
    <m/>
  </r>
  <r>
    <x v="283"/>
    <x v="126"/>
    <e v="#DIV/0!"/>
    <n v="0"/>
    <n v="0"/>
    <n v="12"/>
    <n v="2009"/>
    <m/>
    <m/>
  </r>
  <r>
    <x v="284"/>
    <x v="83"/>
    <e v="#DIV/0!"/>
    <n v="0"/>
    <n v="0"/>
    <n v="13"/>
    <n v="2017"/>
    <m/>
    <m/>
  </r>
  <r>
    <x v="285"/>
    <x v="107"/>
    <e v="#DIV/0!"/>
    <n v="0"/>
    <n v="0"/>
    <n v="24"/>
    <n v="2007"/>
    <m/>
    <m/>
  </r>
  <r>
    <x v="286"/>
    <x v="127"/>
    <e v="#DIV/0!"/>
    <n v="0"/>
    <n v="0"/>
    <n v="17"/>
    <n v="2011"/>
    <m/>
    <m/>
  </r>
  <r>
    <x v="287"/>
    <x v="119"/>
    <e v="#DIV/0!"/>
    <n v="0"/>
    <n v="0"/>
    <n v="11"/>
    <n v="2008"/>
    <m/>
    <m/>
  </r>
  <r>
    <x v="288"/>
    <x v="41"/>
    <e v="#DIV/0!"/>
    <n v="0"/>
    <n v="0"/>
    <n v="29"/>
    <n v="2012"/>
    <m/>
    <m/>
  </r>
  <r>
    <x v="289"/>
    <x v="128"/>
    <e v="#DIV/0!"/>
    <n v="0"/>
    <n v="0"/>
    <n v="12"/>
    <n v="2023"/>
    <m/>
    <m/>
  </r>
  <r>
    <x v="290"/>
    <x v="115"/>
    <e v="#DIV/0!"/>
    <n v="0"/>
    <n v="0"/>
    <n v="22"/>
    <n v="1995"/>
    <m/>
    <m/>
  </r>
  <r>
    <x v="291"/>
    <x v="70"/>
    <e v="#DIV/0!"/>
    <n v="0"/>
    <n v="0"/>
    <n v="10"/>
    <n v="1992"/>
    <m/>
    <m/>
  </r>
  <r>
    <x v="292"/>
    <x v="90"/>
    <e v="#DIV/0!"/>
    <n v="0"/>
    <n v="0"/>
    <n v="30"/>
    <n v="2012"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">
  <r>
    <x v="0"/>
    <n v="16"/>
  </r>
  <r>
    <x v="1"/>
    <n v="5"/>
  </r>
  <r>
    <x v="2"/>
    <n v="5"/>
  </r>
  <r>
    <x v="3"/>
    <n v="10"/>
  </r>
  <r>
    <x v="4"/>
    <n v="6"/>
  </r>
  <r>
    <x v="5"/>
    <n v="24"/>
  </r>
  <r>
    <x v="6"/>
    <n v="22"/>
  </r>
  <r>
    <x v="7"/>
    <n v="13"/>
  </r>
  <r>
    <x v="8"/>
    <n v="32"/>
  </r>
  <r>
    <x v="9"/>
    <n v="19"/>
  </r>
  <r>
    <x v="10"/>
    <n v="19"/>
  </r>
  <r>
    <x v="11"/>
    <n v="13"/>
  </r>
  <r>
    <x v="12"/>
    <n v="26"/>
  </r>
  <r>
    <x v="13"/>
    <n v="23"/>
  </r>
  <r>
    <x v="14"/>
    <n v="25"/>
  </r>
  <r>
    <x v="15"/>
    <n v="25"/>
  </r>
  <r>
    <x v="16"/>
    <n v="21"/>
  </r>
  <r>
    <x v="17"/>
    <n v="36"/>
  </r>
  <r>
    <x v="18"/>
    <n v="39"/>
  </r>
  <r>
    <x v="19"/>
    <n v="33"/>
  </r>
  <r>
    <x v="20"/>
    <n v="44"/>
  </r>
  <r>
    <x v="21"/>
    <n v="33"/>
  </r>
  <r>
    <x v="22"/>
    <n v="26"/>
  </r>
  <r>
    <x v="23"/>
    <n v="33"/>
  </r>
  <r>
    <x v="24"/>
    <n v="41"/>
  </r>
  <r>
    <x v="25"/>
    <n v="43"/>
  </r>
  <r>
    <x v="26"/>
    <n v="5"/>
  </r>
  <r>
    <x v="27"/>
    <m/>
  </r>
  <r>
    <x v="27"/>
    <m/>
  </r>
  <r>
    <x v="27"/>
    <m/>
  </r>
  <r>
    <x v="27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1">
  <r>
    <x v="0"/>
    <x v="0"/>
    <n v="1"/>
    <n v="0.27272727272727271"/>
    <n v="0.27272727272727271"/>
    <n v="11"/>
    <n v="2008"/>
    <n v="3"/>
    <n v="3"/>
  </r>
  <r>
    <x v="1"/>
    <x v="1"/>
    <n v="0.75"/>
    <n v="0.1"/>
    <n v="0.13333333333333333"/>
    <n v="30"/>
    <n v="2012"/>
    <n v="3"/>
    <n v="4"/>
  </r>
  <r>
    <x v="2"/>
    <x v="2"/>
    <n v="0.75"/>
    <n v="0.27272727272727271"/>
    <n v="0.36363636363636365"/>
    <n v="11"/>
    <n v="1994"/>
    <n v="3"/>
    <n v="4"/>
  </r>
  <r>
    <x v="3"/>
    <x v="3"/>
    <n v="0.7142857142857143"/>
    <n v="0.41666666666666669"/>
    <n v="0.58333333333333337"/>
    <n v="12"/>
    <n v="1991"/>
    <n v="5"/>
    <n v="7"/>
  </r>
  <r>
    <x v="4"/>
    <x v="4"/>
    <n v="0.66666666666666663"/>
    <n v="0.15384615384615385"/>
    <n v="0.23076923076923078"/>
    <n v="13"/>
    <n v="1993"/>
    <n v="2"/>
    <n v="3"/>
  </r>
  <r>
    <x v="5"/>
    <x v="5"/>
    <n v="0.63636363636363635"/>
    <n v="0.41176470588235292"/>
    <n v="0.6470588235294118"/>
    <n v="17"/>
    <n v="2013"/>
    <n v="7"/>
    <n v="11"/>
  </r>
  <r>
    <x v="6"/>
    <x v="6"/>
    <n v="0.63057324840764328"/>
    <n v="3.6666666666666665"/>
    <n v="5.8148148148148149"/>
    <n v="27"/>
    <n v="2022"/>
    <n v="99"/>
    <n v="157"/>
  </r>
  <r>
    <x v="7"/>
    <x v="7"/>
    <n v="0.60557768924302791"/>
    <n v="7.6"/>
    <n v="12.55"/>
    <n v="20"/>
    <n v="2007"/>
    <n v="152"/>
    <n v="251"/>
  </r>
  <r>
    <x v="8"/>
    <x v="8"/>
    <n v="0.58385093167701863"/>
    <n v="8.1739130434782616"/>
    <n v="14"/>
    <n v="23"/>
    <n v="1991"/>
    <n v="188"/>
    <n v="322"/>
  </r>
  <r>
    <x v="9"/>
    <x v="6"/>
    <n v="0.57317073170731703"/>
    <n v="2.2380952380952381"/>
    <n v="3.9047619047619047"/>
    <n v="21"/>
    <n v="2021"/>
    <n v="47"/>
    <n v="82"/>
  </r>
  <r>
    <x v="10"/>
    <x v="9"/>
    <n v="0.57065217391304346"/>
    <n v="3.75"/>
    <n v="6.5714285714285712"/>
    <n v="28"/>
    <n v="2018"/>
    <n v="105"/>
    <n v="184"/>
  </r>
  <r>
    <x v="11"/>
    <x v="10"/>
    <n v="0.56744186046511624"/>
    <n v="4.2068965517241379"/>
    <n v="7.4137931034482758"/>
    <n v="29"/>
    <n v="2013"/>
    <n v="122"/>
    <n v="215"/>
  </r>
  <r>
    <x v="12"/>
    <x v="11"/>
    <n v="0.56675749318801094"/>
    <n v="9.0434782608695645"/>
    <n v="15.956521739130435"/>
    <n v="23"/>
    <n v="1997"/>
    <n v="208"/>
    <n v="367"/>
  </r>
  <r>
    <x v="13"/>
    <x v="12"/>
    <n v="0.55555555555555558"/>
    <n v="0.625"/>
    <n v="1.125"/>
    <n v="16"/>
    <n v="2018"/>
    <n v="10"/>
    <n v="18"/>
  </r>
  <r>
    <x v="14"/>
    <x v="13"/>
    <n v="0.55284552845528456"/>
    <n v="3.2380952380952381"/>
    <n v="5.8571428571428568"/>
    <n v="21"/>
    <n v="2021"/>
    <n v="68"/>
    <n v="123"/>
  </r>
  <r>
    <x v="15"/>
    <x v="14"/>
    <n v="0.55000000000000004"/>
    <n v="1"/>
    <n v="1.8181818181818181"/>
    <n v="11"/>
    <n v="2021"/>
    <n v="11"/>
    <n v="20"/>
  </r>
  <r>
    <x v="16"/>
    <x v="15"/>
    <n v="0.54545454545454541"/>
    <n v="0.6"/>
    <n v="1.1000000000000001"/>
    <n v="10"/>
    <n v="2022"/>
    <n v="6"/>
    <n v="11"/>
  </r>
  <r>
    <x v="17"/>
    <x v="16"/>
    <n v="0.54400000000000004"/>
    <n v="7.5555555555555554"/>
    <n v="13.888888888888889"/>
    <n v="27"/>
    <n v="2019"/>
    <n v="204"/>
    <n v="375"/>
  </r>
  <r>
    <x v="18"/>
    <x v="17"/>
    <n v="0.53714285714285714"/>
    <n v="7.833333333333333"/>
    <n v="14.583333333333334"/>
    <n v="24"/>
    <n v="2009"/>
    <n v="188"/>
    <n v="350"/>
  </r>
  <r>
    <x v="19"/>
    <x v="18"/>
    <n v="0.52702702702702697"/>
    <n v="2.8888888888888888"/>
    <n v="5.4814814814814818"/>
    <n v="27"/>
    <n v="2019"/>
    <n v="78"/>
    <n v="148"/>
  </r>
  <r>
    <x v="20"/>
    <x v="19"/>
    <n v="0.52406417112299464"/>
    <n v="3.6296296296296298"/>
    <n v="6.9259259259259256"/>
    <n v="27"/>
    <n v="2022"/>
    <n v="98"/>
    <n v="187"/>
  </r>
  <r>
    <x v="21"/>
    <x v="9"/>
    <n v="0.52263374485596703"/>
    <n v="4.7037037037037033"/>
    <n v="9"/>
    <n v="27"/>
    <n v="2019"/>
    <n v="127"/>
    <n v="243"/>
  </r>
  <r>
    <x v="22"/>
    <x v="20"/>
    <n v="0.51937984496124034"/>
    <n v="3.1904761904761907"/>
    <n v="6.1428571428571432"/>
    <n v="21"/>
    <n v="2021"/>
    <n v="67"/>
    <n v="129"/>
  </r>
  <r>
    <x v="23"/>
    <x v="1"/>
    <n v="0.51898734177215189"/>
    <n v="1.4137931034482758"/>
    <n v="2.7241379310344827"/>
    <n v="29"/>
    <n v="2013"/>
    <n v="41"/>
    <n v="79"/>
  </r>
  <r>
    <x v="24"/>
    <x v="21"/>
    <n v="0.51851851851851849"/>
    <n v="0.7"/>
    <n v="1.35"/>
    <n v="20"/>
    <n v="1991"/>
    <n v="14"/>
    <n v="27"/>
  </r>
  <r>
    <x v="25"/>
    <x v="10"/>
    <n v="0.51811594202898548"/>
    <n v="4.7666666666666666"/>
    <n v="9.1999999999999993"/>
    <n v="30"/>
    <n v="2014"/>
    <n v="143"/>
    <n v="276"/>
  </r>
  <r>
    <x v="26"/>
    <x v="22"/>
    <n v="0.5174825174825175"/>
    <n v="5.4814814814814818"/>
    <n v="10.592592592592593"/>
    <n v="27"/>
    <n v="2016"/>
    <n v="148"/>
    <n v="286"/>
  </r>
  <r>
    <x v="27"/>
    <x v="23"/>
    <n v="0.51677852348993292"/>
    <n v="7.333333333333333"/>
    <n v="14.19047619047619"/>
    <n v="21"/>
    <n v="2021"/>
    <n v="154"/>
    <n v="298"/>
  </r>
  <r>
    <x v="28"/>
    <x v="10"/>
    <n v="0.5161290322580645"/>
    <n v="3.7647058823529411"/>
    <n v="7.2941176470588234"/>
    <n v="17"/>
    <n v="2011"/>
    <n v="64"/>
    <n v="124"/>
  </r>
  <r>
    <x v="29"/>
    <x v="24"/>
    <n v="0.51515151515151514"/>
    <n v="3.6956521739130435"/>
    <n v="7.1739130434782608"/>
    <n v="23"/>
    <n v="1991"/>
    <n v="85"/>
    <n v="165"/>
  </r>
  <r>
    <x v="30"/>
    <x v="9"/>
    <n v="0.51254480286738346"/>
    <n v="5.5"/>
    <n v="10.73076923076923"/>
    <n v="26"/>
    <n v="2020"/>
    <n v="143"/>
    <n v="279"/>
  </r>
  <r>
    <x v="31"/>
    <x v="23"/>
    <n v="0.51200000000000001"/>
    <n v="7.68"/>
    <n v="15"/>
    <n v="25"/>
    <n v="2022"/>
    <n v="192"/>
    <n v="375"/>
  </r>
  <r>
    <x v="32"/>
    <x v="18"/>
    <n v="0.51020408163265307"/>
    <n v="2.1739130434782608"/>
    <n v="4.2608695652173916"/>
    <n v="23"/>
    <n v="2018"/>
    <n v="50"/>
    <n v="98"/>
  </r>
  <r>
    <x v="33"/>
    <x v="25"/>
    <n v="0.50877192982456143"/>
    <n v="4.833333333333333"/>
    <n v="9.5"/>
    <n v="24"/>
    <n v="2007"/>
    <n v="116"/>
    <n v="228"/>
  </r>
  <r>
    <x v="34"/>
    <x v="26"/>
    <n v="0.5074626865671642"/>
    <n v="2.9565217391304346"/>
    <n v="5.8260869565217392"/>
    <n v="23"/>
    <n v="1998"/>
    <n v="68"/>
    <n v="134"/>
  </r>
  <r>
    <x v="35"/>
    <x v="11"/>
    <n v="0.50310559006211175"/>
    <n v="7.3636363636363633"/>
    <n v="14.636363636363637"/>
    <n v="22"/>
    <n v="1996"/>
    <n v="162"/>
    <n v="322"/>
  </r>
  <r>
    <x v="36"/>
    <x v="27"/>
    <n v="0.5"/>
    <n v="0.42105263157894735"/>
    <n v="0.84210526315789469"/>
    <n v="19"/>
    <n v="2022"/>
    <n v="8"/>
    <n v="16"/>
  </r>
  <r>
    <x v="37"/>
    <x v="27"/>
    <n v="0.5"/>
    <n v="0.2"/>
    <n v="0.4"/>
    <n v="10"/>
    <n v="2023"/>
    <n v="2"/>
    <n v="4"/>
  </r>
  <r>
    <x v="38"/>
    <x v="18"/>
    <n v="0.5"/>
    <n v="3.4615384615384617"/>
    <n v="6.9230769230769234"/>
    <n v="26"/>
    <n v="2020"/>
    <n v="90"/>
    <n v="180"/>
  </r>
  <r>
    <x v="39"/>
    <x v="19"/>
    <n v="0.49675324675324678"/>
    <n v="6.12"/>
    <n v="12.32"/>
    <n v="25"/>
    <n v="2023"/>
    <n v="153"/>
    <n v="308"/>
  </r>
  <r>
    <x v="40"/>
    <x v="28"/>
    <n v="0.4921875"/>
    <n v="3"/>
    <n v="6.0952380952380949"/>
    <n v="21"/>
    <n v="2021"/>
    <n v="63"/>
    <n v="128"/>
  </r>
  <r>
    <x v="41"/>
    <x v="29"/>
    <n v="0.49074074074074076"/>
    <n v="1.962962962962963"/>
    <n v="4"/>
    <n v="27"/>
    <n v="2015"/>
    <n v="53"/>
    <n v="108"/>
  </r>
  <r>
    <x v="42"/>
    <x v="30"/>
    <n v="0.48936170212765956"/>
    <n v="1.3529411764705883"/>
    <n v="2.7647058823529411"/>
    <n v="17"/>
    <n v="2011"/>
    <n v="23"/>
    <n v="47"/>
  </r>
  <r>
    <x v="43"/>
    <x v="31"/>
    <n v="0.48888888888888887"/>
    <n v="1.9130434782608696"/>
    <n v="3.9130434782608696"/>
    <n v="23"/>
    <n v="1994"/>
    <n v="44"/>
    <n v="90"/>
  </r>
  <r>
    <x v="44"/>
    <x v="32"/>
    <n v="0.48780487804878048"/>
    <n v="1"/>
    <n v="2.0499999999999998"/>
    <n v="20"/>
    <n v="1997"/>
    <n v="20"/>
    <n v="41"/>
  </r>
  <r>
    <x v="45"/>
    <x v="33"/>
    <n v="0.48717948717948717"/>
    <n v="0.86363636363636365"/>
    <n v="1.7727272727272727"/>
    <n v="22"/>
    <n v="2019"/>
    <n v="19"/>
    <n v="39"/>
  </r>
  <r>
    <x v="46"/>
    <x v="34"/>
    <n v="0.48684210526315791"/>
    <n v="7.7894736842105265"/>
    <n v="16"/>
    <n v="19"/>
    <n v="1999"/>
    <n v="148"/>
    <n v="304"/>
  </r>
  <r>
    <x v="47"/>
    <x v="21"/>
    <n v="0.48571428571428571"/>
    <n v="0.80952380952380953"/>
    <n v="1.6666666666666667"/>
    <n v="21"/>
    <n v="1992"/>
    <n v="17"/>
    <n v="35"/>
  </r>
  <r>
    <x v="48"/>
    <x v="35"/>
    <n v="0.48255813953488375"/>
    <n v="3.4583333333333335"/>
    <n v="7.166666666666667"/>
    <n v="24"/>
    <n v="1998"/>
    <n v="83"/>
    <n v="172"/>
  </r>
  <r>
    <x v="49"/>
    <x v="14"/>
    <n v="0.48068669527896996"/>
    <n v="4.3076923076923075"/>
    <n v="8.9615384615384617"/>
    <n v="26"/>
    <n v="2023"/>
    <n v="112"/>
    <n v="233"/>
  </r>
  <r>
    <x v="50"/>
    <x v="23"/>
    <n v="0.48010610079575594"/>
    <n v="6.9615384615384617"/>
    <n v="14.5"/>
    <n v="26"/>
    <n v="2020"/>
    <n v="181"/>
    <n v="377"/>
  </r>
  <r>
    <x v="51"/>
    <x v="36"/>
    <n v="0.48"/>
    <n v="0.70588235294117652"/>
    <n v="1.4705882352941178"/>
    <n v="17"/>
    <n v="2020"/>
    <n v="12"/>
    <n v="25"/>
  </r>
  <r>
    <x v="52"/>
    <x v="37"/>
    <n v="0.47953216374269003"/>
    <n v="3.5652173913043477"/>
    <n v="7.4347826086956523"/>
    <n v="23"/>
    <n v="1991"/>
    <n v="82"/>
    <n v="171"/>
  </r>
  <r>
    <x v="53"/>
    <x v="38"/>
    <n v="0.47878787878787876"/>
    <n v="2.925925925925926"/>
    <n v="6.1111111111111107"/>
    <n v="27"/>
    <n v="2016"/>
    <n v="79"/>
    <n v="165"/>
  </r>
  <r>
    <x v="54"/>
    <x v="16"/>
    <n v="0.47802197802197804"/>
    <n v="5.4375"/>
    <n v="11.375"/>
    <n v="16"/>
    <n v="2017"/>
    <n v="87"/>
    <n v="182"/>
  </r>
  <r>
    <x v="55"/>
    <x v="16"/>
    <n v="0.4779874213836478"/>
    <n v="6.6086956521739131"/>
    <n v="13.826086956521738"/>
    <n v="23"/>
    <n v="2018"/>
    <n v="152"/>
    <n v="318"/>
  </r>
  <r>
    <x v="56"/>
    <x v="6"/>
    <n v="0.47222222222222221"/>
    <n v="0.89473684210526316"/>
    <n v="1.8947368421052631"/>
    <n v="19"/>
    <n v="2020"/>
    <n v="17"/>
    <n v="36"/>
  </r>
  <r>
    <x v="57"/>
    <x v="39"/>
    <n v="0.47113163972286376"/>
    <n v="7.2857142857142856"/>
    <n v="15.464285714285714"/>
    <n v="28"/>
    <n v="2018"/>
    <n v="204"/>
    <n v="433"/>
  </r>
  <r>
    <x v="58"/>
    <x v="40"/>
    <n v="0.47058823529411764"/>
    <n v="3.4782608695652173"/>
    <n v="7.3913043478260869"/>
    <n v="23"/>
    <n v="1998"/>
    <n v="80"/>
    <n v="170"/>
  </r>
  <r>
    <x v="59"/>
    <x v="14"/>
    <n v="0.46808510638297873"/>
    <n v="1.6296296296296295"/>
    <n v="3.4814814814814814"/>
    <n v="27"/>
    <n v="2022"/>
    <n v="44"/>
    <n v="94"/>
  </r>
  <r>
    <x v="60"/>
    <x v="8"/>
    <n v="0.46534653465346537"/>
    <n v="8.9523809523809526"/>
    <n v="19.238095238095237"/>
    <n v="21"/>
    <n v="1992"/>
    <n v="188"/>
    <n v="404"/>
  </r>
  <r>
    <x v="61"/>
    <x v="13"/>
    <n v="0.46445497630331756"/>
    <n v="3.92"/>
    <n v="8.44"/>
    <n v="25"/>
    <n v="2022"/>
    <n v="98"/>
    <n v="211"/>
  </r>
  <r>
    <x v="62"/>
    <x v="41"/>
    <n v="0.4642857142857143"/>
    <n v="0.8666666666666667"/>
    <n v="1.8666666666666667"/>
    <n v="15"/>
    <n v="2011"/>
    <n v="13"/>
    <n v="28"/>
  </r>
  <r>
    <x v="63"/>
    <x v="42"/>
    <n v="0.45833333333333331"/>
    <n v="1.8333333333333333"/>
    <n v="4"/>
    <n v="24"/>
    <n v="2009"/>
    <n v="44"/>
    <n v="96"/>
  </r>
  <r>
    <x v="64"/>
    <x v="33"/>
    <n v="0.45454545454545453"/>
    <n v="0.38461538461538464"/>
    <n v="0.84615384615384615"/>
    <n v="13"/>
    <n v="2017"/>
    <n v="5"/>
    <n v="11"/>
  </r>
  <r>
    <x v="65"/>
    <x v="43"/>
    <n v="0.45454545454545453"/>
    <n v="0.33333333333333331"/>
    <n v="0.73333333333333328"/>
    <n v="15"/>
    <n v="2016"/>
    <n v="5"/>
    <n v="11"/>
  </r>
  <r>
    <x v="66"/>
    <x v="44"/>
    <n v="0.45454545454545453"/>
    <n v="0.16666666666666666"/>
    <n v="0.36666666666666664"/>
    <n v="30"/>
    <n v="2012"/>
    <n v="5"/>
    <n v="11"/>
  </r>
  <r>
    <x v="67"/>
    <x v="45"/>
    <n v="0.45098039215686275"/>
    <n v="1.3529411764705883"/>
    <n v="3"/>
    <n v="17"/>
    <n v="2011"/>
    <n v="23"/>
    <n v="51"/>
  </r>
  <r>
    <x v="68"/>
    <x v="46"/>
    <n v="0.44827586206896552"/>
    <n v="4.1363636363636367"/>
    <n v="9.2272727272727266"/>
    <n v="22"/>
    <n v="1994"/>
    <n v="91"/>
    <n v="203"/>
  </r>
  <r>
    <x v="69"/>
    <x v="34"/>
    <n v="0.44827586206896552"/>
    <n v="5.416666666666667"/>
    <n v="12.083333333333334"/>
    <n v="24"/>
    <n v="1998"/>
    <n v="130"/>
    <n v="290"/>
  </r>
  <r>
    <x v="70"/>
    <x v="47"/>
    <n v="0.44680851063829785"/>
    <n v="1.826086956521739"/>
    <n v="4.0869565217391308"/>
    <n v="23"/>
    <n v="1997"/>
    <n v="42"/>
    <n v="94"/>
  </r>
  <r>
    <x v="71"/>
    <x v="48"/>
    <n v="0.44444444444444442"/>
    <n v="0.36363636363636365"/>
    <n v="0.81818181818181823"/>
    <n v="11"/>
    <n v="1997"/>
    <n v="4"/>
    <n v="9"/>
  </r>
  <r>
    <x v="72"/>
    <x v="46"/>
    <n v="0.44444444444444442"/>
    <n v="0.90909090909090906"/>
    <n v="2.0454545454545454"/>
    <n v="22"/>
    <n v="1993"/>
    <n v="20"/>
    <n v="45"/>
  </r>
  <r>
    <x v="73"/>
    <x v="49"/>
    <n v="0.44303797468354428"/>
    <n v="2.0588235294117645"/>
    <n v="4.6470588235294121"/>
    <n v="17"/>
    <n v="2011"/>
    <n v="35"/>
    <n v="79"/>
  </r>
  <r>
    <x v="74"/>
    <x v="44"/>
    <n v="0.44096385542168676"/>
    <n v="6.1"/>
    <n v="13.833333333333334"/>
    <n v="30"/>
    <n v="2014"/>
    <n v="183"/>
    <n v="415"/>
  </r>
  <r>
    <x v="75"/>
    <x v="50"/>
    <n v="0.44067796610169491"/>
    <n v="1.2380952380952381"/>
    <n v="2.8095238095238093"/>
    <n v="21"/>
    <n v="2022"/>
    <n v="26"/>
    <n v="59"/>
  </r>
  <r>
    <x v="76"/>
    <x v="9"/>
    <n v="0.43925233644859812"/>
    <n v="4.4761904761904763"/>
    <n v="10.19047619047619"/>
    <n v="21"/>
    <n v="2021"/>
    <n v="94"/>
    <n v="214"/>
  </r>
  <r>
    <x v="77"/>
    <x v="29"/>
    <n v="0.43859649122807015"/>
    <n v="1.7857142857142858"/>
    <n v="4.0714285714285712"/>
    <n v="28"/>
    <n v="2018"/>
    <n v="50"/>
    <n v="114"/>
  </r>
  <r>
    <x v="78"/>
    <x v="28"/>
    <n v="0.43846153846153846"/>
    <n v="2.5909090909090908"/>
    <n v="5.9090909090909092"/>
    <n v="22"/>
    <n v="2020"/>
    <n v="57"/>
    <n v="130"/>
  </r>
  <r>
    <x v="79"/>
    <x v="51"/>
    <n v="0.4375"/>
    <n v="1.05"/>
    <n v="2.4"/>
    <n v="20"/>
    <n v="1994"/>
    <n v="21"/>
    <n v="48"/>
  </r>
  <r>
    <x v="80"/>
    <x v="52"/>
    <n v="0.4358974358974359"/>
    <n v="3.2692307692307692"/>
    <n v="7.5"/>
    <n v="26"/>
    <n v="2023"/>
    <n v="85"/>
    <n v="195"/>
  </r>
  <r>
    <x v="81"/>
    <x v="20"/>
    <n v="0.43568464730290457"/>
    <n v="3.8888888888888888"/>
    <n v="8.9259259259259256"/>
    <n v="27"/>
    <n v="2022"/>
    <n v="105"/>
    <n v="241"/>
  </r>
  <r>
    <x v="82"/>
    <x v="17"/>
    <n v="0.43278688524590164"/>
    <n v="5.0769230769230766"/>
    <n v="11.73076923076923"/>
    <n v="26"/>
    <n v="2008"/>
    <n v="132"/>
    <n v="305"/>
  </r>
  <r>
    <x v="83"/>
    <x v="32"/>
    <n v="0.43231441048034935"/>
    <n v="4.125"/>
    <n v="9.5416666666666661"/>
    <n v="24"/>
    <n v="1998"/>
    <n v="99"/>
    <n v="229"/>
  </r>
  <r>
    <x v="84"/>
    <x v="29"/>
    <n v="0.43209876543209874"/>
    <n v="1.4"/>
    <n v="3.24"/>
    <n v="25"/>
    <n v="2017"/>
    <n v="35"/>
    <n v="81"/>
  </r>
  <r>
    <x v="85"/>
    <x v="18"/>
    <n v="0.43023255813953487"/>
    <n v="1.48"/>
    <n v="3.44"/>
    <n v="25"/>
    <n v="2017"/>
    <n v="37"/>
    <n v="86"/>
  </r>
  <r>
    <x v="86"/>
    <x v="38"/>
    <n v="0.4293193717277487"/>
    <n v="3.28"/>
    <n v="7.64"/>
    <n v="25"/>
    <n v="2017"/>
    <n v="82"/>
    <n v="191"/>
  </r>
  <r>
    <x v="87"/>
    <x v="53"/>
    <n v="0.42857142857142855"/>
    <n v="0.33333333333333331"/>
    <n v="0.77777777777777779"/>
    <n v="27"/>
    <n v="2019"/>
    <n v="9"/>
    <n v="21"/>
  </r>
  <r>
    <x v="88"/>
    <x v="54"/>
    <n v="0.42857142857142855"/>
    <n v="0.17647058823529413"/>
    <n v="0.41176470588235292"/>
    <n v="17"/>
    <n v="2023"/>
    <n v="3"/>
    <n v="7"/>
  </r>
  <r>
    <x v="89"/>
    <x v="55"/>
    <n v="0.42857142857142855"/>
    <n v="1.75"/>
    <n v="4.083333333333333"/>
    <n v="24"/>
    <n v="1998"/>
    <n v="42"/>
    <n v="98"/>
  </r>
  <r>
    <x v="90"/>
    <x v="56"/>
    <n v="0.42567567567567566"/>
    <n v="4.3448275862068968"/>
    <n v="10.206896551724139"/>
    <n v="29"/>
    <n v="2013"/>
    <n v="126"/>
    <n v="296"/>
  </r>
  <r>
    <x v="91"/>
    <x v="57"/>
    <n v="0.42553191489361702"/>
    <n v="3.4782608695652173"/>
    <n v="8.1739130434782616"/>
    <n v="23"/>
    <n v="1993"/>
    <n v="80"/>
    <n v="188"/>
  </r>
  <r>
    <x v="92"/>
    <x v="58"/>
    <n v="0.42528735632183906"/>
    <n v="1.48"/>
    <n v="3.48"/>
    <n v="25"/>
    <n v="2020"/>
    <n v="37"/>
    <n v="87"/>
  </r>
  <r>
    <x v="93"/>
    <x v="58"/>
    <n v="0.42499999999999999"/>
    <n v="1.6190476190476191"/>
    <n v="3.8095238095238093"/>
    <n v="21"/>
    <n v="2021"/>
    <n v="34"/>
    <n v="80"/>
  </r>
  <r>
    <x v="94"/>
    <x v="50"/>
    <n v="0.42489270386266093"/>
    <n v="3.8076923076923075"/>
    <n v="8.9615384615384617"/>
    <n v="26"/>
    <n v="2023"/>
    <n v="99"/>
    <n v="233"/>
  </r>
  <r>
    <x v="95"/>
    <x v="59"/>
    <n v="0.42424242424242425"/>
    <n v="1.2727272727272727"/>
    <n v="3"/>
    <n v="22"/>
    <n v="1993"/>
    <n v="28"/>
    <n v="66"/>
  </r>
  <r>
    <x v="96"/>
    <x v="60"/>
    <n v="0.42307692307692307"/>
    <n v="1.9130434782608696"/>
    <n v="4.5217391304347823"/>
    <n v="23"/>
    <n v="1994"/>
    <n v="44"/>
    <n v="104"/>
  </r>
  <r>
    <x v="97"/>
    <x v="61"/>
    <n v="0.42176870748299322"/>
    <n v="4.7692307692307692"/>
    <n v="11.307692307692308"/>
    <n v="13"/>
    <n v="1992"/>
    <n v="62"/>
    <n v="147"/>
  </r>
  <r>
    <x v="98"/>
    <x v="16"/>
    <n v="0.42168674698795183"/>
    <n v="2.5925925925925926"/>
    <n v="6.1481481481481479"/>
    <n v="27"/>
    <n v="2016"/>
    <n v="70"/>
    <n v="166"/>
  </r>
  <r>
    <x v="99"/>
    <x v="62"/>
    <n v="0.42056074766355139"/>
    <n v="4.5"/>
    <n v="10.7"/>
    <n v="20"/>
    <n v="1991"/>
    <n v="90"/>
    <n v="214"/>
  </r>
  <r>
    <x v="100"/>
    <x v="17"/>
    <n v="0.41875000000000001"/>
    <n v="2.7916666666666665"/>
    <n v="6.666666666666667"/>
    <n v="24"/>
    <n v="2007"/>
    <n v="67"/>
    <n v="160"/>
  </r>
  <r>
    <x v="101"/>
    <x v="63"/>
    <n v="0.41666666666666669"/>
    <n v="0.35714285714285715"/>
    <n v="0.8571428571428571"/>
    <n v="14"/>
    <n v="1994"/>
    <n v="5"/>
    <n v="12"/>
  </r>
  <r>
    <x v="102"/>
    <x v="64"/>
    <n v="0.41558441558441561"/>
    <n v="1.3913043478260869"/>
    <n v="3.347826086956522"/>
    <n v="23"/>
    <n v="2009"/>
    <n v="32"/>
    <n v="77"/>
  </r>
  <r>
    <x v="103"/>
    <x v="57"/>
    <n v="0.41428571428571431"/>
    <n v="7.5652173913043477"/>
    <n v="18.260869565217391"/>
    <n v="23"/>
    <n v="1994"/>
    <n v="174"/>
    <n v="420"/>
  </r>
  <r>
    <x v="104"/>
    <x v="65"/>
    <n v="0.41379310344827586"/>
    <n v="0.6"/>
    <n v="1.45"/>
    <n v="20"/>
    <n v="2013"/>
    <n v="12"/>
    <n v="29"/>
  </r>
  <r>
    <x v="105"/>
    <x v="56"/>
    <n v="0.41304347826086957"/>
    <n v="3.3529411764705883"/>
    <n v="8.117647058823529"/>
    <n v="17"/>
    <n v="2011"/>
    <n v="57"/>
    <n v="138"/>
  </r>
  <r>
    <x v="106"/>
    <x v="66"/>
    <n v="0.4107142857142857"/>
    <n v="0.95833333333333337"/>
    <n v="2.3333333333333335"/>
    <n v="24"/>
    <n v="2007"/>
    <n v="23"/>
    <n v="56"/>
  </r>
  <r>
    <x v="107"/>
    <x v="67"/>
    <n v="0.40930232558139534"/>
    <n v="3.8260869565217392"/>
    <n v="9.3478260869565215"/>
    <n v="23"/>
    <n v="1994"/>
    <n v="88"/>
    <n v="215"/>
  </r>
  <r>
    <x v="108"/>
    <x v="20"/>
    <n v="0.40853658536585363"/>
    <n v="2.68"/>
    <n v="6.56"/>
    <n v="25"/>
    <n v="2020"/>
    <n v="67"/>
    <n v="164"/>
  </r>
  <r>
    <x v="109"/>
    <x v="58"/>
    <n v="0.40740740740740738"/>
    <n v="0.6470588235294118"/>
    <n v="1.588235294117647"/>
    <n v="17"/>
    <n v="2019"/>
    <n v="11"/>
    <n v="27"/>
  </r>
  <r>
    <x v="110"/>
    <x v="68"/>
    <n v="0.4061624649859944"/>
    <n v="6.5909090909090908"/>
    <n v="16.227272727272727"/>
    <n v="22"/>
    <n v="1996"/>
    <n v="145"/>
    <n v="357"/>
  </r>
  <r>
    <x v="111"/>
    <x v="44"/>
    <n v="0.4050632911392405"/>
    <n v="2.2068965517241379"/>
    <n v="5.4482758620689653"/>
    <n v="29"/>
    <n v="2013"/>
    <n v="64"/>
    <n v="158"/>
  </r>
  <r>
    <x v="112"/>
    <x v="68"/>
    <n v="0.40476190476190477"/>
    <n v="5.9130434782608692"/>
    <n v="14.608695652173912"/>
    <n v="23"/>
    <n v="1997"/>
    <n v="136"/>
    <n v="336"/>
  </r>
  <r>
    <x v="113"/>
    <x v="69"/>
    <n v="0.40462427745664742"/>
    <n v="2.9166666666666665"/>
    <n v="7.208333333333333"/>
    <n v="24"/>
    <n v="2007"/>
    <n v="70"/>
    <n v="173"/>
  </r>
  <r>
    <x v="114"/>
    <x v="29"/>
    <n v="0.40384615384615385"/>
    <n v="1.5555555555555556"/>
    <n v="3.8518518518518516"/>
    <n v="27"/>
    <n v="2016"/>
    <n v="42"/>
    <n v="104"/>
  </r>
  <r>
    <x v="115"/>
    <x v="67"/>
    <n v="0.40384615384615385"/>
    <n v="1"/>
    <n v="2.4761904761904763"/>
    <n v="21"/>
    <n v="1992"/>
    <n v="21"/>
    <n v="52"/>
  </r>
  <r>
    <x v="116"/>
    <x v="47"/>
    <n v="0.40350877192982454"/>
    <n v="1.3529411764705883"/>
    <n v="3.3529411764705883"/>
    <n v="17"/>
    <n v="1995"/>
    <n v="23"/>
    <n v="57"/>
  </r>
  <r>
    <x v="117"/>
    <x v="70"/>
    <n v="0.40336134453781514"/>
    <n v="5.333333333333333"/>
    <n v="13.222222222222221"/>
    <n v="27"/>
    <n v="2019"/>
    <n v="144"/>
    <n v="357"/>
  </r>
  <r>
    <x v="118"/>
    <x v="3"/>
    <n v="0.40233236151603496"/>
    <n v="6"/>
    <n v="14.913043478260869"/>
    <n v="23"/>
    <n v="1994"/>
    <n v="138"/>
    <n v="343"/>
  </r>
  <r>
    <x v="119"/>
    <x v="39"/>
    <n v="0.40097799511002447"/>
    <n v="6.56"/>
    <n v="16.36"/>
    <n v="25"/>
    <n v="2017"/>
    <n v="164"/>
    <n v="409"/>
  </r>
  <r>
    <x v="120"/>
    <x v="33"/>
    <n v="0.4"/>
    <n v="0.33333333333333331"/>
    <n v="0.83333333333333337"/>
    <n v="18"/>
    <n v="2018"/>
    <n v="6"/>
    <n v="15"/>
  </r>
  <r>
    <x v="121"/>
    <x v="2"/>
    <n v="0.4"/>
    <n v="2.4545454545454546"/>
    <n v="6.1363636363636367"/>
    <n v="22"/>
    <n v="1995"/>
    <n v="54"/>
    <n v="135"/>
  </r>
  <r>
    <x v="122"/>
    <x v="53"/>
    <n v="0.4"/>
    <n v="0.31578947368421051"/>
    <n v="0.78947368421052633"/>
    <n v="19"/>
    <n v="2018"/>
    <n v="6"/>
    <n v="15"/>
  </r>
  <r>
    <x v="123"/>
    <x v="0"/>
    <n v="0.4"/>
    <n v="0.38095238095238093"/>
    <n v="0.95238095238095233"/>
    <n v="21"/>
    <n v="2009"/>
    <n v="8"/>
    <n v="20"/>
  </r>
  <r>
    <x v="124"/>
    <x v="71"/>
    <n v="0.4"/>
    <n v="0.16666666666666666"/>
    <n v="0.41666666666666669"/>
    <n v="12"/>
    <n v="2017"/>
    <n v="2"/>
    <n v="5"/>
  </r>
  <r>
    <x v="125"/>
    <x v="72"/>
    <n v="0.4"/>
    <n v="0.60869565217391308"/>
    <n v="1.5217391304347827"/>
    <n v="23"/>
    <n v="1991"/>
    <n v="14"/>
    <n v="35"/>
  </r>
  <r>
    <x v="126"/>
    <x v="44"/>
    <n v="0.3981042654028436"/>
    <n v="6.2222222222222223"/>
    <n v="15.62962962962963"/>
    <n v="27"/>
    <n v="2015"/>
    <n v="168"/>
    <n v="422"/>
  </r>
  <r>
    <x v="127"/>
    <x v="39"/>
    <n v="0.39631336405529954"/>
    <n v="6.3703703703703702"/>
    <n v="16.074074074074073"/>
    <n v="27"/>
    <n v="2016"/>
    <n v="172"/>
    <n v="434"/>
  </r>
  <r>
    <x v="128"/>
    <x v="73"/>
    <n v="0.39506172839506171"/>
    <n v="1.3913043478260869"/>
    <n v="3.5217391304347827"/>
    <n v="23"/>
    <n v="1997"/>
    <n v="32"/>
    <n v="81"/>
  </r>
  <r>
    <x v="129"/>
    <x v="45"/>
    <n v="0.39393939393939392"/>
    <n v="4.0344827586206895"/>
    <n v="10.241379310344827"/>
    <n v="29"/>
    <n v="2013"/>
    <n v="117"/>
    <n v="297"/>
  </r>
  <r>
    <x v="130"/>
    <x v="74"/>
    <n v="0.39325842696629215"/>
    <n v="1.75"/>
    <n v="4.45"/>
    <n v="20"/>
    <n v="1999"/>
    <n v="35"/>
    <n v="89"/>
  </r>
  <r>
    <x v="131"/>
    <x v="38"/>
    <n v="0.39285714285714285"/>
    <n v="0.5"/>
    <n v="1.2727272727272727"/>
    <n v="22"/>
    <n v="2014"/>
    <n v="11"/>
    <n v="28"/>
  </r>
  <r>
    <x v="132"/>
    <x v="50"/>
    <n v="0.39285714285714285"/>
    <n v="0.84615384615384615"/>
    <n v="2.1538461538461537"/>
    <n v="13"/>
    <n v="2021"/>
    <n v="11"/>
    <n v="28"/>
  </r>
  <r>
    <x v="133"/>
    <x v="75"/>
    <n v="0.39285714285714285"/>
    <n v="0.95652173913043481"/>
    <n v="2.4347826086956523"/>
    <n v="23"/>
    <n v="2014"/>
    <n v="22"/>
    <n v="56"/>
  </r>
  <r>
    <x v="134"/>
    <x v="11"/>
    <n v="0.39170506912442399"/>
    <n v="3.8636363636363638"/>
    <n v="9.8636363636363633"/>
    <n v="22"/>
    <n v="1995"/>
    <n v="85"/>
    <n v="217"/>
  </r>
  <r>
    <x v="135"/>
    <x v="76"/>
    <n v="0.39130434782608697"/>
    <n v="0.75"/>
    <n v="1.9166666666666667"/>
    <n v="12"/>
    <n v="2007"/>
    <n v="9"/>
    <n v="23"/>
  </r>
  <r>
    <x v="136"/>
    <x v="77"/>
    <n v="0.38983050847457629"/>
    <n v="3"/>
    <n v="7.6956521739130439"/>
    <n v="23"/>
    <n v="1998"/>
    <n v="69"/>
    <n v="177"/>
  </r>
  <r>
    <x v="137"/>
    <x v="48"/>
    <n v="0.3888888888888889"/>
    <n v="0.95454545454545459"/>
    <n v="2.4545454545454546"/>
    <n v="22"/>
    <n v="1998"/>
    <n v="21"/>
    <n v="54"/>
  </r>
  <r>
    <x v="138"/>
    <x v="26"/>
    <n v="0.38793103448275862"/>
    <n v="1.9565217391304348"/>
    <n v="5.0434782608695654"/>
    <n v="23"/>
    <n v="1997"/>
    <n v="45"/>
    <n v="116"/>
  </r>
  <r>
    <x v="139"/>
    <x v="52"/>
    <n v="0.38775510204081631"/>
    <n v="0.90476190476190477"/>
    <n v="2.3333333333333335"/>
    <n v="21"/>
    <n v="2022"/>
    <n v="19"/>
    <n v="49"/>
  </r>
  <r>
    <x v="140"/>
    <x v="37"/>
    <n v="0.38766519823788548"/>
    <n v="4.1904761904761907"/>
    <n v="10.80952380952381"/>
    <n v="21"/>
    <n v="1992"/>
    <n v="88"/>
    <n v="227"/>
  </r>
  <r>
    <x v="141"/>
    <x v="78"/>
    <n v="0.38709677419354838"/>
    <n v="1.0909090909090908"/>
    <n v="2.8181818181818183"/>
    <n v="22"/>
    <n v="2020"/>
    <n v="24"/>
    <n v="62"/>
  </r>
  <r>
    <x v="142"/>
    <x v="69"/>
    <n v="0.38659793814432991"/>
    <n v="6.25"/>
    <n v="16.166666666666668"/>
    <n v="24"/>
    <n v="2009"/>
    <n v="150"/>
    <n v="388"/>
  </r>
  <r>
    <x v="143"/>
    <x v="37"/>
    <n v="0.38580246913580246"/>
    <n v="5.6818181818181817"/>
    <n v="14.727272727272727"/>
    <n v="22"/>
    <n v="1993"/>
    <n v="125"/>
    <n v="324"/>
  </r>
  <r>
    <x v="144"/>
    <x v="65"/>
    <n v="0.38524590163934425"/>
    <n v="1.7407407407407407"/>
    <n v="4.5185185185185182"/>
    <n v="27"/>
    <n v="2016"/>
    <n v="47"/>
    <n v="122"/>
  </r>
  <r>
    <x v="145"/>
    <x v="67"/>
    <n v="0.38356164383561642"/>
    <n v="2.4347826086956523"/>
    <n v="6.3478260869565215"/>
    <n v="23"/>
    <n v="1993"/>
    <n v="56"/>
    <n v="146"/>
  </r>
  <r>
    <x v="146"/>
    <x v="39"/>
    <n v="0.38309859154929576"/>
    <n v="5.0370370370370372"/>
    <n v="13.148148148148149"/>
    <n v="27"/>
    <n v="2015"/>
    <n v="136"/>
    <n v="355"/>
  </r>
  <r>
    <x v="147"/>
    <x v="60"/>
    <n v="0.38297872340425532"/>
    <n v="1.5652173913043479"/>
    <n v="4.0869565217391308"/>
    <n v="23"/>
    <n v="1993"/>
    <n v="36"/>
    <n v="94"/>
  </r>
  <r>
    <x v="148"/>
    <x v="79"/>
    <n v="0.38144329896907214"/>
    <n v="2.1764705882352939"/>
    <n v="5.7058823529411766"/>
    <n v="17"/>
    <n v="2007"/>
    <n v="37"/>
    <n v="97"/>
  </r>
  <r>
    <x v="149"/>
    <x v="19"/>
    <n v="0.38095238095238093"/>
    <n v="1.2307692307692308"/>
    <n v="3.2307692307692308"/>
    <n v="13"/>
    <n v="2021"/>
    <n v="16"/>
    <n v="42"/>
  </r>
  <r>
    <x v="150"/>
    <x v="68"/>
    <n v="0.38071065989847713"/>
    <n v="3.5714285714285716"/>
    <n v="9.3809523809523814"/>
    <n v="21"/>
    <n v="1995"/>
    <n v="75"/>
    <n v="197"/>
  </r>
  <r>
    <x v="151"/>
    <x v="70"/>
    <n v="0.38068181818181818"/>
    <n v="2.4814814814814814"/>
    <n v="6.5185185185185182"/>
    <n v="27"/>
    <n v="2016"/>
    <n v="67"/>
    <n v="176"/>
  </r>
  <r>
    <x v="152"/>
    <x v="80"/>
    <n v="0.38"/>
    <n v="1.7272727272727273"/>
    <n v="4.5454545454545459"/>
    <n v="22"/>
    <n v="1996"/>
    <n v="38"/>
    <n v="100"/>
  </r>
  <r>
    <x v="153"/>
    <x v="42"/>
    <n v="0.37864077669902912"/>
    <n v="4.5882352941176467"/>
    <n v="12.117647058823529"/>
    <n v="17"/>
    <n v="2010"/>
    <n v="78"/>
    <n v="206"/>
  </r>
  <r>
    <x v="154"/>
    <x v="81"/>
    <n v="0.37579617834394907"/>
    <n v="4.3703703703703702"/>
    <n v="11.62962962962963"/>
    <n v="27"/>
    <n v="2015"/>
    <n v="118"/>
    <n v="314"/>
  </r>
  <r>
    <x v="155"/>
    <x v="73"/>
    <n v="0.375"/>
    <n v="1.0909090909090908"/>
    <n v="2.9090909090909092"/>
    <n v="22"/>
    <n v="1996"/>
    <n v="24"/>
    <n v="64"/>
  </r>
  <r>
    <x v="156"/>
    <x v="10"/>
    <n v="0.375"/>
    <n v="0.2"/>
    <n v="0.53333333333333333"/>
    <n v="30"/>
    <n v="2012"/>
    <n v="6"/>
    <n v="16"/>
  </r>
  <r>
    <x v="157"/>
    <x v="56"/>
    <n v="0.375"/>
    <n v="1.588235294117647"/>
    <n v="4.2352941176470589"/>
    <n v="17"/>
    <n v="2010"/>
    <n v="27"/>
    <n v="72"/>
  </r>
  <r>
    <x v="158"/>
    <x v="51"/>
    <n v="0.375"/>
    <n v="2.3181818181818183"/>
    <n v="6.1818181818181817"/>
    <n v="22"/>
    <n v="1995"/>
    <n v="51"/>
    <n v="136"/>
  </r>
  <r>
    <x v="159"/>
    <x v="82"/>
    <n v="0.37313432835820898"/>
    <n v="1.6666666666666667"/>
    <n v="4.4666666666666668"/>
    <n v="15"/>
    <n v="2011"/>
    <n v="25"/>
    <n v="67"/>
  </r>
  <r>
    <x v="160"/>
    <x v="1"/>
    <n v="0.37297297297297299"/>
    <n v="2.3793103448275863"/>
    <n v="6.3793103448275863"/>
    <n v="29"/>
    <n v="2014"/>
    <n v="69"/>
    <n v="185"/>
  </r>
  <r>
    <x v="161"/>
    <x v="48"/>
    <n v="0.37234042553191488"/>
    <n v="1.8421052631578947"/>
    <n v="4.9473684210526319"/>
    <n v="19"/>
    <n v="1999"/>
    <n v="35"/>
    <n v="94"/>
  </r>
  <r>
    <x v="162"/>
    <x v="13"/>
    <n v="0.37209302325581395"/>
    <n v="0.94117647058823528"/>
    <n v="2.5294117647058822"/>
    <n v="17"/>
    <n v="2020"/>
    <n v="16"/>
    <n v="43"/>
  </r>
  <r>
    <x v="163"/>
    <x v="70"/>
    <n v="0.37142857142857144"/>
    <n v="3.7142857142857144"/>
    <n v="10"/>
    <n v="28"/>
    <n v="2018"/>
    <n v="104"/>
    <n v="280"/>
  </r>
  <r>
    <x v="164"/>
    <x v="83"/>
    <n v="0.37142857142857144"/>
    <n v="4.1363636363636367"/>
    <n v="11.136363636363637"/>
    <n v="22"/>
    <n v="1995"/>
    <n v="91"/>
    <n v="245"/>
  </r>
  <r>
    <x v="165"/>
    <x v="0"/>
    <n v="0.36956521739130432"/>
    <n v="1.3076923076923077"/>
    <n v="3.5384615384615383"/>
    <n v="13"/>
    <n v="2010"/>
    <n v="17"/>
    <n v="46"/>
  </r>
  <r>
    <x v="166"/>
    <x v="69"/>
    <n v="0.36781609195402298"/>
    <n v="4.3636363636363633"/>
    <n v="11.863636363636363"/>
    <n v="22"/>
    <n v="2008"/>
    <n v="96"/>
    <n v="261"/>
  </r>
  <r>
    <x v="167"/>
    <x v="42"/>
    <n v="0.36666666666666664"/>
    <n v="0.91666666666666663"/>
    <n v="2.5"/>
    <n v="24"/>
    <n v="2008"/>
    <n v="22"/>
    <n v="60"/>
  </r>
  <r>
    <x v="168"/>
    <x v="31"/>
    <n v="0.36666666666666664"/>
    <n v="1.9130434782608696"/>
    <n v="5.2173913043478262"/>
    <n v="23"/>
    <n v="1993"/>
    <n v="44"/>
    <n v="120"/>
  </r>
  <r>
    <x v="169"/>
    <x v="41"/>
    <n v="0.36666666666666664"/>
    <n v="0.75862068965517238"/>
    <n v="2.0689655172413794"/>
    <n v="29"/>
    <n v="2013"/>
    <n v="22"/>
    <n v="60"/>
  </r>
  <r>
    <x v="170"/>
    <x v="84"/>
    <n v="0.36653386454183268"/>
    <n v="3.5384615384615383"/>
    <n v="9.6538461538461533"/>
    <n v="26"/>
    <n v="2023"/>
    <n v="92"/>
    <n v="251"/>
  </r>
  <r>
    <x v="171"/>
    <x v="63"/>
    <n v="0.36486486486486486"/>
    <n v="2.25"/>
    <n v="6.166666666666667"/>
    <n v="12"/>
    <n v="1995"/>
    <n v="27"/>
    <n v="74"/>
  </r>
  <r>
    <x v="172"/>
    <x v="85"/>
    <n v="0.36458333333333331"/>
    <n v="2.0588235294117645"/>
    <n v="5.6470588235294121"/>
    <n v="17"/>
    <n v="2011"/>
    <n v="35"/>
    <n v="96"/>
  </r>
  <r>
    <x v="173"/>
    <x v="77"/>
    <n v="0.36363636363636365"/>
    <n v="0.8571428571428571"/>
    <n v="2.3571428571428572"/>
    <n v="14"/>
    <n v="1995"/>
    <n v="12"/>
    <n v="33"/>
  </r>
  <r>
    <x v="174"/>
    <x v="86"/>
    <n v="0.36363636363636365"/>
    <n v="2.8235294117647061"/>
    <n v="7.7647058823529411"/>
    <n v="17"/>
    <n v="2009"/>
    <n v="48"/>
    <n v="132"/>
  </r>
  <r>
    <x v="175"/>
    <x v="87"/>
    <n v="0.36363636363636365"/>
    <n v="4.9230769230769234"/>
    <n v="13.538461538461538"/>
    <n v="13"/>
    <n v="2008"/>
    <n v="64"/>
    <n v="176"/>
  </r>
  <r>
    <x v="176"/>
    <x v="88"/>
    <n v="0.36363636363636365"/>
    <n v="0.6"/>
    <n v="1.65"/>
    <n v="20"/>
    <n v="2017"/>
    <n v="12"/>
    <n v="33"/>
  </r>
  <r>
    <x v="177"/>
    <x v="89"/>
    <n v="0.3615819209039548"/>
    <n v="2.9090909090909092"/>
    <n v="8.045454545454545"/>
    <n v="22"/>
    <n v="1997"/>
    <n v="64"/>
    <n v="177"/>
  </r>
  <r>
    <x v="178"/>
    <x v="24"/>
    <n v="0.35971223021582732"/>
    <n v="4.7619047619047619"/>
    <n v="13.238095238095237"/>
    <n v="21"/>
    <n v="1992"/>
    <n v="100"/>
    <n v="278"/>
  </r>
  <r>
    <x v="179"/>
    <x v="90"/>
    <n v="0.35947712418300654"/>
    <n v="2.5"/>
    <n v="6.9545454545454541"/>
    <n v="22"/>
    <n v="1991"/>
    <n v="55"/>
    <n v="153"/>
  </r>
  <r>
    <x v="180"/>
    <x v="91"/>
    <n v="0.3575757575757576"/>
    <n v="2.4583333333333335"/>
    <n v="6.875"/>
    <n v="24"/>
    <n v="2007"/>
    <n v="59"/>
    <n v="165"/>
  </r>
  <r>
    <x v="181"/>
    <x v="92"/>
    <n v="0.35416666666666669"/>
    <n v="2.5499999999999998"/>
    <n v="7.2"/>
    <n v="20"/>
    <n v="1999"/>
    <n v="51"/>
    <n v="144"/>
  </r>
  <r>
    <x v="182"/>
    <x v="1"/>
    <n v="0.35359116022099446"/>
    <n v="2.3703703703703702"/>
    <n v="6.7037037037037033"/>
    <n v="27"/>
    <n v="2015"/>
    <n v="64"/>
    <n v="181"/>
  </r>
  <r>
    <x v="183"/>
    <x v="93"/>
    <n v="0.35294117647058826"/>
    <n v="0.42857142857142855"/>
    <n v="1.2142857142857142"/>
    <n v="14"/>
    <n v="1997"/>
    <n v="6"/>
    <n v="17"/>
  </r>
  <r>
    <x v="184"/>
    <x v="28"/>
    <n v="0.35227272727272729"/>
    <n v="1.1071428571428572"/>
    <n v="3.1428571428571428"/>
    <n v="28"/>
    <n v="2018"/>
    <n v="31"/>
    <n v="88"/>
  </r>
  <r>
    <x v="185"/>
    <x v="70"/>
    <n v="0.35172413793103446"/>
    <n v="4.25"/>
    <n v="12.083333333333334"/>
    <n v="24"/>
    <n v="2017"/>
    <n v="102"/>
    <n v="290"/>
  </r>
  <r>
    <x v="186"/>
    <x v="81"/>
    <n v="0.34782608695652173"/>
    <n v="0.26666666666666666"/>
    <n v="0.76666666666666672"/>
    <n v="30"/>
    <n v="2012"/>
    <n v="8"/>
    <n v="23"/>
  </r>
  <r>
    <x v="187"/>
    <x v="3"/>
    <n v="0.3473684210526316"/>
    <n v="4.3043478260869561"/>
    <n v="12.391304347826088"/>
    <n v="23"/>
    <n v="1993"/>
    <n v="99"/>
    <n v="285"/>
  </r>
  <r>
    <x v="188"/>
    <x v="94"/>
    <n v="0.34285714285714286"/>
    <n v="1"/>
    <n v="2.9166666666666665"/>
    <n v="12"/>
    <n v="2007"/>
    <n v="12"/>
    <n v="35"/>
  </r>
  <r>
    <x v="189"/>
    <x v="65"/>
    <n v="0.34166666666666667"/>
    <n v="1.7083333333333333"/>
    <n v="5"/>
    <n v="24"/>
    <n v="2015"/>
    <n v="41"/>
    <n v="120"/>
  </r>
  <r>
    <x v="190"/>
    <x v="89"/>
    <n v="0.34090909090909088"/>
    <n v="2.7272727272727271"/>
    <n v="8"/>
    <n v="22"/>
    <n v="1996"/>
    <n v="60"/>
    <n v="176"/>
  </r>
  <r>
    <x v="191"/>
    <x v="83"/>
    <n v="0.33500000000000002"/>
    <n v="3.9411764705882355"/>
    <n v="11.764705882352942"/>
    <n v="17"/>
    <n v="1996"/>
    <n v="67"/>
    <n v="200"/>
  </r>
  <r>
    <x v="192"/>
    <x v="95"/>
    <n v="0.33333333333333331"/>
    <n v="0.33333333333333331"/>
    <n v="1"/>
    <n v="18"/>
    <n v="2019"/>
    <n v="6"/>
    <n v="18"/>
  </r>
  <r>
    <x v="193"/>
    <x v="96"/>
    <n v="0.33333333333333331"/>
    <n v="0.41666666666666669"/>
    <n v="1.25"/>
    <n v="12"/>
    <n v="2010"/>
    <n v="5"/>
    <n v="15"/>
  </r>
  <r>
    <x v="194"/>
    <x v="97"/>
    <n v="0.33333333333333331"/>
    <n v="0.1"/>
    <n v="0.3"/>
    <n v="10"/>
    <n v="1999"/>
    <n v="1"/>
    <n v="3"/>
  </r>
  <r>
    <x v="195"/>
    <x v="98"/>
    <n v="0.33333333333333331"/>
    <n v="0.42105263157894735"/>
    <n v="1.263157894736842"/>
    <n v="19"/>
    <n v="2022"/>
    <n v="8"/>
    <n v="24"/>
  </r>
  <r>
    <x v="196"/>
    <x v="84"/>
    <n v="0.33333333333333331"/>
    <n v="0.88461538461538458"/>
    <n v="2.6538461538461537"/>
    <n v="26"/>
    <n v="2022"/>
    <n v="23"/>
    <n v="69"/>
  </r>
  <r>
    <x v="197"/>
    <x v="85"/>
    <n v="0.33191489361702126"/>
    <n v="2.6"/>
    <n v="7.833333333333333"/>
    <n v="30"/>
    <n v="2014"/>
    <n v="78"/>
    <n v="235"/>
  </r>
  <r>
    <x v="198"/>
    <x v="32"/>
    <n v="0.33181818181818185"/>
    <n v="3.8421052631578947"/>
    <n v="11.578947368421053"/>
    <n v="19"/>
    <n v="1999"/>
    <n v="73"/>
    <n v="220"/>
  </r>
  <r>
    <x v="199"/>
    <x v="89"/>
    <n v="0.33050847457627119"/>
    <n v="2.0526315789473686"/>
    <n v="6.2105263157894735"/>
    <n v="19"/>
    <n v="1995"/>
    <n v="39"/>
    <n v="118"/>
  </r>
  <r>
    <x v="200"/>
    <x v="38"/>
    <n v="0.32857142857142857"/>
    <n v="0.95833333333333337"/>
    <n v="2.9166666666666665"/>
    <n v="24"/>
    <n v="2015"/>
    <n v="23"/>
    <n v="70"/>
  </r>
  <r>
    <x v="201"/>
    <x v="99"/>
    <n v="0.32500000000000001"/>
    <n v="1.1818181818181819"/>
    <n v="3.6363636363636362"/>
    <n v="11"/>
    <n v="2011"/>
    <n v="13"/>
    <n v="40"/>
  </r>
  <r>
    <x v="202"/>
    <x v="100"/>
    <n v="0.32380952380952382"/>
    <n v="1.7"/>
    <n v="5.25"/>
    <n v="20"/>
    <n v="1999"/>
    <n v="34"/>
    <n v="105"/>
  </r>
  <r>
    <x v="203"/>
    <x v="28"/>
    <n v="0.32258064516129031"/>
    <n v="1.4814814814814814"/>
    <n v="4.5925925925925926"/>
    <n v="27"/>
    <n v="2019"/>
    <n v="40"/>
    <n v="124"/>
  </r>
  <r>
    <x v="204"/>
    <x v="101"/>
    <n v="0.31578947368421051"/>
    <n v="0.66666666666666663"/>
    <n v="2.1111111111111112"/>
    <n v="18"/>
    <n v="2016"/>
    <n v="12"/>
    <n v="38"/>
  </r>
  <r>
    <x v="205"/>
    <x v="102"/>
    <n v="0.31325301204819278"/>
    <n v="1.1304347826086956"/>
    <n v="3.6086956521739131"/>
    <n v="23"/>
    <n v="1991"/>
    <n v="26"/>
    <n v="83"/>
  </r>
  <r>
    <x v="206"/>
    <x v="77"/>
    <n v="0.31111111111111112"/>
    <n v="1.826086956521739"/>
    <n v="5.8695652173913047"/>
    <n v="23"/>
    <n v="1997"/>
    <n v="42"/>
    <n v="135"/>
  </r>
  <r>
    <x v="207"/>
    <x v="103"/>
    <n v="0.31111111111111112"/>
    <n v="1.75"/>
    <n v="5.625"/>
    <n v="16"/>
    <n v="2010"/>
    <n v="28"/>
    <n v="90"/>
  </r>
  <r>
    <x v="208"/>
    <x v="98"/>
    <n v="0.3108108108108108"/>
    <n v="0.88461538461538458"/>
    <n v="2.8461538461538463"/>
    <n v="26"/>
    <n v="2023"/>
    <n v="23"/>
    <n v="74"/>
  </r>
  <r>
    <x v="209"/>
    <x v="64"/>
    <n v="0.30645161290322581"/>
    <n v="1.4615384615384615"/>
    <n v="4.7692307692307692"/>
    <n v="26"/>
    <n v="2008"/>
    <n v="38"/>
    <n v="124"/>
  </r>
  <r>
    <x v="210"/>
    <x v="15"/>
    <n v="0.30508474576271188"/>
    <n v="0.75"/>
    <n v="2.4583333333333335"/>
    <n v="24"/>
    <n v="2023"/>
    <n v="18"/>
    <n v="59"/>
  </r>
  <r>
    <x v="211"/>
    <x v="104"/>
    <n v="0.30188679245283018"/>
    <n v="1.4545454545454546"/>
    <n v="4.8181818181818183"/>
    <n v="22"/>
    <n v="1996"/>
    <n v="32"/>
    <n v="106"/>
  </r>
  <r>
    <x v="212"/>
    <x v="43"/>
    <n v="0.30158730158730157"/>
    <n v="1"/>
    <n v="3.3157894736842106"/>
    <n v="19"/>
    <n v="2017"/>
    <n v="19"/>
    <n v="63"/>
  </r>
  <r>
    <x v="213"/>
    <x v="105"/>
    <n v="0.3"/>
    <n v="0.25"/>
    <n v="0.83333333333333337"/>
    <n v="12"/>
    <n v="2014"/>
    <n v="3"/>
    <n v="10"/>
  </r>
  <r>
    <x v="214"/>
    <x v="83"/>
    <n v="0.3"/>
    <n v="0.40909090909090912"/>
    <n v="1.3636363636363635"/>
    <n v="22"/>
    <n v="1994"/>
    <n v="9"/>
    <n v="30"/>
  </r>
  <r>
    <x v="215"/>
    <x v="72"/>
    <n v="0.29850746268656714"/>
    <n v="1.9047619047619047"/>
    <n v="6.3809523809523814"/>
    <n v="21"/>
    <n v="1992"/>
    <n v="40"/>
    <n v="134"/>
  </r>
  <r>
    <x v="216"/>
    <x v="2"/>
    <n v="0.29559748427672955"/>
    <n v="2.2380952380952381"/>
    <n v="7.5714285714285712"/>
    <n v="21"/>
    <n v="1996"/>
    <n v="47"/>
    <n v="159"/>
  </r>
  <r>
    <x v="217"/>
    <x v="81"/>
    <n v="0.29411764705882354"/>
    <n v="1.896551724137931"/>
    <n v="6.4482758620689653"/>
    <n v="29"/>
    <n v="2014"/>
    <n v="55"/>
    <n v="187"/>
  </r>
  <r>
    <x v="218"/>
    <x v="106"/>
    <n v="0.29411764705882354"/>
    <n v="0.27777777777777779"/>
    <n v="0.94444444444444442"/>
    <n v="18"/>
    <n v="2023"/>
    <n v="5"/>
    <n v="17"/>
  </r>
  <r>
    <x v="219"/>
    <x v="65"/>
    <n v="0.29166666666666669"/>
    <n v="1.1666666666666667"/>
    <n v="4"/>
    <n v="30"/>
    <n v="2014"/>
    <n v="35"/>
    <n v="120"/>
  </r>
  <r>
    <x v="220"/>
    <x v="107"/>
    <n v="0.29166666666666669"/>
    <n v="0.3888888888888889"/>
    <n v="1.3333333333333333"/>
    <n v="18"/>
    <n v="2023"/>
    <n v="7"/>
    <n v="24"/>
  </r>
  <r>
    <x v="221"/>
    <x v="75"/>
    <n v="0.28947368421052633"/>
    <n v="0.5"/>
    <n v="1.7272727272727273"/>
    <n v="22"/>
    <n v="2015"/>
    <n v="11"/>
    <n v="38"/>
  </r>
  <r>
    <x v="222"/>
    <x v="86"/>
    <n v="0.28746177370030579"/>
    <n v="5.5294117647058822"/>
    <n v="19.235294117647058"/>
    <n v="17"/>
    <n v="2010"/>
    <n v="94"/>
    <n v="327"/>
  </r>
  <r>
    <x v="223"/>
    <x v="101"/>
    <n v="0.2857142857142857"/>
    <n v="0.26666666666666666"/>
    <n v="0.93333333333333335"/>
    <n v="15"/>
    <n v="2015"/>
    <n v="4"/>
    <n v="14"/>
  </r>
  <r>
    <x v="224"/>
    <x v="56"/>
    <n v="0.28205128205128205"/>
    <n v="0.36666666666666664"/>
    <n v="1.3"/>
    <n v="30"/>
    <n v="2012"/>
    <n v="11"/>
    <n v="39"/>
  </r>
  <r>
    <x v="225"/>
    <x v="20"/>
    <n v="0.28000000000000003"/>
    <n v="1.037037037037037"/>
    <n v="3.7037037037037037"/>
    <n v="27"/>
    <n v="2019"/>
    <n v="28"/>
    <n v="100"/>
  </r>
  <r>
    <x v="226"/>
    <x v="86"/>
    <n v="0.27835051546391754"/>
    <n v="2.16"/>
    <n v="7.76"/>
    <n v="25"/>
    <n v="2008"/>
    <n v="54"/>
    <n v="194"/>
  </r>
  <r>
    <x v="227"/>
    <x v="104"/>
    <n v="0.27777777777777779"/>
    <n v="1.3333333333333333"/>
    <n v="4.8"/>
    <n v="15"/>
    <n v="1997"/>
    <n v="20"/>
    <n v="72"/>
  </r>
  <r>
    <x v="228"/>
    <x v="81"/>
    <n v="0.27710843373493976"/>
    <n v="0.7931034482758621"/>
    <n v="2.8620689655172415"/>
    <n v="29"/>
    <n v="2013"/>
    <n v="23"/>
    <n v="83"/>
  </r>
  <r>
    <x v="229"/>
    <x v="104"/>
    <n v="0.27272727272727271"/>
    <n v="0.23076923076923078"/>
    <n v="0.84615384615384615"/>
    <n v="13"/>
    <n v="1995"/>
    <n v="3"/>
    <n v="11"/>
  </r>
  <r>
    <x v="230"/>
    <x v="99"/>
    <n v="0.27205882352941174"/>
    <n v="1.3703703703703705"/>
    <n v="5.0370370370370372"/>
    <n v="27"/>
    <n v="2013"/>
    <n v="37"/>
    <n v="136"/>
  </r>
  <r>
    <x v="231"/>
    <x v="108"/>
    <n v="0.27"/>
    <n v="2.25"/>
    <n v="8.3333333333333339"/>
    <n v="12"/>
    <n v="2010"/>
    <n v="27"/>
    <n v="100"/>
  </r>
  <r>
    <x v="232"/>
    <x v="3"/>
    <n v="0.26315789473684209"/>
    <n v="0.83333333333333337"/>
    <n v="3.1666666666666665"/>
    <n v="18"/>
    <n v="1992"/>
    <n v="15"/>
    <n v="57"/>
  </r>
  <r>
    <x v="233"/>
    <x v="109"/>
    <n v="0.26190476190476192"/>
    <n v="1"/>
    <n v="3.8181818181818183"/>
    <n v="11"/>
    <n v="1995"/>
    <n v="11"/>
    <n v="42"/>
  </r>
  <r>
    <x v="234"/>
    <x v="76"/>
    <n v="0.25773195876288657"/>
    <n v="1.0416666666666667"/>
    <n v="4.041666666666667"/>
    <n v="24"/>
    <n v="2009"/>
    <n v="25"/>
    <n v="97"/>
  </r>
  <r>
    <x v="235"/>
    <x v="85"/>
    <n v="0.25409836065573771"/>
    <n v="1.1071428571428572"/>
    <n v="4.3571428571428568"/>
    <n v="28"/>
    <n v="2013"/>
    <n v="31"/>
    <n v="122"/>
  </r>
  <r>
    <x v="236"/>
    <x v="36"/>
    <n v="0.25"/>
    <n v="0.29411764705882354"/>
    <n v="1.1764705882352942"/>
    <n v="17"/>
    <n v="2019"/>
    <n v="5"/>
    <n v="20"/>
  </r>
  <r>
    <x v="237"/>
    <x v="96"/>
    <n v="0.25"/>
    <n v="8.3333333333333329E-2"/>
    <n v="0.33333333333333331"/>
    <n v="12"/>
    <n v="2009"/>
    <n v="1"/>
    <n v="4"/>
  </r>
  <r>
    <x v="238"/>
    <x v="41"/>
    <n v="0.25"/>
    <n v="3.3333333333333333E-2"/>
    <n v="0.13333333333333333"/>
    <n v="30"/>
    <n v="2012"/>
    <n v="1"/>
    <n v="4"/>
  </r>
  <r>
    <x v="239"/>
    <x v="31"/>
    <n v="0.25"/>
    <n v="0.1"/>
    <n v="0.4"/>
    <n v="10"/>
    <n v="1992"/>
    <n v="1"/>
    <n v="4"/>
  </r>
  <r>
    <x v="240"/>
    <x v="110"/>
    <n v="0.25"/>
    <n v="0.125"/>
    <n v="0.5"/>
    <n v="16"/>
    <n v="2019"/>
    <n v="2"/>
    <n v="8"/>
  </r>
  <r>
    <x v="241"/>
    <x v="33"/>
    <n v="0.2391304347826087"/>
    <n v="0.45833333333333331"/>
    <n v="1.9166666666666667"/>
    <n v="24"/>
    <n v="2020"/>
    <n v="11"/>
    <n v="46"/>
  </r>
  <r>
    <x v="242"/>
    <x v="111"/>
    <n v="0.23529411764705882"/>
    <n v="0.33333333333333331"/>
    <n v="1.4166666666666667"/>
    <n v="12"/>
    <n v="2011"/>
    <n v="4"/>
    <n v="17"/>
  </r>
  <r>
    <x v="243"/>
    <x v="75"/>
    <n v="0.23529411764705882"/>
    <n v="0.38095238095238093"/>
    <n v="1.6190476190476191"/>
    <n v="21"/>
    <n v="2016"/>
    <n v="8"/>
    <n v="34"/>
  </r>
  <r>
    <x v="244"/>
    <x v="105"/>
    <n v="0.23076923076923078"/>
    <n v="0.23076923076923078"/>
    <n v="1"/>
    <n v="13"/>
    <n v="2015"/>
    <n v="3"/>
    <n v="13"/>
  </r>
  <r>
    <x v="245"/>
    <x v="100"/>
    <n v="0.22222222222222221"/>
    <n v="0.30769230769230771"/>
    <n v="1.3846153846153846"/>
    <n v="13"/>
    <n v="1998"/>
    <n v="4"/>
    <n v="18"/>
  </r>
  <r>
    <x v="246"/>
    <x v="112"/>
    <n v="0.22222222222222221"/>
    <n v="0.15384615384615385"/>
    <n v="0.69230769230769229"/>
    <n v="13"/>
    <n v="2014"/>
    <n v="2"/>
    <n v="9"/>
  </r>
  <r>
    <x v="247"/>
    <x v="113"/>
    <n v="0.22222222222222221"/>
    <n v="0.18181818181818182"/>
    <n v="0.81818181818181823"/>
    <n v="11"/>
    <n v="1998"/>
    <n v="2"/>
    <n v="9"/>
  </r>
  <r>
    <x v="248"/>
    <x v="27"/>
    <n v="0.21428571428571427"/>
    <n v="0.23076923076923078"/>
    <n v="1.0769230769230769"/>
    <n v="13"/>
    <n v="2021"/>
    <n v="3"/>
    <n v="14"/>
  </r>
  <r>
    <x v="249"/>
    <x v="99"/>
    <n v="0.20588235294117646"/>
    <n v="0.7"/>
    <n v="3.4"/>
    <n v="10"/>
    <n v="2010"/>
    <n v="7"/>
    <n v="34"/>
  </r>
  <r>
    <x v="250"/>
    <x v="114"/>
    <n v="0.20588235294117646"/>
    <n v="1.2727272727272727"/>
    <n v="6.1818181818181817"/>
    <n v="11"/>
    <n v="2008"/>
    <n v="14"/>
    <n v="68"/>
  </r>
  <r>
    <x v="251"/>
    <x v="115"/>
    <n v="0.20481927710843373"/>
    <n v="0.85"/>
    <n v="4.1500000000000004"/>
    <n v="20"/>
    <n v="1999"/>
    <n v="17"/>
    <n v="83"/>
  </r>
  <r>
    <x v="252"/>
    <x v="92"/>
    <n v="0.2"/>
    <n v="0.33333333333333331"/>
    <n v="1.6666666666666667"/>
    <n v="12"/>
    <n v="1998"/>
    <n v="4"/>
    <n v="20"/>
  </r>
  <r>
    <x v="253"/>
    <x v="105"/>
    <n v="0.2"/>
    <n v="0.2857142857142857"/>
    <n v="1.4285714285714286"/>
    <n v="14"/>
    <n v="2013"/>
    <n v="4"/>
    <n v="20"/>
  </r>
  <r>
    <x v="254"/>
    <x v="116"/>
    <n v="0.18518518518518517"/>
    <n v="0.41666666666666669"/>
    <n v="2.25"/>
    <n v="12"/>
    <n v="2014"/>
    <n v="5"/>
    <n v="27"/>
  </r>
  <r>
    <x v="255"/>
    <x v="99"/>
    <n v="0.18181818181818182"/>
    <n v="0.13333333333333333"/>
    <n v="0.73333333333333328"/>
    <n v="30"/>
    <n v="2012"/>
    <n v="4"/>
    <n v="22"/>
  </r>
  <r>
    <x v="256"/>
    <x v="82"/>
    <n v="0.17391304347826086"/>
    <n v="0.21052631578947367"/>
    <n v="1.2105263157894737"/>
    <n v="19"/>
    <n v="2009"/>
    <n v="4"/>
    <n v="23"/>
  </r>
  <r>
    <x v="257"/>
    <x v="117"/>
    <n v="0.17391304347826086"/>
    <n v="0.23529411764705882"/>
    <n v="1.3529411764705883"/>
    <n v="17"/>
    <n v="2015"/>
    <n v="4"/>
    <n v="23"/>
  </r>
  <r>
    <x v="258"/>
    <x v="118"/>
    <n v="0.17241379310344829"/>
    <n v="0.20833333333333334"/>
    <n v="1.2083333333333333"/>
    <n v="24"/>
    <n v="2008"/>
    <n v="5"/>
    <n v="29"/>
  </r>
  <r>
    <x v="259"/>
    <x v="77"/>
    <n v="0.15789473684210525"/>
    <n v="0.1875"/>
    <n v="1.1875"/>
    <n v="16"/>
    <n v="1996"/>
    <n v="3"/>
    <n v="19"/>
  </r>
  <r>
    <x v="260"/>
    <x v="119"/>
    <n v="0.14285714285714285"/>
    <n v="7.6923076923076927E-2"/>
    <n v="0.53846153846153844"/>
    <n v="13"/>
    <n v="2023"/>
    <n v="1"/>
    <n v="7"/>
  </r>
  <r>
    <x v="261"/>
    <x v="120"/>
    <n v="0.125"/>
    <n v="8.3333333333333329E-2"/>
    <n v="0.66666666666666663"/>
    <n v="12"/>
    <n v="2023"/>
    <n v="1"/>
    <n v="8"/>
  </r>
  <r>
    <x v="262"/>
    <x v="88"/>
    <n v="0.1111111111111111"/>
    <n v="7.6923076923076927E-2"/>
    <n v="0.69230769230769229"/>
    <n v="13"/>
    <n v="2016"/>
    <n v="1"/>
    <n v="9"/>
  </r>
  <r>
    <x v="263"/>
    <x v="53"/>
    <n v="7.6923076923076927E-2"/>
    <n v="6.6666666666666666E-2"/>
    <n v="0.8666666666666667"/>
    <n v="15"/>
    <n v="2017"/>
    <n v="1"/>
    <n v="13"/>
  </r>
  <r>
    <x v="264"/>
    <x v="71"/>
    <n v="4.7619047619047616E-2"/>
    <n v="6.25E-2"/>
    <n v="1.3125"/>
    <n v="16"/>
    <n v="2018"/>
    <n v="1"/>
    <n v="21"/>
  </r>
  <r>
    <x v="265"/>
    <x v="91"/>
    <n v="0"/>
    <n v="0"/>
    <n v="0"/>
    <n v="27"/>
    <n v="2006"/>
    <n v="0"/>
    <n v="0"/>
  </r>
  <r>
    <x v="266"/>
    <x v="85"/>
    <n v="0"/>
    <n v="0"/>
    <n v="6.8965517241379309E-2"/>
    <n v="29"/>
    <n v="2012"/>
    <n v="0"/>
    <n v="2"/>
  </r>
  <r>
    <x v="267"/>
    <x v="90"/>
    <n v="0"/>
    <n v="0"/>
    <n v="0"/>
    <n v="18"/>
    <n v="1990"/>
    <n v="0"/>
    <n v="0"/>
  </r>
  <r>
    <x v="268"/>
    <x v="79"/>
    <n v="0"/>
    <n v="0"/>
    <n v="0"/>
    <n v="27"/>
    <n v="2006"/>
    <n v="0"/>
    <n v="0"/>
  </r>
  <r>
    <x v="269"/>
    <x v="102"/>
    <n v="0"/>
    <n v="0"/>
    <n v="0"/>
    <n v="18"/>
    <n v="1990"/>
    <n v="0"/>
    <n v="0"/>
  </r>
  <r>
    <x v="270"/>
    <x v="21"/>
    <n v="0"/>
    <n v="0"/>
    <n v="0"/>
    <n v="18"/>
    <n v="1990"/>
    <n v="0"/>
    <n v="0"/>
  </r>
  <r>
    <x v="271"/>
    <x v="121"/>
    <n v="0"/>
    <n v="0"/>
    <n v="0"/>
    <n v="18"/>
    <n v="1990"/>
    <n v="0"/>
    <n v="0"/>
  </r>
  <r>
    <x v="272"/>
    <x v="66"/>
    <n v="0"/>
    <n v="0"/>
    <n v="0"/>
    <n v="27"/>
    <n v="2006"/>
    <n v="0"/>
    <n v="0"/>
  </r>
  <r>
    <x v="273"/>
    <x v="122"/>
    <n v="0"/>
    <n v="0"/>
    <n v="0"/>
    <n v="27"/>
    <n v="2006"/>
    <n v="0"/>
    <n v="0"/>
  </r>
  <r>
    <x v="274"/>
    <x v="24"/>
    <n v="0"/>
    <n v="0"/>
    <n v="0"/>
    <n v="18"/>
    <n v="1990"/>
    <n v="0"/>
    <n v="0"/>
  </r>
  <r>
    <x v="275"/>
    <x v="123"/>
    <n v="0"/>
    <n v="0"/>
    <n v="0"/>
    <n v="18"/>
    <n v="1990"/>
    <n v="0"/>
    <n v="0"/>
  </r>
  <r>
    <x v="276"/>
    <x v="73"/>
    <n v="0"/>
    <n v="0"/>
    <n v="0.3"/>
    <n v="10"/>
    <n v="1995"/>
    <n v="0"/>
    <n v="3"/>
  </r>
  <r>
    <x v="277"/>
    <x v="72"/>
    <n v="0"/>
    <n v="0"/>
    <n v="0"/>
    <n v="18"/>
    <n v="1990"/>
    <n v="0"/>
    <n v="0"/>
  </r>
  <r>
    <x v="278"/>
    <x v="124"/>
    <n v="0"/>
    <n v="0"/>
    <n v="0.33333333333333331"/>
    <n v="12"/>
    <n v="2009"/>
    <n v="0"/>
    <n v="4"/>
  </r>
  <r>
    <x v="279"/>
    <x v="125"/>
    <n v="0"/>
    <n v="0"/>
    <n v="0"/>
    <n v="30"/>
    <n v="2012"/>
    <n v="0"/>
    <n v="0"/>
  </r>
  <r>
    <x v="280"/>
    <x v="126"/>
    <n v="0"/>
    <n v="0"/>
    <n v="0"/>
    <n v="30"/>
    <n v="2012"/>
    <n v="0"/>
    <n v="0"/>
  </r>
  <r>
    <x v="281"/>
    <x v="127"/>
    <n v="0"/>
    <n v="0"/>
    <n v="0.5"/>
    <n v="12"/>
    <n v="2009"/>
    <n v="0"/>
    <n v="6"/>
  </r>
  <r>
    <x v="282"/>
    <x v="45"/>
    <n v="0"/>
    <n v="0"/>
    <n v="0"/>
    <n v="30"/>
    <n v="2012"/>
    <n v="0"/>
    <n v="0"/>
  </r>
  <r>
    <x v="283"/>
    <x v="7"/>
    <n v="0"/>
    <n v="0"/>
    <n v="0"/>
    <n v="27"/>
    <n v="2006"/>
    <n v="0"/>
    <n v="0"/>
  </r>
  <r>
    <x v="284"/>
    <x v="43"/>
    <n v="0"/>
    <n v="0"/>
    <n v="0.3"/>
    <n v="10"/>
    <n v="2015"/>
    <n v="0"/>
    <n v="3"/>
  </r>
  <r>
    <x v="285"/>
    <x v="25"/>
    <n v="0"/>
    <n v="0"/>
    <n v="0"/>
    <n v="27"/>
    <n v="2006"/>
    <n v="0"/>
    <n v="0"/>
  </r>
  <r>
    <x v="286"/>
    <x v="8"/>
    <n v="0"/>
    <n v="0"/>
    <n v="0"/>
    <n v="18"/>
    <n v="1990"/>
    <n v="0"/>
    <n v="0"/>
  </r>
  <r>
    <x v="287"/>
    <x v="126"/>
    <n v="0"/>
    <n v="0"/>
    <n v="0.15384615384615385"/>
    <n v="13"/>
    <n v="2011"/>
    <n v="0"/>
    <n v="2"/>
  </r>
  <r>
    <x v="288"/>
    <x v="114"/>
    <n v="0"/>
    <n v="0"/>
    <n v="0.7"/>
    <n v="10"/>
    <n v="2007"/>
    <n v="0"/>
    <n v="7"/>
  </r>
  <r>
    <x v="289"/>
    <x v="128"/>
    <n v="0"/>
    <n v="0"/>
    <n v="0.6"/>
    <n v="10"/>
    <n v="2017"/>
    <n v="0"/>
    <n v="6"/>
  </r>
  <r>
    <x v="290"/>
    <x v="76"/>
    <n v="0"/>
    <n v="0"/>
    <n v="0"/>
    <n v="27"/>
    <n v="2006"/>
    <n v="0"/>
    <n v="0"/>
  </r>
  <r>
    <x v="291"/>
    <x v="62"/>
    <n v="0"/>
    <n v="0"/>
    <n v="0"/>
    <n v="18"/>
    <n v="1990"/>
    <n v="0"/>
    <n v="0"/>
  </r>
  <r>
    <x v="292"/>
    <x v="94"/>
    <n v="0"/>
    <n v="0"/>
    <n v="0"/>
    <n v="27"/>
    <n v="2006"/>
    <n v="0"/>
    <n v="0"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  <r>
    <x v="293"/>
    <x v="129"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7">
  <r>
    <x v="0"/>
    <n v="1"/>
    <m/>
    <m/>
    <m/>
  </r>
  <r>
    <x v="0"/>
    <n v="1"/>
    <m/>
    <m/>
    <m/>
  </r>
  <r>
    <x v="0"/>
    <n v="1"/>
    <m/>
    <m/>
    <m/>
  </r>
  <r>
    <x v="0"/>
    <n v="1"/>
    <m/>
    <m/>
    <m/>
  </r>
  <r>
    <x v="0"/>
    <n v="1"/>
    <m/>
    <m/>
    <m/>
  </r>
  <r>
    <x v="0"/>
    <m/>
    <m/>
    <n v="1"/>
    <m/>
  </r>
  <r>
    <x v="0"/>
    <m/>
    <m/>
    <n v="1"/>
    <m/>
  </r>
  <r>
    <x v="0"/>
    <n v="1"/>
    <m/>
    <m/>
    <m/>
  </r>
  <r>
    <x v="1"/>
    <m/>
    <n v="1"/>
    <m/>
    <m/>
  </r>
  <r>
    <x v="1"/>
    <m/>
    <n v="1"/>
    <m/>
    <m/>
  </r>
  <r>
    <x v="1"/>
    <n v="1"/>
    <m/>
    <m/>
    <m/>
  </r>
  <r>
    <x v="1"/>
    <m/>
    <m/>
    <m/>
    <m/>
  </r>
  <r>
    <x v="2"/>
    <m/>
    <n v="1"/>
    <m/>
    <m/>
  </r>
  <r>
    <x v="2"/>
    <m/>
    <m/>
    <n v="1"/>
    <m/>
  </r>
  <r>
    <x v="3"/>
    <m/>
    <m/>
    <n v="1"/>
    <m/>
  </r>
  <r>
    <x v="3"/>
    <m/>
    <m/>
    <m/>
    <m/>
  </r>
  <r>
    <x v="3"/>
    <n v="1"/>
    <m/>
    <m/>
    <m/>
  </r>
  <r>
    <x v="4"/>
    <n v="1"/>
    <m/>
    <m/>
    <m/>
  </r>
  <r>
    <x v="4"/>
    <m/>
    <m/>
    <m/>
    <m/>
  </r>
  <r>
    <x v="4"/>
    <m/>
    <m/>
    <m/>
    <m/>
  </r>
  <r>
    <x v="4"/>
    <m/>
    <n v="1"/>
    <m/>
    <m/>
  </r>
  <r>
    <x v="4"/>
    <m/>
    <m/>
    <m/>
    <m/>
  </r>
  <r>
    <x v="5"/>
    <m/>
    <m/>
    <m/>
    <m/>
  </r>
  <r>
    <x v="5"/>
    <m/>
    <m/>
    <m/>
    <m/>
  </r>
  <r>
    <x v="6"/>
    <m/>
    <m/>
    <m/>
    <m/>
  </r>
  <r>
    <x v="6"/>
    <n v="1"/>
    <m/>
    <m/>
    <m/>
  </r>
  <r>
    <x v="6"/>
    <n v="1"/>
    <m/>
    <m/>
    <m/>
  </r>
  <r>
    <x v="6"/>
    <m/>
    <m/>
    <m/>
    <m/>
  </r>
  <r>
    <x v="6"/>
    <m/>
    <m/>
    <m/>
    <m/>
  </r>
  <r>
    <x v="6"/>
    <n v="1"/>
    <m/>
    <m/>
    <m/>
  </r>
  <r>
    <x v="6"/>
    <n v="1"/>
    <m/>
    <m/>
    <m/>
  </r>
  <r>
    <x v="6"/>
    <m/>
    <m/>
    <m/>
    <m/>
  </r>
  <r>
    <x v="6"/>
    <n v="1"/>
    <m/>
    <m/>
    <m/>
  </r>
  <r>
    <x v="7"/>
    <m/>
    <m/>
    <m/>
    <m/>
  </r>
  <r>
    <x v="7"/>
    <m/>
    <m/>
    <m/>
    <m/>
  </r>
  <r>
    <x v="7"/>
    <m/>
    <m/>
    <m/>
    <m/>
  </r>
  <r>
    <x v="8"/>
    <m/>
    <m/>
    <m/>
    <m/>
  </r>
  <r>
    <x v="8"/>
    <m/>
    <m/>
    <m/>
    <m/>
  </r>
  <r>
    <x v="8"/>
    <m/>
    <m/>
    <m/>
    <m/>
  </r>
  <r>
    <x v="8"/>
    <n v="1"/>
    <m/>
    <m/>
    <m/>
  </r>
  <r>
    <x v="9"/>
    <m/>
    <m/>
    <m/>
    <m/>
  </r>
  <r>
    <x v="9"/>
    <m/>
    <m/>
    <m/>
    <m/>
  </r>
  <r>
    <x v="10"/>
    <m/>
    <m/>
    <m/>
    <m/>
  </r>
  <r>
    <x v="10"/>
    <m/>
    <m/>
    <m/>
    <m/>
  </r>
  <r>
    <x v="10"/>
    <m/>
    <m/>
    <m/>
    <m/>
  </r>
  <r>
    <x v="10"/>
    <m/>
    <m/>
    <m/>
    <m/>
  </r>
  <r>
    <x v="10"/>
    <m/>
    <m/>
    <m/>
    <m/>
  </r>
  <r>
    <x v="10"/>
    <m/>
    <m/>
    <m/>
    <m/>
  </r>
  <r>
    <x v="11"/>
    <m/>
    <m/>
    <m/>
    <m/>
  </r>
  <r>
    <x v="11"/>
    <m/>
    <m/>
    <m/>
    <m/>
  </r>
  <r>
    <x v="12"/>
    <m/>
    <m/>
    <m/>
    <m/>
  </r>
  <r>
    <x v="12"/>
    <m/>
    <m/>
    <m/>
    <m/>
  </r>
  <r>
    <x v="12"/>
    <m/>
    <m/>
    <m/>
    <m/>
  </r>
  <r>
    <x v="12"/>
    <m/>
    <m/>
    <m/>
    <m/>
  </r>
  <r>
    <x v="13"/>
    <m/>
    <m/>
    <m/>
    <m/>
  </r>
  <r>
    <x v="13"/>
    <m/>
    <m/>
    <m/>
    <m/>
  </r>
  <r>
    <x v="13"/>
    <m/>
    <m/>
    <m/>
    <m/>
  </r>
  <r>
    <x v="13"/>
    <m/>
    <m/>
    <n v="1"/>
    <m/>
  </r>
  <r>
    <x v="13"/>
    <m/>
    <m/>
    <m/>
    <n v="1"/>
  </r>
  <r>
    <x v="13"/>
    <m/>
    <n v="1"/>
    <m/>
    <m/>
  </r>
  <r>
    <x v="13"/>
    <n v="1"/>
    <m/>
    <m/>
    <m/>
  </r>
  <r>
    <x v="13"/>
    <n v="1"/>
    <m/>
    <m/>
    <m/>
  </r>
  <r>
    <x v="13"/>
    <m/>
    <n v="1"/>
    <m/>
    <m/>
  </r>
  <r>
    <x v="13"/>
    <m/>
    <n v="1"/>
    <m/>
    <m/>
  </r>
  <r>
    <x v="13"/>
    <n v="1"/>
    <m/>
    <m/>
    <m/>
  </r>
  <r>
    <x v="13"/>
    <m/>
    <n v="1"/>
    <m/>
    <m/>
  </r>
  <r>
    <x v="13"/>
    <n v="1"/>
    <m/>
    <m/>
    <m/>
  </r>
  <r>
    <x v="13"/>
    <n v="1"/>
    <m/>
    <m/>
    <m/>
  </r>
  <r>
    <x v="13"/>
    <m/>
    <m/>
    <m/>
    <m/>
  </r>
  <r>
    <x v="14"/>
    <m/>
    <m/>
    <m/>
    <n v="1"/>
  </r>
  <r>
    <x v="14"/>
    <n v="1"/>
    <m/>
    <m/>
    <m/>
  </r>
  <r>
    <x v="14"/>
    <m/>
    <m/>
    <m/>
    <n v="1"/>
  </r>
  <r>
    <x v="14"/>
    <m/>
    <m/>
    <m/>
    <m/>
  </r>
  <r>
    <x v="14"/>
    <m/>
    <m/>
    <m/>
    <n v="1"/>
  </r>
  <r>
    <x v="15"/>
    <m/>
    <m/>
    <m/>
    <m/>
  </r>
  <r>
    <x v="15"/>
    <m/>
    <m/>
    <m/>
    <m/>
  </r>
  <r>
    <x v="15"/>
    <m/>
    <m/>
    <m/>
    <m/>
  </r>
  <r>
    <x v="15"/>
    <n v="1"/>
    <m/>
    <m/>
    <m/>
  </r>
  <r>
    <x v="15"/>
    <m/>
    <m/>
    <m/>
    <m/>
  </r>
  <r>
    <x v="16"/>
    <m/>
    <m/>
    <m/>
    <m/>
  </r>
  <r>
    <x v="16"/>
    <m/>
    <m/>
    <m/>
    <m/>
  </r>
  <r>
    <x v="16"/>
    <m/>
    <m/>
    <m/>
    <n v="1"/>
  </r>
  <r>
    <x v="17"/>
    <m/>
    <m/>
    <m/>
    <m/>
  </r>
  <r>
    <x v="17"/>
    <m/>
    <m/>
    <n v="1"/>
    <m/>
  </r>
  <r>
    <x v="17"/>
    <m/>
    <n v="1"/>
    <m/>
    <m/>
  </r>
  <r>
    <x v="18"/>
    <m/>
    <m/>
    <m/>
    <m/>
  </r>
  <r>
    <x v="18"/>
    <m/>
    <m/>
    <m/>
    <m/>
  </r>
  <r>
    <x v="18"/>
    <m/>
    <m/>
    <m/>
    <m/>
  </r>
  <r>
    <x v="18"/>
    <m/>
    <m/>
    <m/>
    <m/>
  </r>
  <r>
    <x v="18"/>
    <m/>
    <m/>
    <m/>
    <m/>
  </r>
  <r>
    <x v="18"/>
    <m/>
    <m/>
    <m/>
    <m/>
  </r>
  <r>
    <x v="18"/>
    <m/>
    <m/>
    <m/>
    <m/>
  </r>
  <r>
    <x v="19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  <r>
    <x v="20"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32">
  <r>
    <x v="0"/>
    <n v="2"/>
    <n v="1"/>
    <n v="0.66666666666666663"/>
    <n v="1"/>
    <m/>
    <n v="1"/>
    <m/>
    <n v="1"/>
    <m/>
  </r>
  <r>
    <x v="0"/>
    <n v="3"/>
    <n v="0"/>
    <n v="1"/>
    <n v="1"/>
    <m/>
    <n v="1"/>
    <m/>
    <m/>
    <n v="1"/>
  </r>
  <r>
    <x v="0"/>
    <n v="3"/>
    <n v="0"/>
    <n v="1"/>
    <n v="1"/>
    <m/>
    <n v="1"/>
    <m/>
    <m/>
    <n v="1"/>
  </r>
  <r>
    <x v="0"/>
    <n v="1"/>
    <n v="2"/>
    <n v="0.33333333333333331"/>
    <n v="1"/>
    <m/>
    <n v="1"/>
    <m/>
    <m/>
    <m/>
  </r>
  <r>
    <x v="0"/>
    <n v="2"/>
    <n v="1"/>
    <n v="0.66666666666666663"/>
    <n v="1"/>
    <m/>
    <n v="1"/>
    <n v="1"/>
    <m/>
    <m/>
  </r>
  <r>
    <x v="0"/>
    <n v="1"/>
    <n v="2"/>
    <n v="0.33333333333333331"/>
    <n v="1"/>
    <m/>
    <n v="1"/>
    <m/>
    <m/>
    <m/>
  </r>
  <r>
    <x v="0"/>
    <n v="0"/>
    <n v="2"/>
    <n v="0"/>
    <n v="1"/>
    <m/>
    <m/>
    <m/>
    <m/>
    <m/>
  </r>
  <r>
    <x v="0"/>
    <n v="2"/>
    <n v="1"/>
    <n v="0.66666666666666663"/>
    <n v="1"/>
    <m/>
    <n v="1"/>
    <m/>
    <n v="1"/>
    <m/>
  </r>
  <r>
    <x v="1"/>
    <n v="2"/>
    <n v="1"/>
    <n v="0.66666666666666663"/>
    <n v="1"/>
    <m/>
    <n v="1"/>
    <n v="1"/>
    <m/>
    <m/>
  </r>
  <r>
    <x v="1"/>
    <n v="1"/>
    <n v="2"/>
    <n v="0.33333333333333331"/>
    <n v="1"/>
    <m/>
    <m/>
    <m/>
    <m/>
    <m/>
  </r>
  <r>
    <x v="1"/>
    <n v="1"/>
    <n v="2"/>
    <n v="0.33333333333333331"/>
    <n v="1"/>
    <m/>
    <m/>
    <m/>
    <m/>
    <m/>
  </r>
  <r>
    <x v="1"/>
    <n v="1"/>
    <n v="2"/>
    <n v="0.33333333333333331"/>
    <n v="1"/>
    <m/>
    <m/>
    <m/>
    <m/>
    <m/>
  </r>
  <r>
    <x v="2"/>
    <n v="0"/>
    <n v="2"/>
    <n v="0"/>
    <n v="1"/>
    <m/>
    <m/>
    <m/>
    <m/>
    <m/>
  </r>
  <r>
    <x v="2"/>
    <m/>
    <m/>
    <e v="#DIV/0!"/>
    <m/>
    <m/>
    <m/>
    <m/>
    <m/>
    <m/>
  </r>
  <r>
    <x v="3"/>
    <m/>
    <m/>
    <e v="#DIV/0!"/>
    <m/>
    <m/>
    <m/>
    <m/>
    <m/>
    <m/>
  </r>
  <r>
    <x v="3"/>
    <m/>
    <m/>
    <e v="#DIV/0!"/>
    <m/>
    <m/>
    <m/>
    <m/>
    <m/>
    <m/>
  </r>
  <r>
    <x v="3"/>
    <n v="2"/>
    <n v="1"/>
    <n v="0.66666666666666663"/>
    <n v="1"/>
    <n v="1"/>
    <m/>
    <m/>
    <m/>
    <m/>
  </r>
  <r>
    <x v="4"/>
    <n v="2"/>
    <n v="1"/>
    <n v="0.66666666666666663"/>
    <n v="1"/>
    <n v="1"/>
    <m/>
    <m/>
    <m/>
    <m/>
  </r>
  <r>
    <x v="4"/>
    <m/>
    <m/>
    <e v="#DIV/0!"/>
    <m/>
    <m/>
    <m/>
    <m/>
    <m/>
    <m/>
  </r>
  <r>
    <x v="4"/>
    <m/>
    <m/>
    <e v="#DIV/0!"/>
    <m/>
    <m/>
    <m/>
    <m/>
    <m/>
    <m/>
  </r>
  <r>
    <x v="4"/>
    <m/>
    <n v="2"/>
    <n v="0"/>
    <n v="1"/>
    <m/>
    <m/>
    <m/>
    <m/>
    <m/>
  </r>
  <r>
    <x v="4"/>
    <m/>
    <m/>
    <e v="#DIV/0!"/>
    <m/>
    <m/>
    <m/>
    <m/>
    <m/>
    <m/>
  </r>
  <r>
    <x v="5"/>
    <m/>
    <m/>
    <e v="#DIV/0!"/>
    <m/>
    <m/>
    <m/>
    <m/>
    <m/>
    <m/>
  </r>
  <r>
    <x v="5"/>
    <m/>
    <n v="2"/>
    <n v="0"/>
    <n v="1"/>
    <m/>
    <m/>
    <m/>
    <m/>
    <m/>
  </r>
  <r>
    <x v="6"/>
    <m/>
    <m/>
    <e v="#DIV/0!"/>
    <m/>
    <m/>
    <m/>
    <m/>
    <m/>
    <m/>
  </r>
  <r>
    <x v="6"/>
    <n v="1"/>
    <n v="2"/>
    <n v="0.33333333333333331"/>
    <n v="1"/>
    <m/>
    <m/>
    <m/>
    <m/>
    <m/>
  </r>
  <r>
    <x v="6"/>
    <n v="1"/>
    <n v="2"/>
    <n v="0.33333333333333331"/>
    <n v="1"/>
    <m/>
    <m/>
    <m/>
    <m/>
    <m/>
  </r>
  <r>
    <x v="6"/>
    <m/>
    <m/>
    <e v="#DIV/0!"/>
    <m/>
    <m/>
    <m/>
    <m/>
    <m/>
    <m/>
  </r>
  <r>
    <x v="6"/>
    <m/>
    <m/>
    <e v="#DIV/0!"/>
    <m/>
    <m/>
    <m/>
    <m/>
    <m/>
    <m/>
  </r>
  <r>
    <x v="6"/>
    <n v="2"/>
    <n v="1"/>
    <n v="0.66666666666666663"/>
    <n v="1"/>
    <n v="1"/>
    <m/>
    <m/>
    <m/>
    <m/>
  </r>
  <r>
    <x v="6"/>
    <m/>
    <n v="2"/>
    <n v="0"/>
    <n v="1"/>
    <m/>
    <m/>
    <m/>
    <m/>
    <m/>
  </r>
  <r>
    <x v="6"/>
    <m/>
    <m/>
    <e v="#DIV/0!"/>
    <m/>
    <m/>
    <m/>
    <m/>
    <m/>
    <m/>
  </r>
  <r>
    <x v="6"/>
    <n v="2"/>
    <n v="1"/>
    <n v="0.66666666666666663"/>
    <n v="1"/>
    <m/>
    <n v="1"/>
    <n v="1"/>
    <m/>
    <m/>
  </r>
  <r>
    <x v="7"/>
    <m/>
    <m/>
    <e v="#DIV/0!"/>
    <m/>
    <m/>
    <m/>
    <m/>
    <m/>
    <m/>
  </r>
  <r>
    <x v="7"/>
    <m/>
    <m/>
    <e v="#DIV/0!"/>
    <m/>
    <m/>
    <m/>
    <m/>
    <m/>
    <m/>
  </r>
  <r>
    <x v="7"/>
    <n v="1"/>
    <n v="2"/>
    <n v="0.33333333333333331"/>
    <n v="1"/>
    <m/>
    <m/>
    <m/>
    <m/>
    <m/>
  </r>
  <r>
    <x v="8"/>
    <m/>
    <n v="2"/>
    <n v="0"/>
    <n v="1"/>
    <m/>
    <m/>
    <m/>
    <m/>
    <m/>
  </r>
  <r>
    <x v="8"/>
    <m/>
    <n v="2"/>
    <n v="0"/>
    <n v="1"/>
    <m/>
    <m/>
    <m/>
    <m/>
    <m/>
  </r>
  <r>
    <x v="8"/>
    <m/>
    <n v="2"/>
    <n v="0"/>
    <n v="1"/>
    <m/>
    <m/>
    <m/>
    <m/>
    <m/>
  </r>
  <r>
    <x v="8"/>
    <n v="1"/>
    <n v="2"/>
    <n v="0.33333333333333331"/>
    <n v="1"/>
    <m/>
    <m/>
    <m/>
    <m/>
    <m/>
  </r>
  <r>
    <x v="9"/>
    <m/>
    <m/>
    <e v="#DIV/0!"/>
    <m/>
    <m/>
    <m/>
    <m/>
    <m/>
    <m/>
  </r>
  <r>
    <x v="9"/>
    <m/>
    <n v="2"/>
    <n v="0"/>
    <n v="1"/>
    <m/>
    <m/>
    <m/>
    <m/>
    <m/>
  </r>
  <r>
    <x v="10"/>
    <m/>
    <m/>
    <e v="#DIV/0!"/>
    <m/>
    <m/>
    <m/>
    <m/>
    <m/>
    <m/>
  </r>
  <r>
    <x v="10"/>
    <m/>
    <m/>
    <e v="#DIV/0!"/>
    <m/>
    <m/>
    <m/>
    <m/>
    <m/>
    <m/>
  </r>
  <r>
    <x v="10"/>
    <m/>
    <m/>
    <e v="#DIV/0!"/>
    <m/>
    <m/>
    <m/>
    <m/>
    <m/>
    <m/>
  </r>
  <r>
    <x v="10"/>
    <m/>
    <m/>
    <e v="#DIV/0!"/>
    <m/>
    <m/>
    <m/>
    <m/>
    <m/>
    <m/>
  </r>
  <r>
    <x v="10"/>
    <m/>
    <m/>
    <e v="#DIV/0!"/>
    <m/>
    <m/>
    <m/>
    <m/>
    <m/>
    <m/>
  </r>
  <r>
    <x v="10"/>
    <m/>
    <m/>
    <e v="#DIV/0!"/>
    <m/>
    <m/>
    <m/>
    <m/>
    <m/>
    <m/>
  </r>
  <r>
    <x v="11"/>
    <m/>
    <n v="2"/>
    <n v="0"/>
    <n v="1"/>
    <m/>
    <m/>
    <m/>
    <m/>
    <m/>
  </r>
  <r>
    <x v="11"/>
    <m/>
    <m/>
    <e v="#DIV/0!"/>
    <m/>
    <m/>
    <m/>
    <m/>
    <m/>
    <m/>
  </r>
  <r>
    <x v="12"/>
    <n v="1"/>
    <n v="2"/>
    <n v="0.33333333333333331"/>
    <n v="1"/>
    <m/>
    <m/>
    <m/>
    <m/>
    <m/>
  </r>
  <r>
    <x v="12"/>
    <n v="1"/>
    <n v="1"/>
    <n v="0.5"/>
    <n v="1"/>
    <m/>
    <m/>
    <m/>
    <m/>
    <m/>
  </r>
  <r>
    <x v="12"/>
    <m/>
    <m/>
    <e v="#DIV/0!"/>
    <m/>
    <m/>
    <m/>
    <m/>
    <m/>
    <m/>
  </r>
  <r>
    <x v="12"/>
    <m/>
    <n v="2"/>
    <n v="0"/>
    <n v="1"/>
    <m/>
    <m/>
    <m/>
    <m/>
    <m/>
  </r>
  <r>
    <x v="13"/>
    <m/>
    <m/>
    <e v="#DIV/0!"/>
    <m/>
    <m/>
    <m/>
    <m/>
    <m/>
    <m/>
  </r>
  <r>
    <x v="13"/>
    <m/>
    <n v="1"/>
    <n v="0"/>
    <n v="1"/>
    <m/>
    <m/>
    <m/>
    <m/>
    <m/>
  </r>
  <r>
    <x v="13"/>
    <n v="1"/>
    <n v="1"/>
    <n v="0.5"/>
    <n v="1"/>
    <m/>
    <m/>
    <m/>
    <m/>
    <m/>
  </r>
  <r>
    <x v="13"/>
    <m/>
    <n v="2"/>
    <n v="0"/>
    <n v="1"/>
    <m/>
    <m/>
    <m/>
    <m/>
    <m/>
  </r>
  <r>
    <x v="13"/>
    <n v="1"/>
    <n v="1"/>
    <n v="0.5"/>
    <n v="1"/>
    <m/>
    <m/>
    <m/>
    <m/>
    <m/>
  </r>
  <r>
    <x v="13"/>
    <n v="2"/>
    <n v="1"/>
    <n v="0.66666666666666663"/>
    <n v="1"/>
    <n v="1"/>
    <m/>
    <m/>
    <m/>
    <m/>
  </r>
  <r>
    <x v="13"/>
    <n v="1"/>
    <n v="2"/>
    <n v="0.33333333333333331"/>
    <n v="1"/>
    <m/>
    <m/>
    <m/>
    <m/>
    <m/>
  </r>
  <r>
    <x v="13"/>
    <n v="1"/>
    <n v="2"/>
    <n v="0.33333333333333331"/>
    <n v="1"/>
    <m/>
    <n v="1"/>
    <m/>
    <m/>
    <m/>
  </r>
  <r>
    <x v="13"/>
    <n v="1"/>
    <n v="1"/>
    <n v="0.5"/>
    <n v="1"/>
    <m/>
    <m/>
    <m/>
    <m/>
    <m/>
  </r>
  <r>
    <x v="13"/>
    <n v="1"/>
    <n v="2"/>
    <n v="0.33333333333333331"/>
    <n v="1"/>
    <m/>
    <m/>
    <m/>
    <m/>
    <m/>
  </r>
  <r>
    <x v="13"/>
    <n v="2"/>
    <n v="1"/>
    <n v="0.66666666666666663"/>
    <n v="1"/>
    <m/>
    <n v="1"/>
    <n v="1"/>
    <m/>
    <m/>
  </r>
  <r>
    <x v="13"/>
    <n v="1"/>
    <n v="2"/>
    <n v="0.33333333333333331"/>
    <n v="1"/>
    <m/>
    <m/>
    <m/>
    <m/>
    <m/>
  </r>
  <r>
    <x v="13"/>
    <n v="2"/>
    <n v="1"/>
    <n v="0.66666666666666663"/>
    <n v="1"/>
    <m/>
    <n v="1"/>
    <m/>
    <n v="1"/>
    <m/>
  </r>
  <r>
    <x v="13"/>
    <m/>
    <m/>
    <e v="#DIV/0!"/>
    <m/>
    <m/>
    <m/>
    <m/>
    <m/>
    <m/>
  </r>
  <r>
    <x v="13"/>
    <m/>
    <n v="2"/>
    <n v="0"/>
    <n v="1"/>
    <m/>
    <m/>
    <m/>
    <m/>
    <m/>
  </r>
  <r>
    <x v="14"/>
    <m/>
    <m/>
    <e v="#DIV/0!"/>
    <m/>
    <m/>
    <m/>
    <m/>
    <m/>
    <m/>
  </r>
  <r>
    <x v="14"/>
    <m/>
    <m/>
    <e v="#DIV/0!"/>
    <m/>
    <m/>
    <m/>
    <m/>
    <m/>
    <m/>
  </r>
  <r>
    <x v="14"/>
    <m/>
    <m/>
    <e v="#DIV/0!"/>
    <m/>
    <m/>
    <m/>
    <m/>
    <m/>
    <m/>
  </r>
  <r>
    <x v="14"/>
    <m/>
    <m/>
    <e v="#DIV/0!"/>
    <m/>
    <m/>
    <m/>
    <m/>
    <m/>
    <m/>
  </r>
  <r>
    <x v="14"/>
    <m/>
    <m/>
    <e v="#DIV/0!"/>
    <m/>
    <m/>
    <m/>
    <m/>
    <m/>
    <m/>
  </r>
  <r>
    <x v="15"/>
    <n v="1"/>
    <n v="2"/>
    <n v="0.33333333333333331"/>
    <n v="1"/>
    <m/>
    <m/>
    <m/>
    <m/>
    <m/>
  </r>
  <r>
    <x v="15"/>
    <m/>
    <m/>
    <e v="#DIV/0!"/>
    <m/>
    <m/>
    <m/>
    <m/>
    <m/>
    <m/>
  </r>
  <r>
    <x v="15"/>
    <m/>
    <m/>
    <e v="#DIV/0!"/>
    <m/>
    <m/>
    <m/>
    <m/>
    <m/>
    <m/>
  </r>
  <r>
    <x v="15"/>
    <n v="1"/>
    <n v="2"/>
    <n v="0.33333333333333331"/>
    <n v="1"/>
    <m/>
    <m/>
    <m/>
    <m/>
    <m/>
  </r>
  <r>
    <x v="15"/>
    <n v="2"/>
    <n v="1"/>
    <n v="0.66666666666666663"/>
    <n v="1"/>
    <n v="1"/>
    <m/>
    <m/>
    <m/>
    <m/>
  </r>
  <r>
    <x v="16"/>
    <m/>
    <m/>
    <e v="#DIV/0!"/>
    <m/>
    <m/>
    <m/>
    <m/>
    <m/>
    <m/>
  </r>
  <r>
    <x v="17"/>
    <m/>
    <m/>
    <e v="#DIV/0!"/>
    <m/>
    <m/>
    <m/>
    <m/>
    <m/>
    <m/>
  </r>
  <r>
    <x v="17"/>
    <m/>
    <m/>
    <e v="#DIV/0!"/>
    <m/>
    <m/>
    <m/>
    <m/>
    <m/>
    <m/>
  </r>
  <r>
    <x v="18"/>
    <m/>
    <m/>
    <e v="#DIV/0!"/>
    <m/>
    <m/>
    <m/>
    <m/>
    <m/>
    <m/>
  </r>
  <r>
    <x v="18"/>
    <m/>
    <n v="3"/>
    <n v="0"/>
    <n v="1"/>
    <m/>
    <m/>
    <m/>
    <m/>
    <m/>
  </r>
  <r>
    <x v="18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19"/>
    <m/>
    <m/>
    <e v="#DIV/0!"/>
    <m/>
    <m/>
    <m/>
    <m/>
    <m/>
    <m/>
  </r>
  <r>
    <x v="20"/>
    <m/>
    <m/>
    <e v="#DIV/0!"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  <r>
    <x v="16"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09"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1"/>
    <m/>
    <m/>
    <n v="1"/>
    <m/>
  </r>
  <r>
    <x v="1"/>
    <m/>
    <m/>
    <n v="1"/>
    <m/>
  </r>
  <r>
    <x v="1"/>
    <m/>
    <n v="1"/>
    <m/>
    <m/>
  </r>
  <r>
    <x v="1"/>
    <m/>
    <m/>
    <m/>
    <n v="1"/>
  </r>
  <r>
    <x v="2"/>
    <m/>
    <m/>
    <m/>
    <m/>
  </r>
  <r>
    <x v="2"/>
    <m/>
    <m/>
    <m/>
    <m/>
  </r>
  <r>
    <x v="3"/>
    <m/>
    <m/>
    <m/>
    <m/>
  </r>
  <r>
    <x v="3"/>
    <n v="1"/>
    <m/>
    <m/>
    <m/>
  </r>
  <r>
    <x v="3"/>
    <m/>
    <n v="1"/>
    <m/>
    <m/>
  </r>
  <r>
    <x v="3"/>
    <m/>
    <m/>
    <m/>
    <m/>
  </r>
  <r>
    <x v="3"/>
    <m/>
    <m/>
    <n v="1"/>
    <m/>
  </r>
  <r>
    <x v="3"/>
    <n v="1"/>
    <m/>
    <m/>
    <m/>
  </r>
  <r>
    <x v="3"/>
    <m/>
    <n v="1"/>
    <m/>
    <m/>
  </r>
  <r>
    <x v="3"/>
    <m/>
    <m/>
    <m/>
    <m/>
  </r>
  <r>
    <x v="3"/>
    <n v="1"/>
    <m/>
    <m/>
    <m/>
  </r>
  <r>
    <x v="4"/>
    <m/>
    <m/>
    <m/>
    <m/>
  </r>
  <r>
    <x v="4"/>
    <m/>
    <m/>
    <m/>
    <m/>
  </r>
  <r>
    <x v="4"/>
    <m/>
    <m/>
    <m/>
    <m/>
  </r>
  <r>
    <x v="5"/>
    <m/>
    <m/>
    <m/>
    <m/>
  </r>
  <r>
    <x v="5"/>
    <m/>
    <m/>
    <m/>
    <m/>
  </r>
  <r>
    <x v="5"/>
    <m/>
    <m/>
    <m/>
    <m/>
  </r>
  <r>
    <x v="5"/>
    <m/>
    <m/>
    <m/>
    <m/>
  </r>
  <r>
    <x v="6"/>
    <m/>
    <m/>
    <m/>
    <m/>
  </r>
  <r>
    <x v="6"/>
    <m/>
    <m/>
    <m/>
    <m/>
  </r>
  <r>
    <x v="7"/>
    <m/>
    <m/>
    <m/>
    <m/>
  </r>
  <r>
    <x v="7"/>
    <m/>
    <m/>
    <m/>
    <m/>
  </r>
  <r>
    <x v="7"/>
    <m/>
    <m/>
    <m/>
    <m/>
  </r>
  <r>
    <x v="7"/>
    <m/>
    <m/>
    <m/>
    <m/>
  </r>
  <r>
    <x v="7"/>
    <m/>
    <m/>
    <m/>
    <m/>
  </r>
  <r>
    <x v="0"/>
    <m/>
    <m/>
    <m/>
    <m/>
  </r>
  <r>
    <x v="8"/>
    <n v="1"/>
    <m/>
    <m/>
    <m/>
  </r>
  <r>
    <x v="8"/>
    <m/>
    <m/>
    <m/>
    <m/>
  </r>
  <r>
    <x v="9"/>
    <m/>
    <m/>
    <m/>
    <m/>
  </r>
  <r>
    <x v="9"/>
    <m/>
    <m/>
    <m/>
    <m/>
  </r>
  <r>
    <x v="9"/>
    <m/>
    <m/>
    <m/>
    <m/>
  </r>
  <r>
    <x v="9"/>
    <n v="1"/>
    <m/>
    <m/>
    <m/>
  </r>
  <r>
    <x v="10"/>
    <m/>
    <m/>
    <m/>
    <m/>
  </r>
  <r>
    <x v="10"/>
    <n v="1"/>
    <m/>
    <m/>
    <m/>
  </r>
  <r>
    <x v="10"/>
    <m/>
    <m/>
    <m/>
    <m/>
  </r>
  <r>
    <x v="10"/>
    <m/>
    <n v="1"/>
    <m/>
    <m/>
  </r>
  <r>
    <x v="10"/>
    <m/>
    <n v="1"/>
    <m/>
    <m/>
  </r>
  <r>
    <x v="10"/>
    <m/>
    <n v="1"/>
    <m/>
    <m/>
  </r>
  <r>
    <x v="10"/>
    <m/>
    <n v="1"/>
    <m/>
    <m/>
  </r>
  <r>
    <x v="10"/>
    <n v="1"/>
    <m/>
    <m/>
    <m/>
  </r>
  <r>
    <x v="10"/>
    <m/>
    <m/>
    <n v="1"/>
    <m/>
  </r>
  <r>
    <x v="10"/>
    <m/>
    <n v="1"/>
    <m/>
    <m/>
  </r>
  <r>
    <x v="10"/>
    <n v="1"/>
    <m/>
    <m/>
    <m/>
  </r>
  <r>
    <x v="10"/>
    <m/>
    <m/>
    <m/>
    <m/>
  </r>
  <r>
    <x v="10"/>
    <m/>
    <n v="1"/>
    <m/>
    <m/>
  </r>
  <r>
    <x v="10"/>
    <m/>
    <m/>
    <m/>
    <m/>
  </r>
  <r>
    <x v="10"/>
    <m/>
    <n v="1"/>
    <m/>
    <m/>
  </r>
  <r>
    <x v="11"/>
    <m/>
    <m/>
    <m/>
    <m/>
  </r>
  <r>
    <x v="11"/>
    <m/>
    <m/>
    <m/>
    <m/>
  </r>
  <r>
    <x v="11"/>
    <m/>
    <m/>
    <m/>
    <m/>
  </r>
  <r>
    <x v="11"/>
    <m/>
    <m/>
    <m/>
    <m/>
  </r>
  <r>
    <x v="11"/>
    <m/>
    <m/>
    <m/>
    <m/>
  </r>
  <r>
    <x v="12"/>
    <m/>
    <n v="1"/>
    <m/>
    <m/>
  </r>
  <r>
    <x v="12"/>
    <m/>
    <m/>
    <m/>
    <m/>
  </r>
  <r>
    <x v="12"/>
    <m/>
    <m/>
    <m/>
    <m/>
  </r>
  <r>
    <x v="12"/>
    <n v="1"/>
    <m/>
    <m/>
    <m/>
  </r>
  <r>
    <x v="12"/>
    <m/>
    <n v="1"/>
    <m/>
    <m/>
  </r>
  <r>
    <x v="0"/>
    <m/>
    <m/>
    <m/>
    <m/>
  </r>
  <r>
    <x v="13"/>
    <m/>
    <m/>
    <m/>
    <m/>
  </r>
  <r>
    <x v="13"/>
    <m/>
    <m/>
    <m/>
    <m/>
  </r>
  <r>
    <x v="14"/>
    <m/>
    <m/>
    <m/>
    <m/>
  </r>
  <r>
    <x v="14"/>
    <n v="1"/>
    <m/>
    <m/>
    <m/>
  </r>
  <r>
    <x v="14"/>
    <m/>
    <m/>
    <m/>
    <m/>
  </r>
  <r>
    <x v="15"/>
    <m/>
    <m/>
    <m/>
    <m/>
  </r>
  <r>
    <x v="15"/>
    <m/>
    <m/>
    <m/>
    <m/>
  </r>
  <r>
    <x v="15"/>
    <m/>
    <m/>
    <m/>
    <m/>
  </r>
  <r>
    <x v="15"/>
    <m/>
    <m/>
    <m/>
    <m/>
  </r>
  <r>
    <x v="15"/>
    <m/>
    <m/>
    <m/>
    <m/>
  </r>
  <r>
    <x v="15"/>
    <m/>
    <m/>
    <m/>
    <m/>
  </r>
  <r>
    <x v="15"/>
    <m/>
    <m/>
    <m/>
    <m/>
  </r>
  <r>
    <x v="16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  <r>
    <x v="0"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37">
  <r>
    <s v="2022-23"/>
    <s v="1A"/>
    <n v="21"/>
    <n v="5"/>
    <n v="0.80769230769230771"/>
    <s v="2nd"/>
    <x v="0"/>
    <s v="Nick Johnson"/>
    <m/>
    <n v="7"/>
    <n v="0"/>
    <n v="1"/>
  </r>
  <r>
    <s v="2021-22"/>
    <s v="1A"/>
    <n v="26"/>
    <n v="1"/>
    <n v="0.96296296296296291"/>
    <s v="1st"/>
    <x v="0"/>
    <s v="Nick Johnson"/>
    <m/>
    <n v="8"/>
    <n v="0"/>
    <n v="1"/>
  </r>
  <r>
    <s v="2020-21"/>
    <s v="1A"/>
    <n v="21"/>
    <n v="1"/>
    <n v="0.95454545454545459"/>
    <s v="1st"/>
    <x v="0"/>
    <s v="Nick Johnson"/>
    <m/>
    <n v="8"/>
    <n v="0"/>
    <n v="1"/>
  </r>
  <r>
    <s v="2019-20"/>
    <s v="1A"/>
    <n v="24"/>
    <n v="3"/>
    <n v="0.88888888888888884"/>
    <s v="Semis"/>
    <x v="0"/>
    <s v="Nick Johnson"/>
    <m/>
    <n v="10"/>
    <n v="0"/>
    <n v="1"/>
  </r>
  <r>
    <s v="2018-19"/>
    <s v="1A"/>
    <n v="25"/>
    <n v="2"/>
    <n v="0.92592592592592593"/>
    <s v="3rd"/>
    <x v="0"/>
    <s v="Nick Johnson"/>
    <m/>
    <n v="10"/>
    <n v="0"/>
    <n v="1"/>
  </r>
  <r>
    <s v="2017-18"/>
    <s v="2A"/>
    <n v="20"/>
    <n v="8"/>
    <n v="0.7142857142857143"/>
    <s v="Semis"/>
    <x v="0"/>
    <s v="Nick Johnson"/>
    <m/>
    <n v="7"/>
    <n v="3"/>
    <n v="0.7"/>
  </r>
  <r>
    <s v="2016-17"/>
    <s v="2A"/>
    <n v="16"/>
    <n v="9"/>
    <n v="0.64"/>
    <s v="Qual"/>
    <x v="0"/>
    <s v="Nick Johnson"/>
    <m/>
    <n v="6"/>
    <n v="4"/>
    <n v="0.6"/>
  </r>
  <r>
    <s v="2015-16"/>
    <s v="1A"/>
    <n v="23"/>
    <n v="4"/>
    <n v="0.85185185185185186"/>
    <s v="2nd"/>
    <x v="0"/>
    <s v="Nick Johnson"/>
    <m/>
    <n v="9"/>
    <n v="1"/>
    <n v="0.9"/>
  </r>
  <r>
    <s v="2014-15"/>
    <s v="1A"/>
    <n v="21"/>
    <n v="6"/>
    <n v="0.77777777777777779"/>
    <s v="3rd"/>
    <x v="1"/>
    <s v="Beau Garcia"/>
    <m/>
    <n v="8"/>
    <n v="2"/>
    <n v="0.8"/>
  </r>
  <r>
    <s v="2013-14"/>
    <s v="1A"/>
    <n v="20"/>
    <n v="10"/>
    <n v="0.66666666666666663"/>
    <s v="6th"/>
    <x v="1"/>
    <s v="Beau Garcia"/>
    <m/>
    <n v="8"/>
    <n v="2"/>
    <n v="0.8"/>
  </r>
  <r>
    <s v="2012-13"/>
    <s v="1A"/>
    <n v="19"/>
    <n v="10"/>
    <n v="0.65517241379310343"/>
    <s v="6th"/>
    <x v="1"/>
    <s v="Brandan Madsen"/>
    <m/>
    <n v="9"/>
    <n v="1"/>
    <n v="0.9"/>
  </r>
  <r>
    <s v="2011-12"/>
    <s v="1A"/>
    <n v="14"/>
    <n v="16"/>
    <n v="0.46666666666666667"/>
    <s v="6th"/>
    <x v="1"/>
    <s v="Brandan Madsen"/>
    <m/>
    <n v="6"/>
    <n v="4"/>
    <n v="0.6"/>
  </r>
  <r>
    <s v="2010-11"/>
    <s v="1A"/>
    <n v="13"/>
    <n v="13"/>
    <n v="0.5"/>
    <s v="Qual"/>
    <x v="2"/>
    <s v="Mick Tonkel"/>
    <s v="13-15 or 12-14?"/>
    <n v="6"/>
    <n v="2"/>
    <n v="0.75"/>
  </r>
  <r>
    <s v="2009-10"/>
    <s v="1A"/>
    <n v="8"/>
    <n v="18"/>
    <n v="0.30769230769230771"/>
    <s v="DNQ"/>
    <x v="2"/>
    <s v="Bryce Hoffman"/>
    <s v="8-17?"/>
    <n v="3"/>
    <n v="5"/>
    <n v="0.375"/>
  </r>
  <r>
    <s v="2008-09"/>
    <s v="1A"/>
    <n v="14"/>
    <n v="12"/>
    <n v="0.53846153846153844"/>
    <s v="DNQ"/>
    <x v="3"/>
    <m/>
    <m/>
    <n v="7"/>
    <n v="3"/>
    <n v="0.7"/>
  </r>
  <r>
    <s v="2007-08"/>
    <s v="1A"/>
    <n v="11"/>
    <n v="15"/>
    <n v="0.42307692307692307"/>
    <s v="DNQ"/>
    <x v="3"/>
    <m/>
    <m/>
    <n v="5"/>
    <n v="5"/>
    <n v="0.5"/>
  </r>
  <r>
    <s v="2006-07"/>
    <s v="1A"/>
    <n v="20"/>
    <n v="7"/>
    <n v="0.7407407407407407"/>
    <s v="Conso"/>
    <x v="3"/>
    <m/>
    <s v="19-8?"/>
    <n v="7"/>
    <n v="1"/>
    <n v="0.875"/>
  </r>
  <r>
    <s v="2005-06"/>
    <s v="1A"/>
    <n v="24"/>
    <n v="4"/>
    <n v="0.8571428571428571"/>
    <s v="Conso"/>
    <x v="4"/>
    <s v="Andy Garland"/>
    <s v="19-3?"/>
    <m/>
    <m/>
    <e v="#DIV/0!"/>
  </r>
  <r>
    <s v="2004-05"/>
    <s v="2A"/>
    <n v="16"/>
    <n v="5"/>
    <n v="0.76190476190476186"/>
    <s v="DNQ"/>
    <x v="4"/>
    <s v="Jackie Materi"/>
    <m/>
    <m/>
    <m/>
    <e v="#DIV/0!"/>
  </r>
  <r>
    <s v="2003-04"/>
    <s v="2A"/>
    <n v="15"/>
    <n v="7"/>
    <n v="0.68181818181818177"/>
    <s v="DNQ"/>
    <x v="4"/>
    <s v="Jackie Materi"/>
    <s v="14-6?"/>
    <m/>
    <m/>
    <e v="#DIV/0!"/>
  </r>
  <r>
    <s v="2002-03"/>
    <s v="1A"/>
    <n v="11"/>
    <n v="10"/>
    <n v="0.52380952380952384"/>
    <s v="Qual"/>
    <x v="4"/>
    <s v="Jackie Materi"/>
    <m/>
    <m/>
    <m/>
    <e v="#DIV/0!"/>
  </r>
  <r>
    <s v="2001-02"/>
    <s v="1A"/>
    <n v="7"/>
    <n v="14"/>
    <n v="0.33333333333333331"/>
    <s v="DNQ"/>
    <x v="4"/>
    <s v="Jackie Materi"/>
    <m/>
    <m/>
    <m/>
    <e v="#DIV/0!"/>
  </r>
  <r>
    <s v="2000-01"/>
    <s v="2A"/>
    <n v="5"/>
    <n v="16"/>
    <n v="0.23809523809523808"/>
    <s v="DNQ"/>
    <x v="5"/>
    <m/>
    <m/>
    <m/>
    <m/>
    <e v="#DIV/0!"/>
  </r>
  <r>
    <s v="1999-00"/>
    <s v="2A"/>
    <n v="7"/>
    <n v="17"/>
    <n v="0.29166666666666669"/>
    <s v="Qual"/>
    <x v="5"/>
    <m/>
    <m/>
    <m/>
    <m/>
    <e v="#DIV/0!"/>
  </r>
  <r>
    <s v="1998-99"/>
    <s v="2A"/>
    <n v="7"/>
    <n v="13"/>
    <n v="0.35"/>
    <s v="DNQ"/>
    <x v="6"/>
    <s v="Jackie Materi"/>
    <m/>
    <m/>
    <m/>
    <e v="#DIV/0!"/>
  </r>
  <r>
    <s v="1997-98"/>
    <s v="2A"/>
    <n v="18"/>
    <n v="6"/>
    <n v="0.75"/>
    <s v="6th"/>
    <x v="6"/>
    <s v="Mike Wood"/>
    <m/>
    <m/>
    <m/>
    <e v="#DIV/0!"/>
  </r>
  <r>
    <s v="1996-97"/>
    <s v="2A"/>
    <n v="16"/>
    <n v="7"/>
    <n v="0.69565217391304346"/>
    <s v="Qual"/>
    <x v="6"/>
    <s v="Mike Wood"/>
    <m/>
    <m/>
    <m/>
    <e v="#DIV/0!"/>
  </r>
  <r>
    <s v="1995-96"/>
    <s v="2A"/>
    <n v="16"/>
    <n v="6"/>
    <n v="0.72727272727272729"/>
    <s v="DNQ"/>
    <x v="6"/>
    <s v="Mike Wood"/>
    <m/>
    <m/>
    <m/>
    <e v="#DIV/0!"/>
  </r>
  <r>
    <s v="1994-95"/>
    <s v="2A"/>
    <n v="8"/>
    <n v="14"/>
    <n v="0.36363636363636365"/>
    <s v="DNQ"/>
    <x v="6"/>
    <s v="Mike Wood"/>
    <m/>
    <m/>
    <m/>
    <e v="#DIV/0!"/>
  </r>
  <r>
    <s v="1993-94"/>
    <s v="2A"/>
    <n v="22"/>
    <n v="1"/>
    <n v="0.95652173913043481"/>
    <s v="Conso"/>
    <x v="6"/>
    <s v="Mike Wood"/>
    <m/>
    <n v="8"/>
    <n v="0"/>
    <n v="1"/>
  </r>
  <r>
    <s v="1992-93"/>
    <s v="2A"/>
    <n v="14"/>
    <n v="9"/>
    <n v="0.60869565217391308"/>
    <s v="Qual"/>
    <x v="6"/>
    <s v="Mike Wood"/>
    <m/>
    <m/>
    <m/>
    <m/>
  </r>
  <r>
    <s v="1991-92"/>
    <s v="2A"/>
    <n v="9"/>
    <n v="12"/>
    <n v="0.42857142857142855"/>
    <s v="DNQ"/>
    <x v="6"/>
    <s v="Mike Wood"/>
    <m/>
    <m/>
    <m/>
    <m/>
  </r>
  <r>
    <s v="1990-91"/>
    <s v="2A"/>
    <n v="17"/>
    <n v="6"/>
    <n v="0.73913043478260865"/>
    <s v="3rd"/>
    <x v="6"/>
    <s v="Mike Wood"/>
    <m/>
    <m/>
    <m/>
    <m/>
  </r>
  <r>
    <s v="1989-90"/>
    <s v="2A"/>
    <n v="7"/>
    <n v="11"/>
    <n v="0.3888888888888889"/>
    <s v="DNQ"/>
    <x v="7"/>
    <m/>
    <m/>
    <m/>
    <m/>
    <m/>
  </r>
  <r>
    <n v="1989"/>
    <s v="2A"/>
    <n v="5"/>
    <n v="14"/>
    <n v="0.26315789473684209"/>
    <s v="DNQ"/>
    <x v="7"/>
    <m/>
    <m/>
    <m/>
    <m/>
    <m/>
  </r>
  <r>
    <n v="1988"/>
    <s v="2A"/>
    <n v="13"/>
    <n v="9"/>
    <n v="0.59090909090909094"/>
    <s v="Qual"/>
    <x v="7"/>
    <m/>
    <m/>
    <m/>
    <m/>
    <m/>
  </r>
  <r>
    <n v="1987"/>
    <s v="2A"/>
    <n v="10"/>
    <n v="11"/>
    <n v="0.47619047619047616"/>
    <s v="Qual"/>
    <x v="8"/>
    <m/>
    <m/>
    <m/>
    <m/>
    <m/>
  </r>
  <r>
    <n v="1986"/>
    <s v="2A"/>
    <n v="8"/>
    <n v="7"/>
    <n v="0.53333333333333333"/>
    <s v="Qual"/>
    <x v="8"/>
    <m/>
    <s v="regular season only"/>
    <m/>
    <m/>
    <m/>
  </r>
  <r>
    <n v="1985"/>
    <s v="2A"/>
    <n v="5"/>
    <n v="11"/>
    <n v="0.3125"/>
    <s v="Qual"/>
    <x v="8"/>
    <m/>
    <s v="regular season only"/>
    <m/>
    <m/>
    <m/>
  </r>
  <r>
    <n v="1984"/>
    <s v="2A"/>
    <n v="6"/>
    <n v="14"/>
    <n v="0.3"/>
    <s v="Qual"/>
    <x v="8"/>
    <m/>
    <m/>
    <m/>
    <m/>
    <m/>
  </r>
  <r>
    <n v="1983"/>
    <s v="B"/>
    <n v="11"/>
    <n v="10"/>
    <n v="0.52380952380952384"/>
    <s v="DNQ"/>
    <x v="9"/>
    <m/>
    <m/>
    <m/>
    <m/>
    <m/>
  </r>
  <r>
    <n v="1982"/>
    <s v="B"/>
    <n v="7"/>
    <n v="12"/>
    <n v="0.36842105263157893"/>
    <s v="Qual"/>
    <x v="9"/>
    <m/>
    <s v="regular season only"/>
    <m/>
    <m/>
    <m/>
  </r>
  <r>
    <n v="1981"/>
    <s v="B"/>
    <n v="8"/>
    <n v="13"/>
    <n v="0.38095238095238093"/>
    <s v="DNQ"/>
    <x v="10"/>
    <m/>
    <m/>
    <m/>
    <m/>
    <m/>
  </r>
  <r>
    <n v="1980"/>
    <s v="B"/>
    <n v="5"/>
    <n v="13"/>
    <n v="0.27777777777777779"/>
    <s v="DNQ"/>
    <x v="10"/>
    <m/>
    <s v="regular season only?"/>
    <m/>
    <m/>
    <m/>
  </r>
  <r>
    <n v="1979"/>
    <s v="B"/>
    <n v="4"/>
    <n v="14"/>
    <n v="0.22222222222222221"/>
    <s v="DNQ"/>
    <x v="10"/>
    <m/>
    <m/>
    <m/>
    <m/>
    <m/>
  </r>
  <r>
    <n v="1978"/>
    <s v="B"/>
    <n v="5"/>
    <n v="16"/>
    <n v="0.23809523809523808"/>
    <s v="DNQ"/>
    <x v="10"/>
    <m/>
    <m/>
    <m/>
    <m/>
    <m/>
  </r>
  <r>
    <n v="1977"/>
    <s v="B"/>
    <m/>
    <m/>
    <e v="#DIV/0!"/>
    <s v="DNQ"/>
    <x v="10"/>
    <m/>
    <m/>
    <m/>
    <m/>
    <m/>
  </r>
  <r>
    <n v="1976"/>
    <s v="B"/>
    <n v="5"/>
    <n v="16"/>
    <n v="0.23809523809523808"/>
    <s v="DNQ"/>
    <x v="10"/>
    <m/>
    <m/>
    <m/>
    <m/>
    <m/>
  </r>
  <r>
    <n v="1975"/>
    <s v="B"/>
    <n v="15"/>
    <n v="8"/>
    <n v="0.65217391304347827"/>
    <s v="Qual"/>
    <x v="11"/>
    <m/>
    <m/>
    <m/>
    <m/>
    <m/>
  </r>
  <r>
    <n v="1974"/>
    <s v="B"/>
    <n v="11"/>
    <n v="11"/>
    <n v="0.5"/>
    <s v="DNQ"/>
    <x v="11"/>
    <m/>
    <m/>
    <m/>
    <m/>
    <m/>
  </r>
  <r>
    <n v="1973"/>
    <s v="B"/>
    <n v="13"/>
    <n v="12"/>
    <n v="0.52"/>
    <s v="Qual"/>
    <x v="12"/>
    <m/>
    <m/>
    <m/>
    <m/>
    <m/>
  </r>
  <r>
    <n v="1972"/>
    <s v="B"/>
    <n v="12"/>
    <n v="11"/>
    <n v="0.52173913043478259"/>
    <s v="Qual"/>
    <x v="12"/>
    <m/>
    <m/>
    <m/>
    <m/>
    <m/>
  </r>
  <r>
    <n v="1971"/>
    <s v="B"/>
    <n v="11"/>
    <n v="10"/>
    <n v="0.52380952380952384"/>
    <s v="DNQ"/>
    <x v="12"/>
    <m/>
    <m/>
    <m/>
    <m/>
    <m/>
  </r>
  <r>
    <n v="1970"/>
    <s v="B"/>
    <n v="20"/>
    <n v="3"/>
    <n v="0.86956521739130432"/>
    <s v="Qual"/>
    <x v="12"/>
    <m/>
    <m/>
    <m/>
    <m/>
    <m/>
  </r>
  <r>
    <n v="1969"/>
    <s v="B"/>
    <n v="5"/>
    <n v="16"/>
    <n v="0.23809523809523808"/>
    <s v="DNQ"/>
    <x v="13"/>
    <m/>
    <m/>
    <m/>
    <m/>
    <m/>
  </r>
  <r>
    <n v="1968"/>
    <s v="B"/>
    <n v="16"/>
    <n v="6"/>
    <n v="0.72727272727272729"/>
    <s v="Qual"/>
    <x v="13"/>
    <m/>
    <m/>
    <m/>
    <m/>
    <m/>
  </r>
  <r>
    <n v="1967"/>
    <s v="B"/>
    <n v="13"/>
    <n v="9"/>
    <n v="0.59090909090909094"/>
    <s v="Qual"/>
    <x v="13"/>
    <m/>
    <m/>
    <m/>
    <m/>
    <m/>
  </r>
  <r>
    <n v="1966"/>
    <s v="B"/>
    <n v="10"/>
    <n v="13"/>
    <n v="0.43478260869565216"/>
    <s v="Qual"/>
    <x v="13"/>
    <m/>
    <m/>
    <n v="8"/>
    <n v="4"/>
    <m/>
  </r>
  <r>
    <n v="1965"/>
    <s v="B"/>
    <n v="10"/>
    <n v="13"/>
    <n v="0.43478260869565216"/>
    <s v="Qual"/>
    <x v="13"/>
    <m/>
    <m/>
    <n v="7"/>
    <n v="5"/>
    <m/>
  </r>
  <r>
    <n v="1964"/>
    <s v="B"/>
    <n v="12"/>
    <n v="12"/>
    <n v="0.5"/>
    <s v="Conso"/>
    <x v="13"/>
    <m/>
    <m/>
    <n v="8"/>
    <n v="4"/>
    <m/>
  </r>
  <r>
    <n v="1963"/>
    <s v="B"/>
    <n v="18"/>
    <n v="8"/>
    <n v="0.69230769230769229"/>
    <s v="Qual"/>
    <x v="13"/>
    <m/>
    <m/>
    <n v="11"/>
    <n v="1"/>
    <m/>
  </r>
  <r>
    <n v="1962"/>
    <s v="B"/>
    <n v="11"/>
    <n v="12"/>
    <n v="0.47826086956521741"/>
    <s v="Qual"/>
    <x v="13"/>
    <m/>
    <m/>
    <n v="8"/>
    <n v="2"/>
    <m/>
  </r>
  <r>
    <n v="1961"/>
    <s v="B"/>
    <n v="14"/>
    <n v="12"/>
    <n v="0.53846153846153844"/>
    <s v="Qual"/>
    <x v="13"/>
    <m/>
    <m/>
    <n v="8"/>
    <n v="4"/>
    <m/>
  </r>
  <r>
    <n v="1960"/>
    <s v="B"/>
    <n v="17"/>
    <n v="10"/>
    <n v="0.62962962962962965"/>
    <s v="Qual"/>
    <x v="13"/>
    <m/>
    <s v="Originally marked 18-9"/>
    <n v="9"/>
    <n v="3"/>
    <m/>
  </r>
  <r>
    <n v="1959"/>
    <s v="B"/>
    <n v="24"/>
    <n v="2"/>
    <n v="0.92307692307692313"/>
    <s v="3rd"/>
    <x v="13"/>
    <m/>
    <m/>
    <n v="12"/>
    <n v="0"/>
    <m/>
  </r>
  <r>
    <n v="1958"/>
    <s v="B"/>
    <n v="16"/>
    <n v="12"/>
    <n v="0.5714285714285714"/>
    <s v="Qual"/>
    <x v="13"/>
    <m/>
    <s v="regular season only"/>
    <n v="9"/>
    <n v="3"/>
    <m/>
  </r>
  <r>
    <n v="1957"/>
    <s v="B"/>
    <n v="15"/>
    <n v="12"/>
    <n v="0.55555555555555558"/>
    <s v="2nd"/>
    <x v="13"/>
    <m/>
    <m/>
    <n v="8"/>
    <n v="2"/>
    <m/>
  </r>
  <r>
    <n v="1956"/>
    <s v="B"/>
    <n v="12"/>
    <n v="12"/>
    <n v="0.5"/>
    <s v="DNQ"/>
    <x v="13"/>
    <m/>
    <m/>
    <n v="7"/>
    <n v="1"/>
    <m/>
  </r>
  <r>
    <n v="1955"/>
    <s v="B"/>
    <n v="5"/>
    <n v="15"/>
    <n v="0.25"/>
    <s v="Qual"/>
    <x v="13"/>
    <m/>
    <m/>
    <n v="1"/>
    <n v="8"/>
    <m/>
  </r>
  <r>
    <n v="1954"/>
    <s v="B"/>
    <n v="8"/>
    <n v="12"/>
    <n v="0.4"/>
    <s v="DNQ"/>
    <x v="14"/>
    <m/>
    <s v="Originally marked 7-11"/>
    <n v="4"/>
    <n v="6"/>
    <m/>
  </r>
  <r>
    <n v="1953"/>
    <s v="B"/>
    <n v="16"/>
    <n v="6"/>
    <n v="0.72727272727272729"/>
    <s v="DNQ"/>
    <x v="14"/>
    <m/>
    <m/>
    <n v="6"/>
    <n v="4"/>
    <m/>
  </r>
  <r>
    <n v="1952"/>
    <s v="B"/>
    <n v="13"/>
    <n v="7"/>
    <n v="0.65"/>
    <s v="DNQ"/>
    <x v="14"/>
    <m/>
    <m/>
    <n v="5"/>
    <n v="5"/>
    <m/>
  </r>
  <r>
    <n v="1951"/>
    <s v="B"/>
    <n v="11"/>
    <n v="15"/>
    <n v="0.42307692307692307"/>
    <s v="DNQ"/>
    <x v="14"/>
    <m/>
    <m/>
    <n v="9"/>
    <n v="7"/>
    <m/>
  </r>
  <r>
    <n v="1950"/>
    <s v="B"/>
    <n v="9"/>
    <n v="13"/>
    <n v="0.40909090909090912"/>
    <s v="DNQ"/>
    <x v="14"/>
    <m/>
    <s v="regular season only"/>
    <n v="7"/>
    <n v="5"/>
    <m/>
  </r>
  <r>
    <n v="1949"/>
    <s v="B"/>
    <n v="15"/>
    <n v="9"/>
    <n v="0.625"/>
    <s v="Qual"/>
    <x v="15"/>
    <m/>
    <m/>
    <m/>
    <m/>
    <m/>
  </r>
  <r>
    <n v="1948"/>
    <s v="B"/>
    <n v="11"/>
    <n v="12"/>
    <n v="0.47826086956521741"/>
    <s v="DNQ"/>
    <x v="15"/>
    <m/>
    <m/>
    <n v="5"/>
    <n v="5"/>
    <m/>
  </r>
  <r>
    <n v="1947"/>
    <s v="B"/>
    <n v="9"/>
    <n v="18"/>
    <n v="0.33333333333333331"/>
    <s v="DNQ"/>
    <x v="15"/>
    <m/>
    <m/>
    <n v="3"/>
    <n v="7"/>
    <m/>
  </r>
  <r>
    <n v="1946"/>
    <s v="B"/>
    <n v="17"/>
    <n v="10"/>
    <n v="0.62962962962962965"/>
    <s v="Qual"/>
    <x v="15"/>
    <m/>
    <m/>
    <n v="9"/>
    <n v="1"/>
    <m/>
  </r>
  <r>
    <n v="1945"/>
    <s v="B"/>
    <n v="16"/>
    <n v="9"/>
    <n v="0.64"/>
    <s v="Conso"/>
    <x v="15"/>
    <m/>
    <m/>
    <m/>
    <m/>
    <m/>
  </r>
  <r>
    <n v="1944"/>
    <s v="B"/>
    <n v="14"/>
    <n v="12"/>
    <n v="0.53846153846153844"/>
    <s v="DNQ"/>
    <x v="16"/>
    <m/>
    <m/>
    <m/>
    <m/>
    <m/>
  </r>
  <r>
    <n v="1943"/>
    <s v="B"/>
    <n v="8"/>
    <n v="11"/>
    <n v="0.42105263157894735"/>
    <s v="No tourney"/>
    <x v="16"/>
    <m/>
    <m/>
    <m/>
    <m/>
    <m/>
  </r>
  <r>
    <n v="1942"/>
    <s v="B"/>
    <n v="15"/>
    <n v="9"/>
    <n v="0.625"/>
    <s v="DNQ"/>
    <x v="16"/>
    <m/>
    <m/>
    <n v="8"/>
    <n v="3"/>
    <m/>
  </r>
  <r>
    <n v="1941"/>
    <s v="B"/>
    <n v="8"/>
    <n v="14"/>
    <n v="0.36363636363636365"/>
    <s v="DNQ"/>
    <x v="17"/>
    <m/>
    <m/>
    <m/>
    <m/>
    <m/>
  </r>
  <r>
    <n v="1940"/>
    <s v="B"/>
    <n v="11"/>
    <n v="16"/>
    <n v="0.40740740740740738"/>
    <s v="8th"/>
    <x v="17"/>
    <m/>
    <m/>
    <n v="6"/>
    <n v="3"/>
    <m/>
  </r>
  <r>
    <n v="1939"/>
    <s v="One"/>
    <n v="12"/>
    <n v="10"/>
    <n v="0.54545454545454541"/>
    <s v="DNQ"/>
    <x v="17"/>
    <m/>
    <m/>
    <n v="8"/>
    <n v="2"/>
    <m/>
  </r>
  <r>
    <n v="1938"/>
    <s v="One"/>
    <n v="18"/>
    <n v="6"/>
    <n v="0.75"/>
    <s v="DNQ"/>
    <x v="18"/>
    <m/>
    <m/>
    <m/>
    <m/>
    <m/>
  </r>
  <r>
    <n v="1937"/>
    <s v="One"/>
    <n v="10"/>
    <n v="9"/>
    <n v="0.52631578947368418"/>
    <s v="DNQ"/>
    <x v="18"/>
    <m/>
    <m/>
    <m/>
    <m/>
    <m/>
  </r>
  <r>
    <n v="1936"/>
    <s v="One"/>
    <n v="14"/>
    <n v="6"/>
    <n v="0.7"/>
    <s v="No tourney"/>
    <x v="18"/>
    <m/>
    <m/>
    <m/>
    <m/>
    <m/>
  </r>
  <r>
    <n v="1935"/>
    <s v="One"/>
    <n v="4"/>
    <n v="13"/>
    <n v="0.23529411764705882"/>
    <s v="DNQ"/>
    <x v="18"/>
    <m/>
    <m/>
    <m/>
    <m/>
    <m/>
  </r>
  <r>
    <n v="1934"/>
    <s v="One"/>
    <n v="6"/>
    <n v="14"/>
    <n v="0.3"/>
    <s v="DNQ"/>
    <x v="18"/>
    <m/>
    <m/>
    <m/>
    <m/>
    <m/>
  </r>
  <r>
    <n v="1933"/>
    <s v="One"/>
    <n v="8"/>
    <n v="9"/>
    <n v="0.47058823529411764"/>
    <s v="DNQ"/>
    <x v="18"/>
    <m/>
    <m/>
    <m/>
    <m/>
    <m/>
  </r>
  <r>
    <n v="1932"/>
    <s v="One"/>
    <n v="6"/>
    <n v="11"/>
    <n v="0.35294117647058826"/>
    <s v="DNQ"/>
    <x v="18"/>
    <m/>
    <s v="State Qualifying Tournament begins in 1932"/>
    <m/>
    <m/>
    <m/>
  </r>
  <r>
    <n v="1927"/>
    <m/>
    <m/>
    <m/>
    <e v="#DIV/0!"/>
    <m/>
    <x v="19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  <r>
    <m/>
    <m/>
    <m/>
    <m/>
    <m/>
    <m/>
    <x v="20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1">
  <r>
    <x v="0"/>
    <n v="196"/>
    <n v="161"/>
    <n v="0.5490196078431373"/>
    <n v="15"/>
  </r>
  <r>
    <x v="1"/>
    <n v="176"/>
    <n v="33"/>
    <n v="0.84210526315789469"/>
    <n v="8"/>
  </r>
  <r>
    <x v="2"/>
    <n v="127"/>
    <n v="74"/>
    <n v="0.63184079601990051"/>
    <n v="9"/>
  </r>
  <r>
    <x v="3"/>
    <n v="74"/>
    <n v="42"/>
    <n v="0.63793103448275867"/>
    <n v="4"/>
  </r>
  <r>
    <x v="4"/>
    <n v="73"/>
    <n v="40"/>
    <n v="0.64601769911504425"/>
    <n v="5"/>
  </r>
  <r>
    <x v="5"/>
    <n v="68"/>
    <n v="58"/>
    <n v="0.53968253968253965"/>
    <n v="5"/>
  </r>
  <r>
    <x v="6"/>
    <n v="66"/>
    <n v="68"/>
    <n v="0.4925373134328358"/>
    <n v="7"/>
  </r>
  <r>
    <x v="7"/>
    <n v="57"/>
    <n v="53"/>
    <n v="0.51818181818181819"/>
    <n v="5"/>
  </r>
  <r>
    <x v="8"/>
    <n v="56"/>
    <n v="36"/>
    <n v="0.60869565217391308"/>
    <n v="4"/>
  </r>
  <r>
    <x v="9"/>
    <n v="45"/>
    <n v="34"/>
    <n v="0.569620253164557"/>
    <n v="3"/>
  </r>
  <r>
    <x v="10"/>
    <n v="37"/>
    <n v="32"/>
    <n v="0.53623188405797106"/>
    <n v="3"/>
  </r>
  <r>
    <x v="11"/>
    <n v="31"/>
    <n v="40"/>
    <n v="0.43661971830985913"/>
    <n v="3"/>
  </r>
  <r>
    <x v="12"/>
    <n v="29"/>
    <n v="43"/>
    <n v="0.40277777777777779"/>
    <n v="4"/>
  </r>
  <r>
    <x v="13"/>
    <n v="27"/>
    <n v="72"/>
    <n v="0.27272727272727271"/>
    <n v="6"/>
  </r>
  <r>
    <x v="14"/>
    <n v="26"/>
    <n v="19"/>
    <n v="0.57777777777777772"/>
    <n v="2"/>
  </r>
  <r>
    <x v="15"/>
    <n v="25"/>
    <n v="34"/>
    <n v="0.42372881355932202"/>
    <n v="3"/>
  </r>
  <r>
    <x v="16"/>
    <n v="21"/>
    <n v="31"/>
    <n v="0.40384615384615385"/>
    <n v="2"/>
  </r>
  <r>
    <x v="17"/>
    <n v="18"/>
    <n v="22"/>
    <n v="0.45"/>
    <n v="2"/>
  </r>
  <r>
    <x v="18"/>
    <n v="12"/>
    <n v="33"/>
    <n v="0.26666666666666666"/>
    <n v="2"/>
  </r>
  <r>
    <x v="19"/>
    <n v="0"/>
    <n v="0"/>
    <e v="#DIV/0!"/>
    <n v="0"/>
  </r>
  <r>
    <x v="20"/>
    <n v="0"/>
    <n v="0"/>
    <e v="#DIV/0!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pivotTable1.xml><?xml version="1.0" encoding="utf-8"?>
<pivotTableDefinition xmlns="http://schemas.openxmlformats.org/spreadsheetml/2006/main" name="TeamScoring" cacheId="152" applyNumberFormats="0" applyBorderFormats="0" applyFontFormats="0" applyPatternFormats="0" applyAlignmentFormats="0" applyWidthHeightFormats="1" dataCaption="Team Scoring" updatedVersion="6" minRefreshableVersion="3" showCalcMbrs="0" rowGrandTotals="0" colGrandTotals="0" itemPrintTitles="1" createdVersion="3" indent="0" outline="1" outlineData="1" multipleFieldFilters="0" rowHeaderCaption="Team Scoring">
  <location ref="B39:G66" firstHeaderRow="1" firstDataRow="2" firstDataCol="1"/>
  <pivotFields count="78">
    <pivotField showAll="0" measureFilter="1" sortType="de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descending" defaultSubtotal="0">
      <items count="95">
        <item x="1"/>
        <item x="0"/>
        <item x="9"/>
        <item x="10"/>
        <item x="11"/>
        <item x="12"/>
        <item x="17"/>
        <item x="19"/>
        <item x="20"/>
        <item x="21"/>
        <item x="22"/>
        <item x="23"/>
        <item x="24"/>
        <item x="25"/>
        <item x="8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94"/>
        <item x="13"/>
        <item x="14"/>
        <item x="15"/>
        <item x="16"/>
        <item x="18"/>
        <item x="7"/>
        <item x="6"/>
        <item x="87"/>
        <item x="88"/>
        <item x="89"/>
        <item x="90"/>
        <item x="91"/>
        <item x="92"/>
        <item x="93"/>
        <item x="5"/>
        <item x="4"/>
        <item x="3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2"/>
  </rowFields>
  <rowItems count="26">
    <i>
      <x v="20"/>
    </i>
    <i>
      <x v="92"/>
    </i>
    <i>
      <x v="17"/>
    </i>
    <i>
      <x v="18"/>
    </i>
    <i>
      <x v="83"/>
    </i>
    <i>
      <x v="82"/>
    </i>
    <i>
      <x v="93"/>
    </i>
    <i>
      <x v="16"/>
    </i>
    <i>
      <x v="23"/>
    </i>
    <i>
      <x v="91"/>
    </i>
    <i>
      <x v="22"/>
    </i>
    <i>
      <x v="2"/>
    </i>
    <i>
      <x v="21"/>
    </i>
    <i>
      <x v="3"/>
    </i>
    <i>
      <x v="94"/>
    </i>
    <i>
      <x v="14"/>
    </i>
    <i>
      <x v="81"/>
    </i>
    <i>
      <x v="19"/>
    </i>
    <i>
      <x v="15"/>
    </i>
    <i>
      <x v="80"/>
    </i>
    <i>
      <x v="4"/>
    </i>
    <i>
      <x v="5"/>
    </i>
    <i>
      <x v="6"/>
    </i>
    <i>
      <x v="77"/>
    </i>
    <i>
      <x v="79"/>
    </i>
    <i>
      <x v="78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TS" fld="20" baseField="0" baseItem="0" numFmtId="164"/>
    <dataField name="OPP PTS" fld="48" baseField="0" baseItem="0" numFmtId="164"/>
    <dataField name="SCORE MARGIN" fld="63" baseField="0" baseItem="0" numFmtId="164"/>
    <dataField name="ASSIST" fld="24" baseField="0" baseItem="0" numFmtId="164"/>
    <dataField name="TURNOVER" fld="27" subtotal="average" baseField="62" baseItem="17"/>
  </dataFields>
  <formats count="53">
    <format dxfId="681">
      <pivotArea type="all" dataOnly="0" outline="0" fieldPosition="0"/>
    </format>
    <format dxfId="680">
      <pivotArea field="0" type="button" dataOnly="0" labelOnly="1" outline="0"/>
    </format>
    <format dxfId="679">
      <pivotArea field="0" type="button" dataOnly="0" labelOnly="1" outline="0"/>
    </format>
    <format dxfId="678">
      <pivotArea field="0" type="button" dataOnly="0" labelOnly="1" outline="0"/>
    </format>
    <format dxfId="677">
      <pivotArea outline="0" collapsedLevelsAreSubtotals="1" fieldPosition="0"/>
    </format>
    <format dxfId="676">
      <pivotArea type="all" dataOnly="0" outline="0" fieldPosition="0"/>
    </format>
    <format dxfId="675">
      <pivotArea field="-2" type="button" dataOnly="0" labelOnly="1" outline="0" axis="axisCol" fieldPosition="0"/>
    </format>
    <format dxfId="674">
      <pivotArea field="-2" type="button" dataOnly="0" labelOnly="1" outline="0" axis="axisCol" fieldPosition="0"/>
    </format>
    <format dxfId="673">
      <pivotArea field="-2" type="button" dataOnly="0" labelOnly="1" outline="0" axis="axisCol" fieldPosition="0"/>
    </format>
    <format dxfId="672">
      <pivotArea type="topRight" dataOnly="0" labelOnly="1" outline="0" fieldPosition="0"/>
    </format>
    <format dxfId="671">
      <pivotArea type="topRight" dataOnly="0" labelOnly="1" outline="0" offset="A1:B1" fieldPosition="0"/>
    </format>
    <format dxfId="670">
      <pivotArea field="-2" type="button" dataOnly="0" labelOnly="1" outline="0" axis="axisCol" fieldPosition="0"/>
    </format>
    <format dxfId="669">
      <pivotArea field="0" type="button" dataOnly="0" labelOnly="1" outline="0"/>
    </format>
    <format dxfId="668">
      <pivotArea type="all" dataOnly="0" outline="0" fieldPosition="0"/>
    </format>
    <format dxfId="6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6">
      <pivotArea field="0" type="button" dataOnly="0" labelOnly="1" outline="0"/>
    </format>
    <format dxfId="665">
      <pivotArea field="0" type="button" dataOnly="0" labelOnly="1" outline="0"/>
    </format>
    <format dxfId="6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3">
      <pivotArea field="0" type="button" dataOnly="0" labelOnly="1" outline="0"/>
    </format>
    <format dxfId="6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1">
      <pivotArea outline="0" fieldPosition="0">
        <references count="1">
          <reference field="4294967294" count="1">
            <x v="0"/>
          </reference>
        </references>
      </pivotArea>
    </format>
    <format dxfId="660">
      <pivotArea outline="0" fieldPosition="0">
        <references count="1">
          <reference field="4294967294" count="1">
            <x v="1"/>
          </reference>
        </references>
      </pivotArea>
    </format>
    <format dxfId="659">
      <pivotArea outline="0" fieldPosition="0">
        <references count="1">
          <reference field="4294967294" count="1">
            <x v="2"/>
          </reference>
        </references>
      </pivotArea>
    </format>
    <format dxfId="658">
      <pivotArea outline="0" fieldPosition="0">
        <references count="1">
          <reference field="4294967294" count="1">
            <x v="3"/>
          </reference>
        </references>
      </pivotArea>
    </format>
    <format dxfId="6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56">
      <pivotArea field="62" type="button" dataOnly="0" labelOnly="1" outline="0" axis="axisRow" fieldPosition="0"/>
    </format>
    <format dxfId="655">
      <pivotArea field="62" type="button" dataOnly="0" labelOnly="1" outline="0" axis="axisRow" fieldPosition="0"/>
    </format>
    <format dxfId="654">
      <pivotArea field="62" type="button" dataOnly="0" labelOnly="1" outline="0" axis="axisRow" fieldPosition="0"/>
    </format>
    <format dxfId="6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52">
      <pivotArea collapsedLevelsAreSubtotals="1" fieldPosition="0">
        <references count="2">
          <reference field="4294967294" count="1" selected="0">
            <x v="4"/>
          </reference>
          <reference field="62" count="10">
            <x v="2"/>
            <x v="3"/>
            <x v="14"/>
            <x v="15"/>
            <x v="16"/>
            <x v="17"/>
            <x v="18"/>
            <x v="81"/>
            <x v="82"/>
            <x v="83"/>
          </reference>
        </references>
      </pivotArea>
    </format>
    <format dxfId="651">
      <pivotArea collapsedLevelsAreSubtotals="1" fieldPosition="0">
        <references count="2">
          <reference field="4294967294" count="1" selected="0">
            <x v="4"/>
          </reference>
          <reference field="62" count="10">
            <x v="2"/>
            <x v="3"/>
            <x v="14"/>
            <x v="16"/>
            <x v="17"/>
            <x v="18"/>
            <x v="20"/>
            <x v="21"/>
            <x v="82"/>
            <x v="83"/>
          </reference>
        </references>
      </pivotArea>
    </format>
    <format dxfId="650">
      <pivotArea collapsedLevelsAreSubtotals="1" fieldPosition="0">
        <references count="2">
          <reference field="4294967294" count="1" selected="0">
            <x v="4"/>
          </reference>
          <reference field="62" count="1">
            <x v="23"/>
          </reference>
        </references>
      </pivotArea>
    </format>
    <format dxfId="649">
      <pivotArea collapsedLevelsAreSubtotals="1" fieldPosition="0">
        <references count="2">
          <reference field="4294967294" count="1" selected="0">
            <x v="4"/>
          </reference>
          <reference field="62" count="1">
            <x v="22"/>
          </reference>
        </references>
      </pivotArea>
    </format>
    <format dxfId="648">
      <pivotArea collapsedLevelsAreSubtotals="1" fieldPosition="0">
        <references count="2">
          <reference field="4294967294" count="1" selected="0">
            <x v="4"/>
          </reference>
          <reference field="62" count="1">
            <x v="91"/>
          </reference>
        </references>
      </pivotArea>
    </format>
    <format dxfId="647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6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5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4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3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2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1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40">
      <pivotArea collapsedLevelsAreSubtotals="1" fieldPosition="0">
        <references count="2">
          <reference field="4294967294" count="1" selected="0">
            <x v="4"/>
          </reference>
          <reference field="62" count="1">
            <x v="92"/>
          </reference>
        </references>
      </pivotArea>
    </format>
    <format dxfId="639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8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7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6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5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4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3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2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1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30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  <format dxfId="629">
      <pivotArea collapsedLevelsAreSubtotals="1" fieldPosition="0">
        <references count="2">
          <reference field="4294967294" count="1" selected="0">
            <x v="4"/>
          </reference>
          <reference field="62" count="1">
            <x v="93"/>
          </reference>
        </references>
      </pivotArea>
    </format>
  </formats>
  <pivotTableStyleInfo name="PivotStyleLight15" showRowHeaders="0" showColHeaders="0" showRowStripes="0" showColStripes="0" showLastColumn="1"/>
  <filters count="2">
    <filter fld="0" type="count" evalOrder="-1" id="1" iMeasureFld="0">
      <autoFilter ref="A1">
        <filterColumn colId="0">
          <top10 val="10" filterVal="10"/>
        </filterColumn>
      </autoFilter>
    </filter>
    <filter fld="62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10.xml><?xml version="1.0" encoding="utf-8"?>
<pivotTableDefinition xmlns="http://schemas.openxmlformats.org/spreadsheetml/2006/main" name="PivotTable45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CF3:CM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06"/>
    </i>
    <i>
      <x v="122"/>
    </i>
    <i>
      <x v="128"/>
    </i>
    <i>
      <x/>
    </i>
    <i>
      <x v="132"/>
    </i>
    <i>
      <x v="6"/>
    </i>
    <i>
      <x v="104"/>
    </i>
    <i>
      <x v="60"/>
    </i>
    <i>
      <x v="15"/>
    </i>
    <i>
      <x v="121"/>
    </i>
    <i>
      <x v="19"/>
    </i>
    <i>
      <x v="140"/>
    </i>
    <i>
      <x v="8"/>
    </i>
    <i>
      <x v="31"/>
    </i>
    <i>
      <x v="29"/>
    </i>
    <i>
      <x v="40"/>
    </i>
    <i>
      <x v="34"/>
    </i>
    <i>
      <x v="144"/>
    </i>
    <i>
      <x v="112"/>
    </i>
    <i>
      <x v="39"/>
    </i>
    <i>
      <x v="79"/>
    </i>
    <i>
      <x v="117"/>
    </i>
    <i>
      <x v="30"/>
    </i>
    <i>
      <x v="91"/>
    </i>
    <i>
      <x v="3"/>
    </i>
    <i>
      <x v="1"/>
    </i>
    <i>
      <x v="80"/>
    </i>
    <i>
      <x v="118"/>
    </i>
    <i>
      <x v="145"/>
    </i>
    <i>
      <x v="120"/>
    </i>
    <i>
      <x v="109"/>
    </i>
    <i>
      <x v="103"/>
    </i>
    <i>
      <x v="26"/>
    </i>
    <i>
      <x v="73"/>
    </i>
    <i>
      <x v="10"/>
    </i>
    <i>
      <x v="143"/>
    </i>
    <i>
      <x v="47"/>
    </i>
    <i>
      <x v="113"/>
    </i>
    <i>
      <x v="105"/>
    </i>
    <i>
      <x v="36"/>
    </i>
    <i>
      <x v="97"/>
    </i>
    <i>
      <x v="98"/>
    </i>
    <i>
      <x v="72"/>
    </i>
    <i>
      <x v="119"/>
    </i>
    <i>
      <x v="100"/>
    </i>
    <i>
      <x v="108"/>
    </i>
    <i>
      <x v="32"/>
    </i>
    <i>
      <x v="99"/>
    </i>
    <i>
      <x v="44"/>
    </i>
    <i>
      <x v="123"/>
    </i>
    <i>
      <x v="78"/>
    </i>
    <i>
      <x v="16"/>
    </i>
    <i>
      <x v="148"/>
    </i>
    <i>
      <x v="96"/>
    </i>
    <i>
      <x v="138"/>
    </i>
    <i>
      <x v="130"/>
    </i>
    <i>
      <x v="14"/>
    </i>
    <i>
      <x v="116"/>
    </i>
    <i>
      <x v="147"/>
    </i>
    <i>
      <x v="67"/>
    </i>
    <i>
      <x v="24"/>
    </i>
    <i>
      <x v="2"/>
    </i>
    <i>
      <x v="45"/>
    </i>
    <i>
      <x v="49"/>
    </i>
    <i>
      <x v="139"/>
    </i>
    <i>
      <x v="59"/>
    </i>
    <i>
      <x v="149"/>
    </i>
    <i>
      <x v="146"/>
    </i>
    <i>
      <x v="52"/>
    </i>
    <i>
      <x v="115"/>
    </i>
    <i>
      <x v="62"/>
    </i>
    <i>
      <x v="75"/>
    </i>
    <i>
      <x v="84"/>
    </i>
    <i>
      <x v="114"/>
    </i>
    <i>
      <x v="110"/>
    </i>
    <i>
      <x v="102"/>
    </i>
    <i>
      <x v="56"/>
    </i>
    <i>
      <x v="137"/>
    </i>
    <i>
      <x v="11"/>
    </i>
    <i>
      <x v="38"/>
    </i>
    <i>
      <x v="77"/>
    </i>
    <i>
      <x v="61"/>
    </i>
    <i>
      <x v="22"/>
    </i>
    <i>
      <x v="18"/>
    </i>
    <i>
      <x v="136"/>
    </i>
    <i>
      <x v="101"/>
    </i>
    <i>
      <x v="37"/>
    </i>
    <i>
      <x v="43"/>
    </i>
    <i>
      <x v="131"/>
    </i>
    <i>
      <x v="53"/>
    </i>
    <i>
      <x v="129"/>
    </i>
    <i>
      <x v="107"/>
    </i>
    <i>
      <x v="33"/>
    </i>
    <i>
      <x v="35"/>
    </i>
    <i>
      <x v="66"/>
    </i>
    <i>
      <x v="74"/>
    </i>
    <i>
      <x v="65"/>
    </i>
    <i>
      <x v="12"/>
    </i>
    <i>
      <x v="81"/>
    </i>
    <i>
      <x v="68"/>
    </i>
    <i>
      <x v="50"/>
    </i>
    <i>
      <x v="23"/>
    </i>
    <i>
      <x v="5"/>
    </i>
    <i>
      <x v="124"/>
    </i>
    <i>
      <x v="17"/>
    </i>
    <i>
      <x v="7"/>
    </i>
    <i>
      <x v="154"/>
    </i>
    <i>
      <x v="41"/>
    </i>
    <i>
      <x v="55"/>
    </i>
    <i>
      <x v="141"/>
    </i>
    <i>
      <x v="69"/>
    </i>
    <i>
      <x v="95"/>
    </i>
    <i>
      <x v="4"/>
    </i>
    <i>
      <x v="76"/>
    </i>
    <i>
      <x v="63"/>
    </i>
    <i>
      <x v="51"/>
    </i>
    <i>
      <x v="133"/>
    </i>
    <i>
      <x v="83"/>
    </i>
    <i>
      <x v="88"/>
    </i>
    <i>
      <x v="152"/>
    </i>
    <i>
      <x v="42"/>
    </i>
    <i>
      <x v="21"/>
    </i>
    <i>
      <x v="151"/>
    </i>
    <i>
      <x v="153"/>
    </i>
    <i>
      <x v="150"/>
    </i>
    <i>
      <x v="134"/>
    </i>
    <i>
      <x v="28"/>
    </i>
    <i>
      <x v="90"/>
    </i>
    <i>
      <x v="27"/>
    </i>
    <i>
      <x v="86"/>
    </i>
    <i>
      <x v="89"/>
    </i>
    <i>
      <x v="8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Career_RebsPerGame" fld="40" baseField="0" baseItem="0"/>
    <dataField name="Sum of Career_OffRebPerGame" fld="41" baseField="0" baseItem="0"/>
    <dataField name="Sum of Career_DefRebPerGame" fld="42" baseField="0" baseItem="0"/>
    <dataField name="Sum of GP" fld="5" baseField="3" baseItem="16"/>
    <dataField name="Sum of REB" fld="18" baseField="0" baseItem="0"/>
    <dataField name="Sum of OFF REB" fld="16" baseField="0" baseItem="0"/>
    <dataField name="Sum of DEF REB" fld="17" baseField="0" baseItem="0"/>
  </dataFields>
  <formats count="1">
    <format dxfId="553">
      <pivotArea type="all" dataOnly="0" outline="0" fieldPosition="0"/>
    </format>
  </formats>
  <pivotTableStyleInfo name="PivotStyleMedium18" showRowHeaders="1" showColHeaders="1" showRowStripes="0" showColStripes="0" showLastColumn="1"/>
  <filters count="5">
    <filter fld="3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1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8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1.xml><?xml version="1.0" encoding="utf-8"?>
<pivotTableDefinition xmlns="http://schemas.openxmlformats.org/spreadsheetml/2006/main" name="PivotTable37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JL3:JT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1"/>
      <x v="8"/>
    </i>
    <i>
      <x v="2"/>
      <x v="6"/>
    </i>
    <i>
      <x v="3"/>
      <x v="1"/>
    </i>
    <i>
      <x v="4"/>
      <x v="3"/>
    </i>
    <i>
      <x v="5"/>
      <x v="10"/>
    </i>
    <i>
      <x v="6"/>
      <x/>
    </i>
    <i>
      <x v="7"/>
      <x v="2"/>
    </i>
    <i>
      <x v="8"/>
      <x v="11"/>
    </i>
    <i>
      <x v="9"/>
      <x v="12"/>
    </i>
    <i>
      <x v="10"/>
      <x v="5"/>
    </i>
    <i>
      <x v="11"/>
      <x v="7"/>
    </i>
    <i>
      <x v="14"/>
      <x v="12"/>
    </i>
    <i>
      <x v="15"/>
      <x v="5"/>
    </i>
    <i>
      <x v="17"/>
      <x v="14"/>
    </i>
    <i>
      <x v="18"/>
      <x v="10"/>
    </i>
    <i>
      <x v="19"/>
      <x v="1"/>
    </i>
    <i>
      <x v="20"/>
      <x v="3"/>
    </i>
    <i>
      <x v="21"/>
      <x v="15"/>
    </i>
    <i>
      <x v="22"/>
      <x v="8"/>
    </i>
    <i>
      <x v="23"/>
      <x v="11"/>
    </i>
    <i>
      <x v="24"/>
      <x v="16"/>
    </i>
    <i>
      <x v="25"/>
      <x v="17"/>
    </i>
    <i>
      <x v="26"/>
      <x v="18"/>
    </i>
    <i>
      <x v="27"/>
      <x v="14"/>
    </i>
    <i>
      <x v="28"/>
      <x v="10"/>
    </i>
    <i>
      <x v="29"/>
      <x v="15"/>
    </i>
    <i>
      <x v="30"/>
      <x v="3"/>
    </i>
    <i>
      <x v="31"/>
      <x v="11"/>
    </i>
    <i>
      <x v="32"/>
      <x v="19"/>
    </i>
    <i>
      <x v="34"/>
      <x v="21"/>
    </i>
    <i>
      <x v="35"/>
      <x v="18"/>
    </i>
    <i>
      <x v="36"/>
      <x v="10"/>
    </i>
    <i>
      <x v="38"/>
      <x v="15"/>
    </i>
    <i>
      <x v="39"/>
      <x v="14"/>
    </i>
    <i>
      <x v="40"/>
      <x v="22"/>
    </i>
    <i>
      <x v="41"/>
      <x v="23"/>
    </i>
    <i>
      <x v="42"/>
      <x v="24"/>
    </i>
    <i>
      <x v="43"/>
      <x v="19"/>
    </i>
    <i>
      <x v="46"/>
      <x v="16"/>
    </i>
    <i>
      <x v="47"/>
      <x v="26"/>
    </i>
    <i>
      <x v="48"/>
      <x v="16"/>
    </i>
    <i>
      <x v="49"/>
      <x v="27"/>
    </i>
    <i>
      <x v="50"/>
      <x v="14"/>
    </i>
    <i>
      <x v="51"/>
      <x v="15"/>
    </i>
    <i>
      <x v="52"/>
      <x v="18"/>
    </i>
    <i>
      <x v="53"/>
      <x v="26"/>
    </i>
    <i>
      <x v="54"/>
      <x v="22"/>
    </i>
    <i>
      <x v="55"/>
      <x v="23"/>
    </i>
    <i>
      <x v="56"/>
      <x v="24"/>
    </i>
    <i>
      <x v="57"/>
      <x v="19"/>
    </i>
    <i>
      <x v="58"/>
      <x v="16"/>
    </i>
    <i>
      <x v="59"/>
      <x v="19"/>
    </i>
    <i>
      <x v="60"/>
      <x v="28"/>
    </i>
    <i>
      <x v="61"/>
      <x v="28"/>
    </i>
    <i>
      <x v="62"/>
      <x v="18"/>
    </i>
    <i>
      <x v="63"/>
      <x v="26"/>
    </i>
    <i>
      <x v="64"/>
      <x v="24"/>
    </i>
    <i>
      <x v="65"/>
      <x v="22"/>
    </i>
    <i>
      <x v="66"/>
      <x v="24"/>
    </i>
    <i>
      <x v="67"/>
      <x v="29"/>
    </i>
    <i>
      <x v="68"/>
      <x v="29"/>
    </i>
    <i>
      <x v="69"/>
      <x v="29"/>
    </i>
    <i>
      <x v="70"/>
      <x v="30"/>
    </i>
    <i>
      <x v="71"/>
      <x v="31"/>
    </i>
    <i>
      <x v="72"/>
      <x v="30"/>
    </i>
    <i>
      <x v="73"/>
      <x v="31"/>
    </i>
    <i>
      <x v="74"/>
      <x v="32"/>
    </i>
    <i>
      <x v="75"/>
      <x v="30"/>
    </i>
    <i>
      <x v="76"/>
      <x v="33"/>
    </i>
    <i>
      <x v="77"/>
      <x v="34"/>
    </i>
    <i>
      <x v="79"/>
      <x v="34"/>
    </i>
    <i>
      <x v="80"/>
      <x v="32"/>
    </i>
    <i>
      <x v="81"/>
      <x v="33"/>
    </i>
    <i>
      <x v="82"/>
      <x v="35"/>
    </i>
    <i>
      <x v="83"/>
      <x v="36"/>
    </i>
    <i>
      <x v="84"/>
      <x v="37"/>
    </i>
    <i>
      <x v="85"/>
      <x v="35"/>
    </i>
    <i>
      <x v="86"/>
      <x v="37"/>
    </i>
    <i>
      <x v="87"/>
      <x v="38"/>
    </i>
    <i>
      <x v="88"/>
      <x v="39"/>
    </i>
    <i>
      <x v="89"/>
      <x v="40"/>
    </i>
    <i>
      <x v="90"/>
      <x v="39"/>
    </i>
    <i>
      <x v="92"/>
      <x v="39"/>
    </i>
    <i>
      <x v="93"/>
      <x v="41"/>
    </i>
    <i>
      <x v="94"/>
      <x v="42"/>
    </i>
    <i>
      <x v="95"/>
      <x v="43"/>
    </i>
    <i>
      <x v="96"/>
      <x v="44"/>
    </i>
    <i>
      <x v="97"/>
      <x v="45"/>
    </i>
    <i>
      <x v="98"/>
      <x v="23"/>
    </i>
    <i>
      <x v="100"/>
      <x v="47"/>
    </i>
    <i>
      <x v="102"/>
      <x v="49"/>
    </i>
    <i>
      <x v="103"/>
      <x v="50"/>
    </i>
    <i>
      <x v="105"/>
      <x v="52"/>
    </i>
    <i>
      <x v="107"/>
      <x v="47"/>
    </i>
    <i>
      <x v="108"/>
      <x v="53"/>
    </i>
    <i>
      <x v="110"/>
      <x v="50"/>
    </i>
    <i>
      <x v="112"/>
      <x v="49"/>
    </i>
    <i>
      <x v="113"/>
      <x v="55"/>
    </i>
    <i>
      <x v="114"/>
      <x v="51"/>
    </i>
    <i>
      <x v="115"/>
      <x v="44"/>
    </i>
    <i>
      <x v="116"/>
      <x v="56"/>
    </i>
    <i>
      <x v="117"/>
      <x v="47"/>
    </i>
    <i>
      <x v="119"/>
      <x v="49"/>
    </i>
    <i>
      <x v="122"/>
      <x v="59"/>
    </i>
    <i>
      <x v="123"/>
      <x v="53"/>
    </i>
    <i>
      <x v="124"/>
      <x v="41"/>
    </i>
    <i>
      <x v="125"/>
      <x v="56"/>
    </i>
    <i>
      <x v="129"/>
      <x v="53"/>
    </i>
    <i>
      <x v="130"/>
      <x v="8"/>
    </i>
    <i>
      <x v="131"/>
      <x v="2"/>
    </i>
    <i>
      <x v="132"/>
      <x v="60"/>
    </i>
    <i>
      <x v="133"/>
      <x v="1"/>
    </i>
    <i>
      <x v="134"/>
      <x v="3"/>
    </i>
    <i>
      <x v="135"/>
      <x v="5"/>
    </i>
    <i>
      <x v="136"/>
      <x v="7"/>
    </i>
    <i>
      <x v="137"/>
      <x v="61"/>
    </i>
    <i>
      <x v="138"/>
      <x v="4"/>
    </i>
    <i>
      <x v="139"/>
      <x v="62"/>
    </i>
    <i>
      <x v="140"/>
      <x v="63"/>
    </i>
    <i>
      <x v="141"/>
      <x/>
    </i>
    <i>
      <x v="145"/>
      <x v="67"/>
    </i>
    <i>
      <x v="146"/>
      <x v="68"/>
    </i>
    <i>
      <x v="147"/>
      <x v="69"/>
    </i>
    <i>
      <x v="150"/>
      <x v="69"/>
    </i>
    <i>
      <x v="151"/>
      <x v="69"/>
    </i>
    <i>
      <x v="153"/>
      <x v="22"/>
    </i>
    <i>
      <x v="155"/>
      <x v="8"/>
    </i>
    <i>
      <x v="156"/>
      <x v="2"/>
    </i>
    <i>
      <x v="157"/>
      <x v="1"/>
    </i>
    <i>
      <x v="158"/>
      <x v="60"/>
    </i>
    <i>
      <x v="159"/>
      <x/>
    </i>
    <i>
      <x v="160"/>
      <x v="72"/>
    </i>
    <i>
      <x v="162"/>
      <x v="73"/>
    </i>
    <i>
      <x v="163"/>
      <x v="62"/>
    </i>
    <i>
      <x v="164"/>
      <x v="61"/>
    </i>
    <i>
      <x v="165"/>
      <x v="74"/>
    </i>
    <i>
      <x v="166"/>
      <x v="63"/>
    </i>
    <i>
      <x v="171"/>
      <x v="73"/>
    </i>
    <i>
      <x v="172"/>
      <x v="2"/>
    </i>
    <i>
      <x v="173"/>
      <x v="72"/>
    </i>
    <i>
      <x v="174"/>
      <x v="60"/>
    </i>
    <i>
      <x v="175"/>
      <x/>
    </i>
    <i>
      <x v="176"/>
      <x v="78"/>
    </i>
    <i>
      <x v="177"/>
      <x v="62"/>
    </i>
    <i>
      <x v="178"/>
      <x v="61"/>
    </i>
    <i>
      <x v="179"/>
      <x v="75"/>
    </i>
    <i>
      <x v="180"/>
      <x v="76"/>
    </i>
    <i>
      <x v="181"/>
      <x v="77"/>
    </i>
    <i>
      <x v="182"/>
      <x v="65"/>
    </i>
    <i>
      <x v="186"/>
      <x v="81"/>
    </i>
    <i>
      <x v="188"/>
      <x v="83"/>
    </i>
    <i>
      <x v="189"/>
      <x v="84"/>
    </i>
    <i>
      <x v="191"/>
      <x v="86"/>
    </i>
    <i>
      <x v="193"/>
      <x v="88"/>
    </i>
    <i>
      <x v="194"/>
      <x v="89"/>
    </i>
    <i>
      <x v="195"/>
      <x v="90"/>
    </i>
    <i>
      <x v="196"/>
      <x v="91"/>
    </i>
    <i>
      <x v="200"/>
      <x v="81"/>
    </i>
    <i>
      <x v="201"/>
      <x v="95"/>
    </i>
    <i>
      <x v="202"/>
      <x v="96"/>
    </i>
    <i>
      <x v="203"/>
      <x v="84"/>
    </i>
    <i>
      <x v="205"/>
      <x v="97"/>
    </i>
    <i>
      <x v="206"/>
      <x v="98"/>
    </i>
    <i>
      <x v="207"/>
      <x v="99"/>
    </i>
    <i>
      <x v="208"/>
      <x v="83"/>
    </i>
    <i>
      <x v="209"/>
      <x v="88"/>
    </i>
    <i>
      <x v="210"/>
      <x v="100"/>
    </i>
    <i>
      <x v="211"/>
      <x v="91"/>
    </i>
    <i>
      <x v="212"/>
      <x v="101"/>
    </i>
    <i>
      <x v="213"/>
      <x v="81"/>
    </i>
    <i>
      <x v="214"/>
      <x v="96"/>
    </i>
    <i>
      <x v="215"/>
      <x v="84"/>
    </i>
    <i>
      <x v="216"/>
      <x v="102"/>
    </i>
    <i>
      <x v="217"/>
      <x v="103"/>
    </i>
    <i>
      <x v="218"/>
      <x v="104"/>
    </i>
    <i>
      <x v="219"/>
      <x v="105"/>
    </i>
    <i>
      <x v="220"/>
      <x v="99"/>
    </i>
    <i>
      <x v="221"/>
      <x v="106"/>
    </i>
    <i>
      <x v="223"/>
      <x v="107"/>
    </i>
    <i>
      <x v="224"/>
      <x v="101"/>
    </i>
    <i>
      <x v="226"/>
      <x v="108"/>
    </i>
    <i>
      <x v="227"/>
      <x v="102"/>
    </i>
    <i>
      <x v="228"/>
      <x v="109"/>
    </i>
    <i>
      <x v="229"/>
      <x v="96"/>
    </i>
    <i>
      <x v="230"/>
      <x v="104"/>
    </i>
    <i>
      <x v="231"/>
      <x v="105"/>
    </i>
    <i>
      <x v="232"/>
      <x v="110"/>
    </i>
    <i>
      <x v="233"/>
      <x v="106"/>
    </i>
    <i>
      <x v="239"/>
      <x v="101"/>
    </i>
    <i>
      <x v="240"/>
      <x v="102"/>
    </i>
    <i>
      <x v="242"/>
      <x v="108"/>
    </i>
    <i>
      <x v="243"/>
      <x v="104"/>
    </i>
    <i>
      <x v="244"/>
      <x v="103"/>
    </i>
    <i>
      <x v="245"/>
      <x v="109"/>
    </i>
    <i>
      <x v="246"/>
      <x v="96"/>
    </i>
    <i>
      <x v="247"/>
      <x v="112"/>
    </i>
    <i>
      <x v="248"/>
      <x v="105"/>
    </i>
    <i>
      <x v="249"/>
      <x v="106"/>
    </i>
    <i>
      <x v="250"/>
      <x v="113"/>
    </i>
    <i>
      <x v="254"/>
      <x v="115"/>
    </i>
    <i>
      <x v="255"/>
      <x v="108"/>
    </i>
    <i>
      <x v="257"/>
      <x v="116"/>
    </i>
    <i>
      <x v="258"/>
      <x v="117"/>
    </i>
    <i>
      <x v="260"/>
      <x v="118"/>
    </i>
    <i>
      <x v="261"/>
      <x v="109"/>
    </i>
    <i>
      <x v="262"/>
      <x v="119"/>
    </i>
    <i>
      <x v="263"/>
      <x v="120"/>
    </i>
    <i>
      <x v="264"/>
      <x v="121"/>
    </i>
    <i>
      <x v="265"/>
      <x v="112"/>
    </i>
    <i>
      <x v="266"/>
      <x v="113"/>
    </i>
    <i>
      <x v="269"/>
      <x v="118"/>
    </i>
    <i>
      <x v="270"/>
      <x v="120"/>
    </i>
    <i>
      <x v="271"/>
      <x v="119"/>
    </i>
    <i>
      <x v="272"/>
      <x v="116"/>
    </i>
    <i>
      <x v="273"/>
      <x v="122"/>
    </i>
    <i>
      <x v="274"/>
      <x v="121"/>
    </i>
    <i>
      <x v="275"/>
      <x v="123"/>
    </i>
    <i>
      <x v="276"/>
      <x v="117"/>
    </i>
    <i>
      <x v="277"/>
      <x v="124"/>
    </i>
    <i>
      <x v="286"/>
      <x v="122"/>
    </i>
    <i>
      <x v="287"/>
      <x v="128"/>
    </i>
    <i>
      <x v="288"/>
      <x v="129"/>
    </i>
    <i>
      <x v="289"/>
      <x v="130"/>
    </i>
    <i>
      <x v="290"/>
      <x v="131"/>
    </i>
    <i>
      <x v="291"/>
      <x v="116"/>
    </i>
    <i>
      <x v="292"/>
      <x v="119"/>
    </i>
    <i>
      <x v="293"/>
      <x v="132"/>
    </i>
    <i>
      <x v="294"/>
      <x v="118"/>
    </i>
    <i>
      <x v="302"/>
      <x v="128"/>
    </i>
    <i>
      <x v="303"/>
      <x v="122"/>
    </i>
    <i>
      <x v="304"/>
      <x v="130"/>
    </i>
    <i>
      <x v="305"/>
      <x v="136"/>
    </i>
    <i>
      <x v="306"/>
      <x v="137"/>
    </i>
    <i>
      <x v="307"/>
      <x v="138"/>
    </i>
    <i>
      <x v="308"/>
      <x v="129"/>
    </i>
    <i>
      <x v="309"/>
      <x v="131"/>
    </i>
    <i>
      <x v="310"/>
      <x v="119"/>
    </i>
    <i>
      <x v="314"/>
      <x v="128"/>
    </i>
    <i>
      <x v="315"/>
      <x v="130"/>
    </i>
    <i>
      <x v="316"/>
      <x v="136"/>
    </i>
    <i>
      <x v="317"/>
      <x v="137"/>
    </i>
    <i>
      <x v="318"/>
      <x v="138"/>
    </i>
    <i>
      <x v="319"/>
      <x v="129"/>
    </i>
    <i>
      <x v="320"/>
      <x v="131"/>
    </i>
    <i>
      <x v="321"/>
      <x v="133"/>
    </i>
    <i>
      <x v="322"/>
      <x v="134"/>
    </i>
    <i>
      <x v="323"/>
      <x v="75"/>
    </i>
    <i>
      <x v="324"/>
      <x v="139"/>
    </i>
    <i>
      <x v="325"/>
      <x v="72"/>
    </i>
    <i>
      <x v="326"/>
      <x v="60"/>
    </i>
    <i>
      <x v="327"/>
      <x v="78"/>
    </i>
    <i>
      <x v="328"/>
      <x v="73"/>
    </i>
    <i>
      <x v="329"/>
      <x v="140"/>
    </i>
    <i>
      <x v="330"/>
      <x v="62"/>
    </i>
    <i>
      <x v="331"/>
      <x v="79"/>
    </i>
    <i>
      <x v="332"/>
      <x v="80"/>
    </i>
    <i>
      <x v="333"/>
      <x v="77"/>
    </i>
    <i>
      <x v="338"/>
      <x v="75"/>
    </i>
    <i>
      <x v="339"/>
      <x v="72"/>
    </i>
    <i>
      <x v="340"/>
      <x v="73"/>
    </i>
    <i>
      <x v="341"/>
      <x v="140"/>
    </i>
    <i>
      <x v="342"/>
      <x v="78"/>
    </i>
    <i>
      <x v="343"/>
      <x v="79"/>
    </i>
    <i>
      <x v="344"/>
      <x v="80"/>
    </i>
    <i>
      <x v="345"/>
      <x v="143"/>
    </i>
    <i>
      <x v="346"/>
      <x v="144"/>
    </i>
    <i>
      <x v="347"/>
      <x v="145"/>
    </i>
    <i>
      <x v="349"/>
      <x v="141"/>
    </i>
    <i>
      <x v="350"/>
      <x v="140"/>
    </i>
    <i>
      <x v="351"/>
      <x v="78"/>
    </i>
    <i>
      <x v="352"/>
      <x v="79"/>
    </i>
    <i>
      <x v="353"/>
      <x v="80"/>
    </i>
    <i>
      <x v="354"/>
      <x v="141"/>
    </i>
    <i>
      <x v="355"/>
      <x v="143"/>
    </i>
    <i>
      <x v="356"/>
      <x v="144"/>
    </i>
    <i>
      <x v="357"/>
      <x v="145"/>
    </i>
    <i>
      <x v="358"/>
      <x v="146"/>
    </i>
    <i>
      <x v="359"/>
      <x v="147"/>
    </i>
    <i>
      <x v="360"/>
      <x v="148"/>
    </i>
    <i>
      <x v="361"/>
      <x v="149"/>
    </i>
    <i>
      <x v="362"/>
      <x v="150"/>
    </i>
    <i>
      <x v="363"/>
      <x v="148"/>
    </i>
    <i>
      <x v="364"/>
      <x v="143"/>
    </i>
    <i>
      <x v="365"/>
      <x v="147"/>
    </i>
    <i>
      <x v="366"/>
      <x v="151"/>
    </i>
    <i>
      <x v="367"/>
      <x v="144"/>
    </i>
    <i>
      <x v="368"/>
      <x v="146"/>
    </i>
    <i>
      <x v="369"/>
      <x v="145"/>
    </i>
    <i>
      <x v="370"/>
      <x v="152"/>
    </i>
    <i>
      <x v="371"/>
      <x v="153"/>
    </i>
    <i>
      <x v="372"/>
      <x v="149"/>
    </i>
    <i>
      <x v="373"/>
      <x v="154"/>
    </i>
    <i>
      <x v="374"/>
      <x v="14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Max of FT %" fld="14" subtotal="max" baseField="0" baseItem="0"/>
    <dataField name="Sum of Career_FTMperGame" fld="53" baseField="0" baseItem="0"/>
    <dataField name="Sum of FTA / GM" fld="34" baseField="0" baseItem="0"/>
    <dataField name="Max of Season" fld="1" subtotal="max" baseField="0" baseItem="0"/>
    <dataField name="Sum of GP" fld="5" baseField="0" baseItem="0"/>
    <dataField name="Sum of FTM" fld="12" baseField="0" baseItem="0"/>
    <dataField name="Sum of FTA" fld="13" baseField="0" baseItem="0"/>
  </dataFields>
  <formats count="1">
    <format dxfId="554">
      <pivotArea type="all" dataOnly="0" outline="0" fieldPosition="0"/>
    </format>
  </formats>
  <pivotTableStyleInfo name="PivotStyleLight3" showRowHeaders="1" showColHeaders="1" showRowStripes="0" showColStripes="0" showLastColumn="1"/>
  <filters count="3">
    <filter fld="4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14" iMeasureFld="4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2.xml><?xml version="1.0" encoding="utf-8"?>
<pivotTableDefinition xmlns="http://schemas.openxmlformats.org/spreadsheetml/2006/main" name="PivotTable22" cacheId="134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GJ3:GQ117" firstHeaderRow="1" firstDataRow="2" firstDataCol="2"/>
  <pivotFields count="16">
    <pivotField axis="axisRow" compact="0" outline="0" showAll="0" measureFilter="1" sortType="descending" defaultSubtotal="0">
      <items count="294">
        <item x="293"/>
        <item x="3"/>
        <item x="56"/>
        <item x="89"/>
        <item x="95"/>
        <item x="149"/>
        <item x="161"/>
        <item x="216"/>
        <item x="192"/>
        <item x="195"/>
        <item x="185"/>
        <item x="175"/>
        <item x="25"/>
        <item x="78"/>
        <item x="92"/>
        <item x="137"/>
        <item x="181"/>
        <item x="187"/>
        <item x="189"/>
        <item x="188"/>
        <item x="182"/>
        <item x="186"/>
        <item x="193"/>
        <item x="104"/>
        <item x="111"/>
        <item x="164"/>
        <item x="172"/>
        <item x="173"/>
        <item x="217"/>
        <item x="190"/>
        <item x="0"/>
        <item x="67"/>
        <item x="107"/>
        <item x="145"/>
        <item x="156"/>
        <item x="170"/>
        <item x="207"/>
        <item x="220"/>
        <item x="179"/>
        <item x="212"/>
        <item x="191"/>
        <item x="178"/>
        <item x="222"/>
        <item x="230"/>
        <item x="21"/>
        <item x="35"/>
        <item x="42"/>
        <item x="58"/>
        <item x="214"/>
        <item x="242"/>
        <item x="62"/>
        <item x="124"/>
        <item x="52"/>
        <item x="69"/>
        <item x="77"/>
        <item x="79"/>
        <item x="223"/>
        <item x="200"/>
        <item x="232"/>
        <item x="267"/>
        <item x="269"/>
        <item x="53"/>
        <item x="98"/>
        <item x="285"/>
        <item x="249"/>
        <item x="273"/>
        <item x="9"/>
        <item x="39"/>
        <item x="48"/>
        <item x="101"/>
        <item x="174"/>
        <item x="244"/>
        <item x="227"/>
        <item x="266"/>
        <item x="2"/>
        <item x="12"/>
        <item x="14"/>
        <item x="63"/>
        <item x="82"/>
        <item x="84"/>
        <item x="121"/>
        <item x="112"/>
        <item x="136"/>
        <item x="151"/>
        <item x="157"/>
        <item x="209"/>
        <item x="210"/>
        <item x="198"/>
        <item x="197"/>
        <item x="287"/>
        <item x="283"/>
        <item x="276"/>
        <item x="263"/>
        <item x="286"/>
        <item x="239"/>
        <item x="238"/>
        <item x="275"/>
        <item x="73"/>
        <item x="86"/>
        <item x="33"/>
        <item x="81"/>
        <item x="119"/>
        <item x="122"/>
        <item x="130"/>
        <item x="176"/>
        <item x="268"/>
        <item x="282"/>
        <item x="280"/>
        <item x="284"/>
        <item x="117"/>
        <item x="213"/>
        <item x="218"/>
        <item x="1"/>
        <item x="120"/>
        <item x="228"/>
        <item x="72"/>
        <item x="49"/>
        <item x="91"/>
        <item x="26"/>
        <item x="60"/>
        <item x="138"/>
        <item x="184"/>
        <item x="208"/>
        <item x="103"/>
        <item x="221"/>
        <item x="202"/>
        <item x="32"/>
        <item x="27"/>
        <item x="43"/>
        <item x="54"/>
        <item x="68"/>
        <item x="99"/>
        <item x="114"/>
        <item x="141"/>
        <item x="153"/>
        <item x="226"/>
        <item x="206"/>
        <item x="278"/>
        <item x="235"/>
        <item x="5"/>
        <item x="13"/>
        <item x="19"/>
        <item x="88"/>
        <item x="96"/>
        <item x="97"/>
        <item x="127"/>
        <item x="169"/>
        <item x="194"/>
        <item x="215"/>
        <item x="211"/>
        <item x="59"/>
        <item x="115"/>
        <item x="237"/>
        <item x="253"/>
        <item x="15"/>
        <item x="251"/>
        <item x="38"/>
        <item x="30"/>
        <item x="16"/>
        <item x="154"/>
        <item x="229"/>
        <item x="270"/>
        <item x="261"/>
        <item x="231"/>
        <item x="292"/>
        <item x="255"/>
        <item x="240"/>
        <item x="288"/>
        <item x="257"/>
        <item x="4"/>
        <item x="7"/>
        <item x="36"/>
        <item x="50"/>
        <item x="61"/>
        <item x="75"/>
        <item x="105"/>
        <item x="129"/>
        <item x="162"/>
        <item x="236"/>
        <item x="234"/>
        <item x="55"/>
        <item x="110"/>
        <item x="126"/>
        <item x="135"/>
        <item x="142"/>
        <item x="171"/>
        <item x="183"/>
        <item x="274"/>
        <item x="272"/>
        <item x="34"/>
        <item x="37"/>
        <item x="83"/>
        <item x="94"/>
        <item x="109"/>
        <item x="123"/>
        <item x="160"/>
        <item x="225"/>
        <item x="259"/>
        <item x="290"/>
        <item x="241"/>
        <item x="18"/>
        <item x="93"/>
        <item x="133"/>
        <item x="219"/>
        <item x="180"/>
        <item x="203"/>
        <item x="265"/>
        <item x="271"/>
        <item x="247"/>
        <item x="243"/>
        <item x="245"/>
        <item x="10"/>
        <item x="44"/>
        <item x="47"/>
        <item x="66"/>
        <item x="65"/>
        <item x="87"/>
        <item x="90"/>
        <item x="100"/>
        <item x="113"/>
        <item x="125"/>
        <item x="139"/>
        <item x="144"/>
        <item x="147"/>
        <item x="159"/>
        <item x="224"/>
        <item x="281"/>
        <item x="279"/>
        <item x="291"/>
        <item x="8"/>
        <item x="11"/>
        <item x="20"/>
        <item x="76"/>
        <item x="140"/>
        <item x="143"/>
        <item x="146"/>
        <item x="148"/>
        <item x="246"/>
        <item x="262"/>
        <item x="250"/>
        <item x="258"/>
        <item x="252"/>
        <item x="248"/>
        <item x="254"/>
        <item x="256"/>
        <item x="260"/>
        <item x="264"/>
        <item x="46"/>
        <item x="29"/>
        <item x="70"/>
        <item x="40"/>
        <item x="167"/>
        <item x="106"/>
        <item x="17"/>
        <item x="168"/>
        <item x="150"/>
        <item x="152"/>
        <item x="163"/>
        <item x="6"/>
        <item x="71"/>
        <item x="28"/>
        <item x="31"/>
        <item x="134"/>
        <item x="128"/>
        <item x="233"/>
        <item x="165"/>
        <item x="166"/>
        <item x="201"/>
        <item x="199"/>
        <item x="23"/>
        <item x="22"/>
        <item x="57"/>
        <item x="204"/>
        <item x="24"/>
        <item x="41"/>
        <item x="51"/>
        <item x="64"/>
        <item x="108"/>
        <item x="131"/>
        <item x="205"/>
        <item x="277"/>
        <item x="45"/>
        <item x="74"/>
        <item x="80"/>
        <item x="85"/>
        <item x="102"/>
        <item x="116"/>
        <item x="118"/>
        <item x="132"/>
        <item x="155"/>
        <item x="158"/>
        <item x="177"/>
        <item x="196"/>
        <item x="28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0">
        <item x="24"/>
        <item x="23"/>
        <item x="93"/>
        <item x="3"/>
        <item x="39"/>
        <item x="68"/>
        <item x="43"/>
        <item x="129"/>
        <item x="52"/>
        <item x="82"/>
        <item x="19"/>
        <item x="63"/>
        <item x="5"/>
        <item x="85"/>
        <item x="89"/>
        <item x="92"/>
        <item x="41"/>
        <item x="90"/>
        <item x="0"/>
        <item x="47"/>
        <item x="11"/>
        <item x="54"/>
        <item x="100"/>
        <item x="109"/>
        <item x="30"/>
        <item x="36"/>
        <item x="51"/>
        <item x="104"/>
        <item x="97"/>
        <item x="111"/>
        <item x="37"/>
        <item x="61"/>
        <item x="107"/>
        <item x="9"/>
        <item x="28"/>
        <item x="86"/>
        <item x="12"/>
        <item x="121"/>
        <item x="2"/>
        <item x="44"/>
        <item x="64"/>
        <item x="75"/>
        <item x="79"/>
        <item x="98"/>
        <item x="96"/>
        <item x="95"/>
        <item x="119"/>
        <item x="126"/>
        <item x="113"/>
        <item x="127"/>
        <item x="20"/>
        <item x="87"/>
        <item x="125"/>
        <item x="48"/>
        <item x="83"/>
        <item x="1"/>
        <item x="101"/>
        <item x="102"/>
        <item x="21"/>
        <item x="58"/>
        <item x="103"/>
        <item x="31"/>
        <item x="6"/>
        <item x="77"/>
        <item x="106"/>
        <item x="76"/>
        <item x="7"/>
        <item x="57"/>
        <item x="42"/>
        <item x="60"/>
        <item x="69"/>
        <item x="84"/>
        <item x="99"/>
        <item x="66"/>
        <item x="108"/>
        <item x="27"/>
        <item x="22"/>
        <item x="13"/>
        <item x="4"/>
        <item x="117"/>
        <item x="114"/>
        <item x="25"/>
        <item x="34"/>
        <item x="38"/>
        <item x="26"/>
        <item x="62"/>
        <item x="112"/>
        <item x="110"/>
        <item x="59"/>
        <item x="53"/>
        <item x="122"/>
        <item x="116"/>
        <item x="115"/>
        <item x="15"/>
        <item x="56"/>
        <item x="33"/>
        <item x="81"/>
        <item x="91"/>
        <item x="65"/>
        <item x="70"/>
        <item x="10"/>
        <item x="8"/>
        <item x="46"/>
        <item x="16"/>
        <item x="72"/>
        <item x="105"/>
        <item x="124"/>
        <item x="123"/>
        <item x="50"/>
        <item x="71"/>
        <item x="73"/>
        <item x="118"/>
        <item x="120"/>
        <item x="17"/>
        <item x="14"/>
        <item x="74"/>
        <item x="40"/>
        <item x="32"/>
        <item x="55"/>
        <item x="88"/>
        <item x="18"/>
        <item x="29"/>
        <item x="35"/>
        <item x="45"/>
        <item x="80"/>
        <item x="49"/>
        <item x="67"/>
        <item x="78"/>
        <item x="94"/>
        <item x="128"/>
      </items>
    </pivotField>
    <pivotField dataField="1" compact="0" outline="0" showAll="0" defaultSubtotal="0"/>
    <pivotField name="Sum of 3 FGA/Gm2"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1"/>
  </rowFields>
  <rowItems count="113">
    <i>
      <x v="258"/>
      <x v="62"/>
    </i>
    <i>
      <x v="66"/>
      <x v="33"/>
    </i>
    <i>
      <x v="158"/>
      <x v="77"/>
    </i>
    <i>
      <x v="200"/>
      <x v="93"/>
    </i>
    <i>
      <x v="141"/>
      <x v="66"/>
    </i>
    <i>
      <x v="44"/>
      <x v="20"/>
    </i>
    <i>
      <x v="270"/>
      <x v="62"/>
    </i>
    <i>
      <x v="269"/>
      <x v="113"/>
    </i>
    <i>
      <x v="273"/>
      <x v="120"/>
    </i>
    <i>
      <x v="118"/>
      <x v="50"/>
    </i>
    <i>
      <x v="127"/>
      <x v="58"/>
    </i>
    <i>
      <x v="260"/>
      <x v="58"/>
    </i>
    <i>
      <x v="248"/>
      <x v="113"/>
    </i>
    <i>
      <x v="261"/>
      <x v="113"/>
    </i>
    <i>
      <x v="126"/>
      <x v="1"/>
    </i>
    <i>
      <x v="45"/>
      <x v="20"/>
    </i>
    <i>
      <x v="171"/>
      <x v="81"/>
    </i>
    <i>
      <x v="190"/>
      <x v="84"/>
    </i>
    <i>
      <x v="156"/>
      <x v="75"/>
    </i>
    <i>
      <x v="67"/>
      <x v="34"/>
    </i>
    <i>
      <x v="250"/>
      <x v="58"/>
    </i>
    <i>
      <x v="274"/>
      <x v="121"/>
    </i>
    <i>
      <x v="212"/>
      <x v="93"/>
    </i>
    <i>
      <x v="281"/>
      <x v="117"/>
    </i>
    <i>
      <x v="247"/>
      <x v="62"/>
    </i>
    <i>
      <x v="213"/>
      <x v="95"/>
    </i>
    <i>
      <x v="68"/>
      <x v="34"/>
    </i>
    <i>
      <x v="116"/>
      <x v="1"/>
    </i>
    <i>
      <x v="172"/>
      <x v="82"/>
    </i>
    <i>
      <x v="52"/>
      <x v="25"/>
    </i>
    <i>
      <x v="275"/>
      <x v="122"/>
    </i>
    <i>
      <x v="61"/>
      <x v="30"/>
    </i>
    <i>
      <x v="129"/>
      <x v="50"/>
    </i>
    <i>
      <x v="180"/>
      <x v="83"/>
    </i>
    <i>
      <x v="2"/>
      <x v="4"/>
    </i>
    <i>
      <x v="271"/>
      <x v="116"/>
    </i>
    <i>
      <x v="47"/>
      <x v="16"/>
    </i>
    <i>
      <x v="150"/>
      <x v="68"/>
    </i>
    <i>
      <x v="119"/>
      <x v="6"/>
    </i>
    <i>
      <x v="77"/>
      <x v="39"/>
    </i>
    <i>
      <x v="215"/>
      <x v="102"/>
    </i>
    <i>
      <x v="173"/>
      <x v="83"/>
    </i>
    <i>
      <x v="53"/>
      <x v="25"/>
    </i>
    <i>
      <x v="249"/>
      <x v="50"/>
    </i>
    <i>
      <x v="259"/>
      <x v="61"/>
    </i>
    <i>
      <x v="115"/>
      <x v="58"/>
    </i>
    <i>
      <x v="97"/>
      <x v="6"/>
    </i>
    <i>
      <x v="282"/>
      <x v="125"/>
    </i>
    <i>
      <x v="174"/>
      <x v="75"/>
    </i>
    <i>
      <x v="232"/>
      <x v="108"/>
    </i>
    <i>
      <x v="54"/>
      <x v="25"/>
    </i>
    <i>
      <x v="13"/>
      <x v="6"/>
    </i>
    <i>
      <x v="55"/>
      <x v="26"/>
    </i>
    <i>
      <x v="283"/>
      <x v="120"/>
    </i>
    <i>
      <x v="100"/>
      <x v="8"/>
    </i>
    <i>
      <x v="78"/>
      <x v="39"/>
    </i>
    <i>
      <x v="191"/>
      <x v="89"/>
    </i>
    <i>
      <x v="284"/>
      <x v="118"/>
    </i>
    <i>
      <x v="98"/>
      <x v="1"/>
    </i>
    <i>
      <x v="216"/>
      <x v="94"/>
    </i>
    <i>
      <x v="142"/>
      <x v="67"/>
    </i>
    <i>
      <x v="3"/>
      <x v="6"/>
    </i>
    <i>
      <x v="117"/>
      <x v="59"/>
    </i>
    <i>
      <x v="217"/>
      <x v="94"/>
    </i>
    <i>
      <x v="14"/>
      <x v="12"/>
    </i>
    <i>
      <x v="201"/>
      <x v="94"/>
    </i>
    <i>
      <x v="192"/>
      <x v="88"/>
    </i>
    <i>
      <x v="4"/>
      <x v="1"/>
    </i>
    <i>
      <x v="143"/>
      <x v="68"/>
    </i>
    <i>
      <x v="62"/>
      <x v="31"/>
    </i>
    <i>
      <x v="131"/>
      <x v="59"/>
    </i>
    <i>
      <x v="218"/>
      <x v="103"/>
    </i>
    <i>
      <x v="69"/>
      <x v="34"/>
    </i>
    <i>
      <x v="285"/>
      <x v="122"/>
    </i>
    <i>
      <x v="123"/>
      <x v="8"/>
    </i>
    <i>
      <x v="23"/>
      <x v="16"/>
    </i>
    <i>
      <x v="252"/>
      <x v="61"/>
    </i>
    <i>
      <x v="32"/>
      <x v="20"/>
    </i>
    <i>
      <x v="277"/>
      <x v="117"/>
    </i>
    <i>
      <x v="193"/>
      <x v="82"/>
    </i>
    <i>
      <x v="181"/>
      <x v="85"/>
    </i>
    <i>
      <x v="101"/>
      <x v="3"/>
    </i>
    <i>
      <x v="81"/>
      <x v="40"/>
    </i>
    <i>
      <x v="132"/>
      <x v="62"/>
    </i>
    <i>
      <x v="287"/>
      <x v="121"/>
    </i>
    <i>
      <x v="220"/>
      <x v="102"/>
    </i>
    <i>
      <x v="182"/>
      <x v="84"/>
    </i>
    <i>
      <x v="51"/>
      <x v="24"/>
    </i>
    <i>
      <x v="145"/>
      <x v="70"/>
    </i>
    <i>
      <x v="263"/>
      <x v="116"/>
    </i>
    <i>
      <x v="176"/>
      <x v="84"/>
    </i>
    <i>
      <x v="103"/>
      <x v="50"/>
    </i>
    <i>
      <x v="288"/>
      <x v="123"/>
    </i>
    <i>
      <x v="202"/>
      <x v="95"/>
    </i>
    <i>
      <x v="262"/>
      <x v="59"/>
    </i>
    <i>
      <x v="183"/>
      <x v="88"/>
    </i>
    <i>
      <x v="82"/>
      <x v="39"/>
    </i>
    <i>
      <x v="233"/>
      <x v="102"/>
    </i>
    <i>
      <x v="133"/>
      <x v="8"/>
    </i>
    <i>
      <x v="184"/>
      <x v="82"/>
    </i>
    <i>
      <x v="234"/>
      <x v="109"/>
    </i>
    <i>
      <x v="222"/>
      <x v="104"/>
    </i>
    <i>
      <x v="223"/>
      <x v="93"/>
    </i>
    <i>
      <x v="235"/>
      <x v="104"/>
    </i>
    <i>
      <x v="236"/>
      <x v="110"/>
    </i>
    <i>
      <x v="5"/>
      <x v="8"/>
    </i>
    <i>
      <x v="83"/>
      <x v="41"/>
    </i>
    <i>
      <x v="84"/>
      <x v="42"/>
    </i>
    <i>
      <x v="177"/>
      <x v="85"/>
    </i>
    <i>
      <x v="25"/>
      <x v="12"/>
    </i>
    <i>
      <x v="254"/>
      <x v="59"/>
    </i>
    <i>
      <x v="146"/>
      <x v="71"/>
    </i>
    <i>
      <x v="35"/>
      <x v="1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Max of 3FG %" fld="2" subtotal="max" baseField="0" baseItem="0"/>
    <dataField name="Max of Sum of Career_3PperGame" fld="4" subtotal="max" baseField="0" baseItem="0"/>
    <dataField name="Max of Sum of 3 FGA/Gm2" fld="3" subtotal="max" baseField="0" baseItem="0"/>
    <dataField name="Max of Max of Season" fld="6" subtotal="max" baseField="0" baseItem="0"/>
    <dataField name="Sum of Sum of 3FGM" fld="7" baseField="0" baseItem="0"/>
    <dataField name="Max of Sum of 3FGA" fld="8" subtotal="max" baseField="0" baseItem="0"/>
  </dataFields>
  <formats count="1">
    <format dxfId="555">
      <pivotArea type="all" dataOnly="0" outline="0" fieldPosition="0"/>
    </format>
  </formats>
  <pivotTableStyleInfo showRowHeaders="1" showColHeaders="1" showRowStripes="0" showColStripes="0" showLastColumn="1"/>
  <filters count="2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3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13.xml><?xml version="1.0" encoding="utf-8"?>
<pivotTableDefinition xmlns="http://schemas.openxmlformats.org/spreadsheetml/2006/main" name="PivotTable30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FB3:FG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1"/>
      <x v="15"/>
    </i>
    <i>
      <x v="2"/>
      <x v="6"/>
    </i>
    <i>
      <x v="344"/>
      <x v="80"/>
    </i>
    <i>
      <x v="29"/>
      <x v="15"/>
    </i>
    <i>
      <x v="367"/>
      <x v="144"/>
    </i>
    <i>
      <x v="71"/>
      <x v="31"/>
    </i>
    <i>
      <x v="353"/>
      <x v="80"/>
    </i>
    <i>
      <x v="130"/>
      <x v="8"/>
    </i>
    <i>
      <x v="350"/>
      <x v="140"/>
    </i>
    <i>
      <x v="134"/>
      <x v="3"/>
    </i>
    <i>
      <x v="155"/>
      <x v="8"/>
    </i>
    <i>
      <x v="326"/>
      <x v="60"/>
    </i>
    <i>
      <x v="26"/>
      <x v="18"/>
    </i>
    <i>
      <x v="32"/>
      <x v="19"/>
    </i>
    <i>
      <x v="73"/>
      <x v="31"/>
    </i>
    <i>
      <x v="356"/>
      <x v="144"/>
    </i>
    <i>
      <x v="38"/>
      <x v="15"/>
    </i>
    <i>
      <x v="24"/>
      <x v="16"/>
    </i>
    <i>
      <x v="324"/>
      <x v="139"/>
    </i>
    <i>
      <x v="68"/>
      <x v="29"/>
    </i>
    <i>
      <x v="174"/>
      <x v="60"/>
    </i>
    <i>
      <x v="4"/>
      <x v="3"/>
    </i>
    <i>
      <x v="72"/>
      <x v="30"/>
    </i>
    <i>
      <x v="67"/>
      <x v="29"/>
    </i>
    <i>
      <x v="369"/>
      <x v="145"/>
    </i>
    <i>
      <x v="341"/>
      <x v="140"/>
    </i>
    <i>
      <x v="100"/>
      <x v="47"/>
    </i>
    <i>
      <x v="1"/>
      <x v="8"/>
    </i>
    <i>
      <x v="47"/>
      <x v="26"/>
    </i>
    <i>
      <x v="329"/>
      <x v="140"/>
    </i>
    <i>
      <x v="117"/>
      <x v="47"/>
    </i>
    <i>
      <x v="88"/>
      <x v="39"/>
    </i>
    <i>
      <x v="90"/>
      <x v="39"/>
    </i>
    <i>
      <x v="42"/>
      <x v="24"/>
    </i>
    <i>
      <x v="132"/>
      <x v="60"/>
    </i>
    <i>
      <x v="159"/>
      <x/>
    </i>
    <i>
      <x v="46"/>
      <x v="16"/>
    </i>
    <i>
      <x v="122"/>
      <x v="59"/>
    </i>
    <i>
      <x v="17"/>
      <x v="14"/>
    </i>
    <i>
      <x v="133"/>
      <x v="1"/>
    </i>
    <i>
      <x v="175"/>
      <x/>
    </i>
    <i>
      <x v="364"/>
      <x v="143"/>
    </i>
    <i>
      <x v="96"/>
      <x v="44"/>
    </i>
    <i>
      <x v="355"/>
      <x v="143"/>
    </i>
    <i>
      <x v="6"/>
      <x/>
    </i>
    <i>
      <x v="157"/>
      <x v="1"/>
    </i>
    <i>
      <x v="83"/>
      <x v="36"/>
    </i>
    <i>
      <x v="19"/>
      <x v="1"/>
    </i>
    <i>
      <x v="70"/>
      <x v="30"/>
    </i>
    <i>
      <x v="35"/>
      <x v="18"/>
    </i>
    <i>
      <x v="20"/>
      <x v="3"/>
    </i>
    <i>
      <x v="22"/>
      <x v="8"/>
    </i>
    <i>
      <x v="102"/>
      <x v="49"/>
    </i>
    <i>
      <x v="48"/>
      <x v="16"/>
    </i>
    <i>
      <x v="343"/>
      <x v="79"/>
    </i>
    <i>
      <x v="62"/>
      <x v="18"/>
    </i>
    <i>
      <x v="131"/>
      <x v="2"/>
    </i>
    <i>
      <x v="345"/>
      <x v="143"/>
    </i>
    <i>
      <x v="176"/>
      <x v="78"/>
    </i>
    <i>
      <x v="172"/>
      <x v="2"/>
    </i>
    <i>
      <x v="372"/>
      <x v="149"/>
    </i>
    <i>
      <x v="116"/>
      <x v="56"/>
    </i>
    <i>
      <x v="63"/>
      <x v="26"/>
    </i>
    <i>
      <x v="7"/>
      <x v="2"/>
    </i>
    <i>
      <x v="43"/>
      <x v="19"/>
    </i>
    <i>
      <x v="158"/>
      <x v="60"/>
    </i>
    <i>
      <x v="27"/>
      <x v="14"/>
    </i>
    <i>
      <x v="171"/>
      <x v="73"/>
    </i>
    <i>
      <x v="327"/>
      <x v="78"/>
    </i>
    <i>
      <x v="363"/>
      <x v="148"/>
    </i>
    <i>
      <x v="328"/>
      <x v="73"/>
    </i>
    <i>
      <x v="147"/>
      <x v="69"/>
    </i>
    <i>
      <x v="113"/>
      <x v="55"/>
    </i>
    <i>
      <x v="115"/>
      <x v="44"/>
    </i>
    <i>
      <x v="139"/>
      <x v="62"/>
    </i>
    <i>
      <x v="15"/>
      <x v="5"/>
    </i>
    <i>
      <x v="182"/>
      <x v="65"/>
    </i>
    <i>
      <x v="156"/>
      <x v="2"/>
    </i>
    <i>
      <x v="5"/>
      <x v="10"/>
    </i>
    <i>
      <x v="18"/>
      <x v="10"/>
    </i>
    <i>
      <x v="359"/>
      <x v="147"/>
    </i>
    <i>
      <x v="66"/>
      <x v="24"/>
    </i>
    <i>
      <x v="323"/>
      <x v="75"/>
    </i>
    <i>
      <x v="89"/>
      <x v="40"/>
    </i>
    <i>
      <x v="98"/>
      <x v="23"/>
    </i>
    <i>
      <x v="330"/>
      <x v="62"/>
    </i>
    <i>
      <x v="50"/>
      <x v="14"/>
    </i>
    <i>
      <x v="332"/>
      <x v="80"/>
    </i>
    <i>
      <x v="358"/>
      <x v="146"/>
    </i>
    <i>
      <x v="340"/>
      <x v="73"/>
    </i>
    <i>
      <x v="59"/>
      <x v="19"/>
    </i>
    <i>
      <x v="160"/>
      <x v="72"/>
    </i>
    <i>
      <x v="365"/>
      <x v="147"/>
    </i>
    <i>
      <x v="164"/>
      <x v="61"/>
    </i>
    <i>
      <x v="28"/>
      <x v="10"/>
    </i>
    <i>
      <x v="8"/>
      <x v="11"/>
    </i>
    <i>
      <x v="178"/>
      <x v="61"/>
    </i>
    <i>
      <x v="291"/>
      <x v="116"/>
    </i>
    <i>
      <x v="370"/>
      <x v="152"/>
    </i>
    <i>
      <x v="333"/>
      <x v="77"/>
    </i>
    <i>
      <x v="114"/>
      <x v="51"/>
    </i>
    <i>
      <x v="265"/>
      <x v="112"/>
    </i>
    <i>
      <x v="55"/>
      <x v="23"/>
    </i>
    <i>
      <x v="317"/>
      <x v="137"/>
    </i>
    <i>
      <x v="56"/>
      <x v="24"/>
    </i>
    <i>
      <x v="354"/>
      <x v="141"/>
    </i>
    <i>
      <x v="57"/>
      <x v="19"/>
    </i>
    <i>
      <x v="255"/>
      <x v="108"/>
    </i>
    <i>
      <x v="119"/>
      <x v="49"/>
    </i>
    <i>
      <x v="275"/>
      <x v="123"/>
    </i>
    <i>
      <x v="58"/>
      <x v="16"/>
    </i>
    <i>
      <x v="306"/>
      <x v="137"/>
    </i>
    <i>
      <x v="123"/>
      <x v="53"/>
    </i>
    <i>
      <x v="325"/>
      <x v="72"/>
    </i>
    <i>
      <x v="124"/>
      <x v="41"/>
    </i>
    <i>
      <x v="95"/>
      <x v="43"/>
    </i>
    <i>
      <x v="125"/>
      <x v="56"/>
    </i>
    <i>
      <x v="362"/>
      <x v="150"/>
    </i>
    <i>
      <x v="129"/>
      <x v="53"/>
    </i>
    <i>
      <x v="248"/>
      <x v="105"/>
    </i>
    <i>
      <x v="23"/>
      <x v="11"/>
    </i>
    <i>
      <x v="261"/>
      <x v="109"/>
    </i>
    <i>
      <x v="60"/>
      <x v="28"/>
    </i>
    <i>
      <x v="271"/>
      <x v="119"/>
    </i>
    <i>
      <x v="61"/>
      <x v="28"/>
    </i>
    <i>
      <x v="287"/>
      <x v="128"/>
    </i>
    <i>
      <x v="34"/>
      <x v="21"/>
    </i>
    <i>
      <x v="302"/>
      <x v="128"/>
    </i>
    <i>
      <x v="10"/>
      <x v="5"/>
    </i>
    <i>
      <x v="310"/>
      <x v="119"/>
    </i>
    <i>
      <x v="135"/>
      <x v="5"/>
    </i>
    <i>
      <x v="321"/>
      <x v="133"/>
    </i>
    <i>
      <x v="136"/>
      <x v="7"/>
    </i>
    <i>
      <x v="87"/>
      <x v="38"/>
    </i>
    <i>
      <x v="137"/>
      <x v="61"/>
    </i>
    <i>
      <x v="92"/>
      <x v="39"/>
    </i>
    <i>
      <x v="138"/>
      <x v="4"/>
    </i>
    <i>
      <x v="31"/>
      <x v="11"/>
    </i>
    <i>
      <x v="64"/>
      <x v="24"/>
    </i>
    <i>
      <x v="53"/>
      <x v="26"/>
    </i>
    <i>
      <x v="140"/>
      <x v="63"/>
    </i>
    <i>
      <x v="366"/>
      <x v="151"/>
    </i>
    <i>
      <x v="141"/>
      <x/>
    </i>
    <i>
      <x v="246"/>
      <x v="96"/>
    </i>
    <i>
      <x v="145"/>
      <x v="67"/>
    </i>
    <i>
      <x v="250"/>
      <x v="113"/>
    </i>
    <i>
      <x v="146"/>
      <x v="68"/>
    </i>
    <i>
      <x v="258"/>
      <x v="117"/>
    </i>
    <i>
      <x v="65"/>
      <x v="22"/>
    </i>
    <i>
      <x v="263"/>
      <x v="120"/>
    </i>
    <i>
      <x v="150"/>
      <x v="69"/>
    </i>
    <i>
      <x v="269"/>
      <x v="118"/>
    </i>
    <i>
      <x v="151"/>
      <x v="69"/>
    </i>
    <i>
      <x v="273"/>
      <x v="122"/>
    </i>
    <i>
      <x v="153"/>
      <x v="22"/>
    </i>
    <i>
      <x v="277"/>
      <x v="124"/>
    </i>
    <i>
      <x v="36"/>
      <x v="10"/>
    </i>
    <i>
      <x v="289"/>
      <x v="130"/>
    </i>
    <i>
      <x v="25"/>
      <x v="17"/>
    </i>
    <i>
      <x v="293"/>
      <x v="132"/>
    </i>
    <i>
      <x v="39"/>
      <x v="14"/>
    </i>
    <i>
      <x v="304"/>
      <x v="130"/>
    </i>
    <i>
      <x v="69"/>
      <x v="29"/>
    </i>
    <i>
      <x v="308"/>
      <x v="129"/>
    </i>
    <i>
      <x v="40"/>
      <x v="22"/>
    </i>
    <i>
      <x v="315"/>
      <x v="130"/>
    </i>
    <i>
      <x v="41"/>
      <x v="23"/>
    </i>
    <i>
      <x v="319"/>
      <x v="129"/>
    </i>
    <i>
      <x v="162"/>
      <x v="73"/>
    </i>
    <i>
      <x v="82"/>
      <x v="35"/>
    </i>
    <i>
      <x v="163"/>
      <x v="62"/>
    </i>
    <i>
      <x v="85"/>
      <x v="35"/>
    </i>
    <i>
      <x v="11"/>
      <x v="7"/>
    </i>
    <i>
      <x v="331"/>
      <x v="79"/>
    </i>
    <i>
      <x v="165"/>
      <x v="74"/>
    </i>
    <i>
      <x v="339"/>
      <x v="72"/>
    </i>
    <i>
      <x v="166"/>
      <x v="63"/>
    </i>
    <i>
      <x v="93"/>
      <x v="41"/>
    </i>
    <i>
      <x v="14"/>
      <x v="12"/>
    </i>
    <i>
      <x v="347"/>
      <x v="145"/>
    </i>
    <i>
      <x v="74"/>
      <x v="32"/>
    </i>
    <i>
      <x v="352"/>
      <x v="79"/>
    </i>
    <i>
      <x v="173"/>
      <x v="72"/>
    </i>
    <i>
      <x v="52"/>
      <x v="18"/>
    </i>
    <i>
      <x v="75"/>
      <x v="30"/>
    </i>
    <i>
      <x v="360"/>
      <x v="148"/>
    </i>
    <i>
      <x v="76"/>
      <x v="33"/>
    </i>
    <i>
      <x v="107"/>
      <x v="47"/>
    </i>
    <i>
      <x v="77"/>
      <x v="34"/>
    </i>
    <i>
      <x v="368"/>
      <x v="146"/>
    </i>
    <i>
      <x v="177"/>
      <x v="62"/>
    </i>
    <i>
      <x v="54"/>
      <x v="22"/>
    </i>
    <i>
      <x v="79"/>
      <x v="34"/>
    </i>
    <i>
      <x v="247"/>
      <x v="112"/>
    </i>
    <i>
      <x v="373"/>
      <x v="154"/>
    </i>
    <i>
      <x v="249"/>
      <x v="106"/>
    </i>
    <i>
      <x v="80"/>
      <x v="32"/>
    </i>
    <i>
      <x v="254"/>
      <x v="115"/>
    </i>
    <i>
      <x v="181"/>
      <x v="77"/>
    </i>
    <i>
      <x v="257"/>
      <x v="116"/>
    </i>
    <i>
      <x v="81"/>
      <x v="33"/>
    </i>
    <i>
      <x v="260"/>
      <x v="118"/>
    </i>
    <i>
      <x v="186"/>
      <x v="81"/>
    </i>
    <i>
      <x v="262"/>
      <x v="119"/>
    </i>
    <i>
      <x v="188"/>
      <x v="83"/>
    </i>
    <i>
      <x v="264"/>
      <x v="121"/>
    </i>
    <i>
      <x v="189"/>
      <x v="84"/>
    </i>
    <i>
      <x v="266"/>
      <x v="113"/>
    </i>
    <i>
      <x v="191"/>
      <x v="86"/>
    </i>
    <i>
      <x v="270"/>
      <x v="120"/>
    </i>
    <i>
      <x v="193"/>
      <x v="88"/>
    </i>
    <i>
      <x v="272"/>
      <x v="116"/>
    </i>
    <i>
      <x v="194"/>
      <x v="89"/>
    </i>
    <i>
      <x v="274"/>
      <x v="121"/>
    </i>
    <i>
      <x v="195"/>
      <x v="90"/>
    </i>
    <i>
      <x v="276"/>
      <x v="117"/>
    </i>
    <i>
      <x v="196"/>
      <x v="91"/>
    </i>
    <i>
      <x v="286"/>
      <x v="122"/>
    </i>
    <i>
      <x v="200"/>
      <x v="81"/>
    </i>
    <i>
      <x v="288"/>
      <x v="129"/>
    </i>
    <i>
      <x v="201"/>
      <x v="95"/>
    </i>
    <i>
      <x v="290"/>
      <x v="131"/>
    </i>
    <i>
      <x v="202"/>
      <x v="96"/>
    </i>
    <i>
      <x v="292"/>
      <x v="119"/>
    </i>
    <i>
      <x v="203"/>
      <x v="84"/>
    </i>
    <i>
      <x v="294"/>
      <x v="118"/>
    </i>
    <i>
      <x v="205"/>
      <x v="97"/>
    </i>
    <i>
      <x v="303"/>
      <x v="122"/>
    </i>
    <i>
      <x v="206"/>
      <x v="98"/>
    </i>
    <i>
      <x v="305"/>
      <x v="136"/>
    </i>
    <i>
      <x v="207"/>
      <x v="99"/>
    </i>
    <i>
      <x v="307"/>
      <x v="138"/>
    </i>
    <i>
      <x v="208"/>
      <x v="83"/>
    </i>
    <i>
      <x v="309"/>
      <x v="131"/>
    </i>
    <i>
      <x v="209"/>
      <x v="88"/>
    </i>
    <i>
      <x v="314"/>
      <x v="128"/>
    </i>
    <i>
      <x v="210"/>
      <x v="100"/>
    </i>
    <i>
      <x v="316"/>
      <x v="136"/>
    </i>
    <i>
      <x v="211"/>
      <x v="91"/>
    </i>
    <i>
      <x v="318"/>
      <x v="138"/>
    </i>
    <i>
      <x v="212"/>
      <x v="101"/>
    </i>
    <i>
      <x v="320"/>
      <x v="131"/>
    </i>
    <i>
      <x v="213"/>
      <x v="81"/>
    </i>
    <i>
      <x v="322"/>
      <x v="134"/>
    </i>
    <i>
      <x v="214"/>
      <x v="96"/>
    </i>
    <i>
      <x v="3"/>
      <x v="1"/>
    </i>
    <i>
      <x v="215"/>
      <x v="84"/>
    </i>
    <i>
      <x v="84"/>
      <x v="37"/>
    </i>
    <i>
      <x v="216"/>
      <x v="102"/>
    </i>
    <i>
      <x v="86"/>
      <x v="37"/>
    </i>
    <i>
      <x v="217"/>
      <x v="103"/>
    </i>
    <i>
      <x v="9"/>
      <x v="12"/>
    </i>
    <i>
      <x v="218"/>
      <x v="104"/>
    </i>
    <i>
      <x v="30"/>
      <x v="3"/>
    </i>
    <i>
      <x v="219"/>
      <x v="105"/>
    </i>
    <i>
      <x v="338"/>
      <x v="75"/>
    </i>
    <i>
      <x v="220"/>
      <x v="99"/>
    </i>
    <i>
      <x v="49"/>
      <x v="27"/>
    </i>
    <i>
      <x v="221"/>
      <x v="106"/>
    </i>
    <i>
      <x v="342"/>
      <x v="78"/>
    </i>
    <i>
      <x v="223"/>
      <x v="107"/>
    </i>
    <i>
      <x v="94"/>
      <x v="42"/>
    </i>
    <i>
      <x v="224"/>
      <x v="101"/>
    </i>
    <i>
      <x v="346"/>
      <x v="144"/>
    </i>
    <i>
      <x v="226"/>
      <x v="108"/>
    </i>
    <i>
      <x v="349"/>
      <x v="141"/>
    </i>
    <i>
      <x v="227"/>
      <x v="102"/>
    </i>
    <i>
      <x v="351"/>
      <x v="78"/>
    </i>
    <i>
      <x v="228"/>
      <x v="109"/>
    </i>
    <i>
      <x v="97"/>
      <x v="45"/>
    </i>
    <i>
      <x v="229"/>
      <x v="96"/>
    </i>
    <i>
      <x v="51"/>
      <x v="15"/>
    </i>
    <i>
      <x v="230"/>
      <x v="104"/>
    </i>
    <i>
      <x v="357"/>
      <x v="145"/>
    </i>
    <i>
      <x v="231"/>
      <x v="105"/>
    </i>
    <i>
      <x v="103"/>
      <x v="50"/>
    </i>
    <i>
      <x v="232"/>
      <x v="110"/>
    </i>
    <i>
      <x v="361"/>
      <x v="149"/>
    </i>
    <i>
      <x v="233"/>
      <x v="106"/>
    </i>
    <i>
      <x v="105"/>
      <x v="52"/>
    </i>
    <i>
      <x v="239"/>
      <x v="101"/>
    </i>
    <i>
      <x v="108"/>
      <x v="53"/>
    </i>
    <i>
      <x v="240"/>
      <x v="102"/>
    </i>
    <i>
      <x v="110"/>
      <x v="50"/>
    </i>
    <i>
      <x v="242"/>
      <x v="108"/>
    </i>
    <i>
      <x v="112"/>
      <x v="49"/>
    </i>
    <i>
      <x v="243"/>
      <x v="104"/>
    </i>
    <i>
      <x v="371"/>
      <x v="153"/>
    </i>
    <i>
      <x v="244"/>
      <x v="103"/>
    </i>
    <i>
      <x v="245"/>
      <x v="109"/>
    </i>
    <i>
      <x v="374"/>
      <x v="141"/>
    </i>
    <i>
      <x v="179"/>
      <x v="75"/>
    </i>
    <i>
      <x v="180"/>
      <x v="7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BLK" fld="21" baseField="0" baseItem="0"/>
    <dataField name="Sum of FOUL" fld="23" baseField="0" baseItem="0"/>
    <dataField name="Sum of GP" fld="5" baseField="0" baseItem="0"/>
    <dataField name="Max of Season" fld="1" subtotal="max" baseField="0" baseItem="0"/>
  </dataFields>
  <formats count="1">
    <format dxfId="556">
      <pivotArea type="all" dataOnly="0" outline="0" fieldPosition="0"/>
    </format>
  </formats>
  <pivotTableStyleInfo name="PivotStyleMedium8" showRowHeaders="1" showColHeaders="1" showRowStripes="0" showColStripes="0" showLastColumn="1"/>
  <filters count="3">
    <filter fld="4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4.xml><?xml version="1.0" encoding="utf-8"?>
<pivotTableDefinition xmlns="http://schemas.openxmlformats.org/spreadsheetml/2006/main" name="REBW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BP3:BV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1"/>
      <x v="15"/>
    </i>
    <i>
      <x v="287"/>
      <x v="128"/>
    </i>
    <i>
      <x v="77"/>
      <x v="34"/>
    </i>
    <i>
      <x v="221"/>
      <x v="106"/>
    </i>
    <i>
      <x v="302"/>
      <x v="128"/>
    </i>
    <i>
      <x v="233"/>
      <x v="106"/>
    </i>
    <i>
      <x v="273"/>
      <x v="122"/>
    </i>
    <i>
      <x v="175"/>
      <x/>
    </i>
    <i>
      <x v="32"/>
      <x v="19"/>
    </i>
    <i>
      <x v="29"/>
      <x v="15"/>
    </i>
    <i>
      <x v="88"/>
      <x v="39"/>
    </i>
    <i>
      <x v="159"/>
      <x/>
    </i>
    <i>
      <x v="218"/>
      <x v="104"/>
    </i>
    <i>
      <x v="174"/>
      <x v="60"/>
    </i>
    <i>
      <x v="67"/>
      <x v="29"/>
    </i>
    <i>
      <x v="211"/>
      <x v="91"/>
    </i>
    <i>
      <x v="230"/>
      <x v="104"/>
    </i>
    <i>
      <x v="326"/>
      <x v="60"/>
    </i>
    <i>
      <x v="258"/>
      <x v="117"/>
    </i>
    <i>
      <x v="293"/>
      <x v="132"/>
    </i>
    <i>
      <x v="286"/>
      <x v="122"/>
    </i>
    <i>
      <x v="2"/>
      <x v="6"/>
    </i>
    <i>
      <x v="141"/>
      <x/>
    </i>
    <i>
      <x v="367"/>
      <x v="144"/>
    </i>
    <i>
      <x v="247"/>
      <x v="112"/>
    </i>
    <i>
      <x v="303"/>
      <x v="122"/>
    </i>
    <i>
      <x v="43"/>
      <x v="19"/>
    </i>
    <i>
      <x v="249"/>
      <x v="106"/>
    </i>
    <i>
      <x v="155"/>
      <x v="8"/>
    </i>
    <i>
      <x v="47"/>
      <x v="26"/>
    </i>
    <i>
      <x v="134"/>
      <x v="3"/>
    </i>
    <i>
      <x v="264"/>
      <x v="121"/>
    </i>
    <i>
      <x v="59"/>
      <x v="19"/>
    </i>
    <i>
      <x v="343"/>
      <x v="79"/>
    </i>
    <i>
      <x v="341"/>
      <x v="140"/>
    </i>
    <i>
      <x v="350"/>
      <x v="140"/>
    </i>
    <i>
      <x v="74"/>
      <x v="32"/>
    </i>
    <i>
      <x v="352"/>
      <x v="79"/>
    </i>
    <i>
      <x v="369"/>
      <x v="145"/>
    </i>
    <i>
      <x v="100"/>
      <x v="47"/>
    </i>
    <i>
      <x v="73"/>
      <x v="31"/>
    </i>
    <i>
      <x v="250"/>
      <x v="113"/>
    </i>
    <i>
      <x v="243"/>
      <x v="104"/>
    </i>
    <i>
      <x v="72"/>
      <x v="30"/>
    </i>
    <i>
      <x v="6"/>
      <x/>
    </i>
    <i>
      <x v="22"/>
      <x v="8"/>
    </i>
    <i>
      <x v="1"/>
      <x v="8"/>
    </i>
    <i>
      <x v="71"/>
      <x v="31"/>
    </i>
    <i>
      <x v="42"/>
      <x v="24"/>
    </i>
    <i>
      <x v="274"/>
      <x v="121"/>
    </i>
    <i>
      <x v="344"/>
      <x v="80"/>
    </i>
    <i>
      <x v="89"/>
      <x v="40"/>
    </i>
    <i>
      <x v="130"/>
      <x v="8"/>
    </i>
    <i>
      <x v="271"/>
      <x v="119"/>
    </i>
    <i>
      <x v="307"/>
      <x v="138"/>
    </i>
    <i>
      <x v="68"/>
      <x v="29"/>
    </i>
    <i>
      <x v="228"/>
      <x v="109"/>
    </i>
    <i>
      <x v="24"/>
      <x v="16"/>
    </i>
    <i>
      <x v="353"/>
      <x v="80"/>
    </i>
    <i>
      <x v="158"/>
      <x v="60"/>
    </i>
    <i>
      <x v="4"/>
      <x v="3"/>
    </i>
    <i>
      <x v="270"/>
      <x v="120"/>
    </i>
    <i>
      <x v="260"/>
      <x v="118"/>
    </i>
    <i>
      <x v="269"/>
      <x v="118"/>
    </i>
    <i>
      <x v="157"/>
      <x v="1"/>
    </i>
    <i>
      <x v="245"/>
      <x v="109"/>
    </i>
    <i>
      <x v="329"/>
      <x v="140"/>
    </i>
    <i>
      <x v="102"/>
      <x v="49"/>
    </i>
    <i>
      <x v="340"/>
      <x v="73"/>
    </i>
    <i>
      <x v="18"/>
      <x v="10"/>
    </i>
    <i>
      <x v="133"/>
      <x v="1"/>
    </i>
    <i>
      <x v="38"/>
      <x v="15"/>
    </i>
    <i>
      <x v="328"/>
      <x v="73"/>
    </i>
    <i>
      <x v="132"/>
      <x v="60"/>
    </i>
    <i>
      <x v="364"/>
      <x v="143"/>
    </i>
    <i>
      <x v="202"/>
      <x v="96"/>
    </i>
    <i>
      <x v="46"/>
      <x v="16"/>
    </i>
    <i>
      <x v="75"/>
      <x v="30"/>
    </i>
    <i>
      <x v="205"/>
      <x v="97"/>
    </i>
    <i>
      <x v="70"/>
      <x v="30"/>
    </i>
    <i>
      <x v="5"/>
      <x v="10"/>
    </i>
    <i>
      <x v="226"/>
      <x v="108"/>
    </i>
    <i>
      <x v="90"/>
      <x v="39"/>
    </i>
    <i>
      <x v="17"/>
      <x v="14"/>
    </i>
    <i>
      <x v="96"/>
      <x v="44"/>
    </i>
    <i>
      <x v="363"/>
      <x v="148"/>
    </i>
    <i>
      <x v="231"/>
      <x v="105"/>
    </i>
    <i>
      <x v="356"/>
      <x v="144"/>
    </i>
    <i>
      <x v="173"/>
      <x v="72"/>
    </i>
    <i>
      <x v="289"/>
      <x v="130"/>
    </i>
    <i>
      <x v="63"/>
      <x v="26"/>
    </i>
    <i>
      <x v="19"/>
      <x v="1"/>
    </i>
    <i>
      <x v="27"/>
      <x v="14"/>
    </i>
    <i>
      <x v="257"/>
      <x v="116"/>
    </i>
    <i>
      <x v="365"/>
      <x v="147"/>
    </i>
    <i>
      <x v="217"/>
      <x v="103"/>
    </i>
    <i>
      <x v="219"/>
      <x v="105"/>
    </i>
    <i>
      <x v="207"/>
      <x v="99"/>
    </i>
    <i>
      <x v="203"/>
      <x v="84"/>
    </i>
    <i>
      <x v="272"/>
      <x v="116"/>
    </i>
    <i>
      <x v="107"/>
      <x v="47"/>
    </i>
    <i>
      <x v="265"/>
      <x v="112"/>
    </i>
    <i>
      <x v="28"/>
      <x v="10"/>
    </i>
    <i>
      <x v="304"/>
      <x v="130"/>
    </i>
    <i>
      <x v="97"/>
      <x v="45"/>
    </i>
    <i>
      <x v="244"/>
      <x v="103"/>
    </i>
    <i>
      <x v="20"/>
      <x v="3"/>
    </i>
    <i>
      <x v="327"/>
      <x v="78"/>
    </i>
    <i>
      <x v="242"/>
      <x v="108"/>
    </i>
    <i>
      <x v="368"/>
      <x v="146"/>
    </i>
    <i>
      <x v="262"/>
      <x v="119"/>
    </i>
    <i>
      <x v="3"/>
      <x v="1"/>
    </i>
    <i>
      <x v="83"/>
      <x v="36"/>
    </i>
    <i>
      <x v="206"/>
      <x v="98"/>
    </i>
    <i>
      <x v="355"/>
      <x v="143"/>
    </i>
    <i>
      <x v="171"/>
      <x v="73"/>
    </i>
    <i>
      <x v="160"/>
      <x v="72"/>
    </i>
    <i>
      <x v="210"/>
      <x v="100"/>
    </i>
    <i>
      <x v="325"/>
      <x v="72"/>
    </i>
    <i>
      <x v="263"/>
      <x v="120"/>
    </i>
    <i>
      <x v="131"/>
      <x v="2"/>
    </i>
    <i>
      <x v="156"/>
      <x v="2"/>
    </i>
    <i>
      <x v="351"/>
      <x v="78"/>
    </i>
    <i>
      <x v="342"/>
      <x v="78"/>
    </i>
    <i>
      <x v="275"/>
      <x v="123"/>
    </i>
    <i>
      <x v="220"/>
      <x v="99"/>
    </i>
    <i>
      <x v="214"/>
      <x v="96"/>
    </i>
    <i>
      <x v="254"/>
      <x v="115"/>
    </i>
    <i>
      <x v="69"/>
      <x v="29"/>
    </i>
    <i>
      <x v="64"/>
      <x v="24"/>
    </i>
    <i>
      <x v="323"/>
      <x v="75"/>
    </i>
    <i>
      <x v="108"/>
      <x v="53"/>
    </i>
    <i>
      <x v="177"/>
      <x v="62"/>
    </i>
    <i>
      <x v="306"/>
      <x v="137"/>
    </i>
    <i>
      <x v="76"/>
      <x v="33"/>
    </i>
    <i>
      <x v="84"/>
      <x v="37"/>
    </i>
    <i>
      <x v="26"/>
      <x v="18"/>
    </i>
    <i>
      <x v="92"/>
      <x v="39"/>
    </i>
    <i>
      <x v="372"/>
      <x v="149"/>
    </i>
    <i>
      <x v="357"/>
      <x v="145"/>
    </i>
    <i>
      <x v="145"/>
      <x v="67"/>
    </i>
    <i>
      <x v="105"/>
      <x v="52"/>
    </i>
    <i>
      <x v="305"/>
      <x v="136"/>
    </i>
    <i>
      <x v="346"/>
      <x v="144"/>
    </i>
    <i>
      <x v="288"/>
      <x v="129"/>
    </i>
    <i>
      <x v="248"/>
      <x v="105"/>
    </i>
    <i>
      <x v="39"/>
      <x v="14"/>
    </i>
    <i>
      <x v="339"/>
      <x v="72"/>
    </i>
    <i>
      <x v="153"/>
      <x v="22"/>
    </i>
    <i>
      <x v="65"/>
      <x v="22"/>
    </i>
    <i>
      <x v="324"/>
      <x v="139"/>
    </i>
    <i>
      <x v="122"/>
      <x v="59"/>
    </i>
    <i>
      <x v="85"/>
      <x v="35"/>
    </i>
    <i>
      <x v="331"/>
      <x v="79"/>
    </i>
    <i>
      <x v="40"/>
      <x v="22"/>
    </i>
    <i>
      <x v="332"/>
      <x v="80"/>
    </i>
    <i>
      <x v="176"/>
      <x v="78"/>
    </i>
    <i>
      <x v="338"/>
      <x v="75"/>
    </i>
    <i>
      <x v="216"/>
      <x v="102"/>
    </i>
    <i>
      <x v="8"/>
      <x v="11"/>
    </i>
    <i>
      <x v="162"/>
      <x v="73"/>
    </i>
    <i>
      <x v="115"/>
      <x v="44"/>
    </i>
    <i>
      <x v="292"/>
      <x v="119"/>
    </i>
    <i>
      <x v="330"/>
      <x v="62"/>
    </i>
    <i>
      <x v="266"/>
      <x v="113"/>
    </i>
    <i>
      <x v="48"/>
      <x v="16"/>
    </i>
    <i>
      <x v="227"/>
      <x v="102"/>
    </i>
    <i>
      <x v="290"/>
      <x v="131"/>
    </i>
    <i>
      <x v="345"/>
      <x v="143"/>
    </i>
    <i>
      <x v="333"/>
      <x v="77"/>
    </i>
    <i>
      <x v="276"/>
      <x v="117"/>
    </i>
    <i>
      <x v="116"/>
      <x v="56"/>
    </i>
    <i>
      <x v="7"/>
      <x v="2"/>
    </i>
    <i>
      <x v="112"/>
      <x v="49"/>
    </i>
    <i>
      <x v="124"/>
      <x v="41"/>
    </i>
    <i>
      <x v="172"/>
      <x v="2"/>
    </i>
    <i>
      <x v="232"/>
      <x v="110"/>
    </i>
    <i>
      <x v="215"/>
      <x v="84"/>
    </i>
    <i>
      <x v="87"/>
      <x v="38"/>
    </i>
    <i>
      <x v="62"/>
      <x v="18"/>
    </i>
    <i>
      <x v="178"/>
      <x v="61"/>
    </i>
    <i>
      <x v="224"/>
      <x v="101"/>
    </i>
    <i>
      <x v="164"/>
      <x v="61"/>
    </i>
    <i>
      <x v="246"/>
      <x v="96"/>
    </i>
    <i>
      <x v="261"/>
      <x v="109"/>
    </i>
    <i>
      <x v="200"/>
      <x v="81"/>
    </i>
    <i>
      <x v="41"/>
      <x v="23"/>
    </i>
    <i>
      <x v="212"/>
      <x v="101"/>
    </i>
    <i>
      <x v="30"/>
      <x v="3"/>
    </i>
    <i>
      <x v="309"/>
      <x v="131"/>
    </i>
    <i>
      <x v="35"/>
      <x v="18"/>
    </i>
    <i>
      <x v="135"/>
      <x v="5"/>
    </i>
    <i>
      <x v="23"/>
      <x v="11"/>
    </i>
    <i>
      <x v="31"/>
      <x v="11"/>
    </i>
    <i>
      <x v="359"/>
      <x v="147"/>
    </i>
    <i>
      <x v="347"/>
      <x v="145"/>
    </i>
    <i>
      <x v="117"/>
      <x v="47"/>
    </i>
    <i>
      <x v="163"/>
      <x v="62"/>
    </i>
    <i>
      <x v="125"/>
      <x v="56"/>
    </i>
    <i>
      <x v="103"/>
      <x v="50"/>
    </i>
    <i>
      <x v="66"/>
      <x v="24"/>
    </i>
    <i>
      <x v="9"/>
      <x v="12"/>
    </i>
    <i>
      <x v="95"/>
      <x v="43"/>
    </i>
    <i>
      <x v="139"/>
      <x v="62"/>
    </i>
    <i>
      <x v="223"/>
      <x v="107"/>
    </i>
    <i>
      <x v="181"/>
      <x v="77"/>
    </i>
    <i>
      <x v="136"/>
      <x v="7"/>
    </i>
    <i>
      <x v="310"/>
      <x v="119"/>
    </i>
    <i>
      <x v="98"/>
      <x v="23"/>
    </i>
    <i>
      <x v="179"/>
      <x v="75"/>
    </i>
    <i>
      <x v="36"/>
      <x v="10"/>
    </i>
    <i>
      <x v="349"/>
      <x v="141"/>
    </i>
    <i>
      <x v="291"/>
      <x v="116"/>
    </i>
    <i>
      <x v="229"/>
      <x v="96"/>
    </i>
    <i>
      <x v="165"/>
      <x v="74"/>
    </i>
    <i>
      <x v="137"/>
      <x v="61"/>
    </i>
    <i>
      <x v="208"/>
      <x v="83"/>
    </i>
    <i>
      <x v="213"/>
      <x v="81"/>
    </i>
    <i>
      <x v="360"/>
      <x v="148"/>
    </i>
    <i>
      <x v="182"/>
      <x v="65"/>
    </i>
    <i>
      <x v="146"/>
      <x v="68"/>
    </i>
    <i>
      <x v="209"/>
      <x v="88"/>
    </i>
    <i>
      <x v="361"/>
      <x v="149"/>
    </i>
    <i>
      <x v="358"/>
      <x v="146"/>
    </i>
    <i>
      <x v="308"/>
      <x v="129"/>
    </i>
    <i>
      <x v="119"/>
      <x v="49"/>
    </i>
    <i>
      <x v="25"/>
      <x v="17"/>
    </i>
    <i>
      <x v="294"/>
      <x v="118"/>
    </i>
    <i>
      <x v="147"/>
      <x v="69"/>
    </i>
    <i>
      <x v="255"/>
      <x v="108"/>
    </i>
    <i>
      <x v="14"/>
      <x v="12"/>
    </i>
    <i>
      <x v="373"/>
      <x v="154"/>
    </i>
    <i>
      <x v="150"/>
      <x v="69"/>
    </i>
    <i>
      <x v="113"/>
      <x v="55"/>
    </i>
    <i>
      <x v="239"/>
      <x v="101"/>
    </i>
    <i>
      <x v="277"/>
      <x v="124"/>
    </i>
    <i>
      <x v="114"/>
      <x v="51"/>
    </i>
    <i>
      <x v="138"/>
      <x v="4"/>
    </i>
    <i>
      <x v="10"/>
      <x v="5"/>
    </i>
    <i>
      <x v="201"/>
      <x v="95"/>
    </i>
    <i>
      <x v="166"/>
      <x v="63"/>
    </i>
    <i>
      <x v="123"/>
      <x v="53"/>
    </i>
    <i>
      <x v="110"/>
      <x v="50"/>
    </i>
    <i>
      <x v="240"/>
      <x v="102"/>
    </i>
    <i>
      <x v="374"/>
      <x v="141"/>
    </i>
    <i>
      <x v="180"/>
      <x v="76"/>
    </i>
    <i>
      <x v="57"/>
      <x v="19"/>
    </i>
    <i>
      <x v="56"/>
      <x v="24"/>
    </i>
    <i>
      <x v="140"/>
      <x v="63"/>
    </i>
    <i>
      <x v="11"/>
      <x v="7"/>
    </i>
    <i>
      <x v="61"/>
      <x v="28"/>
    </i>
    <i>
      <x v="370"/>
      <x v="152"/>
    </i>
    <i>
      <x v="51"/>
      <x v="15"/>
    </i>
    <i>
      <x v="354"/>
      <x v="141"/>
    </i>
    <i>
      <x v="151"/>
      <x v="69"/>
    </i>
    <i>
      <x v="34"/>
      <x v="21"/>
    </i>
    <i>
      <x v="54"/>
      <x v="22"/>
    </i>
    <i>
      <x v="366"/>
      <x v="151"/>
    </i>
    <i>
      <x v="50"/>
      <x v="14"/>
    </i>
    <i>
      <x v="362"/>
      <x v="150"/>
    </i>
    <i>
      <x v="371"/>
      <x v="153"/>
    </i>
    <i>
      <x v="58"/>
      <x v="16"/>
    </i>
    <i>
      <x v="52"/>
      <x v="18"/>
    </i>
    <i>
      <x v="55"/>
      <x v="23"/>
    </i>
    <i>
      <x v="60"/>
      <x v="28"/>
    </i>
    <i>
      <x v="15"/>
      <x v="5"/>
    </i>
    <i>
      <x v="318"/>
      <x v="138"/>
    </i>
    <i>
      <x v="80"/>
      <x v="32"/>
    </i>
    <i>
      <x v="195"/>
      <x v="90"/>
    </i>
    <i>
      <x v="81"/>
      <x v="33"/>
    </i>
    <i>
      <x v="196"/>
      <x v="91"/>
    </i>
    <i>
      <x v="194"/>
      <x v="89"/>
    </i>
    <i>
      <x v="193"/>
      <x v="88"/>
    </i>
    <i>
      <x v="53"/>
      <x v="26"/>
    </i>
    <i>
      <x v="49"/>
      <x v="27"/>
    </i>
    <i>
      <x v="79"/>
      <x v="34"/>
    </i>
    <i>
      <x v="188"/>
      <x v="83"/>
    </i>
    <i>
      <x v="314"/>
      <x v="128"/>
    </i>
    <i>
      <x v="189"/>
      <x v="84"/>
    </i>
    <i>
      <x v="315"/>
      <x v="130"/>
    </i>
    <i>
      <x v="191"/>
      <x v="86"/>
    </i>
    <i>
      <x v="316"/>
      <x v="136"/>
    </i>
    <i>
      <x v="93"/>
      <x v="41"/>
    </i>
    <i>
      <x v="317"/>
      <x v="137"/>
    </i>
    <i>
      <x v="86"/>
      <x v="37"/>
    </i>
    <i>
      <x v="319"/>
      <x v="129"/>
    </i>
    <i>
      <x v="320"/>
      <x v="131"/>
    </i>
    <i>
      <x v="322"/>
      <x v="134"/>
    </i>
    <i>
      <x v="82"/>
      <x v="35"/>
    </i>
    <i>
      <x v="321"/>
      <x v="133"/>
    </i>
    <i>
      <x v="94"/>
      <x v="42"/>
    </i>
    <i>
      <x v="186"/>
      <x v="81"/>
    </i>
    <i>
      <x v="129"/>
      <x v="5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ax of REB / GM" fld="27" subtotal="max" baseField="0" baseItem="0"/>
    <dataField name="Max of OFF REB /GM" fld="25" subtotal="max" baseField="0" baseItem="0"/>
    <dataField name="Max of DEF REB /GM" fld="26" subtotal="max" baseField="0" baseItem="0"/>
    <dataField name="Max of GP" fld="5" subtotal="max" baseField="0" baseItem="0"/>
    <dataField name="Max of Season" fld="1" subtotal="max" baseField="0" baseItem="0"/>
  </dataFields>
  <formats count="1">
    <format dxfId="557">
      <pivotArea type="all" dataOnly="0" outline="0" fieldPosition="0"/>
    </format>
  </formats>
  <pivotTableStyleInfo name="PivotStyleMedium4" showRowHeaders="1" showColHeaders="1" showRowStripes="0" showColStripes="0" showLastColumn="1"/>
  <filters count="3"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5.xml><?xml version="1.0" encoding="utf-8"?>
<pivotTableDefinition xmlns="http://schemas.openxmlformats.org/spreadsheetml/2006/main" name="PivotTable17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AU3:BA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measureFilter="1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155"/>
      <x v="8"/>
    </i>
    <i>
      <x v="67"/>
      <x v="29"/>
    </i>
    <i>
      <x v="175"/>
      <x/>
    </i>
    <i>
      <x v="221"/>
      <x v="106"/>
    </i>
    <i>
      <x v="350"/>
      <x v="140"/>
    </i>
    <i>
      <x v="329"/>
      <x v="140"/>
    </i>
    <i>
      <x v="302"/>
      <x v="128"/>
    </i>
    <i>
      <x v="262"/>
      <x v="119"/>
    </i>
    <i>
      <x v="1"/>
      <x v="8"/>
    </i>
    <i>
      <x v="264"/>
      <x v="121"/>
    </i>
    <i>
      <x v="287"/>
      <x v="128"/>
    </i>
    <i>
      <x v="70"/>
      <x v="30"/>
    </i>
    <i>
      <x v="130"/>
      <x v="8"/>
    </i>
    <i>
      <x v="172"/>
      <x v="2"/>
    </i>
    <i>
      <x v="22"/>
      <x v="8"/>
    </i>
    <i>
      <x v="29"/>
      <x v="15"/>
    </i>
    <i>
      <x v="32"/>
      <x v="19"/>
    </i>
    <i>
      <x v="341"/>
      <x v="140"/>
    </i>
    <i>
      <x v="2"/>
      <x v="6"/>
    </i>
    <i>
      <x v="56"/>
      <x v="24"/>
    </i>
    <i>
      <x v="159"/>
      <x/>
    </i>
    <i>
      <x v="77"/>
      <x v="34"/>
    </i>
    <i>
      <x v="233"/>
      <x v="106"/>
    </i>
    <i>
      <x v="325"/>
      <x v="72"/>
    </i>
    <i>
      <x v="68"/>
      <x v="29"/>
    </i>
    <i>
      <x v="364"/>
      <x v="143"/>
    </i>
    <i>
      <x v="196"/>
      <x v="91"/>
    </i>
    <i>
      <x v="21"/>
      <x v="15"/>
    </i>
    <i>
      <x v="273"/>
      <x v="122"/>
    </i>
    <i>
      <x v="230"/>
      <x v="104"/>
    </i>
    <i>
      <x v="173"/>
      <x v="72"/>
    </i>
    <i>
      <x v="57"/>
      <x v="19"/>
    </i>
    <i>
      <x v="17"/>
      <x v="14"/>
    </i>
    <i>
      <x v="218"/>
      <x v="104"/>
    </i>
    <i>
      <x v="211"/>
      <x v="91"/>
    </i>
    <i>
      <x v="42"/>
      <x v="24"/>
    </i>
    <i>
      <x v="367"/>
      <x v="144"/>
    </i>
    <i>
      <x v="271"/>
      <x v="119"/>
    </i>
    <i>
      <x v="43"/>
      <x v="19"/>
    </i>
    <i>
      <x v="156"/>
      <x v="2"/>
    </i>
    <i>
      <x v="257"/>
      <x v="116"/>
    </i>
    <i>
      <x v="351"/>
      <x v="78"/>
    </i>
    <i>
      <x v="203"/>
      <x v="84"/>
    </i>
    <i>
      <x v="72"/>
      <x v="30"/>
    </i>
    <i>
      <x v="339"/>
      <x v="72"/>
    </i>
    <i>
      <x v="100"/>
      <x v="47"/>
    </i>
    <i>
      <x v="131"/>
      <x v="2"/>
    </i>
    <i>
      <x v="160"/>
      <x v="72"/>
    </i>
    <i>
      <x v="353"/>
      <x v="80"/>
    </i>
    <i>
      <x v="369"/>
      <x v="145"/>
    </i>
    <i>
      <x v="47"/>
      <x v="26"/>
    </i>
    <i>
      <x v="289"/>
      <x v="130"/>
    </i>
    <i>
      <x v="141"/>
      <x/>
    </i>
    <i>
      <x v="74"/>
      <x v="32"/>
    </i>
    <i>
      <x v="245"/>
      <x v="109"/>
    </i>
    <i>
      <x v="307"/>
      <x v="138"/>
    </i>
    <i>
      <x v="274"/>
      <x v="121"/>
    </i>
    <i>
      <x v="365"/>
      <x v="147"/>
    </i>
    <i>
      <x v="202"/>
      <x v="96"/>
    </i>
    <i>
      <x v="304"/>
      <x v="130"/>
    </i>
    <i>
      <x v="326"/>
      <x v="60"/>
    </i>
    <i>
      <x v="258"/>
      <x v="117"/>
    </i>
    <i>
      <x v="355"/>
      <x v="143"/>
    </i>
    <i>
      <x v="189"/>
      <x v="84"/>
    </i>
    <i>
      <x v="286"/>
      <x v="122"/>
    </i>
    <i>
      <x v="352"/>
      <x v="79"/>
    </i>
    <i>
      <x v="134"/>
      <x v="3"/>
    </i>
    <i>
      <x v="26"/>
      <x v="18"/>
    </i>
    <i>
      <x v="303"/>
      <x v="122"/>
    </i>
    <i>
      <x v="206"/>
      <x v="98"/>
    </i>
    <i>
      <x v="205"/>
      <x v="97"/>
    </i>
    <i>
      <x v="249"/>
      <x v="106"/>
    </i>
    <i>
      <x v="363"/>
      <x v="148"/>
    </i>
    <i>
      <x v="4"/>
      <x v="3"/>
    </i>
    <i>
      <x v="174"/>
      <x v="60"/>
    </i>
    <i>
      <x v="88"/>
      <x v="39"/>
    </i>
    <i>
      <x v="327"/>
      <x v="78"/>
    </i>
    <i>
      <x v="305"/>
      <x v="136"/>
    </i>
    <i>
      <x v="342"/>
      <x v="78"/>
    </i>
    <i>
      <x v="272"/>
      <x v="116"/>
    </i>
    <i>
      <x v="75"/>
      <x v="30"/>
    </i>
    <i>
      <x v="243"/>
      <x v="104"/>
    </i>
    <i>
      <x v="7"/>
      <x v="2"/>
    </i>
    <i>
      <x v="6"/>
      <x/>
    </i>
    <i>
      <x v="69"/>
      <x v="29"/>
    </i>
    <i>
      <x v="83"/>
      <x v="36"/>
    </i>
    <i>
      <x v="52"/>
      <x v="18"/>
    </i>
    <i>
      <x v="228"/>
      <x v="109"/>
    </i>
    <i>
      <x v="59"/>
      <x v="19"/>
    </i>
    <i>
      <x v="46"/>
      <x v="16"/>
    </i>
    <i>
      <x v="226"/>
      <x v="108"/>
    </i>
    <i>
      <x v="117"/>
      <x v="47"/>
    </i>
    <i>
      <x v="27"/>
      <x v="14"/>
    </i>
    <i>
      <x v="214"/>
      <x v="96"/>
    </i>
    <i>
      <x v="219"/>
      <x v="105"/>
    </i>
    <i>
      <x v="344"/>
      <x v="80"/>
    </i>
    <i>
      <x v="24"/>
      <x v="16"/>
    </i>
    <i>
      <x v="64"/>
      <x v="24"/>
    </i>
    <i>
      <x v="231"/>
      <x v="105"/>
    </i>
    <i>
      <x v="207"/>
      <x v="99"/>
    </i>
    <i>
      <x v="53"/>
      <x v="26"/>
    </i>
    <i>
      <x v="193"/>
      <x v="88"/>
    </i>
    <i>
      <x v="85"/>
      <x v="35"/>
    </i>
    <i>
      <x v="242"/>
      <x v="108"/>
    </i>
    <i>
      <x v="340"/>
      <x v="73"/>
    </i>
    <i>
      <x v="38"/>
      <x v="15"/>
    </i>
    <i>
      <x v="328"/>
      <x v="73"/>
    </i>
    <i>
      <x v="19"/>
      <x v="1"/>
    </i>
    <i>
      <x v="158"/>
      <x v="60"/>
    </i>
    <i>
      <x v="293"/>
      <x v="132"/>
    </i>
    <i>
      <x v="288"/>
      <x v="129"/>
    </i>
    <i>
      <x v="269"/>
      <x v="118"/>
    </i>
    <i>
      <x v="107"/>
      <x v="47"/>
    </i>
    <i>
      <x v="247"/>
      <x v="112"/>
    </i>
    <i>
      <x v="157"/>
      <x v="1"/>
    </i>
    <i>
      <x v="260"/>
      <x v="118"/>
    </i>
    <i>
      <x v="54"/>
      <x v="22"/>
    </i>
    <i>
      <x v="171"/>
      <x v="73"/>
    </i>
    <i>
      <x v="76"/>
      <x v="33"/>
    </i>
    <i>
      <x v="51"/>
      <x v="15"/>
    </i>
    <i>
      <x v="343"/>
      <x v="79"/>
    </i>
    <i>
      <x v="248"/>
      <x v="105"/>
    </i>
    <i>
      <x v="5"/>
      <x v="10"/>
    </i>
    <i>
      <x v="220"/>
      <x v="99"/>
    </i>
    <i>
      <x v="217"/>
      <x v="103"/>
    </i>
    <i>
      <x v="356"/>
      <x v="144"/>
    </i>
    <i>
      <x v="210"/>
      <x v="100"/>
    </i>
    <i>
      <x v="3"/>
      <x v="1"/>
    </i>
    <i>
      <x v="186"/>
      <x v="81"/>
    </i>
    <i>
      <x v="90"/>
      <x v="39"/>
    </i>
    <i>
      <x v="263"/>
      <x v="120"/>
    </i>
    <i>
      <x v="176"/>
      <x v="78"/>
    </i>
    <i>
      <x v="224"/>
      <x v="101"/>
    </i>
    <i>
      <x v="18"/>
      <x v="10"/>
    </i>
    <i>
      <x v="48"/>
      <x v="16"/>
    </i>
    <i>
      <x v="87"/>
      <x v="38"/>
    </i>
    <i>
      <x v="132"/>
      <x v="60"/>
    </i>
    <i>
      <x v="162"/>
      <x v="73"/>
    </i>
    <i>
      <x v="133"/>
      <x v="1"/>
    </i>
    <i>
      <x v="270"/>
      <x v="120"/>
    </i>
    <i>
      <x v="232"/>
      <x v="110"/>
    </i>
    <i>
      <x v="35"/>
      <x v="18"/>
    </i>
    <i>
      <x v="216"/>
      <x v="102"/>
    </i>
    <i>
      <x v="195"/>
      <x v="90"/>
    </i>
    <i>
      <x v="338"/>
      <x v="75"/>
    </i>
    <i>
      <x v="323"/>
      <x v="75"/>
    </i>
    <i>
      <x v="62"/>
      <x v="18"/>
    </i>
    <i>
      <x v="73"/>
      <x v="31"/>
    </i>
    <i>
      <x v="188"/>
      <x v="83"/>
    </i>
    <i>
      <x v="40"/>
      <x v="22"/>
    </i>
    <i>
      <x v="28"/>
      <x v="10"/>
    </i>
    <i>
      <x v="66"/>
      <x v="24"/>
    </i>
    <i>
      <x v="212"/>
      <x v="101"/>
    </i>
    <i>
      <x v="58"/>
      <x v="16"/>
    </i>
    <i>
      <x v="306"/>
      <x v="137"/>
    </i>
    <i>
      <x v="92"/>
      <x v="39"/>
    </i>
    <i>
      <x v="191"/>
      <x v="86"/>
    </i>
    <i>
      <x v="324"/>
      <x v="139"/>
    </i>
    <i>
      <x v="84"/>
      <x v="37"/>
    </i>
    <i>
      <x v="227"/>
      <x v="102"/>
    </i>
    <i>
      <x v="39"/>
      <x v="14"/>
    </i>
    <i>
      <x v="89"/>
      <x v="40"/>
    </i>
    <i>
      <x v="105"/>
      <x v="52"/>
    </i>
    <i>
      <x v="275"/>
      <x v="123"/>
    </i>
    <i>
      <x v="71"/>
      <x v="31"/>
    </i>
    <i>
      <x v="359"/>
      <x v="147"/>
    </i>
    <i>
      <x v="108"/>
      <x v="53"/>
    </i>
    <i>
      <x v="291"/>
      <x v="116"/>
    </i>
    <i>
      <x v="357"/>
      <x v="145"/>
    </i>
    <i>
      <x v="250"/>
      <x v="113"/>
    </i>
    <i>
      <x v="368"/>
      <x v="146"/>
    </i>
    <i>
      <x v="96"/>
      <x v="44"/>
    </i>
    <i>
      <x v="244"/>
      <x v="103"/>
    </i>
    <i>
      <x v="20"/>
      <x v="3"/>
    </i>
    <i>
      <x v="63"/>
      <x v="26"/>
    </i>
    <i>
      <x v="292"/>
      <x v="119"/>
    </i>
    <i>
      <x v="215"/>
      <x v="84"/>
    </i>
    <i>
      <x v="200"/>
      <x v="81"/>
    </i>
    <i>
      <x v="97"/>
      <x v="45"/>
    </i>
    <i>
      <x v="372"/>
      <x v="149"/>
    </i>
    <i>
      <x v="360"/>
      <x v="148"/>
    </i>
    <i>
      <x v="41"/>
      <x v="23"/>
    </i>
    <i>
      <x v="308"/>
      <x v="129"/>
    </i>
    <i>
      <x v="135"/>
      <x v="5"/>
    </i>
    <i>
      <x v="31"/>
      <x v="11"/>
    </i>
    <i>
      <x v="265"/>
      <x v="112"/>
    </i>
    <i>
      <x v="50"/>
      <x v="14"/>
    </i>
    <i>
      <x v="261"/>
      <x v="109"/>
    </i>
    <i>
      <x v="177"/>
      <x v="62"/>
    </i>
    <i>
      <x v="276"/>
      <x v="117"/>
    </i>
    <i>
      <x v="102"/>
      <x v="49"/>
    </i>
    <i>
      <x v="309"/>
      <x v="131"/>
    </i>
    <i>
      <x v="290"/>
      <x v="131"/>
    </i>
    <i>
      <x v="116"/>
      <x v="56"/>
    </i>
    <i>
      <x v="345"/>
      <x v="143"/>
    </i>
    <i>
      <x v="331"/>
      <x v="79"/>
    </i>
    <i>
      <x v="246"/>
      <x v="96"/>
    </i>
    <i>
      <x v="332"/>
      <x v="80"/>
    </i>
    <i>
      <x v="98"/>
      <x v="23"/>
    </i>
    <i>
      <x v="36"/>
      <x v="10"/>
    </i>
    <i>
      <x v="65"/>
      <x v="22"/>
    </i>
    <i>
      <x v="9"/>
      <x v="12"/>
    </i>
    <i>
      <x v="136"/>
      <x v="7"/>
    </i>
    <i>
      <x v="30"/>
      <x v="3"/>
    </i>
    <i>
      <x v="179"/>
      <x v="75"/>
    </i>
    <i>
      <x v="254"/>
      <x v="115"/>
    </i>
    <i>
      <x v="124"/>
      <x v="41"/>
    </i>
    <i>
      <x v="333"/>
      <x v="77"/>
    </i>
    <i>
      <x v="347"/>
      <x v="145"/>
    </i>
    <i>
      <x v="23"/>
      <x v="11"/>
    </i>
    <i>
      <x v="178"/>
      <x v="61"/>
    </i>
    <i>
      <x v="330"/>
      <x v="62"/>
    </i>
    <i>
      <x v="358"/>
      <x v="146"/>
    </i>
    <i>
      <x v="346"/>
      <x v="144"/>
    </i>
    <i>
      <x v="371"/>
      <x v="153"/>
    </i>
    <i>
      <x v="112"/>
      <x v="49"/>
    </i>
    <i>
      <x v="8"/>
      <x v="11"/>
    </i>
    <i>
      <x v="165"/>
      <x v="74"/>
    </i>
    <i>
      <x v="55"/>
      <x v="23"/>
    </i>
    <i>
      <x v="123"/>
      <x v="53"/>
    </i>
    <i>
      <x v="223"/>
      <x v="107"/>
    </i>
    <i>
      <x v="153"/>
      <x v="22"/>
    </i>
    <i>
      <x v="10"/>
      <x v="5"/>
    </i>
    <i>
      <x v="310"/>
      <x v="119"/>
    </i>
    <i>
      <x v="354"/>
      <x v="141"/>
    </i>
    <i>
      <x v="34"/>
      <x v="21"/>
    </i>
    <i>
      <x v="361"/>
      <x v="149"/>
    </i>
    <i>
      <x v="266"/>
      <x v="113"/>
    </i>
    <i>
      <x v="115"/>
      <x v="44"/>
    </i>
    <i>
      <x v="209"/>
      <x v="88"/>
    </i>
    <i>
      <x v="103"/>
      <x v="50"/>
    </i>
    <i>
      <x v="362"/>
      <x v="150"/>
    </i>
    <i>
      <x v="145"/>
      <x v="67"/>
    </i>
    <i>
      <x v="163"/>
      <x v="62"/>
    </i>
    <i>
      <x v="139"/>
      <x v="62"/>
    </i>
    <i>
      <x v="208"/>
      <x v="83"/>
    </i>
    <i>
      <x v="182"/>
      <x v="65"/>
    </i>
    <i>
      <x v="164"/>
      <x v="61"/>
    </i>
    <i>
      <x v="213"/>
      <x v="81"/>
    </i>
    <i>
      <x v="122"/>
      <x v="59"/>
    </i>
    <i>
      <x v="95"/>
      <x v="43"/>
    </i>
    <i>
      <x v="151"/>
      <x v="69"/>
    </i>
    <i>
      <x v="239"/>
      <x v="101"/>
    </i>
    <i>
      <x v="147"/>
      <x v="69"/>
    </i>
    <i>
      <x v="14"/>
      <x v="12"/>
    </i>
    <i>
      <x v="181"/>
      <x v="77"/>
    </i>
    <i>
      <x v="25"/>
      <x v="17"/>
    </i>
    <i>
      <x v="229"/>
      <x v="96"/>
    </i>
    <i>
      <x v="277"/>
      <x v="124"/>
    </i>
    <i>
      <x v="140"/>
      <x v="63"/>
    </i>
    <i>
      <x v="370"/>
      <x v="152"/>
    </i>
    <i>
      <x v="150"/>
      <x v="69"/>
    </i>
    <i>
      <x v="255"/>
      <x v="108"/>
    </i>
    <i>
      <x v="119"/>
      <x v="49"/>
    </i>
    <i>
      <x v="349"/>
      <x v="141"/>
    </i>
    <i>
      <x v="11"/>
      <x v="7"/>
    </i>
    <i>
      <x v="146"/>
      <x v="68"/>
    </i>
    <i>
      <x v="49"/>
      <x v="27"/>
    </i>
    <i>
      <x v="374"/>
      <x v="141"/>
    </i>
    <i>
      <x v="110"/>
      <x v="50"/>
    </i>
    <i>
      <x v="201"/>
      <x v="95"/>
    </i>
    <i>
      <x v="366"/>
      <x v="151"/>
    </i>
    <i>
      <x v="137"/>
      <x v="61"/>
    </i>
    <i>
      <x v="180"/>
      <x v="76"/>
    </i>
    <i>
      <x v="294"/>
      <x v="118"/>
    </i>
    <i>
      <x v="60"/>
      <x v="28"/>
    </i>
    <i>
      <x v="240"/>
      <x v="102"/>
    </i>
    <i>
      <x v="113"/>
      <x v="55"/>
    </i>
    <i>
      <x v="373"/>
      <x v="154"/>
    </i>
    <i>
      <x v="194"/>
      <x v="89"/>
    </i>
    <i>
      <x v="166"/>
      <x v="63"/>
    </i>
    <i>
      <x v="61"/>
      <x v="28"/>
    </i>
    <i>
      <x v="114"/>
      <x v="51"/>
    </i>
    <i>
      <x v="317"/>
      <x v="137"/>
    </i>
    <i>
      <x v="80"/>
      <x v="32"/>
    </i>
    <i>
      <x v="322"/>
      <x v="134"/>
    </i>
    <i>
      <x v="15"/>
      <x v="5"/>
    </i>
    <i>
      <x v="81"/>
      <x v="33"/>
    </i>
    <i>
      <x v="79"/>
      <x v="34"/>
    </i>
    <i>
      <x v="82"/>
      <x v="35"/>
    </i>
    <i>
      <x v="129"/>
      <x v="53"/>
    </i>
    <i>
      <x v="314"/>
      <x v="128"/>
    </i>
    <i>
      <x v="321"/>
      <x v="133"/>
    </i>
    <i>
      <x v="94"/>
      <x v="42"/>
    </i>
    <i>
      <x v="93"/>
      <x v="41"/>
    </i>
    <i>
      <x v="318"/>
      <x v="138"/>
    </i>
    <i>
      <x v="138"/>
      <x v="4"/>
    </i>
    <i>
      <x v="86"/>
      <x v="37"/>
    </i>
    <i>
      <x v="125"/>
      <x v="56"/>
    </i>
    <i>
      <x v="319"/>
      <x v="129"/>
    </i>
    <i>
      <x v="315"/>
      <x v="130"/>
    </i>
    <i>
      <x v="320"/>
      <x v="131"/>
    </i>
    <i>
      <x v="316"/>
      <x v="136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PTS" fld="15" baseField="0" baseItem="0"/>
    <dataField name="Max of FG %" fld="35" subtotal="max" baseField="0" baseItem="0"/>
    <dataField name="Max of FT %" fld="14" subtotal="max" baseField="0" baseItem="0"/>
    <dataField name="Sum of GP" fld="5" baseField="0" baseItem="0"/>
    <dataField name="Max of Season" fld="1" subtotal="max" baseField="0" baseItem="0"/>
  </dataFields>
  <formats count="1">
    <format dxfId="558">
      <pivotArea type="all" dataOnly="0" outline="0" fieldPosition="0"/>
    </format>
  </formats>
  <pivotTableStyleInfo name="PivotStyleMedium9" showRowHeaders="1" showColHeaders="1" showRowStripes="0" showColStripes="0" showLastColumn="1"/>
  <filters count="4">
    <filter fld="4" type="captionNotContains" evalOrder="-1" id="13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2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14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6.xml><?xml version="1.0" encoding="utf-8"?>
<pivotTableDefinition xmlns="http://schemas.openxmlformats.org/spreadsheetml/2006/main" name="PivotTable27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EB3:EG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329"/>
      <x v="140"/>
    </i>
    <i>
      <x v="350"/>
      <x v="140"/>
    </i>
    <i>
      <x v="341"/>
      <x v="140"/>
    </i>
    <i>
      <x v="174"/>
      <x v="60"/>
    </i>
    <i>
      <x v="1"/>
      <x v="8"/>
    </i>
    <i>
      <x v="264"/>
      <x v="121"/>
    </i>
    <i>
      <x v="326"/>
      <x v="60"/>
    </i>
    <i>
      <x v="17"/>
      <x v="14"/>
    </i>
    <i>
      <x v="19"/>
      <x v="1"/>
    </i>
    <i>
      <x v="3"/>
      <x v="1"/>
    </i>
    <i>
      <x v="262"/>
      <x v="119"/>
    </i>
    <i>
      <x v="367"/>
      <x v="144"/>
    </i>
    <i>
      <x v="218"/>
      <x v="104"/>
    </i>
    <i>
      <x v="27"/>
      <x v="14"/>
    </i>
    <i>
      <x v="364"/>
      <x v="143"/>
    </i>
    <i>
      <x v="351"/>
      <x v="78"/>
    </i>
    <i>
      <x v="363"/>
      <x v="148"/>
    </i>
    <i>
      <x v="43"/>
      <x v="19"/>
    </i>
    <i>
      <x v="70"/>
      <x v="30"/>
    </i>
    <i>
      <x v="156"/>
      <x v="2"/>
    </i>
    <i>
      <x v="157"/>
      <x v="1"/>
    </i>
    <i>
      <x v="203"/>
      <x v="84"/>
    </i>
    <i>
      <x v="302"/>
      <x v="128"/>
    </i>
    <i>
      <x v="307"/>
      <x v="138"/>
    </i>
    <i>
      <x v="355"/>
      <x v="143"/>
    </i>
    <i>
      <x v="32"/>
      <x v="19"/>
    </i>
    <i>
      <x v="304"/>
      <x v="130"/>
    </i>
    <i>
      <x v="158"/>
      <x v="60"/>
    </i>
    <i>
      <x v="175"/>
      <x/>
    </i>
    <i>
      <x v="134"/>
      <x v="3"/>
    </i>
    <i>
      <x v="159"/>
      <x/>
    </i>
    <i>
      <x v="257"/>
      <x v="116"/>
    </i>
    <i>
      <x v="230"/>
      <x v="104"/>
    </i>
    <i>
      <x v="130"/>
      <x v="8"/>
    </i>
    <i>
      <x v="26"/>
      <x v="18"/>
    </i>
    <i>
      <x v="2"/>
      <x v="6"/>
    </i>
    <i>
      <x v="85"/>
      <x v="35"/>
    </i>
    <i>
      <x v="289"/>
      <x v="130"/>
    </i>
    <i>
      <x v="242"/>
      <x v="108"/>
    </i>
    <i>
      <x v="29"/>
      <x v="15"/>
    </i>
    <i>
      <x v="72"/>
      <x v="30"/>
    </i>
    <i>
      <x v="172"/>
      <x v="2"/>
    </i>
    <i>
      <x v="67"/>
      <x v="29"/>
    </i>
    <i>
      <x v="74"/>
      <x v="32"/>
    </i>
    <i>
      <x v="133"/>
      <x v="1"/>
    </i>
    <i>
      <x v="305"/>
      <x v="136"/>
    </i>
    <i>
      <x v="68"/>
      <x v="29"/>
    </i>
    <i>
      <x v="226"/>
      <x v="108"/>
    </i>
    <i>
      <x v="233"/>
      <x v="106"/>
    </i>
    <i>
      <x v="271"/>
      <x v="119"/>
    </i>
    <i>
      <x v="221"/>
      <x v="106"/>
    </i>
    <i>
      <x v="286"/>
      <x v="122"/>
    </i>
    <i>
      <x v="272"/>
      <x v="116"/>
    </i>
    <i>
      <x v="273"/>
      <x v="122"/>
    </i>
    <i>
      <x v="100"/>
      <x v="47"/>
    </i>
    <i>
      <x v="303"/>
      <x v="122"/>
    </i>
    <i>
      <x v="328"/>
      <x v="73"/>
    </i>
    <i>
      <x v="173"/>
      <x v="72"/>
    </i>
    <i>
      <x v="269"/>
      <x v="118"/>
    </i>
    <i>
      <x v="327"/>
      <x v="78"/>
    </i>
    <i>
      <x v="365"/>
      <x v="147"/>
    </i>
    <i>
      <x v="260"/>
      <x v="118"/>
    </i>
    <i>
      <x v="132"/>
      <x v="60"/>
    </i>
    <i>
      <x v="47"/>
      <x v="26"/>
    </i>
    <i>
      <x v="22"/>
      <x v="8"/>
    </i>
    <i>
      <x v="188"/>
      <x v="83"/>
    </i>
    <i>
      <x v="41"/>
      <x v="23"/>
    </i>
    <i>
      <x v="287"/>
      <x v="128"/>
    </i>
    <i>
      <x v="73"/>
      <x v="31"/>
    </i>
    <i>
      <x v="245"/>
      <x v="109"/>
    </i>
    <i>
      <x v="228"/>
      <x v="109"/>
    </i>
    <i>
      <x v="352"/>
      <x v="79"/>
    </i>
    <i>
      <x v="219"/>
      <x v="105"/>
    </i>
    <i>
      <x v="107"/>
      <x v="47"/>
    </i>
    <i>
      <x v="176"/>
      <x v="78"/>
    </i>
    <i>
      <x v="24"/>
      <x v="16"/>
    </i>
    <i>
      <x v="247"/>
      <x v="112"/>
    </i>
    <i>
      <x v="131"/>
      <x v="2"/>
    </i>
    <i>
      <x v="155"/>
      <x v="8"/>
    </i>
    <i>
      <x v="369"/>
      <x v="145"/>
    </i>
    <i>
      <x v="258"/>
      <x v="117"/>
    </i>
    <i>
      <x v="39"/>
      <x v="14"/>
    </i>
    <i>
      <x v="288"/>
      <x v="129"/>
    </i>
    <i>
      <x v="353"/>
      <x v="80"/>
    </i>
    <i>
      <x v="186"/>
      <x v="81"/>
    </i>
    <i>
      <x v="340"/>
      <x v="73"/>
    </i>
    <i>
      <x v="196"/>
      <x v="91"/>
    </i>
    <i>
      <x v="160"/>
      <x v="72"/>
    </i>
    <i>
      <x v="84"/>
      <x v="37"/>
    </i>
    <i>
      <x v="324"/>
      <x v="139"/>
    </i>
    <i>
      <x v="6"/>
      <x/>
    </i>
    <i>
      <x v="274"/>
      <x v="121"/>
    </i>
    <i>
      <x v="189"/>
      <x v="84"/>
    </i>
    <i>
      <x v="211"/>
      <x v="91"/>
    </i>
    <i>
      <x v="42"/>
      <x v="24"/>
    </i>
    <i>
      <x v="4"/>
      <x v="3"/>
    </i>
    <i>
      <x v="88"/>
      <x v="39"/>
    </i>
    <i>
      <x v="325"/>
      <x v="72"/>
    </i>
    <i>
      <x v="75"/>
      <x v="30"/>
    </i>
    <i>
      <x v="202"/>
      <x v="96"/>
    </i>
    <i>
      <x v="171"/>
      <x v="73"/>
    </i>
    <i>
      <x v="5"/>
      <x v="10"/>
    </i>
    <i>
      <x v="21"/>
      <x v="15"/>
    </i>
    <i>
      <x v="243"/>
      <x v="104"/>
    </i>
    <i>
      <x v="7"/>
      <x v="2"/>
    </i>
    <i>
      <x v="205"/>
      <x v="97"/>
    </i>
    <i>
      <x v="263"/>
      <x v="120"/>
    </i>
    <i>
      <x v="40"/>
      <x v="22"/>
    </i>
    <i>
      <x v="338"/>
      <x v="75"/>
    </i>
    <i>
      <x v="83"/>
      <x v="36"/>
    </i>
    <i>
      <x v="217"/>
      <x v="103"/>
    </i>
    <i>
      <x v="122"/>
      <x v="59"/>
    </i>
    <i>
      <x v="356"/>
      <x v="144"/>
    </i>
    <i>
      <x v="342"/>
      <x v="78"/>
    </i>
    <i>
      <x v="105"/>
      <x v="52"/>
    </i>
    <i>
      <x v="343"/>
      <x v="79"/>
    </i>
    <i>
      <x v="59"/>
      <x v="19"/>
    </i>
    <i>
      <x v="90"/>
      <x v="39"/>
    </i>
    <i>
      <x v="96"/>
      <x v="44"/>
    </i>
    <i>
      <x v="231"/>
      <x v="105"/>
    </i>
    <i>
      <x v="360"/>
      <x v="148"/>
    </i>
    <i>
      <x v="65"/>
      <x v="22"/>
    </i>
    <i>
      <x v="28"/>
      <x v="10"/>
    </i>
    <i>
      <x v="224"/>
      <x v="101"/>
    </i>
    <i>
      <x v="87"/>
      <x v="38"/>
    </i>
    <i>
      <x v="35"/>
      <x v="18"/>
    </i>
    <i>
      <x v="323"/>
      <x v="75"/>
    </i>
    <i>
      <x v="372"/>
      <x v="149"/>
    </i>
    <i>
      <x v="200"/>
      <x v="81"/>
    </i>
    <i>
      <x v="212"/>
      <x v="101"/>
    </i>
    <i>
      <x v="207"/>
      <x v="99"/>
    </i>
    <i>
      <x v="270"/>
      <x v="120"/>
    </i>
    <i>
      <x v="38"/>
      <x v="15"/>
    </i>
    <i>
      <x v="117"/>
      <x v="47"/>
    </i>
    <i>
      <x v="69"/>
      <x v="29"/>
    </i>
    <i>
      <x v="214"/>
      <x v="96"/>
    </i>
    <i>
      <x v="306"/>
      <x v="137"/>
    </i>
    <i>
      <x v="216"/>
      <x v="102"/>
    </i>
    <i>
      <x v="89"/>
      <x v="40"/>
    </i>
    <i>
      <x v="308"/>
      <x v="129"/>
    </i>
    <i>
      <x v="77"/>
      <x v="34"/>
    </i>
    <i>
      <x v="339"/>
      <x v="72"/>
    </i>
    <i>
      <x v="206"/>
      <x v="98"/>
    </i>
    <i>
      <x v="48"/>
      <x v="16"/>
    </i>
    <i>
      <x v="116"/>
      <x v="56"/>
    </i>
    <i>
      <x v="227"/>
      <x v="102"/>
    </i>
    <i>
      <x v="141"/>
      <x/>
    </i>
    <i>
      <x v="64"/>
      <x v="24"/>
    </i>
    <i>
      <x v="62"/>
      <x v="18"/>
    </i>
    <i>
      <x v="191"/>
      <x v="86"/>
    </i>
    <i>
      <x v="290"/>
      <x v="131"/>
    </i>
    <i>
      <x v="193"/>
      <x v="88"/>
    </i>
    <i>
      <x v="345"/>
      <x v="143"/>
    </i>
    <i>
      <x v="46"/>
      <x v="16"/>
    </i>
    <i>
      <x v="244"/>
      <x v="103"/>
    </i>
    <i>
      <x v="357"/>
      <x v="145"/>
    </i>
    <i>
      <x v="359"/>
      <x v="147"/>
    </i>
    <i>
      <x v="265"/>
      <x v="112"/>
    </i>
    <i>
      <x v="20"/>
      <x v="3"/>
    </i>
    <i>
      <x v="95"/>
      <x v="43"/>
    </i>
    <i>
      <x v="97"/>
      <x v="45"/>
    </i>
    <i>
      <x v="162"/>
      <x v="73"/>
    </i>
    <i>
      <x v="220"/>
      <x v="99"/>
    </i>
    <i>
      <x v="76"/>
      <x v="33"/>
    </i>
    <i>
      <x v="249"/>
      <x v="106"/>
    </i>
    <i>
      <x v="330"/>
      <x v="62"/>
    </i>
    <i>
      <x v="254"/>
      <x v="115"/>
    </i>
    <i>
      <x v="368"/>
      <x v="146"/>
    </i>
    <i>
      <x v="232"/>
      <x v="110"/>
    </i>
    <i>
      <x v="276"/>
      <x v="117"/>
    </i>
    <i>
      <x v="261"/>
      <x v="109"/>
    </i>
    <i>
      <x v="344"/>
      <x v="80"/>
    </i>
    <i>
      <x v="293"/>
      <x v="132"/>
    </i>
    <i>
      <x v="18"/>
      <x v="10"/>
    </i>
    <i>
      <x v="177"/>
      <x v="62"/>
    </i>
    <i>
      <x v="215"/>
      <x v="84"/>
    </i>
    <i>
      <x v="71"/>
      <x v="31"/>
    </i>
    <i>
      <x v="108"/>
      <x v="53"/>
    </i>
    <i>
      <x v="248"/>
      <x v="105"/>
    </i>
    <i>
      <x v="309"/>
      <x v="131"/>
    </i>
    <i>
      <x v="63"/>
      <x v="26"/>
    </i>
    <i>
      <x v="8"/>
      <x v="11"/>
    </i>
    <i>
      <x v="291"/>
      <x v="116"/>
    </i>
    <i>
      <x v="179"/>
      <x v="75"/>
    </i>
    <i>
      <x v="358"/>
      <x v="146"/>
    </i>
    <i>
      <x v="275"/>
      <x v="123"/>
    </i>
    <i>
      <x v="92"/>
      <x v="39"/>
    </i>
    <i>
      <x v="135"/>
      <x v="5"/>
    </i>
    <i>
      <x v="195"/>
      <x v="90"/>
    </i>
    <i>
      <x v="210"/>
      <x v="100"/>
    </i>
    <i>
      <x v="30"/>
      <x v="3"/>
    </i>
    <i>
      <x v="208"/>
      <x v="83"/>
    </i>
    <i>
      <x v="98"/>
      <x v="23"/>
    </i>
    <i>
      <x v="292"/>
      <x v="119"/>
    </i>
    <i>
      <x v="331"/>
      <x v="79"/>
    </i>
    <i>
      <x v="153"/>
      <x v="22"/>
    </i>
    <i>
      <x v="354"/>
      <x v="141"/>
    </i>
    <i>
      <x v="9"/>
      <x v="12"/>
    </i>
    <i>
      <x v="102"/>
      <x v="49"/>
    </i>
    <i>
      <x v="36"/>
      <x v="10"/>
    </i>
    <i>
      <x v="246"/>
      <x v="96"/>
    </i>
    <i>
      <x v="229"/>
      <x v="96"/>
    </i>
    <i>
      <x v="178"/>
      <x v="61"/>
    </i>
    <i>
      <x v="362"/>
      <x v="150"/>
    </i>
    <i>
      <x v="250"/>
      <x v="113"/>
    </i>
    <i>
      <x v="14"/>
      <x v="12"/>
    </i>
    <i>
      <x v="34"/>
      <x v="21"/>
    </i>
    <i>
      <x v="349"/>
      <x v="141"/>
    </i>
    <i>
      <x v="361"/>
      <x v="149"/>
    </i>
    <i>
      <x v="146"/>
      <x v="68"/>
    </i>
    <i>
      <x v="124"/>
      <x v="41"/>
    </i>
    <i>
      <x v="151"/>
      <x v="69"/>
    </i>
    <i>
      <x v="333"/>
      <x v="77"/>
    </i>
    <i>
      <x v="23"/>
      <x v="11"/>
    </i>
    <i>
      <x v="213"/>
      <x v="81"/>
    </i>
    <i>
      <x v="166"/>
      <x v="63"/>
    </i>
    <i>
      <x v="294"/>
      <x v="118"/>
    </i>
    <i>
      <x v="31"/>
      <x v="11"/>
    </i>
    <i>
      <x v="163"/>
      <x v="62"/>
    </i>
    <i>
      <x v="347"/>
      <x v="145"/>
    </i>
    <i>
      <x v="239"/>
      <x v="101"/>
    </i>
    <i>
      <x v="136"/>
      <x v="7"/>
    </i>
    <i>
      <x v="119"/>
      <x v="49"/>
    </i>
    <i>
      <x v="145"/>
      <x v="67"/>
    </i>
    <i>
      <x v="346"/>
      <x v="144"/>
    </i>
    <i>
      <x v="103"/>
      <x v="50"/>
    </i>
    <i>
      <x v="125"/>
      <x v="56"/>
    </i>
    <i>
      <x v="181"/>
      <x v="77"/>
    </i>
    <i>
      <x v="140"/>
      <x v="63"/>
    </i>
    <i>
      <x v="112"/>
      <x v="49"/>
    </i>
    <i>
      <x v="138"/>
      <x v="4"/>
    </i>
    <i>
      <x v="371"/>
      <x v="153"/>
    </i>
    <i>
      <x v="123"/>
      <x v="53"/>
    </i>
    <i>
      <x v="54"/>
      <x v="22"/>
    </i>
    <i>
      <x v="310"/>
      <x v="119"/>
    </i>
    <i>
      <x v="50"/>
      <x v="14"/>
    </i>
    <i>
      <x v="223"/>
      <x v="107"/>
    </i>
    <i>
      <x v="164"/>
      <x v="61"/>
    </i>
    <i>
      <x v="137"/>
      <x v="61"/>
    </i>
    <i>
      <x v="255"/>
      <x v="108"/>
    </i>
    <i>
      <x v="66"/>
      <x v="24"/>
    </i>
    <i>
      <x v="139"/>
      <x v="62"/>
    </i>
    <i>
      <x v="332"/>
      <x v="80"/>
    </i>
    <i>
      <x v="182"/>
      <x v="65"/>
    </i>
    <i>
      <x v="266"/>
      <x v="113"/>
    </i>
    <i>
      <x v="209"/>
      <x v="88"/>
    </i>
    <i>
      <x v="370"/>
      <x v="152"/>
    </i>
    <i>
      <x v="150"/>
      <x v="69"/>
    </i>
    <i>
      <x v="113"/>
      <x v="55"/>
    </i>
    <i>
      <x v="240"/>
      <x v="102"/>
    </i>
    <i>
      <x v="25"/>
      <x v="17"/>
    </i>
    <i>
      <x v="277"/>
      <x v="124"/>
    </i>
    <i>
      <x v="115"/>
      <x v="44"/>
    </i>
    <i>
      <x v="194"/>
      <x v="89"/>
    </i>
    <i>
      <x v="15"/>
      <x v="5"/>
    </i>
    <i>
      <x v="180"/>
      <x v="76"/>
    </i>
    <i>
      <x v="86"/>
      <x v="37"/>
    </i>
    <i>
      <x v="322"/>
      <x v="134"/>
    </i>
    <i>
      <x v="318"/>
      <x v="138"/>
    </i>
    <i>
      <x v="49"/>
      <x v="27"/>
    </i>
    <i>
      <x v="55"/>
      <x v="23"/>
    </i>
    <i>
      <x v="60"/>
      <x v="28"/>
    </i>
    <i>
      <x v="373"/>
      <x v="154"/>
    </i>
    <i>
      <x v="61"/>
      <x v="28"/>
    </i>
    <i>
      <x v="320"/>
      <x v="131"/>
    </i>
    <i>
      <x v="93"/>
      <x v="41"/>
    </i>
    <i>
      <x v="82"/>
      <x v="35"/>
    </i>
    <i>
      <x v="94"/>
      <x v="42"/>
    </i>
    <i>
      <x v="110"/>
      <x v="50"/>
    </i>
    <i>
      <x v="10"/>
      <x v="5"/>
    </i>
    <i>
      <x v="57"/>
      <x v="19"/>
    </i>
    <i>
      <x v="129"/>
      <x v="53"/>
    </i>
    <i>
      <x v="58"/>
      <x v="16"/>
    </i>
    <i>
      <x v="51"/>
      <x v="15"/>
    </i>
    <i>
      <x v="319"/>
      <x v="129"/>
    </i>
    <i>
      <x v="52"/>
      <x v="18"/>
    </i>
    <i>
      <x v="321"/>
      <x v="133"/>
    </i>
    <i>
      <x v="53"/>
      <x v="26"/>
    </i>
    <i>
      <x v="81"/>
      <x v="33"/>
    </i>
    <i>
      <x v="201"/>
      <x v="95"/>
    </i>
    <i>
      <x v="11"/>
      <x v="7"/>
    </i>
    <i>
      <x v="79"/>
      <x v="34"/>
    </i>
    <i>
      <x v="366"/>
      <x v="151"/>
    </i>
    <i>
      <x v="165"/>
      <x v="74"/>
    </i>
    <i>
      <x v="56"/>
      <x v="24"/>
    </i>
    <i>
      <x v="80"/>
      <x v="32"/>
    </i>
    <i>
      <x v="114"/>
      <x v="51"/>
    </i>
    <i>
      <x v="314"/>
      <x v="128"/>
    </i>
    <i>
      <x v="147"/>
      <x v="69"/>
    </i>
    <i>
      <x v="315"/>
      <x v="130"/>
    </i>
    <i>
      <x v="374"/>
      <x v="141"/>
    </i>
    <i>
      <x v="316"/>
      <x v="136"/>
    </i>
    <i>
      <x v="317"/>
      <x v="13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TL" fld="20" baseField="0" baseItem="0"/>
    <dataField name="Sum of FOUL" fld="23" baseField="0" baseItem="0"/>
    <dataField name="Sum of GP" fld="5" baseField="0" baseItem="0"/>
    <dataField name="Max of Season" fld="1" subtotal="max" baseField="0" baseItem="0"/>
  </dataFields>
  <formats count="1">
    <format dxfId="559">
      <pivotArea type="all" dataOnly="0" outline="0" fieldPosition="0"/>
    </format>
  </formats>
  <pivotTableStyleInfo name="PivotStyleMedium14" showRowHeaders="1" showColHeaders="1" showRowStripes="0" showColStripes="0" showLastColumn="1"/>
  <filters count="3">
    <filter fld="4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7.xml><?xml version="1.0" encoding="utf-8"?>
<pivotTableDefinition xmlns="http://schemas.openxmlformats.org/spreadsheetml/2006/main" name="PivotTable21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DB3:DG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57"/>
      <x v="116"/>
    </i>
    <i>
      <x v="226"/>
      <x v="108"/>
    </i>
    <i>
      <x v="350"/>
      <x v="140"/>
    </i>
    <i>
      <x v="305"/>
      <x v="136"/>
    </i>
    <i>
      <x v="272"/>
      <x v="116"/>
    </i>
    <i>
      <x v="288"/>
      <x v="129"/>
    </i>
    <i>
      <x v="203"/>
      <x v="84"/>
    </i>
    <i>
      <x v="17"/>
      <x v="14"/>
    </i>
    <i>
      <x v="157"/>
      <x v="1"/>
    </i>
    <i>
      <x v="242"/>
      <x v="108"/>
    </i>
    <i>
      <x v="355"/>
      <x v="143"/>
    </i>
    <i>
      <x v="27"/>
      <x v="14"/>
    </i>
    <i>
      <x v="174"/>
      <x v="60"/>
    </i>
    <i>
      <x v="175"/>
      <x/>
    </i>
    <i>
      <x v="341"/>
      <x v="140"/>
    </i>
    <i>
      <x v="364"/>
      <x v="143"/>
    </i>
    <i>
      <x v="214"/>
      <x v="96"/>
    </i>
    <i>
      <x v="26"/>
      <x v="18"/>
    </i>
    <i>
      <x v="216"/>
      <x v="102"/>
    </i>
    <i>
      <x v="264"/>
      <x v="121"/>
    </i>
    <i>
      <x v="202"/>
      <x v="96"/>
    </i>
    <i>
      <x v="162"/>
      <x v="73"/>
    </i>
    <i>
      <x v="367"/>
      <x v="144"/>
    </i>
    <i>
      <x v="22"/>
      <x v="8"/>
    </i>
    <i>
      <x v="172"/>
      <x v="2"/>
    </i>
    <i>
      <x v="70"/>
      <x v="30"/>
    </i>
    <i>
      <x v="1"/>
      <x v="8"/>
    </i>
    <i>
      <x v="155"/>
      <x v="8"/>
    </i>
    <i>
      <x v="67"/>
      <x v="29"/>
    </i>
    <i>
      <x v="130"/>
      <x v="8"/>
    </i>
    <i>
      <x v="3"/>
      <x v="1"/>
    </i>
    <i>
      <x v="32"/>
      <x v="19"/>
    </i>
    <i>
      <x v="340"/>
      <x v="73"/>
    </i>
    <i>
      <x v="133"/>
      <x v="1"/>
    </i>
    <i>
      <x v="365"/>
      <x v="147"/>
    </i>
    <i>
      <x v="351"/>
      <x v="78"/>
    </i>
    <i>
      <x v="353"/>
      <x v="80"/>
    </i>
    <i>
      <x v="329"/>
      <x v="140"/>
    </i>
    <i>
      <x v="68"/>
      <x v="29"/>
    </i>
    <i>
      <x v="159"/>
      <x/>
    </i>
    <i>
      <x v="228"/>
      <x v="109"/>
    </i>
    <i>
      <x v="189"/>
      <x v="84"/>
    </i>
    <i>
      <x v="328"/>
      <x v="73"/>
    </i>
    <i>
      <x v="19"/>
      <x v="1"/>
    </i>
    <i>
      <x v="262"/>
      <x v="119"/>
    </i>
    <i>
      <x v="326"/>
      <x v="60"/>
    </i>
    <i>
      <x v="35"/>
      <x v="18"/>
    </i>
    <i>
      <x v="186"/>
      <x v="81"/>
    </i>
    <i>
      <x v="363"/>
      <x v="148"/>
    </i>
    <i>
      <x v="2"/>
      <x v="6"/>
    </i>
    <i>
      <x v="289"/>
      <x v="130"/>
    </i>
    <i>
      <x v="42"/>
      <x v="24"/>
    </i>
    <i>
      <x v="160"/>
      <x v="72"/>
    </i>
    <i>
      <x v="324"/>
      <x v="139"/>
    </i>
    <i>
      <x v="171"/>
      <x v="73"/>
    </i>
    <i>
      <x v="212"/>
      <x v="101"/>
    </i>
    <i>
      <x v="158"/>
      <x v="60"/>
    </i>
    <i>
      <x v="107"/>
      <x v="47"/>
    </i>
    <i>
      <x v="338"/>
      <x v="75"/>
    </i>
    <i>
      <x v="74"/>
      <x v="32"/>
    </i>
    <i>
      <x v="224"/>
      <x v="101"/>
    </i>
    <i>
      <x v="245"/>
      <x v="109"/>
    </i>
    <i>
      <x v="156"/>
      <x v="2"/>
    </i>
    <i>
      <x v="75"/>
      <x v="30"/>
    </i>
    <i>
      <x v="85"/>
      <x v="35"/>
    </i>
    <i>
      <x v="131"/>
      <x v="2"/>
    </i>
    <i>
      <x v="274"/>
      <x v="121"/>
    </i>
    <i>
      <x v="134"/>
      <x v="3"/>
    </i>
    <i>
      <x v="304"/>
      <x v="130"/>
    </i>
    <i>
      <x v="76"/>
      <x v="33"/>
    </i>
    <i>
      <x v="69"/>
      <x v="29"/>
    </i>
    <i>
      <x v="173"/>
      <x v="72"/>
    </i>
    <i>
      <x v="219"/>
      <x v="105"/>
    </i>
    <i>
      <x v="369"/>
      <x v="145"/>
    </i>
    <i>
      <x v="325"/>
      <x v="72"/>
    </i>
    <i>
      <x v="286"/>
      <x v="122"/>
    </i>
    <i>
      <x v="308"/>
      <x v="129"/>
    </i>
    <i>
      <x v="28"/>
      <x v="10"/>
    </i>
    <i>
      <x v="291"/>
      <x v="116"/>
    </i>
    <i>
      <x v="217"/>
      <x v="103"/>
    </i>
    <i>
      <x v="290"/>
      <x v="131"/>
    </i>
    <i>
      <x v="342"/>
      <x v="78"/>
    </i>
    <i>
      <x v="303"/>
      <x v="122"/>
    </i>
    <i>
      <x v="18"/>
      <x v="10"/>
    </i>
    <i>
      <x v="108"/>
      <x v="53"/>
    </i>
    <i>
      <x v="200"/>
      <x v="81"/>
    </i>
    <i>
      <x v="273"/>
      <x v="122"/>
    </i>
    <i>
      <x v="327"/>
      <x v="78"/>
    </i>
    <i>
      <x v="205"/>
      <x v="97"/>
    </i>
    <i>
      <x v="84"/>
      <x v="37"/>
    </i>
    <i>
      <x v="24"/>
      <x v="16"/>
    </i>
    <i>
      <x v="72"/>
      <x v="30"/>
    </i>
    <i>
      <x v="271"/>
      <x v="119"/>
    </i>
    <i>
      <x v="188"/>
      <x v="83"/>
    </i>
    <i>
      <x v="90"/>
      <x v="39"/>
    </i>
    <i>
      <x v="100"/>
      <x v="47"/>
    </i>
    <i>
      <x v="307"/>
      <x v="138"/>
    </i>
    <i>
      <x v="339"/>
      <x v="72"/>
    </i>
    <i>
      <x v="43"/>
      <x v="19"/>
    </i>
    <i>
      <x v="141"/>
      <x/>
    </i>
    <i>
      <x v="254"/>
      <x v="115"/>
    </i>
    <i>
      <x v="5"/>
      <x v="10"/>
    </i>
    <i>
      <x v="132"/>
      <x v="60"/>
    </i>
    <i>
      <x v="4"/>
      <x v="3"/>
    </i>
    <i>
      <x v="323"/>
      <x v="75"/>
    </i>
    <i>
      <x v="231"/>
      <x v="105"/>
    </i>
    <i>
      <x v="302"/>
      <x v="128"/>
    </i>
    <i>
      <x v="206"/>
      <x v="98"/>
    </i>
    <i>
      <x v="39"/>
      <x v="14"/>
    </i>
    <i>
      <x v="40"/>
      <x v="22"/>
    </i>
    <i>
      <x v="368"/>
      <x v="146"/>
    </i>
    <i>
      <x v="176"/>
      <x v="78"/>
    </i>
    <i>
      <x v="221"/>
      <x v="106"/>
    </i>
    <i>
      <x v="356"/>
      <x v="144"/>
    </i>
    <i>
      <x v="227"/>
      <x v="102"/>
    </i>
    <i>
      <x v="6"/>
      <x/>
    </i>
    <i>
      <x v="372"/>
      <x v="149"/>
    </i>
    <i>
      <x v="191"/>
      <x v="86"/>
    </i>
    <i>
      <x v="29"/>
      <x v="15"/>
    </i>
    <i>
      <x v="269"/>
      <x v="118"/>
    </i>
    <i>
      <x v="193"/>
      <x v="88"/>
    </i>
    <i>
      <x v="230"/>
      <x v="104"/>
    </i>
    <i>
      <x v="287"/>
      <x v="128"/>
    </i>
    <i>
      <x v="215"/>
      <x v="84"/>
    </i>
    <i>
      <x v="88"/>
      <x v="39"/>
    </i>
    <i>
      <x v="270"/>
      <x v="120"/>
    </i>
    <i>
      <x v="48"/>
      <x v="16"/>
    </i>
    <i>
      <x v="247"/>
      <x v="112"/>
    </i>
    <i>
      <x v="244"/>
      <x v="103"/>
    </i>
    <i>
      <x v="260"/>
      <x v="118"/>
    </i>
    <i>
      <x v="218"/>
      <x v="104"/>
    </i>
    <i>
      <x v="359"/>
      <x v="147"/>
    </i>
    <i>
      <x v="46"/>
      <x v="16"/>
    </i>
    <i>
      <x v="41"/>
      <x v="23"/>
    </i>
    <i>
      <x v="211"/>
      <x v="91"/>
    </i>
    <i>
      <x v="306"/>
      <x v="137"/>
    </i>
    <i>
      <x v="178"/>
      <x v="61"/>
    </i>
    <i>
      <x v="87"/>
      <x v="38"/>
    </i>
    <i>
      <x v="243"/>
      <x v="104"/>
    </i>
    <i>
      <x v="207"/>
      <x v="99"/>
    </i>
    <i>
      <x v="7"/>
      <x v="2"/>
    </i>
    <i>
      <x v="117"/>
      <x v="47"/>
    </i>
    <i>
      <x v="330"/>
      <x v="62"/>
    </i>
    <i>
      <x v="21"/>
      <x v="15"/>
    </i>
    <i>
      <x v="360"/>
      <x v="148"/>
    </i>
    <i>
      <x v="309"/>
      <x v="131"/>
    </i>
    <i>
      <x v="352"/>
      <x v="79"/>
    </i>
    <i>
      <x v="83"/>
      <x v="36"/>
    </i>
    <i>
      <x v="77"/>
      <x v="34"/>
    </i>
    <i>
      <x v="38"/>
      <x v="15"/>
    </i>
    <i>
      <x v="344"/>
      <x v="80"/>
    </i>
    <i>
      <x v="248"/>
      <x v="105"/>
    </i>
    <i>
      <x v="195"/>
      <x v="90"/>
    </i>
    <i>
      <x v="292"/>
      <x v="119"/>
    </i>
    <i>
      <x v="233"/>
      <x v="106"/>
    </i>
    <i>
      <x v="62"/>
      <x v="18"/>
    </i>
    <i>
      <x v="105"/>
      <x v="52"/>
    </i>
    <i>
      <x v="229"/>
      <x v="96"/>
    </i>
    <i>
      <x v="71"/>
      <x v="31"/>
    </i>
    <i>
      <x v="47"/>
      <x v="26"/>
    </i>
    <i>
      <x v="345"/>
      <x v="143"/>
    </i>
    <i>
      <x v="135"/>
      <x v="5"/>
    </i>
    <i>
      <x v="179"/>
      <x v="75"/>
    </i>
    <i>
      <x v="261"/>
      <x v="109"/>
    </i>
    <i>
      <x v="20"/>
      <x v="3"/>
    </i>
    <i>
      <x v="136"/>
      <x v="7"/>
    </i>
    <i>
      <x v="102"/>
      <x v="49"/>
    </i>
    <i>
      <x v="30"/>
      <x v="3"/>
    </i>
    <i>
      <x v="343"/>
      <x v="79"/>
    </i>
    <i>
      <x v="357"/>
      <x v="145"/>
    </i>
    <i>
      <x v="196"/>
      <x v="91"/>
    </i>
    <i>
      <x v="220"/>
      <x v="99"/>
    </i>
    <i>
      <x v="177"/>
      <x v="62"/>
    </i>
    <i>
      <x v="23"/>
      <x v="11"/>
    </i>
    <i>
      <x v="66"/>
      <x v="24"/>
    </i>
    <i>
      <x v="249"/>
      <x v="106"/>
    </i>
    <i>
      <x v="31"/>
      <x v="11"/>
    </i>
    <i>
      <x v="36"/>
      <x v="10"/>
    </i>
    <i>
      <x v="346"/>
      <x v="144"/>
    </i>
    <i>
      <x v="65"/>
      <x v="22"/>
    </i>
    <i>
      <x v="347"/>
      <x v="145"/>
    </i>
    <i>
      <x v="258"/>
      <x v="117"/>
    </i>
    <i>
      <x v="116"/>
      <x v="56"/>
    </i>
    <i>
      <x v="89"/>
      <x v="40"/>
    </i>
    <i>
      <x v="64"/>
      <x v="24"/>
    </i>
    <i>
      <x v="331"/>
      <x v="79"/>
    </i>
    <i>
      <x v="92"/>
      <x v="39"/>
    </i>
    <i>
      <x v="265"/>
      <x v="112"/>
    </i>
    <i>
      <x v="210"/>
      <x v="100"/>
    </i>
    <i>
      <x v="358"/>
      <x v="146"/>
    </i>
    <i>
      <x v="293"/>
      <x v="132"/>
    </i>
    <i>
      <x v="332"/>
      <x v="80"/>
    </i>
    <i>
      <x v="208"/>
      <x v="83"/>
    </i>
    <i>
      <x v="275"/>
      <x v="123"/>
    </i>
    <i>
      <x v="137"/>
      <x v="61"/>
    </i>
    <i>
      <x v="96"/>
      <x v="44"/>
    </i>
    <i>
      <x v="166"/>
      <x v="63"/>
    </i>
    <i>
      <x v="73"/>
      <x v="31"/>
    </i>
    <i>
      <x v="98"/>
      <x v="23"/>
    </i>
    <i>
      <x v="163"/>
      <x v="62"/>
    </i>
    <i>
      <x v="201"/>
      <x v="95"/>
    </i>
    <i>
      <x v="8"/>
      <x v="11"/>
    </i>
    <i>
      <x v="276"/>
      <x v="117"/>
    </i>
    <i>
      <x v="9"/>
      <x v="12"/>
    </i>
    <i>
      <x v="95"/>
      <x v="43"/>
    </i>
    <i>
      <x v="246"/>
      <x v="96"/>
    </i>
    <i>
      <x v="150"/>
      <x v="69"/>
    </i>
    <i>
      <x v="349"/>
      <x v="141"/>
    </i>
    <i>
      <x v="165"/>
      <x v="74"/>
    </i>
    <i>
      <x v="250"/>
      <x v="113"/>
    </i>
    <i>
      <x v="354"/>
      <x v="141"/>
    </i>
    <i>
      <x v="239"/>
      <x v="101"/>
    </i>
    <i>
      <x v="63"/>
      <x v="26"/>
    </i>
    <i>
      <x v="34"/>
      <x v="21"/>
    </i>
    <i>
      <x v="123"/>
      <x v="53"/>
    </i>
    <i>
      <x v="180"/>
      <x v="76"/>
    </i>
    <i>
      <x v="122"/>
      <x v="59"/>
    </i>
    <i>
      <x v="115"/>
      <x v="44"/>
    </i>
    <i>
      <x v="164"/>
      <x v="61"/>
    </i>
    <i>
      <x v="294"/>
      <x v="118"/>
    </i>
    <i>
      <x v="263"/>
      <x v="120"/>
    </i>
    <i>
      <x v="213"/>
      <x v="81"/>
    </i>
    <i>
      <x v="232"/>
      <x v="110"/>
    </i>
    <i>
      <x v="223"/>
      <x v="107"/>
    </i>
    <i>
      <x v="125"/>
      <x v="56"/>
    </i>
    <i>
      <x v="59"/>
      <x v="19"/>
    </i>
    <i>
      <x v="181"/>
      <x v="77"/>
    </i>
    <i>
      <x v="146"/>
      <x v="68"/>
    </i>
    <i>
      <x v="310"/>
      <x v="119"/>
    </i>
    <i>
      <x v="112"/>
      <x v="49"/>
    </i>
    <i>
      <x v="11"/>
      <x v="7"/>
    </i>
    <i>
      <x v="151"/>
      <x v="69"/>
    </i>
    <i>
      <x v="333"/>
      <x v="77"/>
    </i>
    <i>
      <x v="373"/>
      <x v="154"/>
    </i>
    <i>
      <x v="124"/>
      <x v="41"/>
    </i>
    <i>
      <x v="361"/>
      <x v="149"/>
    </i>
    <i>
      <x v="113"/>
      <x v="55"/>
    </i>
    <i>
      <x v="139"/>
      <x v="62"/>
    </i>
    <i>
      <x v="277"/>
      <x v="124"/>
    </i>
    <i>
      <x v="153"/>
      <x v="22"/>
    </i>
    <i>
      <x v="255"/>
      <x v="108"/>
    </i>
    <i>
      <x v="362"/>
      <x v="150"/>
    </i>
    <i>
      <x v="374"/>
      <x v="141"/>
    </i>
    <i>
      <x v="110"/>
      <x v="50"/>
    </i>
    <i>
      <x v="182"/>
      <x v="65"/>
    </i>
    <i>
      <x v="25"/>
      <x v="17"/>
    </i>
    <i>
      <x v="97"/>
      <x v="45"/>
    </i>
    <i>
      <x v="140"/>
      <x v="63"/>
    </i>
    <i>
      <x v="370"/>
      <x v="152"/>
    </i>
    <i>
      <x v="194"/>
      <x v="89"/>
    </i>
    <i>
      <x v="10"/>
      <x v="5"/>
    </i>
    <i>
      <x v="138"/>
      <x v="4"/>
    </i>
    <i>
      <x v="145"/>
      <x v="67"/>
    </i>
    <i>
      <x v="266"/>
      <x v="113"/>
    </i>
    <i>
      <x v="103"/>
      <x v="50"/>
    </i>
    <i>
      <x v="366"/>
      <x v="151"/>
    </i>
    <i>
      <x v="147"/>
      <x v="69"/>
    </i>
    <i>
      <x v="14"/>
      <x v="12"/>
    </i>
    <i>
      <x v="61"/>
      <x v="28"/>
    </i>
    <i>
      <x v="81"/>
      <x v="33"/>
    </i>
    <i>
      <x v="321"/>
      <x v="133"/>
    </i>
    <i>
      <x v="79"/>
      <x v="34"/>
    </i>
    <i>
      <x v="54"/>
      <x v="22"/>
    </i>
    <i>
      <x v="129"/>
      <x v="53"/>
    </i>
    <i>
      <x v="94"/>
      <x v="42"/>
    </i>
    <i>
      <x v="317"/>
      <x v="137"/>
    </i>
    <i>
      <x v="55"/>
      <x v="23"/>
    </i>
    <i>
      <x v="320"/>
      <x v="131"/>
    </i>
    <i>
      <x v="56"/>
      <x v="24"/>
    </i>
    <i>
      <x v="209"/>
      <x v="88"/>
    </i>
    <i>
      <x v="57"/>
      <x v="19"/>
    </i>
    <i>
      <x v="53"/>
      <x v="26"/>
    </i>
    <i>
      <x v="50"/>
      <x v="14"/>
    </i>
    <i>
      <x v="240"/>
      <x v="102"/>
    </i>
    <i>
      <x v="51"/>
      <x v="15"/>
    </i>
    <i>
      <x v="318"/>
      <x v="138"/>
    </i>
    <i>
      <x v="86"/>
      <x v="37"/>
    </i>
    <i>
      <x v="319"/>
      <x v="129"/>
    </i>
    <i>
      <x v="114"/>
      <x v="51"/>
    </i>
    <i>
      <x v="49"/>
      <x v="27"/>
    </i>
    <i>
      <x v="60"/>
      <x v="28"/>
    </i>
    <i>
      <x v="93"/>
      <x v="41"/>
    </i>
    <i>
      <x v="82"/>
      <x v="35"/>
    </i>
    <i>
      <x v="322"/>
      <x v="134"/>
    </i>
    <i>
      <x v="58"/>
      <x v="16"/>
    </i>
    <i>
      <x v="80"/>
      <x v="32"/>
    </i>
    <i>
      <x v="314"/>
      <x v="128"/>
    </i>
    <i>
      <x v="371"/>
      <x v="153"/>
    </i>
    <i>
      <x v="315"/>
      <x v="130"/>
    </i>
    <i>
      <x v="15"/>
      <x v="5"/>
    </i>
    <i>
      <x v="316"/>
      <x v="136"/>
    </i>
    <i>
      <x v="119"/>
      <x v="49"/>
    </i>
    <i>
      <x v="52"/>
      <x v="1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AST" fld="19" baseField="0" baseItem="0"/>
    <dataField name="Sum of TO'S" fld="22" baseField="0" baseItem="0"/>
    <dataField name="Max of GP" fld="5" subtotal="max" baseField="0" baseItem="0"/>
    <dataField name="Max of Season" fld="1" subtotal="max" baseField="0" baseItem="0"/>
  </dataFields>
  <formats count="1">
    <format dxfId="560">
      <pivotArea type="all" dataOnly="0" outline="0" fieldPosition="0"/>
    </format>
  </formats>
  <pivotTableStyleInfo name="PivotStyleMedium12" showRowHeaders="1" showColHeaders="1" showRowStripes="0" showColStripes="0" showLastColumn="1"/>
  <filters count="3"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18.xml><?xml version="1.0" encoding="utf-8"?>
<pivotTableDefinition xmlns="http://schemas.openxmlformats.org/spreadsheetml/2006/main" name="PivotTable38" cacheId="141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JV3:KC171" firstHeaderRow="1" firstDataRow="2" firstDataCol="2"/>
  <pivotFields count="17">
    <pivotField axis="axisRow" compact="0" outline="0" showAll="0" measureFilter="1" sortType="descending" defaultSubtotal="0">
      <items count="294">
        <item x="293"/>
        <item x="0"/>
        <item x="1"/>
        <item x="2"/>
        <item x="3"/>
        <item x="4"/>
        <item x="5"/>
        <item x="6"/>
        <item x="7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59"/>
        <item x="60"/>
        <item x="61"/>
        <item x="62"/>
        <item x="63"/>
        <item x="64"/>
        <item x="65"/>
        <item x="66"/>
        <item x="67"/>
        <item x="69"/>
        <item x="71"/>
        <item x="72"/>
        <item x="73"/>
        <item x="75"/>
        <item x="76"/>
        <item x="77"/>
        <item x="81"/>
        <item x="82"/>
        <item x="83"/>
        <item x="84"/>
        <item x="94"/>
        <item x="96"/>
        <item x="101"/>
        <item x="103"/>
        <item x="107"/>
        <item x="108"/>
        <item x="109"/>
        <item x="110"/>
        <item x="111"/>
        <item x="112"/>
        <item x="114"/>
        <item x="8"/>
        <item x="9"/>
        <item x="10"/>
        <item x="11"/>
        <item x="12"/>
        <item x="21"/>
        <item x="29"/>
        <item x="51"/>
        <item x="53"/>
        <item x="54"/>
        <item x="55"/>
        <item x="56"/>
        <item x="57"/>
        <item x="58"/>
        <item x="68"/>
        <item x="74"/>
        <item x="78"/>
        <item x="79"/>
        <item x="80"/>
        <item x="85"/>
        <item x="86"/>
        <item x="87"/>
        <item x="88"/>
        <item x="89"/>
        <item x="90"/>
        <item x="91"/>
        <item x="92"/>
        <item x="93"/>
        <item x="95"/>
        <item x="97"/>
        <item x="98"/>
        <item x="99"/>
        <item x="100"/>
        <item x="102"/>
        <item x="104"/>
        <item x="105"/>
        <item x="106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70"/>
        <item x="41"/>
        <item x="42"/>
        <item x="43"/>
        <item x="44"/>
        <item x="45"/>
        <item x="46"/>
        <item x="47"/>
        <item x="48"/>
        <item x="49"/>
        <item x="50"/>
        <item x="52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2"/>
        <item x="253"/>
        <item x="247"/>
        <item x="251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0">
        <item x="2"/>
        <item x="6"/>
        <item x="3"/>
        <item x="1"/>
        <item x="0"/>
        <item x="129"/>
        <item x="4"/>
        <item x="5"/>
        <item x="7"/>
        <item x="11"/>
        <item x="12"/>
        <item x="13"/>
        <item x="15"/>
        <item x="16"/>
        <item x="18"/>
        <item x="19"/>
        <item x="20"/>
        <item x="21"/>
        <item x="24"/>
        <item x="25"/>
        <item x="26"/>
        <item x="27"/>
        <item x="29"/>
        <item x="28"/>
        <item x="30"/>
        <item x="32"/>
        <item x="34"/>
        <item x="36"/>
        <item x="37"/>
        <item x="45"/>
        <item x="42"/>
        <item x="41"/>
        <item x="49"/>
        <item x="50"/>
        <item x="10"/>
        <item x="8"/>
        <item x="9"/>
        <item x="14"/>
        <item x="17"/>
        <item x="23"/>
        <item x="31"/>
        <item x="33"/>
        <item x="35"/>
        <item x="38"/>
        <item x="39"/>
        <item x="40"/>
        <item x="43"/>
        <item x="44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22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</items>
    </pivotField>
    <pivotField dataField="1" compact="0" outline="0" showAll="0" defaultSubtotal="0"/>
    <pivotField dataField="1" compact="0" outline="0" showAll="0" defaultSubtotal="0"/>
    <pivotField name="Sum of FTA / GM2"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1"/>
  </rowFields>
  <rowItems count="167">
    <i>
      <x v="126"/>
      <x v="1"/>
    </i>
    <i>
      <x v="262"/>
      <x v="61"/>
    </i>
    <i>
      <x v="264"/>
      <x v="116"/>
    </i>
    <i>
      <x v="116"/>
      <x v="1"/>
    </i>
    <i>
      <x v="160"/>
      <x v="76"/>
    </i>
    <i>
      <x v="259"/>
      <x v="58"/>
    </i>
    <i>
      <x v="81"/>
      <x v="40"/>
    </i>
    <i>
      <x v="38"/>
      <x v="19"/>
    </i>
    <i>
      <x v="23"/>
      <x v="13"/>
    </i>
    <i>
      <x v="14"/>
      <x v="4"/>
    </i>
    <i>
      <x v="261"/>
      <x v="113"/>
    </i>
    <i>
      <x v="36"/>
      <x v="18"/>
    </i>
    <i>
      <x v="202"/>
      <x v="94"/>
    </i>
    <i>
      <x v="162"/>
      <x v="77"/>
    </i>
    <i>
      <x v="169"/>
      <x v="81"/>
    </i>
    <i>
      <x v="222"/>
      <x v="104"/>
    </i>
    <i>
      <x v="283"/>
      <x v="117"/>
    </i>
    <i>
      <x v="7"/>
      <x v="1"/>
    </i>
    <i>
      <x v="223"/>
      <x v="105"/>
    </i>
    <i>
      <x v="180"/>
      <x v="81"/>
    </i>
    <i>
      <x v="108"/>
      <x v="7"/>
    </i>
    <i>
      <x v="213"/>
      <x v="97"/>
    </i>
    <i>
      <x v="40"/>
      <x v="19"/>
    </i>
    <i>
      <x v="128"/>
      <x v="58"/>
    </i>
    <i>
      <x v="44"/>
      <x v="22"/>
    </i>
    <i>
      <x v="131"/>
      <x v="61"/>
    </i>
    <i>
      <x v="173"/>
      <x v="82"/>
    </i>
    <i>
      <x v="250"/>
      <x v="61"/>
    </i>
    <i>
      <x v="37"/>
      <x v="18"/>
    </i>
    <i>
      <x v="80"/>
      <x v="23"/>
    </i>
    <i>
      <x v="120"/>
      <x v="58"/>
    </i>
    <i>
      <x v="248"/>
      <x v="58"/>
    </i>
    <i>
      <x v="231"/>
      <x v="105"/>
    </i>
    <i>
      <x v="115"/>
      <x v="4"/>
    </i>
    <i>
      <x v="203"/>
      <x v="95"/>
    </i>
    <i>
      <x v="181"/>
      <x v="88"/>
    </i>
    <i>
      <x v="130"/>
      <x v="7"/>
    </i>
    <i>
      <x v="24"/>
      <x v="12"/>
    </i>
    <i>
      <x v="286"/>
      <x v="118"/>
    </i>
    <i>
      <x v="269"/>
      <x v="113"/>
    </i>
    <i>
      <x v="171"/>
      <x v="76"/>
    </i>
    <i>
      <x v="272"/>
      <x v="116"/>
    </i>
    <i>
      <x v="232"/>
      <x v="108"/>
    </i>
    <i>
      <x v="43"/>
      <x v="19"/>
    </i>
    <i>
      <x v="274"/>
      <x v="117"/>
    </i>
    <i>
      <x v="57"/>
      <x v="31"/>
    </i>
    <i>
      <x v="153"/>
      <x v="70"/>
    </i>
    <i>
      <x v="30"/>
      <x v="16"/>
    </i>
    <i>
      <x v="121"/>
      <x v="59"/>
    </i>
    <i>
      <x v="226"/>
      <x v="97"/>
    </i>
    <i>
      <x v="208"/>
      <x v="99"/>
    </i>
    <i>
      <x v="152"/>
      <x v="69"/>
    </i>
    <i>
      <x v="251"/>
      <x v="113"/>
    </i>
    <i>
      <x v="10"/>
      <x v="6"/>
    </i>
    <i>
      <x v="187"/>
      <x v="90"/>
    </i>
    <i>
      <x v="176"/>
      <x v="85"/>
    </i>
    <i>
      <x v="73"/>
      <x v="13"/>
    </i>
    <i>
      <x v="161"/>
      <x v="69"/>
    </i>
    <i>
      <x v="214"/>
      <x v="94"/>
    </i>
    <i>
      <x v="4"/>
      <x v="2"/>
    </i>
    <i>
      <x v="6"/>
      <x v="7"/>
    </i>
    <i>
      <x v="119"/>
      <x v="7"/>
    </i>
    <i>
      <x v="186"/>
      <x v="85"/>
    </i>
    <i>
      <x v="35"/>
      <x v="18"/>
    </i>
    <i>
      <x v="178"/>
      <x v="86"/>
    </i>
    <i>
      <x v="61"/>
      <x v="1"/>
    </i>
    <i>
      <x v="77"/>
      <x v="16"/>
    </i>
    <i>
      <x v="157"/>
      <x v="74"/>
    </i>
    <i>
      <x v="204"/>
      <x v="96"/>
    </i>
    <i>
      <x v="206"/>
      <x v="97"/>
    </i>
    <i>
      <x v="215"/>
      <x v="100"/>
    </i>
    <i>
      <x v="211"/>
      <x v="96"/>
    </i>
    <i>
      <x v="216"/>
      <x v="99"/>
    </i>
    <i>
      <x v="89"/>
      <x v="31"/>
    </i>
    <i>
      <x v="236"/>
      <x v="106"/>
    </i>
    <i>
      <x v="118"/>
      <x v="33"/>
    </i>
    <i>
      <x v="34"/>
      <x v="11"/>
    </i>
    <i>
      <x v="17"/>
      <x v="12"/>
    </i>
    <i>
      <x v="129"/>
      <x v="33"/>
    </i>
    <i>
      <x v="177"/>
      <x v="79"/>
    </i>
    <i>
      <x v="167"/>
      <x v="80"/>
    </i>
    <i>
      <x v="183"/>
      <x v="89"/>
    </i>
    <i>
      <x v="258"/>
      <x v="62"/>
    </i>
    <i>
      <x v="230"/>
      <x v="100"/>
    </i>
    <i>
      <x v="205"/>
      <x v="89"/>
    </i>
    <i>
      <x v="221"/>
      <x v="103"/>
    </i>
    <i>
      <x v="2"/>
      <x v="3"/>
    </i>
    <i>
      <x v="229"/>
      <x v="103"/>
    </i>
    <i>
      <x v="235"/>
      <x v="104"/>
    </i>
    <i>
      <x v="249"/>
      <x v="33"/>
    </i>
    <i>
      <x v="31"/>
      <x v="13"/>
    </i>
    <i>
      <x v="270"/>
      <x v="61"/>
    </i>
    <i>
      <x v="198"/>
      <x v="86"/>
    </i>
    <i>
      <x v="154"/>
      <x v="71"/>
    </i>
    <i>
      <x v="220"/>
      <x v="100"/>
    </i>
    <i>
      <x v="48"/>
      <x v="25"/>
    </i>
    <i>
      <x v="1"/>
      <x v="4"/>
    </i>
    <i>
      <x v="234"/>
      <x v="110"/>
    </i>
    <i>
      <x v="150"/>
      <x v="67"/>
    </i>
    <i>
      <x v="32"/>
      <x v="11"/>
    </i>
    <i>
      <x v="284"/>
      <x v="122"/>
    </i>
    <i>
      <x v="263"/>
      <x v="115"/>
    </i>
    <i>
      <x v="288"/>
      <x v="119"/>
    </i>
    <i>
      <x v="225"/>
      <x v="94"/>
    </i>
    <i>
      <x v="260"/>
      <x v="59"/>
    </i>
    <i>
      <x v="291"/>
      <x v="124"/>
    </i>
    <i>
      <x v="191"/>
      <x v="88"/>
    </i>
    <i>
      <x v="168"/>
      <x v="74"/>
    </i>
    <i>
      <x v="86"/>
      <x v="44"/>
    </i>
    <i>
      <x v="182"/>
      <x v="82"/>
    </i>
    <i>
      <x v="227"/>
      <x v="107"/>
    </i>
    <i>
      <x v="9"/>
      <x v="9"/>
    </i>
    <i>
      <x v="175"/>
      <x v="84"/>
    </i>
    <i>
      <x v="212"/>
      <x v="98"/>
    </i>
    <i>
      <x v="156"/>
      <x v="73"/>
    </i>
    <i>
      <x v="60"/>
      <x v="4"/>
    </i>
    <i>
      <x v="26"/>
      <x v="10"/>
    </i>
    <i>
      <x v="18"/>
      <x v="9"/>
    </i>
    <i>
      <x v="164"/>
      <x v="79"/>
    </i>
    <i>
      <x v="16"/>
      <x v="11"/>
    </i>
    <i>
      <x v="163"/>
      <x v="78"/>
    </i>
    <i>
      <x v="194"/>
      <x v="89"/>
    </i>
    <i>
      <x v="12"/>
      <x v="2"/>
    </i>
    <i>
      <x v="20"/>
      <x v="10"/>
    </i>
    <i>
      <x v="217"/>
      <x v="101"/>
    </i>
    <i>
      <x v="188"/>
      <x v="86"/>
    </i>
    <i>
      <x v="42"/>
      <x v="21"/>
    </i>
    <i>
      <x v="127"/>
      <x v="59"/>
    </i>
    <i>
      <x v="76"/>
      <x v="17"/>
    </i>
    <i>
      <x v="185"/>
      <x v="84"/>
    </i>
    <i>
      <x v="64"/>
      <x v="2"/>
    </i>
    <i>
      <x v="271"/>
      <x v="115"/>
    </i>
    <i>
      <x v="253"/>
      <x v="114"/>
    </i>
    <i>
      <x v="254"/>
      <x v="59"/>
    </i>
    <i>
      <x v="5"/>
      <x v="6"/>
    </i>
    <i>
      <x v="27"/>
      <x v="9"/>
    </i>
    <i>
      <x v="207"/>
      <x v="98"/>
    </i>
    <i>
      <x v="63"/>
      <x/>
    </i>
    <i>
      <x v="282"/>
      <x v="123"/>
    </i>
    <i>
      <x v="174"/>
      <x v="83"/>
    </i>
    <i>
      <x v="83"/>
      <x v="26"/>
    </i>
    <i>
      <x v="151"/>
      <x v="68"/>
    </i>
    <i>
      <x v="82"/>
      <x v="41"/>
    </i>
    <i>
      <x v="62"/>
      <x v="33"/>
    </i>
    <i>
      <x v="3"/>
      <x/>
    </i>
    <i>
      <x v="233"/>
      <x v="109"/>
    </i>
    <i>
      <x v="196"/>
      <x v="91"/>
    </i>
    <i>
      <x v="13"/>
      <x v="10"/>
    </i>
    <i>
      <x v="75"/>
      <x v="12"/>
    </i>
    <i>
      <x v="192"/>
      <x v="84"/>
    </i>
    <i>
      <x v="93"/>
      <x v="31"/>
    </i>
    <i>
      <x v="11"/>
      <x/>
    </i>
    <i>
      <x v="33"/>
      <x v="17"/>
    </i>
    <i>
      <x v="84"/>
      <x v="42"/>
    </i>
    <i>
      <x v="41"/>
      <x v="20"/>
    </i>
    <i>
      <x v="287"/>
      <x v="121"/>
    </i>
    <i>
      <x v="209"/>
      <x v="91"/>
    </i>
    <i>
      <x v="90"/>
      <x v="30"/>
    </i>
    <i>
      <x v="117"/>
      <x/>
    </i>
    <i>
      <x v="199"/>
      <x v="92"/>
    </i>
    <i>
      <x v="158"/>
      <x v="67"/>
    </i>
    <i>
      <x v="166"/>
      <x v="71"/>
    </i>
    <i>
      <x v="25"/>
      <x v="6"/>
    </i>
    <i>
      <x v="19"/>
      <x v="6"/>
    </i>
    <i>
      <x v="28"/>
      <x v="14"/>
    </i>
    <i>
      <x v="29"/>
      <x v="15"/>
    </i>
    <i>
      <x v="65"/>
      <x v="3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Max of FT %" fld="2" subtotal="max" baseField="1" baseItem="7"/>
    <dataField name="Max of Sum of Career_FTMperGame" fld="3" subtotal="max" baseField="0" baseItem="0"/>
    <dataField name="Max of Sum of FTA / GM2" fld="4" subtotal="max" baseField="0" baseItem="0"/>
    <dataField name="Max of Max of Season" fld="5" subtotal="max" baseField="0" baseItem="0"/>
    <dataField name="Max of Sum of FTM" fld="7" subtotal="max" baseField="0" baseItem="0"/>
    <dataField name="Max of Sum of FTA" fld="8" subtotal="max" baseField="0" baseItem="0"/>
  </dataFields>
  <formats count="1">
    <format dxfId="561">
      <pivotArea type="all" dataOnly="0" outline="0" fieldPosition="0"/>
    </format>
  </formats>
  <pivotTableStyleInfo name="PivotStyleLight3" showRowHeaders="1" showColHeaders="1" showRowStripes="0" showColStripes="0" showLastColumn="1"/>
  <filters count="2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2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19.xml><?xml version="1.0" encoding="utf-8"?>
<pivotTableDefinition xmlns="http://schemas.openxmlformats.org/spreadsheetml/2006/main" name="PivotTable57" cacheId="13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IJ3:IP94" firstHeaderRow="1" firstDataRow="2" firstDataCol="1"/>
  <pivotFields count="31">
    <pivotField axis="axisRow" compact="0" outline="0" showAll="0" measureFilter="1" sortType="descending" defaultSubtotal="0">
      <items count="133">
        <item x="0"/>
        <item x="1"/>
        <item x="2"/>
        <item x="3"/>
        <item x="4"/>
        <item x="5"/>
        <item x="6"/>
        <item x="13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7"/>
        <item x="51"/>
        <item x="52"/>
        <item x="53"/>
        <item x="54"/>
        <item x="57"/>
        <item x="58"/>
        <item x="59"/>
        <item x="60"/>
        <item x="61"/>
        <item x="62"/>
        <item x="55"/>
        <item x="56"/>
        <item x="63"/>
        <item x="64"/>
        <item x="65"/>
        <item x="66"/>
        <item x="23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7"/>
        <item x="67"/>
        <item x="6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Sum of 3FGM2" compact="0" outline="0" showAll="0" defaultSubtotal="0"/>
    <pivotField name="Sum of 3FGA2" compact="0" outline="0" showAll="0" defaultSubtotal="0"/>
    <pivotField name="Sum of 2FGM2" compact="0" outline="0" showAll="0" defaultSubtotal="0"/>
    <pivotField name="Sum of 2FGA2" compact="0" outline="0" showAll="0" defaultSubtotal="0"/>
    <pivotField name="Sum of FTM2" dataField="1" compact="0" outline="0" showAll="0" defaultSubtotal="0"/>
    <pivotField name="Sum of FTA2" dataField="1" compact="0" outline="0" showAll="0" defaultSubtotal="0"/>
    <pivotField compact="0" outline="0" showAll="0" defaultSubtotal="0"/>
    <pivotField compact="0" outline="0" showAll="0" defaultSubtotal="0"/>
    <pivotField name="Sum of GP2" dataField="1" compact="0" outline="0" showAll="0" defaultSubtotal="0"/>
    <pivotField name="Sum of Career_3P%2" compact="0" outline="0" showAll="0" defaultSubtotal="0"/>
    <pivotField name="Sum of Career_FG%2" compact="0" outline="0" showAll="0" defaultSubtotal="0"/>
    <pivotField name="Sum of Career_FT%2"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0"/>
  </rowFields>
  <rowItems count="90">
    <i>
      <x v="1"/>
    </i>
    <i>
      <x v="31"/>
    </i>
    <i>
      <x v="78"/>
    </i>
    <i>
      <x v="79"/>
    </i>
    <i>
      <x v="25"/>
    </i>
    <i>
      <x v="58"/>
    </i>
    <i>
      <x v="83"/>
    </i>
    <i>
      <x v="121"/>
    </i>
    <i>
      <x v="29"/>
    </i>
    <i>
      <x v="108"/>
    </i>
    <i>
      <x v="66"/>
    </i>
    <i>
      <x v="116"/>
    </i>
    <i>
      <x v="28"/>
    </i>
    <i>
      <x v="119"/>
    </i>
    <i>
      <x v="107"/>
    </i>
    <i>
      <x v="97"/>
    </i>
    <i>
      <x v="24"/>
    </i>
    <i>
      <x v="87"/>
    </i>
    <i>
      <x v="98"/>
    </i>
    <i>
      <x v="8"/>
    </i>
    <i>
      <x v="113"/>
    </i>
    <i>
      <x v="17"/>
    </i>
    <i>
      <x v="72"/>
    </i>
    <i>
      <x v="21"/>
    </i>
    <i>
      <x v="100"/>
    </i>
    <i>
      <x v="122"/>
    </i>
    <i>
      <x v="6"/>
    </i>
    <i>
      <x v="102"/>
    </i>
    <i>
      <x v="90"/>
    </i>
    <i>
      <x v="70"/>
    </i>
    <i>
      <x v="92"/>
    </i>
    <i>
      <x v="84"/>
    </i>
    <i>
      <x v="99"/>
    </i>
    <i>
      <x v="63"/>
    </i>
    <i>
      <x v="103"/>
    </i>
    <i>
      <x v="82"/>
    </i>
    <i>
      <x v="39"/>
    </i>
    <i>
      <x v="16"/>
    </i>
    <i>
      <x v="41"/>
    </i>
    <i>
      <x v="106"/>
    </i>
    <i>
      <x v="4"/>
    </i>
    <i>
      <x v="10"/>
    </i>
    <i>
      <x v="76"/>
    </i>
    <i>
      <x v="127"/>
    </i>
    <i>
      <x v="32"/>
    </i>
    <i>
      <x v="109"/>
    </i>
    <i>
      <x v="88"/>
    </i>
    <i>
      <x v="81"/>
    </i>
    <i>
      <x v="123"/>
    </i>
    <i>
      <x v="51"/>
    </i>
    <i>
      <x v="115"/>
    </i>
    <i>
      <x v="125"/>
    </i>
    <i>
      <x v="91"/>
    </i>
    <i>
      <x v="14"/>
    </i>
    <i>
      <x v="2"/>
    </i>
    <i>
      <x v="110"/>
    </i>
    <i>
      <x v="59"/>
    </i>
    <i>
      <x v="85"/>
    </i>
    <i>
      <x v="73"/>
    </i>
    <i>
      <x v="126"/>
    </i>
    <i>
      <x v="12"/>
    </i>
    <i>
      <x v="118"/>
    </i>
    <i>
      <x v="75"/>
    </i>
    <i>
      <x v="80"/>
    </i>
    <i>
      <x v="34"/>
    </i>
    <i>
      <x v="104"/>
    </i>
    <i>
      <x v="27"/>
    </i>
    <i>
      <x v="117"/>
    </i>
    <i>
      <x v="101"/>
    </i>
    <i>
      <x v="86"/>
    </i>
    <i>
      <x v="13"/>
    </i>
    <i>
      <x v="3"/>
    </i>
    <i>
      <x v="33"/>
    </i>
    <i>
      <x v="69"/>
    </i>
    <i>
      <x v="68"/>
    </i>
    <i>
      <x v="42"/>
    </i>
    <i>
      <x v="53"/>
    </i>
    <i>
      <x v="114"/>
    </i>
    <i>
      <x v="22"/>
    </i>
    <i>
      <x v="9"/>
    </i>
    <i>
      <x v="93"/>
    </i>
    <i>
      <x/>
    </i>
    <i>
      <x v="35"/>
    </i>
    <i>
      <x v="124"/>
    </i>
    <i>
      <x v="5"/>
    </i>
    <i>
      <x v="20"/>
    </i>
    <i>
      <x v="94"/>
    </i>
    <i>
      <x v="95"/>
    </i>
    <i>
      <x v="26"/>
    </i>
    <i>
      <x v="1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Sum of Career_FT%2" fld="12" subtotal="max" baseField="0" baseItem="0" numFmtId="9"/>
    <dataField name="Max of Sum of Career_FTMperGame" fld="17" subtotal="max" baseField="0" baseItem="0"/>
    <dataField name="Max of Sum of Career_FTAperGame" fld="18" subtotal="max" baseField="0" baseItem="0"/>
    <dataField name="Max of Sum of GP2" fld="9" subtotal="max" baseField="0" baseItem="0"/>
    <dataField name="Max of Sum of FTM2" fld="5" subtotal="max" baseField="0" baseItem="0"/>
    <dataField name="Max of Sum of FTA2" fld="6" subtotal="max" baseField="0" baseItem="0"/>
  </dataFields>
  <formats count="2">
    <format dxfId="563">
      <pivotArea type="all" dataOnly="0" outline="0" fieldPosition="0"/>
    </format>
    <format dxfId="56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15" showRowHeaders="1" showColHeaders="1" showRowStripes="0" showColStripes="0" showLastColumn="1"/>
  <filters count="2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5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2.xml><?xml version="1.0" encoding="utf-8"?>
<pivotTableDefinition xmlns="http://schemas.openxmlformats.org/spreadsheetml/2006/main" name="PivotTable49" cacheId="152" applyNumberFormats="0" applyBorderFormats="0" applyFontFormats="0" applyPatternFormats="0" applyAlignmentFormats="0" applyWidthHeightFormats="1" dataCaption="Team Scoring" updatedVersion="6" minRefreshableVersion="3" showCalcMbrs="0" rowGrandTotals="0" colGrandTotals="0" itemPrintTitles="1" createdVersion="3" indent="0" outline="1" outlineData="1" multipleFieldFilters="0" rowHeaderCaption="Team Defense">
  <location ref="B149:K176" firstHeaderRow="1" firstDataRow="2" firstDataCol="1"/>
  <pivotFields count="78">
    <pivotField showAll="0" sortType="a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ascending" defaultSubtotal="0">
      <items count="95">
        <item x="0"/>
        <item x="10"/>
        <item x="9"/>
        <item x="1"/>
        <item x="11"/>
        <item x="12"/>
        <item x="17"/>
        <item x="19"/>
        <item x="20"/>
        <item x="21"/>
        <item x="22"/>
        <item x="23"/>
        <item x="24"/>
        <item x="25"/>
        <item x="8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94"/>
        <item x="13"/>
        <item x="14"/>
        <item x="15"/>
        <item x="16"/>
        <item x="18"/>
        <item x="7"/>
        <item x="6"/>
        <item x="87"/>
        <item x="88"/>
        <item x="89"/>
        <item x="90"/>
        <item x="91"/>
        <item x="92"/>
        <item x="93"/>
        <item x="5"/>
        <item x="4"/>
        <item x="3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2"/>
  </rowFields>
  <rowItems count="26">
    <i>
      <x v="93"/>
    </i>
    <i>
      <x v="92"/>
    </i>
    <i>
      <x v="83"/>
    </i>
    <i>
      <x v="94"/>
    </i>
    <i>
      <x v="91"/>
    </i>
    <i>
      <x v="4"/>
    </i>
    <i>
      <x v="2"/>
    </i>
    <i>
      <x v="5"/>
    </i>
    <i>
      <x v="78"/>
    </i>
    <i>
      <x v="80"/>
    </i>
    <i>
      <x v="81"/>
    </i>
    <i>
      <x v="1"/>
    </i>
    <i>
      <x v="6"/>
    </i>
    <i>
      <x v="77"/>
    </i>
    <i>
      <x v="14"/>
    </i>
    <i>
      <x v="82"/>
    </i>
    <i>
      <x v="79"/>
    </i>
    <i>
      <x v="17"/>
    </i>
    <i>
      <x v="21"/>
    </i>
    <i>
      <x v="23"/>
    </i>
    <i>
      <x v="22"/>
    </i>
    <i>
      <x v="18"/>
    </i>
    <i>
      <x v="15"/>
    </i>
    <i>
      <x v="19"/>
    </i>
    <i>
      <x v="20"/>
    </i>
    <i>
      <x v="16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PTS / GM" fld="48" baseField="0" baseItem="0" numFmtId="164"/>
    <dataField name="OPP FGA" fld="72" baseField="0" baseItem="0" numFmtId="164"/>
    <dataField name="OPP FG %" fld="73" baseField="0" baseItem="0" numFmtId="165"/>
    <dataField name="OPP 3FGA" fld="74" baseField="0" baseItem="0" numFmtId="164"/>
    <dataField name="OPP 3FG %" fld="32" baseField="0" baseItem="0" numFmtId="9"/>
    <dataField name="OPP FTA" fld="75" baseField="0" baseItem="0" numFmtId="164"/>
    <dataField name="OPP FT %" fld="38" baseField="0" baseItem="0" numFmtId="9"/>
    <dataField name="STL / GM" fld="25" baseField="0" baseItem="0" numFmtId="164"/>
    <dataField name="OPP TO / GM" fld="55" baseField="0" baseItem="0" numFmtId="164"/>
  </dataFields>
  <formats count="25">
    <format dxfId="706">
      <pivotArea type="all" dataOnly="0" outline="0" fieldPosition="0"/>
    </format>
    <format dxfId="705">
      <pivotArea outline="0" collapsedLevelsAreSubtotals="1" fieldPosition="0"/>
    </format>
    <format dxfId="704">
      <pivotArea type="all" dataOnly="0" outline="0" fieldPosition="0"/>
    </format>
    <format dxfId="703">
      <pivotArea field="-2" type="button" dataOnly="0" labelOnly="1" outline="0" axis="axisCol" fieldPosition="0"/>
    </format>
    <format dxfId="702">
      <pivotArea field="-2" type="button" dataOnly="0" labelOnly="1" outline="0" axis="axisCol" fieldPosition="0"/>
    </format>
    <format dxfId="701">
      <pivotArea field="-2" type="button" dataOnly="0" labelOnly="1" outline="0" axis="axisCol" fieldPosition="0"/>
    </format>
    <format dxfId="700">
      <pivotArea type="topRight" dataOnly="0" labelOnly="1" outline="0" fieldPosition="0"/>
    </format>
    <format dxfId="699">
      <pivotArea type="topRight" dataOnly="0" labelOnly="1" outline="0" offset="A1:B1" fieldPosition="0"/>
    </format>
    <format dxfId="698">
      <pivotArea field="-2" type="button" dataOnly="0" labelOnly="1" outline="0" axis="axisCol" fieldPosition="0"/>
    </format>
    <format dxfId="697">
      <pivotArea type="all" dataOnly="0" outline="0" fieldPosition="0"/>
    </format>
    <format dxfId="696">
      <pivotArea field="0" type="button" dataOnly="0" labelOnly="1" outline="0"/>
    </format>
    <format dxfId="695">
      <pivotArea field="0" type="button" dataOnly="0" labelOnly="1" outline="0"/>
    </format>
    <format dxfId="694">
      <pivotArea field="0" type="button" dataOnly="0" labelOnly="1" outline="0"/>
    </format>
    <format dxfId="693">
      <pivotArea field="0" type="button" dataOnly="0" labelOnly="1" outline="0"/>
    </format>
    <format dxfId="692">
      <pivotArea outline="0" fieldPosition="0">
        <references count="1">
          <reference field="4294967294" count="1">
            <x v="0"/>
          </reference>
        </references>
      </pivotArea>
    </format>
    <format dxfId="691">
      <pivotArea outline="0" fieldPosition="0">
        <references count="1">
          <reference field="4294967294" count="1">
            <x v="1"/>
          </reference>
        </references>
      </pivotArea>
    </format>
    <format dxfId="690">
      <pivotArea outline="0" fieldPosition="0">
        <references count="1">
          <reference field="4294967294" count="1">
            <x v="2"/>
          </reference>
        </references>
      </pivotArea>
    </format>
    <format dxfId="689">
      <pivotArea outline="0" fieldPosition="0">
        <references count="1">
          <reference field="4294967294" count="1">
            <x v="3"/>
          </reference>
        </references>
      </pivotArea>
    </format>
    <format dxfId="688">
      <pivotArea outline="0" fieldPosition="0">
        <references count="1">
          <reference field="4294967294" count="1">
            <x v="4"/>
          </reference>
        </references>
      </pivotArea>
    </format>
    <format dxfId="687">
      <pivotArea outline="0" fieldPosition="0">
        <references count="1">
          <reference field="4294967294" count="1">
            <x v="5"/>
          </reference>
        </references>
      </pivotArea>
    </format>
    <format dxfId="686">
      <pivotArea outline="0" fieldPosition="0">
        <references count="1">
          <reference field="4294967294" count="1">
            <x v="6"/>
          </reference>
        </references>
      </pivotArea>
    </format>
    <format dxfId="685">
      <pivotArea outline="0" fieldPosition="0">
        <references count="1">
          <reference field="4294967294" count="1">
            <x v="7"/>
          </reference>
        </references>
      </pivotArea>
    </format>
    <format dxfId="684">
      <pivotArea outline="0" fieldPosition="0">
        <references count="1">
          <reference field="4294967294" count="1">
            <x v="8"/>
          </reference>
        </references>
      </pivotArea>
    </format>
    <format dxfId="68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82">
      <pivotArea field="62" type="button" dataOnly="0" labelOnly="1" outline="0" axis="axisRow" fieldPosition="0"/>
    </format>
  </formats>
  <pivotTableStyleInfo name="PivotStyleLight15" showRowHeaders="0" showColHeaders="0" showRowStripes="0" showColStripes="0" showLastColumn="1"/>
  <filters count="2">
    <filter fld="0" type="captionNotContains" evalOrder="-1" id="1" stringValue1="(blank)">
      <autoFilter ref="A1">
        <filterColumn colId="0">
          <customFilters>
            <customFilter operator="notEqual" val="*(blank)*"/>
          </customFilters>
        </filterColumn>
      </autoFilter>
    </filter>
    <filter fld="62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20.xml><?xml version="1.0" encoding="utf-8"?>
<pivotTableDefinition xmlns="http://schemas.openxmlformats.org/spreadsheetml/2006/main" name="PivotTable8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LL3:LP14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3"/>
  </rowFields>
  <rowItems count="10">
    <i>
      <x v="6"/>
    </i>
    <i>
      <x v="140"/>
    </i>
    <i>
      <x v="8"/>
    </i>
    <i>
      <x v="72"/>
    </i>
    <i>
      <x v="106"/>
    </i>
    <i>
      <x v="13"/>
    </i>
    <i>
      <x v="1"/>
    </i>
    <i>
      <x v="24"/>
    </i>
    <i>
      <x v="128"/>
    </i>
    <i>
      <x v="104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areer_FGM" fld="55" baseField="0" baseItem="0"/>
    <dataField name="Sum of Career_FGA" fld="56" baseField="0" baseItem="0"/>
    <dataField name="Sum of Career_FG%" fld="38" baseField="0" baseItem="0"/>
    <dataField name="Sum of GP" fld="5" baseField="0" baseItem="0"/>
  </dataFields>
  <formats count="1">
    <format dxfId="564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2" iMeasureFld="0">
      <autoFilter ref="A1">
        <filterColumn colId="0">
          <top10 val="10" filterVal="10"/>
        </filterColumn>
      </autoFilter>
    </filter>
    <filter fld="3" type="count" evalOrder="-1" id="13" iMeasureFld="0">
      <autoFilter ref="A1">
        <filterColumn colId="0">
          <top10 val="10" filterVal="10"/>
        </filterColumn>
      </autoFilter>
    </filter>
  </filters>
</pivotTableDefinition>
</file>

<file path=xl/pivotTables/pivotTable21.xml><?xml version="1.0" encoding="utf-8"?>
<pivotTableDefinition xmlns="http://schemas.openxmlformats.org/spreadsheetml/2006/main" name="PivotTable49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DP3:DS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54"/>
        <item x="15"/>
        <item x="17"/>
        <item x="24"/>
        <item x="21"/>
        <item x="22"/>
        <item x="20"/>
        <item x="1"/>
        <item x="16"/>
        <item x="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16"/>
    </i>
    <i>
      <x v="1"/>
    </i>
    <i>
      <x v="8"/>
    </i>
    <i>
      <x v="140"/>
    </i>
    <i>
      <x v="73"/>
    </i>
    <i>
      <x v="60"/>
    </i>
    <i>
      <x v="108"/>
    </i>
    <i>
      <x v="9"/>
    </i>
    <i>
      <x v="14"/>
    </i>
    <i>
      <x v="7"/>
    </i>
    <i>
      <x v="84"/>
    </i>
    <i>
      <x v="29"/>
    </i>
    <i>
      <x v="72"/>
    </i>
    <i>
      <x v="143"/>
    </i>
    <i>
      <x v="96"/>
    </i>
    <i>
      <x v="78"/>
    </i>
    <i>
      <x v="30"/>
    </i>
    <i>
      <x v="18"/>
    </i>
    <i>
      <x v="129"/>
    </i>
    <i>
      <x v="109"/>
    </i>
    <i>
      <x v="121"/>
    </i>
    <i>
      <x v="10"/>
    </i>
    <i>
      <x v="122"/>
    </i>
    <i>
      <x v="136"/>
    </i>
    <i>
      <x v="119"/>
    </i>
    <i>
      <x v="101"/>
    </i>
    <i>
      <x v="144"/>
    </i>
    <i>
      <x v="47"/>
    </i>
    <i>
      <x v="130"/>
    </i>
    <i>
      <x v="6"/>
    </i>
    <i>
      <x v="19"/>
    </i>
    <i>
      <x v="102"/>
    </i>
    <i>
      <x v="81"/>
    </i>
    <i>
      <x v="75"/>
    </i>
    <i>
      <x v="105"/>
    </i>
    <i>
      <x v="147"/>
    </i>
    <i>
      <x v="80"/>
    </i>
    <i>
      <x v="16"/>
    </i>
    <i>
      <x v="148"/>
    </i>
    <i>
      <x v="24"/>
    </i>
    <i>
      <x v="104"/>
    </i>
    <i>
      <x v="103"/>
    </i>
    <i>
      <x v="145"/>
    </i>
    <i>
      <x v="39"/>
    </i>
    <i>
      <x v="15"/>
    </i>
    <i>
      <x v="131"/>
    </i>
    <i>
      <x v="3"/>
    </i>
    <i>
      <x v="128"/>
    </i>
    <i>
      <x v="139"/>
    </i>
    <i>
      <x v="106"/>
    </i>
    <i>
      <x v="118"/>
    </i>
    <i>
      <x v="32"/>
    </i>
    <i>
      <x v="35"/>
    </i>
    <i>
      <x v="33"/>
    </i>
    <i>
      <x v="53"/>
    </i>
    <i>
      <x v="97"/>
    </i>
    <i>
      <x v="83"/>
    </i>
    <i>
      <x v="22"/>
    </i>
    <i>
      <x v="146"/>
    </i>
    <i>
      <x v="79"/>
    </i>
    <i>
      <x v="37"/>
    </i>
    <i>
      <x v="62"/>
    </i>
    <i>
      <x v="99"/>
    </i>
    <i>
      <x v="91"/>
    </i>
    <i>
      <x v="138"/>
    </i>
    <i>
      <x v="120"/>
    </i>
    <i>
      <x v="112"/>
    </i>
    <i>
      <x v="115"/>
    </i>
    <i>
      <x v="61"/>
    </i>
    <i>
      <x v="98"/>
    </i>
    <i>
      <x v="149"/>
    </i>
    <i>
      <x v="23"/>
    </i>
    <i>
      <x v="86"/>
    </i>
    <i>
      <x v="11"/>
    </i>
    <i>
      <x v="88"/>
    </i>
    <i>
      <x v="137"/>
    </i>
    <i>
      <x v="38"/>
    </i>
    <i>
      <x v="31"/>
    </i>
    <i>
      <x v="26"/>
    </i>
    <i>
      <x v="34"/>
    </i>
    <i>
      <x v="36"/>
    </i>
    <i>
      <x v="2"/>
    </i>
    <i>
      <x v="49"/>
    </i>
    <i>
      <x v="52"/>
    </i>
    <i>
      <x v="90"/>
    </i>
    <i>
      <x v="4"/>
    </i>
    <i>
      <x v="117"/>
    </i>
    <i>
      <x v="141"/>
    </i>
    <i>
      <x v="56"/>
    </i>
    <i>
      <x v="114"/>
    </i>
    <i>
      <x v="44"/>
    </i>
    <i>
      <x v="69"/>
    </i>
    <i>
      <x v="40"/>
    </i>
    <i>
      <x v="123"/>
    </i>
    <i>
      <x v="100"/>
    </i>
    <i>
      <x v="12"/>
    </i>
    <i>
      <x v="63"/>
    </i>
    <i>
      <x v="132"/>
    </i>
    <i>
      <x v="76"/>
    </i>
    <i>
      <x v="113"/>
    </i>
    <i>
      <x v="95"/>
    </i>
    <i>
      <x v="77"/>
    </i>
    <i>
      <x v="74"/>
    </i>
    <i>
      <x v="21"/>
    </i>
    <i>
      <x v="43"/>
    </i>
    <i>
      <x v="59"/>
    </i>
    <i>
      <x v="107"/>
    </i>
    <i>
      <x v="110"/>
    </i>
    <i>
      <x v="68"/>
    </i>
    <i>
      <x v="66"/>
    </i>
    <i>
      <x v="50"/>
    </i>
    <i>
      <x v="124"/>
    </i>
    <i>
      <x v="133"/>
    </i>
    <i>
      <x v="45"/>
    </i>
    <i>
      <x v="55"/>
    </i>
    <i>
      <x v="65"/>
    </i>
    <i>
      <x v="154"/>
    </i>
    <i>
      <x v="41"/>
    </i>
    <i>
      <x v="150"/>
    </i>
    <i>
      <x v="134"/>
    </i>
    <i>
      <x v="17"/>
    </i>
    <i>
      <x v="85"/>
    </i>
    <i>
      <x v="152"/>
    </i>
    <i>
      <x v="28"/>
    </i>
    <i>
      <x v="5"/>
    </i>
    <i>
      <x v="51"/>
    </i>
    <i>
      <x v="151"/>
    </i>
    <i>
      <x v="67"/>
    </i>
    <i>
      <x v="42"/>
    </i>
    <i>
      <x v="89"/>
    </i>
    <i>
      <x v="153"/>
    </i>
    <i>
      <x v="27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AST" fld="19" baseField="0" baseItem="0"/>
    <dataField name="Sum of TO'S" fld="22" baseField="0" baseItem="0"/>
    <dataField name="Sum of GP" fld="5" baseField="0" baseItem="0"/>
  </dataFields>
  <formats count="1">
    <format dxfId="565">
      <pivotArea type="all" dataOnly="0" outline="0" fieldPosition="0"/>
    </format>
  </formats>
  <pivotTableStyleInfo name="PivotStyleMedium19" showRowHeaders="1" showColHeaders="1" showRowStripes="0" showColStripes="0" showLastColumn="1"/>
  <filters count="5">
    <filter fld="3" type="captionNotContains" evalOrder="-1" id="11" stringValue1="(Blanks)">
      <autoFilter ref="A1">
        <filterColumn colId="0">
          <customFilters>
            <customFilter operator="notEqual" val="*(Blanks)*"/>
          </customFilters>
        </filterColumn>
      </autoFilter>
    </filter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0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2.xml><?xml version="1.0" encoding="utf-8"?>
<pivotTableDefinition xmlns="http://schemas.openxmlformats.org/spreadsheetml/2006/main" name="PivotTable46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DI3:DN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54"/>
        <item x="15"/>
        <item x="17"/>
        <item x="24"/>
        <item x="21"/>
        <item x="22"/>
        <item x="20"/>
        <item x="1"/>
        <item x="16"/>
        <item x="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16"/>
    </i>
    <i>
      <x v="108"/>
    </i>
    <i>
      <x v="140"/>
    </i>
    <i>
      <x v="136"/>
    </i>
    <i>
      <x v="121"/>
    </i>
    <i>
      <x v="143"/>
    </i>
    <i>
      <x v="1"/>
    </i>
    <i>
      <x v="8"/>
    </i>
    <i>
      <x v="84"/>
    </i>
    <i>
      <x v="73"/>
    </i>
    <i>
      <x v="139"/>
    </i>
    <i>
      <x v="29"/>
    </i>
    <i>
      <x v="129"/>
    </i>
    <i>
      <x v="30"/>
    </i>
    <i>
      <x v="60"/>
    </i>
    <i>
      <x v="96"/>
    </i>
    <i>
      <x v="101"/>
    </i>
    <i>
      <x v="9"/>
    </i>
    <i>
      <x v="3"/>
    </i>
    <i>
      <x v="109"/>
    </i>
    <i>
      <x v="81"/>
    </i>
    <i>
      <x v="122"/>
    </i>
    <i>
      <x v="47"/>
    </i>
    <i>
      <x v="102"/>
    </i>
    <i>
      <x v="7"/>
    </i>
    <i>
      <x v="72"/>
    </i>
    <i>
      <x v="115"/>
    </i>
    <i>
      <x v="14"/>
    </i>
    <i>
      <x v="78"/>
    </i>
    <i>
      <x v="130"/>
    </i>
    <i>
      <x v="144"/>
    </i>
    <i>
      <x v="147"/>
    </i>
    <i>
      <x v="148"/>
    </i>
    <i>
      <x v="103"/>
    </i>
    <i>
      <x v="119"/>
    </i>
    <i>
      <x v="18"/>
    </i>
    <i>
      <x v="105"/>
    </i>
    <i>
      <x v="75"/>
    </i>
    <i>
      <x v="86"/>
    </i>
    <i>
      <x v="97"/>
    </i>
    <i>
      <x v="36"/>
    </i>
    <i>
      <x v="80"/>
    </i>
    <i>
      <x v="83"/>
    </i>
    <i>
      <x v="98"/>
    </i>
    <i>
      <x v="10"/>
    </i>
    <i>
      <x v="145"/>
    </i>
    <i>
      <x v="33"/>
    </i>
    <i>
      <x v="6"/>
    </i>
    <i>
      <x v="104"/>
    </i>
    <i>
      <x v="32"/>
    </i>
    <i>
      <x v="38"/>
    </i>
    <i>
      <x v="39"/>
    </i>
    <i>
      <x v="131"/>
    </i>
    <i>
      <x v="35"/>
    </i>
    <i>
      <x v="19"/>
    </i>
    <i>
      <x v="118"/>
    </i>
    <i>
      <x v="128"/>
    </i>
    <i>
      <x v="138"/>
    </i>
    <i>
      <x v="149"/>
    </i>
    <i>
      <x v="24"/>
    </i>
    <i>
      <x v="106"/>
    </i>
    <i>
      <x v="88"/>
    </i>
    <i>
      <x v="91"/>
    </i>
    <i>
      <x v="146"/>
    </i>
    <i>
      <x v="90"/>
    </i>
    <i>
      <x v="16"/>
    </i>
    <i>
      <x v="37"/>
    </i>
    <i>
      <x v="52"/>
    </i>
    <i>
      <x v="53"/>
    </i>
    <i>
      <x v="114"/>
    </i>
    <i>
      <x v="112"/>
    </i>
    <i>
      <x v="120"/>
    </i>
    <i>
      <x v="40"/>
    </i>
    <i>
      <x v="99"/>
    </i>
    <i>
      <x v="56"/>
    </i>
    <i>
      <x v="15"/>
    </i>
    <i>
      <x v="137"/>
    </i>
    <i>
      <x v="22"/>
    </i>
    <i>
      <x v="95"/>
    </i>
    <i>
      <x v="61"/>
    </i>
    <i>
      <x v="132"/>
    </i>
    <i>
      <x v="79"/>
    </i>
    <i>
      <x v="62"/>
    </i>
    <i>
      <x v="43"/>
    </i>
    <i>
      <x v="23"/>
    </i>
    <i>
      <x v="2"/>
    </i>
    <i>
      <x v="31"/>
    </i>
    <i>
      <x v="34"/>
    </i>
    <i>
      <x v="11"/>
    </i>
    <i>
      <x v="49"/>
    </i>
    <i>
      <x v="76"/>
    </i>
    <i>
      <x v="4"/>
    </i>
    <i>
      <x v="117"/>
    </i>
    <i>
      <x v="74"/>
    </i>
    <i>
      <x v="123"/>
    </i>
    <i>
      <x v="21"/>
    </i>
    <i>
      <x v="44"/>
    </i>
    <i>
      <x v="100"/>
    </i>
    <i>
      <x v="141"/>
    </i>
    <i>
      <x v="107"/>
    </i>
    <i>
      <x v="26"/>
    </i>
    <i>
      <x v="63"/>
    </i>
    <i>
      <x v="68"/>
    </i>
    <i>
      <x v="66"/>
    </i>
    <i>
      <x v="69"/>
    </i>
    <i>
      <x v="124"/>
    </i>
    <i>
      <x v="113"/>
    </i>
    <i>
      <x v="12"/>
    </i>
    <i>
      <x v="85"/>
    </i>
    <i>
      <x v="77"/>
    </i>
    <i>
      <x v="154"/>
    </i>
    <i>
      <x v="59"/>
    </i>
    <i>
      <x v="55"/>
    </i>
    <i>
      <x v="110"/>
    </i>
    <i>
      <x v="50"/>
    </i>
    <i>
      <x v="17"/>
    </i>
    <i>
      <x v="150"/>
    </i>
    <i>
      <x v="65"/>
    </i>
    <i>
      <x v="89"/>
    </i>
    <i>
      <x v="5"/>
    </i>
    <i>
      <x v="133"/>
    </i>
    <i>
      <x v="67"/>
    </i>
    <i>
      <x v="151"/>
    </i>
    <i>
      <x v="45"/>
    </i>
    <i>
      <x v="134"/>
    </i>
    <i>
      <x v="152"/>
    </i>
    <i>
      <x v="41"/>
    </i>
    <i>
      <x v="51"/>
    </i>
    <i>
      <x v="42"/>
    </i>
    <i>
      <x v="28"/>
    </i>
    <i>
      <x v="27"/>
    </i>
    <i>
      <x v="15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Career_AstPerGame" fld="43" baseField="0" baseItem="0"/>
    <dataField name="Sum of Career_TOPerGame" fld="44" baseField="0" baseItem="0"/>
    <dataField name="Sum of GP" fld="5" baseField="0" baseItem="0"/>
    <dataField name="Sum of AST" fld="19" baseField="0" baseItem="0"/>
    <dataField name="Sum of TO'S" fld="22" baseField="0" baseItem="0"/>
  </dataFields>
  <formats count="1">
    <format dxfId="566">
      <pivotArea type="all" dataOnly="0" outline="0" fieldPosition="0"/>
    </format>
  </formats>
  <pivotTableStyleInfo name="PivotStyleMedium19" showRowHeaders="1" showColHeaders="1" showRowStripes="0" showColStripes="0" showLastColumn="1"/>
  <filters count="5">
    <filter fld="3" type="captionNotContains" evalOrder="-1" id="11" stringValue1="(Blanks)">
      <autoFilter ref="A1">
        <filterColumn colId="0">
          <customFilters>
            <customFilter operator="notEqual" val="*(Blanks)*"/>
          </customFilters>
        </filterColumn>
      </autoFilter>
    </filter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0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3.xml><?xml version="1.0" encoding="utf-8"?>
<pivotTableDefinition xmlns="http://schemas.openxmlformats.org/spreadsheetml/2006/main" name="PivotTable6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LS3:LW14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0">
    <i>
      <x v="24"/>
    </i>
    <i>
      <x v="8"/>
    </i>
    <i>
      <x v="17"/>
    </i>
    <i>
      <x v="6"/>
    </i>
    <i>
      <x v="72"/>
    </i>
    <i>
      <x v="119"/>
    </i>
    <i>
      <x v="116"/>
    </i>
    <i>
      <x v="25"/>
    </i>
    <i>
      <x v="106"/>
    </i>
    <i>
      <x v="122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M" fld="12" baseField="0" baseItem="0"/>
    <dataField name="Sum of FTA" fld="13" baseField="0" baseItem="0"/>
    <dataField name="Sum of Career_FT%" fld="39" baseField="0" baseItem="0"/>
    <dataField name="Sum of GP" fld="5" baseField="0" baseItem="0"/>
  </dataFields>
  <formats count="1">
    <format dxfId="567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3" iMeasureFld="0">
      <autoFilter ref="A1">
        <filterColumn colId="0">
          <top10 val="10" filterVal="10"/>
        </filterColumn>
      </autoFilter>
    </filter>
    <filter fld="3" type="count" evalOrder="-1" id="14" iMeasureFld="0">
      <autoFilter ref="A1">
        <filterColumn colId="0">
          <top10 val="10" filterVal="10"/>
        </filterColumn>
      </autoFilter>
    </filter>
  </filters>
</pivotTableDefinition>
</file>

<file path=xl/pivotTables/pivotTable24.xml><?xml version="1.0" encoding="utf-8"?>
<pivotTableDefinition xmlns="http://schemas.openxmlformats.org/spreadsheetml/2006/main" name="PivotTable5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LE3:LI14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0">
    <i>
      <x v="1"/>
    </i>
    <i>
      <x v="6"/>
    </i>
    <i>
      <x v="140"/>
    </i>
    <i>
      <x v="78"/>
    </i>
    <i>
      <x v="72"/>
    </i>
    <i>
      <x v="119"/>
    </i>
    <i>
      <x v="25"/>
    </i>
    <i>
      <x v="39"/>
    </i>
    <i>
      <x v="20"/>
    </i>
    <i>
      <x v="10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FGM" fld="6" baseField="0" baseItem="0"/>
    <dataField name="Sum of 3FGA" fld="7" baseField="0" baseItem="0"/>
    <dataField name="Sum of Career_3P%" fld="48" baseField="0" baseItem="0"/>
    <dataField name="Sum of GP" fld="5" baseField="0" baseItem="0"/>
  </dataFields>
  <formats count="1">
    <format dxfId="568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1" iMeasureFld="0">
      <autoFilter ref="A1">
        <filterColumn colId="0">
          <top10 val="10" filterVal="10"/>
        </filterColumn>
      </autoFilter>
    </filter>
    <filter fld="3" type="count" evalOrder="-1" id="12" iMeasureFld="0">
      <autoFilter ref="A1">
        <filterColumn colId="0">
          <top10 val="10" filterVal="10"/>
        </filterColumn>
      </autoFilter>
    </filter>
  </filters>
</pivotTableDefinition>
</file>

<file path=xl/pivotTables/pivotTable25.xml><?xml version="1.0" encoding="utf-8"?>
<pivotTableDefinition xmlns="http://schemas.openxmlformats.org/spreadsheetml/2006/main" name="PivotTable10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EU3:EZ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1"/>
      <x v="15"/>
    </i>
    <i>
      <x v="344"/>
      <x v="80"/>
    </i>
    <i>
      <x v="2"/>
      <x v="6"/>
    </i>
    <i>
      <x v="367"/>
      <x v="144"/>
    </i>
    <i>
      <x v="29"/>
      <x v="15"/>
    </i>
    <i>
      <x v="71"/>
      <x v="31"/>
    </i>
    <i>
      <x v="353"/>
      <x v="80"/>
    </i>
    <i>
      <x v="130"/>
      <x v="8"/>
    </i>
    <i>
      <x v="134"/>
      <x v="3"/>
    </i>
    <i>
      <x v="350"/>
      <x v="140"/>
    </i>
    <i>
      <x v="326"/>
      <x v="60"/>
    </i>
    <i>
      <x v="73"/>
      <x v="31"/>
    </i>
    <i>
      <x v="100"/>
      <x v="47"/>
    </i>
    <i>
      <x v="356"/>
      <x v="144"/>
    </i>
    <i>
      <x v="155"/>
      <x v="8"/>
    </i>
    <i>
      <x v="26"/>
      <x v="18"/>
    </i>
    <i>
      <x v="32"/>
      <x v="19"/>
    </i>
    <i>
      <x v="324"/>
      <x v="139"/>
    </i>
    <i>
      <x v="88"/>
      <x v="39"/>
    </i>
    <i>
      <x v="341"/>
      <x v="140"/>
    </i>
    <i>
      <x v="72"/>
      <x v="30"/>
    </i>
    <i>
      <x v="38"/>
      <x v="15"/>
    </i>
    <i>
      <x v="68"/>
      <x v="29"/>
    </i>
    <i>
      <x v="174"/>
      <x v="60"/>
    </i>
    <i>
      <x v="24"/>
      <x v="16"/>
    </i>
    <i>
      <x v="67"/>
      <x v="29"/>
    </i>
    <i>
      <x v="369"/>
      <x v="145"/>
    </i>
    <i>
      <x v="4"/>
      <x v="3"/>
    </i>
    <i>
      <x v="1"/>
      <x v="8"/>
    </i>
    <i>
      <x v="47"/>
      <x v="26"/>
    </i>
    <i>
      <x v="117"/>
      <x v="47"/>
    </i>
    <i>
      <x v="329"/>
      <x v="140"/>
    </i>
    <i>
      <x v="83"/>
      <x v="36"/>
    </i>
    <i>
      <x v="102"/>
      <x v="49"/>
    </i>
    <i>
      <x v="159"/>
      <x/>
    </i>
    <i>
      <x v="90"/>
      <x v="39"/>
    </i>
    <i>
      <x v="132"/>
      <x v="60"/>
    </i>
    <i>
      <x v="96"/>
      <x v="44"/>
    </i>
    <i>
      <x v="116"/>
      <x v="56"/>
    </i>
    <i>
      <x v="42"/>
      <x v="24"/>
    </i>
    <i>
      <x v="113"/>
      <x v="55"/>
    </i>
    <i>
      <x v="122"/>
      <x v="59"/>
    </i>
    <i>
      <x v="133"/>
      <x v="1"/>
    </i>
    <i>
      <x v="345"/>
      <x v="143"/>
    </i>
    <i>
      <x v="147"/>
      <x v="69"/>
    </i>
    <i>
      <x v="17"/>
      <x v="14"/>
    </i>
    <i>
      <x v="175"/>
      <x/>
    </i>
    <i>
      <x v="46"/>
      <x v="16"/>
    </i>
    <i>
      <x v="20"/>
      <x v="3"/>
    </i>
    <i>
      <x v="70"/>
      <x v="30"/>
    </i>
    <i>
      <x v="364"/>
      <x v="143"/>
    </i>
    <i>
      <x v="62"/>
      <x v="18"/>
    </i>
    <i>
      <x v="63"/>
      <x v="26"/>
    </i>
    <i>
      <x v="6"/>
      <x/>
    </i>
    <i>
      <x v="355"/>
      <x v="143"/>
    </i>
    <i>
      <x v="22"/>
      <x v="8"/>
    </i>
    <i>
      <x v="19"/>
      <x v="1"/>
    </i>
    <i>
      <x v="35"/>
      <x v="18"/>
    </i>
    <i>
      <x v="157"/>
      <x v="1"/>
    </i>
    <i>
      <x v="115"/>
      <x v="44"/>
    </i>
    <i>
      <x v="15"/>
      <x v="5"/>
    </i>
    <i>
      <x v="343"/>
      <x v="79"/>
    </i>
    <i>
      <x v="328"/>
      <x v="73"/>
    </i>
    <i>
      <x v="158"/>
      <x v="60"/>
    </i>
    <i>
      <x v="372"/>
      <x v="149"/>
    </i>
    <i>
      <x v="89"/>
      <x v="40"/>
    </i>
    <i>
      <x v="131"/>
      <x v="2"/>
    </i>
    <i>
      <x v="327"/>
      <x v="78"/>
    </i>
    <i>
      <x v="139"/>
      <x v="62"/>
    </i>
    <i>
      <x v="363"/>
      <x v="148"/>
    </i>
    <i>
      <x v="172"/>
      <x v="2"/>
    </i>
    <i>
      <x v="7"/>
      <x v="2"/>
    </i>
    <i>
      <x v="176"/>
      <x v="78"/>
    </i>
    <i>
      <x v="171"/>
      <x v="73"/>
    </i>
    <i>
      <x v="27"/>
      <x v="14"/>
    </i>
    <i>
      <x v="43"/>
      <x v="19"/>
    </i>
    <i>
      <x v="48"/>
      <x v="16"/>
    </i>
    <i>
      <x v="98"/>
      <x v="23"/>
    </i>
    <i>
      <x v="59"/>
      <x v="19"/>
    </i>
    <i>
      <x v="66"/>
      <x v="24"/>
    </i>
    <i>
      <x v="332"/>
      <x v="80"/>
    </i>
    <i>
      <x v="182"/>
      <x v="65"/>
    </i>
    <i>
      <x v="358"/>
      <x v="146"/>
    </i>
    <i>
      <x v="164"/>
      <x v="61"/>
    </i>
    <i>
      <x v="8"/>
      <x v="11"/>
    </i>
    <i>
      <x v="340"/>
      <x v="73"/>
    </i>
    <i>
      <x v="18"/>
      <x v="10"/>
    </i>
    <i>
      <x v="330"/>
      <x v="62"/>
    </i>
    <i>
      <x v="323"/>
      <x v="75"/>
    </i>
    <i>
      <x v="365"/>
      <x v="147"/>
    </i>
    <i>
      <x v="359"/>
      <x v="147"/>
    </i>
    <i>
      <x v="5"/>
      <x v="10"/>
    </i>
    <i>
      <x v="178"/>
      <x v="61"/>
    </i>
    <i>
      <x v="160"/>
      <x v="72"/>
    </i>
    <i>
      <x v="156"/>
      <x v="2"/>
    </i>
    <i>
      <x v="28"/>
      <x v="10"/>
    </i>
    <i>
      <x v="50"/>
      <x v="14"/>
    </i>
    <i>
      <x v="302"/>
      <x v="128"/>
    </i>
    <i>
      <x v="248"/>
      <x v="105"/>
    </i>
    <i>
      <x v="87"/>
      <x v="38"/>
    </i>
    <i>
      <x v="114"/>
      <x v="51"/>
    </i>
    <i>
      <x v="271"/>
      <x v="119"/>
    </i>
    <i>
      <x v="53"/>
      <x v="26"/>
    </i>
    <i>
      <x v="321"/>
      <x v="133"/>
    </i>
    <i>
      <x v="54"/>
      <x v="22"/>
    </i>
    <i>
      <x v="3"/>
      <x v="1"/>
    </i>
    <i>
      <x v="55"/>
      <x v="23"/>
    </i>
    <i>
      <x v="261"/>
      <x v="109"/>
    </i>
    <i>
      <x v="119"/>
      <x v="49"/>
    </i>
    <i>
      <x v="287"/>
      <x v="128"/>
    </i>
    <i>
      <x v="56"/>
      <x v="24"/>
    </i>
    <i>
      <x v="310"/>
      <x v="119"/>
    </i>
    <i>
      <x v="123"/>
      <x v="53"/>
    </i>
    <i>
      <x v="25"/>
      <x v="17"/>
    </i>
    <i>
      <x v="124"/>
      <x v="41"/>
    </i>
    <i>
      <x v="92"/>
      <x v="39"/>
    </i>
    <i>
      <x v="125"/>
      <x v="56"/>
    </i>
    <i>
      <x v="244"/>
      <x v="103"/>
    </i>
    <i>
      <x v="129"/>
      <x v="53"/>
    </i>
    <i>
      <x v="255"/>
      <x v="108"/>
    </i>
    <i>
      <x v="57"/>
      <x v="19"/>
    </i>
    <i>
      <x v="265"/>
      <x v="112"/>
    </i>
    <i>
      <x v="58"/>
      <x v="16"/>
    </i>
    <i>
      <x v="275"/>
      <x v="123"/>
    </i>
    <i>
      <x v="30"/>
      <x v="3"/>
    </i>
    <i>
      <x v="291"/>
      <x v="116"/>
    </i>
    <i>
      <x v="60"/>
      <x v="28"/>
    </i>
    <i>
      <x v="306"/>
      <x v="137"/>
    </i>
    <i>
      <x v="61"/>
      <x v="28"/>
    </i>
    <i>
      <x v="317"/>
      <x v="137"/>
    </i>
    <i>
      <x v="135"/>
      <x v="5"/>
    </i>
    <i>
      <x v="325"/>
      <x v="72"/>
    </i>
    <i>
      <x v="136"/>
      <x v="7"/>
    </i>
    <i>
      <x v="333"/>
      <x v="77"/>
    </i>
    <i>
      <x v="137"/>
      <x v="61"/>
    </i>
    <i>
      <x v="112"/>
      <x v="49"/>
    </i>
    <i>
      <x v="138"/>
      <x v="4"/>
    </i>
    <i>
      <x v="354"/>
      <x v="141"/>
    </i>
    <i>
      <x v="31"/>
      <x v="11"/>
    </i>
    <i>
      <x v="52"/>
      <x v="18"/>
    </i>
    <i>
      <x v="140"/>
      <x v="63"/>
    </i>
    <i>
      <x v="246"/>
      <x v="96"/>
    </i>
    <i>
      <x v="141"/>
      <x/>
    </i>
    <i>
      <x v="250"/>
      <x v="113"/>
    </i>
    <i>
      <x v="145"/>
      <x v="67"/>
    </i>
    <i>
      <x v="258"/>
      <x v="117"/>
    </i>
    <i>
      <x v="146"/>
      <x v="68"/>
    </i>
    <i>
      <x v="263"/>
      <x v="120"/>
    </i>
    <i>
      <x v="9"/>
      <x v="12"/>
    </i>
    <i>
      <x v="269"/>
      <x v="118"/>
    </i>
    <i>
      <x v="150"/>
      <x v="69"/>
    </i>
    <i>
      <x v="273"/>
      <x v="122"/>
    </i>
    <i>
      <x v="151"/>
      <x v="69"/>
    </i>
    <i>
      <x v="277"/>
      <x v="124"/>
    </i>
    <i>
      <x v="153"/>
      <x v="22"/>
    </i>
    <i>
      <x v="289"/>
      <x v="130"/>
    </i>
    <i>
      <x v="64"/>
      <x v="24"/>
    </i>
    <i>
      <x v="293"/>
      <x v="132"/>
    </i>
    <i>
      <x v="108"/>
      <x v="53"/>
    </i>
    <i>
      <x v="304"/>
      <x v="130"/>
    </i>
    <i>
      <x v="65"/>
      <x v="22"/>
    </i>
    <i>
      <x v="308"/>
      <x v="129"/>
    </i>
    <i>
      <x v="34"/>
      <x v="21"/>
    </i>
    <i>
      <x v="315"/>
      <x v="130"/>
    </i>
    <i>
      <x v="23"/>
      <x v="11"/>
    </i>
    <i>
      <x v="319"/>
      <x v="129"/>
    </i>
    <i>
      <x v="110"/>
      <x v="50"/>
    </i>
    <i>
      <x v="77"/>
      <x v="34"/>
    </i>
    <i>
      <x v="162"/>
      <x v="73"/>
    </i>
    <i>
      <x v="81"/>
      <x v="33"/>
    </i>
    <i>
      <x v="163"/>
      <x v="62"/>
    </i>
    <i>
      <x v="331"/>
      <x v="79"/>
    </i>
    <i>
      <x v="36"/>
      <x v="10"/>
    </i>
    <i>
      <x v="339"/>
      <x v="72"/>
    </i>
    <i>
      <x v="165"/>
      <x v="74"/>
    </i>
    <i>
      <x v="11"/>
      <x v="7"/>
    </i>
    <i>
      <x v="166"/>
      <x v="63"/>
    </i>
    <i>
      <x v="347"/>
      <x v="145"/>
    </i>
    <i>
      <x v="69"/>
      <x v="29"/>
    </i>
    <i>
      <x v="352"/>
      <x v="79"/>
    </i>
    <i>
      <x v="10"/>
      <x v="5"/>
    </i>
    <i>
      <x v="95"/>
      <x v="43"/>
    </i>
    <i>
      <x v="362"/>
      <x v="150"/>
    </i>
    <i>
      <x v="360"/>
      <x v="148"/>
    </i>
    <i>
      <x v="366"/>
      <x v="151"/>
    </i>
    <i>
      <x v="370"/>
      <x v="152"/>
    </i>
    <i>
      <x v="173"/>
      <x v="72"/>
    </i>
    <i>
      <x v="368"/>
      <x v="146"/>
    </i>
    <i>
      <x v="39"/>
      <x v="14"/>
    </i>
    <i>
      <x v="107"/>
      <x v="47"/>
    </i>
    <i>
      <x v="40"/>
      <x v="22"/>
    </i>
    <i>
      <x v="245"/>
      <x v="109"/>
    </i>
    <i>
      <x v="41"/>
      <x v="23"/>
    </i>
    <i>
      <x v="247"/>
      <x v="112"/>
    </i>
    <i>
      <x v="177"/>
      <x v="62"/>
    </i>
    <i>
      <x v="249"/>
      <x v="106"/>
    </i>
    <i>
      <x v="74"/>
      <x v="32"/>
    </i>
    <i>
      <x v="254"/>
      <x v="115"/>
    </i>
    <i>
      <x v="373"/>
      <x v="154"/>
    </i>
    <i>
      <x v="257"/>
      <x v="116"/>
    </i>
    <i>
      <x v="75"/>
      <x v="30"/>
    </i>
    <i>
      <x v="260"/>
      <x v="118"/>
    </i>
    <i>
      <x v="181"/>
      <x v="77"/>
    </i>
    <i>
      <x v="262"/>
      <x v="119"/>
    </i>
    <i>
      <x v="76"/>
      <x v="33"/>
    </i>
    <i>
      <x v="264"/>
      <x v="121"/>
    </i>
    <i>
      <x v="186"/>
      <x v="81"/>
    </i>
    <i>
      <x v="266"/>
      <x v="113"/>
    </i>
    <i>
      <x v="188"/>
      <x v="83"/>
    </i>
    <i>
      <x v="270"/>
      <x v="120"/>
    </i>
    <i>
      <x v="189"/>
      <x v="84"/>
    </i>
    <i>
      <x v="272"/>
      <x v="116"/>
    </i>
    <i>
      <x v="191"/>
      <x v="86"/>
    </i>
    <i>
      <x v="274"/>
      <x v="121"/>
    </i>
    <i>
      <x v="193"/>
      <x v="88"/>
    </i>
    <i>
      <x v="276"/>
      <x v="117"/>
    </i>
    <i>
      <x v="194"/>
      <x v="89"/>
    </i>
    <i>
      <x v="286"/>
      <x v="122"/>
    </i>
    <i>
      <x v="195"/>
      <x v="90"/>
    </i>
    <i>
      <x v="288"/>
      <x v="129"/>
    </i>
    <i>
      <x v="196"/>
      <x v="91"/>
    </i>
    <i>
      <x v="290"/>
      <x v="131"/>
    </i>
    <i>
      <x v="200"/>
      <x v="81"/>
    </i>
    <i>
      <x v="292"/>
      <x v="119"/>
    </i>
    <i>
      <x v="201"/>
      <x v="95"/>
    </i>
    <i>
      <x v="294"/>
      <x v="118"/>
    </i>
    <i>
      <x v="202"/>
      <x v="96"/>
    </i>
    <i>
      <x v="303"/>
      <x v="122"/>
    </i>
    <i>
      <x v="203"/>
      <x v="84"/>
    </i>
    <i>
      <x v="305"/>
      <x v="136"/>
    </i>
    <i>
      <x v="205"/>
      <x v="97"/>
    </i>
    <i>
      <x v="307"/>
      <x v="138"/>
    </i>
    <i>
      <x v="206"/>
      <x v="98"/>
    </i>
    <i>
      <x v="309"/>
      <x v="131"/>
    </i>
    <i>
      <x v="207"/>
      <x v="99"/>
    </i>
    <i>
      <x v="314"/>
      <x v="128"/>
    </i>
    <i>
      <x v="208"/>
      <x v="83"/>
    </i>
    <i>
      <x v="316"/>
      <x v="136"/>
    </i>
    <i>
      <x v="209"/>
      <x v="88"/>
    </i>
    <i>
      <x v="318"/>
      <x v="138"/>
    </i>
    <i>
      <x v="210"/>
      <x v="100"/>
    </i>
    <i>
      <x v="320"/>
      <x v="131"/>
    </i>
    <i>
      <x v="211"/>
      <x v="91"/>
    </i>
    <i>
      <x v="322"/>
      <x v="134"/>
    </i>
    <i>
      <x v="212"/>
      <x v="101"/>
    </i>
    <i>
      <x v="79"/>
      <x v="34"/>
    </i>
    <i>
      <x v="213"/>
      <x v="81"/>
    </i>
    <i>
      <x v="80"/>
      <x v="32"/>
    </i>
    <i>
      <x v="214"/>
      <x v="96"/>
    </i>
    <i>
      <x v="82"/>
      <x v="35"/>
    </i>
    <i>
      <x v="215"/>
      <x v="84"/>
    </i>
    <i>
      <x v="84"/>
      <x v="37"/>
    </i>
    <i>
      <x v="216"/>
      <x v="102"/>
    </i>
    <i>
      <x v="85"/>
      <x v="35"/>
    </i>
    <i>
      <x v="217"/>
      <x v="103"/>
    </i>
    <i>
      <x v="338"/>
      <x v="75"/>
    </i>
    <i>
      <x v="218"/>
      <x v="104"/>
    </i>
    <i>
      <x v="86"/>
      <x v="37"/>
    </i>
    <i>
      <x v="219"/>
      <x v="105"/>
    </i>
    <i>
      <x v="342"/>
      <x v="78"/>
    </i>
    <i>
      <x v="220"/>
      <x v="99"/>
    </i>
    <i>
      <x v="14"/>
      <x v="12"/>
    </i>
    <i>
      <x v="221"/>
      <x v="106"/>
    </i>
    <i>
      <x v="346"/>
      <x v="144"/>
    </i>
    <i>
      <x v="223"/>
      <x v="107"/>
    </i>
    <i>
      <x v="349"/>
      <x v="141"/>
    </i>
    <i>
      <x v="224"/>
      <x v="101"/>
    </i>
    <i>
      <x v="351"/>
      <x v="78"/>
    </i>
    <i>
      <x v="226"/>
      <x v="108"/>
    </i>
    <i>
      <x v="93"/>
      <x v="41"/>
    </i>
    <i>
      <x v="227"/>
      <x v="102"/>
    </i>
    <i>
      <x v="94"/>
      <x v="42"/>
    </i>
    <i>
      <x v="228"/>
      <x v="109"/>
    </i>
    <i>
      <x v="357"/>
      <x v="145"/>
    </i>
    <i>
      <x v="229"/>
      <x v="96"/>
    </i>
    <i>
      <x v="97"/>
      <x v="45"/>
    </i>
    <i>
      <x v="230"/>
      <x v="104"/>
    </i>
    <i>
      <x v="361"/>
      <x v="149"/>
    </i>
    <i>
      <x v="231"/>
      <x v="105"/>
    </i>
    <i>
      <x v="49"/>
      <x v="27"/>
    </i>
    <i>
      <x v="232"/>
      <x v="110"/>
    </i>
    <i>
      <x v="51"/>
      <x v="15"/>
    </i>
    <i>
      <x v="233"/>
      <x v="106"/>
    </i>
    <i>
      <x v="103"/>
      <x v="50"/>
    </i>
    <i>
      <x v="239"/>
      <x v="101"/>
    </i>
    <i>
      <x v="105"/>
      <x v="52"/>
    </i>
    <i>
      <x v="240"/>
      <x v="102"/>
    </i>
    <i>
      <x v="371"/>
      <x v="153"/>
    </i>
    <i>
      <x v="242"/>
      <x v="108"/>
    </i>
    <i>
      <x v="243"/>
      <x v="104"/>
    </i>
    <i>
      <x v="374"/>
      <x v="141"/>
    </i>
    <i>
      <x v="179"/>
      <x v="75"/>
    </i>
    <i>
      <x v="180"/>
      <x v="7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BLK / GM" fld="30" baseField="0" baseItem="0"/>
    <dataField name="Sum of FOUL/GM" fld="32" baseField="0" baseItem="0"/>
    <dataField name="Sum of GP" fld="5" baseField="0" baseItem="0"/>
    <dataField name="Max of Season" fld="1" subtotal="max" baseField="0" baseItem="0"/>
  </dataFields>
  <formats count="1">
    <format dxfId="569">
      <pivotArea type="all" dataOnly="0" outline="0" fieldPosition="0"/>
    </format>
  </formats>
  <pivotTableStyleInfo name="PivotStyleMedium1" showRowHeaders="1" showColHeaders="1" showRowStripes="0" showColStripes="0" showLastColumn="1"/>
  <filters count="3">
    <filter fld="4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6.xml><?xml version="1.0" encoding="utf-8"?>
<pivotTableDefinition xmlns="http://schemas.openxmlformats.org/spreadsheetml/2006/main" name="PivotTable54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GZ3:HR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155">
        <item x="16"/>
        <item x="1"/>
        <item x="20"/>
        <item x="21"/>
        <item x="24"/>
        <item x="17"/>
        <item x="15"/>
        <item x="154"/>
        <item x="22"/>
        <item x="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3"/>
  </rowFields>
  <rowItems count="132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9"/>
    </i>
    <i>
      <x v="50"/>
    </i>
    <i>
      <x v="51"/>
    </i>
    <i>
      <x v="52"/>
    </i>
    <i>
      <x v="53"/>
    </i>
    <i>
      <x v="55"/>
    </i>
    <i>
      <x v="56"/>
    </i>
    <i>
      <x v="59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3"/>
    </i>
    <i>
      <x v="84"/>
    </i>
    <i>
      <x v="85"/>
    </i>
    <i>
      <x v="86"/>
    </i>
    <i>
      <x v="88"/>
    </i>
    <i>
      <x v="89"/>
    </i>
    <i>
      <x v="90"/>
    </i>
    <i>
      <x v="91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Sum of 3FGM" fld="6" baseField="0" baseItem="0"/>
    <dataField name="Sum of 3FGA" fld="7" baseField="0" baseItem="0"/>
    <dataField name="Sum of 2FGM" fld="9" baseField="0" baseItem="0"/>
    <dataField name="Sum of 2FGA" fld="10" baseField="0" baseItem="0"/>
    <dataField name="Sum of FTM" fld="12" baseField="0" baseItem="0"/>
    <dataField name="Sum of FTA" fld="13" baseField="0" baseItem="0"/>
    <dataField name="Sum of Career_FGM" fld="55" baseField="0" baseItem="0"/>
    <dataField name="Sum of Career_FGA" fld="56" baseField="0" baseItem="0"/>
    <dataField name="Sum of GP" fld="5" baseField="0" baseItem="0"/>
    <dataField name="Sum of Career_3P%" fld="48" baseField="0" baseItem="0"/>
    <dataField name="Sum of Career_FG%" fld="38" baseField="0" baseItem="0"/>
    <dataField name="Sum of Career_FT%" fld="39" baseField="0" baseItem="0"/>
    <dataField name="Sum of Career_3PperGame" fld="49" baseField="0" baseItem="0"/>
    <dataField name="Sum of Career_3PAperGame" fld="50" baseField="0" baseItem="0"/>
    <dataField name="Sum of Career_FGMperGame" fld="51" baseField="0" baseItem="0"/>
    <dataField name="Sum of Career_FGAperGame" fld="52" baseField="0" baseItem="0"/>
    <dataField name="Sum of Career_FTMperGame" fld="53" baseField="0" baseItem="0"/>
    <dataField name="Sum of Career_FTAperGame" fld="54" baseField="0" baseItem="0"/>
  </dataFields>
  <formats count="1">
    <format dxfId="570">
      <pivotArea type="all" dataOnly="0" outline="0" fieldPosition="0"/>
    </format>
  </formats>
  <pivotTableStyleInfo name="PivotStyleDark1" showRowHeaders="1" showColHeaders="1" showRowStripes="0" showColStripes="0" showLastColumn="1"/>
  <filters count="2">
    <filter fld="3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2" iMeasureFld="8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7.xml><?xml version="1.0" encoding="utf-8"?>
<pivotTableDefinition xmlns="http://schemas.openxmlformats.org/spreadsheetml/2006/main" name="PivotTable50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EI3:EN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40"/>
    </i>
    <i>
      <x v="60"/>
    </i>
    <i>
      <x v="121"/>
    </i>
    <i>
      <x v="1"/>
    </i>
    <i>
      <x v="104"/>
    </i>
    <i>
      <x v="143"/>
    </i>
    <i>
      <x v="36"/>
    </i>
    <i>
      <x v="122"/>
    </i>
    <i>
      <x v="30"/>
    </i>
    <i>
      <x v="40"/>
    </i>
    <i>
      <x v="8"/>
    </i>
    <i>
      <x v="6"/>
    </i>
    <i>
      <x v="148"/>
    </i>
    <i>
      <x v="108"/>
    </i>
    <i>
      <x v="47"/>
    </i>
    <i>
      <x/>
    </i>
    <i>
      <x v="130"/>
    </i>
    <i>
      <x v="78"/>
    </i>
    <i>
      <x v="119"/>
    </i>
    <i>
      <x v="2"/>
    </i>
    <i>
      <x v="29"/>
    </i>
    <i>
      <x v="106"/>
    </i>
    <i>
      <x v="128"/>
    </i>
    <i>
      <x v="118"/>
    </i>
    <i>
      <x v="84"/>
    </i>
    <i>
      <x v="116"/>
    </i>
    <i>
      <x v="138"/>
    </i>
    <i>
      <x v="91"/>
    </i>
    <i>
      <x v="144"/>
    </i>
    <i>
      <x v="83"/>
    </i>
    <i>
      <x v="14"/>
    </i>
    <i>
      <x v="43"/>
    </i>
    <i>
      <x v="139"/>
    </i>
    <i>
      <x v="109"/>
    </i>
    <i>
      <x v="19"/>
    </i>
    <i>
      <x v="73"/>
    </i>
    <i>
      <x v="72"/>
    </i>
    <i>
      <x v="52"/>
    </i>
    <i>
      <x v="136"/>
    </i>
    <i>
      <x v="81"/>
    </i>
    <i>
      <x v="112"/>
    </i>
    <i>
      <x v="38"/>
    </i>
    <i>
      <x v="56"/>
    </i>
    <i>
      <x v="3"/>
    </i>
    <i>
      <x v="147"/>
    </i>
    <i>
      <x v="105"/>
    </i>
    <i>
      <x v="103"/>
    </i>
    <i>
      <x v="120"/>
    </i>
    <i>
      <x v="117"/>
    </i>
    <i>
      <x v="101"/>
    </i>
    <i>
      <x v="39"/>
    </i>
    <i>
      <x v="86"/>
    </i>
    <i>
      <x v="132"/>
    </i>
    <i>
      <x v="31"/>
    </i>
    <i>
      <x v="59"/>
    </i>
    <i>
      <x v="35"/>
    </i>
    <i>
      <x v="79"/>
    </i>
    <i>
      <x v="32"/>
    </i>
    <i>
      <x v="145"/>
    </i>
    <i>
      <x v="98"/>
    </i>
    <i>
      <x v="18"/>
    </i>
    <i>
      <x v="75"/>
    </i>
    <i>
      <x v="97"/>
    </i>
    <i>
      <x v="129"/>
    </i>
    <i>
      <x v="96"/>
    </i>
    <i>
      <x v="15"/>
    </i>
    <i>
      <x v="149"/>
    </i>
    <i>
      <x v="115"/>
    </i>
    <i>
      <x v="102"/>
    </i>
    <i>
      <x v="22"/>
    </i>
    <i>
      <x v="99"/>
    </i>
    <i>
      <x v="66"/>
    </i>
    <i>
      <x v="44"/>
    </i>
    <i>
      <x v="10"/>
    </i>
    <i>
      <x v="80"/>
    </i>
    <i>
      <x v="45"/>
    </i>
    <i>
      <x v="16"/>
    </i>
    <i>
      <x v="26"/>
    </i>
    <i>
      <x v="88"/>
    </i>
    <i>
      <x v="23"/>
    </i>
    <i>
      <x v="37"/>
    </i>
    <i>
      <x v="110"/>
    </i>
    <i>
      <x v="137"/>
    </i>
    <i>
      <x v="24"/>
    </i>
    <i>
      <x v="131"/>
    </i>
    <i>
      <x v="90"/>
    </i>
    <i>
      <x v="146"/>
    </i>
    <i>
      <x v="34"/>
    </i>
    <i>
      <x v="62"/>
    </i>
    <i>
      <x v="123"/>
    </i>
    <i>
      <x v="100"/>
    </i>
    <i>
      <x v="12"/>
    </i>
    <i>
      <x v="33"/>
    </i>
    <i>
      <x v="150"/>
    </i>
    <i>
      <x v="114"/>
    </i>
    <i>
      <x v="68"/>
    </i>
    <i>
      <x v="141"/>
    </i>
    <i>
      <x v="21"/>
    </i>
    <i>
      <x v="49"/>
    </i>
    <i>
      <x v="11"/>
    </i>
    <i>
      <x v="67"/>
    </i>
    <i>
      <x v="5"/>
    </i>
    <i>
      <x v="113"/>
    </i>
    <i>
      <x v="53"/>
    </i>
    <i>
      <x v="55"/>
    </i>
    <i>
      <x v="63"/>
    </i>
    <i>
      <x v="77"/>
    </i>
    <i>
      <x v="4"/>
    </i>
    <i>
      <x v="85"/>
    </i>
    <i>
      <x v="61"/>
    </i>
    <i>
      <x v="42"/>
    </i>
    <i>
      <x v="107"/>
    </i>
    <i>
      <x v="69"/>
    </i>
    <i>
      <x v="50"/>
    </i>
    <i>
      <x v="51"/>
    </i>
    <i>
      <x v="153"/>
    </i>
    <i>
      <x v="41"/>
    </i>
    <i>
      <x v="65"/>
    </i>
    <i>
      <x v="89"/>
    </i>
    <i>
      <x v="7"/>
    </i>
    <i>
      <x v="133"/>
    </i>
    <i>
      <x v="124"/>
    </i>
    <i>
      <x v="17"/>
    </i>
    <i>
      <x v="76"/>
    </i>
    <i>
      <x v="152"/>
    </i>
    <i>
      <x v="27"/>
    </i>
    <i>
      <x v="134"/>
    </i>
    <i>
      <x v="151"/>
    </i>
    <i>
      <x v="95"/>
    </i>
    <i>
      <x v="154"/>
    </i>
    <i>
      <x v="74"/>
    </i>
    <i>
      <x v="28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Career_StlPerGame" fld="45" baseField="0" baseItem="0"/>
    <dataField name="Sum of Career_FoulPerGame" fld="46" baseField="0" baseItem="0"/>
    <dataField name="Sum of GP" fld="5" baseField="0" baseItem="0"/>
    <dataField name="Sum of STL" fld="20" baseField="0" baseItem="0"/>
    <dataField name="Sum of FOUL" fld="23" baseField="0" baseItem="0"/>
  </dataFields>
  <formats count="1">
    <format dxfId="571">
      <pivotArea type="all" dataOnly="0" outline="0" fieldPosition="0"/>
    </format>
  </formats>
  <pivotTableStyleInfo name="PivotStyleMedium21" showRowHeaders="1" showColHeaders="1" showRowStripes="0" showColStripes="0" showLastColumn="1"/>
  <filters count="5">
    <filter fld="3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1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8.xml><?xml version="1.0" encoding="utf-8"?>
<pivotTableDefinition xmlns="http://schemas.openxmlformats.org/spreadsheetml/2006/main" name="PivotTable48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BJ3:BN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54"/>
        <item x="15"/>
        <item x="17"/>
        <item x="24"/>
        <item x="21"/>
        <item x="22"/>
        <item x="20"/>
        <item x="1"/>
        <item x="16"/>
        <item x="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"/>
    </i>
    <i>
      <x v="140"/>
    </i>
    <i>
      <x v="9"/>
    </i>
    <i>
      <x v="72"/>
    </i>
    <i>
      <x v="19"/>
    </i>
    <i>
      <x v="7"/>
    </i>
    <i>
      <x v="106"/>
    </i>
    <i>
      <x v="29"/>
    </i>
    <i>
      <x v="15"/>
    </i>
    <i>
      <x v="24"/>
    </i>
    <i>
      <x v="30"/>
    </i>
    <i>
      <x v="128"/>
    </i>
    <i>
      <x v="104"/>
    </i>
    <i>
      <x v="119"/>
    </i>
    <i>
      <x v="122"/>
    </i>
    <i>
      <x v="78"/>
    </i>
    <i>
      <x v="91"/>
    </i>
    <i>
      <x v="121"/>
    </i>
    <i>
      <x v="60"/>
    </i>
    <i>
      <x v="143"/>
    </i>
    <i>
      <x v="14"/>
    </i>
    <i>
      <x v="18"/>
    </i>
    <i>
      <x v="84"/>
    </i>
    <i>
      <x v="47"/>
    </i>
    <i>
      <x v="116"/>
    </i>
    <i>
      <x v="6"/>
    </i>
    <i>
      <x v="73"/>
    </i>
    <i>
      <x v="16"/>
    </i>
    <i>
      <x v="130"/>
    </i>
    <i>
      <x v="26"/>
    </i>
    <i>
      <x v="109"/>
    </i>
    <i>
      <x v="80"/>
    </i>
    <i>
      <x v="8"/>
    </i>
    <i>
      <x v="96"/>
    </i>
    <i>
      <x v="144"/>
    </i>
    <i>
      <x v="105"/>
    </i>
    <i>
      <x v="3"/>
    </i>
    <i>
      <x v="34"/>
    </i>
    <i>
      <x v="79"/>
    </i>
    <i>
      <x v="39"/>
    </i>
    <i>
      <x v="145"/>
    </i>
    <i>
      <x v="10"/>
    </i>
    <i>
      <x v="108"/>
    </i>
    <i>
      <x v="147"/>
    </i>
    <i>
      <x v="99"/>
    </i>
    <i>
      <x v="117"/>
    </i>
    <i>
      <x v="148"/>
    </i>
    <i>
      <x v="32"/>
    </i>
    <i>
      <x v="22"/>
    </i>
    <i>
      <x v="118"/>
    </i>
    <i>
      <x v="138"/>
    </i>
    <i>
      <x v="97"/>
    </i>
    <i>
      <x v="98"/>
    </i>
    <i>
      <x v="75"/>
    </i>
    <i>
      <x v="120"/>
    </i>
    <i>
      <x v="136"/>
    </i>
    <i>
      <x v="101"/>
    </i>
    <i>
      <x v="129"/>
    </i>
    <i>
      <x v="36"/>
    </i>
    <i>
      <x v="112"/>
    </i>
    <i>
      <x v="103"/>
    </i>
    <i>
      <x v="81"/>
    </i>
    <i>
      <x v="88"/>
    </i>
    <i>
      <x v="102"/>
    </i>
    <i>
      <x v="31"/>
    </i>
    <i>
      <x v="35"/>
    </i>
    <i>
      <x v="132"/>
    </i>
    <i>
      <x v="33"/>
    </i>
    <i>
      <x v="100"/>
    </i>
    <i>
      <x v="23"/>
    </i>
    <i>
      <x v="110"/>
    </i>
    <i>
      <x v="83"/>
    </i>
    <i>
      <x v="38"/>
    </i>
    <i>
      <x v="11"/>
    </i>
    <i>
      <x v="62"/>
    </i>
    <i>
      <x v="90"/>
    </i>
    <i>
      <x v="146"/>
    </i>
    <i>
      <x v="53"/>
    </i>
    <i>
      <x v="131"/>
    </i>
    <i>
      <x v="113"/>
    </i>
    <i>
      <x v="44"/>
    </i>
    <i>
      <x v="137"/>
    </i>
    <i>
      <x v="86"/>
    </i>
    <i>
      <x v="139"/>
    </i>
    <i>
      <x v="123"/>
    </i>
    <i>
      <x v="37"/>
    </i>
    <i>
      <x v="40"/>
    </i>
    <i>
      <x v="49"/>
    </i>
    <i>
      <x v="52"/>
    </i>
    <i>
      <x v="149"/>
    </i>
    <i>
      <x v="4"/>
    </i>
    <i>
      <x v="45"/>
    </i>
    <i>
      <x v="2"/>
    </i>
    <i>
      <x v="61"/>
    </i>
    <i>
      <x v="12"/>
    </i>
    <i>
      <x v="77"/>
    </i>
    <i>
      <x v="56"/>
    </i>
    <i>
      <x v="115"/>
    </i>
    <i>
      <x v="41"/>
    </i>
    <i>
      <x v="114"/>
    </i>
    <i>
      <x v="141"/>
    </i>
    <i>
      <x v="69"/>
    </i>
    <i>
      <x v="107"/>
    </i>
    <i>
      <x v="153"/>
    </i>
    <i>
      <x v="74"/>
    </i>
    <i>
      <x v="50"/>
    </i>
    <i>
      <x v="21"/>
    </i>
    <i>
      <x v="66"/>
    </i>
    <i>
      <x v="67"/>
    </i>
    <i>
      <x v="150"/>
    </i>
    <i>
      <x v="65"/>
    </i>
    <i>
      <x v="59"/>
    </i>
    <i>
      <x v="43"/>
    </i>
    <i>
      <x v="63"/>
    </i>
    <i>
      <x v="124"/>
    </i>
    <i>
      <x v="51"/>
    </i>
    <i>
      <x v="17"/>
    </i>
    <i>
      <x v="134"/>
    </i>
    <i>
      <x v="152"/>
    </i>
    <i>
      <x v="42"/>
    </i>
    <i>
      <x v="133"/>
    </i>
    <i>
      <x v="68"/>
    </i>
    <i>
      <x v="27"/>
    </i>
    <i>
      <x v="95"/>
    </i>
    <i>
      <x v="151"/>
    </i>
    <i>
      <x v="76"/>
    </i>
    <i>
      <x v="28"/>
    </i>
    <i>
      <x v="85"/>
    </i>
    <i>
      <x v="154"/>
    </i>
    <i>
      <x v="55"/>
    </i>
    <i>
      <x v="89"/>
    </i>
    <i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PTS" fld="15" baseField="0" baseItem="0"/>
    <dataField name="Sum of Career_FG%" fld="38" baseField="0" baseItem="0"/>
    <dataField name="Sum of Career_FT%" fld="39" baseField="0" baseItem="0"/>
    <dataField name="Sum of GP" fld="5" baseField="0" baseItem="0"/>
  </dataFields>
  <formats count="1">
    <format dxfId="572">
      <pivotArea type="all" dataOnly="0" outline="0" fieldPosition="0"/>
    </format>
  </formats>
  <pivotTableStyleInfo name="PivotStyleMedium16" showRowHeaders="1" showColHeaders="1" showRowStripes="0" showColStripes="0" showLastColumn="1"/>
  <filters count="5">
    <filter fld="3" type="captionNotContains" evalOrder="-1" id="1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13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6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14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29.xml><?xml version="1.0" encoding="utf-8"?>
<pivotTableDefinition xmlns="http://schemas.openxmlformats.org/spreadsheetml/2006/main" name="PivotTable16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FU3:GC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34"/>
      <x v="21"/>
    </i>
    <i>
      <x v="150"/>
      <x v="69"/>
    </i>
    <i>
      <x v="110"/>
      <x v="50"/>
    </i>
    <i>
      <x v="10"/>
      <x v="5"/>
    </i>
    <i>
      <x v="220"/>
      <x v="99"/>
    </i>
    <i>
      <x v="50"/>
      <x v="14"/>
    </i>
    <i>
      <x v="342"/>
      <x v="78"/>
    </i>
    <i>
      <x v="213"/>
      <x v="81"/>
    </i>
    <i>
      <x v="302"/>
      <x v="128"/>
    </i>
    <i>
      <x v="87"/>
      <x v="38"/>
    </i>
    <i>
      <x v="290"/>
      <x v="131"/>
    </i>
    <i>
      <x v="309"/>
      <x v="131"/>
    </i>
    <i>
      <x v="103"/>
      <x v="50"/>
    </i>
    <i>
      <x v="56"/>
      <x v="24"/>
    </i>
    <i>
      <x v="124"/>
      <x v="41"/>
    </i>
    <i>
      <x v="200"/>
      <x v="81"/>
    </i>
    <i>
      <x v="205"/>
      <x v="97"/>
    </i>
    <i>
      <x v="324"/>
      <x v="139"/>
    </i>
    <i>
      <x v="262"/>
      <x v="119"/>
    </i>
    <i>
      <x v="186"/>
      <x v="81"/>
    </i>
    <i>
      <x v="308"/>
      <x v="129"/>
    </i>
    <i>
      <x v="64"/>
      <x v="24"/>
    </i>
    <i>
      <x v="351"/>
      <x v="78"/>
    </i>
    <i>
      <x v="350"/>
      <x v="140"/>
    </i>
    <i>
      <x v="356"/>
      <x v="144"/>
    </i>
    <i>
      <x v="18"/>
      <x v="10"/>
    </i>
    <i>
      <x v="158"/>
      <x v="60"/>
    </i>
    <i>
      <x v="173"/>
      <x v="72"/>
    </i>
    <i>
      <x v="339"/>
      <x v="72"/>
    </i>
    <i>
      <x v="329"/>
      <x v="140"/>
    </i>
    <i>
      <x v="210"/>
      <x v="100"/>
    </i>
    <i>
      <x v="341"/>
      <x v="140"/>
    </i>
    <i>
      <x v="172"/>
      <x v="2"/>
    </i>
    <i>
      <x v="133"/>
      <x v="1"/>
    </i>
    <i>
      <x v="244"/>
      <x v="103"/>
    </i>
    <i>
      <x v="66"/>
      <x v="24"/>
    </i>
    <i>
      <x v="217"/>
      <x v="103"/>
    </i>
    <i>
      <x v="248"/>
      <x v="105"/>
    </i>
    <i>
      <x v="202"/>
      <x v="96"/>
    </i>
    <i>
      <x v="92"/>
      <x v="39"/>
    </i>
    <i>
      <x v="325"/>
      <x v="72"/>
    </i>
    <i>
      <x v="359"/>
      <x v="147"/>
    </i>
    <i>
      <x v="67"/>
      <x v="29"/>
    </i>
    <i>
      <x v="179"/>
      <x v="75"/>
    </i>
    <i>
      <x v="271"/>
      <x v="119"/>
    </i>
    <i>
      <x v="364"/>
      <x v="143"/>
    </i>
    <i>
      <x v="327"/>
      <x v="78"/>
    </i>
    <i>
      <x v="274"/>
      <x v="121"/>
    </i>
    <i>
      <x v="90"/>
      <x v="39"/>
    </i>
    <i>
      <x v="156"/>
      <x v="2"/>
    </i>
    <i>
      <x v="218"/>
      <x v="104"/>
    </i>
    <i>
      <x v="360"/>
      <x v="148"/>
    </i>
    <i>
      <x v="75"/>
      <x v="30"/>
    </i>
    <i>
      <x v="83"/>
      <x v="36"/>
    </i>
    <i>
      <x v="174"/>
      <x v="60"/>
    </i>
    <i>
      <x v="227"/>
      <x v="102"/>
    </i>
    <i>
      <x v="2"/>
      <x v="6"/>
    </i>
    <i>
      <x v="353"/>
      <x v="80"/>
    </i>
    <i>
      <x v="62"/>
      <x v="18"/>
    </i>
    <i>
      <x v="203"/>
      <x v="84"/>
    </i>
    <i>
      <x v="155"/>
      <x v="8"/>
    </i>
    <i>
      <x v="216"/>
      <x v="102"/>
    </i>
    <i>
      <x v="69"/>
      <x v="29"/>
    </i>
    <i>
      <x v="117"/>
      <x v="47"/>
    </i>
    <i>
      <x v="358"/>
      <x v="146"/>
    </i>
    <i>
      <x v="286"/>
      <x v="122"/>
    </i>
    <i>
      <x v="287"/>
      <x v="128"/>
    </i>
    <i>
      <x v="40"/>
      <x v="22"/>
    </i>
    <i>
      <x v="178"/>
      <x v="61"/>
    </i>
    <i>
      <x v="72"/>
      <x v="30"/>
    </i>
    <i>
      <x v="326"/>
      <x v="60"/>
    </i>
    <i>
      <x v="338"/>
      <x v="75"/>
    </i>
    <i>
      <x v="160"/>
      <x v="72"/>
    </i>
    <i>
      <x v="130"/>
      <x v="8"/>
    </i>
    <i>
      <x v="371"/>
      <x v="153"/>
    </i>
    <i>
      <x v="214"/>
      <x v="96"/>
    </i>
    <i>
      <x v="305"/>
      <x v="136"/>
    </i>
    <i>
      <x v="70"/>
      <x v="30"/>
    </i>
    <i>
      <x v="22"/>
      <x v="8"/>
    </i>
    <i>
      <x v="76"/>
      <x v="33"/>
    </i>
    <i>
      <x v="367"/>
      <x v="144"/>
    </i>
    <i>
      <x v="141"/>
      <x/>
    </i>
    <i>
      <x v="107"/>
      <x v="47"/>
    </i>
    <i>
      <x v="245"/>
      <x v="109"/>
    </i>
    <i>
      <x v="98"/>
      <x v="23"/>
    </i>
    <i>
      <x v="369"/>
      <x v="145"/>
    </i>
    <i>
      <x v="131"/>
      <x v="2"/>
    </i>
    <i>
      <x v="272"/>
      <x v="116"/>
    </i>
    <i>
      <x v="188"/>
      <x v="83"/>
    </i>
    <i>
      <x v="1"/>
      <x v="8"/>
    </i>
    <i>
      <x v="291"/>
      <x v="116"/>
    </i>
    <i>
      <x v="162"/>
      <x v="73"/>
    </i>
    <i>
      <x v="17"/>
      <x v="14"/>
    </i>
    <i>
      <x v="257"/>
      <x v="116"/>
    </i>
    <i>
      <x v="242"/>
      <x v="108"/>
    </i>
    <i>
      <x v="7"/>
      <x v="2"/>
    </i>
    <i>
      <x v="189"/>
      <x v="84"/>
    </i>
    <i>
      <x v="195"/>
      <x v="90"/>
    </i>
    <i>
      <x v="85"/>
      <x v="35"/>
    </i>
    <i>
      <x v="171"/>
      <x v="73"/>
    </i>
    <i>
      <x v="288"/>
      <x v="129"/>
    </i>
    <i>
      <x v="88"/>
      <x v="39"/>
    </i>
    <i>
      <x v="363"/>
      <x v="148"/>
    </i>
    <i>
      <x v="159"/>
      <x/>
    </i>
    <i>
      <x v="26"/>
      <x v="18"/>
    </i>
    <i>
      <x v="215"/>
      <x v="84"/>
    </i>
    <i>
      <x v="323"/>
      <x v="75"/>
    </i>
    <i>
      <x v="42"/>
      <x v="24"/>
    </i>
    <i>
      <x v="355"/>
      <x v="143"/>
    </i>
    <i>
      <x v="243"/>
      <x v="104"/>
    </i>
    <i>
      <x v="224"/>
      <x v="101"/>
    </i>
    <i>
      <x v="31"/>
      <x v="11"/>
    </i>
    <i>
      <x v="108"/>
      <x v="53"/>
    </i>
    <i>
      <x v="270"/>
      <x v="120"/>
    </i>
    <i>
      <x v="176"/>
      <x v="78"/>
    </i>
    <i>
      <x v="206"/>
      <x v="98"/>
    </i>
    <i>
      <x v="362"/>
      <x v="150"/>
    </i>
    <i>
      <x v="147"/>
      <x v="69"/>
    </i>
    <i>
      <x v="365"/>
      <x v="147"/>
    </i>
    <i>
      <x v="135"/>
      <x v="5"/>
    </i>
    <i>
      <x v="151"/>
      <x v="69"/>
    </i>
    <i>
      <x v="123"/>
      <x v="53"/>
    </i>
    <i>
      <x v="136"/>
      <x v="7"/>
    </i>
    <i>
      <x v="239"/>
      <x v="101"/>
    </i>
    <i>
      <x v="68"/>
      <x v="29"/>
    </i>
    <i>
      <x v="273"/>
      <x v="122"/>
    </i>
    <i>
      <x v="231"/>
      <x v="105"/>
    </i>
    <i>
      <x v="193"/>
      <x v="88"/>
    </i>
    <i>
      <x v="344"/>
      <x v="80"/>
    </i>
    <i>
      <x v="219"/>
      <x v="105"/>
    </i>
    <i>
      <x v="132"/>
      <x v="60"/>
    </i>
    <i>
      <x v="357"/>
      <x v="145"/>
    </i>
    <i>
      <x v="368"/>
      <x v="146"/>
    </i>
    <i>
      <x v="264"/>
      <x v="121"/>
    </i>
    <i>
      <x v="340"/>
      <x v="73"/>
    </i>
    <i>
      <x v="226"/>
      <x v="108"/>
    </i>
    <i>
      <x v="100"/>
      <x v="47"/>
    </i>
    <i>
      <x v="23"/>
      <x v="11"/>
    </i>
    <i>
      <x v="157"/>
      <x v="1"/>
    </i>
    <i>
      <x v="269"/>
      <x v="118"/>
    </i>
    <i>
      <x v="303"/>
      <x v="122"/>
    </i>
    <i>
      <x v="175"/>
      <x/>
    </i>
    <i>
      <x v="230"/>
      <x v="104"/>
    </i>
    <i>
      <x v="307"/>
      <x v="138"/>
    </i>
    <i>
      <x v="289"/>
      <x v="130"/>
    </i>
    <i>
      <x v="39"/>
      <x v="14"/>
    </i>
    <i>
      <x v="304"/>
      <x v="130"/>
    </i>
    <i>
      <x v="292"/>
      <x v="119"/>
    </i>
    <i>
      <x v="306"/>
      <x v="137"/>
    </i>
    <i>
      <x v="6"/>
      <x/>
    </i>
    <i>
      <x v="331"/>
      <x v="79"/>
    </i>
    <i>
      <x v="116"/>
      <x v="56"/>
    </i>
    <i>
      <x v="333"/>
      <x v="77"/>
    </i>
    <i>
      <x v="182"/>
      <x v="65"/>
    </i>
    <i>
      <x v="207"/>
      <x v="99"/>
    </i>
    <i>
      <x v="366"/>
      <x v="151"/>
    </i>
    <i>
      <x v="41"/>
      <x v="23"/>
    </i>
    <i>
      <x v="105"/>
      <x v="52"/>
    </i>
    <i>
      <x v="372"/>
      <x v="149"/>
    </i>
    <i>
      <x v="276"/>
      <x v="117"/>
    </i>
    <i>
      <x v="246"/>
      <x v="96"/>
    </i>
    <i>
      <x v="9"/>
      <x v="12"/>
    </i>
    <i>
      <x v="212"/>
      <x v="101"/>
    </i>
    <i>
      <x v="332"/>
      <x v="80"/>
    </i>
    <i>
      <x v="27"/>
      <x v="14"/>
    </i>
    <i>
      <x v="345"/>
      <x v="143"/>
    </i>
    <i>
      <x v="347"/>
      <x v="145"/>
    </i>
    <i>
      <x v="330"/>
      <x v="62"/>
    </i>
    <i>
      <x v="328"/>
      <x v="73"/>
    </i>
    <i>
      <x v="191"/>
      <x v="86"/>
    </i>
    <i>
      <x v="35"/>
      <x v="18"/>
    </i>
    <i>
      <x v="229"/>
      <x v="96"/>
    </i>
    <i>
      <x v="28"/>
      <x v="10"/>
    </i>
    <i>
      <x v="29"/>
      <x v="15"/>
    </i>
    <i>
      <x v="89"/>
      <x v="40"/>
    </i>
    <i>
      <x v="8"/>
      <x v="11"/>
    </i>
    <i>
      <x v="140"/>
      <x v="63"/>
    </i>
    <i>
      <x v="374"/>
      <x v="141"/>
    </i>
    <i>
      <x v="48"/>
      <x v="16"/>
    </i>
    <i>
      <x v="43"/>
      <x v="19"/>
    </i>
    <i>
      <x v="254"/>
      <x v="115"/>
    </i>
    <i>
      <x v="21"/>
      <x v="15"/>
    </i>
    <i>
      <x v="24"/>
      <x v="16"/>
    </i>
    <i>
      <x v="228"/>
      <x v="109"/>
    </i>
    <i>
      <x v="163"/>
      <x v="62"/>
    </i>
    <i>
      <x v="3"/>
      <x v="1"/>
    </i>
    <i>
      <x v="25"/>
      <x v="17"/>
    </i>
    <i>
      <x v="19"/>
      <x v="1"/>
    </i>
    <i>
      <x v="15"/>
      <x v="5"/>
    </i>
    <i>
      <x v="20"/>
      <x v="3"/>
    </i>
    <i>
      <x v="32"/>
      <x v="19"/>
    </i>
    <i>
      <x v="46"/>
      <x v="16"/>
    </i>
    <i>
      <x v="5"/>
      <x v="10"/>
    </i>
    <i>
      <x v="14"/>
      <x v="12"/>
    </i>
    <i>
      <x v="54"/>
      <x v="22"/>
    </i>
    <i>
      <x v="4"/>
      <x v="3"/>
    </i>
    <i>
      <x v="370"/>
      <x v="152"/>
    </i>
    <i>
      <x v="113"/>
      <x v="55"/>
    </i>
    <i>
      <x v="122"/>
      <x v="59"/>
    </i>
    <i>
      <x v="346"/>
      <x v="144"/>
    </i>
    <i>
      <x v="74"/>
      <x v="32"/>
    </i>
    <i>
      <x v="349"/>
      <x v="141"/>
    </i>
    <i>
      <x v="166"/>
      <x v="63"/>
    </i>
    <i>
      <x v="263"/>
      <x v="120"/>
    </i>
    <i>
      <x v="352"/>
      <x v="79"/>
    </i>
    <i>
      <x v="354"/>
      <x v="141"/>
    </i>
    <i>
      <x v="177"/>
      <x v="62"/>
    </i>
    <i>
      <x v="36"/>
      <x v="10"/>
    </i>
    <i>
      <x v="164"/>
      <x v="61"/>
    </i>
    <i>
      <x v="125"/>
      <x v="56"/>
    </i>
    <i>
      <x v="95"/>
      <x v="43"/>
    </i>
    <i>
      <x v="201"/>
      <x v="95"/>
    </i>
    <i>
      <x v="47"/>
      <x v="26"/>
    </i>
    <i>
      <x v="145"/>
      <x v="67"/>
    </i>
    <i>
      <x v="65"/>
      <x v="22"/>
    </i>
    <i>
      <x v="55"/>
      <x v="23"/>
    </i>
    <i>
      <x v="11"/>
      <x v="7"/>
    </i>
    <i>
      <x v="30"/>
      <x v="3"/>
    </i>
    <i>
      <x v="146"/>
      <x v="68"/>
    </i>
    <i>
      <x v="258"/>
      <x v="117"/>
    </i>
    <i>
      <x v="38"/>
      <x v="15"/>
    </i>
    <i>
      <x v="165"/>
      <x v="74"/>
    </i>
    <i>
      <x v="59"/>
      <x v="19"/>
    </i>
    <i>
      <x v="73"/>
      <x v="31"/>
    </i>
    <i>
      <x v="293"/>
      <x v="132"/>
    </i>
    <i>
      <x v="240"/>
      <x v="102"/>
    </i>
    <i>
      <x v="180"/>
      <x v="76"/>
    </i>
    <i>
      <x v="86"/>
      <x v="37"/>
    </i>
    <i>
      <x v="153"/>
      <x v="22"/>
    </i>
    <i>
      <x v="196"/>
      <x v="91"/>
    </i>
    <i>
      <x v="61"/>
      <x v="28"/>
    </i>
    <i>
      <x v="58"/>
      <x v="16"/>
    </i>
    <i>
      <x v="71"/>
      <x v="31"/>
    </i>
    <i>
      <x v="343"/>
      <x v="79"/>
    </i>
    <i>
      <x v="221"/>
      <x v="106"/>
    </i>
    <i>
      <x v="79"/>
      <x v="34"/>
    </i>
    <i>
      <x v="223"/>
      <x v="107"/>
    </i>
    <i>
      <x v="208"/>
      <x v="83"/>
    </i>
    <i>
      <x v="129"/>
      <x v="53"/>
    </i>
    <i>
      <x v="115"/>
      <x v="44"/>
    </i>
    <i>
      <x v="49"/>
      <x v="27"/>
    </i>
    <i>
      <x v="249"/>
      <x v="106"/>
    </i>
    <i>
      <x v="63"/>
      <x v="26"/>
    </i>
    <i>
      <x v="255"/>
      <x v="108"/>
    </i>
    <i>
      <x v="93"/>
      <x v="41"/>
    </i>
    <i>
      <x v="261"/>
      <x v="109"/>
    </i>
    <i>
      <x v="310"/>
      <x v="119"/>
    </i>
    <i>
      <x v="265"/>
      <x v="112"/>
    </i>
    <i>
      <x v="314"/>
      <x v="128"/>
    </i>
    <i>
      <x v="82"/>
      <x v="35"/>
    </i>
    <i>
      <x v="315"/>
      <x v="130"/>
    </i>
    <i>
      <x v="209"/>
      <x v="88"/>
    </i>
    <i>
      <x v="316"/>
      <x v="136"/>
    </i>
    <i>
      <x v="211"/>
      <x v="91"/>
    </i>
    <i>
      <x v="317"/>
      <x v="137"/>
    </i>
    <i>
      <x v="53"/>
      <x v="26"/>
    </i>
    <i>
      <x v="318"/>
      <x v="138"/>
    </i>
    <i>
      <x v="60"/>
      <x v="28"/>
    </i>
    <i>
      <x v="319"/>
      <x v="129"/>
    </i>
    <i>
      <x v="250"/>
      <x v="113"/>
    </i>
    <i>
      <x v="320"/>
      <x v="131"/>
    </i>
    <i>
      <x v="194"/>
      <x v="89"/>
    </i>
    <i>
      <x v="321"/>
      <x v="133"/>
    </i>
    <i>
      <x v="102"/>
      <x v="49"/>
    </i>
    <i>
      <x v="322"/>
      <x v="134"/>
    </i>
    <i>
      <x v="260"/>
      <x v="118"/>
    </i>
    <i>
      <x v="94"/>
      <x v="42"/>
    </i>
    <i>
      <x v="77"/>
      <x v="34"/>
    </i>
    <i>
      <x v="134"/>
      <x v="3"/>
    </i>
    <i>
      <x v="80"/>
      <x v="32"/>
    </i>
    <i>
      <x v="51"/>
      <x v="15"/>
    </i>
    <i>
      <x v="266"/>
      <x v="113"/>
    </i>
    <i>
      <x v="232"/>
      <x v="110"/>
    </i>
    <i>
      <x v="81"/>
      <x v="33"/>
    </i>
    <i>
      <x v="233"/>
      <x v="106"/>
    </i>
    <i>
      <x v="112"/>
      <x v="49"/>
    </i>
    <i>
      <x v="96"/>
      <x v="44"/>
    </i>
    <i>
      <x v="361"/>
      <x v="149"/>
    </i>
    <i>
      <x v="181"/>
      <x v="77"/>
    </i>
    <i>
      <x v="275"/>
      <x v="123"/>
    </i>
    <i>
      <x v="137"/>
      <x v="61"/>
    </i>
    <i>
      <x v="277"/>
      <x v="124"/>
    </i>
    <i>
      <x v="138"/>
      <x v="4"/>
    </i>
    <i>
      <x v="114"/>
      <x v="51"/>
    </i>
    <i>
      <x v="139"/>
      <x v="62"/>
    </i>
    <i>
      <x v="84"/>
      <x v="37"/>
    </i>
    <i>
      <x v="97"/>
      <x v="45"/>
    </i>
    <i>
      <x v="119"/>
      <x v="49"/>
    </i>
    <i>
      <x v="52"/>
      <x v="18"/>
    </i>
    <i>
      <x v="373"/>
      <x v="154"/>
    </i>
    <i>
      <x v="247"/>
      <x v="112"/>
    </i>
    <i>
      <x v="294"/>
      <x v="118"/>
    </i>
    <i>
      <x v="57"/>
      <x v="19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Max of 3FG %" fld="8" subtotal="max" baseField="0" baseItem="0" numFmtId="165"/>
    <dataField name="Sum of 3 FGA/Gm" fld="33" baseField="0" baseItem="0"/>
    <dataField name="Sum of Career_3PperGame" fld="49" baseField="0" baseItem="0"/>
    <dataField name="Max of GP" fld="5" subtotal="max" baseField="0" baseItem="0"/>
    <dataField name="Max of Season" fld="1" subtotal="max" baseField="0" baseItem="0"/>
    <dataField name="Sum of 3FGM" fld="6" baseField="0" baseItem="0"/>
    <dataField name="Sum of 3FGA" fld="7" baseField="0" baseItem="0"/>
  </dataFields>
  <formats count="1">
    <format dxfId="573">
      <pivotArea type="all" dataOnly="0" outline="0" fieldPosition="0"/>
    </format>
  </formats>
  <pivotTableStyleInfo showRowHeaders="1" showColHeaders="1" showRowStripes="0" showColStripes="0" showLastColumn="1"/>
  <filters count="3">
    <filter fld="4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11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.xml><?xml version="1.0" encoding="utf-8"?>
<pivotTableDefinition xmlns="http://schemas.openxmlformats.org/spreadsheetml/2006/main" name="PivotTable48" cacheId="152" applyNumberFormats="0" applyBorderFormats="0" applyFontFormats="0" applyPatternFormats="0" applyAlignmentFormats="0" applyWidthHeightFormats="1" dataCaption="Team Scoring" updatedVersion="6" minRefreshableVersion="3" showCalcMbrs="0" rowGrandTotals="0" colGrandTotals="0" itemPrintTitles="1" createdVersion="3" indent="0" outline="1" outlineData="1" multipleFieldFilters="0" rowHeaderCaption="Team Rebounding">
  <location ref="B110:I136" firstHeaderRow="1" firstDataRow="2" firstDataCol="1"/>
  <pivotFields count="78">
    <pivotField showAll="0" sortType="de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descending" defaultSubtotal="0">
      <items count="95">
        <item x="0"/>
        <item x="10"/>
        <item x="9"/>
        <item x="1"/>
        <item x="11"/>
        <item x="12"/>
        <item x="17"/>
        <item x="19"/>
        <item x="20"/>
        <item x="21"/>
        <item x="22"/>
        <item x="23"/>
        <item x="24"/>
        <item x="25"/>
        <item x="8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94"/>
        <item x="13"/>
        <item x="14"/>
        <item x="15"/>
        <item x="16"/>
        <item x="18"/>
        <item x="7"/>
        <item x="6"/>
        <item x="87"/>
        <item x="88"/>
        <item x="89"/>
        <item x="90"/>
        <item x="91"/>
        <item x="92"/>
        <item x="93"/>
        <item x="5"/>
        <item x="4"/>
        <item x="3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2"/>
  </rowFields>
  <rowItems count="25">
    <i>
      <x v="1"/>
    </i>
    <i>
      <x v="19"/>
    </i>
    <i>
      <x v="4"/>
    </i>
    <i>
      <x v="18"/>
    </i>
    <i>
      <x v="17"/>
    </i>
    <i>
      <x v="21"/>
    </i>
    <i>
      <x v="83"/>
    </i>
    <i>
      <x v="5"/>
    </i>
    <i>
      <x v="22"/>
    </i>
    <i>
      <x v="82"/>
    </i>
    <i>
      <x v="91"/>
    </i>
    <i>
      <x v="2"/>
    </i>
    <i>
      <x v="20"/>
    </i>
    <i>
      <x v="16"/>
    </i>
    <i>
      <x v="93"/>
    </i>
    <i>
      <x v="92"/>
    </i>
    <i>
      <x v="23"/>
    </i>
    <i>
      <x v="94"/>
    </i>
    <i>
      <x v="14"/>
    </i>
    <i>
      <x v="80"/>
    </i>
    <i>
      <x v="81"/>
    </i>
    <i>
      <x v="6"/>
    </i>
    <i>
      <x v="79"/>
    </i>
    <i>
      <x v="78"/>
    </i>
    <i>
      <x v="7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B" fld="23" baseField="0" baseItem="0" numFmtId="164"/>
    <dataField name="OFF REB" fld="21" baseField="0" baseItem="0" numFmtId="164"/>
    <dataField name="DEF REB" fld="22" baseField="0" baseItem="0" numFmtId="164"/>
    <dataField name="OPP REB" fld="51" baseField="0" baseItem="0" numFmtId="164"/>
    <dataField name="OPP OFF REB" fld="49" baseField="0" baseItem="0" numFmtId="164"/>
    <dataField name="OPP DEF REB" fld="50" baseField="0" baseItem="0" numFmtId="164"/>
    <dataField name="REB MRGN" fld="71" baseField="0" baseItem="0" numFmtId="164"/>
  </dataFields>
  <formats count="23">
    <format dxfId="729">
      <pivotArea type="all" dataOnly="0" outline="0" fieldPosition="0"/>
    </format>
    <format dxfId="728">
      <pivotArea outline="0" collapsedLevelsAreSubtotals="1" fieldPosition="0"/>
    </format>
    <format dxfId="727">
      <pivotArea type="all" dataOnly="0" outline="0" fieldPosition="0"/>
    </format>
    <format dxfId="726">
      <pivotArea field="-2" type="button" dataOnly="0" labelOnly="1" outline="0" axis="axisCol" fieldPosition="0"/>
    </format>
    <format dxfId="725">
      <pivotArea field="-2" type="button" dataOnly="0" labelOnly="1" outline="0" axis="axisCol" fieldPosition="0"/>
    </format>
    <format dxfId="724">
      <pivotArea field="-2" type="button" dataOnly="0" labelOnly="1" outline="0" axis="axisCol" fieldPosition="0"/>
    </format>
    <format dxfId="723">
      <pivotArea type="topRight" dataOnly="0" labelOnly="1" outline="0" fieldPosition="0"/>
    </format>
    <format dxfId="722">
      <pivotArea type="topRight" dataOnly="0" labelOnly="1" outline="0" offset="A1:B1" fieldPosition="0"/>
    </format>
    <format dxfId="721">
      <pivotArea field="-2" type="button" dataOnly="0" labelOnly="1" outline="0" axis="axisCol" fieldPosition="0"/>
    </format>
    <format dxfId="720">
      <pivotArea type="all" dataOnly="0" outline="0" fieldPosition="0"/>
    </format>
    <format dxfId="719">
      <pivotArea field="0" type="button" dataOnly="0" labelOnly="1" outline="0"/>
    </format>
    <format dxfId="718">
      <pivotArea field="0" type="button" dataOnly="0" labelOnly="1" outline="0"/>
    </format>
    <format dxfId="717">
      <pivotArea field="0" type="button" dataOnly="0" labelOnly="1" outline="0"/>
    </format>
    <format dxfId="716">
      <pivotArea outline="0" fieldPosition="0">
        <references count="1">
          <reference field="4294967294" count="1">
            <x v="0"/>
          </reference>
        </references>
      </pivotArea>
    </format>
    <format dxfId="715">
      <pivotArea outline="0" fieldPosition="0">
        <references count="1">
          <reference field="4294967294" count="1">
            <x v="1"/>
          </reference>
        </references>
      </pivotArea>
    </format>
    <format dxfId="714">
      <pivotArea outline="0" fieldPosition="0">
        <references count="1">
          <reference field="4294967294" count="1">
            <x v="2"/>
          </reference>
        </references>
      </pivotArea>
    </format>
    <format dxfId="713">
      <pivotArea outline="0" fieldPosition="0">
        <references count="1">
          <reference field="4294967294" count="1">
            <x v="3"/>
          </reference>
        </references>
      </pivotArea>
    </format>
    <format dxfId="712">
      <pivotArea outline="0" fieldPosition="0">
        <references count="1">
          <reference field="4294967294" count="1">
            <x v="4"/>
          </reference>
        </references>
      </pivotArea>
    </format>
    <format dxfId="711">
      <pivotArea outline="0" fieldPosition="0">
        <references count="1">
          <reference field="4294967294" count="1">
            <x v="5"/>
          </reference>
        </references>
      </pivotArea>
    </format>
    <format dxfId="7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08">
      <pivotArea field="0" type="button" dataOnly="0" labelOnly="1" outline="0"/>
    </format>
    <format dxfId="707">
      <pivotArea field="62" type="button" dataOnly="0" labelOnly="1" outline="0" axis="axisRow" fieldPosition="0"/>
    </format>
  </formats>
  <pivotTableStyleInfo name="PivotStyleLight15" showRowHeaders="0" showColHeaders="0" showRowStripes="0" showColStripes="0" showLastColumn="1"/>
  <filters count="2">
    <filter fld="0" type="captionNotContains" evalOrder="-1" id="1" stringValue1="(blank)">
      <autoFilter ref="A1">
        <filterColumn colId="0">
          <customFilters>
            <customFilter operator="notEqual" val="*(blank)*"/>
          </customFilters>
        </filterColumn>
      </autoFilter>
    </filter>
    <filter fld="62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30.xml><?xml version="1.0" encoding="utf-8"?>
<pivotTableDefinition xmlns="http://schemas.openxmlformats.org/spreadsheetml/2006/main" name="PivotTable4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KX3:LC14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55"/>
        <item x="47"/>
        <item x="46"/>
        <item x="52"/>
        <item x="51"/>
        <item x="54"/>
        <item x="56"/>
        <item x="50"/>
        <item x="49"/>
        <item x="48"/>
        <item x="53"/>
        <item x="63"/>
        <item x="68"/>
        <item x="62"/>
        <item x="69"/>
        <item x="67"/>
        <item x="64"/>
        <item x="66"/>
        <item x="60"/>
        <item x="70"/>
        <item x="73"/>
        <item x="59"/>
        <item x="75"/>
        <item x="82"/>
        <item x="78"/>
        <item x="79"/>
        <item x="80"/>
        <item x="81"/>
        <item x="83"/>
        <item x="88"/>
        <item x="96"/>
        <item x="98"/>
        <item x="94"/>
        <item x="97"/>
        <item x="89"/>
        <item x="90"/>
        <item x="93"/>
        <item x="99"/>
        <item x="95"/>
        <item x="84"/>
        <item x="100"/>
        <item x="114"/>
        <item x="119"/>
        <item x="116"/>
        <item x="130"/>
        <item x="136"/>
        <item x="113"/>
        <item x="118"/>
        <item x="115"/>
        <item x="165"/>
        <item x="152"/>
        <item x="166"/>
        <item x="153"/>
        <item x="140"/>
        <item x="167"/>
        <item x="154"/>
        <item x="164"/>
        <item x="141"/>
        <item x="170"/>
        <item x="176"/>
        <item x="177"/>
        <item x="150"/>
        <item x="169"/>
        <item x="162"/>
        <item x="179"/>
        <item x="178"/>
        <item x="121"/>
        <item x="158"/>
        <item x="137"/>
        <item x="126"/>
        <item x="127"/>
        <item x="182"/>
        <item x="181"/>
        <item x="183"/>
        <item x="144"/>
        <item x="131"/>
        <item x="168"/>
        <item x="155"/>
        <item x="138"/>
        <item x="123"/>
        <item x="163"/>
        <item x="139"/>
        <item x="125"/>
        <item x="151"/>
        <item x="133"/>
        <item x="172"/>
        <item x="117"/>
        <item x="161"/>
        <item x="147"/>
        <item x="157"/>
        <item x="148"/>
        <item x="120"/>
        <item x="129"/>
        <item x="122"/>
        <item x="149"/>
        <item x="180"/>
        <item x="146"/>
        <item x="57"/>
        <item x="58"/>
        <item x="61"/>
        <item x="85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24"/>
        <item x="128"/>
        <item x="132"/>
        <item x="134"/>
        <item x="142"/>
        <item x="143"/>
        <item x="145"/>
        <item x="156"/>
        <item x="159"/>
        <item x="160"/>
        <item x="171"/>
        <item x="173"/>
        <item x="174"/>
        <item x="175"/>
        <item x="37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10">
    <i>
      <x v="46"/>
      <x v="24"/>
    </i>
    <i>
      <x v="29"/>
      <x v="17"/>
    </i>
    <i>
      <x v="257"/>
      <x v="116"/>
    </i>
    <i>
      <x v="51"/>
      <x v="24"/>
    </i>
    <i>
      <x v="175"/>
      <x v="8"/>
    </i>
    <i>
      <x v="262"/>
      <x v="119"/>
    </i>
    <i>
      <x v="54"/>
      <x v="25"/>
    </i>
    <i>
      <x v="273"/>
      <x v="122"/>
    </i>
    <i>
      <x v="59"/>
      <x v="29"/>
    </i>
    <i>
      <x v="13"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M" fld="12" baseField="0" baseItem="0"/>
    <dataField name="Sum of FTA" fld="13" baseField="0" baseItem="0"/>
    <dataField name="Max of FT %" fld="14" subtotal="max" baseField="0" baseItem="0"/>
    <dataField name="Min of Season" fld="1" subtotal="min" baseField="0" baseItem="0"/>
  </dataFields>
  <formats count="1">
    <format dxfId="574">
      <pivotArea type="all" dataOnly="0" outline="0" fieldPosition="0"/>
    </format>
  </formats>
  <pivotTableStyleInfo showRowHeaders="1" showColHeaders="1" showRowStripes="0" showColStripes="0" showLastColumn="1"/>
  <filters count="1">
    <filter fld="4" type="count" evalOrder="-1" id="13" iMeasureFld="0">
      <autoFilter ref="A1">
        <filterColumn colId="0">
          <top10 val="10" filterVal="10"/>
        </filterColumn>
      </autoFilter>
    </filter>
  </filters>
</pivotTableDefinition>
</file>

<file path=xl/pivotTables/pivotTable31.xml><?xml version="1.0" encoding="utf-8"?>
<pivotTableDefinition xmlns="http://schemas.openxmlformats.org/spreadsheetml/2006/main" name="PivotTable31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IR3:IZ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4"/>
    <field x="3"/>
  </rowFields>
  <rowItems count="293">
    <i>
      <x v="119"/>
      <x v="49"/>
    </i>
    <i>
      <x v="58"/>
      <x v="16"/>
    </i>
    <i>
      <x v="255"/>
      <x v="108"/>
    </i>
    <i>
      <x v="310"/>
      <x v="119"/>
    </i>
    <i>
      <x v="277"/>
      <x v="124"/>
    </i>
    <i>
      <x v="34"/>
      <x v="21"/>
    </i>
    <i>
      <x v="352"/>
      <x v="79"/>
    </i>
    <i>
      <x v="77"/>
      <x v="34"/>
    </i>
    <i>
      <x v="302"/>
      <x v="128"/>
    </i>
    <i>
      <x v="343"/>
      <x v="79"/>
    </i>
    <i>
      <x v="160"/>
      <x v="72"/>
    </i>
    <i>
      <x v="43"/>
      <x v="19"/>
    </i>
    <i>
      <x v="221"/>
      <x v="106"/>
    </i>
    <i>
      <x v="165"/>
      <x v="74"/>
    </i>
    <i>
      <x v="344"/>
      <x v="80"/>
    </i>
    <i>
      <x v="346"/>
      <x v="144"/>
    </i>
    <i>
      <x v="361"/>
      <x v="149"/>
    </i>
    <i>
      <x v="175"/>
      <x/>
    </i>
    <i>
      <x v="67"/>
      <x v="29"/>
    </i>
    <i>
      <x v="174"/>
      <x v="60"/>
    </i>
    <i>
      <x v="355"/>
      <x v="143"/>
    </i>
    <i>
      <x v="173"/>
      <x v="72"/>
    </i>
    <i>
      <x v="342"/>
      <x v="78"/>
    </i>
    <i>
      <x v="48"/>
      <x v="16"/>
    </i>
    <i>
      <x v="309"/>
      <x v="131"/>
    </i>
    <i>
      <x v="32"/>
      <x v="19"/>
    </i>
    <i>
      <x v="2"/>
      <x v="6"/>
    </i>
    <i>
      <x v="341"/>
      <x v="140"/>
    </i>
    <i>
      <x v="59"/>
      <x v="19"/>
    </i>
    <i>
      <x v="304"/>
      <x v="130"/>
    </i>
    <i>
      <x v="325"/>
      <x v="72"/>
    </i>
    <i>
      <x v="350"/>
      <x v="140"/>
    </i>
    <i>
      <x v="158"/>
      <x v="60"/>
    </i>
    <i>
      <x v="74"/>
      <x v="32"/>
    </i>
    <i>
      <x v="207"/>
      <x v="99"/>
    </i>
    <i>
      <x v="233"/>
      <x v="106"/>
    </i>
    <i>
      <x v="354"/>
      <x v="141"/>
    </i>
    <i>
      <x v="374"/>
      <x v="141"/>
    </i>
    <i>
      <x v="326"/>
      <x v="60"/>
    </i>
    <i>
      <x v="364"/>
      <x v="143"/>
    </i>
    <i>
      <x v="340"/>
      <x v="73"/>
    </i>
    <i>
      <x v="19"/>
      <x v="1"/>
    </i>
    <i>
      <x v="97"/>
      <x v="45"/>
    </i>
    <i>
      <x v="260"/>
      <x v="118"/>
    </i>
    <i>
      <x v="215"/>
      <x v="84"/>
    </i>
    <i>
      <x v="177"/>
      <x v="62"/>
    </i>
    <i>
      <x v="196"/>
      <x v="91"/>
    </i>
    <i>
      <x v="290"/>
      <x v="131"/>
    </i>
    <i>
      <x v="206"/>
      <x v="98"/>
    </i>
    <i>
      <x v="367"/>
      <x v="144"/>
    </i>
    <i>
      <x v="329"/>
      <x v="140"/>
    </i>
    <i>
      <x v="333"/>
      <x v="77"/>
    </i>
    <i>
      <x v="303"/>
      <x v="122"/>
    </i>
    <i>
      <x v="4"/>
      <x v="3"/>
    </i>
    <i>
      <x v="141"/>
      <x/>
    </i>
    <i>
      <x v="159"/>
      <x/>
    </i>
    <i>
      <x v="331"/>
      <x v="79"/>
    </i>
    <i>
      <x v="155"/>
      <x v="8"/>
    </i>
    <i>
      <x v="205"/>
      <x v="97"/>
    </i>
    <i>
      <x v="356"/>
      <x v="144"/>
    </i>
    <i>
      <x v="287"/>
      <x v="128"/>
    </i>
    <i>
      <x v="353"/>
      <x v="80"/>
    </i>
    <i>
      <x v="98"/>
      <x v="23"/>
    </i>
    <i>
      <x v="90"/>
      <x v="39"/>
    </i>
    <i>
      <x v="139"/>
      <x v="62"/>
    </i>
    <i>
      <x v="10"/>
      <x v="5"/>
    </i>
    <i>
      <x v="51"/>
      <x v="15"/>
    </i>
    <i>
      <x v="63"/>
      <x v="26"/>
    </i>
    <i>
      <x v="258"/>
      <x v="117"/>
    </i>
    <i>
      <x v="211"/>
      <x v="91"/>
    </i>
    <i>
      <x v="217"/>
      <x v="103"/>
    </i>
    <i>
      <x v="213"/>
      <x v="81"/>
    </i>
    <i>
      <x v="276"/>
      <x v="117"/>
    </i>
    <i>
      <x v="87"/>
      <x v="38"/>
    </i>
    <i>
      <x v="29"/>
      <x v="15"/>
    </i>
    <i>
      <x v="357"/>
      <x v="145"/>
    </i>
    <i>
      <x v="339"/>
      <x v="72"/>
    </i>
    <i>
      <x v="157"/>
      <x v="1"/>
    </i>
    <i>
      <x v="328"/>
      <x v="73"/>
    </i>
    <i>
      <x v="265"/>
      <x v="112"/>
    </i>
    <i>
      <x v="363"/>
      <x v="148"/>
    </i>
    <i>
      <x v="351"/>
      <x v="78"/>
    </i>
    <i>
      <x v="68"/>
      <x v="29"/>
    </i>
    <i>
      <x v="203"/>
      <x v="84"/>
    </i>
    <i>
      <x v="133"/>
      <x v="1"/>
    </i>
    <i>
      <x v="132"/>
      <x v="60"/>
    </i>
    <i>
      <x v="134"/>
      <x v="3"/>
    </i>
    <i>
      <x v="178"/>
      <x v="61"/>
    </i>
    <i>
      <x v="370"/>
      <x v="152"/>
    </i>
    <i>
      <x v="210"/>
      <x v="100"/>
    </i>
    <i>
      <x v="42"/>
      <x v="24"/>
    </i>
    <i>
      <x v="274"/>
      <x v="121"/>
    </i>
    <i>
      <x v="323"/>
      <x v="75"/>
    </i>
    <i>
      <x v="338"/>
      <x v="75"/>
    </i>
    <i>
      <x v="369"/>
      <x v="145"/>
    </i>
    <i>
      <x v="275"/>
      <x v="123"/>
    </i>
    <i>
      <x v="263"/>
      <x v="120"/>
    </i>
    <i>
      <x v="293"/>
      <x v="132"/>
    </i>
    <i>
      <x v="6"/>
      <x/>
    </i>
    <i>
      <x v="307"/>
      <x v="138"/>
    </i>
    <i>
      <x v="69"/>
      <x v="29"/>
    </i>
    <i>
      <x v="266"/>
      <x v="113"/>
    </i>
    <i>
      <x v="71"/>
      <x v="31"/>
    </i>
    <i>
      <x v="264"/>
      <x v="121"/>
    </i>
    <i>
      <x v="36"/>
      <x v="10"/>
    </i>
    <i>
      <x v="64"/>
      <x v="24"/>
    </i>
    <i>
      <x v="84"/>
      <x v="37"/>
    </i>
    <i>
      <x v="257"/>
      <x v="116"/>
    </i>
    <i>
      <x v="327"/>
      <x v="78"/>
    </i>
    <i>
      <x v="179"/>
      <x v="75"/>
    </i>
    <i>
      <x v="230"/>
      <x v="104"/>
    </i>
    <i>
      <x v="38"/>
      <x v="15"/>
    </i>
    <i>
      <x v="218"/>
      <x v="104"/>
    </i>
    <i>
      <x v="75"/>
      <x v="30"/>
    </i>
    <i>
      <x v="3"/>
      <x v="1"/>
    </i>
    <i>
      <x v="291"/>
      <x v="116"/>
    </i>
    <i>
      <x v="244"/>
      <x v="103"/>
    </i>
    <i>
      <x v="172"/>
      <x v="2"/>
    </i>
    <i>
      <x v="262"/>
      <x v="119"/>
    </i>
    <i>
      <x v="130"/>
      <x v="8"/>
    </i>
    <i>
      <x v="163"/>
      <x v="62"/>
    </i>
    <i>
      <x v="242"/>
      <x v="108"/>
    </i>
    <i>
      <x v="164"/>
      <x v="61"/>
    </i>
    <i>
      <x v="112"/>
      <x v="49"/>
    </i>
    <i>
      <x v="140"/>
      <x v="63"/>
    </i>
    <i>
      <x v="308"/>
      <x v="129"/>
    </i>
    <i>
      <x v="21"/>
      <x v="15"/>
    </i>
    <i>
      <x v="1"/>
      <x v="8"/>
    </i>
    <i>
      <x v="216"/>
      <x v="102"/>
    </i>
    <i>
      <x v="47"/>
      <x v="26"/>
    </i>
    <i>
      <x v="195"/>
      <x v="90"/>
    </i>
    <i>
      <x v="30"/>
      <x v="3"/>
    </i>
    <i>
      <x v="347"/>
      <x v="145"/>
    </i>
    <i>
      <x v="31"/>
      <x v="11"/>
    </i>
    <i>
      <x v="249"/>
      <x v="106"/>
    </i>
    <i>
      <x v="123"/>
      <x v="53"/>
    </i>
    <i>
      <x v="202"/>
      <x v="96"/>
    </i>
    <i>
      <x v="200"/>
      <x v="81"/>
    </i>
    <i>
      <x v="220"/>
      <x v="99"/>
    </i>
    <i>
      <x v="360"/>
      <x v="148"/>
    </i>
    <i>
      <x v="286"/>
      <x v="122"/>
    </i>
    <i>
      <x v="324"/>
      <x v="139"/>
    </i>
    <i>
      <x v="70"/>
      <x v="30"/>
    </i>
    <i>
      <x v="273"/>
      <x v="122"/>
    </i>
    <i>
      <x v="5"/>
      <x v="10"/>
    </i>
    <i>
      <x v="272"/>
      <x v="116"/>
    </i>
    <i>
      <x v="22"/>
      <x v="8"/>
    </i>
    <i>
      <x v="270"/>
      <x v="120"/>
    </i>
    <i>
      <x v="76"/>
      <x v="33"/>
    </i>
    <i>
      <x v="345"/>
      <x v="143"/>
    </i>
    <i>
      <x v="243"/>
      <x v="104"/>
    </i>
    <i>
      <x v="7"/>
      <x v="2"/>
    </i>
    <i>
      <x v="232"/>
      <x v="110"/>
    </i>
    <i>
      <x v="88"/>
      <x v="39"/>
    </i>
    <i>
      <x v="17"/>
      <x v="14"/>
    </i>
    <i>
      <x v="227"/>
      <x v="102"/>
    </i>
    <i>
      <x v="57"/>
      <x v="19"/>
    </i>
    <i>
      <x v="66"/>
      <x v="24"/>
    </i>
    <i>
      <x v="247"/>
      <x v="112"/>
    </i>
    <i>
      <x v="96"/>
      <x v="44"/>
    </i>
    <i>
      <x v="46"/>
      <x v="16"/>
    </i>
    <i>
      <x v="186"/>
      <x v="81"/>
    </i>
    <i>
      <x v="332"/>
      <x v="80"/>
    </i>
    <i>
      <x v="156"/>
      <x v="2"/>
    </i>
    <i>
      <x v="245"/>
      <x v="109"/>
    </i>
    <i>
      <x v="102"/>
      <x v="49"/>
    </i>
    <i>
      <x v="72"/>
      <x v="30"/>
    </i>
    <i>
      <x v="92"/>
      <x v="39"/>
    </i>
    <i>
      <x v="269"/>
      <x v="118"/>
    </i>
    <i>
      <x v="41"/>
      <x v="23"/>
    </i>
    <i>
      <x v="365"/>
      <x v="147"/>
    </i>
    <i>
      <x v="250"/>
      <x v="113"/>
    </i>
    <i>
      <x v="62"/>
      <x v="18"/>
    </i>
    <i>
      <x v="246"/>
      <x v="96"/>
    </i>
    <i>
      <x v="107"/>
      <x v="47"/>
    </i>
    <i>
      <x v="83"/>
      <x v="36"/>
    </i>
    <i>
      <x v="136"/>
      <x v="7"/>
    </i>
    <i>
      <x v="219"/>
      <x v="105"/>
    </i>
    <i>
      <x v="289"/>
      <x v="130"/>
    </i>
    <i>
      <x v="305"/>
      <x v="136"/>
    </i>
    <i>
      <x v="85"/>
      <x v="35"/>
    </i>
    <i>
      <x v="193"/>
      <x v="88"/>
    </i>
    <i>
      <x v="24"/>
      <x v="16"/>
    </i>
    <i>
      <x v="223"/>
      <x v="107"/>
    </i>
    <i>
      <x v="162"/>
      <x v="73"/>
    </i>
    <i>
      <x v="131"/>
      <x v="2"/>
    </i>
    <i>
      <x v="50"/>
      <x v="14"/>
    </i>
    <i>
      <x v="271"/>
      <x v="119"/>
    </i>
    <i>
      <x v="124"/>
      <x v="41"/>
    </i>
    <i>
      <x v="18"/>
      <x v="10"/>
    </i>
    <i>
      <x v="231"/>
      <x v="105"/>
    </i>
    <i>
      <x v="228"/>
      <x v="109"/>
    </i>
    <i>
      <x v="182"/>
      <x v="65"/>
    </i>
    <i>
      <x v="103"/>
      <x v="50"/>
    </i>
    <i>
      <x v="194"/>
      <x v="89"/>
    </i>
    <i>
      <x v="358"/>
      <x v="146"/>
    </i>
    <i>
      <x v="359"/>
      <x v="147"/>
    </i>
    <i>
      <x v="26"/>
      <x v="18"/>
    </i>
    <i>
      <x v="189"/>
      <x v="84"/>
    </i>
    <i>
      <x v="248"/>
      <x v="105"/>
    </i>
    <i>
      <x v="20"/>
      <x v="3"/>
    </i>
    <i>
      <x v="65"/>
      <x v="22"/>
    </i>
    <i>
      <x v="188"/>
      <x v="83"/>
    </i>
    <i>
      <x v="171"/>
      <x v="73"/>
    </i>
    <i>
      <x v="9"/>
      <x v="12"/>
    </i>
    <i>
      <x v="306"/>
      <x v="137"/>
    </i>
    <i>
      <x v="214"/>
      <x v="96"/>
    </i>
    <i>
      <x v="105"/>
      <x v="52"/>
    </i>
    <i>
      <x v="368"/>
      <x v="146"/>
    </i>
    <i>
      <x v="73"/>
      <x v="31"/>
    </i>
    <i>
      <x v="372"/>
      <x v="149"/>
    </i>
    <i>
      <x v="224"/>
      <x v="101"/>
    </i>
    <i>
      <x v="135"/>
      <x v="5"/>
    </i>
    <i>
      <x v="150"/>
      <x v="69"/>
    </i>
    <i>
      <x v="261"/>
      <x v="109"/>
    </i>
    <i>
      <x v="288"/>
      <x v="129"/>
    </i>
    <i>
      <x v="226"/>
      <x v="108"/>
    </i>
    <i>
      <x v="27"/>
      <x v="14"/>
    </i>
    <i>
      <x v="362"/>
      <x v="150"/>
    </i>
    <i>
      <x v="28"/>
      <x v="10"/>
    </i>
    <i>
      <x v="371"/>
      <x v="153"/>
    </i>
    <i>
      <x v="23"/>
      <x v="11"/>
    </i>
    <i>
      <x v="100"/>
      <x v="47"/>
    </i>
    <i>
      <x v="14"/>
      <x v="12"/>
    </i>
    <i>
      <x v="56"/>
      <x v="24"/>
    </i>
    <i>
      <x v="176"/>
      <x v="78"/>
    </i>
    <i>
      <x v="117"/>
      <x v="47"/>
    </i>
    <i>
      <x v="212"/>
      <x v="101"/>
    </i>
    <i>
      <x v="39"/>
      <x v="14"/>
    </i>
    <i>
      <x v="239"/>
      <x v="101"/>
    </i>
    <i>
      <x v="40"/>
      <x v="22"/>
    </i>
    <i>
      <x v="89"/>
      <x v="40"/>
    </i>
    <i>
      <x v="292"/>
      <x v="119"/>
    </i>
    <i>
      <x v="254"/>
      <x v="115"/>
    </i>
    <i>
      <x v="108"/>
      <x v="53"/>
    </i>
    <i>
      <x v="35"/>
      <x v="18"/>
    </i>
    <i>
      <x v="181"/>
      <x v="77"/>
    </i>
    <i>
      <x v="110"/>
      <x v="50"/>
    </i>
    <i>
      <x v="55"/>
      <x v="23"/>
    </i>
    <i>
      <x v="294"/>
      <x v="118"/>
    </i>
    <i>
      <x v="180"/>
      <x v="76"/>
    </i>
    <i>
      <x v="330"/>
      <x v="62"/>
    </i>
    <i>
      <x v="95"/>
      <x v="43"/>
    </i>
    <i>
      <x v="8"/>
      <x v="11"/>
    </i>
    <i>
      <x v="147"/>
      <x v="69"/>
    </i>
    <i>
      <x v="208"/>
      <x v="83"/>
    </i>
    <i>
      <x v="146"/>
      <x v="68"/>
    </i>
    <i>
      <x v="201"/>
      <x v="95"/>
    </i>
    <i>
      <x v="349"/>
      <x v="141"/>
    </i>
    <i>
      <x v="153"/>
      <x v="22"/>
    </i>
    <i>
      <x v="116"/>
      <x v="56"/>
    </i>
    <i>
      <x v="191"/>
      <x v="86"/>
    </i>
    <i>
      <x v="209"/>
      <x v="88"/>
    </i>
    <i>
      <x v="151"/>
      <x v="69"/>
    </i>
    <i>
      <x v="145"/>
      <x v="67"/>
    </i>
    <i>
      <x v="54"/>
      <x v="22"/>
    </i>
    <i>
      <x v="115"/>
      <x v="44"/>
    </i>
    <i>
      <x v="25"/>
      <x v="17"/>
    </i>
    <i>
      <x v="122"/>
      <x v="59"/>
    </i>
    <i>
      <x v="229"/>
      <x v="96"/>
    </i>
    <i>
      <x v="366"/>
      <x v="151"/>
    </i>
    <i>
      <x v="373"/>
      <x v="154"/>
    </i>
    <i>
      <x v="11"/>
      <x v="7"/>
    </i>
    <i>
      <x v="137"/>
      <x v="61"/>
    </i>
    <i>
      <x v="166"/>
      <x v="63"/>
    </i>
    <i>
      <x v="82"/>
      <x v="35"/>
    </i>
    <i>
      <x v="52"/>
      <x v="18"/>
    </i>
    <i>
      <x v="316"/>
      <x v="136"/>
    </i>
    <i>
      <x v="81"/>
      <x v="33"/>
    </i>
    <i>
      <x v="317"/>
      <x v="137"/>
    </i>
    <i>
      <x v="320"/>
      <x v="131"/>
    </i>
    <i>
      <x v="321"/>
      <x v="133"/>
    </i>
    <i>
      <x v="86"/>
      <x v="37"/>
    </i>
    <i>
      <x v="94"/>
      <x v="42"/>
    </i>
    <i>
      <x v="315"/>
      <x v="130"/>
    </i>
    <i>
      <x v="322"/>
      <x v="134"/>
    </i>
    <i>
      <x v="240"/>
      <x v="102"/>
    </i>
    <i>
      <x v="319"/>
      <x v="129"/>
    </i>
    <i>
      <x v="114"/>
      <x v="51"/>
    </i>
    <i>
      <x v="49"/>
      <x v="27"/>
    </i>
    <i>
      <x v="60"/>
      <x v="28"/>
    </i>
    <i>
      <x v="113"/>
      <x v="55"/>
    </i>
    <i>
      <x v="53"/>
      <x v="26"/>
    </i>
    <i>
      <x v="79"/>
      <x v="34"/>
    </i>
    <i>
      <x v="15"/>
      <x v="5"/>
    </i>
    <i>
      <x v="80"/>
      <x v="32"/>
    </i>
    <i>
      <x v="314"/>
      <x v="128"/>
    </i>
    <i>
      <x v="61"/>
      <x v="28"/>
    </i>
    <i>
      <x v="125"/>
      <x v="56"/>
    </i>
    <i>
      <x v="138"/>
      <x v="4"/>
    </i>
    <i>
      <x v="129"/>
      <x v="53"/>
    </i>
    <i>
      <x v="318"/>
      <x v="138"/>
    </i>
    <i>
      <x v="93"/>
      <x v="4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FG %" fld="35" baseField="0" baseItem="0"/>
    <dataField name="Sum of Career_FGMperGame" fld="51" baseField="0" baseItem="0"/>
    <dataField name="Sum of FGA / GM" fld="36" baseField="0" baseItem="0"/>
    <dataField name="Max of GP" fld="5" subtotal="max" baseField="0" baseItem="0"/>
    <dataField name="Max of Season" fld="1" subtotal="max" baseField="0" baseItem="0"/>
    <dataField name="Sum of Career_FGM" fld="55" baseField="0" baseItem="0"/>
    <dataField name="Sum of Career_FGA" fld="56" baseField="0" baseItem="0"/>
  </dataFields>
  <formats count="1">
    <format dxfId="575">
      <pivotArea type="all" dataOnly="0" outline="0" fieldPosition="0"/>
    </format>
  </formats>
  <pivotTableStyleInfo name="PivotStyleLight2" showRowHeaders="1" showColHeaders="1" showRowStripes="0" showColStripes="0" showLastColumn="1"/>
  <filters count="3">
    <filter fld="4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12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2.xml><?xml version="1.0" encoding="utf-8"?>
<pivotTableDefinition xmlns="http://schemas.openxmlformats.org/spreadsheetml/2006/main" name="PivotTable44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BC3:BH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154"/>
        <item x="15"/>
        <item x="17"/>
        <item x="24"/>
        <item x="21"/>
        <item x="22"/>
        <item x="20"/>
        <item x="1"/>
        <item x="16"/>
        <item x="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40"/>
    </i>
    <i>
      <x v="1"/>
    </i>
    <i>
      <x v="106"/>
    </i>
    <i>
      <x v="91"/>
    </i>
    <i>
      <x v="121"/>
    </i>
    <i>
      <x v="3"/>
    </i>
    <i>
      <x v="29"/>
    </i>
    <i>
      <x v="9"/>
    </i>
    <i>
      <x v="128"/>
    </i>
    <i>
      <x v="36"/>
    </i>
    <i>
      <x v="30"/>
    </i>
    <i>
      <x v="104"/>
    </i>
    <i>
      <x v="72"/>
    </i>
    <i>
      <x v="122"/>
    </i>
    <i>
      <x v="19"/>
    </i>
    <i>
      <x v="7"/>
    </i>
    <i>
      <x v="119"/>
    </i>
    <i>
      <x v="132"/>
    </i>
    <i>
      <x v="24"/>
    </i>
    <i>
      <x v="47"/>
    </i>
    <i>
      <x v="143"/>
    </i>
    <i>
      <x v="98"/>
    </i>
    <i>
      <x v="15"/>
    </i>
    <i>
      <x v="84"/>
    </i>
    <i>
      <x v="34"/>
    </i>
    <i>
      <x v="130"/>
    </i>
    <i>
      <x v="78"/>
    </i>
    <i>
      <x v="109"/>
    </i>
    <i>
      <x v="116"/>
    </i>
    <i>
      <x v="144"/>
    </i>
    <i>
      <x v="80"/>
    </i>
    <i>
      <x v="97"/>
    </i>
    <i>
      <x v="60"/>
    </i>
    <i>
      <x v="105"/>
    </i>
    <i>
      <x v="138"/>
    </i>
    <i>
      <x v="26"/>
    </i>
    <i>
      <x v="117"/>
    </i>
    <i>
      <x v="108"/>
    </i>
    <i>
      <x v="147"/>
    </i>
    <i>
      <x v="96"/>
    </i>
    <i>
      <x v="145"/>
    </i>
    <i>
      <x v="40"/>
    </i>
    <i>
      <x v="39"/>
    </i>
    <i>
      <x v="18"/>
    </i>
    <i>
      <x v="148"/>
    </i>
    <i>
      <x v="14"/>
    </i>
    <i>
      <x v="88"/>
    </i>
    <i>
      <x v="6"/>
    </i>
    <i>
      <x v="73"/>
    </i>
    <i>
      <x v="79"/>
    </i>
    <i>
      <x v="99"/>
    </i>
    <i>
      <x v="32"/>
    </i>
    <i>
      <x v="136"/>
    </i>
    <i>
      <x v="90"/>
    </i>
    <i>
      <x v="38"/>
    </i>
    <i>
      <x v="100"/>
    </i>
    <i>
      <x v="118"/>
    </i>
    <i>
      <x v="16"/>
    </i>
    <i>
      <x v="8"/>
    </i>
    <i>
      <x v="103"/>
    </i>
    <i>
      <x v="120"/>
    </i>
    <i>
      <x v="101"/>
    </i>
    <i>
      <x v="112"/>
    </i>
    <i>
      <x v="110"/>
    </i>
    <i>
      <x v="86"/>
    </i>
    <i>
      <x v="10"/>
    </i>
    <i>
      <x v="52"/>
    </i>
    <i>
      <x v="81"/>
    </i>
    <i>
      <x v="22"/>
    </i>
    <i>
      <x v="139"/>
    </i>
    <i>
      <x v="31"/>
    </i>
    <i>
      <x v="83"/>
    </i>
    <i>
      <x v="123"/>
    </i>
    <i>
      <x v="75"/>
    </i>
    <i>
      <x v="129"/>
    </i>
    <i>
      <x v="35"/>
    </i>
    <i>
      <x v="102"/>
    </i>
    <i>
      <x v="113"/>
    </i>
    <i>
      <x v="33"/>
    </i>
    <i>
      <x v="44"/>
    </i>
    <i>
      <x v="45"/>
    </i>
    <i>
      <x v="149"/>
    </i>
    <i>
      <x v="114"/>
    </i>
    <i>
      <x v="137"/>
    </i>
    <i>
      <x v="56"/>
    </i>
    <i>
      <x v="146"/>
    </i>
    <i>
      <x v="115"/>
    </i>
    <i>
      <x v="49"/>
    </i>
    <i>
      <x v="4"/>
    </i>
    <i>
      <x v="23"/>
    </i>
    <i>
      <x v="107"/>
    </i>
    <i>
      <x v="37"/>
    </i>
    <i>
      <x v="131"/>
    </i>
    <i>
      <x v="53"/>
    </i>
    <i>
      <x v="74"/>
    </i>
    <i>
      <x v="11"/>
    </i>
    <i>
      <x v="62"/>
    </i>
    <i>
      <x v="12"/>
    </i>
    <i>
      <x v="67"/>
    </i>
    <i>
      <x v="153"/>
    </i>
    <i>
      <x v="66"/>
    </i>
    <i>
      <x v="77"/>
    </i>
    <i>
      <x v="2"/>
    </i>
    <i>
      <x v="43"/>
    </i>
    <i>
      <x v="21"/>
    </i>
    <i>
      <x v="150"/>
    </i>
    <i>
      <x v="50"/>
    </i>
    <i>
      <x v="41"/>
    </i>
    <i>
      <x v="69"/>
    </i>
    <i>
      <x v="61"/>
    </i>
    <i>
      <x v="124"/>
    </i>
    <i>
      <x v="65"/>
    </i>
    <i>
      <x v="141"/>
    </i>
    <i>
      <x v="17"/>
    </i>
    <i>
      <x v="59"/>
    </i>
    <i>
      <x v="152"/>
    </i>
    <i>
      <x v="68"/>
    </i>
    <i>
      <x v="95"/>
    </i>
    <i>
      <x v="63"/>
    </i>
    <i>
      <x v="51"/>
    </i>
    <i>
      <x v="151"/>
    </i>
    <i>
      <x v="134"/>
    </i>
    <i>
      <x v="76"/>
    </i>
    <i>
      <x v="89"/>
    </i>
    <i>
      <x v="42"/>
    </i>
    <i>
      <x v="85"/>
    </i>
    <i>
      <x v="154"/>
    </i>
    <i>
      <x v="27"/>
    </i>
    <i>
      <x v="55"/>
    </i>
    <i>
      <x v="133"/>
    </i>
    <i>
      <x v="28"/>
    </i>
    <i>
      <x v="5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Career_PtsPerGame" fld="37" baseField="0" baseItem="0"/>
    <dataField name="Sum of Career_FG%" fld="38" baseField="0" baseItem="0"/>
    <dataField name="Sum of Career_FT%" fld="39" baseField="0" baseItem="0"/>
    <dataField name="Sum of GP" fld="5" baseField="0" baseItem="0"/>
    <dataField name="Sum of PTS" fld="15" baseField="0" baseItem="0"/>
  </dataFields>
  <formats count="1">
    <format dxfId="576">
      <pivotArea type="all" dataOnly="0" outline="0" fieldPosition="0"/>
    </format>
  </formats>
  <pivotTableStyleInfo name="PivotStyleMedium16" showRowHeaders="1" showColHeaders="1" showRowStripes="0" showColStripes="0" showLastColumn="1"/>
  <filters count="5">
    <filter fld="3" type="captionNotContains" evalOrder="-1" id="1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13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6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14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3.xml><?xml version="1.0" encoding="utf-8"?>
<pivotTableDefinition xmlns="http://schemas.openxmlformats.org/spreadsheetml/2006/main" name="PivotTable51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EP3:ES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40"/>
    </i>
    <i>
      <x v="60"/>
    </i>
    <i>
      <x v="1"/>
    </i>
    <i>
      <x v="8"/>
    </i>
    <i>
      <x v="2"/>
    </i>
    <i>
      <x v="14"/>
    </i>
    <i>
      <x v="78"/>
    </i>
    <i>
      <x/>
    </i>
    <i>
      <x v="104"/>
    </i>
    <i>
      <x v="19"/>
    </i>
    <i>
      <x v="143"/>
    </i>
    <i>
      <x v="30"/>
    </i>
    <i>
      <x v="122"/>
    </i>
    <i>
      <x v="72"/>
    </i>
    <i>
      <x v="119"/>
    </i>
    <i>
      <x v="73"/>
    </i>
    <i>
      <x v="29"/>
    </i>
    <i>
      <x v="116"/>
    </i>
    <i>
      <x v="3"/>
    </i>
    <i>
      <x v="121"/>
    </i>
    <i>
      <x v="106"/>
    </i>
    <i>
      <x v="130"/>
    </i>
    <i>
      <x v="84"/>
    </i>
    <i>
      <x v="47"/>
    </i>
    <i>
      <x v="15"/>
    </i>
    <i>
      <x v="108"/>
    </i>
    <i>
      <x v="18"/>
    </i>
    <i>
      <x v="144"/>
    </i>
    <i>
      <x v="128"/>
    </i>
    <i>
      <x v="109"/>
    </i>
    <i>
      <x v="148"/>
    </i>
    <i>
      <x v="118"/>
    </i>
    <i>
      <x v="16"/>
    </i>
    <i>
      <x v="10"/>
    </i>
    <i>
      <x v="105"/>
    </i>
    <i>
      <x v="79"/>
    </i>
    <i>
      <x v="96"/>
    </i>
    <i>
      <x v="39"/>
    </i>
    <i>
      <x v="91"/>
    </i>
    <i>
      <x v="75"/>
    </i>
    <i>
      <x v="22"/>
    </i>
    <i>
      <x v="81"/>
    </i>
    <i>
      <x v="147"/>
    </i>
    <i>
      <x v="138"/>
    </i>
    <i>
      <x v="145"/>
    </i>
    <i>
      <x v="112"/>
    </i>
    <i>
      <x v="129"/>
    </i>
    <i>
      <x v="120"/>
    </i>
    <i>
      <x v="24"/>
    </i>
    <i>
      <x v="101"/>
    </i>
    <i>
      <x v="31"/>
    </i>
    <i>
      <x v="6"/>
    </i>
    <i>
      <x v="26"/>
    </i>
    <i>
      <x v="35"/>
    </i>
    <i>
      <x v="80"/>
    </i>
    <i>
      <x v="136"/>
    </i>
    <i>
      <x v="83"/>
    </i>
    <i>
      <x v="32"/>
    </i>
    <i>
      <x v="23"/>
    </i>
    <i>
      <x v="103"/>
    </i>
    <i>
      <x v="117"/>
    </i>
    <i>
      <x v="102"/>
    </i>
    <i>
      <x v="99"/>
    </i>
    <i>
      <x v="62"/>
    </i>
    <i>
      <x v="139"/>
    </i>
    <i>
      <x v="37"/>
    </i>
    <i>
      <x v="131"/>
    </i>
    <i>
      <x v="97"/>
    </i>
    <i>
      <x v="149"/>
    </i>
    <i>
      <x v="36"/>
    </i>
    <i>
      <x v="59"/>
    </i>
    <i>
      <x v="44"/>
    </i>
    <i>
      <x v="52"/>
    </i>
    <i>
      <x v="146"/>
    </i>
    <i>
      <x v="56"/>
    </i>
    <i>
      <x v="38"/>
    </i>
    <i>
      <x v="137"/>
    </i>
    <i>
      <x v="40"/>
    </i>
    <i>
      <x v="98"/>
    </i>
    <i>
      <x v="34"/>
    </i>
    <i>
      <x v="86"/>
    </i>
    <i>
      <x v="88"/>
    </i>
    <i>
      <x v="11"/>
    </i>
    <i>
      <x v="45"/>
    </i>
    <i>
      <x v="43"/>
    </i>
    <i>
      <x v="110"/>
    </i>
    <i>
      <x v="33"/>
    </i>
    <i>
      <x v="115"/>
    </i>
    <i>
      <x v="141"/>
    </i>
    <i>
      <x v="53"/>
    </i>
    <i>
      <x v="12"/>
    </i>
    <i>
      <x v="132"/>
    </i>
    <i>
      <x v="49"/>
    </i>
    <i>
      <x v="5"/>
    </i>
    <i>
      <x v="100"/>
    </i>
    <i>
      <x v="123"/>
    </i>
    <i>
      <x v="66"/>
    </i>
    <i>
      <x v="61"/>
    </i>
    <i>
      <x v="90"/>
    </i>
    <i>
      <x v="113"/>
    </i>
    <i>
      <x v="77"/>
    </i>
    <i>
      <x v="63"/>
    </i>
    <i>
      <x v="150"/>
    </i>
    <i>
      <x v="114"/>
    </i>
    <i>
      <x v="69"/>
    </i>
    <i>
      <x v="21"/>
    </i>
    <i>
      <x v="42"/>
    </i>
    <i>
      <x v="7"/>
    </i>
    <i>
      <x v="41"/>
    </i>
    <i>
      <x v="68"/>
    </i>
    <i>
      <x v="51"/>
    </i>
    <i>
      <x v="133"/>
    </i>
    <i>
      <x v="67"/>
    </i>
    <i>
      <x v="55"/>
    </i>
    <i>
      <x v="50"/>
    </i>
    <i>
      <x v="153"/>
    </i>
    <i>
      <x v="4"/>
    </i>
    <i>
      <x v="85"/>
    </i>
    <i>
      <x v="65"/>
    </i>
    <i>
      <x v="107"/>
    </i>
    <i>
      <x v="124"/>
    </i>
    <i>
      <x v="17"/>
    </i>
    <i>
      <x v="152"/>
    </i>
    <i>
      <x v="76"/>
    </i>
    <i>
      <x v="89"/>
    </i>
    <i>
      <x v="151"/>
    </i>
    <i>
      <x v="154"/>
    </i>
    <i>
      <x v="28"/>
    </i>
    <i>
      <x v="95"/>
    </i>
    <i>
      <x v="74"/>
    </i>
    <i>
      <x v="134"/>
    </i>
    <i>
      <x v="27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TL" fld="20" baseField="0" baseItem="0"/>
    <dataField name="Sum of FOUL" fld="23" baseField="0" baseItem="0"/>
    <dataField name="Sum of GP" fld="5" baseField="0" baseItem="0"/>
  </dataFields>
  <formats count="1">
    <format dxfId="577">
      <pivotArea type="all" dataOnly="0" outline="0" fieldPosition="0"/>
    </format>
  </formats>
  <pivotTableStyleInfo name="PivotStyleMedium21" showRowHeaders="1" showColHeaders="1" showRowStripes="0" showColStripes="0" showLastColumn="1"/>
  <filters count="5">
    <filter fld="3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1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4.xml><?xml version="1.0" encoding="utf-8"?>
<pivotTableDefinition xmlns="http://schemas.openxmlformats.org/spreadsheetml/2006/main" name="PivotTable2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CU3:CZ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57"/>
      <x v="116"/>
    </i>
    <i>
      <x v="226"/>
      <x v="108"/>
    </i>
    <i>
      <x v="305"/>
      <x v="136"/>
    </i>
    <i>
      <x v="350"/>
      <x v="140"/>
    </i>
    <i>
      <x v="272"/>
      <x v="116"/>
    </i>
    <i>
      <x v="288"/>
      <x v="129"/>
    </i>
    <i>
      <x v="203"/>
      <x v="84"/>
    </i>
    <i>
      <x v="242"/>
      <x v="108"/>
    </i>
    <i>
      <x v="341"/>
      <x v="140"/>
    </i>
    <i>
      <x v="228"/>
      <x v="109"/>
    </i>
    <i>
      <x v="212"/>
      <x v="101"/>
    </i>
    <i>
      <x v="214"/>
      <x v="96"/>
    </i>
    <i>
      <x v="189"/>
      <x v="84"/>
    </i>
    <i>
      <x v="216"/>
      <x v="102"/>
    </i>
    <i>
      <x v="17"/>
      <x v="14"/>
    </i>
    <i>
      <x v="202"/>
      <x v="96"/>
    </i>
    <i>
      <x v="264"/>
      <x v="121"/>
    </i>
    <i>
      <x v="340"/>
      <x v="73"/>
    </i>
    <i>
      <x v="107"/>
      <x v="47"/>
    </i>
    <i>
      <x v="364"/>
      <x v="143"/>
    </i>
    <i>
      <x v="157"/>
      <x v="1"/>
    </i>
    <i>
      <x v="186"/>
      <x v="81"/>
    </i>
    <i>
      <x v="355"/>
      <x v="143"/>
    </i>
    <i>
      <x v="174"/>
      <x v="60"/>
    </i>
    <i>
      <x v="175"/>
      <x/>
    </i>
    <i>
      <x v="70"/>
      <x v="30"/>
    </i>
    <i>
      <x v="67"/>
      <x v="29"/>
    </i>
    <i>
      <x v="254"/>
      <x v="115"/>
    </i>
    <i>
      <x v="76"/>
      <x v="33"/>
    </i>
    <i>
      <x v="328"/>
      <x v="73"/>
    </i>
    <i>
      <x v="27"/>
      <x v="14"/>
    </i>
    <i>
      <x v="130"/>
      <x v="8"/>
    </i>
    <i>
      <x v="367"/>
      <x v="144"/>
    </i>
    <i>
      <x v="159"/>
      <x/>
    </i>
    <i>
      <x v="289"/>
      <x v="130"/>
    </i>
    <i>
      <x v="22"/>
      <x v="8"/>
    </i>
    <i>
      <x v="172"/>
      <x v="2"/>
    </i>
    <i>
      <x v="1"/>
      <x v="8"/>
    </i>
    <i>
      <x v="262"/>
      <x v="119"/>
    </i>
    <i>
      <x v="162"/>
      <x v="73"/>
    </i>
    <i>
      <x v="133"/>
      <x v="1"/>
    </i>
    <i>
      <x v="3"/>
      <x v="1"/>
    </i>
    <i>
      <x v="26"/>
      <x v="18"/>
    </i>
    <i>
      <x v="338"/>
      <x v="75"/>
    </i>
    <i>
      <x v="353"/>
      <x v="80"/>
    </i>
    <i>
      <x v="155"/>
      <x v="8"/>
    </i>
    <i>
      <x v="365"/>
      <x v="147"/>
    </i>
    <i>
      <x v="324"/>
      <x v="139"/>
    </i>
    <i>
      <x v="329"/>
      <x v="140"/>
    </i>
    <i>
      <x v="68"/>
      <x v="29"/>
    </i>
    <i>
      <x v="351"/>
      <x v="78"/>
    </i>
    <i>
      <x v="245"/>
      <x v="109"/>
    </i>
    <i>
      <x v="224"/>
      <x v="101"/>
    </i>
    <i>
      <x v="158"/>
      <x v="60"/>
    </i>
    <i>
      <x v="326"/>
      <x v="60"/>
    </i>
    <i>
      <x v="32"/>
      <x v="19"/>
    </i>
    <i>
      <x v="19"/>
      <x v="1"/>
    </i>
    <i>
      <x v="363"/>
      <x v="148"/>
    </i>
    <i>
      <x v="74"/>
      <x v="32"/>
    </i>
    <i>
      <x v="274"/>
      <x v="121"/>
    </i>
    <i>
      <x v="2"/>
      <x v="6"/>
    </i>
    <i>
      <x v="75"/>
      <x v="30"/>
    </i>
    <i>
      <x v="85"/>
      <x v="35"/>
    </i>
    <i>
      <x v="286"/>
      <x v="122"/>
    </i>
    <i>
      <x v="219"/>
      <x v="105"/>
    </i>
    <i>
      <x v="304"/>
      <x v="130"/>
    </i>
    <i>
      <x v="35"/>
      <x v="18"/>
    </i>
    <i>
      <x v="131"/>
      <x v="2"/>
    </i>
    <i>
      <x v="291"/>
      <x v="116"/>
    </i>
    <i>
      <x v="141"/>
      <x/>
    </i>
    <i>
      <x v="171"/>
      <x v="73"/>
    </i>
    <i>
      <x v="100"/>
      <x v="47"/>
    </i>
    <i>
      <x v="160"/>
      <x v="72"/>
    </i>
    <i>
      <x v="69"/>
      <x v="29"/>
    </i>
    <i>
      <x v="134"/>
      <x v="3"/>
    </i>
    <i>
      <x v="42"/>
      <x v="24"/>
    </i>
    <i>
      <x v="290"/>
      <x v="131"/>
    </i>
    <i>
      <x v="342"/>
      <x v="78"/>
    </i>
    <i>
      <x v="308"/>
      <x v="129"/>
    </i>
    <i>
      <x v="156"/>
      <x v="2"/>
    </i>
    <i>
      <x v="369"/>
      <x v="145"/>
    </i>
    <i>
      <x v="217"/>
      <x v="103"/>
    </i>
    <i>
      <x v="303"/>
      <x v="122"/>
    </i>
    <i>
      <x v="200"/>
      <x v="81"/>
    </i>
    <i>
      <x v="173"/>
      <x v="72"/>
    </i>
    <i>
      <x v="325"/>
      <x v="72"/>
    </i>
    <i>
      <x v="188"/>
      <x v="83"/>
    </i>
    <i>
      <x v="273"/>
      <x v="122"/>
    </i>
    <i>
      <x v="108"/>
      <x v="53"/>
    </i>
    <i>
      <x v="307"/>
      <x v="138"/>
    </i>
    <i>
      <x v="18"/>
      <x v="10"/>
    </i>
    <i>
      <x v="72"/>
      <x v="30"/>
    </i>
    <i>
      <x v="205"/>
      <x v="97"/>
    </i>
    <i>
      <x v="339"/>
      <x v="72"/>
    </i>
    <i>
      <x v="271"/>
      <x v="119"/>
    </i>
    <i>
      <x v="84"/>
      <x v="37"/>
    </i>
    <i>
      <x v="28"/>
      <x v="10"/>
    </i>
    <i>
      <x v="327"/>
      <x v="78"/>
    </i>
    <i>
      <x v="90"/>
      <x v="39"/>
    </i>
    <i>
      <x v="88"/>
      <x v="39"/>
    </i>
    <i>
      <x v="231"/>
      <x v="105"/>
    </i>
    <i>
      <x v="244"/>
      <x v="103"/>
    </i>
    <i>
      <x v="24"/>
      <x v="16"/>
    </i>
    <i>
      <x v="302"/>
      <x v="128"/>
    </i>
    <i>
      <x v="191"/>
      <x v="86"/>
    </i>
    <i>
      <x v="83"/>
      <x v="36"/>
    </i>
    <i>
      <x v="132"/>
      <x v="60"/>
    </i>
    <i>
      <x v="87"/>
      <x v="38"/>
    </i>
    <i>
      <x v="193"/>
      <x v="88"/>
    </i>
    <i>
      <x v="215"/>
      <x v="84"/>
    </i>
    <i>
      <x v="206"/>
      <x v="98"/>
    </i>
    <i>
      <x v="323"/>
      <x v="75"/>
    </i>
    <i>
      <x v="227"/>
      <x v="102"/>
    </i>
    <i>
      <x v="221"/>
      <x v="106"/>
    </i>
    <i>
      <x v="287"/>
      <x v="128"/>
    </i>
    <i>
      <x v="5"/>
      <x v="10"/>
    </i>
    <i>
      <x v="4"/>
      <x v="3"/>
    </i>
    <i>
      <x v="368"/>
      <x v="146"/>
    </i>
    <i>
      <x v="230"/>
      <x v="104"/>
    </i>
    <i>
      <x v="269"/>
      <x v="118"/>
    </i>
    <i>
      <x v="372"/>
      <x v="149"/>
    </i>
    <i>
      <x v="43"/>
      <x v="19"/>
    </i>
    <i>
      <x v="40"/>
      <x v="22"/>
    </i>
    <i>
      <x v="176"/>
      <x v="78"/>
    </i>
    <i>
      <x v="247"/>
      <x v="112"/>
    </i>
    <i>
      <x v="270"/>
      <x v="120"/>
    </i>
    <i>
      <x v="356"/>
      <x v="144"/>
    </i>
    <i>
      <x v="39"/>
      <x v="14"/>
    </i>
    <i>
      <x v="243"/>
      <x v="104"/>
    </i>
    <i>
      <x v="260"/>
      <x v="118"/>
    </i>
    <i>
      <x v="218"/>
      <x v="104"/>
    </i>
    <i>
      <x v="345"/>
      <x v="143"/>
    </i>
    <i>
      <x v="6"/>
      <x/>
    </i>
    <i>
      <x v="211"/>
      <x v="91"/>
    </i>
    <i>
      <x v="102"/>
      <x v="49"/>
    </i>
    <i>
      <x v="306"/>
      <x v="137"/>
    </i>
    <i>
      <x v="309"/>
      <x v="131"/>
    </i>
    <i>
      <x v="359"/>
      <x v="147"/>
    </i>
    <i>
      <x v="207"/>
      <x v="99"/>
    </i>
    <i>
      <x v="360"/>
      <x v="148"/>
    </i>
    <i>
      <x v="105"/>
      <x v="52"/>
    </i>
    <i>
      <x v="229"/>
      <x v="96"/>
    </i>
    <i>
      <x v="29"/>
      <x v="15"/>
    </i>
    <i>
      <x v="77"/>
      <x v="34"/>
    </i>
    <i>
      <x v="48"/>
      <x v="16"/>
    </i>
    <i>
      <x v="292"/>
      <x v="119"/>
    </i>
    <i>
      <x v="62"/>
      <x v="18"/>
    </i>
    <i>
      <x v="46"/>
      <x v="16"/>
    </i>
    <i>
      <x v="178"/>
      <x v="61"/>
    </i>
    <i>
      <x v="248"/>
      <x v="105"/>
    </i>
    <i>
      <x v="117"/>
      <x v="47"/>
    </i>
    <i>
      <x v="330"/>
      <x v="62"/>
    </i>
    <i>
      <x v="41"/>
      <x v="23"/>
    </i>
    <i>
      <x v="179"/>
      <x v="75"/>
    </i>
    <i>
      <x v="346"/>
      <x v="144"/>
    </i>
    <i>
      <x v="116"/>
      <x v="56"/>
    </i>
    <i>
      <x v="65"/>
      <x v="22"/>
    </i>
    <i>
      <x v="344"/>
      <x v="80"/>
    </i>
    <i>
      <x v="195"/>
      <x v="90"/>
    </i>
    <i>
      <x v="7"/>
      <x v="2"/>
    </i>
    <i>
      <x v="352"/>
      <x v="79"/>
    </i>
    <i>
      <x v="21"/>
      <x v="15"/>
    </i>
    <i>
      <x v="135"/>
      <x v="5"/>
    </i>
    <i>
      <x v="233"/>
      <x v="106"/>
    </i>
    <i>
      <x v="347"/>
      <x v="145"/>
    </i>
    <i>
      <x v="89"/>
      <x v="40"/>
    </i>
    <i>
      <x v="136"/>
      <x v="7"/>
    </i>
    <i>
      <x v="66"/>
      <x v="24"/>
    </i>
    <i>
      <x v="261"/>
      <x v="109"/>
    </i>
    <i>
      <x v="196"/>
      <x v="91"/>
    </i>
    <i>
      <x v="38"/>
      <x v="15"/>
    </i>
    <i>
      <x v="71"/>
      <x v="31"/>
    </i>
    <i>
      <x v="20"/>
      <x v="3"/>
    </i>
    <i>
      <x v="357"/>
      <x v="145"/>
    </i>
    <i>
      <x v="343"/>
      <x v="79"/>
    </i>
    <i>
      <x v="30"/>
      <x v="3"/>
    </i>
    <i>
      <x v="201"/>
      <x v="95"/>
    </i>
    <i>
      <x v="208"/>
      <x v="83"/>
    </i>
    <i>
      <x v="293"/>
      <x v="132"/>
    </i>
    <i>
      <x v="23"/>
      <x v="11"/>
    </i>
    <i>
      <x v="36"/>
      <x v="10"/>
    </i>
    <i>
      <x v="249"/>
      <x v="106"/>
    </i>
    <i>
      <x v="177"/>
      <x v="62"/>
    </i>
    <i>
      <x v="47"/>
      <x v="26"/>
    </i>
    <i>
      <x v="220"/>
      <x v="99"/>
    </i>
    <i>
      <x v="64"/>
      <x v="24"/>
    </i>
    <i>
      <x v="31"/>
      <x v="11"/>
    </i>
    <i>
      <x v="331"/>
      <x v="79"/>
    </i>
    <i>
      <x v="250"/>
      <x v="113"/>
    </i>
    <i>
      <x v="95"/>
      <x v="43"/>
    </i>
    <i>
      <x v="123"/>
      <x v="53"/>
    </i>
    <i>
      <x v="150"/>
      <x v="69"/>
    </i>
    <i>
      <x v="332"/>
      <x v="80"/>
    </i>
    <i>
      <x v="258"/>
      <x v="117"/>
    </i>
    <i>
      <x v="265"/>
      <x v="112"/>
    </i>
    <i>
      <x v="137"/>
      <x v="61"/>
    </i>
    <i>
      <x v="294"/>
      <x v="118"/>
    </i>
    <i>
      <x v="98"/>
      <x v="23"/>
    </i>
    <i>
      <x v="96"/>
      <x v="44"/>
    </i>
    <i>
      <x v="239"/>
      <x v="101"/>
    </i>
    <i>
      <x v="349"/>
      <x v="141"/>
    </i>
    <i>
      <x v="166"/>
      <x v="63"/>
    </i>
    <i>
      <x v="358"/>
      <x v="146"/>
    </i>
    <i>
      <x v="213"/>
      <x v="81"/>
    </i>
    <i>
      <x v="246"/>
      <x v="96"/>
    </i>
    <i>
      <x v="163"/>
      <x v="62"/>
    </i>
    <i>
      <x v="92"/>
      <x v="39"/>
    </i>
    <i>
      <x v="9"/>
      <x v="12"/>
    </i>
    <i>
      <x v="275"/>
      <x v="123"/>
    </i>
    <i>
      <x v="165"/>
      <x v="74"/>
    </i>
    <i>
      <x v="180"/>
      <x v="76"/>
    </i>
    <i>
      <x v="125"/>
      <x v="56"/>
    </i>
    <i>
      <x v="63"/>
      <x v="26"/>
    </i>
    <i>
      <x v="34"/>
      <x v="21"/>
    </i>
    <i>
      <x v="210"/>
      <x v="100"/>
    </i>
    <i>
      <x v="8"/>
      <x v="11"/>
    </i>
    <i>
      <x v="223"/>
      <x v="107"/>
    </i>
    <i>
      <x v="276"/>
      <x v="117"/>
    </i>
    <i>
      <x v="354"/>
      <x v="141"/>
    </i>
    <i>
      <x v="310"/>
      <x v="119"/>
    </i>
    <i>
      <x v="11"/>
      <x v="7"/>
    </i>
    <i>
      <x v="73"/>
      <x v="31"/>
    </i>
    <i>
      <x v="146"/>
      <x v="68"/>
    </i>
    <i>
      <x v="151"/>
      <x v="69"/>
    </i>
    <i>
      <x v="164"/>
      <x v="61"/>
    </i>
    <i>
      <x v="115"/>
      <x v="44"/>
    </i>
    <i>
      <x v="361"/>
      <x v="149"/>
    </i>
    <i>
      <x v="374"/>
      <x v="141"/>
    </i>
    <i>
      <x v="153"/>
      <x v="22"/>
    </i>
    <i>
      <x v="255"/>
      <x v="108"/>
    </i>
    <i>
      <x v="232"/>
      <x v="110"/>
    </i>
    <i>
      <x v="333"/>
      <x v="77"/>
    </i>
    <i>
      <x v="181"/>
      <x v="77"/>
    </i>
    <i>
      <x v="59"/>
      <x v="19"/>
    </i>
    <i>
      <x v="263"/>
      <x v="120"/>
    </i>
    <i>
      <x v="122"/>
      <x v="59"/>
    </i>
    <i>
      <x v="110"/>
      <x v="50"/>
    </i>
    <i>
      <x v="373"/>
      <x v="154"/>
    </i>
    <i>
      <x v="113"/>
      <x v="55"/>
    </i>
    <i>
      <x v="124"/>
      <x v="41"/>
    </i>
    <i>
      <x v="277"/>
      <x v="124"/>
    </i>
    <i>
      <x v="139"/>
      <x v="62"/>
    </i>
    <i>
      <x v="112"/>
      <x v="49"/>
    </i>
    <i>
      <x v="97"/>
      <x v="45"/>
    </i>
    <i>
      <x v="25"/>
      <x v="17"/>
    </i>
    <i>
      <x v="182"/>
      <x v="65"/>
    </i>
    <i>
      <x v="362"/>
      <x v="150"/>
    </i>
    <i>
      <x v="138"/>
      <x v="4"/>
    </i>
    <i>
      <x v="194"/>
      <x v="89"/>
    </i>
    <i>
      <x v="145"/>
      <x v="67"/>
    </i>
    <i>
      <x v="103"/>
      <x v="50"/>
    </i>
    <i>
      <x v="140"/>
      <x v="63"/>
    </i>
    <i>
      <x v="366"/>
      <x v="151"/>
    </i>
    <i>
      <x v="147"/>
      <x v="69"/>
    </i>
    <i>
      <x v="61"/>
      <x v="28"/>
    </i>
    <i>
      <x v="266"/>
      <x v="113"/>
    </i>
    <i>
      <x v="10"/>
      <x v="5"/>
    </i>
    <i>
      <x v="14"/>
      <x v="12"/>
    </i>
    <i>
      <x v="370"/>
      <x v="152"/>
    </i>
    <i>
      <x v="86"/>
      <x v="37"/>
    </i>
    <i>
      <x v="318"/>
      <x v="138"/>
    </i>
    <i>
      <x v="50"/>
      <x v="14"/>
    </i>
    <i>
      <x v="51"/>
      <x v="15"/>
    </i>
    <i>
      <x v="60"/>
      <x v="28"/>
    </i>
    <i>
      <x v="81"/>
      <x v="33"/>
    </i>
    <i>
      <x v="55"/>
      <x v="23"/>
    </i>
    <i>
      <x v="129"/>
      <x v="53"/>
    </i>
    <i>
      <x v="58"/>
      <x v="16"/>
    </i>
    <i>
      <x v="240"/>
      <x v="102"/>
    </i>
    <i>
      <x v="319"/>
      <x v="129"/>
    </i>
    <i>
      <x v="93"/>
      <x v="41"/>
    </i>
    <i>
      <x v="82"/>
      <x v="35"/>
    </i>
    <i>
      <x v="94"/>
      <x v="42"/>
    </i>
    <i>
      <x v="80"/>
      <x v="32"/>
    </i>
    <i>
      <x v="53"/>
      <x v="26"/>
    </i>
    <i>
      <x v="49"/>
      <x v="27"/>
    </i>
    <i>
      <x v="114"/>
      <x v="51"/>
    </i>
    <i>
      <x v="79"/>
      <x v="34"/>
    </i>
    <i>
      <x v="57"/>
      <x v="19"/>
    </i>
    <i>
      <x v="316"/>
      <x v="136"/>
    </i>
    <i>
      <x v="317"/>
      <x v="137"/>
    </i>
    <i>
      <x v="320"/>
      <x v="131"/>
    </i>
    <i>
      <x v="56"/>
      <x v="24"/>
    </i>
    <i>
      <x v="209"/>
      <x v="88"/>
    </i>
    <i>
      <x v="314"/>
      <x v="128"/>
    </i>
    <i>
      <x v="119"/>
      <x v="49"/>
    </i>
    <i>
      <x v="54"/>
      <x v="22"/>
    </i>
    <i>
      <x v="371"/>
      <x v="153"/>
    </i>
    <i>
      <x v="322"/>
      <x v="134"/>
    </i>
    <i>
      <x v="321"/>
      <x v="133"/>
    </i>
    <i>
      <x v="315"/>
      <x v="130"/>
    </i>
    <i>
      <x v="52"/>
      <x v="18"/>
    </i>
    <i>
      <x v="15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ax of AST / GM" fld="28" subtotal="max" baseField="0" baseItem="0"/>
    <dataField name="Max of TO'S / GM" fld="31" subtotal="max" baseField="0" baseItem="0"/>
    <dataField name="Max of GP" fld="5" subtotal="max" baseField="0" baseItem="0"/>
    <dataField name="Max of Season" fld="1" subtotal="max" baseField="0" baseItem="0"/>
  </dataFields>
  <formats count="1">
    <format dxfId="578">
      <pivotArea type="all" dataOnly="0" outline="0" fieldPosition="0"/>
    </format>
  </formats>
  <pivotTableStyleInfo name="PivotStyleMedium5" showRowHeaders="1" showColHeaders="1" showRowStripes="0" showColStripes="0" showLastColumn="1"/>
  <filters count="3"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5.xml><?xml version="1.0" encoding="utf-8"?>
<pivotTableDefinition xmlns="http://schemas.openxmlformats.org/spreadsheetml/2006/main" name="PivotTable1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KJ3:KO14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55"/>
        <item x="47"/>
        <item x="46"/>
        <item x="52"/>
        <item x="51"/>
        <item x="54"/>
        <item x="56"/>
        <item x="50"/>
        <item x="49"/>
        <item x="48"/>
        <item x="53"/>
        <item x="63"/>
        <item x="68"/>
        <item x="62"/>
        <item x="69"/>
        <item x="67"/>
        <item x="64"/>
        <item x="66"/>
        <item x="60"/>
        <item x="70"/>
        <item x="73"/>
        <item x="59"/>
        <item x="75"/>
        <item x="82"/>
        <item x="78"/>
        <item x="79"/>
        <item x="80"/>
        <item x="81"/>
        <item x="83"/>
        <item x="88"/>
        <item x="96"/>
        <item x="98"/>
        <item x="94"/>
        <item x="97"/>
        <item x="89"/>
        <item x="90"/>
        <item x="93"/>
        <item x="99"/>
        <item x="95"/>
        <item x="84"/>
        <item x="100"/>
        <item x="114"/>
        <item x="119"/>
        <item x="116"/>
        <item x="130"/>
        <item x="136"/>
        <item x="113"/>
        <item x="118"/>
        <item x="115"/>
        <item x="165"/>
        <item x="152"/>
        <item x="166"/>
        <item x="153"/>
        <item x="140"/>
        <item x="167"/>
        <item x="154"/>
        <item x="164"/>
        <item x="141"/>
        <item x="170"/>
        <item x="176"/>
        <item x="177"/>
        <item x="150"/>
        <item x="169"/>
        <item x="162"/>
        <item x="179"/>
        <item x="178"/>
        <item x="121"/>
        <item x="158"/>
        <item x="137"/>
        <item x="126"/>
        <item x="127"/>
        <item x="182"/>
        <item x="181"/>
        <item x="183"/>
        <item x="144"/>
        <item x="131"/>
        <item x="168"/>
        <item x="155"/>
        <item x="138"/>
        <item x="123"/>
        <item x="163"/>
        <item x="139"/>
        <item x="125"/>
        <item x="151"/>
        <item x="133"/>
        <item x="172"/>
        <item x="117"/>
        <item x="161"/>
        <item x="147"/>
        <item x="157"/>
        <item x="148"/>
        <item x="120"/>
        <item x="129"/>
        <item x="122"/>
        <item x="149"/>
        <item x="180"/>
        <item x="146"/>
        <item x="57"/>
        <item x="58"/>
        <item x="61"/>
        <item x="85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24"/>
        <item x="128"/>
        <item x="132"/>
        <item x="134"/>
        <item x="142"/>
        <item x="143"/>
        <item x="145"/>
        <item x="156"/>
        <item x="159"/>
        <item x="160"/>
        <item x="171"/>
        <item x="173"/>
        <item x="174"/>
        <item x="175"/>
        <item x="37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10">
    <i>
      <x v="172"/>
      <x v="1"/>
    </i>
    <i>
      <x v="262"/>
      <x v="119"/>
    </i>
    <i>
      <x v="329"/>
      <x v="140"/>
    </i>
    <i>
      <x v="350"/>
      <x v="140"/>
    </i>
    <i>
      <x v="3"/>
      <x v="6"/>
    </i>
    <i>
      <x v="351"/>
      <x v="78"/>
    </i>
    <i>
      <x v="156"/>
      <x v="1"/>
    </i>
    <i>
      <x v="155"/>
      <x v="6"/>
    </i>
    <i>
      <x v="131"/>
      <x v="1"/>
    </i>
    <i>
      <x v="13"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FGM" fld="6" baseField="0" baseItem="0"/>
    <dataField name="Sum of 3FGA" fld="7" baseField="0" baseItem="0"/>
    <dataField name="Max of 3FG %" fld="8" subtotal="max" baseField="0" baseItem="0"/>
    <dataField name="Min of Season" fld="1" subtotal="min" baseField="0" baseItem="0"/>
  </dataFields>
  <formats count="1">
    <format dxfId="579">
      <pivotArea type="all" dataOnly="0" outline="0" fieldPosition="0"/>
    </format>
  </formats>
  <pivotTableStyleInfo showRowHeaders="1" showColHeaders="1" showRowStripes="0" showColStripes="0" showLastColumn="1"/>
  <filters count="1">
    <filter fld="4" type="count" evalOrder="-1" id="11" iMeasureFld="0">
      <autoFilter ref="A1">
        <filterColumn colId="0">
          <top10 val="10" filterVal="10"/>
        </filterColumn>
      </autoFilter>
    </filter>
  </filters>
</pivotTableDefinition>
</file>

<file path=xl/pivotTables/pivotTable36.xml><?xml version="1.0" encoding="utf-8"?>
<pivotTableDefinition xmlns="http://schemas.openxmlformats.org/spreadsheetml/2006/main" name="PivotTable53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FP3:FS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5"/>
    </i>
    <i>
      <x v="80"/>
    </i>
    <i>
      <x v="144"/>
    </i>
    <i>
      <x v="6"/>
    </i>
    <i>
      <x v="8"/>
    </i>
    <i>
      <x v="31"/>
    </i>
    <i>
      <x v="60"/>
    </i>
    <i>
      <x v="140"/>
    </i>
    <i>
      <x v="3"/>
    </i>
    <i>
      <x v="18"/>
    </i>
    <i>
      <x v="29"/>
    </i>
    <i>
      <x v="16"/>
    </i>
    <i>
      <x v="19"/>
    </i>
    <i>
      <x v="47"/>
    </i>
    <i>
      <x/>
    </i>
    <i>
      <x v="39"/>
    </i>
    <i>
      <x v="30"/>
    </i>
    <i>
      <x v="1"/>
    </i>
    <i>
      <x v="26"/>
    </i>
    <i>
      <x v="143"/>
    </i>
    <i>
      <x v="139"/>
    </i>
    <i>
      <x v="14"/>
    </i>
    <i>
      <x v="2"/>
    </i>
    <i>
      <x v="145"/>
    </i>
    <i>
      <x v="24"/>
    </i>
    <i>
      <x v="73"/>
    </i>
    <i>
      <x v="44"/>
    </i>
    <i>
      <x v="78"/>
    </i>
    <i>
      <x v="59"/>
    </i>
    <i>
      <x v="36"/>
    </i>
    <i>
      <x v="49"/>
    </i>
    <i>
      <x v="10"/>
    </i>
    <i>
      <x v="79"/>
    </i>
    <i>
      <x v="147"/>
    </i>
    <i>
      <x v="11"/>
    </i>
    <i>
      <x v="56"/>
    </i>
    <i>
      <x v="149"/>
    </i>
    <i>
      <x v="61"/>
    </i>
    <i>
      <x v="69"/>
    </i>
    <i>
      <x v="62"/>
    </i>
    <i>
      <x v="55"/>
    </i>
    <i>
      <x v="148"/>
    </i>
    <i>
      <x v="72"/>
    </i>
    <i>
      <x v="5"/>
    </i>
    <i>
      <x v="75"/>
    </i>
    <i>
      <x v="23"/>
    </i>
    <i>
      <x v="146"/>
    </i>
    <i>
      <x v="65"/>
    </i>
    <i>
      <x v="40"/>
    </i>
    <i>
      <x v="141"/>
    </i>
    <i>
      <x v="32"/>
    </i>
    <i>
      <x v="105"/>
    </i>
    <i>
      <x v="33"/>
    </i>
    <i>
      <x v="132"/>
    </i>
    <i>
      <x v="12"/>
    </i>
    <i>
      <x v="101"/>
    </i>
    <i>
      <x v="34"/>
    </i>
    <i>
      <x v="109"/>
    </i>
    <i>
      <x v="35"/>
    </i>
    <i>
      <x v="128"/>
    </i>
    <i>
      <x v="63"/>
    </i>
    <i>
      <x v="137"/>
    </i>
    <i>
      <x v="50"/>
    </i>
    <i>
      <x v="7"/>
    </i>
    <i>
      <x v="66"/>
    </i>
    <i>
      <x v="103"/>
    </i>
    <i>
      <x v="67"/>
    </i>
    <i>
      <x v="107"/>
    </i>
    <i>
      <x v="68"/>
    </i>
    <i>
      <x v="112"/>
    </i>
    <i>
      <x v="21"/>
    </i>
    <i>
      <x v="123"/>
    </i>
    <i>
      <x v="51"/>
    </i>
    <i>
      <x v="130"/>
    </i>
    <i>
      <x v="37"/>
    </i>
    <i>
      <x v="134"/>
    </i>
    <i>
      <x v="74"/>
    </i>
    <i>
      <x v="43"/>
    </i>
    <i>
      <x v="52"/>
    </i>
    <i>
      <x v="53"/>
    </i>
    <i>
      <x v="76"/>
    </i>
    <i>
      <x v="100"/>
    </i>
    <i>
      <x v="154"/>
    </i>
    <i>
      <x v="102"/>
    </i>
    <i>
      <x v="38"/>
    </i>
    <i>
      <x v="104"/>
    </i>
    <i>
      <x v="27"/>
    </i>
    <i>
      <x v="106"/>
    </i>
    <i>
      <x v="114"/>
    </i>
    <i>
      <x v="108"/>
    </i>
    <i>
      <x v="115"/>
    </i>
    <i>
      <x v="110"/>
    </i>
    <i>
      <x v="117"/>
    </i>
    <i>
      <x v="113"/>
    </i>
    <i>
      <x v="119"/>
    </i>
    <i>
      <x v="121"/>
    </i>
    <i>
      <x v="116"/>
    </i>
    <i>
      <x v="41"/>
    </i>
    <i>
      <x v="118"/>
    </i>
    <i>
      <x v="42"/>
    </i>
    <i>
      <x v="120"/>
    </i>
    <i>
      <x v="151"/>
    </i>
    <i>
      <x v="122"/>
    </i>
    <i>
      <x v="153"/>
    </i>
    <i>
      <x v="124"/>
    </i>
    <i>
      <x v="86"/>
    </i>
    <i>
      <x v="129"/>
    </i>
    <i>
      <x v="88"/>
    </i>
    <i>
      <x v="131"/>
    </i>
    <i>
      <x v="89"/>
    </i>
    <i>
      <x v="133"/>
    </i>
    <i>
      <x v="90"/>
    </i>
    <i>
      <x v="136"/>
    </i>
    <i>
      <x v="91"/>
    </i>
    <i>
      <x v="138"/>
    </i>
    <i>
      <x v="95"/>
    </i>
    <i>
      <x v="4"/>
    </i>
    <i>
      <x v="96"/>
    </i>
    <i>
      <x v="28"/>
    </i>
    <i>
      <x v="97"/>
    </i>
    <i>
      <x v="45"/>
    </i>
    <i>
      <x v="98"/>
    </i>
    <i>
      <x v="22"/>
    </i>
    <i>
      <x v="99"/>
    </i>
    <i>
      <x v="81"/>
    </i>
    <i>
      <x v="150"/>
    </i>
    <i>
      <x v="83"/>
    </i>
    <i>
      <x v="152"/>
    </i>
    <i>
      <x v="84"/>
    </i>
    <i>
      <x v="17"/>
    </i>
    <i>
      <x v="85"/>
    </i>
    <i>
      <x v="77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BLK" fld="21" baseField="0" baseItem="0"/>
    <dataField name="Sum of FOUL" fld="23" baseField="0" baseItem="0"/>
    <dataField name="Sum of GP" fld="5" baseField="0" baseItem="0"/>
  </dataFields>
  <formats count="1">
    <format dxfId="580">
      <pivotArea type="all" dataOnly="0" outline="0" fieldPosition="0"/>
    </format>
  </formats>
  <pivotTableStyleInfo name="PivotStyleMedium15" showRowHeaders="1" showColHeaders="1" showRowStripes="0" showColStripes="0" showLastColumn="1"/>
  <filters count="5">
    <filter fld="3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1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7.xml><?xml version="1.0" encoding="utf-8"?>
<pivotTableDefinition xmlns="http://schemas.openxmlformats.org/spreadsheetml/2006/main" name="PivotTable52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FI3:FN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6"/>
    </i>
    <i>
      <x v="15"/>
    </i>
    <i>
      <x v="80"/>
    </i>
    <i>
      <x v="31"/>
    </i>
    <i>
      <x v="144"/>
    </i>
    <i>
      <x v="139"/>
    </i>
    <i>
      <x v="140"/>
    </i>
    <i>
      <x v="8"/>
    </i>
    <i>
      <x v="60"/>
    </i>
    <i>
      <x v="36"/>
    </i>
    <i>
      <x v="47"/>
    </i>
    <i>
      <x v="3"/>
    </i>
    <i>
      <x v="29"/>
    </i>
    <i>
      <x v="39"/>
    </i>
    <i>
      <x v="59"/>
    </i>
    <i>
      <x v="18"/>
    </i>
    <i>
      <x v="44"/>
    </i>
    <i>
      <x v="55"/>
    </i>
    <i>
      <x v="30"/>
    </i>
    <i>
      <x v="19"/>
    </i>
    <i>
      <x/>
    </i>
    <i>
      <x v="143"/>
    </i>
    <i>
      <x v="16"/>
    </i>
    <i>
      <x v="26"/>
    </i>
    <i>
      <x v="145"/>
    </i>
    <i>
      <x v="56"/>
    </i>
    <i>
      <x v="1"/>
    </i>
    <i>
      <x v="40"/>
    </i>
    <i>
      <x v="49"/>
    </i>
    <i>
      <x v="2"/>
    </i>
    <i>
      <x v="24"/>
    </i>
    <i>
      <x v="14"/>
    </i>
    <i>
      <x v="149"/>
    </i>
    <i>
      <x v="69"/>
    </i>
    <i>
      <x v="73"/>
    </i>
    <i>
      <x v="65"/>
    </i>
    <i>
      <x v="148"/>
    </i>
    <i>
      <x v="78"/>
    </i>
    <i>
      <x v="147"/>
    </i>
    <i>
      <x v="61"/>
    </i>
    <i>
      <x v="10"/>
    </i>
    <i>
      <x v="11"/>
    </i>
    <i>
      <x v="79"/>
    </i>
    <i>
      <x v="62"/>
    </i>
    <i>
      <x v="5"/>
    </i>
    <i>
      <x v="146"/>
    </i>
    <i>
      <x v="75"/>
    </i>
    <i>
      <x v="23"/>
    </i>
    <i>
      <x v="72"/>
    </i>
    <i>
      <x v="21"/>
    </i>
    <i>
      <x v="117"/>
    </i>
    <i>
      <x v="108"/>
    </i>
    <i>
      <x v="17"/>
    </i>
    <i>
      <x v="130"/>
    </i>
    <i>
      <x v="42"/>
    </i>
    <i>
      <x v="104"/>
    </i>
    <i>
      <x v="45"/>
    </i>
    <i>
      <x v="113"/>
    </i>
    <i>
      <x v="4"/>
    </i>
    <i>
      <x v="43"/>
    </i>
    <i>
      <x v="63"/>
    </i>
    <i>
      <x v="134"/>
    </i>
    <i>
      <x v="37"/>
    </i>
    <i>
      <x v="102"/>
    </i>
    <i>
      <x v="66"/>
    </i>
    <i>
      <x v="106"/>
    </i>
    <i>
      <x v="67"/>
    </i>
    <i>
      <x v="110"/>
    </i>
    <i>
      <x v="68"/>
    </i>
    <i>
      <x v="115"/>
    </i>
    <i>
      <x v="38"/>
    </i>
    <i>
      <x v="119"/>
    </i>
    <i>
      <x v="121"/>
    </i>
    <i>
      <x v="123"/>
    </i>
    <i>
      <x v="128"/>
    </i>
    <i>
      <x v="12"/>
    </i>
    <i>
      <x v="132"/>
    </i>
    <i>
      <x v="74"/>
    </i>
    <i>
      <x v="137"/>
    </i>
    <i>
      <x v="141"/>
    </i>
    <i>
      <x v="27"/>
    </i>
    <i>
      <x v="53"/>
    </i>
    <i>
      <x v="101"/>
    </i>
    <i>
      <x v="76"/>
    </i>
    <i>
      <x v="103"/>
    </i>
    <i>
      <x v="154"/>
    </i>
    <i>
      <x v="105"/>
    </i>
    <i>
      <x v="7"/>
    </i>
    <i>
      <x v="107"/>
    </i>
    <i>
      <x v="50"/>
    </i>
    <i>
      <x v="109"/>
    </i>
    <i>
      <x v="32"/>
    </i>
    <i>
      <x v="112"/>
    </i>
    <i>
      <x v="81"/>
    </i>
    <i>
      <x v="114"/>
    </i>
    <i>
      <x v="83"/>
    </i>
    <i>
      <x v="116"/>
    </i>
    <i>
      <x v="84"/>
    </i>
    <i>
      <x v="118"/>
    </i>
    <i>
      <x v="85"/>
    </i>
    <i>
      <x v="120"/>
    </i>
    <i>
      <x v="86"/>
    </i>
    <i>
      <x v="122"/>
    </i>
    <i>
      <x v="88"/>
    </i>
    <i>
      <x v="124"/>
    </i>
    <i>
      <x v="153"/>
    </i>
    <i>
      <x v="129"/>
    </i>
    <i>
      <x v="90"/>
    </i>
    <i>
      <x v="131"/>
    </i>
    <i>
      <x v="51"/>
    </i>
    <i>
      <x v="133"/>
    </i>
    <i>
      <x v="28"/>
    </i>
    <i>
      <x v="136"/>
    </i>
    <i>
      <x v="34"/>
    </i>
    <i>
      <x v="138"/>
    </i>
    <i>
      <x v="41"/>
    </i>
    <i>
      <x v="22"/>
    </i>
    <i>
      <x v="98"/>
    </i>
    <i>
      <x v="33"/>
    </i>
    <i>
      <x v="99"/>
    </i>
    <i>
      <x v="52"/>
    </i>
    <i>
      <x v="100"/>
    </i>
    <i>
      <x v="151"/>
    </i>
    <i>
      <x v="35"/>
    </i>
    <i>
      <x v="91"/>
    </i>
    <i>
      <x v="150"/>
    </i>
    <i>
      <x v="95"/>
    </i>
    <i>
      <x v="152"/>
    </i>
    <i>
      <x v="96"/>
    </i>
    <i>
      <x v="97"/>
    </i>
    <i>
      <x v="89"/>
    </i>
    <i>
      <x v="77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Career_BlkPerGame" fld="47" baseField="0" baseItem="0"/>
    <dataField name="Sum of Career_FoulPerGame" fld="46" baseField="0" baseItem="0"/>
    <dataField name="Sum of GP" fld="5" baseField="0" baseItem="0"/>
    <dataField name="Sum of BLK" fld="21" baseField="0" baseItem="0"/>
    <dataField name="Sum of FOUL" fld="23" baseField="0" baseItem="0"/>
  </dataFields>
  <formats count="1">
    <format dxfId="581">
      <pivotArea type="all" dataOnly="0" outline="0" fieldPosition="0"/>
    </format>
  </formats>
  <pivotTableStyleInfo name="PivotStyleMedium15" showRowHeaders="1" showColHeaders="1" showRowStripes="0" showColStripes="0" showLastColumn="1"/>
  <filters count="5">
    <filter fld="3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9" iMeasureFld="2">
      <autoFilter ref="A1">
        <filterColumn colId="0">
          <customFilters>
            <customFilter operator="greaterThanOrEqual" val="10"/>
          </customFilters>
        </filterColumn>
      </autoFilter>
    </filter>
    <filter fld="3" type="valueGreaterThanOrEqual" evalOrder="-1" id="11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8.xml><?xml version="1.0" encoding="utf-8"?>
<pivotTableDefinition xmlns="http://schemas.openxmlformats.org/spreadsheetml/2006/main" name="PivotTable18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KF3:KH136" firstHeaderRow="1" firstDataRow="2" firstDataCol="1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8"/>
    </i>
    <i>
      <x/>
    </i>
    <i>
      <x v="140"/>
    </i>
    <i>
      <x v="72"/>
    </i>
    <i>
      <x v="106"/>
    </i>
    <i>
      <x v="19"/>
    </i>
    <i>
      <x v="2"/>
    </i>
    <i>
      <x v="29"/>
    </i>
    <i>
      <x v="128"/>
    </i>
    <i>
      <x v="30"/>
    </i>
    <i>
      <x v="104"/>
    </i>
    <i>
      <x v="24"/>
    </i>
    <i>
      <x v="119"/>
    </i>
    <i>
      <x v="122"/>
    </i>
    <i>
      <x v="15"/>
    </i>
    <i>
      <x v="91"/>
    </i>
    <i>
      <x v="78"/>
    </i>
    <i>
      <x v="47"/>
    </i>
    <i>
      <x v="121"/>
    </i>
    <i>
      <x v="84"/>
    </i>
    <i>
      <x v="60"/>
    </i>
    <i>
      <x v="143"/>
    </i>
    <i>
      <x v="116"/>
    </i>
    <i>
      <x v="109"/>
    </i>
    <i>
      <x v="18"/>
    </i>
    <i>
      <x v="130"/>
    </i>
    <i>
      <x v="14"/>
    </i>
    <i>
      <x v="73"/>
    </i>
    <i>
      <x v="80"/>
    </i>
    <i>
      <x v="96"/>
    </i>
    <i>
      <x v="105"/>
    </i>
    <i>
      <x v="3"/>
    </i>
    <i>
      <x v="34"/>
    </i>
    <i>
      <x v="39"/>
    </i>
    <i>
      <x v="144"/>
    </i>
    <i>
      <x v="16"/>
    </i>
    <i>
      <x v="108"/>
    </i>
    <i>
      <x v="79"/>
    </i>
    <i>
      <x v="26"/>
    </i>
    <i>
      <x v="1"/>
    </i>
    <i>
      <x v="99"/>
    </i>
    <i>
      <x v="145"/>
    </i>
    <i>
      <x v="6"/>
    </i>
    <i>
      <x v="36"/>
    </i>
    <i>
      <x v="10"/>
    </i>
    <i>
      <x v="117"/>
    </i>
    <i>
      <x v="138"/>
    </i>
    <i>
      <x v="147"/>
    </i>
    <i>
      <x v="97"/>
    </i>
    <i>
      <x v="22"/>
    </i>
    <i>
      <x v="118"/>
    </i>
    <i>
      <x v="32"/>
    </i>
    <i>
      <x v="148"/>
    </i>
    <i>
      <x v="101"/>
    </i>
    <i>
      <x v="132"/>
    </i>
    <i>
      <x v="103"/>
    </i>
    <i>
      <x v="75"/>
    </i>
    <i>
      <x v="120"/>
    </i>
    <i>
      <x v="98"/>
    </i>
    <i>
      <x v="81"/>
    </i>
    <i>
      <x v="88"/>
    </i>
    <i>
      <x v="136"/>
    </i>
    <i>
      <x v="112"/>
    </i>
    <i>
      <x v="129"/>
    </i>
    <i>
      <x v="102"/>
    </i>
    <i>
      <x v="33"/>
    </i>
    <i>
      <x v="35"/>
    </i>
    <i>
      <x v="31"/>
    </i>
    <i>
      <x v="113"/>
    </i>
    <i>
      <x v="38"/>
    </i>
    <i>
      <x v="40"/>
    </i>
    <i>
      <x v="110"/>
    </i>
    <i>
      <x v="83"/>
    </i>
    <i>
      <x v="77"/>
    </i>
    <i>
      <x v="123"/>
    </i>
    <i>
      <x v="44"/>
    </i>
    <i>
      <x v="49"/>
    </i>
    <i>
      <x v="23"/>
    </i>
    <i>
      <x v="62"/>
    </i>
    <i>
      <x v="90"/>
    </i>
    <i>
      <x v="11"/>
    </i>
    <i>
      <x v="100"/>
    </i>
    <i>
      <x v="52"/>
    </i>
    <i>
      <x v="53"/>
    </i>
    <i>
      <x v="107"/>
    </i>
    <i>
      <x v="7"/>
    </i>
    <i>
      <x v="66"/>
    </i>
    <i>
      <x v="131"/>
    </i>
    <i>
      <x v="5"/>
    </i>
    <i>
      <x v="146"/>
    </i>
    <i>
      <x v="149"/>
    </i>
    <i>
      <x v="86"/>
    </i>
    <i>
      <x v="56"/>
    </i>
    <i>
      <x v="114"/>
    </i>
    <i>
      <x v="139"/>
    </i>
    <i>
      <x v="45"/>
    </i>
    <i>
      <x v="137"/>
    </i>
    <i>
      <x v="37"/>
    </i>
    <i>
      <x v="115"/>
    </i>
    <i>
      <x v="41"/>
    </i>
    <i>
      <x v="12"/>
    </i>
    <i>
      <x v="69"/>
    </i>
    <i>
      <x v="141"/>
    </i>
    <i>
      <x v="61"/>
    </i>
    <i>
      <x v="124"/>
    </i>
    <i>
      <x v="134"/>
    </i>
    <i>
      <x v="50"/>
    </i>
    <i>
      <x v="74"/>
    </i>
    <i>
      <x v="51"/>
    </i>
    <i>
      <x v="67"/>
    </i>
    <i>
      <x v="153"/>
    </i>
    <i>
      <x v="4"/>
    </i>
    <i>
      <x v="43"/>
    </i>
    <i>
      <x v="21"/>
    </i>
    <i>
      <x v="63"/>
    </i>
    <i>
      <x v="150"/>
    </i>
    <i>
      <x v="42"/>
    </i>
    <i>
      <x v="65"/>
    </i>
    <i>
      <x v="133"/>
    </i>
    <i>
      <x v="17"/>
    </i>
    <i>
      <x v="59"/>
    </i>
    <i>
      <x v="152"/>
    </i>
    <i>
      <x v="68"/>
    </i>
    <i>
      <x v="95"/>
    </i>
    <i>
      <x v="151"/>
    </i>
    <i>
      <x v="85"/>
    </i>
    <i>
      <x v="76"/>
    </i>
    <i>
      <x v="89"/>
    </i>
    <i>
      <x v="28"/>
    </i>
    <i>
      <x v="55"/>
    </i>
    <i>
      <x v="154"/>
    </i>
    <i>
      <x v="27"/>
    </i>
  </rowItems>
  <colFields count="1">
    <field x="-2"/>
  </colFields>
  <colItems count="2">
    <i>
      <x/>
    </i>
    <i i="1">
      <x v="1"/>
    </i>
  </colItems>
  <dataFields count="2">
    <dataField name="Sum of PTS / GM" fld="24" baseField="0" baseItem="0" numFmtId="164"/>
    <dataField name="Sum of GP" fld="5" baseField="0" baseItem="0"/>
  </dataFields>
  <formats count="1">
    <format dxfId="582">
      <pivotArea type="all" dataOnly="0" outline="0" fieldPosition="0"/>
    </format>
  </formats>
  <pivotTableStyleInfo name="PivotStyleMedium6" showRowHeaders="1" showColHeaders="1" showRowStripes="0" showColStripes="0" showLastColumn="1"/>
  <filters count="4">
    <filter fld="4" type="captionNotContains" evalOrder="-1" id="13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2" iMeasureFld="1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14" iMeasureFld="1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39.xml><?xml version="1.0" encoding="utf-8"?>
<pivotTableDefinition xmlns="http://schemas.openxmlformats.org/spreadsheetml/2006/main" name="PivotTable43" cacheId="134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GS3:GX117" firstHeaderRow="1" firstDataRow="2" firstDataCol="2"/>
  <pivotFields count="16">
    <pivotField axis="axisRow" compact="0" outline="0" showAll="0" measureFilter="1" sortType="descending" defaultSubtotal="0">
      <items count="294">
        <item x="293"/>
        <item x="3"/>
        <item x="56"/>
        <item x="89"/>
        <item x="95"/>
        <item x="149"/>
        <item x="161"/>
        <item x="216"/>
        <item x="192"/>
        <item x="195"/>
        <item x="185"/>
        <item x="175"/>
        <item x="25"/>
        <item x="78"/>
        <item x="92"/>
        <item x="137"/>
        <item x="181"/>
        <item x="187"/>
        <item x="189"/>
        <item x="188"/>
        <item x="182"/>
        <item x="186"/>
        <item x="193"/>
        <item x="104"/>
        <item x="111"/>
        <item x="164"/>
        <item x="172"/>
        <item x="173"/>
        <item x="217"/>
        <item x="190"/>
        <item x="0"/>
        <item x="67"/>
        <item x="107"/>
        <item x="145"/>
        <item x="156"/>
        <item x="170"/>
        <item x="207"/>
        <item x="220"/>
        <item x="179"/>
        <item x="212"/>
        <item x="191"/>
        <item x="178"/>
        <item x="222"/>
        <item x="230"/>
        <item x="21"/>
        <item x="35"/>
        <item x="42"/>
        <item x="58"/>
        <item x="214"/>
        <item x="242"/>
        <item x="62"/>
        <item x="124"/>
        <item x="52"/>
        <item x="69"/>
        <item x="77"/>
        <item x="79"/>
        <item x="223"/>
        <item x="200"/>
        <item x="232"/>
        <item x="267"/>
        <item x="269"/>
        <item x="53"/>
        <item x="98"/>
        <item x="285"/>
        <item x="249"/>
        <item x="273"/>
        <item x="9"/>
        <item x="39"/>
        <item x="48"/>
        <item x="101"/>
        <item x="174"/>
        <item x="244"/>
        <item x="227"/>
        <item x="266"/>
        <item x="2"/>
        <item x="12"/>
        <item x="14"/>
        <item x="63"/>
        <item x="82"/>
        <item x="84"/>
        <item x="121"/>
        <item x="112"/>
        <item x="136"/>
        <item x="151"/>
        <item x="157"/>
        <item x="209"/>
        <item x="210"/>
        <item x="198"/>
        <item x="197"/>
        <item x="287"/>
        <item x="283"/>
        <item x="276"/>
        <item x="263"/>
        <item x="286"/>
        <item x="239"/>
        <item x="238"/>
        <item x="275"/>
        <item x="73"/>
        <item x="86"/>
        <item x="33"/>
        <item x="81"/>
        <item x="119"/>
        <item x="122"/>
        <item x="130"/>
        <item x="176"/>
        <item x="268"/>
        <item x="282"/>
        <item x="280"/>
        <item x="284"/>
        <item x="117"/>
        <item x="213"/>
        <item x="218"/>
        <item x="1"/>
        <item x="120"/>
        <item x="228"/>
        <item x="72"/>
        <item x="49"/>
        <item x="91"/>
        <item x="26"/>
        <item x="60"/>
        <item x="138"/>
        <item x="184"/>
        <item x="208"/>
        <item x="103"/>
        <item x="221"/>
        <item x="202"/>
        <item x="32"/>
        <item x="27"/>
        <item x="43"/>
        <item x="54"/>
        <item x="68"/>
        <item x="99"/>
        <item x="114"/>
        <item x="141"/>
        <item x="153"/>
        <item x="226"/>
        <item x="206"/>
        <item x="278"/>
        <item x="235"/>
        <item x="5"/>
        <item x="13"/>
        <item x="19"/>
        <item x="88"/>
        <item x="96"/>
        <item x="97"/>
        <item x="127"/>
        <item x="169"/>
        <item x="194"/>
        <item x="215"/>
        <item x="211"/>
        <item x="59"/>
        <item x="115"/>
        <item x="237"/>
        <item x="253"/>
        <item x="15"/>
        <item x="251"/>
        <item x="38"/>
        <item x="30"/>
        <item x="16"/>
        <item x="154"/>
        <item x="229"/>
        <item x="270"/>
        <item x="261"/>
        <item x="231"/>
        <item x="292"/>
        <item x="255"/>
        <item x="240"/>
        <item x="288"/>
        <item x="257"/>
        <item x="4"/>
        <item x="7"/>
        <item x="36"/>
        <item x="50"/>
        <item x="61"/>
        <item x="75"/>
        <item x="105"/>
        <item x="129"/>
        <item x="162"/>
        <item x="236"/>
        <item x="234"/>
        <item x="55"/>
        <item x="110"/>
        <item x="126"/>
        <item x="135"/>
        <item x="142"/>
        <item x="171"/>
        <item x="183"/>
        <item x="274"/>
        <item x="272"/>
        <item x="34"/>
        <item x="37"/>
        <item x="83"/>
        <item x="94"/>
        <item x="109"/>
        <item x="123"/>
        <item x="160"/>
        <item x="225"/>
        <item x="259"/>
        <item x="290"/>
        <item x="241"/>
        <item x="18"/>
        <item x="93"/>
        <item x="133"/>
        <item x="219"/>
        <item x="180"/>
        <item x="203"/>
        <item x="265"/>
        <item x="271"/>
        <item x="247"/>
        <item x="243"/>
        <item x="245"/>
        <item x="10"/>
        <item x="44"/>
        <item x="47"/>
        <item x="66"/>
        <item x="65"/>
        <item x="87"/>
        <item x="90"/>
        <item x="100"/>
        <item x="113"/>
        <item x="125"/>
        <item x="139"/>
        <item x="144"/>
        <item x="147"/>
        <item x="159"/>
        <item x="224"/>
        <item x="281"/>
        <item x="279"/>
        <item x="291"/>
        <item x="8"/>
        <item x="11"/>
        <item x="20"/>
        <item x="76"/>
        <item x="140"/>
        <item x="143"/>
        <item x="146"/>
        <item x="148"/>
        <item x="246"/>
        <item x="262"/>
        <item x="250"/>
        <item x="258"/>
        <item x="252"/>
        <item x="248"/>
        <item x="254"/>
        <item x="256"/>
        <item x="260"/>
        <item x="264"/>
        <item x="46"/>
        <item x="29"/>
        <item x="70"/>
        <item x="40"/>
        <item x="167"/>
        <item x="106"/>
        <item x="17"/>
        <item x="168"/>
        <item x="150"/>
        <item x="152"/>
        <item x="163"/>
        <item x="6"/>
        <item x="71"/>
        <item x="28"/>
        <item x="31"/>
        <item x="134"/>
        <item x="128"/>
        <item x="233"/>
        <item x="165"/>
        <item x="166"/>
        <item x="201"/>
        <item x="199"/>
        <item x="23"/>
        <item x="22"/>
        <item x="57"/>
        <item x="204"/>
        <item x="24"/>
        <item x="41"/>
        <item x="51"/>
        <item x="64"/>
        <item x="108"/>
        <item x="131"/>
        <item x="205"/>
        <item x="277"/>
        <item x="45"/>
        <item x="74"/>
        <item x="80"/>
        <item x="85"/>
        <item x="102"/>
        <item x="116"/>
        <item x="118"/>
        <item x="132"/>
        <item x="155"/>
        <item x="158"/>
        <item x="177"/>
        <item x="196"/>
        <item x="28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0">
        <item x="24"/>
        <item x="23"/>
        <item x="93"/>
        <item x="3"/>
        <item x="39"/>
        <item x="68"/>
        <item x="43"/>
        <item x="129"/>
        <item x="52"/>
        <item x="82"/>
        <item x="19"/>
        <item x="63"/>
        <item x="5"/>
        <item x="85"/>
        <item x="89"/>
        <item x="92"/>
        <item x="41"/>
        <item x="90"/>
        <item x="0"/>
        <item x="47"/>
        <item x="11"/>
        <item x="54"/>
        <item x="100"/>
        <item x="109"/>
        <item x="30"/>
        <item x="36"/>
        <item x="51"/>
        <item x="104"/>
        <item x="97"/>
        <item x="111"/>
        <item x="37"/>
        <item x="61"/>
        <item x="107"/>
        <item x="9"/>
        <item x="28"/>
        <item x="86"/>
        <item x="12"/>
        <item x="121"/>
        <item x="2"/>
        <item x="44"/>
        <item x="64"/>
        <item x="75"/>
        <item x="79"/>
        <item x="98"/>
        <item x="96"/>
        <item x="95"/>
        <item x="119"/>
        <item x="126"/>
        <item x="113"/>
        <item x="127"/>
        <item x="20"/>
        <item x="87"/>
        <item x="125"/>
        <item x="48"/>
        <item x="83"/>
        <item x="1"/>
        <item x="101"/>
        <item x="102"/>
        <item x="21"/>
        <item x="58"/>
        <item x="103"/>
        <item x="31"/>
        <item x="6"/>
        <item x="77"/>
        <item x="106"/>
        <item x="76"/>
        <item x="7"/>
        <item x="57"/>
        <item x="42"/>
        <item x="60"/>
        <item x="69"/>
        <item x="84"/>
        <item x="99"/>
        <item x="66"/>
        <item x="108"/>
        <item x="27"/>
        <item x="22"/>
        <item x="13"/>
        <item x="4"/>
        <item x="117"/>
        <item x="114"/>
        <item x="25"/>
        <item x="34"/>
        <item x="38"/>
        <item x="26"/>
        <item x="62"/>
        <item x="112"/>
        <item x="110"/>
        <item x="59"/>
        <item x="53"/>
        <item x="122"/>
        <item x="116"/>
        <item x="115"/>
        <item x="15"/>
        <item x="56"/>
        <item x="33"/>
        <item x="81"/>
        <item x="91"/>
        <item x="65"/>
        <item x="70"/>
        <item x="10"/>
        <item x="8"/>
        <item x="46"/>
        <item x="16"/>
        <item x="72"/>
        <item x="105"/>
        <item x="124"/>
        <item x="123"/>
        <item x="50"/>
        <item x="71"/>
        <item x="73"/>
        <item x="118"/>
        <item x="120"/>
        <item x="17"/>
        <item x="14"/>
        <item x="74"/>
        <item x="40"/>
        <item x="32"/>
        <item x="55"/>
        <item x="88"/>
        <item x="18"/>
        <item x="29"/>
        <item x="35"/>
        <item x="45"/>
        <item x="80"/>
        <item x="49"/>
        <item x="67"/>
        <item x="78"/>
        <item x="94"/>
        <item x="128"/>
      </items>
    </pivotField>
    <pivotField dataField="1" compact="0" outline="0" showAll="0" defaultSubtotal="0"/>
    <pivotField name="Sum of 3 FGA/Gm2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name="Sum of 3FGA2"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1"/>
  </rowFields>
  <rowItems count="113">
    <i>
      <x v="258"/>
      <x v="62"/>
    </i>
    <i>
      <x v="66"/>
      <x v="33"/>
    </i>
    <i>
      <x v="158"/>
      <x v="77"/>
    </i>
    <i>
      <x v="200"/>
      <x v="93"/>
    </i>
    <i>
      <x v="141"/>
      <x v="66"/>
    </i>
    <i>
      <x v="44"/>
      <x v="20"/>
    </i>
    <i>
      <x v="270"/>
      <x v="62"/>
    </i>
    <i>
      <x v="269"/>
      <x v="113"/>
    </i>
    <i>
      <x v="273"/>
      <x v="120"/>
    </i>
    <i>
      <x v="118"/>
      <x v="50"/>
    </i>
    <i>
      <x v="127"/>
      <x v="58"/>
    </i>
    <i>
      <x v="260"/>
      <x v="58"/>
    </i>
    <i>
      <x v="248"/>
      <x v="113"/>
    </i>
    <i>
      <x v="261"/>
      <x v="113"/>
    </i>
    <i>
      <x v="126"/>
      <x v="1"/>
    </i>
    <i>
      <x v="45"/>
      <x v="20"/>
    </i>
    <i>
      <x v="171"/>
      <x v="81"/>
    </i>
    <i>
      <x v="190"/>
      <x v="84"/>
    </i>
    <i>
      <x v="156"/>
      <x v="75"/>
    </i>
    <i>
      <x v="67"/>
      <x v="34"/>
    </i>
    <i>
      <x v="250"/>
      <x v="58"/>
    </i>
    <i>
      <x v="274"/>
      <x v="121"/>
    </i>
    <i>
      <x v="212"/>
      <x v="93"/>
    </i>
    <i>
      <x v="281"/>
      <x v="117"/>
    </i>
    <i>
      <x v="247"/>
      <x v="62"/>
    </i>
    <i>
      <x v="213"/>
      <x v="95"/>
    </i>
    <i>
      <x v="68"/>
      <x v="34"/>
    </i>
    <i>
      <x v="116"/>
      <x v="1"/>
    </i>
    <i>
      <x v="172"/>
      <x v="82"/>
    </i>
    <i>
      <x v="52"/>
      <x v="25"/>
    </i>
    <i>
      <x v="275"/>
      <x v="122"/>
    </i>
    <i>
      <x v="61"/>
      <x v="30"/>
    </i>
    <i>
      <x v="129"/>
      <x v="50"/>
    </i>
    <i>
      <x v="180"/>
      <x v="83"/>
    </i>
    <i>
      <x v="2"/>
      <x v="4"/>
    </i>
    <i>
      <x v="271"/>
      <x v="116"/>
    </i>
    <i>
      <x v="47"/>
      <x v="16"/>
    </i>
    <i>
      <x v="150"/>
      <x v="68"/>
    </i>
    <i>
      <x v="119"/>
      <x v="6"/>
    </i>
    <i>
      <x v="77"/>
      <x v="39"/>
    </i>
    <i>
      <x v="215"/>
      <x v="102"/>
    </i>
    <i>
      <x v="173"/>
      <x v="83"/>
    </i>
    <i>
      <x v="53"/>
      <x v="25"/>
    </i>
    <i>
      <x v="249"/>
      <x v="50"/>
    </i>
    <i>
      <x v="259"/>
      <x v="61"/>
    </i>
    <i>
      <x v="115"/>
      <x v="58"/>
    </i>
    <i>
      <x v="97"/>
      <x v="6"/>
    </i>
    <i>
      <x v="282"/>
      <x v="125"/>
    </i>
    <i>
      <x v="174"/>
      <x v="75"/>
    </i>
    <i>
      <x v="232"/>
      <x v="108"/>
    </i>
    <i>
      <x v="54"/>
      <x v="25"/>
    </i>
    <i>
      <x v="13"/>
      <x v="6"/>
    </i>
    <i>
      <x v="55"/>
      <x v="26"/>
    </i>
    <i>
      <x v="283"/>
      <x v="120"/>
    </i>
    <i>
      <x v="100"/>
      <x v="8"/>
    </i>
    <i>
      <x v="78"/>
      <x v="39"/>
    </i>
    <i>
      <x v="191"/>
      <x v="89"/>
    </i>
    <i>
      <x v="284"/>
      <x v="118"/>
    </i>
    <i>
      <x v="98"/>
      <x v="1"/>
    </i>
    <i>
      <x v="216"/>
      <x v="94"/>
    </i>
    <i>
      <x v="142"/>
      <x v="67"/>
    </i>
    <i>
      <x v="3"/>
      <x v="6"/>
    </i>
    <i>
      <x v="117"/>
      <x v="59"/>
    </i>
    <i>
      <x v="217"/>
      <x v="94"/>
    </i>
    <i>
      <x v="14"/>
      <x v="12"/>
    </i>
    <i>
      <x v="201"/>
      <x v="94"/>
    </i>
    <i>
      <x v="192"/>
      <x v="88"/>
    </i>
    <i>
      <x v="4"/>
      <x v="1"/>
    </i>
    <i>
      <x v="143"/>
      <x v="68"/>
    </i>
    <i>
      <x v="62"/>
      <x v="31"/>
    </i>
    <i>
      <x v="131"/>
      <x v="59"/>
    </i>
    <i>
      <x v="218"/>
      <x v="103"/>
    </i>
    <i>
      <x v="69"/>
      <x v="34"/>
    </i>
    <i>
      <x v="285"/>
      <x v="122"/>
    </i>
    <i>
      <x v="123"/>
      <x v="8"/>
    </i>
    <i>
      <x v="23"/>
      <x v="16"/>
    </i>
    <i>
      <x v="252"/>
      <x v="61"/>
    </i>
    <i>
      <x v="32"/>
      <x v="20"/>
    </i>
    <i>
      <x v="277"/>
      <x v="117"/>
    </i>
    <i>
      <x v="193"/>
      <x v="82"/>
    </i>
    <i>
      <x v="181"/>
      <x v="85"/>
    </i>
    <i>
      <x v="101"/>
      <x v="3"/>
    </i>
    <i>
      <x v="81"/>
      <x v="40"/>
    </i>
    <i>
      <x v="132"/>
      <x v="62"/>
    </i>
    <i>
      <x v="287"/>
      <x v="121"/>
    </i>
    <i>
      <x v="220"/>
      <x v="102"/>
    </i>
    <i>
      <x v="182"/>
      <x v="84"/>
    </i>
    <i>
      <x v="51"/>
      <x v="24"/>
    </i>
    <i>
      <x v="145"/>
      <x v="70"/>
    </i>
    <i>
      <x v="263"/>
      <x v="116"/>
    </i>
    <i>
      <x v="176"/>
      <x v="84"/>
    </i>
    <i>
      <x v="103"/>
      <x v="50"/>
    </i>
    <i>
      <x v="288"/>
      <x v="123"/>
    </i>
    <i>
      <x v="202"/>
      <x v="95"/>
    </i>
    <i>
      <x v="262"/>
      <x v="59"/>
    </i>
    <i>
      <x v="183"/>
      <x v="88"/>
    </i>
    <i>
      <x v="82"/>
      <x v="39"/>
    </i>
    <i>
      <x v="233"/>
      <x v="102"/>
    </i>
    <i>
      <x v="133"/>
      <x v="8"/>
    </i>
    <i>
      <x v="184"/>
      <x v="82"/>
    </i>
    <i>
      <x v="234"/>
      <x v="109"/>
    </i>
    <i>
      <x v="222"/>
      <x v="104"/>
    </i>
    <i>
      <x v="223"/>
      <x v="93"/>
    </i>
    <i>
      <x v="235"/>
      <x v="104"/>
    </i>
    <i>
      <x v="236"/>
      <x v="110"/>
    </i>
    <i>
      <x v="5"/>
      <x v="8"/>
    </i>
    <i>
      <x v="83"/>
      <x v="41"/>
    </i>
    <i>
      <x v="84"/>
      <x v="42"/>
    </i>
    <i>
      <x v="177"/>
      <x v="85"/>
    </i>
    <i>
      <x v="25"/>
      <x v="12"/>
    </i>
    <i>
      <x v="254"/>
      <x v="59"/>
    </i>
    <i>
      <x v="146"/>
      <x v="71"/>
    </i>
    <i>
      <x v="35"/>
      <x v="1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ax of Max of 3FG %" fld="2" subtotal="max" baseField="0" baseItem="0"/>
    <dataField name="Sum of Sum of 3FGM" fld="7" baseField="0" baseItem="0"/>
    <dataField name="Sum of Sum of 3FGA2" fld="8" baseField="0" baseItem="0"/>
    <dataField name="Max of Max of Season" fld="6" subtotal="max" baseField="0" baseItem="0"/>
  </dataFields>
  <formats count="1">
    <format dxfId="583">
      <pivotArea type="all" dataOnly="0" outline="0" fieldPosition="0"/>
    </format>
  </formats>
  <pivotTableStyleInfo showRowHeaders="1" showColHeaders="1" showRowStripes="0" showColStripes="0" showLastColumn="1"/>
  <filters count="1">
    <filter fld="0" type="valueGreaterThanOrEqual" evalOrder="-1" id="10" iMeasureFld="2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4.xml><?xml version="1.0" encoding="utf-8"?>
<pivotTableDefinition xmlns="http://schemas.openxmlformats.org/spreadsheetml/2006/main" name="PivotTable47" cacheId="152" applyNumberFormats="0" applyBorderFormats="0" applyFontFormats="0" applyPatternFormats="0" applyAlignmentFormats="0" applyWidthHeightFormats="1" dataCaption="Team Scoring" updatedVersion="6" minRefreshableVersion="3" showCalcMbrs="0" rowGrandTotals="0" colGrandTotals="0" itemPrintTitles="1" createdVersion="3" indent="0" outline="1" outlineData="1" multipleFieldFilters="0" rowHeaderCaption="Team Shooting">
  <location ref="B75:L102" firstHeaderRow="1" firstDataRow="2" firstDataCol="1"/>
  <pivotFields count="78">
    <pivotField showAll="0" sortType="de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descending" defaultSubtotal="0">
      <items count="95">
        <item x="0"/>
        <item x="10"/>
        <item x="9"/>
        <item x="1"/>
        <item x="11"/>
        <item x="12"/>
        <item x="17"/>
        <item x="19"/>
        <item x="20"/>
        <item x="21"/>
        <item x="22"/>
        <item x="23"/>
        <item x="24"/>
        <item x="25"/>
        <item x="8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94"/>
        <item x="13"/>
        <item x="14"/>
        <item x="15"/>
        <item x="16"/>
        <item x="18"/>
        <item x="7"/>
        <item x="6"/>
        <item x="87"/>
        <item x="88"/>
        <item x="89"/>
        <item x="90"/>
        <item x="91"/>
        <item x="92"/>
        <item x="93"/>
        <item x="5"/>
        <item x="4"/>
        <item x="3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2"/>
  </rowFields>
  <rowItems count="26">
    <i>
      <x v="92"/>
    </i>
    <i>
      <x v="93"/>
    </i>
    <i>
      <x v="23"/>
    </i>
    <i>
      <x v="81"/>
    </i>
    <i>
      <x v="91"/>
    </i>
    <i>
      <x v="83"/>
    </i>
    <i>
      <x v="82"/>
    </i>
    <i>
      <x v="16"/>
    </i>
    <i>
      <x v="17"/>
    </i>
    <i>
      <x v="94"/>
    </i>
    <i>
      <x v="2"/>
    </i>
    <i>
      <x v="78"/>
    </i>
    <i>
      <x v="20"/>
    </i>
    <i>
      <x v="80"/>
    </i>
    <i>
      <x v="5"/>
    </i>
    <i>
      <x v="14"/>
    </i>
    <i>
      <x v="22"/>
    </i>
    <i>
      <x v="4"/>
    </i>
    <i>
      <x v="21"/>
    </i>
    <i>
      <x v="18"/>
    </i>
    <i>
      <x v="1"/>
    </i>
    <i>
      <x v="15"/>
    </i>
    <i>
      <x v="19"/>
    </i>
    <i>
      <x v="6"/>
    </i>
    <i>
      <x v="79"/>
    </i>
    <i>
      <x v="77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FG %" fld="64" baseField="0" baseItem="0" numFmtId="9"/>
    <dataField name="3FGM" fld="65" baseField="0" baseItem="0" numFmtId="164"/>
    <dataField name="3FGA" fld="66" baseField="0" baseItem="0" numFmtId="164"/>
    <dataField name="3FG %" fld="4" baseField="0" baseItem="0" numFmtId="9"/>
    <dataField name="2FGM" fld="67" baseField="0" baseItem="0" numFmtId="164"/>
    <dataField name="2FGA" fld="68" baseField="0" baseItem="0" numFmtId="164"/>
    <dataField name="2FG %" fld="7" baseField="0" baseItem="0" numFmtId="9"/>
    <dataField name="FTM" fld="69" baseField="0" baseItem="0" numFmtId="164"/>
    <dataField name="FTA" fld="70" baseField="0" baseItem="0" numFmtId="164"/>
    <dataField name="FT %" fld="10" baseField="0" baseItem="0" numFmtId="9"/>
  </dataFields>
  <formats count="28">
    <format dxfId="757">
      <pivotArea type="all" dataOnly="0" outline="0" fieldPosition="0"/>
    </format>
    <format dxfId="756">
      <pivotArea outline="0" collapsedLevelsAreSubtotals="1" fieldPosition="0"/>
    </format>
    <format dxfId="755">
      <pivotArea type="all" dataOnly="0" outline="0" fieldPosition="0"/>
    </format>
    <format dxfId="754">
      <pivotArea field="-2" type="button" dataOnly="0" labelOnly="1" outline="0" axis="axisCol" fieldPosition="0"/>
    </format>
    <format dxfId="753">
      <pivotArea field="-2" type="button" dataOnly="0" labelOnly="1" outline="0" axis="axisCol" fieldPosition="0"/>
    </format>
    <format dxfId="752">
      <pivotArea field="-2" type="button" dataOnly="0" labelOnly="1" outline="0" axis="axisCol" fieldPosition="0"/>
    </format>
    <format dxfId="751">
      <pivotArea type="topRight" dataOnly="0" labelOnly="1" outline="0" fieldPosition="0"/>
    </format>
    <format dxfId="750">
      <pivotArea type="topRight" dataOnly="0" labelOnly="1" outline="0" offset="A1:B1" fieldPosition="0"/>
    </format>
    <format dxfId="749">
      <pivotArea field="-2" type="button" dataOnly="0" labelOnly="1" outline="0" axis="axisCol" fieldPosition="0"/>
    </format>
    <format dxfId="748">
      <pivotArea type="all" dataOnly="0" outline="0" fieldPosition="0"/>
    </format>
    <format dxfId="747">
      <pivotArea outline="0" fieldPosition="0">
        <references count="1">
          <reference field="4294967294" count="1">
            <x v="0"/>
          </reference>
        </references>
      </pivotArea>
    </format>
    <format dxfId="746">
      <pivotArea outline="0" fieldPosition="0">
        <references count="1">
          <reference field="4294967294" count="1">
            <x v="1"/>
          </reference>
        </references>
      </pivotArea>
    </format>
    <format dxfId="745">
      <pivotArea outline="0" fieldPosition="0">
        <references count="1">
          <reference field="4294967294" count="1">
            <x v="2"/>
          </reference>
        </references>
      </pivotArea>
    </format>
    <format dxfId="744">
      <pivotArea outline="0" fieldPosition="0">
        <references count="1">
          <reference field="4294967294" count="1">
            <x v="3"/>
          </reference>
        </references>
      </pivotArea>
    </format>
    <format dxfId="743">
      <pivotArea outline="0" fieldPosition="0">
        <references count="1">
          <reference field="4294967294" count="1">
            <x v="4"/>
          </reference>
        </references>
      </pivotArea>
    </format>
    <format dxfId="742">
      <pivotArea outline="0" fieldPosition="0">
        <references count="1">
          <reference field="4294967294" count="1">
            <x v="5"/>
          </reference>
        </references>
      </pivotArea>
    </format>
    <format dxfId="741">
      <pivotArea outline="0" fieldPosition="0">
        <references count="1">
          <reference field="4294967294" count="1">
            <x v="6"/>
          </reference>
        </references>
      </pivotArea>
    </format>
    <format dxfId="740">
      <pivotArea outline="0" fieldPosition="0">
        <references count="1">
          <reference field="4294967294" count="1">
            <x v="7"/>
          </reference>
        </references>
      </pivotArea>
    </format>
    <format dxfId="739">
      <pivotArea outline="0" fieldPosition="0">
        <references count="1">
          <reference field="4294967294" count="1">
            <x v="8"/>
          </reference>
        </references>
      </pivotArea>
    </format>
    <format dxfId="738">
      <pivotArea outline="0" fieldPosition="0">
        <references count="1">
          <reference field="4294967294" count="1">
            <x v="9"/>
          </reference>
        </references>
      </pivotArea>
    </format>
    <format dxfId="73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36">
      <pivotArea field="0" type="button" dataOnly="0" labelOnly="1" outline="0"/>
    </format>
    <format dxfId="735">
      <pivotArea field="0" type="button" dataOnly="0" labelOnly="1" outline="0"/>
    </format>
    <format dxfId="734">
      <pivotArea field="0" type="button" dataOnly="0" labelOnly="1" outline="0"/>
    </format>
    <format dxfId="733">
      <pivotArea field="0" type="button" dataOnly="0" labelOnly="1" outline="0"/>
    </format>
    <format dxfId="732">
      <pivotArea field="62" type="button" dataOnly="0" labelOnly="1" outline="0" axis="axisRow" fieldPosition="0"/>
    </format>
    <format dxfId="731">
      <pivotArea field="62" type="button" dataOnly="0" labelOnly="1" outline="0" axis="axisRow" fieldPosition="0"/>
    </format>
    <format dxfId="730">
      <pivotArea field="62" type="button" dataOnly="0" labelOnly="1" outline="0" axis="axisRow" fieldPosition="0"/>
    </format>
  </formats>
  <pivotTableStyleInfo name="PivotStyleLight15" showRowHeaders="0" showColHeaders="0" showRowStripes="0" showColStripes="0" showLastColumn="1"/>
  <filters count="2">
    <filter fld="0" type="captionNotContains" evalOrder="-1" id="1" stringValue1="(blank)">
      <autoFilter ref="A1">
        <filterColumn colId="0">
          <customFilters>
            <customFilter operator="notEqual" val="*(blank)*"/>
          </customFilters>
        </filterColumn>
      </autoFilter>
    </filter>
    <filter fld="62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40.xml><?xml version="1.0" encoding="utf-8"?>
<pivotTableDefinition xmlns="http://schemas.openxmlformats.org/spreadsheetml/2006/main" name="PivotTable47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CO3:CS136" firstHeaderRow="1" firstDataRow="2" firstDataCol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3"/>
  </rowFields>
  <rowItems count="132">
    <i>
      <x v="15"/>
    </i>
    <i>
      <x/>
    </i>
    <i>
      <x v="60"/>
    </i>
    <i>
      <x v="106"/>
    </i>
    <i>
      <x v="19"/>
    </i>
    <i>
      <x v="8"/>
    </i>
    <i>
      <x v="122"/>
    </i>
    <i>
      <x v="128"/>
    </i>
    <i>
      <x v="104"/>
    </i>
    <i>
      <x v="1"/>
    </i>
    <i>
      <x v="140"/>
    </i>
    <i>
      <x v="3"/>
    </i>
    <i>
      <x v="29"/>
    </i>
    <i>
      <x v="79"/>
    </i>
    <i>
      <x v="10"/>
    </i>
    <i>
      <x v="73"/>
    </i>
    <i>
      <x v="72"/>
    </i>
    <i>
      <x v="30"/>
    </i>
    <i>
      <x v="144"/>
    </i>
    <i>
      <x v="16"/>
    </i>
    <i>
      <x v="39"/>
    </i>
    <i>
      <x v="14"/>
    </i>
    <i>
      <x v="78"/>
    </i>
    <i>
      <x v="31"/>
    </i>
    <i>
      <x v="80"/>
    </i>
    <i>
      <x v="121"/>
    </i>
    <i>
      <x v="26"/>
    </i>
    <i>
      <x v="2"/>
    </i>
    <i>
      <x v="119"/>
    </i>
    <i>
      <x v="34"/>
    </i>
    <i>
      <x v="145"/>
    </i>
    <i>
      <x v="112"/>
    </i>
    <i>
      <x v="24"/>
    </i>
    <i>
      <x v="118"/>
    </i>
    <i>
      <x v="143"/>
    </i>
    <i>
      <x v="109"/>
    </i>
    <i>
      <x v="105"/>
    </i>
    <i>
      <x v="117"/>
    </i>
    <i>
      <x v="6"/>
    </i>
    <i>
      <x v="96"/>
    </i>
    <i>
      <x v="47"/>
    </i>
    <i>
      <x v="116"/>
    </i>
    <i>
      <x v="120"/>
    </i>
    <i>
      <x v="91"/>
    </i>
    <i>
      <x v="99"/>
    </i>
    <i>
      <x v="108"/>
    </i>
    <i>
      <x v="130"/>
    </i>
    <i>
      <x v="103"/>
    </i>
    <i>
      <x v="32"/>
    </i>
    <i>
      <x v="18"/>
    </i>
    <i>
      <x v="62"/>
    </i>
    <i>
      <x v="147"/>
    </i>
    <i>
      <x v="75"/>
    </i>
    <i>
      <x v="84"/>
    </i>
    <i>
      <x v="148"/>
    </i>
    <i>
      <x v="11"/>
    </i>
    <i>
      <x v="22"/>
    </i>
    <i>
      <x v="97"/>
    </i>
    <i>
      <x v="49"/>
    </i>
    <i>
      <x v="146"/>
    </i>
    <i>
      <x v="113"/>
    </i>
    <i>
      <x v="138"/>
    </i>
    <i>
      <x v="44"/>
    </i>
    <i>
      <x v="132"/>
    </i>
    <i>
      <x v="102"/>
    </i>
    <i>
      <x v="61"/>
    </i>
    <i>
      <x v="98"/>
    </i>
    <i>
      <x v="100"/>
    </i>
    <i>
      <x v="53"/>
    </i>
    <i>
      <x v="149"/>
    </i>
    <i>
      <x v="129"/>
    </i>
    <i>
      <x v="131"/>
    </i>
    <i>
      <x v="123"/>
    </i>
    <i>
      <x v="101"/>
    </i>
    <i>
      <x v="37"/>
    </i>
    <i>
      <x v="137"/>
    </i>
    <i>
      <x v="45"/>
    </i>
    <i>
      <x v="23"/>
    </i>
    <i>
      <x v="40"/>
    </i>
    <i>
      <x v="59"/>
    </i>
    <i>
      <x v="136"/>
    </i>
    <i>
      <x v="35"/>
    </i>
    <i>
      <x v="77"/>
    </i>
    <i>
      <x v="139"/>
    </i>
    <i>
      <x v="110"/>
    </i>
    <i>
      <x v="33"/>
    </i>
    <i>
      <x v="81"/>
    </i>
    <i>
      <x v="36"/>
    </i>
    <i>
      <x v="52"/>
    </i>
    <i>
      <x v="5"/>
    </i>
    <i>
      <x v="115"/>
    </i>
    <i>
      <x v="56"/>
    </i>
    <i>
      <x v="7"/>
    </i>
    <i>
      <x v="12"/>
    </i>
    <i>
      <x v="38"/>
    </i>
    <i>
      <x v="67"/>
    </i>
    <i>
      <x v="114"/>
    </i>
    <i>
      <x v="141"/>
    </i>
    <i>
      <x v="41"/>
    </i>
    <i>
      <x v="50"/>
    </i>
    <i>
      <x v="69"/>
    </i>
    <i>
      <x v="65"/>
    </i>
    <i>
      <x v="107"/>
    </i>
    <i>
      <x v="74"/>
    </i>
    <i>
      <x v="43"/>
    </i>
    <i>
      <x v="66"/>
    </i>
    <i>
      <x v="133"/>
    </i>
    <i>
      <x v="17"/>
    </i>
    <i>
      <x v="83"/>
    </i>
    <i>
      <x v="63"/>
    </i>
    <i>
      <x v="68"/>
    </i>
    <i>
      <x v="124"/>
    </i>
    <i>
      <x v="51"/>
    </i>
    <i>
      <x v="88"/>
    </i>
    <i>
      <x v="42"/>
    </i>
    <i>
      <x v="154"/>
    </i>
    <i>
      <x v="55"/>
    </i>
    <i>
      <x v="76"/>
    </i>
    <i>
      <x v="152"/>
    </i>
    <i>
      <x v="95"/>
    </i>
    <i>
      <x v="4"/>
    </i>
    <i>
      <x v="28"/>
    </i>
    <i>
      <x v="134"/>
    </i>
    <i>
      <x v="21"/>
    </i>
    <i>
      <x v="151"/>
    </i>
    <i>
      <x v="153"/>
    </i>
    <i>
      <x v="150"/>
    </i>
    <i>
      <x v="27"/>
    </i>
    <i>
      <x v="86"/>
    </i>
    <i>
      <x v="89"/>
    </i>
    <i>
      <x v="90"/>
    </i>
    <i>
      <x v="8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REB" fld="18" baseField="0" baseItem="0"/>
    <dataField name="Sum of OFF REB" fld="16" baseField="0" baseItem="0"/>
    <dataField name="Sum of DEF REB" fld="17" baseField="0" baseItem="0"/>
    <dataField name="Sum of GP" fld="5" baseField="3" baseItem="16"/>
  </dataFields>
  <formats count="1">
    <format dxfId="584">
      <pivotArea type="all" dataOnly="0" outline="0" fieldPosition="0"/>
    </format>
  </formats>
  <pivotTableStyleInfo name="PivotStyleMedium18" showRowHeaders="1" showColHeaders="1" showRowStripes="0" showColStripes="0" showLastColumn="1"/>
  <filters count="5">
    <filter fld="3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1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8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41.xml><?xml version="1.0" encoding="utf-8"?>
<pivotTableDefinition xmlns="http://schemas.openxmlformats.org/spreadsheetml/2006/main" name="PivotTable32" cacheId="148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JB3:JI226" firstHeaderRow="1" firstDataRow="2" firstDataCol="2"/>
  <pivotFields count="16">
    <pivotField axis="axisRow" compact="0" outline="0" showAll="0" measureFilter="1" sortType="descending" defaultSubtotal="0">
      <items count="354">
        <item x="293"/>
        <item x="26"/>
        <item x="53"/>
        <item x="65"/>
        <item x="98"/>
        <item x="114"/>
        <item x="127"/>
        <item x="144"/>
        <item x="151"/>
        <item x="204"/>
        <item x="243"/>
        <item x="262"/>
        <item x="41"/>
        <item x="126"/>
        <item x="146"/>
        <item x="154"/>
        <item x="182"/>
        <item x="189"/>
        <item x="200"/>
        <item x="221"/>
        <item x="223"/>
        <item m="1" x="351"/>
        <item x="257"/>
        <item x="284"/>
        <item x="25"/>
        <item x="74"/>
        <item x="133"/>
        <item x="131"/>
        <item m="1" x="341"/>
        <item x="197"/>
        <item m="1" x="323"/>
        <item x="217"/>
        <item x="219"/>
        <item m="1" x="347"/>
        <item m="1" x="297"/>
        <item x="5"/>
        <item x="11"/>
        <item m="1" x="337"/>
        <item x="90"/>
        <item x="104"/>
        <item x="111"/>
        <item m="1" x="312"/>
        <item x="169"/>
        <item x="228"/>
        <item x="230"/>
        <item x="235"/>
        <item m="1" x="332"/>
        <item x="23"/>
        <item x="28"/>
        <item m="1" x="344"/>
        <item m="1" x="330"/>
        <item m="1" x="299"/>
        <item m="1" x="348"/>
        <item m="1" x="333"/>
        <item x="129"/>
        <item m="1" x="324"/>
        <item x="160"/>
        <item m="1" x="307"/>
        <item m="1" x="304"/>
        <item m="1" x="336"/>
        <item x="287"/>
        <item x="18"/>
        <item m="1" x="350"/>
        <item x="67"/>
        <item m="1" x="298"/>
        <item x="105"/>
        <item m="1" x="353"/>
        <item m="1" x="322"/>
        <item m="1" x="305"/>
        <item x="157"/>
        <item m="1" x="327"/>
        <item x="172"/>
        <item m="1" x="339"/>
        <item m="1" x="301"/>
        <item x="201"/>
        <item m="1" x="306"/>
        <item m="1" x="352"/>
        <item m="1" x="316"/>
        <item m="1" x="334"/>
        <item m="1" x="317"/>
        <item m="1" x="300"/>
        <item m="1" x="345"/>
        <item m="1" x="342"/>
        <item m="1" x="294"/>
        <item m="1" x="325"/>
        <item m="1" x="313"/>
        <item m="1" x="319"/>
        <item m="1" x="346"/>
        <item m="1" x="320"/>
        <item m="1" x="310"/>
        <item m="1" x="311"/>
        <item m="1" x="328"/>
        <item m="1" x="302"/>
        <item m="1" x="338"/>
        <item m="1" x="315"/>
        <item x="82"/>
        <item x="100"/>
        <item m="1" x="331"/>
        <item m="1" x="318"/>
        <item m="1" x="309"/>
        <item m="1" x="321"/>
        <item m="1" x="329"/>
        <item m="1" x="314"/>
        <item m="1" x="308"/>
        <item x="33"/>
        <item x="102"/>
        <item x="113"/>
        <item x="142"/>
        <item x="148"/>
        <item x="166"/>
        <item m="1" x="296"/>
        <item x="209"/>
        <item m="1" x="303"/>
        <item x="7"/>
        <item m="1" x="335"/>
        <item x="283"/>
        <item x="285"/>
        <item x="106"/>
        <item x="175"/>
        <item x="180"/>
        <item x="265"/>
        <item x="268"/>
        <item m="1" x="349"/>
        <item x="63"/>
        <item x="73"/>
        <item x="153"/>
        <item x="167"/>
        <item x="231"/>
        <item x="273"/>
        <item x="272"/>
        <item m="1" x="295"/>
        <item x="292"/>
        <item x="0"/>
        <item x="42"/>
        <item x="62"/>
        <item x="123"/>
        <item x="135"/>
        <item x="159"/>
        <item x="165"/>
        <item x="174"/>
        <item x="188"/>
        <item x="193"/>
        <item x="207"/>
        <item x="222"/>
        <item x="226"/>
        <item x="234"/>
        <item x="237"/>
        <item x="242"/>
        <item x="250"/>
        <item x="256"/>
        <item x="258"/>
        <item x="288"/>
        <item x="290"/>
        <item x="281"/>
        <item x="278"/>
        <item x="84"/>
        <item x="85"/>
        <item x="119"/>
        <item x="185"/>
        <item x="176"/>
        <item x="124"/>
        <item x="289"/>
        <item x="86"/>
        <item x="212"/>
        <item x="263"/>
        <item x="64"/>
        <item x="54"/>
        <item m="1" x="326"/>
        <item x="246"/>
        <item x="254"/>
        <item x="244"/>
        <item m="1" x="340"/>
        <item x="213"/>
        <item x="253"/>
        <item x="249"/>
        <item x="57"/>
        <item x="163"/>
        <item x="10"/>
        <item x="120"/>
        <item x="77"/>
        <item x="55"/>
        <item x="184"/>
        <item x="122"/>
        <item x="32"/>
        <item x="13"/>
        <item x="264"/>
        <item x="117"/>
        <item x="17"/>
        <item x="19"/>
        <item x="21"/>
        <item x="45"/>
        <item x="87"/>
        <item x="109"/>
        <item x="192"/>
        <item x="203"/>
        <item x="225"/>
        <item x="236"/>
        <item x="240"/>
        <item x="1"/>
        <item x="66"/>
        <item x="156"/>
        <item x="186"/>
        <item x="224"/>
        <item x="238"/>
        <item x="255"/>
        <item x="181"/>
        <item x="202"/>
        <item x="130"/>
        <item x="266"/>
        <item x="251"/>
        <item x="282"/>
        <item x="280"/>
        <item x="161"/>
        <item x="198"/>
        <item x="194"/>
        <item x="279"/>
        <item x="46"/>
        <item x="34"/>
        <item x="48"/>
        <item x="58"/>
        <item x="69"/>
        <item x="83"/>
        <item x="89"/>
        <item x="136"/>
        <item x="137"/>
        <item x="245"/>
        <item x="247"/>
        <item x="252"/>
        <item x="12"/>
        <item x="44"/>
        <item x="70"/>
        <item x="71"/>
        <item x="112"/>
        <item x="128"/>
        <item x="138"/>
        <item x="177"/>
        <item x="183"/>
        <item x="206"/>
        <item x="227"/>
        <item x="35"/>
        <item x="110"/>
        <item x="152"/>
        <item x="155"/>
        <item x="190"/>
        <item x="191"/>
        <item x="211"/>
        <item x="216"/>
        <item x="259"/>
        <item x="116"/>
        <item x="121"/>
        <item x="134"/>
        <item x="150"/>
        <item x="158"/>
        <item x="164"/>
        <item x="171"/>
        <item x="173"/>
        <item x="199"/>
        <item x="229"/>
        <item m="1" x="343"/>
        <item x="276"/>
        <item x="233"/>
        <item x="101"/>
        <item x="107"/>
        <item x="103"/>
        <item x="68"/>
        <item x="2"/>
        <item x="43"/>
        <item x="118"/>
        <item x="214"/>
        <item x="96"/>
        <item x="79"/>
        <item x="4"/>
        <item x="72"/>
        <item x="91"/>
        <item x="95"/>
        <item x="143"/>
        <item x="145"/>
        <item x="147"/>
        <item x="168"/>
        <item x="187"/>
        <item x="3"/>
        <item x="8"/>
        <item x="24"/>
        <item x="29"/>
        <item x="47"/>
        <item x="52"/>
        <item x="60"/>
        <item x="97"/>
        <item x="99"/>
        <item x="115"/>
        <item x="125"/>
        <item x="140"/>
        <item x="178"/>
        <item x="179"/>
        <item x="205"/>
        <item x="215"/>
        <item x="232"/>
        <item x="239"/>
        <item x="267"/>
        <item x="291"/>
        <item x="270"/>
        <item x="286"/>
        <item x="271"/>
        <item x="274"/>
        <item x="269"/>
        <item x="277"/>
        <item x="275"/>
        <item x="30"/>
        <item x="50"/>
        <item x="38"/>
        <item x="92"/>
        <item x="108"/>
        <item x="241"/>
        <item x="78"/>
        <item x="141"/>
        <item x="51"/>
        <item x="56"/>
        <item x="162"/>
        <item x="9"/>
        <item x="27"/>
        <item x="22"/>
        <item x="14"/>
        <item x="93"/>
        <item x="40"/>
        <item x="76"/>
        <item x="15"/>
        <item x="132"/>
        <item x="149"/>
        <item x="248"/>
        <item x="6"/>
        <item x="31"/>
        <item x="81"/>
        <item x="61"/>
        <item x="16"/>
        <item x="20"/>
        <item x="36"/>
        <item x="59"/>
        <item x="75"/>
        <item x="139"/>
        <item x="196"/>
        <item x="195"/>
        <item x="37"/>
        <item x="39"/>
        <item x="49"/>
        <item x="80"/>
        <item x="88"/>
        <item x="94"/>
        <item x="170"/>
        <item x="208"/>
        <item x="210"/>
        <item x="218"/>
        <item x="220"/>
        <item x="260"/>
        <item x="26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73">
        <item x="29"/>
        <item x="70"/>
        <item x="38"/>
        <item x="43"/>
        <item x="22"/>
        <item x="88"/>
        <item x="39"/>
        <item x="129"/>
        <item x="16"/>
        <item x="65"/>
        <item x="101"/>
        <item x="75"/>
        <item x="44"/>
        <item x="81"/>
        <item x="1"/>
        <item m="1" x="131"/>
        <item x="117"/>
        <item x="10"/>
        <item m="1" x="149"/>
        <item x="85"/>
        <item m="1" x="172"/>
        <item m="1" x="163"/>
        <item m="1" x="166"/>
        <item x="5"/>
        <item x="56"/>
        <item m="1" x="137"/>
        <item x="41"/>
        <item x="99"/>
        <item m="1" x="150"/>
        <item m="1" x="130"/>
        <item m="1" x="140"/>
        <item m="1" x="145"/>
        <item m="1" x="168"/>
        <item m="1" x="154"/>
        <item x="45"/>
        <item m="1" x="167"/>
        <item m="1" x="155"/>
        <item m="1" x="136"/>
        <item m="1" x="162"/>
        <item x="126"/>
        <item x="17"/>
        <item m="1" x="144"/>
        <item m="1" x="138"/>
        <item m="1" x="169"/>
        <item m="1" x="135"/>
        <item m="1" x="142"/>
        <item m="1" x="165"/>
        <item m="1" x="171"/>
        <item m="1" x="152"/>
        <item m="1" x="161"/>
        <item m="1" x="143"/>
        <item m="1" x="146"/>
        <item m="1" x="134"/>
        <item m="1" x="156"/>
        <item m="1" x="133"/>
        <item m="1" x="148"/>
        <item m="1" x="160"/>
        <item m="1" x="141"/>
        <item m="1" x="157"/>
        <item m="1" x="151"/>
        <item m="1" x="139"/>
        <item m="1" x="147"/>
        <item m="1" x="158"/>
        <item m="1" x="159"/>
        <item x="25"/>
        <item x="64"/>
        <item x="69"/>
        <item x="79"/>
        <item x="7"/>
        <item x="66"/>
        <item x="87"/>
        <item x="91"/>
        <item x="42"/>
        <item x="49"/>
        <item x="108"/>
        <item x="122"/>
        <item m="1" x="164"/>
        <item x="94"/>
        <item x="0"/>
        <item x="30"/>
        <item x="76"/>
        <item x="82"/>
        <item x="86"/>
        <item x="96"/>
        <item x="103"/>
        <item x="111"/>
        <item x="114"/>
        <item x="118"/>
        <item x="127"/>
        <item x="124"/>
        <item x="18"/>
        <item x="71"/>
        <item x="128"/>
        <item x="53"/>
        <item x="33"/>
        <item m="1" x="132"/>
        <item x="112"/>
        <item x="116"/>
        <item x="105"/>
        <item m="1" x="153"/>
        <item x="9"/>
        <item x="28"/>
        <item x="12"/>
        <item x="58"/>
        <item x="95"/>
        <item x="20"/>
        <item x="36"/>
        <item x="110"/>
        <item x="92"/>
        <item x="100"/>
        <item x="74"/>
        <item x="115"/>
        <item x="48"/>
        <item x="32"/>
        <item x="97"/>
        <item x="125"/>
        <item x="34"/>
        <item x="26"/>
        <item x="35"/>
        <item x="40"/>
        <item x="55"/>
        <item x="77"/>
        <item x="113"/>
        <item x="11"/>
        <item x="47"/>
        <item x="68"/>
        <item x="73"/>
        <item x="89"/>
        <item x="93"/>
        <item x="104"/>
        <item x="80"/>
        <item x="83"/>
        <item x="2"/>
        <item x="51"/>
        <item x="63"/>
        <item m="1" x="170"/>
        <item x="109"/>
        <item x="67"/>
        <item x="57"/>
        <item x="46"/>
        <item x="31"/>
        <item x="3"/>
        <item x="60"/>
        <item x="4"/>
        <item x="59"/>
        <item x="37"/>
        <item x="8"/>
        <item x="21"/>
        <item x="24"/>
        <item x="61"/>
        <item x="62"/>
        <item x="72"/>
        <item x="90"/>
        <item x="102"/>
        <item x="121"/>
        <item x="123"/>
        <item x="23"/>
        <item x="78"/>
        <item x="6"/>
        <item x="13"/>
        <item x="14"/>
        <item x="50"/>
        <item x="19"/>
        <item x="27"/>
        <item x="15"/>
        <item x="52"/>
        <item x="84"/>
        <item x="98"/>
        <item x="54"/>
        <item x="106"/>
        <item x="107"/>
        <item x="119"/>
        <item x="120"/>
      </items>
    </pivotField>
    <pivotField name="Sum of FG %2" dataField="1" compact="0" outline="0" showAll="0" defaultSubtotal="0"/>
    <pivotField dataField="1" compact="0" outline="0" showAll="0" defaultSubtotal="0"/>
    <pivotField name="Sum of FGA / GM2"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1"/>
  </rowFields>
  <rowItems count="222">
    <i>
      <x v="329"/>
      <x v="158"/>
    </i>
    <i>
      <x v="113"/>
      <x v="68"/>
    </i>
    <i>
      <x v="281"/>
      <x v="146"/>
    </i>
    <i>
      <x v="318"/>
      <x v="158"/>
    </i>
    <i>
      <x v="177"/>
      <x v="100"/>
    </i>
    <i>
      <x v="36"/>
      <x v="17"/>
    </i>
    <i>
      <x v="228"/>
      <x v="123"/>
    </i>
    <i>
      <x v="321"/>
      <x v="159"/>
    </i>
    <i>
      <x v="325"/>
      <x v="160"/>
    </i>
    <i>
      <x v="187"/>
      <x v="8"/>
    </i>
    <i>
      <x v="61"/>
      <x v="40"/>
    </i>
    <i>
      <x v="188"/>
      <x v="90"/>
    </i>
    <i>
      <x v="334"/>
      <x v="162"/>
    </i>
    <i>
      <x v="189"/>
      <x v="100"/>
    </i>
    <i>
      <x v="320"/>
      <x v="105"/>
    </i>
    <i>
      <x v="47"/>
      <x v="14"/>
    </i>
    <i>
      <x v="282"/>
      <x v="147"/>
    </i>
    <i>
      <x v="24"/>
      <x v="17"/>
    </i>
    <i>
      <x v="1"/>
      <x v="4"/>
    </i>
    <i>
      <x v="319"/>
      <x v="156"/>
    </i>
    <i>
      <x v="48"/>
      <x v="17"/>
    </i>
    <i>
      <x v="283"/>
      <x v="148"/>
    </i>
    <i>
      <x v="307"/>
      <x v="100"/>
    </i>
    <i>
      <x v="330"/>
      <x v="156"/>
    </i>
    <i>
      <x v="183"/>
      <x v="90"/>
    </i>
    <i>
      <x v="104"/>
      <x v="64"/>
    </i>
    <i>
      <x v="217"/>
      <x v="117"/>
    </i>
    <i>
      <x v="239"/>
      <x v="123"/>
    </i>
    <i>
      <x v="309"/>
      <x v="90"/>
    </i>
    <i>
      <x v="342"/>
      <x v="162"/>
    </i>
    <i>
      <x v="323"/>
      <x v="101"/>
    </i>
    <i>
      <x v="12"/>
      <x/>
    </i>
    <i>
      <x v="133"/>
      <x v="79"/>
    </i>
    <i>
      <x v="266"/>
      <x v="140"/>
    </i>
    <i>
      <x v="229"/>
      <x v="113"/>
    </i>
    <i>
      <x v="190"/>
      <x v="94"/>
    </i>
    <i>
      <x v="216"/>
      <x v="116"/>
    </i>
    <i>
      <x v="284"/>
      <x v="147"/>
    </i>
    <i>
      <x v="218"/>
      <x v="118"/>
    </i>
    <i>
      <x v="343"/>
      <x v="160"/>
    </i>
    <i>
      <x v="308"/>
      <x v="156"/>
    </i>
    <i>
      <x v="315"/>
      <x v="106"/>
    </i>
    <i>
      <x v="285"/>
      <x v="145"/>
    </i>
    <i>
      <x v="2"/>
      <x v="2"/>
    </i>
    <i>
      <x v="166"/>
      <x v="8"/>
    </i>
    <i>
      <x v="180"/>
      <x v="8"/>
    </i>
    <i>
      <x v="316"/>
      <x v="158"/>
    </i>
    <i>
      <x v="175"/>
      <x v="6"/>
    </i>
    <i>
      <x v="219"/>
      <x v="119"/>
    </i>
    <i>
      <x v="336"/>
      <x v="160"/>
    </i>
    <i>
      <x v="286"/>
      <x v="146"/>
    </i>
    <i>
      <x v="332"/>
      <x v="159"/>
    </i>
    <i>
      <x v="134"/>
      <x v="26"/>
    </i>
    <i>
      <x v="123"/>
      <x v="72"/>
    </i>
    <i>
      <x v="63"/>
      <x v="34"/>
    </i>
    <i>
      <x v="264"/>
      <x v="139"/>
    </i>
    <i>
      <x v="220"/>
      <x v="116"/>
    </i>
    <i>
      <x v="230"/>
      <x v="124"/>
    </i>
    <i>
      <x v="272"/>
      <x v="139"/>
    </i>
    <i>
      <x v="124"/>
      <x v="73"/>
    </i>
    <i>
      <x v="25"/>
      <x v="12"/>
    </i>
    <i>
      <x v="337"/>
      <x v="161"/>
    </i>
    <i>
      <x v="324"/>
      <x v="100"/>
    </i>
    <i>
      <x v="179"/>
      <x/>
    </i>
    <i>
      <x v="313"/>
      <x v="101"/>
    </i>
    <i>
      <x v="270"/>
      <x v="133"/>
    </i>
    <i>
      <x v="344"/>
      <x v="165"/>
    </i>
    <i>
      <x v="331"/>
      <x v="105"/>
    </i>
    <i>
      <x v="95"/>
      <x v="40"/>
    </i>
    <i>
      <x v="221"/>
      <x v="113"/>
    </i>
    <i>
      <x v="155"/>
      <x/>
    </i>
    <i>
      <x v="156"/>
      <x v="90"/>
    </i>
    <i>
      <x v="162"/>
      <x v="2"/>
    </i>
    <i>
      <x v="191"/>
      <x v="93"/>
    </i>
    <i>
      <x v="222"/>
      <x v="120"/>
    </i>
    <i>
      <x v="38"/>
      <x v="24"/>
    </i>
    <i>
      <x v="273"/>
      <x v="138"/>
    </i>
    <i>
      <x v="310"/>
      <x v="103"/>
    </i>
    <i>
      <x v="322"/>
      <x v="103"/>
    </i>
    <i>
      <x v="346"/>
      <x v="161"/>
    </i>
    <i>
      <x v="274"/>
      <x v="144"/>
    </i>
    <i>
      <x v="269"/>
      <x v="142"/>
    </i>
    <i>
      <x v="287"/>
      <x v="149"/>
    </i>
    <i>
      <x v="4"/>
      <x v="8"/>
    </i>
    <i>
      <x v="288"/>
      <x v="150"/>
    </i>
    <i>
      <x v="96"/>
      <x v="40"/>
    </i>
    <i>
      <x v="105"/>
      <x v="65"/>
    </i>
    <i>
      <x v="263"/>
      <x v="138"/>
    </i>
    <i>
      <x v="39"/>
      <x v="9"/>
    </i>
    <i>
      <x v="65"/>
      <x v="24"/>
    </i>
    <i>
      <x v="117"/>
      <x v="69"/>
    </i>
    <i>
      <x v="262"/>
      <x v="137"/>
    </i>
    <i>
      <x v="311"/>
      <x v="105"/>
    </i>
    <i>
      <x v="192"/>
      <x v="103"/>
    </i>
    <i>
      <x v="240"/>
      <x v="125"/>
    </i>
    <i>
      <x v="40"/>
      <x v="12"/>
    </i>
    <i>
      <x v="232"/>
      <x v="125"/>
    </i>
    <i>
      <x v="106"/>
      <x v="66"/>
    </i>
    <i>
      <x v="5"/>
      <x/>
    </i>
    <i>
      <x v="289"/>
      <x v="137"/>
    </i>
    <i>
      <x v="248"/>
      <x v="124"/>
    </i>
    <i>
      <x v="186"/>
      <x v="1"/>
    </i>
    <i>
      <x v="267"/>
      <x v="141"/>
    </i>
    <i>
      <x v="157"/>
      <x v="6"/>
    </i>
    <i>
      <x v="249"/>
      <x v="132"/>
    </i>
    <i>
      <x v="290"/>
      <x v="151"/>
    </i>
    <i>
      <x v="135"/>
      <x v="78"/>
    </i>
    <i>
      <x v="13"/>
      <x v="12"/>
    </i>
    <i>
      <x v="6"/>
      <x v="6"/>
    </i>
    <i>
      <x v="233"/>
      <x v="126"/>
    </i>
    <i>
      <x v="54"/>
      <x v="34"/>
    </i>
    <i>
      <x v="207"/>
      <x v="110"/>
    </i>
    <i>
      <x v="27"/>
      <x v="2"/>
    </i>
    <i>
      <x v="26"/>
      <x v="11"/>
    </i>
    <i>
      <x v="326"/>
      <x v="161"/>
    </i>
    <i>
      <x v="250"/>
      <x v="123"/>
    </i>
    <i>
      <x v="136"/>
      <x v="80"/>
    </i>
    <i>
      <x v="223"/>
      <x v="121"/>
    </i>
    <i>
      <x v="224"/>
      <x v="112"/>
    </i>
    <i>
      <x v="234"/>
      <x v="117"/>
    </i>
    <i>
      <x v="338"/>
      <x v="165"/>
    </i>
    <i>
      <x v="291"/>
      <x v="145"/>
    </i>
    <i>
      <x v="314"/>
      <x v="157"/>
    </i>
    <i>
      <x v="107"/>
      <x v="66"/>
    </i>
    <i>
      <x v="275"/>
      <x v="145"/>
    </i>
    <i>
      <x v="7"/>
      <x v="9"/>
    </i>
    <i>
      <x v="276"/>
      <x v="137"/>
    </i>
    <i>
      <x v="14"/>
      <x v="6"/>
    </i>
    <i>
      <x v="277"/>
      <x v="142"/>
    </i>
    <i>
      <x v="108"/>
      <x v="67"/>
    </i>
    <i>
      <x v="327"/>
      <x v="162"/>
    </i>
    <i>
      <x v="251"/>
      <x v="125"/>
    </i>
    <i>
      <x v="8"/>
      <x v="1"/>
    </i>
    <i>
      <x v="241"/>
      <x v="130"/>
    </i>
    <i>
      <x v="125"/>
      <x v="72"/>
    </i>
    <i>
      <x v="15"/>
      <x v="13"/>
    </i>
    <i>
      <x v="242"/>
      <x v="126"/>
    </i>
    <i>
      <x v="69"/>
      <x v="24"/>
    </i>
    <i>
      <x v="252"/>
      <x v="133"/>
    </i>
    <i>
      <x v="137"/>
      <x v="81"/>
    </i>
    <i>
      <x v="56"/>
      <x v="14"/>
    </i>
    <i>
      <x v="212"/>
      <x v="112"/>
    </i>
    <i>
      <x v="317"/>
      <x v="159"/>
    </i>
    <i>
      <x v="176"/>
      <x v="1"/>
    </i>
    <i>
      <x v="253"/>
      <x v="131"/>
    </i>
    <i>
      <x v="138"/>
      <x v="78"/>
    </i>
    <i>
      <x v="109"/>
      <x v="66"/>
    </i>
    <i>
      <x v="278"/>
      <x v="140"/>
    </i>
    <i>
      <x v="42"/>
      <x v="26"/>
    </i>
    <i>
      <x v="126"/>
      <x v="72"/>
    </i>
    <i>
      <x v="347"/>
      <x v="166"/>
    </i>
    <i>
      <x v="254"/>
      <x v="134"/>
    </i>
    <i>
      <x v="71"/>
      <x v="19"/>
    </i>
    <i>
      <x v="118"/>
      <x v="70"/>
    </i>
    <i>
      <x v="159"/>
      <x v="5"/>
    </i>
    <i>
      <x v="139"/>
      <x v="82"/>
    </i>
    <i>
      <x v="255"/>
      <x v="121"/>
    </i>
    <i>
      <x v="235"/>
      <x v="127"/>
    </i>
    <i>
      <x v="292"/>
      <x v="148"/>
    </i>
    <i>
      <x v="293"/>
      <x v="152"/>
    </i>
    <i>
      <x v="119"/>
      <x v="71"/>
    </i>
    <i>
      <x v="205"/>
      <x v="108"/>
    </i>
    <i>
      <x v="16"/>
      <x v="14"/>
    </i>
    <i>
      <x v="181"/>
      <x v="101"/>
    </i>
    <i>
      <x v="158"/>
      <x v="1"/>
    </i>
    <i>
      <x v="201"/>
      <x v="13"/>
    </i>
    <i>
      <x v="279"/>
      <x v="141"/>
    </i>
    <i>
      <x v="140"/>
      <x v="77"/>
    </i>
    <i>
      <x v="17"/>
      <x v="9"/>
    </i>
    <i>
      <x v="243"/>
      <x v="127"/>
    </i>
    <i>
      <x v="244"/>
      <x v="131"/>
    </i>
    <i>
      <x v="340"/>
      <x v="167"/>
    </i>
    <i>
      <x v="339"/>
      <x v="166"/>
    </i>
    <i>
      <x v="29"/>
      <x v="19"/>
    </i>
    <i>
      <x v="213"/>
      <x v="113"/>
    </i>
    <i>
      <x v="256"/>
      <x v="127"/>
    </i>
    <i>
      <x v="18"/>
      <x v="2"/>
    </i>
    <i>
      <x v="74"/>
      <x v="27"/>
    </i>
    <i>
      <x v="206"/>
      <x v="109"/>
    </i>
    <i>
      <x v="194"/>
      <x v="101"/>
    </i>
    <i>
      <x v="9"/>
      <x v="10"/>
    </i>
    <i>
      <x v="294"/>
      <x v="153"/>
    </i>
    <i>
      <x v="237"/>
      <x v="121"/>
    </i>
    <i>
      <x v="142"/>
      <x v="84"/>
    </i>
    <i>
      <x v="348"/>
      <x v="167"/>
    </i>
    <i>
      <x v="111"/>
      <x v="65"/>
    </i>
    <i>
      <x v="349"/>
      <x v="164"/>
    </i>
    <i>
      <x v="245"/>
      <x v="129"/>
    </i>
    <i>
      <x v="163"/>
      <x v="3"/>
    </i>
    <i>
      <x v="268"/>
      <x v="131"/>
    </i>
    <i>
      <x v="295"/>
      <x v="151"/>
    </i>
    <i>
      <x v="246"/>
      <x v="132"/>
    </i>
    <i>
      <x v="31"/>
      <x v="13"/>
    </i>
    <i>
      <x v="32"/>
      <x v="9"/>
    </i>
    <i>
      <x v="351"/>
      <x v="170"/>
    </i>
    <i>
      <x v="19"/>
      <x v="11"/>
    </i>
    <i>
      <x v="143"/>
      <x v="82"/>
    </i>
    <i>
      <x v="202"/>
      <x v="24"/>
    </i>
    <i>
      <x v="195"/>
      <x v="105"/>
    </i>
    <i>
      <x v="144"/>
      <x v="82"/>
    </i>
    <i>
      <x v="238"/>
      <x v="129"/>
    </i>
    <i>
      <x v="43"/>
      <x v="13"/>
    </i>
    <i>
      <x v="44"/>
      <x v="27"/>
    </i>
    <i>
      <x v="127"/>
      <x v="74"/>
    </i>
    <i>
      <x v="296"/>
      <x v="141"/>
    </i>
    <i>
      <x v="260"/>
      <x v="136"/>
    </i>
    <i>
      <x v="145"/>
      <x v="80"/>
    </i>
    <i>
      <x v="45"/>
      <x v="19"/>
    </i>
    <i>
      <x v="196"/>
      <x v="106"/>
    </i>
    <i>
      <x v="312"/>
      <x v="94"/>
    </i>
    <i>
      <x v="10"/>
      <x v="11"/>
    </i>
    <i>
      <x v="148"/>
      <x v="86"/>
    </i>
    <i>
      <x v="174"/>
      <x v="27"/>
    </i>
    <i>
      <x v="209"/>
      <x v="111"/>
    </i>
    <i>
      <x v="227"/>
      <x v="108"/>
    </i>
    <i>
      <x v="173"/>
      <x v="98"/>
    </i>
    <i>
      <x v="169"/>
      <x v="97"/>
    </i>
    <i>
      <x v="204"/>
      <x v="27"/>
    </i>
    <i>
      <x v="22"/>
      <x v="16"/>
    </i>
    <i>
      <x v="149"/>
      <x v="81"/>
    </i>
    <i>
      <x v="150"/>
      <x v="87"/>
    </i>
    <i>
      <x v="185"/>
      <x v="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Sum of FG %2" fld="2" subtotal="max" baseField="0" baseItem="0"/>
    <dataField name="Max of Sum of Career_FGMperGame" fld="3" subtotal="max" baseField="0" baseItem="0"/>
    <dataField name="Max of Sum of FGA / GM2" fld="4" subtotal="max" baseField="0" baseItem="0"/>
    <dataField name="Max of Max of Season" fld="6" subtotal="max" baseField="0" baseItem="0"/>
    <dataField name="Max of Sum of Career_FGM" fld="7" subtotal="max" baseField="0" baseItem="0"/>
    <dataField name="Max of Sum of Career_FGA" fld="8" subtotal="max" baseField="0" baseItem="0"/>
  </dataFields>
  <formats count="1">
    <format dxfId="585">
      <pivotArea type="all" dataOnly="0" outline="0" fieldPosition="0"/>
    </format>
  </formats>
  <pivotTableStyleInfo name="PivotStyleLight2" showRowHeaders="1" showColHeaders="1" showRowStripes="0" showColStripes="0" showLastColumn="1"/>
  <filters count="2">
    <filter fld="0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1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42.xml><?xml version="1.0" encoding="utf-8"?>
<pivotTableDefinition xmlns="http://schemas.openxmlformats.org/spreadsheetml/2006/main" name="PivotTable55" cacheId="13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HT3:HZ65" firstHeaderRow="1" firstDataRow="2" firstDataCol="1"/>
  <pivotFields count="31">
    <pivotField axis="axisRow" compact="0" outline="0" showAll="0" measureFilter="1" sortType="descending" defaultSubtotal="0">
      <items count="133">
        <item x="0"/>
        <item x="1"/>
        <item x="2"/>
        <item x="3"/>
        <item x="4"/>
        <item x="5"/>
        <item x="6"/>
        <item x="13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7"/>
        <item x="51"/>
        <item x="52"/>
        <item x="53"/>
        <item x="54"/>
        <item x="57"/>
        <item x="58"/>
        <item x="59"/>
        <item x="60"/>
        <item x="61"/>
        <item x="62"/>
        <item x="55"/>
        <item x="56"/>
        <item x="63"/>
        <item x="64"/>
        <item x="65"/>
        <item x="66"/>
        <item x="23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7"/>
        <item x="67"/>
        <item x="6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Sum of 3FGM2" dataField="1" compact="0" outline="0" showAll="0" defaultSubtotal="0"/>
    <pivotField name="Sum of 3FGA2" dataField="1" compact="0" outline="0" showAll="0" defaultSubtotal="0"/>
    <pivotField name="Sum of 2FGM2" compact="0" outline="0" showAll="0" defaultSubtotal="0"/>
    <pivotField name="Sum of 2FGA2" compact="0" outline="0" showAll="0" defaultSubtotal="0"/>
    <pivotField name="Sum of FTM2" compact="0" outline="0" showAll="0" defaultSubtotal="0"/>
    <pivotField name="Sum of FTA2" compact="0" outline="0" showAll="0" defaultSubtotal="0"/>
    <pivotField compact="0" outline="0" showAll="0" defaultSubtotal="0"/>
    <pivotField compact="0" outline="0" showAll="0" defaultSubtotal="0"/>
    <pivotField name="Sum of GP2" dataField="1" compact="0" outline="0" showAll="0" defaultSubtotal="0"/>
    <pivotField name="Sum of Career_3P%2" dataField="1" compact="0" outline="0" showAll="0" defaultSubtotal="0"/>
    <pivotField name="Sum of Career_FG%2" compact="0" outline="0" showAll="0" defaultSubtotal="0"/>
    <pivotField name="Sum of Career_FT%2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0"/>
  </rowFields>
  <rowItems count="61">
    <i>
      <x v="33"/>
    </i>
    <i>
      <x v="68"/>
    </i>
    <i>
      <x v="66"/>
    </i>
    <i>
      <x v="116"/>
    </i>
    <i>
      <x v="79"/>
    </i>
    <i>
      <x v="100"/>
    </i>
    <i>
      <x v="58"/>
    </i>
    <i>
      <x v="85"/>
    </i>
    <i>
      <x v="21"/>
    </i>
    <i>
      <x v="31"/>
    </i>
    <i>
      <x v="4"/>
    </i>
    <i>
      <x v="1"/>
    </i>
    <i>
      <x v="122"/>
    </i>
    <i>
      <x v="34"/>
    </i>
    <i>
      <x v="25"/>
    </i>
    <i>
      <x v="51"/>
    </i>
    <i>
      <x v="84"/>
    </i>
    <i>
      <x v="131"/>
    </i>
    <i>
      <x v="6"/>
    </i>
    <i>
      <x v="113"/>
    </i>
    <i>
      <x v="107"/>
    </i>
    <i>
      <x v="28"/>
    </i>
    <i>
      <x v="78"/>
    </i>
    <i>
      <x v="69"/>
    </i>
    <i>
      <x v="121"/>
    </i>
    <i>
      <x v="119"/>
    </i>
    <i>
      <x v="97"/>
    </i>
    <i>
      <x v="70"/>
    </i>
    <i>
      <x v="63"/>
    </i>
    <i>
      <x v="3"/>
    </i>
    <i>
      <x v="24"/>
    </i>
    <i>
      <x v="126"/>
    </i>
    <i>
      <x v="30"/>
    </i>
    <i>
      <x v="41"/>
    </i>
    <i>
      <x v="125"/>
    </i>
    <i>
      <x v="123"/>
    </i>
    <i>
      <x v="87"/>
    </i>
    <i>
      <x v="103"/>
    </i>
    <i>
      <x v="86"/>
    </i>
    <i>
      <x v="12"/>
    </i>
    <i>
      <x v="102"/>
    </i>
    <i>
      <x v="16"/>
    </i>
    <i>
      <x/>
    </i>
    <i>
      <x v="19"/>
    </i>
    <i>
      <x v="46"/>
    </i>
    <i>
      <x v="20"/>
    </i>
    <i>
      <x v="90"/>
    </i>
    <i>
      <x v="59"/>
    </i>
    <i>
      <x v="8"/>
    </i>
    <i>
      <x v="91"/>
    </i>
    <i>
      <x v="73"/>
    </i>
    <i>
      <x v="124"/>
    </i>
    <i>
      <x v="83"/>
    </i>
    <i>
      <x v="115"/>
    </i>
    <i>
      <x v="108"/>
    </i>
    <i>
      <x v="114"/>
    </i>
    <i>
      <x v="45"/>
    </i>
    <i>
      <x v="48"/>
    </i>
    <i>
      <x v="72"/>
    </i>
    <i>
      <x v="53"/>
    </i>
    <i>
      <x v="1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Sum of Career_3P%2" fld="10" subtotal="max" baseField="0" baseItem="0"/>
    <dataField name="Max of Sum of Career_3PperGame" fld="13" subtotal="max" baseField="0" baseItem="0"/>
    <dataField name="Max of Sum of Career_3PAperGame" fld="14" subtotal="max" baseField="0" baseItem="0"/>
    <dataField name="Max of Sum of GP2" fld="9" subtotal="max" baseField="0" baseItem="0"/>
    <dataField name="Max of Sum of 3FGM2" fld="1" subtotal="max" baseField="0" baseItem="0"/>
    <dataField name="Max of Sum of 3FGA2" fld="2" subtotal="max" baseField="0" baseItem="0"/>
  </dataFields>
  <formats count="1">
    <format dxfId="586">
      <pivotArea type="all" dataOnly="0" outline="0" fieldPosition="0"/>
    </format>
  </formats>
  <pivotTableStyleInfo name="PivotStyleDark15" showRowHeaders="1" showColHeaders="1" showRowStripes="0" showColStripes="0" showLastColumn="1"/>
  <filters count="2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3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43.xml><?xml version="1.0" encoding="utf-8"?>
<pivotTableDefinition xmlns="http://schemas.openxmlformats.org/spreadsheetml/2006/main" name="Point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N2:O3" firstHeaderRow="1" firstDataRow="1" firstDataCol="1"/>
  <pivotFields count="12">
    <pivotField showAll="0" measureFilter="1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descending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showAll="0" measureFilter="1" defaultSubtotal="0"/>
  </pivotFields>
  <rowFields count="1">
    <field x="10"/>
  </rowFields>
  <rowItems count="1">
    <i>
      <x v="26"/>
    </i>
  </rowItems>
  <colItems count="1">
    <i/>
  </colItems>
  <dataFields count="1">
    <dataField name="Max of Most Points" fld="1" subtotal="max" baseField="0" baseItem="0"/>
  </dataFields>
  <pivotTableStyleInfo name="PivotStyleLight16" showRowHeaders="1" showColHeaders="1" showRowStripes="0" showColStripes="0" showLastColumn="1"/>
  <filters count="5"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0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4" iMeasureFld="0">
      <autoFilter ref="A1">
        <filterColumn colId="0">
          <top10 val="1" filterVal="1"/>
        </filterColumn>
      </autoFilter>
    </filter>
    <filter fld="11" type="count" evalOrder="-1" id="6" iMeasureFld="0">
      <autoFilter ref="A1">
        <filterColumn colId="0">
          <top10 val="1" filterVal="1"/>
        </filterColumn>
      </autoFilter>
    </filter>
    <filter fld="10" type="count" evalOrder="-1" id="8" iMeasureFld="0">
      <autoFilter ref="A1">
        <filterColumn colId="0">
          <top10 val="1" filterVal="1"/>
        </filterColumn>
      </autoFilter>
    </filter>
  </filters>
</pivotTableDefinition>
</file>

<file path=xl/pivotTables/pivotTable44.xml><?xml version="1.0" encoding="utf-8"?>
<pivotTableDefinition xmlns="http://schemas.openxmlformats.org/spreadsheetml/2006/main" name="Lowest Opp Point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Q2:R29" firstHeaderRow="1" firstDataRow="1" firstDataCol="1"/>
  <pivotFields count="12">
    <pivotField showAll="0" measureFilter="1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sortType="descending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showAll="0" measureFilter="1" defaultSubtotal="0"/>
  </pivotFields>
  <rowFields count="1">
    <field x="10"/>
  </rowFields>
  <rowItems count="27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dataFields count="1">
    <dataField name="Min of Lowest Opp Points" fld="2" subtotal="min" baseField="0" baseItem="0"/>
  </dataFields>
  <pivotTableStyleInfo name="PivotStyleLight16" showRowHeaders="1" showColHeaders="1" showRowStripes="0" showColStripes="0" showLastColumn="1"/>
  <filters count="5"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0" type="valueGreaterThan" evalOrder="-1" id="13" iMeasureFld="0">
      <autoFilter ref="A1">
        <filterColumn colId="0">
          <customFilters>
            <customFilter operator="greaterThan" val="0"/>
          </customFilters>
        </filterColumn>
      </autoFilter>
    </filter>
    <filter fld="0" type="count" evalOrder="-1" id="6" iMeasureFld="0">
      <autoFilter ref="A1">
        <filterColumn colId="0">
          <top10 top="0" val="1" filterVal="1"/>
        </filterColumn>
      </autoFilter>
    </filter>
    <filter fld="11" type="count" evalOrder="-1" id="7" iMeasureFld="0">
      <autoFilter ref="A1">
        <filterColumn colId="0">
          <top10 val="1" filterVal="1"/>
        </filterColumn>
      </autoFilter>
    </filter>
  </filters>
</pivotTableDefinition>
</file>

<file path=xl/pivotTables/pivotTable45.xml><?xml version="1.0" encoding="utf-8"?>
<pivotTableDefinition xmlns="http://schemas.openxmlformats.org/spreadsheetml/2006/main" name="Most Opp TO'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L2:AM3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1">
    <i>
      <x v="9"/>
    </i>
  </rowItems>
  <colItems count="1">
    <i/>
  </colItems>
  <dataFields count="1">
    <dataField name="Max of Most Opp TO's" fld="9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2" iMeasureFld="0">
      <autoFilter ref="A1">
        <filterColumn colId="0">
          <top10 val="1" filterVal="1"/>
        </filterColumn>
      </autoFilter>
    </filter>
    <filter fld="10" type="count" evalOrder="-1" id="13" iMeasureFld="0">
      <autoFilter ref="A1">
        <filterColumn colId="0">
          <top10 val="1" filterVal="1"/>
        </filterColumn>
      </autoFilter>
    </filter>
  </filters>
</pivotTableDefinition>
</file>

<file path=xl/pivotTables/pivotTable46.xml><?xml version="1.0" encoding="utf-8"?>
<pivotTableDefinition xmlns="http://schemas.openxmlformats.org/spreadsheetml/2006/main" name="FT%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W2:X5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3">
    <i>
      <x v="15"/>
    </i>
    <i>
      <x v="27"/>
    </i>
    <i>
      <x v="28"/>
    </i>
  </rowItems>
  <colItems count="1">
    <i/>
  </colItems>
  <dataFields count="1">
    <dataField name="Max of FT%" fld="4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9" iMeasureFld="0">
      <autoFilter ref="A1">
        <filterColumn colId="0">
          <top10 val="1" filterVal="1"/>
        </filterColumn>
      </autoFilter>
    </filter>
    <filter fld="11" type="count" evalOrder="-1" id="10" iMeasureFld="0">
      <autoFilter ref="A1">
        <filterColumn colId="0">
          <top10 val="1" filterVal="1"/>
        </filterColumn>
      </autoFilter>
    </filter>
    <filter fld="10" type="count" evalOrder="-1" id="11" iMeasureFld="0">
      <autoFilter ref="A1">
        <filterColumn colId="0">
          <top10 val="1" filterVal="1"/>
        </filterColumn>
      </autoFilter>
    </filter>
  </filters>
</pivotTableDefinition>
</file>

<file path=xl/pivotTables/pivotTable47.xml><?xml version="1.0" encoding="utf-8"?>
<pivotTableDefinition xmlns="http://schemas.openxmlformats.org/spreadsheetml/2006/main" name="Rebound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Z2:AA3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1">
    <i>
      <x v="2"/>
    </i>
  </rowItems>
  <colItems count="1">
    <i/>
  </colItems>
  <dataFields count="1">
    <dataField name="Max of Most Reb" fld="5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0" iMeasureFld="0">
      <autoFilter ref="A1">
        <filterColumn colId="0">
          <top10 val="1" filterVal="1"/>
        </filterColumn>
      </autoFilter>
    </filter>
    <filter fld="11" type="count" evalOrder="-1" id="11" iMeasureFld="0">
      <autoFilter ref="A1">
        <filterColumn colId="0">
          <top10 val="1" filterVal="1"/>
        </filterColumn>
      </autoFilter>
    </filter>
    <filter fld="10" type="count" evalOrder="-1" id="12" iMeasureFld="0">
      <autoFilter ref="A1">
        <filterColumn colId="0">
          <top10 val="1" filterVal="1"/>
        </filterColumn>
      </autoFilter>
    </filter>
  </filters>
</pivotTableDefinition>
</file>

<file path=xl/pivotTables/pivotTable48.xml><?xml version="1.0" encoding="utf-8"?>
<pivotTableDefinition xmlns="http://schemas.openxmlformats.org/spreadsheetml/2006/main" name="Steal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F2:AG3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axis="axisRow" showAll="0" measureFilter="1" sortType="descending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showAll="0" measureFilter="1" defaultSubtotal="0"/>
  </pivotFields>
  <rowFields count="1">
    <field x="10"/>
  </rowFields>
  <rowItems count="1">
    <i>
      <x v="13"/>
    </i>
  </rowItems>
  <colItems count="1">
    <i/>
  </colItems>
  <dataFields count="1">
    <dataField name="Max of Most Steals" fld="7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2" iMeasureFld="0">
      <autoFilter ref="A1">
        <filterColumn colId="0">
          <top10 val="1" filterVal="1"/>
        </filterColumn>
      </autoFilter>
    </filter>
    <filter fld="10" type="count" evalOrder="-1" id="13" iMeasureFld="0">
      <autoFilter ref="A1">
        <filterColumn colId="0">
          <top10 val="1" filterVal="1"/>
        </filterColumn>
      </autoFilter>
    </filter>
  </filters>
</pivotTableDefinition>
</file>

<file path=xl/pivotTables/pivotTable49.xml><?xml version="1.0" encoding="utf-8"?>
<pivotTableDefinition xmlns="http://schemas.openxmlformats.org/spreadsheetml/2006/main" name="Blocked Shot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I2:AJ4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2">
    <i>
      <x v="2"/>
    </i>
    <i>
      <x v="6"/>
    </i>
  </rowItems>
  <colItems count="1">
    <i/>
  </colItems>
  <dataFields count="1">
    <dataField name="Max of Most Blocks" fld="8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2" iMeasureFld="0">
      <autoFilter ref="A1">
        <filterColumn colId="0">
          <top10 val="1" filterVal="1"/>
        </filterColumn>
      </autoFilter>
    </filter>
    <filter fld="10" type="count" evalOrder="-1" id="13" iMeasureFld="0">
      <autoFilter ref="A1">
        <filterColumn colId="0">
          <top10 val="1" filterVal="1"/>
        </filterColumn>
      </autoFilter>
    </filter>
  </filters>
</pivotTableDefinition>
</file>

<file path=xl/pivotTables/pivotTable5.xml><?xml version="1.0" encoding="utf-8"?>
<pivotTableDefinition xmlns="http://schemas.openxmlformats.org/spreadsheetml/2006/main" name="ScoringW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AM3:AS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21"/>
      <x v="106"/>
    </i>
    <i>
      <x v="67"/>
      <x v="29"/>
    </i>
    <i>
      <x v="287"/>
      <x v="128"/>
    </i>
    <i>
      <x v="302"/>
      <x v="128"/>
    </i>
    <i>
      <x v="262"/>
      <x v="119"/>
    </i>
    <i>
      <x v="350"/>
      <x v="140"/>
    </i>
    <i>
      <x v="77"/>
      <x v="34"/>
    </i>
    <i>
      <x v="264"/>
      <x v="121"/>
    </i>
    <i>
      <x v="196"/>
      <x v="91"/>
    </i>
    <i>
      <x v="341"/>
      <x v="140"/>
    </i>
    <i>
      <x v="175"/>
      <x/>
    </i>
    <i>
      <x v="155"/>
      <x v="8"/>
    </i>
    <i>
      <x v="70"/>
      <x v="30"/>
    </i>
    <i>
      <x v="329"/>
      <x v="140"/>
    </i>
    <i>
      <x v="233"/>
      <x v="106"/>
    </i>
    <i>
      <x v="130"/>
      <x v="8"/>
    </i>
    <i>
      <x v="159"/>
      <x/>
    </i>
    <i>
      <x v="1"/>
      <x v="8"/>
    </i>
    <i>
      <x v="100"/>
      <x v="47"/>
    </i>
    <i>
      <x v="141"/>
      <x/>
    </i>
    <i>
      <x v="273"/>
      <x v="122"/>
    </i>
    <i>
      <x v="172"/>
      <x v="2"/>
    </i>
    <i>
      <x v="230"/>
      <x v="104"/>
    </i>
    <i>
      <x v="22"/>
      <x v="8"/>
    </i>
    <i>
      <x v="364"/>
      <x v="143"/>
    </i>
    <i>
      <x v="325"/>
      <x v="72"/>
    </i>
    <i>
      <x v="2"/>
      <x v="6"/>
    </i>
    <i>
      <x v="68"/>
      <x v="29"/>
    </i>
    <i>
      <x v="218"/>
      <x v="104"/>
    </i>
    <i>
      <x v="83"/>
      <x v="36"/>
    </i>
    <i>
      <x v="211"/>
      <x v="91"/>
    </i>
    <i>
      <x v="339"/>
      <x v="72"/>
    </i>
    <i>
      <x v="32"/>
      <x v="19"/>
    </i>
    <i>
      <x v="29"/>
      <x v="15"/>
    </i>
    <i>
      <x v="271"/>
      <x v="119"/>
    </i>
    <i>
      <x v="21"/>
      <x v="15"/>
    </i>
    <i>
      <x v="56"/>
      <x v="24"/>
    </i>
    <i>
      <x v="72"/>
      <x v="30"/>
    </i>
    <i>
      <x v="257"/>
      <x v="116"/>
    </i>
    <i>
      <x v="173"/>
      <x v="72"/>
    </i>
    <i>
      <x v="17"/>
      <x v="14"/>
    </i>
    <i>
      <x v="307"/>
      <x v="138"/>
    </i>
    <i>
      <x v="289"/>
      <x v="130"/>
    </i>
    <i>
      <x v="189"/>
      <x v="84"/>
    </i>
    <i>
      <x v="203"/>
      <x v="84"/>
    </i>
    <i>
      <x v="367"/>
      <x v="144"/>
    </i>
    <i>
      <x v="131"/>
      <x v="2"/>
    </i>
    <i>
      <x v="88"/>
      <x v="39"/>
    </i>
    <i>
      <x v="42"/>
      <x v="24"/>
    </i>
    <i>
      <x v="245"/>
      <x v="109"/>
    </i>
    <i>
      <x v="57"/>
      <x v="19"/>
    </i>
    <i>
      <x v="286"/>
      <x v="122"/>
    </i>
    <i>
      <x v="156"/>
      <x v="2"/>
    </i>
    <i>
      <x v="353"/>
      <x v="80"/>
    </i>
    <i>
      <x v="351"/>
      <x v="78"/>
    </i>
    <i>
      <x v="43"/>
      <x v="19"/>
    </i>
    <i>
      <x v="274"/>
      <x v="121"/>
    </i>
    <i>
      <x v="74"/>
      <x v="32"/>
    </i>
    <i>
      <x v="228"/>
      <x v="109"/>
    </i>
    <i>
      <x v="258"/>
      <x v="117"/>
    </i>
    <i>
      <x v="293"/>
      <x v="132"/>
    </i>
    <i>
      <x v="202"/>
      <x v="96"/>
    </i>
    <i>
      <x v="59"/>
      <x v="19"/>
    </i>
    <i>
      <x v="304"/>
      <x v="130"/>
    </i>
    <i>
      <x v="369"/>
      <x v="145"/>
    </i>
    <i>
      <x v="160"/>
      <x v="72"/>
    </i>
    <i>
      <x v="249"/>
      <x v="106"/>
    </i>
    <i>
      <x v="303"/>
      <x v="122"/>
    </i>
    <i>
      <x v="205"/>
      <x v="97"/>
    </i>
    <i>
      <x v="64"/>
      <x v="24"/>
    </i>
    <i>
      <x v="365"/>
      <x v="147"/>
    </i>
    <i>
      <x v="342"/>
      <x v="78"/>
    </i>
    <i>
      <x v="243"/>
      <x v="104"/>
    </i>
    <i>
      <x v="206"/>
      <x v="98"/>
    </i>
    <i>
      <x v="47"/>
      <x v="26"/>
    </i>
    <i>
      <x v="326"/>
      <x v="60"/>
    </i>
    <i>
      <x v="305"/>
      <x v="136"/>
    </i>
    <i>
      <x v="134"/>
      <x v="3"/>
    </i>
    <i>
      <x v="355"/>
      <x v="143"/>
    </i>
    <i>
      <x v="272"/>
      <x v="116"/>
    </i>
    <i>
      <x v="352"/>
      <x v="79"/>
    </i>
    <i>
      <x v="226"/>
      <x v="108"/>
    </i>
    <i>
      <x v="75"/>
      <x v="30"/>
    </i>
    <i>
      <x v="363"/>
      <x v="148"/>
    </i>
    <i>
      <x v="327"/>
      <x v="78"/>
    </i>
    <i>
      <x v="69"/>
      <x v="29"/>
    </i>
    <i>
      <x v="344"/>
      <x v="80"/>
    </i>
    <i>
      <x v="193"/>
      <x v="88"/>
    </i>
    <i>
      <x v="107"/>
      <x v="47"/>
    </i>
    <i>
      <x v="4"/>
      <x v="3"/>
    </i>
    <i>
      <x v="174"/>
      <x v="60"/>
    </i>
    <i>
      <x v="219"/>
      <x v="105"/>
    </i>
    <i>
      <x v="26"/>
      <x v="18"/>
    </i>
    <i>
      <x v="340"/>
      <x v="73"/>
    </i>
    <i>
      <x v="231"/>
      <x v="105"/>
    </i>
    <i>
      <x v="214"/>
      <x v="96"/>
    </i>
    <i>
      <x v="7"/>
      <x v="2"/>
    </i>
    <i>
      <x v="6"/>
      <x/>
    </i>
    <i>
      <x v="242"/>
      <x v="108"/>
    </i>
    <i>
      <x v="207"/>
      <x v="99"/>
    </i>
    <i>
      <x v="117"/>
      <x v="47"/>
    </i>
    <i>
      <x v="328"/>
      <x v="73"/>
    </i>
    <i>
      <x v="76"/>
      <x v="33"/>
    </i>
    <i>
      <x v="288"/>
      <x v="129"/>
    </i>
    <i>
      <x v="85"/>
      <x v="35"/>
    </i>
    <i>
      <x v="52"/>
      <x v="18"/>
    </i>
    <i>
      <x v="24"/>
      <x v="16"/>
    </i>
    <i>
      <x v="158"/>
      <x v="60"/>
    </i>
    <i>
      <x v="46"/>
      <x v="16"/>
    </i>
    <i>
      <x v="248"/>
      <x v="105"/>
    </i>
    <i>
      <x v="27"/>
      <x v="14"/>
    </i>
    <i>
      <x v="87"/>
      <x v="38"/>
    </i>
    <i>
      <x v="89"/>
      <x v="40"/>
    </i>
    <i>
      <x v="247"/>
      <x v="112"/>
    </i>
    <i>
      <x v="269"/>
      <x v="118"/>
    </i>
    <i>
      <x v="186"/>
      <x v="81"/>
    </i>
    <i>
      <x v="62"/>
      <x v="18"/>
    </i>
    <i>
      <x v="343"/>
      <x v="79"/>
    </i>
    <i>
      <x v="250"/>
      <x v="113"/>
    </i>
    <i>
      <x v="53"/>
      <x v="26"/>
    </i>
    <i>
      <x v="19"/>
      <x v="1"/>
    </i>
    <i>
      <x v="260"/>
      <x v="118"/>
    </i>
    <i>
      <x v="38"/>
      <x v="15"/>
    </i>
    <i>
      <x v="212"/>
      <x v="101"/>
    </i>
    <i>
      <x v="220"/>
      <x v="99"/>
    </i>
    <i>
      <x v="217"/>
      <x v="103"/>
    </i>
    <i>
      <x v="195"/>
      <x v="90"/>
    </i>
    <i>
      <x v="66"/>
      <x v="24"/>
    </i>
    <i>
      <x v="224"/>
      <x v="101"/>
    </i>
    <i>
      <x v="210"/>
      <x v="100"/>
    </i>
    <i>
      <x v="263"/>
      <x v="120"/>
    </i>
    <i>
      <x v="188"/>
      <x v="83"/>
    </i>
    <i>
      <x v="338"/>
      <x v="75"/>
    </i>
    <i>
      <x v="232"/>
      <x v="110"/>
    </i>
    <i>
      <x v="157"/>
      <x v="1"/>
    </i>
    <i>
      <x v="105"/>
      <x v="52"/>
    </i>
    <i>
      <x v="90"/>
      <x v="39"/>
    </i>
    <i>
      <x v="270"/>
      <x v="120"/>
    </i>
    <i>
      <x v="171"/>
      <x v="73"/>
    </i>
    <i>
      <x v="18"/>
      <x v="10"/>
    </i>
    <i>
      <x v="216"/>
      <x v="102"/>
    </i>
    <i>
      <x v="5"/>
      <x v="10"/>
    </i>
    <i>
      <x v="96"/>
      <x v="44"/>
    </i>
    <i>
      <x v="356"/>
      <x v="144"/>
    </i>
    <i>
      <x v="133"/>
      <x v="1"/>
    </i>
    <i>
      <x v="132"/>
      <x v="60"/>
    </i>
    <i>
      <x v="3"/>
      <x v="1"/>
    </i>
    <i>
      <x v="54"/>
      <x v="22"/>
    </i>
    <i>
      <x v="176"/>
      <x v="78"/>
    </i>
    <i>
      <x v="51"/>
      <x v="15"/>
    </i>
    <i>
      <x v="323"/>
      <x v="75"/>
    </i>
    <i>
      <x v="191"/>
      <x v="86"/>
    </i>
    <i>
      <x v="244"/>
      <x v="103"/>
    </i>
    <i>
      <x v="162"/>
      <x v="73"/>
    </i>
    <i>
      <x v="48"/>
      <x v="16"/>
    </i>
    <i>
      <x v="35"/>
      <x v="18"/>
    </i>
    <i>
      <x v="73"/>
      <x v="31"/>
    </i>
    <i>
      <x v="116"/>
      <x v="56"/>
    </i>
    <i>
      <x v="63"/>
      <x v="26"/>
    </i>
    <i>
      <x v="40"/>
      <x v="22"/>
    </i>
    <i>
      <x v="102"/>
      <x v="49"/>
    </i>
    <i>
      <x v="324"/>
      <x v="139"/>
    </i>
    <i>
      <x v="227"/>
      <x v="102"/>
    </i>
    <i>
      <x v="97"/>
      <x v="45"/>
    </i>
    <i>
      <x v="306"/>
      <x v="137"/>
    </i>
    <i>
      <x v="275"/>
      <x v="123"/>
    </i>
    <i>
      <x v="292"/>
      <x v="119"/>
    </i>
    <i>
      <x v="291"/>
      <x v="116"/>
    </i>
    <i>
      <x v="357"/>
      <x v="145"/>
    </i>
    <i>
      <x v="92"/>
      <x v="39"/>
    </i>
    <i>
      <x v="28"/>
      <x v="10"/>
    </i>
    <i>
      <x v="84"/>
      <x v="37"/>
    </i>
    <i>
      <x v="71"/>
      <x v="31"/>
    </i>
    <i>
      <x v="345"/>
      <x v="143"/>
    </i>
    <i>
      <x v="65"/>
      <x v="22"/>
    </i>
    <i>
      <x v="108"/>
      <x v="53"/>
    </i>
    <i>
      <x v="215"/>
      <x v="84"/>
    </i>
    <i>
      <x v="135"/>
      <x v="5"/>
    </i>
    <i>
      <x v="254"/>
      <x v="115"/>
    </i>
    <i>
      <x v="359"/>
      <x v="147"/>
    </i>
    <i>
      <x v="20"/>
      <x v="3"/>
    </i>
    <i>
      <x v="246"/>
      <x v="96"/>
    </i>
    <i>
      <x v="360"/>
      <x v="148"/>
    </i>
    <i>
      <x v="58"/>
      <x v="16"/>
    </i>
    <i>
      <x v="200"/>
      <x v="81"/>
    </i>
    <i>
      <x v="265"/>
      <x v="112"/>
    </i>
    <i>
      <x v="124"/>
      <x v="41"/>
    </i>
    <i>
      <x v="39"/>
      <x v="14"/>
    </i>
    <i>
      <x v="368"/>
      <x v="146"/>
    </i>
    <i>
      <x v="98"/>
      <x v="23"/>
    </i>
    <i>
      <x v="308"/>
      <x v="129"/>
    </i>
    <i>
      <x v="372"/>
      <x v="149"/>
    </i>
    <i>
      <x v="31"/>
      <x v="11"/>
    </i>
    <i>
      <x v="347"/>
      <x v="145"/>
    </i>
    <i>
      <x v="332"/>
      <x v="80"/>
    </i>
    <i>
      <x v="309"/>
      <x v="131"/>
    </i>
    <i>
      <x v="346"/>
      <x v="144"/>
    </i>
    <i>
      <x v="177"/>
      <x v="62"/>
    </i>
    <i>
      <x v="261"/>
      <x v="109"/>
    </i>
    <i>
      <x v="331"/>
      <x v="79"/>
    </i>
    <i>
      <x v="276"/>
      <x v="117"/>
    </i>
    <i>
      <x v="290"/>
      <x v="131"/>
    </i>
    <i>
      <x v="153"/>
      <x v="22"/>
    </i>
    <i>
      <x v="41"/>
      <x v="23"/>
    </i>
    <i>
      <x v="179"/>
      <x v="75"/>
    </i>
    <i>
      <x v="9"/>
      <x v="12"/>
    </i>
    <i>
      <x v="36"/>
      <x v="10"/>
    </i>
    <i>
      <x v="333"/>
      <x v="77"/>
    </i>
    <i>
      <x v="123"/>
      <x v="53"/>
    </i>
    <i>
      <x v="136"/>
      <x v="7"/>
    </i>
    <i>
      <x v="361"/>
      <x v="149"/>
    </i>
    <i>
      <x v="50"/>
      <x v="14"/>
    </i>
    <i>
      <x v="30"/>
      <x v="3"/>
    </i>
    <i>
      <x v="310"/>
      <x v="119"/>
    </i>
    <i>
      <x v="165"/>
      <x v="74"/>
    </i>
    <i>
      <x v="223"/>
      <x v="107"/>
    </i>
    <i>
      <x v="209"/>
      <x v="88"/>
    </i>
    <i>
      <x v="23"/>
      <x v="11"/>
    </i>
    <i>
      <x v="103"/>
      <x v="50"/>
    </i>
    <i>
      <x v="145"/>
      <x v="67"/>
    </i>
    <i>
      <x v="371"/>
      <x v="153"/>
    </i>
    <i>
      <x v="358"/>
      <x v="146"/>
    </i>
    <i>
      <x v="213"/>
      <x v="81"/>
    </i>
    <i>
      <x v="266"/>
      <x v="113"/>
    </i>
    <i>
      <x v="10"/>
      <x v="5"/>
    </i>
    <i>
      <x v="208"/>
      <x v="83"/>
    </i>
    <i>
      <x v="330"/>
      <x v="62"/>
    </i>
    <i>
      <x v="112"/>
      <x v="49"/>
    </i>
    <i>
      <x v="139"/>
      <x v="62"/>
    </i>
    <i>
      <x v="8"/>
      <x v="11"/>
    </i>
    <i>
      <x v="178"/>
      <x v="61"/>
    </i>
    <i>
      <x v="95"/>
      <x v="43"/>
    </i>
    <i>
      <x v="34"/>
      <x v="21"/>
    </i>
    <i>
      <x v="354"/>
      <x v="141"/>
    </i>
    <i>
      <x v="115"/>
      <x v="44"/>
    </i>
    <i>
      <x v="151"/>
      <x v="69"/>
    </i>
    <i>
      <x v="163"/>
      <x v="62"/>
    </i>
    <i>
      <x v="362"/>
      <x v="150"/>
    </i>
    <i>
      <x v="239"/>
      <x v="101"/>
    </i>
    <i>
      <x v="147"/>
      <x v="69"/>
    </i>
    <i>
      <x v="182"/>
      <x v="65"/>
    </i>
    <i>
      <x v="55"/>
      <x v="23"/>
    </i>
    <i>
      <x v="14"/>
      <x v="12"/>
    </i>
    <i>
      <x v="140"/>
      <x v="63"/>
    </i>
    <i>
      <x v="255"/>
      <x v="108"/>
    </i>
    <i>
      <x v="164"/>
      <x v="61"/>
    </i>
    <i>
      <x v="277"/>
      <x v="124"/>
    </i>
    <i>
      <x v="181"/>
      <x v="77"/>
    </i>
    <i>
      <x v="150"/>
      <x v="69"/>
    </i>
    <i>
      <x v="229"/>
      <x v="96"/>
    </i>
    <i>
      <x v="119"/>
      <x v="49"/>
    </i>
    <i>
      <x v="25"/>
      <x v="17"/>
    </i>
    <i>
      <x v="122"/>
      <x v="59"/>
    </i>
    <i>
      <x v="349"/>
      <x v="141"/>
    </i>
    <i>
      <x v="370"/>
      <x v="152"/>
    </i>
    <i>
      <x v="374"/>
      <x v="141"/>
    </i>
    <i>
      <x v="146"/>
      <x v="68"/>
    </i>
    <i>
      <x v="11"/>
      <x v="7"/>
    </i>
    <i>
      <x v="201"/>
      <x v="95"/>
    </i>
    <i>
      <x v="110"/>
      <x v="50"/>
    </i>
    <i>
      <x v="366"/>
      <x v="151"/>
    </i>
    <i>
      <x v="294"/>
      <x v="118"/>
    </i>
    <i>
      <x v="137"/>
      <x v="61"/>
    </i>
    <i>
      <x v="180"/>
      <x v="76"/>
    </i>
    <i>
      <x v="240"/>
      <x v="102"/>
    </i>
    <i>
      <x v="194"/>
      <x v="89"/>
    </i>
    <i>
      <x v="373"/>
      <x v="154"/>
    </i>
    <i>
      <x v="113"/>
      <x v="55"/>
    </i>
    <i>
      <x v="49"/>
      <x v="27"/>
    </i>
    <i>
      <x v="166"/>
      <x v="63"/>
    </i>
    <i>
      <x v="60"/>
      <x v="28"/>
    </i>
    <i>
      <x v="61"/>
      <x v="28"/>
    </i>
    <i>
      <x v="81"/>
      <x v="33"/>
    </i>
    <i>
      <x v="316"/>
      <x v="136"/>
    </i>
    <i>
      <x v="319"/>
      <x v="129"/>
    </i>
    <i>
      <x v="322"/>
      <x v="134"/>
    </i>
    <i>
      <x v="318"/>
      <x v="138"/>
    </i>
    <i>
      <x v="15"/>
      <x v="5"/>
    </i>
    <i>
      <x v="129"/>
      <x v="53"/>
    </i>
    <i>
      <x v="314"/>
      <x v="128"/>
    </i>
    <i>
      <x v="321"/>
      <x v="133"/>
    </i>
    <i>
      <x v="114"/>
      <x v="51"/>
    </i>
    <i>
      <x v="317"/>
      <x v="137"/>
    </i>
    <i>
      <x v="315"/>
      <x v="130"/>
    </i>
    <i>
      <x v="80"/>
      <x v="32"/>
    </i>
    <i>
      <x v="94"/>
      <x v="42"/>
    </i>
    <i>
      <x v="125"/>
      <x v="56"/>
    </i>
    <i>
      <x v="138"/>
      <x v="4"/>
    </i>
    <i>
      <x v="82"/>
      <x v="35"/>
    </i>
    <i>
      <x v="86"/>
      <x v="37"/>
    </i>
    <i>
      <x v="93"/>
      <x v="41"/>
    </i>
    <i>
      <x v="320"/>
      <x v="131"/>
    </i>
    <i>
      <x v="79"/>
      <x v="34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ax of PTS / GM" fld="24" subtotal="max" baseField="0" baseItem="0" numFmtId="164"/>
    <dataField name="Max of FG %" fld="35" subtotal="max" baseField="0" baseItem="0" numFmtId="165"/>
    <dataField name="Max of FT %" fld="14" subtotal="max" baseField="0" baseItem="0" numFmtId="165"/>
    <dataField name="Max of GP" fld="5" subtotal="max" baseField="0" baseItem="0"/>
    <dataField name="Max of Season" fld="1" subtotal="max" baseField="0" baseItem="0"/>
  </dataFields>
  <formats count="1">
    <format dxfId="548">
      <pivotArea type="all" dataOnly="0" outline="0" fieldPosition="0"/>
    </format>
  </formats>
  <pivotTableStyleInfo name="PivotStyleMedium2" showRowHeaders="1" showColHeaders="1" showRowStripes="0" showColStripes="0" showLastColumn="1"/>
  <filters count="4">
    <filter fld="4" type="captionNotContains" evalOrder="-1" id="13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3" type="valueGreaterThanOrEqual" evalOrder="-1" id="12" iMeasureFld="3">
      <autoFilter ref="A1">
        <filterColumn colId="0">
          <customFilters>
            <customFilter operator="greaterThanOrEqual" val="10"/>
          </customFilters>
        </filterColumn>
      </autoFilter>
    </filter>
    <filter fld="4" type="valueGreaterThanOrEqual" evalOrder="-1" id="14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50.xml><?xml version="1.0" encoding="utf-8"?>
<pivotTableDefinition xmlns="http://schemas.openxmlformats.org/spreadsheetml/2006/main" name="Assists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C2:AD3" firstHeaderRow="1" firstDataRow="1" firstDataCol="1"/>
  <pivotFields count="12">
    <pivotField showAll="0" measureFilter="1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1">
    <i>
      <x v="26"/>
    </i>
  </rowItems>
  <colItems count="1">
    <i/>
  </colItems>
  <dataFields count="1">
    <dataField name="Max of Most Assists" fld="6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0" type="count" evalOrder="-1" id="14" iMeasureFld="0">
      <autoFilter ref="A1">
        <filterColumn colId="0">
          <top10 val="1" filterVal="1"/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2" iMeasureFld="0">
      <autoFilter ref="A1">
        <filterColumn colId="0">
          <top10 val="1" filterVal="1"/>
        </filterColumn>
      </autoFilter>
    </filter>
  </filters>
</pivotTableDefinition>
</file>

<file path=xl/pivotTables/pivotTable51.xml><?xml version="1.0" encoding="utf-8"?>
<pivotTableDefinition xmlns="http://schemas.openxmlformats.org/spreadsheetml/2006/main" name="PivotTable1" cacheId="144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O2:AP5" firstHeaderRow="1" firstDataRow="1" firstDataCol="1"/>
  <pivotFields count="2">
    <pivotField axis="axisRow" showAll="0" measureFilter="1" defaultSubtotal="0">
      <items count="28">
        <item x="7"/>
        <item x="6"/>
        <item x="27"/>
        <item x="8"/>
        <item x="9"/>
        <item x="10"/>
        <item x="11"/>
        <item x="12"/>
        <item x="13"/>
        <item x="14"/>
        <item x="15"/>
        <item x="16"/>
        <item x="5"/>
        <item x="4"/>
        <item x="26"/>
        <item x="17"/>
        <item x="18"/>
        <item x="19"/>
        <item x="20"/>
        <item x="21"/>
        <item x="22"/>
        <item x="23"/>
        <item x="24"/>
        <item x="25"/>
        <item x="3"/>
        <item x="2"/>
        <item x="1"/>
        <item x="0"/>
      </items>
    </pivotField>
    <pivotField name="Min of Lowest Opp Points2" dataField="1" showAll="0" defaultSubtotal="0"/>
  </pivotFields>
  <rowFields count="1">
    <field x="0"/>
  </rowFields>
  <rowItems count="3">
    <i>
      <x v="14"/>
    </i>
    <i>
      <x v="25"/>
    </i>
    <i>
      <x v="26"/>
    </i>
  </rowItems>
  <colItems count="1">
    <i/>
  </colItems>
  <dataFields count="1">
    <dataField name="Min of Min of Lowest Opp Points2" fld="1" subtotal="min" baseField="0" baseItem="0"/>
  </dataFields>
  <pivotTableStyleInfo name="PivotStyleLight17" showRowHeaders="1" showColHeaders="1" showRowStripes="0" showColStripes="0" showLastColumn="1"/>
  <filters count="2">
    <filter fld="0" type="captionNotContains" evalOrder="-1" id="14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5" iMeasureFld="0">
      <autoFilter ref="A1">
        <filterColumn colId="0">
          <top10 top="0" val="1" filterVal="1"/>
        </filterColumn>
      </autoFilter>
    </filter>
  </filters>
</pivotTableDefinition>
</file>

<file path=xl/pivotTables/pivotTable52.xml><?xml version="1.0" encoding="utf-8"?>
<pivotTableDefinition xmlns="http://schemas.openxmlformats.org/spreadsheetml/2006/main" name="FG%" cacheId="130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T2:U3" firstHeaderRow="1" firstDataRow="1" firstDataCol="1"/>
  <pivotFields count="12">
    <pivotField showAll="0" measureFilter="1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30">
        <item x="23"/>
        <item x="20"/>
        <item x="10"/>
        <item x="8"/>
        <item x="7"/>
        <item x="0"/>
        <item x="9"/>
        <item x="11"/>
        <item x="12"/>
        <item x="13"/>
        <item x="14"/>
        <item x="15"/>
        <item x="16"/>
        <item x="17"/>
        <item x="6"/>
        <item x="5"/>
        <item x="29"/>
        <item x="28"/>
        <item x="27"/>
        <item x="18"/>
        <item x="19"/>
        <item x="21"/>
        <item x="22"/>
        <item x="24"/>
        <item x="25"/>
        <item x="26"/>
        <item x="4"/>
        <item x="3"/>
        <item x="2"/>
        <item x="1"/>
      </items>
    </pivotField>
    <pivotField showAll="0" measureFilter="1" defaultSubtotal="0"/>
  </pivotFields>
  <rowFields count="1">
    <field x="10"/>
  </rowFields>
  <rowItems count="1">
    <i>
      <x v="28"/>
    </i>
  </rowItems>
  <colItems count="1">
    <i/>
  </colItems>
  <dataFields count="1">
    <dataField name="Max of FG%" fld="3" subtotal="max" baseField="0" baseItem="0"/>
  </dataFields>
  <pivotTableStyleInfo name="PivotStyleLight16" showRowHeaders="1" showColHeaders="1" showRowStripes="0" showColStripes="0" showLastColumn="1"/>
  <filters count="4">
    <filter fld="0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6" iMeasureFld="0">
      <autoFilter ref="A1">
        <filterColumn colId="0">
          <top10 val="1" filterVal="1"/>
        </filterColumn>
      </autoFilter>
    </filter>
    <filter fld="11" type="count" evalOrder="-1" id="9" iMeasureFld="0">
      <autoFilter ref="A1">
        <filterColumn colId="0">
          <top10 val="1" filterVal="1"/>
        </filterColumn>
      </autoFilter>
    </filter>
    <filter fld="10" type="count" evalOrder="-1" id="10" iMeasureFld="0">
      <autoFilter ref="A1">
        <filterColumn colId="0">
          <top10 val="1" filterVal="1"/>
        </filterColumn>
      </autoFilter>
    </filter>
  </filters>
</pivotTableDefinition>
</file>

<file path=xl/pivotTables/pivotTable53.xml><?xml version="1.0" encoding="utf-8"?>
<pivotTableDefinition xmlns="http://schemas.openxmlformats.org/spreadsheetml/2006/main" name="FG%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R2:S4" firstHeaderRow="1" firstDataRow="1" firstDataCol="1"/>
  <pivotFields count="12">
    <pivotField showAll="0" measureFilter="1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2">
    <i>
      <x v="44"/>
    </i>
    <i>
      <x v="85"/>
    </i>
  </rowItems>
  <colItems count="1">
    <i/>
  </colItems>
  <dataFields count="1">
    <dataField name="Max of FG%" fld="3" subtotal="max" baseField="0" baseItem="0"/>
  </dataFields>
  <formats count="1">
    <format dxfId="539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8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9" iMeasureFld="0">
      <autoFilter ref="A1">
        <filterColumn colId="0">
          <top10 val="1" filterVal="1"/>
        </filterColumn>
      </autoFilter>
    </filter>
    <filter fld="11" type="count" evalOrder="-1" id="10" iMeasureFld="0">
      <autoFilter ref="A1">
        <filterColumn colId="0">
          <top10 val="1" filterVal="1"/>
        </filterColumn>
      </autoFilter>
    </filter>
  </filters>
</pivotTableDefinition>
</file>

<file path=xl/pivotTables/pivotTable54.xml><?xml version="1.0" encoding="utf-8"?>
<pivotTableDefinition xmlns="http://schemas.openxmlformats.org/spreadsheetml/2006/main" name="PivotTable3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J2:AK6" firstHeaderRow="1" firstDataRow="1" firstDataCol="1"/>
  <pivotFields count="12"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3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33"/>
        <item x="24"/>
        <item x="25"/>
        <item x="27"/>
        <item x="20"/>
        <item x="21"/>
        <item x="22"/>
        <item m="1" x="77"/>
        <item x="71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4">
    <i>
      <x v="2"/>
    </i>
    <i>
      <x v="3"/>
    </i>
    <i>
      <x v="58"/>
    </i>
    <i>
      <x v="61"/>
    </i>
  </rowItems>
  <colItems count="1">
    <i/>
  </colItems>
  <dataFields count="1">
    <dataField name="Max of 3FG Made" fld="2" subtotal="max" baseField="11" baseItem="57"/>
  </dataFields>
  <formats count="1">
    <format dxfId="540">
      <pivotArea type="all" dataOnly="0" outline="0" fieldPosition="0"/>
    </format>
  </formats>
  <pivotTableStyleInfo name="PivotStyleLight16" showRowHeaders="1" showColHeaders="1" showRowStripes="0" showColStripes="0" showLastColumn="1"/>
  <filters count="2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1" type="count" evalOrder="-1" id="16" iMeasureFld="0">
      <autoFilter ref="A1">
        <filterColumn colId="0">
          <top10 val="1" filterVal="1"/>
        </filterColumn>
      </autoFilter>
    </filter>
  </filters>
</pivotTableDefinition>
</file>

<file path=xl/pivotTables/pivotTable55.xml><?xml version="1.0" encoding="utf-8"?>
<pivotTableDefinition xmlns="http://schemas.openxmlformats.org/spreadsheetml/2006/main" name="Points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O2:P3" firstHeaderRow="1" firstDataRow="1" firstDataCol="1"/>
  <pivotFields count="12">
    <pivotField showAll="0" measureFilter="1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1">
    <i>
      <x v="68"/>
    </i>
  </rowItems>
  <colItems count="1">
    <i/>
  </colItems>
  <dataFields count="1">
    <dataField name="Max of Most Points" fld="1" subtotal="max" baseField="0" baseItem="0"/>
  </dataFields>
  <formats count="1">
    <format dxfId="541">
      <pivotArea type="all" dataOnly="0" outline="0" fieldPosition="0"/>
    </format>
  </formats>
  <pivotTableStyleInfo name="PivotStyleLight16" showRowHeaders="1" showColHeaders="1" showRowStripes="0" showColStripes="0" showLastColumn="1"/>
  <filters count="4">
    <filter fld="11" type="captionNotEqual" evalOrder="-1" id="8" stringValue1="(blank)">
      <autoFilter ref="A1">
        <filterColumn colId="0">
          <customFilters>
            <customFilter operator="notEqual" val="(blank)"/>
          </customFilters>
        </filterColumn>
      </autoFilter>
    </filter>
    <filter fld="0" type="captionNotContains" evalOrder="-1" id="6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7" iMeasureFld="0">
      <autoFilter ref="A1">
        <filterColumn colId="0">
          <top10 val="1" filterVal="1"/>
        </filterColumn>
      </autoFilter>
    </filter>
    <filter fld="11" type="count" evalOrder="-1" id="9" iMeasureFld="0">
      <autoFilter ref="A1">
        <filterColumn colId="0">
          <top10 val="1" filterVal="1"/>
        </filterColumn>
      </autoFilter>
    </filter>
  </filters>
</pivotTableDefinition>
</file>

<file path=xl/pivotTables/pivotTable56.xml><?xml version="1.0" encoding="utf-8"?>
<pivotTableDefinition xmlns="http://schemas.openxmlformats.org/spreadsheetml/2006/main" name="Steals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D2:AE3" firstHeaderRow="1" firstDataRow="1" firstDataCol="1"/>
  <pivotFields count="12">
    <pivotField showAll="0" measureFilter="1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1">
    <i>
      <x v="69"/>
    </i>
  </rowItems>
  <colItems count="1">
    <i/>
  </colItems>
  <dataFields count="1">
    <dataField name="Max of Most Steals" fld="7" subtotal="max" baseField="0" baseItem="0"/>
  </dataFields>
  <formats count="1">
    <format dxfId="542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3" iMeasureFld="0">
      <autoFilter ref="A1">
        <filterColumn colId="0">
          <top10 val="1" filterVal="1"/>
        </filterColumn>
      </autoFilter>
    </filter>
    <filter fld="11" type="count" evalOrder="-1" id="14" iMeasureFld="0">
      <autoFilter ref="A1">
        <filterColumn colId="0">
          <top10 val="1" filterVal="1"/>
        </filterColumn>
      </autoFilter>
    </filter>
  </filters>
</pivotTableDefinition>
</file>

<file path=xl/pivotTables/pivotTable57.xml><?xml version="1.0" encoding="utf-8"?>
<pivotTableDefinition xmlns="http://schemas.openxmlformats.org/spreadsheetml/2006/main" name="FT%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U2:V4" firstHeaderRow="1" firstDataRow="1" firstDataCol="1"/>
  <pivotFields count="12">
    <pivotField showAll="0" measureFilter="1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24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2">
    <i>
      <x v="48"/>
    </i>
    <i>
      <x v="49"/>
    </i>
  </rowItems>
  <colItems count="1">
    <i/>
  </colItems>
  <dataFields count="1">
    <dataField name="Max of FT%" fld="4" subtotal="max" baseField="0" baseItem="0"/>
  </dataFields>
  <formats count="1">
    <format dxfId="543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2" iMeasureFld="0">
      <autoFilter ref="A1">
        <filterColumn colId="0">
          <top10 val="1" filterVal="1"/>
        </filterColumn>
      </autoFilter>
    </filter>
  </filters>
</pivotTableDefinition>
</file>

<file path=xl/pivotTables/pivotTable58.xml><?xml version="1.0" encoding="utf-8"?>
<pivotTableDefinition xmlns="http://schemas.openxmlformats.org/spreadsheetml/2006/main" name="Assists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A2:AB3" firstHeaderRow="1" firstDataRow="1" firstDataCol="1"/>
  <pivotFields count="12">
    <pivotField showAll="0" measureFilter="1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1">
    <i>
      <x v="79"/>
    </i>
  </rowItems>
  <colItems count="1">
    <i/>
  </colItems>
  <dataFields count="1">
    <dataField name="Max of Most Assists" fld="6" subtotal="max" baseField="0" baseItem="0"/>
  </dataFields>
  <formats count="1">
    <format dxfId="544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3" iMeasureFld="0">
      <autoFilter ref="A1">
        <filterColumn colId="0">
          <top10 val="1" filterVal="1"/>
        </filterColumn>
      </autoFilter>
    </filter>
    <filter fld="11" type="count" evalOrder="-1" id="14" iMeasureFld="0">
      <autoFilter ref="A1">
        <filterColumn colId="0">
          <top10 val="1" filterVal="1"/>
        </filterColumn>
      </autoFilter>
    </filter>
  </filters>
</pivotTableDefinition>
</file>

<file path=xl/pivotTables/pivotTable59.xml><?xml version="1.0" encoding="utf-8"?>
<pivotTableDefinition xmlns="http://schemas.openxmlformats.org/spreadsheetml/2006/main" name="Blocked Shots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G2:AH3" firstHeaderRow="1" firstDataRow="1" firstDataCol="1"/>
  <pivotFields count="12">
    <pivotField showAll="0" measureFilter="1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1">
    <i>
      <x v="19"/>
    </i>
  </rowItems>
  <colItems count="1">
    <i/>
  </colItems>
  <dataFields count="1">
    <dataField name="Max of Most Blocks" fld="8" subtotal="max" baseField="0" baseItem="0"/>
  </dataFields>
  <formats count="1">
    <format dxfId="545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3" iMeasureFld="0">
      <autoFilter ref="A1">
        <filterColumn colId="0">
          <top10 val="1" filterVal="1"/>
        </filterColumn>
      </autoFilter>
    </filter>
    <filter fld="11" type="count" evalOrder="-1" id="14" iMeasureFld="0">
      <autoFilter ref="A1">
        <filterColumn colId="0">
          <top10 val="1" filterVal="1"/>
        </filterColumn>
      </autoFilter>
    </filter>
  </filters>
</pivotTableDefinition>
</file>

<file path=xl/pivotTables/pivotTable6.xml><?xml version="1.0" encoding="utf-8"?>
<pivotTableDefinition xmlns="http://schemas.openxmlformats.org/spreadsheetml/2006/main" name="PivotTable20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BX3:CD297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21"/>
      <x v="15"/>
    </i>
    <i>
      <x v="32"/>
      <x v="19"/>
    </i>
    <i>
      <x v="29"/>
      <x v="15"/>
    </i>
    <i>
      <x v="175"/>
      <x/>
    </i>
    <i>
      <x v="221"/>
      <x v="106"/>
    </i>
    <i>
      <x v="287"/>
      <x v="128"/>
    </i>
    <i>
      <x v="302"/>
      <x v="128"/>
    </i>
    <i>
      <x v="77"/>
      <x v="34"/>
    </i>
    <i>
      <x v="233"/>
      <x v="106"/>
    </i>
    <i>
      <x v="273"/>
      <x v="122"/>
    </i>
    <i>
      <x v="174"/>
      <x v="60"/>
    </i>
    <i>
      <x v="2"/>
      <x v="6"/>
    </i>
    <i>
      <x v="159"/>
      <x/>
    </i>
    <i>
      <x v="326"/>
      <x v="60"/>
    </i>
    <i>
      <x v="218"/>
      <x v="104"/>
    </i>
    <i>
      <x v="43"/>
      <x v="19"/>
    </i>
    <i>
      <x v="67"/>
      <x v="29"/>
    </i>
    <i>
      <x v="211"/>
      <x v="91"/>
    </i>
    <i>
      <x v="47"/>
      <x v="26"/>
    </i>
    <i>
      <x v="155"/>
      <x v="8"/>
    </i>
    <i>
      <x v="367"/>
      <x v="144"/>
    </i>
    <i>
      <x v="230"/>
      <x v="104"/>
    </i>
    <i>
      <x v="352"/>
      <x v="79"/>
    </i>
    <i>
      <x v="258"/>
      <x v="117"/>
    </i>
    <i>
      <x v="134"/>
      <x v="3"/>
    </i>
    <i>
      <x v="369"/>
      <x v="145"/>
    </i>
    <i>
      <x v="350"/>
      <x v="140"/>
    </i>
    <i>
      <x v="286"/>
      <x v="122"/>
    </i>
    <i>
      <x v="73"/>
      <x v="31"/>
    </i>
    <i>
      <x v="303"/>
      <x v="122"/>
    </i>
    <i>
      <x v="247"/>
      <x v="112"/>
    </i>
    <i>
      <x v="74"/>
      <x v="32"/>
    </i>
    <i>
      <x v="88"/>
      <x v="39"/>
    </i>
    <i>
      <x v="264"/>
      <x v="121"/>
    </i>
    <i>
      <x v="42"/>
      <x v="24"/>
    </i>
    <i>
      <x v="6"/>
      <x/>
    </i>
    <i>
      <x v="249"/>
      <x v="106"/>
    </i>
    <i>
      <x v="22"/>
      <x v="8"/>
    </i>
    <i>
      <x v="1"/>
      <x v="8"/>
    </i>
    <i>
      <x v="341"/>
      <x v="140"/>
    </i>
    <i>
      <x v="343"/>
      <x v="79"/>
    </i>
    <i>
      <x v="24"/>
      <x v="16"/>
    </i>
    <i>
      <x v="68"/>
      <x v="29"/>
    </i>
    <i>
      <x v="38"/>
      <x v="15"/>
    </i>
    <i>
      <x v="4"/>
      <x v="3"/>
    </i>
    <i>
      <x v="157"/>
      <x v="1"/>
    </i>
    <i>
      <x v="130"/>
      <x v="8"/>
    </i>
    <i>
      <x v="353"/>
      <x v="80"/>
    </i>
    <i>
      <x v="46"/>
      <x v="16"/>
    </i>
    <i>
      <x v="72"/>
      <x v="30"/>
    </i>
    <i>
      <x v="243"/>
      <x v="104"/>
    </i>
    <i>
      <x v="71"/>
      <x v="31"/>
    </i>
    <i>
      <x v="274"/>
      <x v="121"/>
    </i>
    <i>
      <x v="329"/>
      <x v="140"/>
    </i>
    <i>
      <x v="271"/>
      <x v="119"/>
    </i>
    <i>
      <x v="141"/>
      <x/>
    </i>
    <i>
      <x v="5"/>
      <x v="10"/>
    </i>
    <i>
      <x v="17"/>
      <x v="14"/>
    </i>
    <i>
      <x v="27"/>
      <x v="14"/>
    </i>
    <i>
      <x v="59"/>
      <x v="19"/>
    </i>
    <i>
      <x v="158"/>
      <x v="60"/>
    </i>
    <i>
      <x v="133"/>
      <x v="1"/>
    </i>
    <i>
      <x v="356"/>
      <x v="144"/>
    </i>
    <i>
      <x v="364"/>
      <x v="143"/>
    </i>
    <i>
      <x v="260"/>
      <x v="118"/>
    </i>
    <i>
      <x v="132"/>
      <x v="60"/>
    </i>
    <i>
      <x v="173"/>
      <x v="72"/>
    </i>
    <i>
      <x v="270"/>
      <x v="120"/>
    </i>
    <i>
      <x v="18"/>
      <x v="10"/>
    </i>
    <i>
      <x v="344"/>
      <x v="80"/>
    </i>
    <i>
      <x v="19"/>
      <x v="1"/>
    </i>
    <i>
      <x v="363"/>
      <x v="148"/>
    </i>
    <i>
      <x v="269"/>
      <x v="118"/>
    </i>
    <i>
      <x v="100"/>
      <x v="47"/>
    </i>
    <i>
      <x v="28"/>
      <x v="10"/>
    </i>
    <i>
      <x v="75"/>
      <x v="30"/>
    </i>
    <i>
      <x v="307"/>
      <x v="138"/>
    </i>
    <i>
      <x v="70"/>
      <x v="30"/>
    </i>
    <i>
      <x v="90"/>
      <x v="39"/>
    </i>
    <i>
      <x v="293"/>
      <x v="132"/>
    </i>
    <i>
      <x v="245"/>
      <x v="109"/>
    </i>
    <i>
      <x v="202"/>
      <x v="96"/>
    </i>
    <i>
      <x v="365"/>
      <x v="147"/>
    </i>
    <i>
      <x v="205"/>
      <x v="97"/>
    </i>
    <i>
      <x v="328"/>
      <x v="73"/>
    </i>
    <i>
      <x v="340"/>
      <x v="73"/>
    </i>
    <i>
      <x v="231"/>
      <x v="105"/>
    </i>
    <i>
      <x v="3"/>
      <x v="1"/>
    </i>
    <i>
      <x v="160"/>
      <x v="72"/>
    </i>
    <i>
      <x v="226"/>
      <x v="108"/>
    </i>
    <i>
      <x v="257"/>
      <x v="116"/>
    </i>
    <i>
      <x v="368"/>
      <x v="146"/>
    </i>
    <i>
      <x v="355"/>
      <x v="143"/>
    </i>
    <i>
      <x v="156"/>
      <x v="2"/>
    </i>
    <i>
      <x v="171"/>
      <x v="73"/>
    </i>
    <i>
      <x v="203"/>
      <x v="84"/>
    </i>
    <i>
      <x v="217"/>
      <x v="103"/>
    </i>
    <i>
      <x v="228"/>
      <x v="109"/>
    </i>
    <i>
      <x v="327"/>
      <x v="78"/>
    </i>
    <i>
      <x v="289"/>
      <x v="130"/>
    </i>
    <i>
      <x v="207"/>
      <x v="99"/>
    </i>
    <i>
      <x v="325"/>
      <x v="72"/>
    </i>
    <i>
      <x v="351"/>
      <x v="78"/>
    </i>
    <i>
      <x v="272"/>
      <x v="116"/>
    </i>
    <i>
      <x v="20"/>
      <x v="3"/>
    </i>
    <i>
      <x v="219"/>
      <x v="105"/>
    </i>
    <i>
      <x v="206"/>
      <x v="98"/>
    </i>
    <i>
      <x v="26"/>
      <x v="18"/>
    </i>
    <i>
      <x v="304"/>
      <x v="130"/>
    </i>
    <i>
      <x v="262"/>
      <x v="119"/>
    </i>
    <i>
      <x v="210"/>
      <x v="100"/>
    </i>
    <i>
      <x v="131"/>
      <x v="2"/>
    </i>
    <i>
      <x v="242"/>
      <x v="108"/>
    </i>
    <i>
      <x v="250"/>
      <x v="113"/>
    </i>
    <i>
      <x v="263"/>
      <x v="120"/>
    </i>
    <i>
      <x v="323"/>
      <x v="75"/>
    </i>
    <i>
      <x v="265"/>
      <x v="112"/>
    </i>
    <i>
      <x v="39"/>
      <x v="14"/>
    </i>
    <i>
      <x v="69"/>
      <x v="29"/>
    </i>
    <i>
      <x v="63"/>
      <x v="26"/>
    </i>
    <i>
      <x v="220"/>
      <x v="99"/>
    </i>
    <i>
      <x v="108"/>
      <x v="53"/>
    </i>
    <i>
      <x v="214"/>
      <x v="96"/>
    </i>
    <i>
      <x v="275"/>
      <x v="123"/>
    </i>
    <i>
      <x v="84"/>
      <x v="37"/>
    </i>
    <i>
      <x v="342"/>
      <x v="78"/>
    </i>
    <i>
      <x v="96"/>
      <x v="44"/>
    </i>
    <i>
      <x v="372"/>
      <x v="149"/>
    </i>
    <i>
      <x v="92"/>
      <x v="39"/>
    </i>
    <i>
      <x v="306"/>
      <x v="137"/>
    </i>
    <i>
      <x v="89"/>
      <x v="40"/>
    </i>
    <i>
      <x v="177"/>
      <x v="62"/>
    </i>
    <i>
      <x v="40"/>
      <x v="22"/>
    </i>
    <i>
      <x v="107"/>
      <x v="47"/>
    </i>
    <i>
      <x v="176"/>
      <x v="78"/>
    </i>
    <i>
      <x v="162"/>
      <x v="73"/>
    </i>
    <i>
      <x v="102"/>
      <x v="49"/>
    </i>
    <i>
      <x v="244"/>
      <x v="103"/>
    </i>
    <i>
      <x v="97"/>
      <x v="45"/>
    </i>
    <i>
      <x v="48"/>
      <x v="16"/>
    </i>
    <i>
      <x v="305"/>
      <x v="136"/>
    </i>
    <i>
      <x v="122"/>
      <x v="59"/>
    </i>
    <i>
      <x v="357"/>
      <x v="145"/>
    </i>
    <i>
      <x v="85"/>
      <x v="35"/>
    </i>
    <i>
      <x v="288"/>
      <x v="129"/>
    </i>
    <i>
      <x v="324"/>
      <x v="139"/>
    </i>
    <i>
      <x v="7"/>
      <x v="2"/>
    </i>
    <i>
      <x v="339"/>
      <x v="72"/>
    </i>
    <i>
      <x v="216"/>
      <x v="102"/>
    </i>
    <i>
      <x v="172"/>
      <x v="2"/>
    </i>
    <i>
      <x v="64"/>
      <x v="24"/>
    </i>
    <i>
      <x v="330"/>
      <x v="62"/>
    </i>
    <i>
      <x v="248"/>
      <x v="105"/>
    </i>
    <i>
      <x v="76"/>
      <x v="33"/>
    </i>
    <i>
      <x v="41"/>
      <x v="23"/>
    </i>
    <i>
      <x v="338"/>
      <x v="75"/>
    </i>
    <i>
      <x v="8"/>
      <x v="11"/>
    </i>
    <i>
      <x v="178"/>
      <x v="61"/>
    </i>
    <i>
      <x v="83"/>
      <x v="36"/>
    </i>
    <i>
      <x v="331"/>
      <x v="79"/>
    </i>
    <i>
      <x v="227"/>
      <x v="102"/>
    </i>
    <i>
      <x v="35"/>
      <x v="18"/>
    </i>
    <i>
      <x v="276"/>
      <x v="117"/>
    </i>
    <i>
      <x v="105"/>
      <x v="52"/>
    </i>
    <i>
      <x v="290"/>
      <x v="131"/>
    </i>
    <i>
      <x v="232"/>
      <x v="110"/>
    </i>
    <i>
      <x v="115"/>
      <x v="44"/>
    </i>
    <i>
      <x v="112"/>
      <x v="49"/>
    </i>
    <i>
      <x v="359"/>
      <x v="147"/>
    </i>
    <i>
      <x v="332"/>
      <x v="80"/>
    </i>
    <i>
      <x v="292"/>
      <x v="119"/>
    </i>
    <i>
      <x v="224"/>
      <x v="101"/>
    </i>
    <i>
      <x v="261"/>
      <x v="109"/>
    </i>
    <i>
      <x v="117"/>
      <x v="47"/>
    </i>
    <i>
      <x v="200"/>
      <x v="81"/>
    </i>
    <i>
      <x v="215"/>
      <x v="84"/>
    </i>
    <i>
      <x v="30"/>
      <x v="3"/>
    </i>
    <i>
      <x v="31"/>
      <x v="11"/>
    </i>
    <i>
      <x v="23"/>
      <x v="11"/>
    </i>
    <i>
      <x v="333"/>
      <x v="77"/>
    </i>
    <i>
      <x v="254"/>
      <x v="115"/>
    </i>
    <i>
      <x v="145"/>
      <x v="67"/>
    </i>
    <i>
      <x v="164"/>
      <x v="61"/>
    </i>
    <i>
      <x v="309"/>
      <x v="131"/>
    </i>
    <i>
      <x v="62"/>
      <x v="18"/>
    </i>
    <i>
      <x v="87"/>
      <x v="38"/>
    </i>
    <i>
      <x v="266"/>
      <x v="113"/>
    </i>
    <i>
      <x v="135"/>
      <x v="5"/>
    </i>
    <i>
      <x v="346"/>
      <x v="144"/>
    </i>
    <i>
      <x v="65"/>
      <x v="22"/>
    </i>
    <i>
      <x v="345"/>
      <x v="143"/>
    </i>
    <i>
      <x v="163"/>
      <x v="62"/>
    </i>
    <i>
      <x v="153"/>
      <x v="22"/>
    </i>
    <i>
      <x v="212"/>
      <x v="101"/>
    </i>
    <i>
      <x v="246"/>
      <x v="96"/>
    </i>
    <i>
      <x v="136"/>
      <x v="7"/>
    </i>
    <i>
      <x v="9"/>
      <x v="12"/>
    </i>
    <i>
      <x v="66"/>
      <x v="24"/>
    </i>
    <i>
      <x v="124"/>
      <x v="41"/>
    </i>
    <i>
      <x v="36"/>
      <x v="10"/>
    </i>
    <i>
      <x v="291"/>
      <x v="116"/>
    </i>
    <i>
      <x v="116"/>
      <x v="56"/>
    </i>
    <i>
      <x v="360"/>
      <x v="148"/>
    </i>
    <i>
      <x v="181"/>
      <x v="77"/>
    </i>
    <i>
      <x v="347"/>
      <x v="145"/>
    </i>
    <i>
      <x v="308"/>
      <x v="129"/>
    </i>
    <i>
      <x v="179"/>
      <x v="75"/>
    </i>
    <i>
      <x v="182"/>
      <x v="65"/>
    </i>
    <i>
      <x v="223"/>
      <x v="107"/>
    </i>
    <i>
      <x v="229"/>
      <x v="96"/>
    </i>
    <i>
      <x v="139"/>
      <x v="62"/>
    </i>
    <i>
      <x v="358"/>
      <x v="146"/>
    </i>
    <i>
      <x v="103"/>
      <x v="50"/>
    </i>
    <i>
      <x v="98"/>
      <x v="23"/>
    </i>
    <i>
      <x v="165"/>
      <x v="74"/>
    </i>
    <i>
      <x v="137"/>
      <x v="61"/>
    </i>
    <i>
      <x v="95"/>
      <x v="43"/>
    </i>
    <i>
      <x v="125"/>
      <x v="56"/>
    </i>
    <i>
      <x v="349"/>
      <x v="141"/>
    </i>
    <i>
      <x v="208"/>
      <x v="83"/>
    </i>
    <i>
      <x v="25"/>
      <x v="17"/>
    </i>
    <i>
      <x v="310"/>
      <x v="119"/>
    </i>
    <i>
      <x v="57"/>
      <x v="19"/>
    </i>
    <i>
      <x v="146"/>
      <x v="68"/>
    </i>
    <i>
      <x v="209"/>
      <x v="88"/>
    </i>
    <i>
      <x v="56"/>
      <x v="24"/>
    </i>
    <i>
      <x v="213"/>
      <x v="81"/>
    </i>
    <i>
      <x v="147"/>
      <x v="69"/>
    </i>
    <i>
      <x v="14"/>
      <x v="12"/>
    </i>
    <i>
      <x v="119"/>
      <x v="49"/>
    </i>
    <i>
      <x v="51"/>
      <x v="15"/>
    </i>
    <i>
      <x v="361"/>
      <x v="149"/>
    </i>
    <i>
      <x v="166"/>
      <x v="63"/>
    </i>
    <i>
      <x v="294"/>
      <x v="118"/>
    </i>
    <i>
      <x v="113"/>
      <x v="55"/>
    </i>
    <i>
      <x v="239"/>
      <x v="101"/>
    </i>
    <i>
      <x v="150"/>
      <x v="69"/>
    </i>
    <i>
      <x v="373"/>
      <x v="154"/>
    </i>
    <i>
      <x v="277"/>
      <x v="124"/>
    </i>
    <i>
      <x v="10"/>
      <x v="5"/>
    </i>
    <i>
      <x v="255"/>
      <x v="108"/>
    </i>
    <i>
      <x v="114"/>
      <x v="51"/>
    </i>
    <i>
      <x v="180"/>
      <x v="76"/>
    </i>
    <i>
      <x v="110"/>
      <x v="50"/>
    </i>
    <i>
      <x v="201"/>
      <x v="95"/>
    </i>
    <i>
      <x v="354"/>
      <x v="141"/>
    </i>
    <i>
      <x v="54"/>
      <x v="22"/>
    </i>
    <i>
      <x v="123"/>
      <x v="53"/>
    </i>
    <i>
      <x v="138"/>
      <x v="4"/>
    </i>
    <i>
      <x v="370"/>
      <x v="152"/>
    </i>
    <i>
      <x v="61"/>
      <x v="28"/>
    </i>
    <i>
      <x v="50"/>
      <x v="14"/>
    </i>
    <i>
      <x v="11"/>
      <x v="7"/>
    </i>
    <i>
      <x v="374"/>
      <x v="141"/>
    </i>
    <i>
      <x v="240"/>
      <x v="102"/>
    </i>
    <i>
      <x v="140"/>
      <x v="63"/>
    </i>
    <i>
      <x v="34"/>
      <x v="21"/>
    </i>
    <i>
      <x v="151"/>
      <x v="69"/>
    </i>
    <i>
      <x v="366"/>
      <x v="151"/>
    </i>
    <i>
      <x v="58"/>
      <x v="16"/>
    </i>
    <i>
      <x v="362"/>
      <x v="150"/>
    </i>
    <i>
      <x v="371"/>
      <x v="153"/>
    </i>
    <i>
      <x v="55"/>
      <x v="23"/>
    </i>
    <i>
      <x v="52"/>
      <x v="18"/>
    </i>
    <i>
      <x v="94"/>
      <x v="42"/>
    </i>
    <i>
      <x v="60"/>
      <x v="28"/>
    </i>
    <i>
      <x v="314"/>
      <x v="128"/>
    </i>
    <i>
      <x v="81"/>
      <x v="33"/>
    </i>
    <i>
      <x v="93"/>
      <x v="41"/>
    </i>
    <i>
      <x v="318"/>
      <x v="138"/>
    </i>
    <i>
      <x v="15"/>
      <x v="5"/>
    </i>
    <i>
      <x v="82"/>
      <x v="35"/>
    </i>
    <i>
      <x v="315"/>
      <x v="130"/>
    </i>
    <i>
      <x v="322"/>
      <x v="134"/>
    </i>
    <i>
      <x v="53"/>
      <x v="26"/>
    </i>
    <i>
      <x v="195"/>
      <x v="90"/>
    </i>
    <i>
      <x v="79"/>
      <x v="34"/>
    </i>
    <i>
      <x v="196"/>
      <x v="91"/>
    </i>
    <i>
      <x v="86"/>
      <x v="37"/>
    </i>
    <i>
      <x v="321"/>
      <x v="133"/>
    </i>
    <i>
      <x v="129"/>
      <x v="53"/>
    </i>
    <i>
      <x v="188"/>
      <x v="83"/>
    </i>
    <i>
      <x v="80"/>
      <x v="32"/>
    </i>
    <i>
      <x v="316"/>
      <x v="136"/>
    </i>
    <i>
      <x v="189"/>
      <x v="84"/>
    </i>
    <i>
      <x v="317"/>
      <x v="137"/>
    </i>
    <i>
      <x v="186"/>
      <x v="81"/>
    </i>
    <i>
      <x v="49"/>
      <x v="27"/>
    </i>
    <i>
      <x v="191"/>
      <x v="86"/>
    </i>
    <i>
      <x v="319"/>
      <x v="129"/>
    </i>
    <i>
      <x v="193"/>
      <x v="88"/>
    </i>
    <i>
      <x v="320"/>
      <x v="131"/>
    </i>
    <i>
      <x v="194"/>
      <x v="89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REB" fld="18" baseField="0" baseItem="0"/>
    <dataField name="Sum of OFF REB" fld="16" baseField="0" baseItem="0"/>
    <dataField name="Sum of DEF REB" fld="17" baseField="0" baseItem="0"/>
    <dataField name="Max of GP" fld="5" subtotal="max" baseField="0" baseItem="0"/>
    <dataField name="Max of Season" fld="1" subtotal="max" baseField="0" baseItem="0"/>
  </dataFields>
  <formats count="1">
    <format dxfId="549">
      <pivotArea type="all" dataOnly="0" outline="0" fieldPosition="0"/>
    </format>
  </formats>
  <pivotTableStyleInfo name="PivotStyleMedium11" showRowHeaders="1" showColHeaders="1" showRowStripes="0" showColStripes="0" showLastColumn="1"/>
  <filters count="3">
    <filter fld="4" type="captionNotContains" evalOrder="-1" id="7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3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60.xml><?xml version="1.0" encoding="utf-8"?>
<pivotTableDefinition xmlns="http://schemas.openxmlformats.org/spreadsheetml/2006/main" name="Rebounds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X2:Y4" firstHeaderRow="1" firstDataRow="1" firstDataCol="1"/>
  <pivotFields count="12">
    <pivotField showAll="0" measureFilter="1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36"/>
        <item x="24"/>
        <item x="25"/>
        <item x="27"/>
        <item x="20"/>
        <item x="21"/>
        <item x="22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2">
    <i>
      <x v="22"/>
    </i>
    <i>
      <x v="52"/>
    </i>
  </rowItems>
  <colItems count="1">
    <i/>
  </colItems>
  <dataFields count="1">
    <dataField name="Max of Most Reb" fld="5" subtotal="max" baseField="0" baseItem="0"/>
  </dataFields>
  <formats count="1">
    <format dxfId="546">
      <pivotArea type="all" dataOnly="0" outline="0" fieldPosition="0"/>
    </format>
  </formats>
  <pivotTableStyleInfo name="PivotStyleLight16" showRowHeaders="1" showColHeaders="1" showRowStripes="0" showColStripes="0" showLastColumn="1"/>
  <filters count="3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ount" evalOrder="-1" id="11" iMeasureFld="0">
      <autoFilter ref="A1">
        <filterColumn colId="0">
          <top10 val="1" filterVal="1"/>
        </filterColumn>
      </autoFilter>
    </filter>
    <filter fld="11" type="count" evalOrder="-1" id="13" iMeasureFld="0">
      <autoFilter ref="A1">
        <filterColumn colId="0">
          <top10 val="1" filterVal="1"/>
        </filterColumn>
      </autoFilter>
    </filter>
  </filters>
</pivotTableDefinition>
</file>

<file path=xl/pivotTables/pivotTable61.xml><?xml version="1.0" encoding="utf-8"?>
<pivotTableDefinition xmlns="http://schemas.openxmlformats.org/spreadsheetml/2006/main" name="PivotTable4" cacheId="12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outline="1" outlineData="1">
  <location ref="AM2:AN3" firstHeaderRow="1" firstDataRow="1" firstDataCol="1"/>
  <pivotFields count="12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Row" showAll="0" measureFilter="1" defaultSubtotal="0">
      <items count="87">
        <item x="18"/>
        <item x="26"/>
        <item x="19"/>
        <item x="31"/>
        <item x="23"/>
        <item x="72"/>
        <item x="37"/>
        <item m="1" x="83"/>
        <item m="1" x="75"/>
        <item m="1" x="82"/>
        <item m="1" x="81"/>
        <item m="1" x="84"/>
        <item m="1" x="78"/>
        <item m="1" x="79"/>
        <item x="33"/>
        <item x="34"/>
        <item x="35"/>
        <item m="1" x="74"/>
        <item x="38"/>
        <item x="39"/>
        <item x="40"/>
        <item m="1" x="85"/>
        <item x="41"/>
        <item x="42"/>
        <item x="43"/>
        <item x="44"/>
        <item x="0"/>
        <item x="45"/>
        <item x="46"/>
        <item x="47"/>
        <item m="1" x="80"/>
        <item m="1" x="73"/>
        <item x="48"/>
        <item x="49"/>
        <item x="50"/>
        <item x="51"/>
        <item x="52"/>
        <item x="53"/>
        <item x="54"/>
        <item x="55"/>
        <item x="56"/>
        <item x="57"/>
        <item x="58"/>
        <item x="22"/>
        <item x="21"/>
        <item x="36"/>
        <item x="59"/>
        <item x="61"/>
        <item x="60"/>
        <item x="62"/>
        <item x="63"/>
        <item x="64"/>
        <item x="65"/>
        <item x="66"/>
        <item x="67"/>
        <item x="68"/>
        <item x="69"/>
        <item x="70"/>
        <item x="28"/>
        <item x="30"/>
        <item x="32"/>
        <item x="29"/>
        <item m="1" x="76"/>
        <item x="24"/>
        <item x="25"/>
        <item x="27"/>
        <item x="20"/>
        <item m="1" x="77"/>
        <item x="71"/>
        <item x="13"/>
        <item x="14"/>
        <item x="15"/>
        <item x="16"/>
        <item x="17"/>
        <item m="1" x="86"/>
        <item x="9"/>
        <item x="10"/>
        <item x="11"/>
        <item x="12"/>
        <item x="5"/>
        <item x="7"/>
        <item x="6"/>
        <item x="8"/>
        <item x="1"/>
        <item x="2"/>
        <item x="3"/>
        <item x="4"/>
      </items>
    </pivotField>
  </pivotFields>
  <rowFields count="1">
    <field x="11"/>
  </rowFields>
  <rowItems count="1">
    <i>
      <x v="80"/>
    </i>
  </rowItems>
  <colItems count="1">
    <i/>
  </colItems>
  <dataFields count="1">
    <dataField name="Max of Most O Reb" fld="9" subtotal="max" baseField="11" baseItem="5"/>
  </dataFields>
  <formats count="1">
    <format dxfId="547">
      <pivotArea type="all" dataOnly="0" outline="0" fieldPosition="0"/>
    </format>
  </formats>
  <pivotTableStyleInfo name="PivotStyleLight16" showRowHeaders="1" showColHeaders="1" showRowStripes="0" showColStripes="0" showLastColumn="1"/>
  <filters count="2">
    <filter fld="0" type="captionNotContains" evalOrder="-1" id="12" stringValue1="(blank)">
      <autoFilter ref="A1">
        <filterColumn colId="0">
          <customFilters>
            <customFilter operator="notEqual" val="*(blank)*"/>
          </customFilters>
        </filterColumn>
      </autoFilter>
    </filter>
    <filter fld="11" type="count" evalOrder="-1" id="17" iMeasureFld="0">
      <autoFilter ref="A1">
        <filterColumn colId="0">
          <top10 val="1" filterVal="1"/>
        </filterColumn>
      </autoFilter>
    </filter>
  </filters>
</pivotTableDefinition>
</file>

<file path=xl/pivotTables/pivotTable62.xml><?xml version="1.0" encoding="utf-8"?>
<pivotTableDefinition xmlns="http://schemas.openxmlformats.org/spreadsheetml/2006/main" name="PivotTable2" cacheId="16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CA3:CE25" firstHeaderRow="0" firstDataRow="1" firstDataCol="1"/>
  <pivotFields count="12">
    <pivotField dataField="1" showAll="0"/>
    <pivotField showAll="0"/>
    <pivotField dataField="1" showAll="0"/>
    <pivotField dataField="1" showAll="0"/>
    <pivotField dataField="1" showAll="0"/>
    <pivotField showAll="0"/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19"/>
        <item x="0"/>
        <item x="11"/>
        <item x="12"/>
        <item x="3"/>
        <item x="16"/>
        <item x="14"/>
        <item x="18"/>
        <item x="8"/>
        <item x="1"/>
        <item x="6"/>
        <item x="17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6"/>
  </rowFields>
  <rowItems count="22">
    <i>
      <x v="2"/>
    </i>
    <i>
      <x v="18"/>
    </i>
    <i>
      <x v="9"/>
    </i>
    <i>
      <x v="15"/>
    </i>
    <i>
      <x v="4"/>
    </i>
    <i>
      <x v="14"/>
    </i>
    <i>
      <x v="5"/>
    </i>
    <i>
      <x v="3"/>
    </i>
    <i>
      <x v="16"/>
    </i>
    <i>
      <x v="17"/>
    </i>
    <i>
      <x v="11"/>
    </i>
    <i>
      <x/>
    </i>
    <i>
      <x v="12"/>
    </i>
    <i>
      <x v="13"/>
    </i>
    <i>
      <x v="19"/>
    </i>
    <i>
      <x v="7"/>
    </i>
    <i>
      <x v="1"/>
    </i>
    <i>
      <x v="6"/>
    </i>
    <i>
      <x v="10"/>
    </i>
    <i>
      <x v="8"/>
    </i>
    <i>
      <x v="2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Year" fld="0" subtotal="count" baseField="0" baseItem="0"/>
    <dataField name="Sum of Wins" fld="2" baseField="6" baseItem="0"/>
    <dataField name="Sum of Losses" fld="3" baseField="6" baseItem="0"/>
    <dataField name="Average of Win%" fld="4" subtotal="average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3.xml><?xml version="1.0" encoding="utf-8"?>
<pivotTableDefinition xmlns="http://schemas.openxmlformats.org/spreadsheetml/2006/main" name="PivotTable11" cacheId="17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O3:AS25" firstHeaderRow="0" firstDataRow="1" firstDataCol="1"/>
  <pivotFields count="5">
    <pivotField axis="axisRow" showAll="0" sortType="descending">
      <items count="22">
        <item x="16"/>
        <item x="19"/>
        <item x="7"/>
        <item x="0"/>
        <item x="15"/>
        <item x="12"/>
        <item x="5"/>
        <item x="18"/>
        <item x="10"/>
        <item x="17"/>
        <item x="1"/>
        <item x="20"/>
        <item x="13"/>
        <item x="4"/>
        <item x="9"/>
        <item x="3"/>
        <item x="11"/>
        <item x="14"/>
        <item x="2"/>
        <item x="8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 v="19"/>
    </i>
    <i>
      <x v="10"/>
    </i>
    <i>
      <x v="18"/>
    </i>
    <i>
      <x v="3"/>
    </i>
    <i>
      <x v="20"/>
    </i>
    <i>
      <x v="14"/>
    </i>
    <i>
      <x v="13"/>
    </i>
    <i>
      <x v="6"/>
    </i>
    <i>
      <x v="2"/>
    </i>
    <i>
      <x v="15"/>
    </i>
    <i>
      <x v="4"/>
    </i>
    <i>
      <x v="16"/>
    </i>
    <i>
      <x v="1"/>
    </i>
    <i>
      <x v="8"/>
    </i>
    <i>
      <x v="5"/>
    </i>
    <i>
      <x v="17"/>
    </i>
    <i>
      <x v="12"/>
    </i>
    <i>
      <x v="9"/>
    </i>
    <i>
      <x v="7"/>
    </i>
    <i>
      <x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Win %" fld="3" baseField="0" baseItem="0"/>
    <dataField name="Sum of Total Wins" fld="1" baseField="0" baseItem="0"/>
    <dataField name="Sum of Total Losses" fld="2" baseField="0" baseItem="0"/>
    <dataField name="Sum of Total Season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4.xml><?xml version="1.0" encoding="utf-8"?>
<pivotTableDefinition xmlns="http://schemas.openxmlformats.org/spreadsheetml/2006/main" name="PivotTable12" cacheId="15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BO3:BS25" firstHeaderRow="0" firstDataRow="1" firstDataCol="1"/>
  <pivotFields count="10"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20"/>
        <item x="0"/>
        <item x="11"/>
        <item x="12"/>
        <item x="3"/>
        <item x="17"/>
        <item x="14"/>
        <item x="19"/>
        <item x="8"/>
        <item x="1"/>
        <item x="6"/>
        <item x="18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22">
    <i>
      <x v="9"/>
    </i>
    <i>
      <x v="2"/>
    </i>
    <i>
      <x v="18"/>
    </i>
    <i>
      <x v="17"/>
    </i>
    <i>
      <x v="5"/>
    </i>
    <i>
      <x v="11"/>
    </i>
    <i>
      <x v="3"/>
    </i>
    <i>
      <x v="12"/>
    </i>
    <i>
      <x v="16"/>
    </i>
    <i>
      <x/>
    </i>
    <i>
      <x v="8"/>
    </i>
    <i>
      <x v="15"/>
    </i>
    <i>
      <x v="19"/>
    </i>
    <i>
      <x v="4"/>
    </i>
    <i>
      <x v="7"/>
    </i>
    <i>
      <x v="6"/>
    </i>
    <i>
      <x v="20"/>
    </i>
    <i>
      <x v="13"/>
    </i>
    <i>
      <x v="1"/>
    </i>
    <i>
      <x v="14"/>
    </i>
    <i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Wins" fld="1" baseField="0" baseItem="0"/>
    <dataField name="Sum of Losses" fld="2" baseField="0" baseItem="0"/>
    <dataField name="Average of Win%" fld="3" subtotal="average" baseField="0" baseItem="0"/>
    <dataField name="Count of Qualifier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5.xml><?xml version="1.0" encoding="utf-8"?>
<pivotTableDefinition xmlns="http://schemas.openxmlformats.org/spreadsheetml/2006/main" name="PivotTable7" cacheId="16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I3:AM25" firstHeaderRow="0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19"/>
        <item x="0"/>
        <item x="11"/>
        <item x="12"/>
        <item x="3"/>
        <item x="16"/>
        <item x="14"/>
        <item x="18"/>
        <item x="8"/>
        <item x="1"/>
        <item x="6"/>
        <item x="17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dataField="1" showAll="0"/>
    <pivotField dataField="1" showAll="0"/>
  </pivotFields>
  <rowFields count="1">
    <field x="6"/>
  </rowFields>
  <rowItems count="22">
    <i>
      <x v="2"/>
    </i>
    <i>
      <x v="9"/>
    </i>
    <i>
      <x v="17"/>
    </i>
    <i>
      <x v="14"/>
    </i>
    <i>
      <x v="12"/>
    </i>
    <i>
      <x v="5"/>
    </i>
    <i>
      <x v="19"/>
    </i>
    <i>
      <x v="1"/>
    </i>
    <i>
      <x v="18"/>
    </i>
    <i>
      <x v="13"/>
    </i>
    <i>
      <x v="7"/>
    </i>
    <i>
      <x v="15"/>
    </i>
    <i>
      <x v="4"/>
    </i>
    <i>
      <x v="11"/>
    </i>
    <i>
      <x v="16"/>
    </i>
    <i>
      <x v="3"/>
    </i>
    <i>
      <x v="20"/>
    </i>
    <i>
      <x v="8"/>
    </i>
    <i>
      <x v="6"/>
    </i>
    <i>
      <x/>
    </i>
    <i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nf Wins" fld="9" baseField="6" baseItem="0"/>
    <dataField name="Sum of Conf Losses" fld="10" baseField="6" baseItem="0"/>
    <dataField name="Average of Conf Win%" fld="11" subtotal="average" baseField="6" baseItem="0"/>
    <dataField name="Count of Yea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6.xml><?xml version="1.0" encoding="utf-8"?>
<pivotTableDefinition xmlns="http://schemas.openxmlformats.org/spreadsheetml/2006/main" name="PivotTable10" cacheId="15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BG3:BM25" firstHeaderRow="0" firstDataRow="1" firstDataCol="1"/>
  <pivotFields count="10"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20"/>
        <item x="0"/>
        <item x="11"/>
        <item x="12"/>
        <item x="3"/>
        <item x="17"/>
        <item x="14"/>
        <item x="19"/>
        <item x="8"/>
        <item x="1"/>
        <item x="6"/>
        <item x="18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 v="2"/>
    </i>
    <i>
      <x v="9"/>
    </i>
    <i>
      <x v="18"/>
    </i>
    <i>
      <x v="16"/>
    </i>
    <i>
      <x v="17"/>
    </i>
    <i>
      <x v="11"/>
    </i>
    <i>
      <x v="5"/>
    </i>
    <i>
      <x v="3"/>
    </i>
    <i>
      <x v="12"/>
    </i>
    <i>
      <x v="1"/>
    </i>
    <i>
      <x/>
    </i>
    <i>
      <x v="6"/>
    </i>
    <i>
      <x v="19"/>
    </i>
    <i>
      <x v="7"/>
    </i>
    <i>
      <x v="10"/>
    </i>
    <i>
      <x v="13"/>
    </i>
    <i>
      <x v="20"/>
    </i>
    <i>
      <x v="14"/>
    </i>
    <i>
      <x v="4"/>
    </i>
    <i>
      <x v="15"/>
    </i>
    <i>
      <x v="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Qualifier" fld="4" baseField="0" baseItem="0"/>
    <dataField name="Sum of State Champion" fld="9" baseField="0" baseItem="0"/>
    <dataField name="Sum of Runner-Up" fld="8" baseField="0" baseItem="0"/>
    <dataField name="Sum of 3rd" fld="7" baseField="0" baseItem="0"/>
    <dataField name="Sum of Semis" fld="6" baseField="0" baseItem="0"/>
    <dataField name="Sum of Conso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7.xml><?xml version="1.0" encoding="utf-8"?>
<pivotTableDefinition xmlns="http://schemas.openxmlformats.org/spreadsheetml/2006/main" name="PivotTable4" cacheId="16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W3:AA25" firstHeaderRow="0" firstDataRow="1" firstDataCol="1"/>
  <pivotFields count="12">
    <pivotField dataField="1" showAll="0"/>
    <pivotField showAll="0"/>
    <pivotField dataField="1" showAll="0"/>
    <pivotField dataField="1" showAll="0"/>
    <pivotField dataField="1" showAll="0"/>
    <pivotField showAll="0"/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19"/>
        <item x="0"/>
        <item x="11"/>
        <item x="12"/>
        <item x="3"/>
        <item x="16"/>
        <item x="14"/>
        <item x="18"/>
        <item x="8"/>
        <item x="1"/>
        <item x="6"/>
        <item x="17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6"/>
  </rowFields>
  <rowItems count="22">
    <i>
      <x v="2"/>
    </i>
    <i>
      <x v="9"/>
    </i>
    <i>
      <x v="18"/>
    </i>
    <i>
      <x v="17"/>
    </i>
    <i>
      <x v="3"/>
    </i>
    <i>
      <x v="5"/>
    </i>
    <i>
      <x v="15"/>
    </i>
    <i>
      <x v="14"/>
    </i>
    <i>
      <x v="11"/>
    </i>
    <i>
      <x v="12"/>
    </i>
    <i>
      <x v="13"/>
    </i>
    <i>
      <x v="19"/>
    </i>
    <i>
      <x v="16"/>
    </i>
    <i>
      <x v="4"/>
    </i>
    <i>
      <x v="10"/>
    </i>
    <i>
      <x/>
    </i>
    <i>
      <x v="1"/>
    </i>
    <i>
      <x v="7"/>
    </i>
    <i>
      <x v="6"/>
    </i>
    <i>
      <x v="20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Wins" fld="2" baseField="6" baseItem="0"/>
    <dataField name="Sum of Losses" fld="3" baseField="6" baseItem="0"/>
    <dataField name="Average of Win%" fld="4" subtotal="average" baseField="6" baseItem="0"/>
    <dataField name="Count of Yea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8.xml><?xml version="1.0" encoding="utf-8"?>
<pivotTableDefinition xmlns="http://schemas.openxmlformats.org/spreadsheetml/2006/main" name="PivotTable1" cacheId="16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B3:U159" firstHeaderRow="0" firstDataRow="1" firstDataCol="1"/>
  <pivotFields count="57">
    <pivotField showAll="0"/>
    <pivotField showAll="0"/>
    <pivotField showAll="0"/>
    <pivotField axis="axisRow" showAll="0" sortType="ascending">
      <items count="156">
        <item x="153"/>
        <item x="23"/>
        <item x="30"/>
        <item x="104"/>
        <item x="38"/>
        <item x="119"/>
        <item x="152"/>
        <item x="99"/>
        <item x="128"/>
        <item x="109"/>
        <item x="0"/>
        <item x="79"/>
        <item x="116"/>
        <item x="9"/>
        <item x="144"/>
        <item x="130"/>
        <item x="36"/>
        <item x="140"/>
        <item x="42"/>
        <item x="131"/>
        <item x="149"/>
        <item x="115"/>
        <item x="27"/>
        <item x="141"/>
        <item x="76"/>
        <item x="129"/>
        <item x="4"/>
        <item x="51"/>
        <item x="106"/>
        <item x="46"/>
        <item x="75"/>
        <item x="56"/>
        <item x="57"/>
        <item x="73"/>
        <item x="89"/>
        <item x="118"/>
        <item x="105"/>
        <item x="78"/>
        <item x="32"/>
        <item x="16"/>
        <item x="14"/>
        <item x="53"/>
        <item x="37"/>
        <item x="1"/>
        <item x="12"/>
        <item x="127"/>
        <item x="26"/>
        <item x="134"/>
        <item x="126"/>
        <item x="11"/>
        <item x="111"/>
        <item x="87"/>
        <item x="95"/>
        <item x="8"/>
        <item x="142"/>
        <item x="113"/>
        <item x="20"/>
        <item x="61"/>
        <item x="137"/>
        <item x="19"/>
        <item x="103"/>
        <item x="151"/>
        <item x="47"/>
        <item x="60"/>
        <item x="58"/>
        <item x="3"/>
        <item x="28"/>
        <item x="124"/>
        <item x="83"/>
        <item x="132"/>
        <item x="98"/>
        <item x="112"/>
        <item x="2"/>
        <item x="67"/>
        <item x="29"/>
        <item x="135"/>
        <item x="48"/>
        <item x="6"/>
        <item x="66"/>
        <item x="34"/>
        <item x="100"/>
        <item x="22"/>
        <item x="45"/>
        <item x="21"/>
        <item x="143"/>
        <item x="77"/>
        <item x="139"/>
        <item x="117"/>
        <item x="49"/>
        <item x="59"/>
        <item x="72"/>
        <item x="88"/>
        <item x="65"/>
        <item x="82"/>
        <item x="24"/>
        <item x="148"/>
        <item x="10"/>
        <item x="35"/>
        <item x="80"/>
        <item x="86"/>
        <item x="31"/>
        <item x="146"/>
        <item x="41"/>
        <item x="40"/>
        <item x="138"/>
        <item x="64"/>
        <item x="74"/>
        <item x="63"/>
        <item x="150"/>
        <item x="17"/>
        <item x="43"/>
        <item x="71"/>
        <item x="122"/>
        <item x="107"/>
        <item x="94"/>
        <item x="121"/>
        <item x="54"/>
        <item x="13"/>
        <item x="110"/>
        <item x="85"/>
        <item x="7"/>
        <item x="91"/>
        <item x="15"/>
        <item x="70"/>
        <item x="125"/>
        <item x="5"/>
        <item x="145"/>
        <item x="18"/>
        <item x="108"/>
        <item x="25"/>
        <item x="147"/>
        <item x="123"/>
        <item x="92"/>
        <item x="62"/>
        <item x="93"/>
        <item x="84"/>
        <item x="33"/>
        <item x="114"/>
        <item x="136"/>
        <item x="81"/>
        <item x="101"/>
        <item x="97"/>
        <item x="102"/>
        <item x="133"/>
        <item x="120"/>
        <item x="50"/>
        <item x="52"/>
        <item x="96"/>
        <item x="44"/>
        <item x="90"/>
        <item x="68"/>
        <item x="39"/>
        <item x="55"/>
        <item x="69"/>
        <item x="154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3"/>
  </rowFields>
  <row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um of GP" fld="5" baseField="3" baseItem="0"/>
    <dataField name="Sum of 3FGM" fld="6" baseField="3" baseItem="0"/>
    <dataField name="Sum of 3FGA" fld="7" baseField="3" baseItem="0"/>
    <dataField name="Average of 3FG %" fld="8" subtotal="average" baseField="3" baseItem="4"/>
    <dataField name="Sum of 2FGM" fld="9" baseField="3" baseItem="0"/>
    <dataField name="Sum of 2FGA" fld="10" baseField="3" baseItem="0"/>
    <dataField name="Sum of 2FG %" fld="11" baseField="3" baseItem="4"/>
    <dataField name="Sum of FTM" fld="12" baseField="3" baseItem="4"/>
    <dataField name="Sum of FTA" fld="13" baseField="3" baseItem="4"/>
    <dataField name="Average of FT %" fld="14" subtotal="average" baseField="3" baseItem="4"/>
    <dataField name="Sum of PTS" fld="15" baseField="3" baseItem="4"/>
    <dataField name="Sum of OFF REB" fld="16" baseField="3" baseItem="4"/>
    <dataField name="Sum of DEF REB" fld="17" baseField="3" baseItem="4"/>
    <dataField name="Sum of REB" fld="18" baseField="3" baseItem="4"/>
    <dataField name="Sum of AST" fld="19" baseField="3" baseItem="4"/>
    <dataField name="Sum of STL" fld="20" baseField="3" baseItem="4"/>
    <dataField name="Sum of BLK" fld="21" baseField="3" baseItem="4"/>
    <dataField name="Sum of TO'S" fld="22" baseField="3" baseItem="4"/>
    <dataField name="Sum of FOUL" fld="23" baseField="3" baseItem="0"/>
  </dataFields>
  <formats count="1">
    <format dxfId="53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9.xml><?xml version="1.0" encoding="utf-8"?>
<pivotTableDefinition xmlns="http://schemas.openxmlformats.org/spreadsheetml/2006/main" name="PivotTable13" cacheId="16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BU3:BY21" firstHeaderRow="0" firstDataRow="1" firstDataCol="1"/>
  <pivotFields count="5">
    <pivotField axis="axisRow" showAll="0" sortType="descending">
      <items count="18">
        <item x="4"/>
        <item x="10"/>
        <item x="1"/>
        <item x="7"/>
        <item x="12"/>
        <item x="2"/>
        <item x="6"/>
        <item x="16"/>
        <item x="8"/>
        <item x="9"/>
        <item x="13"/>
        <item x="11"/>
        <item x="15"/>
        <item x="5"/>
        <item x="3"/>
        <item x="14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  <pivotField dataField="1" showAll="0"/>
  </pivotFields>
  <rowFields count="1">
    <field x="0"/>
  </rowFields>
  <rowItems count="18">
    <i>
      <x v="14"/>
    </i>
    <i>
      <x v="1"/>
    </i>
    <i>
      <x v="9"/>
    </i>
    <i>
      <x v="15"/>
    </i>
    <i>
      <x v="4"/>
    </i>
    <i>
      <x v="8"/>
    </i>
    <i>
      <x v="13"/>
    </i>
    <i>
      <x v="6"/>
    </i>
    <i>
      <x v="5"/>
    </i>
    <i>
      <x v="7"/>
    </i>
    <i>
      <x v="12"/>
    </i>
    <i>
      <x/>
    </i>
    <i>
      <x v="2"/>
    </i>
    <i>
      <x v="3"/>
    </i>
    <i>
      <x v="16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Champions" fld="1" subtotal="count" baseField="0" baseItem="0"/>
    <dataField name="Count of 2nd" fld="2" subtotal="count" baseField="0" baseItem="0"/>
    <dataField name="Count of 3rd" fld="3" subtotal="count" baseField="0" baseItem="0"/>
    <dataField name="Count of 4th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56" cacheId="137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IB3:IH112" firstHeaderRow="1" firstDataRow="2" firstDataCol="1"/>
  <pivotFields count="31">
    <pivotField axis="axisRow" compact="0" outline="0" showAll="0" measureFilter="1" sortType="descending" defaultSubtotal="0">
      <items count="133">
        <item x="0"/>
        <item x="1"/>
        <item x="2"/>
        <item x="3"/>
        <item x="4"/>
        <item x="5"/>
        <item x="6"/>
        <item x="13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7"/>
        <item x="51"/>
        <item x="52"/>
        <item x="53"/>
        <item x="54"/>
        <item x="57"/>
        <item x="58"/>
        <item x="59"/>
        <item x="60"/>
        <item x="61"/>
        <item x="62"/>
        <item x="55"/>
        <item x="56"/>
        <item x="63"/>
        <item x="64"/>
        <item x="65"/>
        <item x="66"/>
        <item x="23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7"/>
        <item x="67"/>
        <item x="6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Sum of 3FGM2" compact="0" outline="0" showAll="0" defaultSubtotal="0"/>
    <pivotField name="Sum of 3FGA2" compact="0" outline="0" showAll="0" defaultSubtotal="0"/>
    <pivotField name="Sum of 2FGM2" compact="0" outline="0" showAll="0" defaultSubtotal="0"/>
    <pivotField name="Sum of 2FGA2" compact="0" outline="0" showAll="0" defaultSubtotal="0"/>
    <pivotField name="Sum of FTM2" compact="0" outline="0" showAll="0" defaultSubtotal="0"/>
    <pivotField name="Sum of FTA2" compact="0" outline="0" showAll="0" defaultSubtotal="0"/>
    <pivotField dataField="1" compact="0" outline="0" showAll="0" defaultSubtotal="0"/>
    <pivotField dataField="1" compact="0" outline="0" showAll="0" defaultSubtotal="0"/>
    <pivotField name="Sum of GP2" dataField="1" compact="0" outline="0" showAll="0" defaultSubtotal="0"/>
    <pivotField name="Sum of Career_3P%2" compact="0" outline="0" showAll="0" defaultSubtotal="0"/>
    <pivotField name="Sum of Career_FG%2" dataField="1" compact="0" outline="0" showAll="0" defaultSubtotal="0"/>
    <pivotField name="Sum of Career_FT%2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0"/>
  </rowFields>
  <rowItems count="108">
    <i>
      <x v="29"/>
    </i>
    <i>
      <x v="118"/>
    </i>
    <i>
      <x v="17"/>
    </i>
    <i>
      <x v="106"/>
    </i>
    <i>
      <x v="4"/>
    </i>
    <i>
      <x v="58"/>
    </i>
    <i>
      <x v="27"/>
    </i>
    <i>
      <x v="88"/>
    </i>
    <i>
      <x v="116"/>
    </i>
    <i>
      <x v="109"/>
    </i>
    <i>
      <x v="51"/>
    </i>
    <i>
      <x v="121"/>
    </i>
    <i>
      <x v="8"/>
    </i>
    <i>
      <x v="80"/>
    </i>
    <i>
      <x v="119"/>
    </i>
    <i>
      <x v="122"/>
    </i>
    <i>
      <x v="24"/>
    </i>
    <i>
      <x v="40"/>
    </i>
    <i>
      <x v="76"/>
    </i>
    <i>
      <x v="79"/>
    </i>
    <i>
      <x v="98"/>
    </i>
    <i>
      <x/>
    </i>
    <i>
      <x v="81"/>
    </i>
    <i>
      <x v="104"/>
    </i>
    <i>
      <x v="2"/>
    </i>
    <i>
      <x v="82"/>
    </i>
    <i>
      <x v="33"/>
    </i>
    <i>
      <x v="126"/>
    </i>
    <i>
      <x v="85"/>
    </i>
    <i>
      <x v="123"/>
    </i>
    <i>
      <x v="110"/>
    </i>
    <i>
      <x v="66"/>
    </i>
    <i>
      <x v="115"/>
    </i>
    <i>
      <x v="63"/>
    </i>
    <i>
      <x v="102"/>
    </i>
    <i>
      <x v="108"/>
    </i>
    <i>
      <x v="13"/>
    </i>
    <i>
      <x v="99"/>
    </i>
    <i>
      <x v="6"/>
    </i>
    <i>
      <x v="32"/>
    </i>
    <i>
      <x v="103"/>
    </i>
    <i>
      <x v="59"/>
    </i>
    <i>
      <x v="42"/>
    </i>
    <i>
      <x v="21"/>
    </i>
    <i>
      <x v="22"/>
    </i>
    <i>
      <x v="86"/>
    </i>
    <i>
      <x v="97"/>
    </i>
    <i>
      <x v="101"/>
    </i>
    <i>
      <x v="34"/>
    </i>
    <i>
      <x v="92"/>
    </i>
    <i>
      <x v="14"/>
    </i>
    <i>
      <x v="75"/>
    </i>
    <i>
      <x v="93"/>
    </i>
    <i>
      <x v="20"/>
    </i>
    <i>
      <x v="70"/>
    </i>
    <i>
      <x v="117"/>
    </i>
    <i>
      <x v="25"/>
    </i>
    <i>
      <x v="68"/>
    </i>
    <i>
      <x v="28"/>
    </i>
    <i>
      <x v="84"/>
    </i>
    <i>
      <x v="1"/>
    </i>
    <i>
      <x v="65"/>
    </i>
    <i>
      <x v="94"/>
    </i>
    <i>
      <x v="100"/>
    </i>
    <i>
      <x v="53"/>
    </i>
    <i>
      <x v="120"/>
    </i>
    <i>
      <x v="31"/>
    </i>
    <i>
      <x v="113"/>
    </i>
    <i>
      <x v="125"/>
    </i>
    <i>
      <x v="30"/>
    </i>
    <i>
      <x v="91"/>
    </i>
    <i>
      <x v="90"/>
    </i>
    <i>
      <x v="26"/>
    </i>
    <i>
      <x v="78"/>
    </i>
    <i>
      <x v="87"/>
    </i>
    <i>
      <x v="9"/>
    </i>
    <i>
      <x v="36"/>
    </i>
    <i>
      <x v="127"/>
    </i>
    <i>
      <x v="12"/>
    </i>
    <i>
      <x v="73"/>
    </i>
    <i>
      <x v="52"/>
    </i>
    <i>
      <x v="39"/>
    </i>
    <i>
      <x v="107"/>
    </i>
    <i>
      <x v="16"/>
    </i>
    <i>
      <x v="10"/>
    </i>
    <i>
      <x v="114"/>
    </i>
    <i>
      <x v="3"/>
    </i>
    <i>
      <x v="5"/>
    </i>
    <i>
      <x v="69"/>
    </i>
    <i>
      <x v="11"/>
    </i>
    <i>
      <x v="124"/>
    </i>
    <i>
      <x v="95"/>
    </i>
    <i>
      <x v="45"/>
    </i>
    <i>
      <x v="41"/>
    </i>
    <i>
      <x v="131"/>
    </i>
    <i>
      <x v="83"/>
    </i>
    <i>
      <x v="46"/>
    </i>
    <i>
      <x v="62"/>
    </i>
    <i>
      <x v="35"/>
    </i>
    <i>
      <x v="19"/>
    </i>
    <i>
      <x v="96"/>
    </i>
    <i>
      <x v="57"/>
    </i>
    <i>
      <x v="72"/>
    </i>
    <i>
      <x v="48"/>
    </i>
    <i>
      <x v="55"/>
    </i>
    <i>
      <x v="15"/>
    </i>
    <i>
      <x v="49"/>
    </i>
    <i>
      <x v="5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ax of Sum of Career_FG%2" fld="11" subtotal="max" baseField="0" baseItem="0"/>
    <dataField name="Max of Sum of Career_FGMperGame" fld="15" subtotal="max" baseField="0" baseItem="0"/>
    <dataField name="Max of Sum of Career_FGAperGame" fld="16" subtotal="max" baseField="0" baseItem="0"/>
    <dataField name="Max of Sum of GP2" fld="9" subtotal="max" baseField="0" baseItem="0"/>
    <dataField name="Max of Sum of Career_FGM" fld="7" subtotal="max" baseField="0" baseItem="0"/>
    <dataField name="Max of Sum of Career_FGA" fld="8" subtotal="max" baseField="0" baseItem="0"/>
  </dataFields>
  <formats count="1">
    <format dxfId="550">
      <pivotArea type="all" dataOnly="0" outline="0" fieldPosition="0"/>
    </format>
  </formats>
  <pivotTableStyleInfo name="PivotStyleDark15" showRowHeaders="1" showColHeaders="1" showRowStripes="0" showColStripes="0" showLastColumn="1"/>
  <filters count="2">
    <filter fld="0" type="captionNotContains" evalOrder="-1" id="10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valueGreaterThanOrEqual" evalOrder="-1" id="14" iMeasureFld="5">
      <autoFilter ref="A1">
        <filterColumn colId="0">
          <customFilters>
            <customFilter operator="greaterThanOrEqual" val="20"/>
          </customFilters>
        </filterColumn>
      </autoFilter>
    </filter>
  </filters>
</pivotTableDefinition>
</file>

<file path=xl/pivotTables/pivotTable70.xml><?xml version="1.0" encoding="utf-8"?>
<pivotTableDefinition xmlns="http://schemas.openxmlformats.org/spreadsheetml/2006/main" name="PivotTable9" cacheId="12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BA3:BE10" firstHeaderRow="0" firstDataRow="1" firstDataCol="1"/>
  <pivotFields count="5">
    <pivotField axis="axisRow" showAll="0" sortType="descending">
      <items count="22">
        <item x="5"/>
        <item m="1" x="15"/>
        <item m="1" x="14"/>
        <item x="1"/>
        <item m="1" x="7"/>
        <item m="1" x="11"/>
        <item m="1" x="10"/>
        <item m="1" x="17"/>
        <item x="3"/>
        <item m="1" x="13"/>
        <item m="1" x="12"/>
        <item x="0"/>
        <item m="1" x="20"/>
        <item m="1" x="8"/>
        <item m="1" x="19"/>
        <item m="1" x="9"/>
        <item m="1" x="6"/>
        <item x="4"/>
        <item m="1" x="16"/>
        <item x="2"/>
        <item m="1"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 defaultSubtotal="0"/>
    <pivotField dataField="1" showAll="0"/>
    <pivotField dataField="1" showAll="0"/>
    <pivotField dataField="1" showAll="0"/>
  </pivotFields>
  <rowFields count="1">
    <field x="0"/>
  </rowFields>
  <rowItems count="7">
    <i>
      <x v="11"/>
    </i>
    <i>
      <x v="17"/>
    </i>
    <i>
      <x v="19"/>
    </i>
    <i>
      <x v="3"/>
    </i>
    <i>
      <x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hampions" fld="1" baseField="0" baseItem="0"/>
    <dataField name="Sum of 2nd" fld="2" baseField="0" baseItem="0"/>
    <dataField name="Sum of 3rd" fld="3" baseField="0" baseItem="0"/>
    <dataField name="Sum of 4th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1.xml><?xml version="1.0" encoding="utf-8"?>
<pivotTableDefinition xmlns="http://schemas.openxmlformats.org/spreadsheetml/2006/main" name="PivotTable6" cacheId="17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C3:AG25" firstHeaderRow="0" firstDataRow="1" firstDataCol="1"/>
  <pivotFields count="5">
    <pivotField axis="axisRow" showAll="0" sortType="descending">
      <items count="22">
        <item x="19"/>
        <item x="15"/>
        <item x="16"/>
        <item x="0"/>
        <item x="4"/>
        <item x="13"/>
        <item x="5"/>
        <item x="18"/>
        <item x="17"/>
        <item x="20"/>
        <item x="1"/>
        <item x="14"/>
        <item x="8"/>
        <item x="9"/>
        <item x="10"/>
        <item x="7"/>
        <item x="6"/>
        <item x="12"/>
        <item x="3"/>
        <item x="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 v="10"/>
    </i>
    <i>
      <x v="4"/>
    </i>
    <i>
      <x v="18"/>
    </i>
    <i>
      <x v="19"/>
    </i>
    <i>
      <x v="12"/>
    </i>
    <i>
      <x v="11"/>
    </i>
    <i>
      <x v="13"/>
    </i>
    <i>
      <x v="3"/>
    </i>
    <i>
      <x v="6"/>
    </i>
    <i>
      <x v="14"/>
    </i>
    <i>
      <x v="15"/>
    </i>
    <i>
      <x v="16"/>
    </i>
    <i>
      <x v="8"/>
    </i>
    <i>
      <x v="20"/>
    </i>
    <i>
      <x v="1"/>
    </i>
    <i>
      <x v="2"/>
    </i>
    <i>
      <x v="17"/>
    </i>
    <i>
      <x v="5"/>
    </i>
    <i>
      <x v="7"/>
    </i>
    <i>
      <x v="9"/>
    </i>
    <i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Win %" fld="3" baseField="0" baseItem="0"/>
    <dataField name="Sum of Total Wins" fld="1" baseField="0" baseItem="0"/>
    <dataField name="Sum of Total Losses" fld="2" baseField="0" baseItem="0"/>
    <dataField name="Sum of Total Seasons" fld="4" baseField="0" baseItem="0"/>
  </dataFields>
  <formats count="1">
    <format dxfId="538">
      <pivotArea collapsedLevelsAreSubtotals="1" fieldPosition="0">
        <references count="2">
          <reference field="4294967294" count="1" selected="0">
            <x v="0"/>
          </reference>
          <reference field="0" count="18">
            <x v="1"/>
            <x v="2"/>
            <x v="3"/>
            <x v="4"/>
            <x v="5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2.xml><?xml version="1.0" encoding="utf-8"?>
<pivotTableDefinition xmlns="http://schemas.openxmlformats.org/spreadsheetml/2006/main" name="PivotTable8" cacheId="15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U3:AY25" firstHeaderRow="0" firstDataRow="1" firstDataCol="1"/>
  <pivotFields count="5">
    <pivotField axis="axisRow" showAll="0" sortType="descending">
      <items count="22">
        <item x="7"/>
        <item x="2"/>
        <item x="13"/>
        <item x="4"/>
        <item x="10"/>
        <item x="15"/>
        <item x="5"/>
        <item x="9"/>
        <item x="19"/>
        <item x="0"/>
        <item x="11"/>
        <item x="12"/>
        <item x="3"/>
        <item x="16"/>
        <item x="14"/>
        <item x="18"/>
        <item x="8"/>
        <item x="1"/>
        <item x="6"/>
        <item x="17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 defaultSubtotal="0"/>
    <pivotField dataField="1" showAll="0"/>
    <pivotField dataField="1" showAll="0"/>
    <pivotField dataField="1" showAll="0"/>
  </pivotFields>
  <rowFields count="1">
    <field x="0"/>
  </rowFields>
  <rowItems count="22">
    <i>
      <x v="9"/>
    </i>
    <i>
      <x v="18"/>
    </i>
    <i>
      <x v="2"/>
    </i>
    <i>
      <x v="14"/>
    </i>
    <i>
      <x v="16"/>
    </i>
    <i>
      <x v="12"/>
    </i>
    <i>
      <x v="3"/>
    </i>
    <i>
      <x v="5"/>
    </i>
    <i>
      <x v="17"/>
    </i>
    <i>
      <x v="6"/>
    </i>
    <i>
      <x v="4"/>
    </i>
    <i>
      <x v="13"/>
    </i>
    <i>
      <x v="1"/>
    </i>
    <i>
      <x v="15"/>
    </i>
    <i>
      <x v="11"/>
    </i>
    <i>
      <x v="7"/>
    </i>
    <i>
      <x v="8"/>
    </i>
    <i>
      <x v="19"/>
    </i>
    <i>
      <x v="20"/>
    </i>
    <i>
      <x/>
    </i>
    <i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hampions" fld="1" baseField="0" baseItem="0"/>
    <dataField name="Sum of 2nd" fld="2" baseField="0" baseItem="0"/>
    <dataField name="Sum of 3rd" fld="3" baseField="0" baseItem="0"/>
    <dataField name="Sum of 4th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7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DU3:DZ297" firstHeaderRow="1" firstDataRow="2" firstDataCol="2"/>
  <pivotFields count="57"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4"/>
        <item x="16"/>
        <item x="1"/>
        <item x="20"/>
        <item x="22"/>
        <item x="21"/>
        <item x="24"/>
        <item x="17"/>
        <item x="15"/>
        <item x="154"/>
        <item x="25"/>
        <item x="26"/>
        <item x="27"/>
        <item x="28"/>
        <item x="29"/>
        <item x="31"/>
        <item x="32"/>
        <item x="35"/>
        <item x="36"/>
        <item x="39"/>
        <item x="40"/>
        <item x="41"/>
        <item x="43"/>
        <item x="44"/>
        <item x="45"/>
        <item x="153"/>
        <item x="42"/>
        <item x="46"/>
        <item x="47"/>
        <item x="61"/>
        <item x="63"/>
        <item x="64"/>
        <item x="73"/>
        <item x="74"/>
        <item x="77"/>
        <item x="76"/>
        <item x="67"/>
        <item x="72"/>
        <item x="50"/>
        <item x="54"/>
        <item x="55"/>
        <item x="75"/>
        <item x="78"/>
        <item x="48"/>
        <item x="49"/>
        <item x="51"/>
        <item x="52"/>
        <item x="53"/>
        <item x="56"/>
        <item x="57"/>
        <item x="58"/>
        <item x="59"/>
        <item x="60"/>
        <item x="62"/>
        <item x="65"/>
        <item x="66"/>
        <item x="68"/>
        <item x="69"/>
        <item x="70"/>
        <item x="71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3"/>
        <item x="75"/>
        <item x="78"/>
        <item x="79"/>
        <item x="80"/>
        <item x="81"/>
        <item x="82"/>
        <item x="83"/>
        <item x="85"/>
        <item x="88"/>
        <item x="89"/>
        <item x="90"/>
        <item x="91"/>
        <item x="93"/>
        <item x="94"/>
        <item x="96"/>
        <item x="97"/>
        <item x="98"/>
        <item x="99"/>
        <item x="101"/>
        <item x="373"/>
        <item x="84"/>
        <item x="95"/>
        <item x="100"/>
        <item x="102"/>
        <item x="103"/>
        <item x="104"/>
        <item x="105"/>
        <item x="106"/>
        <item x="107"/>
        <item x="108"/>
        <item x="110"/>
        <item x="111"/>
        <item x="112"/>
        <item x="114"/>
        <item x="109"/>
        <item x="119"/>
        <item x="113"/>
        <item x="115"/>
        <item x="116"/>
        <item x="118"/>
        <item x="130"/>
        <item x="136"/>
        <item x="152"/>
        <item x="165"/>
        <item x="140"/>
        <item x="141"/>
        <item x="153"/>
        <item x="154"/>
        <item x="164"/>
        <item x="166"/>
        <item x="167"/>
        <item x="170"/>
        <item x="171"/>
        <item x="176"/>
        <item x="177"/>
        <item x="178"/>
        <item x="179"/>
        <item x="150"/>
        <item x="162"/>
        <item x="169"/>
        <item x="181"/>
        <item x="121"/>
        <item x="126"/>
        <item x="127"/>
        <item x="137"/>
        <item x="143"/>
        <item x="158"/>
        <item x="182"/>
        <item x="183"/>
        <item x="117"/>
        <item x="120"/>
        <item x="122"/>
        <item x="123"/>
        <item x="124"/>
        <item x="125"/>
        <item x="128"/>
        <item x="129"/>
        <item x="131"/>
        <item x="132"/>
        <item x="133"/>
        <item x="134"/>
        <item x="138"/>
        <item x="139"/>
        <item x="142"/>
        <item x="144"/>
        <item x="145"/>
        <item x="146"/>
        <item x="147"/>
        <item x="148"/>
        <item x="149"/>
        <item x="151"/>
        <item x="155"/>
        <item x="156"/>
        <item x="157"/>
        <item x="159"/>
        <item x="160"/>
        <item x="161"/>
        <item x="163"/>
        <item x="168"/>
        <item x="172"/>
        <item x="173"/>
        <item x="174"/>
        <item x="175"/>
        <item x="18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4"/>
    <field x="3"/>
  </rowFields>
  <rowItems count="293">
    <i>
      <x v="341"/>
      <x v="140"/>
    </i>
    <i>
      <x v="329"/>
      <x v="140"/>
    </i>
    <i>
      <x v="350"/>
      <x v="140"/>
    </i>
    <i>
      <x v="264"/>
      <x v="121"/>
    </i>
    <i>
      <x v="174"/>
      <x v="60"/>
    </i>
    <i>
      <x v="1"/>
      <x v="8"/>
    </i>
    <i>
      <x v="262"/>
      <x v="119"/>
    </i>
    <i>
      <x v="326"/>
      <x v="60"/>
    </i>
    <i>
      <x v="307"/>
      <x v="138"/>
    </i>
    <i>
      <x v="218"/>
      <x v="104"/>
    </i>
    <i>
      <x v="100"/>
      <x v="47"/>
    </i>
    <i>
      <x v="70"/>
      <x v="30"/>
    </i>
    <i>
      <x v="17"/>
      <x v="14"/>
    </i>
    <i>
      <x v="364"/>
      <x v="143"/>
    </i>
    <i>
      <x v="3"/>
      <x v="1"/>
    </i>
    <i>
      <x v="19"/>
      <x v="1"/>
    </i>
    <i>
      <x v="367"/>
      <x v="144"/>
    </i>
    <i>
      <x v="302"/>
      <x v="128"/>
    </i>
    <i>
      <x v="230"/>
      <x v="104"/>
    </i>
    <i>
      <x v="304"/>
      <x v="130"/>
    </i>
    <i>
      <x v="158"/>
      <x v="60"/>
    </i>
    <i>
      <x v="203"/>
      <x v="84"/>
    </i>
    <i>
      <x v="363"/>
      <x v="148"/>
    </i>
    <i>
      <x v="159"/>
      <x/>
    </i>
    <i>
      <x v="289"/>
      <x v="130"/>
    </i>
    <i>
      <x v="257"/>
      <x v="116"/>
    </i>
    <i>
      <x v="351"/>
      <x v="78"/>
    </i>
    <i>
      <x v="226"/>
      <x v="108"/>
    </i>
    <i>
      <x v="65"/>
      <x v="22"/>
    </i>
    <i>
      <x v="242"/>
      <x v="108"/>
    </i>
    <i>
      <x v="27"/>
      <x v="14"/>
    </i>
    <i>
      <x v="305"/>
      <x v="136"/>
    </i>
    <i>
      <x v="72"/>
      <x v="30"/>
    </i>
    <i>
      <x v="134"/>
      <x v="3"/>
    </i>
    <i>
      <x v="156"/>
      <x v="2"/>
    </i>
    <i>
      <x v="286"/>
      <x v="122"/>
    </i>
    <i>
      <x v="83"/>
      <x v="36"/>
    </i>
    <i>
      <x v="43"/>
      <x v="19"/>
    </i>
    <i>
      <x v="107"/>
      <x v="47"/>
    </i>
    <i>
      <x v="228"/>
      <x v="109"/>
    </i>
    <i>
      <x v="233"/>
      <x v="106"/>
    </i>
    <i>
      <x v="85"/>
      <x v="35"/>
    </i>
    <i>
      <x v="355"/>
      <x v="143"/>
    </i>
    <i>
      <x v="157"/>
      <x v="1"/>
    </i>
    <i>
      <x v="130"/>
      <x v="8"/>
    </i>
    <i>
      <x v="273"/>
      <x v="122"/>
    </i>
    <i>
      <x v="175"/>
      <x/>
    </i>
    <i>
      <x v="74"/>
      <x v="32"/>
    </i>
    <i>
      <x v="67"/>
      <x v="29"/>
    </i>
    <i>
      <x v="271"/>
      <x v="119"/>
    </i>
    <i>
      <x v="89"/>
      <x v="40"/>
    </i>
    <i>
      <x v="272"/>
      <x v="116"/>
    </i>
    <i>
      <x v="221"/>
      <x v="106"/>
    </i>
    <i>
      <x v="116"/>
      <x v="56"/>
    </i>
    <i>
      <x v="188"/>
      <x v="83"/>
    </i>
    <i>
      <x v="133"/>
      <x v="1"/>
    </i>
    <i>
      <x v="303"/>
      <x v="122"/>
    </i>
    <i>
      <x v="328"/>
      <x v="73"/>
    </i>
    <i>
      <x v="32"/>
      <x v="19"/>
    </i>
    <i>
      <x v="2"/>
      <x v="6"/>
    </i>
    <i>
      <x v="68"/>
      <x v="29"/>
    </i>
    <i>
      <x v="88"/>
      <x v="39"/>
    </i>
    <i>
      <x v="287"/>
      <x v="128"/>
    </i>
    <i>
      <x v="172"/>
      <x v="2"/>
    </i>
    <i>
      <x v="269"/>
      <x v="118"/>
    </i>
    <i>
      <x v="260"/>
      <x v="118"/>
    </i>
    <i>
      <x v="196"/>
      <x v="91"/>
    </i>
    <i>
      <x v="186"/>
      <x v="81"/>
    </i>
    <i>
      <x v="96"/>
      <x v="44"/>
    </i>
    <i>
      <x v="26"/>
      <x v="18"/>
    </i>
    <i>
      <x v="189"/>
      <x v="84"/>
    </i>
    <i>
      <x v="327"/>
      <x v="78"/>
    </i>
    <i>
      <x v="219"/>
      <x v="105"/>
    </i>
    <i>
      <x v="245"/>
      <x v="109"/>
    </i>
    <i>
      <x v="29"/>
      <x v="15"/>
    </i>
    <i>
      <x v="105"/>
      <x v="52"/>
    </i>
    <i>
      <x v="247"/>
      <x v="112"/>
    </i>
    <i>
      <x v="365"/>
      <x v="147"/>
    </i>
    <i>
      <x v="212"/>
      <x v="101"/>
    </i>
    <i>
      <x v="288"/>
      <x v="129"/>
    </i>
    <i>
      <x v="340"/>
      <x v="73"/>
    </i>
    <i>
      <x v="132"/>
      <x v="60"/>
    </i>
    <i>
      <x v="173"/>
      <x v="72"/>
    </i>
    <i>
      <x v="59"/>
      <x v="19"/>
    </i>
    <i>
      <x v="345"/>
      <x v="143"/>
    </i>
    <i>
      <x v="258"/>
      <x v="117"/>
    </i>
    <i>
      <x v="73"/>
      <x v="31"/>
    </i>
    <i>
      <x v="95"/>
      <x v="43"/>
    </i>
    <i>
      <x v="87"/>
      <x v="38"/>
    </i>
    <i>
      <x v="324"/>
      <x v="139"/>
    </i>
    <i>
      <x v="22"/>
      <x v="8"/>
    </i>
    <i>
      <x v="243"/>
      <x v="104"/>
    </i>
    <i>
      <x v="131"/>
      <x v="2"/>
    </i>
    <i>
      <x v="254"/>
      <x v="115"/>
    </i>
    <i>
      <x v="274"/>
      <x v="121"/>
    </i>
    <i>
      <x v="47"/>
      <x v="26"/>
    </i>
    <i>
      <x v="352"/>
      <x v="79"/>
    </i>
    <i>
      <x v="84"/>
      <x v="37"/>
    </i>
    <i>
      <x v="338"/>
      <x v="75"/>
    </i>
    <i>
      <x v="353"/>
      <x v="80"/>
    </i>
    <i>
      <x v="41"/>
      <x v="23"/>
    </i>
    <i>
      <x v="369"/>
      <x v="145"/>
    </i>
    <i>
      <x v="202"/>
      <x v="96"/>
    </i>
    <i>
      <x v="176"/>
      <x v="78"/>
    </i>
    <i>
      <x v="24"/>
      <x v="16"/>
    </i>
    <i>
      <x v="211"/>
      <x v="91"/>
    </i>
    <i>
      <x v="141"/>
      <x/>
    </i>
    <i>
      <x v="205"/>
      <x v="97"/>
    </i>
    <i>
      <x v="75"/>
      <x v="30"/>
    </i>
    <i>
      <x v="342"/>
      <x v="78"/>
    </i>
    <i>
      <x v="343"/>
      <x v="79"/>
    </i>
    <i>
      <x v="155"/>
      <x v="8"/>
    </i>
    <i>
      <x v="62"/>
      <x v="18"/>
    </i>
    <i>
      <x v="64"/>
      <x v="24"/>
    </i>
    <i>
      <x v="217"/>
      <x v="103"/>
    </i>
    <i>
      <x v="263"/>
      <x v="120"/>
    </i>
    <i>
      <x v="6"/>
      <x/>
    </i>
    <i>
      <x v="360"/>
      <x v="148"/>
    </i>
    <i>
      <x v="231"/>
      <x v="105"/>
    </i>
    <i>
      <x v="244"/>
      <x v="103"/>
    </i>
    <i>
      <x v="325"/>
      <x v="72"/>
    </i>
    <i>
      <x v="4"/>
      <x v="3"/>
    </i>
    <i>
      <x v="160"/>
      <x v="72"/>
    </i>
    <i>
      <x v="39"/>
      <x v="14"/>
    </i>
    <i>
      <x v="77"/>
      <x v="34"/>
    </i>
    <i>
      <x v="224"/>
      <x v="101"/>
    </i>
    <i>
      <x v="200"/>
      <x v="81"/>
    </i>
    <i>
      <x v="122"/>
      <x v="59"/>
    </i>
    <i>
      <x v="171"/>
      <x v="73"/>
    </i>
    <i>
      <x v="5"/>
      <x v="10"/>
    </i>
    <i>
      <x v="21"/>
      <x v="15"/>
    </i>
    <i>
      <x v="339"/>
      <x v="72"/>
    </i>
    <i>
      <x v="90"/>
      <x v="39"/>
    </i>
    <i>
      <x v="7"/>
      <x v="2"/>
    </i>
    <i>
      <x v="42"/>
      <x v="24"/>
    </i>
    <i>
      <x v="216"/>
      <x v="102"/>
    </i>
    <i>
      <x v="97"/>
      <x v="45"/>
    </i>
    <i>
      <x v="270"/>
      <x v="120"/>
    </i>
    <i>
      <x v="40"/>
      <x v="22"/>
    </i>
    <i>
      <x v="207"/>
      <x v="99"/>
    </i>
    <i>
      <x v="191"/>
      <x v="86"/>
    </i>
    <i>
      <x v="293"/>
      <x v="132"/>
    </i>
    <i>
      <x v="214"/>
      <x v="96"/>
    </i>
    <i>
      <x v="372"/>
      <x v="149"/>
    </i>
    <i>
      <x v="306"/>
      <x v="137"/>
    </i>
    <i>
      <x v="356"/>
      <x v="144"/>
    </i>
    <i>
      <x v="323"/>
      <x v="75"/>
    </i>
    <i>
      <x v="69"/>
      <x v="29"/>
    </i>
    <i>
      <x v="308"/>
      <x v="129"/>
    </i>
    <i>
      <x v="227"/>
      <x v="102"/>
    </i>
    <i>
      <x v="193"/>
      <x v="88"/>
    </i>
    <i>
      <x v="76"/>
      <x v="33"/>
    </i>
    <i>
      <x v="117"/>
      <x v="47"/>
    </i>
    <i>
      <x v="206"/>
      <x v="98"/>
    </i>
    <i>
      <x v="290"/>
      <x v="131"/>
    </i>
    <i>
      <x v="265"/>
      <x v="112"/>
    </i>
    <i>
      <x v="357"/>
      <x v="145"/>
    </i>
    <i>
      <x v="35"/>
      <x v="18"/>
    </i>
    <i>
      <x v="153"/>
      <x v="22"/>
    </i>
    <i>
      <x v="28"/>
      <x v="10"/>
    </i>
    <i>
      <x v="38"/>
      <x v="15"/>
    </i>
    <i>
      <x v="48"/>
      <x v="16"/>
    </i>
    <i>
      <x v="20"/>
      <x v="3"/>
    </i>
    <i>
      <x v="249"/>
      <x v="106"/>
    </i>
    <i>
      <x v="220"/>
      <x v="99"/>
    </i>
    <i>
      <x v="359"/>
      <x v="147"/>
    </i>
    <i>
      <x v="208"/>
      <x v="83"/>
    </i>
    <i>
      <x v="232"/>
      <x v="110"/>
    </i>
    <i>
      <x v="344"/>
      <x v="80"/>
    </i>
    <i>
      <x v="46"/>
      <x v="16"/>
    </i>
    <i>
      <x v="215"/>
      <x v="84"/>
    </i>
    <i>
      <x v="63"/>
      <x v="26"/>
    </i>
    <i>
      <x v="179"/>
      <x v="75"/>
    </i>
    <i>
      <x v="276"/>
      <x v="117"/>
    </i>
    <i>
      <x v="261"/>
      <x v="109"/>
    </i>
    <i>
      <x v="248"/>
      <x v="105"/>
    </i>
    <i>
      <x v="330"/>
      <x v="62"/>
    </i>
    <i>
      <x v="162"/>
      <x v="73"/>
    </i>
    <i>
      <x v="98"/>
      <x v="23"/>
    </i>
    <i>
      <x v="309"/>
      <x v="131"/>
    </i>
    <i>
      <x v="177"/>
      <x v="62"/>
    </i>
    <i>
      <x v="368"/>
      <x v="146"/>
    </i>
    <i>
      <x v="18"/>
      <x v="10"/>
    </i>
    <i>
      <x v="102"/>
      <x v="49"/>
    </i>
    <i>
      <x v="358"/>
      <x v="146"/>
    </i>
    <i>
      <x v="135"/>
      <x v="5"/>
    </i>
    <i>
      <x v="8"/>
      <x v="11"/>
    </i>
    <i>
      <x v="291"/>
      <x v="116"/>
    </i>
    <i>
      <x v="71"/>
      <x v="31"/>
    </i>
    <i>
      <x v="246"/>
      <x v="96"/>
    </i>
    <i>
      <x v="108"/>
      <x v="53"/>
    </i>
    <i>
      <x v="195"/>
      <x v="90"/>
    </i>
    <i>
      <x v="361"/>
      <x v="149"/>
    </i>
    <i>
      <x v="292"/>
      <x v="119"/>
    </i>
    <i>
      <x v="250"/>
      <x v="113"/>
    </i>
    <i>
      <x v="331"/>
      <x v="79"/>
    </i>
    <i>
      <x v="275"/>
      <x v="123"/>
    </i>
    <i>
      <x v="9"/>
      <x v="12"/>
    </i>
    <i>
      <x v="229"/>
      <x v="96"/>
    </i>
    <i>
      <x v="354"/>
      <x v="141"/>
    </i>
    <i>
      <x v="92"/>
      <x v="39"/>
    </i>
    <i>
      <x v="210"/>
      <x v="100"/>
    </i>
    <i>
      <x v="30"/>
      <x v="3"/>
    </i>
    <i>
      <x v="294"/>
      <x v="118"/>
    </i>
    <i>
      <x v="349"/>
      <x v="141"/>
    </i>
    <i>
      <x v="213"/>
      <x v="81"/>
    </i>
    <i>
      <x v="36"/>
      <x v="10"/>
    </i>
    <i>
      <x v="14"/>
      <x v="12"/>
    </i>
    <i>
      <x v="362"/>
      <x v="150"/>
    </i>
    <i>
      <x v="124"/>
      <x v="41"/>
    </i>
    <i>
      <x v="347"/>
      <x v="145"/>
    </i>
    <i>
      <x v="146"/>
      <x v="68"/>
    </i>
    <i>
      <x v="239"/>
      <x v="101"/>
    </i>
    <i>
      <x v="125"/>
      <x v="56"/>
    </i>
    <i>
      <x v="34"/>
      <x v="21"/>
    </i>
    <i>
      <x v="151"/>
      <x v="69"/>
    </i>
    <i>
      <x v="119"/>
      <x v="49"/>
    </i>
    <i>
      <x v="346"/>
      <x v="144"/>
    </i>
    <i>
      <x v="166"/>
      <x v="63"/>
    </i>
    <i>
      <x v="145"/>
      <x v="67"/>
    </i>
    <i>
      <x v="103"/>
      <x v="50"/>
    </i>
    <i>
      <x v="333"/>
      <x v="77"/>
    </i>
    <i>
      <x v="178"/>
      <x v="61"/>
    </i>
    <i>
      <x v="163"/>
      <x v="62"/>
    </i>
    <i>
      <x v="138"/>
      <x v="4"/>
    </i>
    <i>
      <x v="255"/>
      <x v="108"/>
    </i>
    <i>
      <x v="23"/>
      <x v="11"/>
    </i>
    <i>
      <x v="181"/>
      <x v="77"/>
    </i>
    <i>
      <x v="31"/>
      <x v="11"/>
    </i>
    <i>
      <x v="140"/>
      <x v="63"/>
    </i>
    <i>
      <x v="310"/>
      <x v="119"/>
    </i>
    <i>
      <x v="123"/>
      <x v="53"/>
    </i>
    <i>
      <x v="139"/>
      <x v="62"/>
    </i>
    <i>
      <x v="136"/>
      <x v="7"/>
    </i>
    <i>
      <x v="223"/>
      <x v="107"/>
    </i>
    <i>
      <x v="137"/>
      <x v="61"/>
    </i>
    <i>
      <x v="332"/>
      <x v="80"/>
    </i>
    <i>
      <x v="66"/>
      <x v="24"/>
    </i>
    <i>
      <x v="371"/>
      <x v="153"/>
    </i>
    <i>
      <x v="182"/>
      <x v="65"/>
    </i>
    <i>
      <x v="164"/>
      <x v="61"/>
    </i>
    <i>
      <x v="15"/>
      <x v="5"/>
    </i>
    <i>
      <x v="240"/>
      <x v="102"/>
    </i>
    <i>
      <x v="194"/>
      <x v="89"/>
    </i>
    <i>
      <x v="112"/>
      <x v="49"/>
    </i>
    <i>
      <x v="209"/>
      <x v="88"/>
    </i>
    <i>
      <x v="113"/>
      <x v="55"/>
    </i>
    <i>
      <x v="150"/>
      <x v="69"/>
    </i>
    <i>
      <x v="277"/>
      <x v="124"/>
    </i>
    <i>
      <x v="266"/>
      <x v="113"/>
    </i>
    <i>
      <x v="50"/>
      <x v="14"/>
    </i>
    <i>
      <x v="54"/>
      <x v="22"/>
    </i>
    <i>
      <x v="180"/>
      <x v="76"/>
    </i>
    <i>
      <x v="25"/>
      <x v="17"/>
    </i>
    <i>
      <x v="370"/>
      <x v="152"/>
    </i>
    <i>
      <x v="115"/>
      <x v="44"/>
    </i>
    <i>
      <x v="165"/>
      <x v="74"/>
    </i>
    <i>
      <x v="320"/>
      <x v="131"/>
    </i>
    <i>
      <x v="316"/>
      <x v="136"/>
    </i>
    <i>
      <x v="79"/>
      <x v="34"/>
    </i>
    <i>
      <x v="51"/>
      <x v="15"/>
    </i>
    <i>
      <x v="80"/>
      <x v="32"/>
    </i>
    <i>
      <x v="314"/>
      <x v="128"/>
    </i>
    <i>
      <x v="81"/>
      <x v="33"/>
    </i>
    <i>
      <x v="318"/>
      <x v="138"/>
    </i>
    <i>
      <x v="82"/>
      <x v="35"/>
    </i>
    <i>
      <x v="322"/>
      <x v="134"/>
    </i>
    <i>
      <x v="52"/>
      <x v="18"/>
    </i>
    <i>
      <x v="11"/>
      <x v="7"/>
    </i>
    <i>
      <x v="110"/>
      <x v="50"/>
    </i>
    <i>
      <x v="374"/>
      <x v="141"/>
    </i>
    <i>
      <x v="53"/>
      <x v="26"/>
    </i>
    <i>
      <x v="315"/>
      <x v="130"/>
    </i>
    <i>
      <x v="49"/>
      <x v="27"/>
    </i>
    <i>
      <x v="317"/>
      <x v="137"/>
    </i>
    <i>
      <x v="147"/>
      <x v="69"/>
    </i>
    <i>
      <x v="319"/>
      <x v="129"/>
    </i>
    <i>
      <x v="114"/>
      <x v="51"/>
    </i>
    <i>
      <x v="321"/>
      <x v="133"/>
    </i>
    <i>
      <x v="93"/>
      <x v="41"/>
    </i>
    <i>
      <x v="10"/>
      <x v="5"/>
    </i>
    <i>
      <x v="366"/>
      <x v="151"/>
    </i>
    <i>
      <x v="129"/>
      <x v="53"/>
    </i>
    <i>
      <x v="201"/>
      <x v="95"/>
    </i>
    <i>
      <x v="86"/>
      <x v="37"/>
    </i>
    <i>
      <x v="94"/>
      <x v="42"/>
    </i>
    <i>
      <x v="55"/>
      <x v="23"/>
    </i>
    <i>
      <x v="60"/>
      <x v="28"/>
    </i>
    <i>
      <x v="56"/>
      <x v="24"/>
    </i>
    <i>
      <x v="373"/>
      <x v="154"/>
    </i>
    <i>
      <x v="57"/>
      <x v="19"/>
    </i>
    <i>
      <x v="61"/>
      <x v="28"/>
    </i>
    <i>
      <x v="58"/>
      <x v="1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TL / GM" fld="29" baseField="0" baseItem="0"/>
    <dataField name="Sum of FOUL/GM" fld="32" baseField="0" baseItem="0"/>
    <dataField name="Sum of GP" fld="5" baseField="0" baseItem="0"/>
    <dataField name="Max of Season" fld="1" subtotal="max" baseField="0" baseItem="0"/>
  </dataFields>
  <formats count="1">
    <format dxfId="551">
      <pivotArea type="all" dataOnly="0" outline="0" fieldPosition="0"/>
    </format>
  </formats>
  <pivotTableStyleInfo name="PivotStyleMedium7" showRowHeaders="1" showColHeaders="1" showRowStripes="0" showColStripes="0" showLastColumn="1"/>
  <filters count="3">
    <filter fld="4" type="captionNotContains" evalOrder="-1" id="9" stringValue1="(blank)">
      <autoFilter ref="A1">
        <filterColumn colId="0">
          <customFilters>
            <customFilter operator="notEqual" val="*(blank)*"/>
          </customFilters>
        </filterColumn>
      </autoFilter>
    </filter>
    <filter fld="0" type="captionNotContains" evalOrder="-1" id="5" stringValue1="(blank)">
      <autoFilter ref="A1">
        <filterColumn colId="0">
          <customFilters>
            <customFilter operator="notEqual" val="*(blank)*"/>
          </customFilters>
        </filterColumn>
      </autoFilter>
    </filter>
    <filter fld="4" type="valueGreaterThanOrEqual" evalOrder="-1" id="8" iMeasureFld="2">
      <autoFilter ref="A1">
        <filterColumn colId="0">
          <customFilters>
            <customFilter operator="greaterThanOrEqual" val="10"/>
          </customFilters>
        </filterColumn>
      </autoFilter>
    </filter>
  </filters>
</pivotTableDefinition>
</file>

<file path=xl/pivotTables/pivotTable9.xml><?xml version="1.0" encoding="utf-8"?>
<pivotTableDefinition xmlns="http://schemas.openxmlformats.org/spreadsheetml/2006/main" name="PivotTable3" cacheId="165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>
  <location ref="KQ3:KV14" firstHeaderRow="1" firstDataRow="2" firstDataCol="2"/>
  <pivotFields count="57">
    <pivotField compact="0" outline="0" showAll="0" defaultSubtotal="0"/>
    <pivotField dataField="1" compact="0" outline="0" showAll="0" defaultSubtotal="0"/>
    <pivotField compact="0" outline="0" showAll="0" defaultSubtotal="0"/>
    <pivotField axis="axisRow" compact="0" outline="0" showAll="0" defaultSubtotal="0">
      <items count="155">
        <item x="16"/>
        <item x="1"/>
        <item x="20"/>
        <item x="21"/>
        <item x="24"/>
        <item x="17"/>
        <item x="15"/>
        <item x="154"/>
        <item x="4"/>
        <item x="27"/>
        <item x="25"/>
        <item x="26"/>
        <item x="29"/>
        <item x="31"/>
        <item x="32"/>
        <item x="35"/>
        <item x="36"/>
        <item x="39"/>
        <item x="41"/>
        <item x="43"/>
        <item x="45"/>
        <item x="44"/>
        <item x="42"/>
        <item x="47"/>
        <item x="61"/>
        <item x="63"/>
        <item x="74"/>
        <item x="64"/>
        <item x="73"/>
        <item x="77"/>
        <item x="67"/>
        <item x="76"/>
        <item x="72"/>
        <item x="50"/>
        <item x="54"/>
        <item x="55"/>
        <item x="75"/>
        <item x="78"/>
        <item x="58"/>
        <item x="53"/>
        <item x="62"/>
        <item x="68"/>
        <item x="60"/>
        <item x="48"/>
        <item x="71"/>
        <item x="66"/>
        <item x="57"/>
        <item x="59"/>
        <item x="49"/>
        <item x="51"/>
        <item x="22"/>
        <item x="28"/>
        <item x="40"/>
        <item x="46"/>
        <item x="52"/>
        <item x="56"/>
        <item x="65"/>
        <item x="69"/>
        <item x="70"/>
        <item x="153"/>
        <item x="3"/>
        <item x="7"/>
        <item x="6"/>
        <item x="19"/>
        <item x="23"/>
        <item x="11"/>
        <item x="12"/>
        <item x="37"/>
        <item x="38"/>
        <item x="30"/>
        <item x="33"/>
        <item x="34"/>
        <item x="2"/>
        <item x="0"/>
        <item x="18"/>
        <item x="8"/>
        <item x="9"/>
        <item x="10"/>
        <item x="5"/>
        <item x="13"/>
        <item x="1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measureFilter="1" sortType="descending" defaultSubtotal="0">
      <items count="375">
        <item x="374"/>
        <item x="55"/>
        <item x="47"/>
        <item x="46"/>
        <item x="52"/>
        <item x="51"/>
        <item x="54"/>
        <item x="56"/>
        <item x="50"/>
        <item x="49"/>
        <item x="48"/>
        <item x="53"/>
        <item x="63"/>
        <item x="68"/>
        <item x="62"/>
        <item x="69"/>
        <item x="67"/>
        <item x="64"/>
        <item x="66"/>
        <item x="60"/>
        <item x="70"/>
        <item x="73"/>
        <item x="59"/>
        <item x="75"/>
        <item x="82"/>
        <item x="78"/>
        <item x="79"/>
        <item x="80"/>
        <item x="81"/>
        <item x="83"/>
        <item x="88"/>
        <item x="96"/>
        <item x="98"/>
        <item x="94"/>
        <item x="97"/>
        <item x="89"/>
        <item x="90"/>
        <item x="93"/>
        <item x="99"/>
        <item x="95"/>
        <item x="84"/>
        <item x="100"/>
        <item x="114"/>
        <item x="119"/>
        <item x="116"/>
        <item x="130"/>
        <item x="136"/>
        <item x="113"/>
        <item x="118"/>
        <item x="115"/>
        <item x="165"/>
        <item x="152"/>
        <item x="166"/>
        <item x="153"/>
        <item x="140"/>
        <item x="167"/>
        <item x="154"/>
        <item x="164"/>
        <item x="141"/>
        <item x="170"/>
        <item x="176"/>
        <item x="177"/>
        <item x="150"/>
        <item x="169"/>
        <item x="162"/>
        <item x="179"/>
        <item x="178"/>
        <item x="121"/>
        <item x="158"/>
        <item x="137"/>
        <item x="126"/>
        <item x="127"/>
        <item x="182"/>
        <item x="181"/>
        <item x="183"/>
        <item x="144"/>
        <item x="131"/>
        <item x="168"/>
        <item x="155"/>
        <item x="138"/>
        <item x="123"/>
        <item x="163"/>
        <item x="139"/>
        <item x="125"/>
        <item x="151"/>
        <item x="133"/>
        <item x="172"/>
        <item x="117"/>
        <item x="161"/>
        <item x="147"/>
        <item x="157"/>
        <item x="148"/>
        <item x="120"/>
        <item x="129"/>
        <item x="122"/>
        <item x="149"/>
        <item x="180"/>
        <item x="146"/>
        <item x="57"/>
        <item x="58"/>
        <item x="61"/>
        <item x="85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24"/>
        <item x="128"/>
        <item x="132"/>
        <item x="134"/>
        <item x="142"/>
        <item x="143"/>
        <item x="145"/>
        <item x="156"/>
        <item x="159"/>
        <item x="160"/>
        <item x="171"/>
        <item x="173"/>
        <item x="174"/>
        <item x="175"/>
        <item x="37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76"/>
        <item x="77"/>
        <item x="65"/>
        <item x="71"/>
        <item x="86"/>
        <item x="74"/>
        <item x="92"/>
        <item x="87"/>
        <item x="135"/>
        <item x="7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4"/>
    <field x="3"/>
  </rowFields>
  <rowItems count="10">
    <i>
      <x v="221"/>
      <x v="106"/>
    </i>
    <i>
      <x v="155"/>
      <x v="6"/>
    </i>
    <i>
      <x v="175"/>
      <x v="8"/>
    </i>
    <i>
      <x v="350"/>
      <x v="140"/>
    </i>
    <i>
      <x v="302"/>
      <x v="128"/>
    </i>
    <i>
      <x v="287"/>
      <x v="128"/>
    </i>
    <i>
      <x v="46"/>
      <x v="24"/>
    </i>
    <i>
      <x v="27"/>
      <x v="13"/>
    </i>
    <i>
      <x v="329"/>
      <x v="140"/>
    </i>
    <i>
      <x v="264"/>
      <x v="121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areer_FGM" fld="55" baseField="0" baseItem="0"/>
    <dataField name="Sum of Career_FGA" fld="56" baseField="0" baseItem="0"/>
    <dataField name="Sum of Career_FG%" fld="38" baseField="0" baseItem="0"/>
    <dataField name="Min of Season" fld="1" subtotal="min" baseField="0" baseItem="0"/>
  </dataFields>
  <formats count="1">
    <format dxfId="552">
      <pivotArea type="all" dataOnly="0" outline="0" fieldPosition="0"/>
    </format>
  </formats>
  <pivotTableStyleInfo showRowHeaders="1" showColHeaders="1" showRowStripes="0" showColStripes="0" showLastColumn="1"/>
  <filters count="1">
    <filter fld="4" type="count" evalOrder="-1" id="12" iMeasureFld="0">
      <autoFilter ref="A1">
        <filterColumn colId="0">
          <top10 val="10" filterVal="10"/>
        </filterColumn>
      </autoFilter>
    </filter>
  </filters>
</pivotTableDefinition>
</file>

<file path=xl/tables/table1.xml><?xml version="1.0" encoding="utf-8"?>
<table xmlns="http://schemas.openxmlformats.org/spreadsheetml/2006/main" id="4" name="Table4" displayName="Table4" ref="E3:M103" totalsRowShown="0" headerRowDxfId="628" tableBorderDxfId="627" headerRowCellStyle="Normal 2 2">
  <autoFilter ref="E3:M103"/>
  <tableColumns count="9">
    <tableColumn id="1" name="Historical" dataDxfId="626" dataCellStyle="Normal 2 2">
      <calculatedColumnFormula>E3-1</calculatedColumnFormula>
    </tableColumn>
    <tableColumn id="2" name="Conf" dataDxfId="625" dataCellStyle="Normal 2 2">
      <calculatedColumnFormula>IFERROR(CONCATENATE(INDEX(teamstats!$BF$3:$BI$508,MATCH($E4,teamstats!$BJ$3:$BJ$509,0),1)," - ",INDEX(teamstats!$BF$3:$BI$508,MATCH($E4,teamstats!$BJ$3:$BJ$509,0),2)),"")</calculatedColumnFormula>
    </tableColumn>
    <tableColumn id="3" name="Overall" dataDxfId="624" dataCellStyle="Normal 2 2">
      <calculatedColumnFormula>IFERROR(CONCATENATE(INDEX(teamstats!$BF$3:$BI$508,MATCH($E4,teamstats!$BJ$3:$BJ$509,0),3)," - ",INDEX(teamstats!$BF$3:$BI$508,MATCH($E4,teamstats!$BJ$3:$BJ$509,0),4)),"")</calculatedColumnFormula>
    </tableColumn>
    <tableColumn id="4" name="Region" dataDxfId="623"/>
    <tableColumn id="5" name="Conference" dataDxfId="622"/>
    <tableColumn id="6" name="Districts" dataDxfId="621"/>
    <tableColumn id="7" name="Class" dataDxfId="620" dataCellStyle="Normal 2 2"/>
    <tableColumn id="8" name="Head Coach" dataDxfId="619"/>
    <tableColumn id="9" name="Assistant Coach" dataDxfId="61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B2:AD173" totalsRowShown="0" headerRowDxfId="617" dataDxfId="616">
  <autoFilter ref="B2:AD173"/>
  <tableColumns count="29">
    <tableColumn id="1" name="Athlete" dataDxfId="615">
      <calculatedColumnFormula>'Pivot Tables'!B5</calculatedColumnFormula>
    </tableColumn>
    <tableColumn id="2" name="GP" dataDxfId="614">
      <calculatedColumnFormula>'Pivot Tables'!C5</calculatedColumnFormula>
    </tableColumn>
    <tableColumn id="3" name="3FG" dataDxfId="613">
      <calculatedColumnFormula>'Pivot Tables'!D5</calculatedColumnFormula>
    </tableColumn>
    <tableColumn id="4" name="3FGA" dataDxfId="612">
      <calculatedColumnFormula>'Pivot Tables'!E5</calculatedColumnFormula>
    </tableColumn>
    <tableColumn id="5" name="3FG%" dataDxfId="611">
      <calculatedColumnFormula>D3/E3</calculatedColumnFormula>
    </tableColumn>
    <tableColumn id="6" name="2FGM" dataDxfId="610">
      <calculatedColumnFormula>'Pivot Tables'!G5</calculatedColumnFormula>
    </tableColumn>
    <tableColumn id="7" name="2FGA" dataDxfId="609">
      <calculatedColumnFormula>'Pivot Tables'!H5</calculatedColumnFormula>
    </tableColumn>
    <tableColumn id="8" name="2FG%" dataDxfId="608">
      <calculatedColumnFormula>G3/H3</calculatedColumnFormula>
    </tableColumn>
    <tableColumn id="9" name="FTM" dataDxfId="607">
      <calculatedColumnFormula>'Pivot Tables'!J5</calculatedColumnFormula>
    </tableColumn>
    <tableColumn id="10" name="FTA" dataDxfId="606">
      <calculatedColumnFormula>'Pivot Tables'!K5</calculatedColumnFormula>
    </tableColumn>
    <tableColumn id="11" name="FT%" dataDxfId="605">
      <calculatedColumnFormula>J3/K3</calculatedColumnFormula>
    </tableColumn>
    <tableColumn id="12" name="Points" dataDxfId="604">
      <calculatedColumnFormula>'Pivot Tables'!M5</calculatedColumnFormula>
    </tableColumn>
    <tableColumn id="13" name="O Reb" dataDxfId="603">
      <calculatedColumnFormula>'Pivot Tables'!N5</calculatedColumnFormula>
    </tableColumn>
    <tableColumn id="14" name="D Reb" dataDxfId="602">
      <calculatedColumnFormula>'Pivot Tables'!O5</calculatedColumnFormula>
    </tableColumn>
    <tableColumn id="15" name="Reb" dataDxfId="601">
      <calculatedColumnFormula>'Pivot Tables'!P5</calculatedColumnFormula>
    </tableColumn>
    <tableColumn id="16" name="Assists" dataDxfId="600">
      <calculatedColumnFormula>'Pivot Tables'!Q5</calculatedColumnFormula>
    </tableColumn>
    <tableColumn id="17" name="Steals" dataDxfId="599">
      <calculatedColumnFormula>'Pivot Tables'!R5</calculatedColumnFormula>
    </tableColumn>
    <tableColumn id="18" name="Blocks" dataDxfId="598">
      <calculatedColumnFormula>'Pivot Tables'!S5</calculatedColumnFormula>
    </tableColumn>
    <tableColumn id="19" name="TOs" dataDxfId="597">
      <calculatedColumnFormula>'Pivot Tables'!T5</calculatedColumnFormula>
    </tableColumn>
    <tableColumn id="20" name="Fouls" dataDxfId="596">
      <calculatedColumnFormula>'Pivot Tables'!U5</calculatedColumnFormula>
    </tableColumn>
    <tableColumn id="21" name="Pts/G" dataDxfId="595">
      <calculatedColumnFormula>Table1[[#This Row],[Points]]/Table1[[#This Row],[GP]]</calculatedColumnFormula>
    </tableColumn>
    <tableColumn id="22" name="O Reb/G" dataDxfId="594">
      <calculatedColumnFormula>Table1[[#This Row],[O Reb]]/Table1[[#This Row],[GP]]</calculatedColumnFormula>
    </tableColumn>
    <tableColumn id="23" name="D Reb/G" dataDxfId="593">
      <calculatedColumnFormula>Table1[[#This Row],[D Reb]]/Table1[[#This Row],[GP]]</calculatedColumnFormula>
    </tableColumn>
    <tableColumn id="24" name="Reb/G" dataDxfId="592">
      <calculatedColumnFormula>Table1[[#This Row],[Reb]]/Table1[[#This Row],[GP]]</calculatedColumnFormula>
    </tableColumn>
    <tableColumn id="25" name="Assists/G" dataDxfId="591">
      <calculatedColumnFormula>Table1[[#This Row],[Assists]]/Table1[[#This Row],[GP]]</calculatedColumnFormula>
    </tableColumn>
    <tableColumn id="26" name="Steals/G" dataDxfId="590">
      <calculatedColumnFormula>Table1[[#This Row],[Steals]]/Table1[[#This Row],[GP]]</calculatedColumnFormula>
    </tableColumn>
    <tableColumn id="27" name="Blocks/G" dataDxfId="589">
      <calculatedColumnFormula>Table1[[#This Row],[Blocks]]/Table1[[#This Row],[GP]]</calculatedColumnFormula>
    </tableColumn>
    <tableColumn id="28" name="TOs/G" dataDxfId="588">
      <calculatedColumnFormula>Table1[[#This Row],[TOs]]/Table1[[#This Row],[GP]]</calculatedColumnFormula>
    </tableColumn>
    <tableColumn id="29" name="Fouls/G" dataDxfId="587">
      <calculatedColumnFormula>Table1[[#This Row],[Fouls]]/Table1[[#This Row],[GP]]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0.xml"/><Relationship Id="rId3" Type="http://schemas.openxmlformats.org/officeDocument/2006/relationships/pivotTable" Target="../pivotTables/pivotTable45.xml"/><Relationship Id="rId7" Type="http://schemas.openxmlformats.org/officeDocument/2006/relationships/pivotTable" Target="../pivotTables/pivotTable49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6" Type="http://schemas.openxmlformats.org/officeDocument/2006/relationships/pivotTable" Target="../pivotTables/pivotTable48.xml"/><Relationship Id="rId11" Type="http://schemas.openxmlformats.org/officeDocument/2006/relationships/printerSettings" Target="../printerSettings/printerSettings10.bin"/><Relationship Id="rId5" Type="http://schemas.openxmlformats.org/officeDocument/2006/relationships/pivotTable" Target="../pivotTables/pivotTable47.xml"/><Relationship Id="rId10" Type="http://schemas.openxmlformats.org/officeDocument/2006/relationships/pivotTable" Target="../pivotTables/pivotTable52.xml"/><Relationship Id="rId4" Type="http://schemas.openxmlformats.org/officeDocument/2006/relationships/pivotTable" Target="../pivotTables/pivotTable46.xml"/><Relationship Id="rId9" Type="http://schemas.openxmlformats.org/officeDocument/2006/relationships/pivotTable" Target="../pivotTables/pivotTable5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0.xml"/><Relationship Id="rId3" Type="http://schemas.openxmlformats.org/officeDocument/2006/relationships/pivotTable" Target="../pivotTables/pivotTable55.xml"/><Relationship Id="rId7" Type="http://schemas.openxmlformats.org/officeDocument/2006/relationships/pivotTable" Target="../pivotTables/pivotTable59.xml"/><Relationship Id="rId12" Type="http://schemas.openxmlformats.org/officeDocument/2006/relationships/comments" Target="../comments1.xml"/><Relationship Id="rId2" Type="http://schemas.openxmlformats.org/officeDocument/2006/relationships/pivotTable" Target="../pivotTables/pivotTable54.xml"/><Relationship Id="rId1" Type="http://schemas.openxmlformats.org/officeDocument/2006/relationships/pivotTable" Target="../pivotTables/pivotTable53.xml"/><Relationship Id="rId6" Type="http://schemas.openxmlformats.org/officeDocument/2006/relationships/pivotTable" Target="../pivotTables/pivotTable58.xml"/><Relationship Id="rId11" Type="http://schemas.openxmlformats.org/officeDocument/2006/relationships/vmlDrawing" Target="../drawings/vmlDrawing1.vml"/><Relationship Id="rId5" Type="http://schemas.openxmlformats.org/officeDocument/2006/relationships/pivotTable" Target="../pivotTables/pivotTable57.xml"/><Relationship Id="rId10" Type="http://schemas.openxmlformats.org/officeDocument/2006/relationships/printerSettings" Target="../printerSettings/printerSettings11.bin"/><Relationship Id="rId4" Type="http://schemas.openxmlformats.org/officeDocument/2006/relationships/pivotTable" Target="../pivotTables/pivotTable56.xml"/><Relationship Id="rId9" Type="http://schemas.openxmlformats.org/officeDocument/2006/relationships/pivotTable" Target="../pivotTables/pivotTable6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9.xml"/><Relationship Id="rId3" Type="http://schemas.openxmlformats.org/officeDocument/2006/relationships/pivotTable" Target="../pivotTables/pivotTable64.xml"/><Relationship Id="rId7" Type="http://schemas.openxmlformats.org/officeDocument/2006/relationships/pivotTable" Target="../pivotTables/pivotTable68.xml"/><Relationship Id="rId2" Type="http://schemas.openxmlformats.org/officeDocument/2006/relationships/pivotTable" Target="../pivotTables/pivotTable63.xml"/><Relationship Id="rId1" Type="http://schemas.openxmlformats.org/officeDocument/2006/relationships/pivotTable" Target="../pivotTables/pivotTable62.xml"/><Relationship Id="rId6" Type="http://schemas.openxmlformats.org/officeDocument/2006/relationships/pivotTable" Target="../pivotTables/pivotTable67.xml"/><Relationship Id="rId11" Type="http://schemas.openxmlformats.org/officeDocument/2006/relationships/pivotTable" Target="../pivotTables/pivotTable72.xml"/><Relationship Id="rId5" Type="http://schemas.openxmlformats.org/officeDocument/2006/relationships/pivotTable" Target="../pivotTables/pivotTable66.xml"/><Relationship Id="rId10" Type="http://schemas.openxmlformats.org/officeDocument/2006/relationships/pivotTable" Target="../pivotTables/pivotTable71.xml"/><Relationship Id="rId4" Type="http://schemas.openxmlformats.org/officeDocument/2006/relationships/pivotTable" Target="../pivotTables/pivotTable65.xml"/><Relationship Id="rId9" Type="http://schemas.openxmlformats.org/officeDocument/2006/relationships/pivotTable" Target="../pivotTables/pivotTable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2.xml"/><Relationship Id="rId13" Type="http://schemas.openxmlformats.org/officeDocument/2006/relationships/pivotTable" Target="../pivotTables/pivotTable17.xml"/><Relationship Id="rId18" Type="http://schemas.openxmlformats.org/officeDocument/2006/relationships/pivotTable" Target="../pivotTables/pivotTable22.xml"/><Relationship Id="rId26" Type="http://schemas.openxmlformats.org/officeDocument/2006/relationships/pivotTable" Target="../pivotTables/pivotTable30.xml"/><Relationship Id="rId39" Type="http://schemas.openxmlformats.org/officeDocument/2006/relationships/printerSettings" Target="../printerSettings/printerSettings8.bin"/><Relationship Id="rId3" Type="http://schemas.openxmlformats.org/officeDocument/2006/relationships/pivotTable" Target="../pivotTables/pivotTable7.xml"/><Relationship Id="rId21" Type="http://schemas.openxmlformats.org/officeDocument/2006/relationships/pivotTable" Target="../pivotTables/pivotTable25.xml"/><Relationship Id="rId34" Type="http://schemas.openxmlformats.org/officeDocument/2006/relationships/pivotTable" Target="../pivotTables/pivotTable38.xml"/><Relationship Id="rId7" Type="http://schemas.openxmlformats.org/officeDocument/2006/relationships/pivotTable" Target="../pivotTables/pivotTable11.xml"/><Relationship Id="rId12" Type="http://schemas.openxmlformats.org/officeDocument/2006/relationships/pivotTable" Target="../pivotTables/pivotTable16.xml"/><Relationship Id="rId17" Type="http://schemas.openxmlformats.org/officeDocument/2006/relationships/pivotTable" Target="../pivotTables/pivotTable21.xml"/><Relationship Id="rId25" Type="http://schemas.openxmlformats.org/officeDocument/2006/relationships/pivotTable" Target="../pivotTables/pivotTable29.xml"/><Relationship Id="rId33" Type="http://schemas.openxmlformats.org/officeDocument/2006/relationships/pivotTable" Target="../pivotTables/pivotTable37.xml"/><Relationship Id="rId38" Type="http://schemas.openxmlformats.org/officeDocument/2006/relationships/pivotTable" Target="../pivotTables/pivotTable42.xml"/><Relationship Id="rId2" Type="http://schemas.openxmlformats.org/officeDocument/2006/relationships/pivotTable" Target="../pivotTables/pivotTable6.xml"/><Relationship Id="rId16" Type="http://schemas.openxmlformats.org/officeDocument/2006/relationships/pivotTable" Target="../pivotTables/pivotTable20.xml"/><Relationship Id="rId20" Type="http://schemas.openxmlformats.org/officeDocument/2006/relationships/pivotTable" Target="../pivotTables/pivotTable24.xml"/><Relationship Id="rId29" Type="http://schemas.openxmlformats.org/officeDocument/2006/relationships/pivotTable" Target="../pivotTables/pivotTable33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11" Type="http://schemas.openxmlformats.org/officeDocument/2006/relationships/pivotTable" Target="../pivotTables/pivotTable15.xml"/><Relationship Id="rId24" Type="http://schemas.openxmlformats.org/officeDocument/2006/relationships/pivotTable" Target="../pivotTables/pivotTable28.xml"/><Relationship Id="rId32" Type="http://schemas.openxmlformats.org/officeDocument/2006/relationships/pivotTable" Target="../pivotTables/pivotTable36.xml"/><Relationship Id="rId37" Type="http://schemas.openxmlformats.org/officeDocument/2006/relationships/pivotTable" Target="../pivotTables/pivotTable41.xml"/><Relationship Id="rId5" Type="http://schemas.openxmlformats.org/officeDocument/2006/relationships/pivotTable" Target="../pivotTables/pivotTable9.xml"/><Relationship Id="rId15" Type="http://schemas.openxmlformats.org/officeDocument/2006/relationships/pivotTable" Target="../pivotTables/pivotTable19.xml"/><Relationship Id="rId23" Type="http://schemas.openxmlformats.org/officeDocument/2006/relationships/pivotTable" Target="../pivotTables/pivotTable27.xml"/><Relationship Id="rId28" Type="http://schemas.openxmlformats.org/officeDocument/2006/relationships/pivotTable" Target="../pivotTables/pivotTable32.xml"/><Relationship Id="rId36" Type="http://schemas.openxmlformats.org/officeDocument/2006/relationships/pivotTable" Target="../pivotTables/pivotTable40.xml"/><Relationship Id="rId10" Type="http://schemas.openxmlformats.org/officeDocument/2006/relationships/pivotTable" Target="../pivotTables/pivotTable14.xml"/><Relationship Id="rId19" Type="http://schemas.openxmlformats.org/officeDocument/2006/relationships/pivotTable" Target="../pivotTables/pivotTable23.xml"/><Relationship Id="rId31" Type="http://schemas.openxmlformats.org/officeDocument/2006/relationships/pivotTable" Target="../pivotTables/pivotTable35.xml"/><Relationship Id="rId4" Type="http://schemas.openxmlformats.org/officeDocument/2006/relationships/pivotTable" Target="../pivotTables/pivotTable8.xml"/><Relationship Id="rId9" Type="http://schemas.openxmlformats.org/officeDocument/2006/relationships/pivotTable" Target="../pivotTables/pivotTable13.xml"/><Relationship Id="rId14" Type="http://schemas.openxmlformats.org/officeDocument/2006/relationships/pivotTable" Target="../pivotTables/pivotTable18.xml"/><Relationship Id="rId22" Type="http://schemas.openxmlformats.org/officeDocument/2006/relationships/pivotTable" Target="../pivotTables/pivotTable26.xml"/><Relationship Id="rId27" Type="http://schemas.openxmlformats.org/officeDocument/2006/relationships/pivotTable" Target="../pivotTables/pivotTable31.xml"/><Relationship Id="rId30" Type="http://schemas.openxmlformats.org/officeDocument/2006/relationships/pivotTable" Target="../pivotTables/pivotTable34.xml"/><Relationship Id="rId35" Type="http://schemas.openxmlformats.org/officeDocument/2006/relationships/pivotTable" Target="../pivotTables/pivotTable3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-0.499984740745262"/>
    <pageSetUpPr fitToPage="1"/>
  </sheetPr>
  <dimension ref="A1:AC388"/>
  <sheetViews>
    <sheetView tabSelected="1" zoomScaleNormal="100" workbookViewId="0">
      <selection activeCell="F15" sqref="F15"/>
    </sheetView>
  </sheetViews>
  <sheetFormatPr defaultColWidth="8.85546875" defaultRowHeight="12"/>
  <cols>
    <col min="1" max="1" width="3.140625" style="9" bestFit="1" customWidth="1"/>
    <col min="2" max="2" width="19.5703125" style="9" customWidth="1"/>
    <col min="3" max="3" width="5.85546875" style="9" customWidth="1"/>
    <col min="4" max="6" width="9.5703125" style="9" customWidth="1"/>
    <col min="7" max="7" width="10.5703125" style="9" customWidth="1"/>
    <col min="8" max="9" width="7.5703125" style="9" customWidth="1"/>
    <col min="10" max="10" width="11.42578125" style="9" customWidth="1"/>
    <col min="11" max="11" width="7.5703125" style="9" customWidth="1"/>
    <col min="12" max="12" width="9.7109375" style="9" customWidth="1"/>
    <col min="13" max="16384" width="8.85546875" style="23"/>
  </cols>
  <sheetData>
    <row r="1" spans="2:29" s="9" customFormat="1" ht="15.75">
      <c r="B1" s="81" t="s">
        <v>457</v>
      </c>
      <c r="C1" s="80" t="s">
        <v>160</v>
      </c>
      <c r="D1" s="35" t="s">
        <v>149</v>
      </c>
      <c r="E1" s="10"/>
      <c r="F1" s="10"/>
    </row>
    <row r="2" spans="2:29" s="9" customFormat="1" ht="6" customHeight="1"/>
    <row r="3" spans="2:29" s="9" customFormat="1" ht="12.75" thickBot="1">
      <c r="B3" s="66" t="s">
        <v>147</v>
      </c>
      <c r="C3" s="11"/>
      <c r="D3" s="11" t="s">
        <v>148</v>
      </c>
      <c r="E3" s="11"/>
      <c r="F3" s="11"/>
      <c r="V3" s="64"/>
    </row>
    <row r="4" spans="2:29" s="9" customFormat="1" ht="15.75" thickTop="1">
      <c r="B4" s="93" t="s">
        <v>458</v>
      </c>
      <c r="C4" s="97" t="s">
        <v>462</v>
      </c>
      <c r="D4" s="93" t="s">
        <v>459</v>
      </c>
      <c r="E4" s="93" t="s">
        <v>460</v>
      </c>
      <c r="F4" s="132" t="s">
        <v>635</v>
      </c>
      <c r="G4" s="67" t="s">
        <v>139</v>
      </c>
      <c r="H4" s="67" t="s">
        <v>140</v>
      </c>
      <c r="I4" s="12" t="s">
        <v>1</v>
      </c>
      <c r="J4" s="68" t="s">
        <v>139</v>
      </c>
      <c r="K4" s="68" t="s">
        <v>140</v>
      </c>
      <c r="L4" s="68" t="s">
        <v>1</v>
      </c>
      <c r="N4" s="6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2:29" s="9" customFormat="1" ht="15">
      <c r="B5" s="95" t="s">
        <v>1364</v>
      </c>
      <c r="C5" s="96" t="s">
        <v>461</v>
      </c>
      <c r="D5" s="125" t="s">
        <v>1364</v>
      </c>
      <c r="E5" s="125" t="s">
        <v>1364</v>
      </c>
      <c r="F5" s="124" t="s">
        <v>643</v>
      </c>
      <c r="G5" s="79">
        <v>2023</v>
      </c>
      <c r="H5" s="33" t="str">
        <f>IFERROR(CONCATENATE(INDEX(teamstats!$BF$3:$BI$508,MATCH($G5,teamstats!$BJ$3:$BJ$509,0),1)," - ",INDEX(teamstats!$BF$3:$BI$508,MATCH($G5,teamstats!$BJ$3:$BJ$509,0),2)),"")</f>
        <v>7 - 0</v>
      </c>
      <c r="I5" s="34" t="str">
        <f>IFERROR(CONCATENATE(INDEX(teamstats!$BF$3:$BI$508,MATCH($G5,teamstats!$BJ$3:$BJ$509,0),3)," - ",INDEX(teamstats!$BF$3:$BI$508,MATCH($G5,teamstats!$BJ$3:$BJ$509,0),4)),"")</f>
        <v>21 - 5</v>
      </c>
      <c r="J5" s="77">
        <f>G23-1</f>
        <v>2004</v>
      </c>
      <c r="K5" s="33" t="str">
        <f>IFERROR(CONCATENATE(INDEX(teamstats!$BF$3:$BI$508,MATCH($J5,teamstats!$BJ$3:$BJ$509,0),1)," - ",INDEX(teamstats!$BF$3:$BI$508,MATCH($J5,teamstats!$BJ$3:$BJ$509,0),2)),"")</f>
        <v>4 - 6</v>
      </c>
      <c r="L5" s="33" t="str">
        <f>IFERROR(CONCATENATE(INDEX(teamstats!$BF$3:$BI$508,MATCH($J5,teamstats!$BJ$3:$BJ$509,0),3)," - ",INDEX(teamstats!$BF$3:$BI$508,MATCH($J5,teamstats!$BJ$3:$BJ$509,0),4)),"")</f>
        <v>15 - 7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2:29" s="9" customFormat="1" ht="15">
      <c r="B6" s="95" t="s">
        <v>1365</v>
      </c>
      <c r="C6" s="96" t="s">
        <v>509</v>
      </c>
      <c r="D6" s="125" t="s">
        <v>1365</v>
      </c>
      <c r="E6" s="125" t="s">
        <v>1365</v>
      </c>
      <c r="F6" s="124" t="s">
        <v>644</v>
      </c>
      <c r="G6" s="77">
        <f>G5-1</f>
        <v>2022</v>
      </c>
      <c r="H6" s="33" t="str">
        <f>IFERROR(CONCATENATE(INDEX(teamstats!$BF$3:$BI$508,MATCH($G6,teamstats!$BJ$3:$BJ$509,0),1)," - ",INDEX(teamstats!$BF$3:$BI$508,MATCH($G6,teamstats!$BJ$3:$BJ$509,0),2)),"")</f>
        <v>8 - 0</v>
      </c>
      <c r="I6" s="34" t="str">
        <f>IFERROR(CONCATENATE(INDEX(teamstats!$BF$3:$BI$508,MATCH($G6,teamstats!$BJ$3:$BJ$509,0),3)," - ",INDEX(teamstats!$BF$3:$BI$508,MATCH($G6,teamstats!$BJ$3:$BJ$509,0),4)),"")</f>
        <v>26 - 1</v>
      </c>
      <c r="J6" s="77">
        <f>J5-1</f>
        <v>2003</v>
      </c>
      <c r="K6" s="33" t="str">
        <f>IFERROR(CONCATENATE(INDEX(teamstats!$BF$3:$BI$508,MATCH($J6,teamstats!$BJ$3:$BJ$509,0),1)," - ",INDEX(teamstats!$BF$3:$BI$508,MATCH($J6,teamstats!$BJ$3:$BJ$509,0),2)),"")</f>
        <v>8 - 2</v>
      </c>
      <c r="L6" s="33" t="str">
        <f>IFERROR(CONCATENATE(INDEX(teamstats!$BF$3:$BI$508,MATCH($J6,teamstats!$BJ$3:$BJ$509,0),3)," - ",INDEX(teamstats!$BF$3:$BI$508,MATCH($J6,teamstats!$BJ$3:$BJ$509,0),4)),"")</f>
        <v>11 - 10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2:29" s="9" customFormat="1" ht="15">
      <c r="B7" s="95" t="s">
        <v>1275</v>
      </c>
      <c r="C7" s="96" t="s">
        <v>509</v>
      </c>
      <c r="D7" s="125" t="s">
        <v>1275</v>
      </c>
      <c r="E7" s="124" t="s">
        <v>1275</v>
      </c>
      <c r="F7" s="124" t="s">
        <v>645</v>
      </c>
      <c r="G7" s="77">
        <f t="shared" ref="G7:G23" si="0">G6-1</f>
        <v>2021</v>
      </c>
      <c r="H7" s="33" t="str">
        <f>IFERROR(CONCATENATE(INDEX(teamstats!$BF$3:$BI$508,MATCH($G7,teamstats!$BJ$3:$BJ$509,0),1)," - ",INDEX(teamstats!$BF$3:$BI$508,MATCH($G7,teamstats!$BJ$3:$BJ$509,0),2)),"")</f>
        <v>8 - 0</v>
      </c>
      <c r="I7" s="34" t="str">
        <f>IFERROR(CONCATENATE(INDEX(teamstats!$BF$3:$BI$508,MATCH($G7,teamstats!$BJ$3:$BJ$509,0),3)," - ",INDEX(teamstats!$BF$3:$BI$508,MATCH($G7,teamstats!$BJ$3:$BJ$509,0),4)),"")</f>
        <v>21 - 1</v>
      </c>
      <c r="J7" s="77">
        <f t="shared" ref="J7:J23" si="1">J6-1</f>
        <v>2002</v>
      </c>
      <c r="K7" s="33" t="str">
        <f>IFERROR(CONCATENATE(INDEX(teamstats!$BF$3:$BI$508,MATCH($J7,teamstats!$BJ$3:$BJ$509,0),1)," - ",INDEX(teamstats!$BF$3:$BI$508,MATCH($J7,teamstats!$BJ$3:$BJ$509,0),2)),"")</f>
        <v xml:space="preserve"> - </v>
      </c>
      <c r="L7" s="33" t="str">
        <f>IFERROR(CONCATENATE(INDEX(teamstats!$BF$3:$BI$508,MATCH($J7,teamstats!$BJ$3:$BJ$509,0),3)," - ",INDEX(teamstats!$BF$3:$BI$508,MATCH($J7,teamstats!$BJ$3:$BJ$509,0),4)),"")</f>
        <v>7 - 14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2:29" s="9" customFormat="1" ht="15">
      <c r="B8" s="95" t="s">
        <v>631</v>
      </c>
      <c r="C8" s="96" t="s">
        <v>461</v>
      </c>
      <c r="D8" s="125" t="s">
        <v>1239</v>
      </c>
      <c r="E8" s="124" t="s">
        <v>1239</v>
      </c>
      <c r="F8" s="124" t="s">
        <v>637</v>
      </c>
      <c r="G8" s="77">
        <f t="shared" si="0"/>
        <v>2020</v>
      </c>
      <c r="H8" s="33" t="str">
        <f>IFERROR(CONCATENATE(INDEX(teamstats!$BF$3:$BI$508,MATCH($G8,teamstats!$BJ$3:$BJ$509,0),1)," - ",INDEX(teamstats!$BF$3:$BI$508,MATCH($G8,teamstats!$BJ$3:$BJ$509,0),2)),"")</f>
        <v>10 - 0</v>
      </c>
      <c r="I8" s="34" t="str">
        <f>IFERROR(CONCATENATE(INDEX(teamstats!$BF$3:$BI$508,MATCH($G8,teamstats!$BJ$3:$BJ$509,0),3)," - ",INDEX(teamstats!$BF$3:$BI$508,MATCH($G8,teamstats!$BJ$3:$BJ$509,0),4)),"")</f>
        <v>24 - 3</v>
      </c>
      <c r="J8" s="77">
        <f t="shared" si="1"/>
        <v>2001</v>
      </c>
      <c r="K8" s="33" t="str">
        <f>IFERROR(CONCATENATE(INDEX(teamstats!$BF$3:$BI$508,MATCH($J8,teamstats!$BJ$3:$BJ$509,0),1)," - ",INDEX(teamstats!$BF$3:$BI$508,MATCH($J8,teamstats!$BJ$3:$BJ$509,0),2)),"")</f>
        <v xml:space="preserve"> - </v>
      </c>
      <c r="L8" s="33" t="str">
        <f>IFERROR(CONCATENATE(INDEX(teamstats!$BF$3:$BI$508,MATCH($J8,teamstats!$BJ$3:$BJ$509,0),3)," - ",INDEX(teamstats!$BF$3:$BI$508,MATCH($J8,teamstats!$BJ$3:$BJ$509,0),4)),"")</f>
        <v>5 - 16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2:29" s="9" customFormat="1" ht="15">
      <c r="B9" s="95" t="s">
        <v>634</v>
      </c>
      <c r="C9" s="96" t="s">
        <v>461</v>
      </c>
      <c r="D9" s="125" t="s">
        <v>807</v>
      </c>
      <c r="E9" s="124" t="s">
        <v>807</v>
      </c>
      <c r="F9" s="124" t="s">
        <v>638</v>
      </c>
      <c r="G9" s="77">
        <f t="shared" si="0"/>
        <v>2019</v>
      </c>
      <c r="H9" s="33" t="str">
        <f>IFERROR(CONCATENATE(INDEX(teamstats!$BF$3:$BI$508,MATCH($G9,teamstats!$BJ$3:$BJ$509,0),1)," - ",INDEX(teamstats!$BF$3:$BI$508,MATCH($G9,teamstats!$BJ$3:$BJ$509,0),2)),"")</f>
        <v>10 - 0</v>
      </c>
      <c r="I9" s="34" t="str">
        <f>IFERROR(CONCATENATE(INDEX(teamstats!$BF$3:$BI$508,MATCH($G9,teamstats!$BJ$3:$BJ$509,0),3)," - ",INDEX(teamstats!$BF$3:$BI$508,MATCH($G9,teamstats!$BJ$3:$BJ$509,0),4)),"")</f>
        <v>25 - 2</v>
      </c>
      <c r="J9" s="77">
        <f t="shared" si="1"/>
        <v>2000</v>
      </c>
      <c r="K9" s="33" t="str">
        <f>IFERROR(CONCATENATE(INDEX(teamstats!$BF$3:$BI$508,MATCH($J9,teamstats!$BJ$3:$BJ$509,0),1)," - ",INDEX(teamstats!$BF$3:$BI$508,MATCH($J9,teamstats!$BJ$3:$BJ$509,0),2)),"")</f>
        <v xml:space="preserve"> - </v>
      </c>
      <c r="L9" s="33" t="str">
        <f>IFERROR(CONCATENATE(INDEX(teamstats!$BF$3:$BI$508,MATCH($J9,teamstats!$BJ$3:$BJ$509,0),3)," - ",INDEX(teamstats!$BF$3:$BI$508,MATCH($J9,teamstats!$BJ$3:$BJ$509,0),4)),"")</f>
        <v>7 - 17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2:29" s="9" customFormat="1" ht="15">
      <c r="B10" s="95"/>
      <c r="C10" s="96"/>
      <c r="D10" s="125" t="s">
        <v>631</v>
      </c>
      <c r="E10" s="124" t="s">
        <v>631</v>
      </c>
      <c r="F10" s="124" t="s">
        <v>639</v>
      </c>
      <c r="G10" s="77">
        <f t="shared" si="0"/>
        <v>2018</v>
      </c>
      <c r="H10" s="33" t="str">
        <f>IFERROR(CONCATENATE(INDEX(teamstats!$BF$3:$BI$508,MATCH($G10,teamstats!$BJ$3:$BJ$509,0),1)," - ",INDEX(teamstats!$BF$3:$BI$508,MATCH($G10,teamstats!$BJ$3:$BJ$509,0),2)),"")</f>
        <v>7 - 3</v>
      </c>
      <c r="I10" s="34" t="str">
        <f>IFERROR(CONCATENATE(INDEX(teamstats!$BF$3:$BI$508,MATCH($G10,teamstats!$BJ$3:$BJ$509,0),3)," - ",INDEX(teamstats!$BF$3:$BI$508,MATCH($G10,teamstats!$BJ$3:$BJ$509,0),4)),"")</f>
        <v>20 - 8</v>
      </c>
      <c r="J10" s="77">
        <f t="shared" si="1"/>
        <v>1999</v>
      </c>
      <c r="K10" s="33" t="str">
        <f>IFERROR(CONCATENATE(INDEX(teamstats!$BF$3:$BI$508,MATCH($J10,teamstats!$BJ$3:$BJ$509,0),1)," - ",INDEX(teamstats!$BF$3:$BI$508,MATCH($J10,teamstats!$BJ$3:$BJ$509,0),2)),"")</f>
        <v xml:space="preserve"> - </v>
      </c>
      <c r="L10" s="33" t="str">
        <f>IFERROR(CONCATENATE(INDEX(teamstats!$BF$3:$BI$508,MATCH($J10,teamstats!$BJ$3:$BJ$509,0),3)," - ",INDEX(teamstats!$BF$3:$BI$508,MATCH($J10,teamstats!$BJ$3:$BJ$509,0),4)),"")</f>
        <v>7 - 13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2:29" s="9" customFormat="1" ht="15">
      <c r="B11" s="95"/>
      <c r="C11" s="96"/>
      <c r="D11" s="125" t="s">
        <v>655</v>
      </c>
      <c r="E11" s="124" t="s">
        <v>632</v>
      </c>
      <c r="F11" s="124" t="s">
        <v>640</v>
      </c>
      <c r="G11" s="77">
        <f t="shared" si="0"/>
        <v>2017</v>
      </c>
      <c r="H11" s="33" t="str">
        <f>IFERROR(CONCATENATE(INDEX(teamstats!$BF$3:$BI$508,MATCH($G11,teamstats!$BJ$3:$BJ$509,0),1)," - ",INDEX(teamstats!$BF$3:$BI$508,MATCH($G11,teamstats!$BJ$3:$BJ$509,0),2)),"")</f>
        <v>6 - 4</v>
      </c>
      <c r="I11" s="34" t="str">
        <f>IFERROR(CONCATENATE(INDEX(teamstats!$BF$3:$BI$508,MATCH($G11,teamstats!$BJ$3:$BJ$509,0),3)," - ",INDEX(teamstats!$BF$3:$BI$508,MATCH($G11,teamstats!$BJ$3:$BJ$509,0),4)),"")</f>
        <v>16 - 9</v>
      </c>
      <c r="J11" s="77">
        <f t="shared" si="1"/>
        <v>1998</v>
      </c>
      <c r="K11" s="33" t="str">
        <f>IFERROR(CONCATENATE(INDEX(teamstats!$BF$3:$BI$508,MATCH($J11,teamstats!$BJ$3:$BJ$509,0),1)," - ",INDEX(teamstats!$BF$3:$BI$508,MATCH($J11,teamstats!$BJ$3:$BJ$509,0),2)),"")</f>
        <v xml:space="preserve"> - </v>
      </c>
      <c r="L11" s="33" t="str">
        <f>IFERROR(CONCATENATE(INDEX(teamstats!$BF$3:$BI$508,MATCH($J11,teamstats!$BJ$3:$BJ$509,0),3)," - ",INDEX(teamstats!$BF$3:$BI$508,MATCH($J11,teamstats!$BJ$3:$BJ$509,0),4)),"")</f>
        <v>18 - 6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2:29" s="9" customFormat="1" ht="15">
      <c r="B12" s="95"/>
      <c r="C12" s="96"/>
      <c r="D12" s="95"/>
      <c r="E12" s="124" t="s">
        <v>633</v>
      </c>
      <c r="F12" s="124" t="s">
        <v>641</v>
      </c>
      <c r="G12" s="77">
        <f t="shared" si="0"/>
        <v>2016</v>
      </c>
      <c r="H12" s="33" t="str">
        <f>IFERROR(CONCATENATE(INDEX(teamstats!$BF$3:$BI$508,MATCH($G12,teamstats!$BJ$3:$BJ$509,0),1)," - ",INDEX(teamstats!$BF$3:$BI$508,MATCH($G12,teamstats!$BJ$3:$BJ$509,0),2)),"")</f>
        <v>9 - 1</v>
      </c>
      <c r="I12" s="34" t="str">
        <f>IFERROR(CONCATENATE(INDEX(teamstats!$BF$3:$BI$508,MATCH($G12,teamstats!$BJ$3:$BJ$509,0),3)," - ",INDEX(teamstats!$BF$3:$BI$508,MATCH($G12,teamstats!$BJ$3:$BJ$509,0),4)),"")</f>
        <v>23 - 4</v>
      </c>
      <c r="J12" s="77">
        <f t="shared" si="1"/>
        <v>1997</v>
      </c>
      <c r="K12" s="33" t="str">
        <f>IFERROR(CONCATENATE(INDEX(teamstats!$BF$3:$BI$508,MATCH($J12,teamstats!$BJ$3:$BJ$509,0),1)," - ",INDEX(teamstats!$BF$3:$BI$508,MATCH($J12,teamstats!$BJ$3:$BJ$509,0),2)),"")</f>
        <v xml:space="preserve"> - </v>
      </c>
      <c r="L12" s="33" t="str">
        <f>IFERROR(CONCATENATE(INDEX(teamstats!$BF$3:$BI$508,MATCH($J12,teamstats!$BJ$3:$BJ$509,0),3)," - ",INDEX(teamstats!$BF$3:$BI$508,MATCH($J12,teamstats!$BJ$3:$BJ$509,0),4)),"")</f>
        <v>16 - 7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2:29" s="9" customFormat="1" ht="15">
      <c r="B13" s="95"/>
      <c r="C13" s="96"/>
      <c r="D13" s="95"/>
      <c r="E13" s="124" t="s">
        <v>655</v>
      </c>
      <c r="F13" s="124" t="s">
        <v>642</v>
      </c>
      <c r="G13" s="77">
        <f t="shared" si="0"/>
        <v>2015</v>
      </c>
      <c r="H13" s="33" t="str">
        <f>IFERROR(CONCATENATE(INDEX(teamstats!$BF$3:$BI$508,MATCH($G13,teamstats!$BJ$3:$BJ$509,0),1)," - ",INDEX(teamstats!$BF$3:$BI$508,MATCH($G13,teamstats!$BJ$3:$BJ$509,0),2)),"")</f>
        <v>8 - 2</v>
      </c>
      <c r="I13" s="34" t="str">
        <f>IFERROR(CONCATENATE(INDEX(teamstats!$BF$3:$BI$508,MATCH($G13,teamstats!$BJ$3:$BJ$509,0),3)," - ",INDEX(teamstats!$BF$3:$BI$508,MATCH($G13,teamstats!$BJ$3:$BJ$509,0),4)),"")</f>
        <v>21 - 6</v>
      </c>
      <c r="J13" s="77">
        <f t="shared" si="1"/>
        <v>1996</v>
      </c>
      <c r="K13" s="33" t="str">
        <f>IFERROR(CONCATENATE(INDEX(teamstats!$BF$3:$BI$508,MATCH($J13,teamstats!$BJ$3:$BJ$509,0),1)," - ",INDEX(teamstats!$BF$3:$BI$508,MATCH($J13,teamstats!$BJ$3:$BJ$509,0),2)),"")</f>
        <v xml:space="preserve"> - </v>
      </c>
      <c r="L13" s="33" t="str">
        <f>IFERROR(CONCATENATE(INDEX(teamstats!$BF$3:$BI$508,MATCH($J13,teamstats!$BJ$3:$BJ$509,0),3)," - ",INDEX(teamstats!$BF$3:$BI$508,MATCH($J13,teamstats!$BJ$3:$BJ$509,0),4)),"")</f>
        <v>16 - 6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2:29" s="9" customFormat="1" ht="15">
      <c r="B14" s="95"/>
      <c r="C14" s="96"/>
      <c r="D14" s="95"/>
      <c r="E14" s="124" t="s">
        <v>643</v>
      </c>
      <c r="F14" s="124" t="s">
        <v>1278</v>
      </c>
      <c r="G14" s="77">
        <f t="shared" si="0"/>
        <v>2014</v>
      </c>
      <c r="H14" s="33" t="str">
        <f>IFERROR(CONCATENATE(INDEX(teamstats!$BF$3:$BI$508,MATCH($G14,teamstats!$BJ$3:$BJ$509,0),1)," - ",INDEX(teamstats!$BF$3:$BI$508,MATCH($G14,teamstats!$BJ$3:$BJ$509,0),2)),"")</f>
        <v>8 - 2</v>
      </c>
      <c r="I14" s="34" t="str">
        <f>IFERROR(CONCATENATE(INDEX(teamstats!$BF$3:$BI$508,MATCH($G14,teamstats!$BJ$3:$BJ$509,0),3)," - ",INDEX(teamstats!$BF$3:$BI$508,MATCH($G14,teamstats!$BJ$3:$BJ$509,0),4)),"")</f>
        <v>20 - 10</v>
      </c>
      <c r="J14" s="77">
        <f t="shared" si="1"/>
        <v>1995</v>
      </c>
      <c r="K14" s="33" t="str">
        <f>IFERROR(CONCATENATE(INDEX(teamstats!$BF$3:$BI$508,MATCH($J14,teamstats!$BJ$3:$BJ$509,0),1)," - ",INDEX(teamstats!$BF$3:$BI$508,MATCH($J14,teamstats!$BJ$3:$BJ$509,0),2)),"")</f>
        <v xml:space="preserve"> - </v>
      </c>
      <c r="L14" s="33" t="str">
        <f>IFERROR(CONCATENATE(INDEX(teamstats!$BF$3:$BI$508,MATCH($J14,teamstats!$BJ$3:$BJ$509,0),3)," - ",INDEX(teamstats!$BF$3:$BI$508,MATCH($J14,teamstats!$BJ$3:$BJ$509,0),4)),"")</f>
        <v>8 - 14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2:29" s="9" customFormat="1" ht="15">
      <c r="B15" s="95"/>
      <c r="C15" s="96"/>
      <c r="D15" s="95"/>
      <c r="E15" s="124" t="s">
        <v>656</v>
      </c>
      <c r="G15" s="77">
        <f t="shared" si="0"/>
        <v>2013</v>
      </c>
      <c r="H15" s="33" t="str">
        <f>IFERROR(CONCATENATE(INDEX(teamstats!$BF$3:$BI$508,MATCH($G15,teamstats!$BJ$3:$BJ$509,0),1)," - ",INDEX(teamstats!$BF$3:$BI$508,MATCH($G15,teamstats!$BJ$3:$BJ$509,0),2)),"")</f>
        <v>9 - 1</v>
      </c>
      <c r="I15" s="34" t="str">
        <f>IFERROR(CONCATENATE(INDEX(teamstats!$BF$3:$BI$508,MATCH($G15,teamstats!$BJ$3:$BJ$509,0),3)," - ",INDEX(teamstats!$BF$3:$BI$508,MATCH($G15,teamstats!$BJ$3:$BJ$509,0),4)),"")</f>
        <v>19 - 10</v>
      </c>
      <c r="J15" s="77">
        <f t="shared" si="1"/>
        <v>1994</v>
      </c>
      <c r="K15" s="33" t="str">
        <f>IFERROR(CONCATENATE(INDEX(teamstats!$BF$3:$BI$508,MATCH($J15,teamstats!$BJ$3:$BJ$509,0),1)," - ",INDEX(teamstats!$BF$3:$BI$508,MATCH($J15,teamstats!$BJ$3:$BJ$509,0),2)),"")</f>
        <v xml:space="preserve"> - </v>
      </c>
      <c r="L15" s="33" t="str">
        <f>IFERROR(CONCATENATE(INDEX(teamstats!$BF$3:$BI$508,MATCH($J15,teamstats!$BJ$3:$BJ$509,0),3)," - ",INDEX(teamstats!$BF$3:$BI$508,MATCH($J15,teamstats!$BJ$3:$BJ$509,0),4)),"")</f>
        <v>22 - 1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2:29" s="9" customFormat="1" ht="15">
      <c r="B16" s="95"/>
      <c r="C16" s="96"/>
      <c r="D16" s="95"/>
      <c r="E16" s="124" t="s">
        <v>644</v>
      </c>
      <c r="G16" s="77">
        <f t="shared" si="0"/>
        <v>2012</v>
      </c>
      <c r="H16" s="33" t="str">
        <f>IFERROR(CONCATENATE(INDEX(teamstats!$BF$3:$BI$508,MATCH($G16,teamstats!$BJ$3:$BJ$509,0),1)," - ",INDEX(teamstats!$BF$3:$BI$508,MATCH($G16,teamstats!$BJ$3:$BJ$509,0),2)),"")</f>
        <v>4 - 4</v>
      </c>
      <c r="I16" s="34" t="str">
        <f>IFERROR(CONCATENATE(INDEX(teamstats!$BF$3:$BI$508,MATCH($G16,teamstats!$BJ$3:$BJ$509,0),3)," - ",INDEX(teamstats!$BF$3:$BI$508,MATCH($G16,teamstats!$BJ$3:$BJ$509,0),4)),"")</f>
        <v>14 - 16</v>
      </c>
      <c r="J16" s="77">
        <f t="shared" si="1"/>
        <v>1993</v>
      </c>
      <c r="K16" s="33" t="str">
        <f>IFERROR(CONCATENATE(INDEX(teamstats!$BF$3:$BI$508,MATCH($J16,teamstats!$BJ$3:$BJ$509,0),1)," - ",INDEX(teamstats!$BF$3:$BI$508,MATCH($J16,teamstats!$BJ$3:$BJ$509,0),2)),"")</f>
        <v xml:space="preserve"> - </v>
      </c>
      <c r="L16" s="33" t="str">
        <f>IFERROR(CONCATENATE(INDEX(teamstats!$BF$3:$BI$508,MATCH($J16,teamstats!$BJ$3:$BJ$509,0),3)," - ",INDEX(teamstats!$BF$3:$BI$508,MATCH($J16,teamstats!$BJ$3:$BJ$509,0),4)),"")</f>
        <v>14 - 9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2:29" s="9" customFormat="1" ht="15">
      <c r="B17" s="95"/>
      <c r="C17" s="96"/>
      <c r="D17" s="95"/>
      <c r="E17" s="124" t="s">
        <v>657</v>
      </c>
      <c r="G17" s="77">
        <f t="shared" si="0"/>
        <v>2011</v>
      </c>
      <c r="H17" s="33" t="str">
        <f>IFERROR(CONCATENATE(INDEX(teamstats!$BF$3:$BI$508,MATCH($G17,teamstats!$BJ$3:$BJ$509,0),1)," - ",INDEX(teamstats!$BF$3:$BI$508,MATCH($G17,teamstats!$BJ$3:$BJ$509,0),2)),"")</f>
        <v>6 - 2</v>
      </c>
      <c r="I17" s="34" t="str">
        <f>IFERROR(CONCATENATE(INDEX(teamstats!$BF$3:$BI$508,MATCH($G17,teamstats!$BJ$3:$BJ$509,0),3)," - ",INDEX(teamstats!$BF$3:$BI$508,MATCH($G17,teamstats!$BJ$3:$BJ$509,0),4)),"")</f>
        <v>13 - 13</v>
      </c>
      <c r="J17" s="77">
        <f t="shared" si="1"/>
        <v>1992</v>
      </c>
      <c r="K17" s="33" t="str">
        <f>IFERROR(CONCATENATE(INDEX(teamstats!$BF$3:$BI$508,MATCH($J17,teamstats!$BJ$3:$BJ$509,0),1)," - ",INDEX(teamstats!$BF$3:$BI$508,MATCH($J17,teamstats!$BJ$3:$BJ$509,0),2)),"")</f>
        <v xml:space="preserve"> - </v>
      </c>
      <c r="L17" s="33" t="str">
        <f>IFERROR(CONCATENATE(INDEX(teamstats!$BF$3:$BI$508,MATCH($J17,teamstats!$BJ$3:$BJ$509,0),3)," - ",INDEX(teamstats!$BF$3:$BI$508,MATCH($J17,teamstats!$BJ$3:$BJ$509,0),4)),"")</f>
        <v>9 - 12</v>
      </c>
      <c r="N17" s="63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2:29" s="9" customFormat="1" ht="15">
      <c r="B18" s="95"/>
      <c r="C18" s="96"/>
      <c r="D18" s="95"/>
      <c r="E18" s="124" t="s">
        <v>645</v>
      </c>
      <c r="G18" s="77">
        <f t="shared" si="0"/>
        <v>2010</v>
      </c>
      <c r="H18" s="33" t="str">
        <f>IFERROR(CONCATENATE(INDEX(teamstats!$BF$3:$BI$508,MATCH($G18,teamstats!$BJ$3:$BJ$509,0),1)," - ",INDEX(teamstats!$BF$3:$BI$508,MATCH($G18,teamstats!$BJ$3:$BJ$509,0),2)),"")</f>
        <v>3 - 5</v>
      </c>
      <c r="I18" s="34" t="str">
        <f>IFERROR(CONCATENATE(INDEX(teamstats!$BF$3:$BI$508,MATCH($G18,teamstats!$BJ$3:$BJ$509,0),3)," - ",INDEX(teamstats!$BF$3:$BI$508,MATCH($G18,teamstats!$BJ$3:$BJ$509,0),4)),"")</f>
        <v>8 - 18</v>
      </c>
      <c r="J18" s="77">
        <f t="shared" si="1"/>
        <v>1991</v>
      </c>
      <c r="K18" s="33" t="str">
        <f>IFERROR(CONCATENATE(INDEX(teamstats!$BF$3:$BI$508,MATCH($J18,teamstats!$BJ$3:$BJ$509,0),1)," - ",INDEX(teamstats!$BF$3:$BI$508,MATCH($J18,teamstats!$BJ$3:$BJ$509,0),2)),"")</f>
        <v xml:space="preserve"> - </v>
      </c>
      <c r="L18" s="33" t="str">
        <f>IFERROR(CONCATENATE(INDEX(teamstats!$BF$3:$BI$508,MATCH($J18,teamstats!$BJ$3:$BJ$509,0),3)," - ",INDEX(teamstats!$BF$3:$BI$508,MATCH($J18,teamstats!$BJ$3:$BJ$509,0),4)),"")</f>
        <v>17 - 6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2:29" s="9" customFormat="1" ht="15">
      <c r="B19" s="95"/>
      <c r="C19" s="96"/>
      <c r="D19" s="95"/>
      <c r="E19" s="124" t="s">
        <v>658</v>
      </c>
      <c r="G19" s="77">
        <f t="shared" si="0"/>
        <v>2009</v>
      </c>
      <c r="H19" s="33" t="str">
        <f>IFERROR(CONCATENATE(INDEX(teamstats!$BF$3:$BI$508,MATCH($G19,teamstats!$BJ$3:$BJ$509,0),1)," - ",INDEX(teamstats!$BF$3:$BI$508,MATCH($G19,teamstats!$BJ$3:$BJ$509,0),2)),"")</f>
        <v>7 - 3</v>
      </c>
      <c r="I19" s="34" t="str">
        <f>IFERROR(CONCATENATE(INDEX(teamstats!$BF$3:$BI$508,MATCH($G19,teamstats!$BJ$3:$BJ$509,0),3)," - ",INDEX(teamstats!$BF$3:$BI$508,MATCH($G19,teamstats!$BJ$3:$BJ$509,0),4)),"")</f>
        <v>14 - 12</v>
      </c>
      <c r="J19" s="77">
        <f t="shared" si="1"/>
        <v>1990</v>
      </c>
      <c r="K19" s="33" t="str">
        <f>IFERROR(CONCATENATE(INDEX(teamstats!$BF$3:$BI$508,MATCH($J19,teamstats!$BJ$3:$BJ$509,0),1)," - ",INDEX(teamstats!$BF$3:$BI$508,MATCH($J19,teamstats!$BJ$3:$BJ$509,0),2)),"")</f>
        <v xml:space="preserve"> - </v>
      </c>
      <c r="L19" s="33" t="str">
        <f>IFERROR(CONCATENATE(INDEX(teamstats!$BF$3:$BI$508,MATCH($J19,teamstats!$BJ$3:$BJ$509,0),3)," - ",INDEX(teamstats!$BF$3:$BI$508,MATCH($J19,teamstats!$BJ$3:$BJ$509,0),4)),"")</f>
        <v>7 - 11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2:29" s="9" customFormat="1" ht="15">
      <c r="B20" s="95"/>
      <c r="C20" s="96"/>
      <c r="D20" s="95"/>
      <c r="E20" s="98" t="s">
        <v>1279</v>
      </c>
      <c r="G20" s="77">
        <f t="shared" si="0"/>
        <v>2008</v>
      </c>
      <c r="H20" s="33" t="str">
        <f>IFERROR(CONCATENATE(INDEX(teamstats!$BF$3:$BI$508,MATCH($G20,teamstats!$BJ$3:$BJ$509,0),1)," - ",INDEX(teamstats!$BF$3:$BI$508,MATCH($G20,teamstats!$BJ$3:$BJ$509,0),2)),"")</f>
        <v>5 - 5</v>
      </c>
      <c r="I20" s="34" t="str">
        <f>IFERROR(CONCATENATE(INDEX(teamstats!$BF$3:$BI$508,MATCH($G20,teamstats!$BJ$3:$BJ$509,0),3)," - ",INDEX(teamstats!$BF$3:$BI$508,MATCH($G20,teamstats!$BJ$3:$BJ$509,0),4)),"")</f>
        <v>11 - 15</v>
      </c>
      <c r="J20" s="77">
        <f t="shared" si="1"/>
        <v>1989</v>
      </c>
      <c r="K20" s="33" t="str">
        <f>IFERROR(CONCATENATE(INDEX(teamstats!$BF$3:$BI$508,MATCH($J20,teamstats!$BJ$3:$BJ$509,0),1)," - ",INDEX(teamstats!$BF$3:$BI$508,MATCH($J20,teamstats!$BJ$3:$BJ$509,0),2)),"")</f>
        <v xml:space="preserve"> - </v>
      </c>
      <c r="L20" s="33" t="str">
        <f>IFERROR(CONCATENATE(INDEX(teamstats!$BF$3:$BI$508,MATCH($J20,teamstats!$BJ$3:$BJ$509,0),3)," - ",INDEX(teamstats!$BF$3:$BI$508,MATCH($J20,teamstats!$BJ$3:$BJ$509,0),4)),"")</f>
        <v>5 - 14</v>
      </c>
      <c r="N20"/>
      <c r="O20"/>
      <c r="P20"/>
      <c r="Q20"/>
      <c r="R20"/>
      <c r="S20" s="65"/>
      <c r="T20"/>
      <c r="U20"/>
      <c r="V20"/>
      <c r="W20"/>
      <c r="X20"/>
      <c r="Y20"/>
      <c r="Z20"/>
      <c r="AA20"/>
      <c r="AB20"/>
      <c r="AC20"/>
    </row>
    <row r="21" spans="2:29" s="9" customFormat="1" ht="15">
      <c r="B21" s="95"/>
      <c r="C21" s="96"/>
      <c r="D21" s="95"/>
      <c r="E21" s="98" t="s">
        <v>642</v>
      </c>
      <c r="G21" s="77">
        <f t="shared" si="0"/>
        <v>2007</v>
      </c>
      <c r="H21" s="33" t="str">
        <f>IFERROR(CONCATENATE(INDEX(teamstats!$BF$3:$BI$508,MATCH($G21,teamstats!$BJ$3:$BJ$509,0),1)," - ",INDEX(teamstats!$BF$3:$BI$508,MATCH($G21,teamstats!$BJ$3:$BJ$509,0),2)),"")</f>
        <v>7 - 1</v>
      </c>
      <c r="I21" s="34" t="str">
        <f>IFERROR(CONCATENATE(INDEX(teamstats!$BF$3:$BI$508,MATCH($G21,teamstats!$BJ$3:$BJ$509,0),3)," - ",INDEX(teamstats!$BF$3:$BI$508,MATCH($G21,teamstats!$BJ$3:$BJ$509,0),4)),"")</f>
        <v>20 - 7</v>
      </c>
      <c r="J21" s="77">
        <f t="shared" si="1"/>
        <v>1988</v>
      </c>
      <c r="K21" s="33" t="str">
        <f>IFERROR(CONCATENATE(INDEX(teamstats!$BF$3:$BI$508,MATCH($J21,teamstats!$BJ$3:$BJ$509,0),1)," - ",INDEX(teamstats!$BF$3:$BI$508,MATCH($J21,teamstats!$BJ$3:$BJ$509,0),2)),"")</f>
        <v xml:space="preserve"> - </v>
      </c>
      <c r="L21" s="33" t="str">
        <f>IFERROR(CONCATENATE(INDEX(teamstats!$BF$3:$BI$508,MATCH($J21,teamstats!$BJ$3:$BJ$509,0),3)," - ",INDEX(teamstats!$BF$3:$BI$508,MATCH($J21,teamstats!$BJ$3:$BJ$509,0),4)),"")</f>
        <v>13 - 9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2:29" s="9" customFormat="1" ht="15">
      <c r="B22" s="95"/>
      <c r="C22" s="96"/>
      <c r="D22" s="95"/>
      <c r="E22" s="98"/>
      <c r="G22" s="77">
        <f t="shared" si="0"/>
        <v>2006</v>
      </c>
      <c r="H22" s="33" t="str">
        <f>IFERROR(CONCATENATE(INDEX(teamstats!$BF$3:$BI$508,MATCH($G22,teamstats!$BJ$3:$BJ$509,0),1)," - ",INDEX(teamstats!$BF$3:$BI$508,MATCH($G22,teamstats!$BJ$3:$BJ$509,0),2)),"")</f>
        <v xml:space="preserve"> - </v>
      </c>
      <c r="I22" s="34" t="str">
        <f>IFERROR(CONCATENATE(INDEX(teamstats!$BF$3:$BI$508,MATCH($G22,teamstats!$BJ$3:$BJ$509,0),3)," - ",INDEX(teamstats!$BF$3:$BI$508,MATCH($G22,teamstats!$BJ$3:$BJ$509,0),4)),"")</f>
        <v>24 - 4</v>
      </c>
      <c r="J22" s="77">
        <f t="shared" si="1"/>
        <v>1987</v>
      </c>
      <c r="K22" s="33" t="str">
        <f>IFERROR(CONCATENATE(INDEX(teamstats!$BF$3:$BI$508,MATCH($J22,teamstats!$BJ$3:$BJ$509,0),1)," - ",INDEX(teamstats!$BF$3:$BI$508,MATCH($J22,teamstats!$BJ$3:$BJ$509,0),2)),"")</f>
        <v xml:space="preserve"> - </v>
      </c>
      <c r="L22" s="33" t="str">
        <f>IFERROR(CONCATENATE(INDEX(teamstats!$BF$3:$BI$508,MATCH($J22,teamstats!$BJ$3:$BJ$509,0),3)," - ",INDEX(teamstats!$BF$3:$BI$508,MATCH($J22,teamstats!$BJ$3:$BJ$509,0),4)),"")</f>
        <v>10 - 11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2:29" s="9" customFormat="1" ht="15">
      <c r="B23" s="95"/>
      <c r="C23" s="96"/>
      <c r="D23" s="95"/>
      <c r="E23" s="98"/>
      <c r="G23" s="77">
        <f t="shared" si="0"/>
        <v>2005</v>
      </c>
      <c r="H23" s="33" t="str">
        <f>IFERROR(CONCATENATE(INDEX(teamstats!$BF$3:$BI$508,MATCH($G23,teamstats!$BJ$3:$BJ$509,0),1)," - ",INDEX(teamstats!$BF$3:$BI$508,MATCH($G23,teamstats!$BJ$3:$BJ$509,0),2)),"")</f>
        <v xml:space="preserve"> - </v>
      </c>
      <c r="I23" s="34" t="str">
        <f>IFERROR(CONCATENATE(INDEX(teamstats!$BF$3:$BI$508,MATCH($G23,teamstats!$BJ$3:$BJ$509,0),3)," - ",INDEX(teamstats!$BF$3:$BI$508,MATCH($G23,teamstats!$BJ$3:$BJ$509,0),4)),"")</f>
        <v>16 - 5</v>
      </c>
      <c r="J23" s="77">
        <f t="shared" si="1"/>
        <v>1986</v>
      </c>
      <c r="K23" s="33" t="str">
        <f>IFERROR(CONCATENATE(INDEX(teamstats!$BF$3:$BI$508,MATCH($J23,teamstats!$BJ$3:$BJ$509,0),1)," - ",INDEX(teamstats!$BF$3:$BI$508,MATCH($J23,teamstats!$BJ$3:$BJ$509,0),2)),"")</f>
        <v xml:space="preserve"> - </v>
      </c>
      <c r="L23" s="33" t="str">
        <f>IFERROR(CONCATENATE(INDEX(teamstats!$BF$3:$BI$508,MATCH($J23,teamstats!$BJ$3:$BJ$509,0),3)," - ",INDEX(teamstats!$BF$3:$BI$508,MATCH($J23,teamstats!$BJ$3:$BJ$509,0),4)),"")</f>
        <v>8 - 7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2:29" s="9" customFormat="1" ht="3" customHeight="1">
      <c r="B24" s="7"/>
      <c r="C24" s="14"/>
      <c r="E24" s="7"/>
      <c r="F24" s="7"/>
      <c r="G24" s="8"/>
      <c r="H24" s="8"/>
      <c r="I24" s="13"/>
      <c r="J24" s="8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2:29" s="9" customFormat="1" ht="15">
      <c r="B25" s="324" t="s">
        <v>159</v>
      </c>
      <c r="C25" s="324"/>
      <c r="D25" s="324"/>
      <c r="E25" s="324"/>
      <c r="F25" s="324"/>
      <c r="G25" s="324"/>
      <c r="H25" s="324"/>
      <c r="I25" s="324"/>
      <c r="J25" s="324"/>
      <c r="K25" s="324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2:29" s="9" customFormat="1" ht="6" customHeight="1"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2:29" s="15" customFormat="1" ht="27.95" customHeight="1">
      <c r="B27" s="16" t="s">
        <v>7</v>
      </c>
      <c r="C27" s="319">
        <f>gamemax_team!$O$3</f>
        <v>120</v>
      </c>
      <c r="D27" s="319"/>
      <c r="E27" s="320">
        <f>IF(COUNTA(gamemax_team!$N$3:$N$7)=1,gamemax_team!$N$3,IF(COUNTA(gamemax_team!$N$3:$N$7)=2,CONCATENATE(gamemax_team!$N$3,": ",gamemax_team!$N$4),IF(COUNTA(gamemax_team!$N$3:$N$7)=3,CONCATENATE(gamemax_team!$N$3,": ",gamemax_team!$N$4,": ",gamemax_team!$N$5),IF(COUNTA(gamemax_team!$N$3:$N$7)=4,CONCATENATE(gamemax_team!$N$3,": ",gamemax_team!$N$4,": ",gamemax_team!$N$5,": ",gamemax_team!$N$6),IF(COUNTA(gamemax_team!$N$3:$N$7)=5,CONCATENATE(gamemax_team!$N$3,": ",gamemax_team!$N$4,": ",gamemax_team!$N$5,": ",gamemax_team!$N$6,": ",gamemax_team!$N$7),"")))))</f>
        <v>1991</v>
      </c>
      <c r="F27" s="321"/>
      <c r="G27" s="17">
        <f>gamemax_player!$P$3</f>
        <v>44</v>
      </c>
      <c r="H27" s="320" t="str">
        <f>IF(COUNTA(gamemax_player!$O$3:$O$27)=1,gamemax_player!$O$3,IF(COUNTA(gamemax_player!$O$3:$O$27)=2,CONCATENATE(gamemax_player!$O$3,": ",gamemax_player!$O$4),IF(COUNTA(gamemax_player!$O$3:$O$27)=3,CONCATENATE(gamemax_player!$O$3,": ",gamemax_player!$O$4,": ",gamemax_player!$O$23),IF(COUNTA(gamemax_player!$O$3:$O$27)=4,CONCATENATE(gamemax_player!$O$3,": ",gamemax_player!$O$4,": ",gamemax_player!$O$23,": ",gamemax_player!$O$26),IF(COUNTA(gamemax_player!$O$3:$O$27)=5,CONCATENATE(gamemax_player!$O$3,": ",gamemax_player!$O$4,": ",gamemax_player!$O$23,": ",gamemax_player!$O$26,": ",gamemax_player!$O$27),"")))))</f>
        <v>Keith Strong, 1994</v>
      </c>
      <c r="I27" s="320"/>
      <c r="J27" s="320"/>
      <c r="K27" s="322"/>
      <c r="L27" s="322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2:29" s="15" customFormat="1" ht="27.75" customHeight="1">
      <c r="B28" s="16" t="s">
        <v>662</v>
      </c>
      <c r="C28" s="319">
        <f>gamemax_team!$AP$3</f>
        <v>5</v>
      </c>
      <c r="D28" s="319"/>
      <c r="E28" s="320" t="str">
        <f>IF(COUNTA(gamemax_team!$AO$3:$AO$7)=1,gamemax_team!$AO$3,IF(COUNTA(gamemax_team!$AO$3:$AO$7)=2,CONCATENATE(gamemax_team!$AO$3,": ",gamemax_team!$AO$4),IF(COUNTA(gamemax_team!$AO$3:$AO$7)=3,CONCATENATE(gamemax_team!$AO$3,": ",gamemax_team!$AO$4,": ",gamemax_team!$AO$5),IF(COUNTA(gamemax_team!$AO$3:$AO$7)=4,CONCATENATE(gamemax_team!$AO$3,": ",gamemax_team!$AO$4,": ",gamemax_team!$AO$5,": ",gamemax_team!$AO$6),IF(COUNTA(gamemax_team!$AO$3:$AO$7)=5,CONCATENATE(gamemax_team!$AO$3,": ",gamemax_team!$AO$4,": ",gamemax_team!$AO$5,": ",gamemax_team!$AO$6,": ",gamemax_team!$AO$7),"")))))</f>
        <v>1934: 2021: 2022</v>
      </c>
      <c r="F28" s="321"/>
      <c r="G28" s="156">
        <f>gamemax_player!$AK$3</f>
        <v>9</v>
      </c>
      <c r="H28" s="320" t="str">
        <f>IF(COUNTA(gamemax_player!$AJ$3:$AJ$27)=1,gamemax_player!$AJ$3,IF(COUNTA(gamemax_player!$AJ$3:$AJ$27)=2,CONCATENATE(gamemax_player!$AJ$3,": ",gamemax_player!$AJ$4),IF(COUNTA(gamemax_player!$AJ$3:$AJ$27)=3,CONCATENATE(gamemax_player!$AJ$3,": ",gamemax_player!$AJ$4,": ",gamemax_player!$AJ$23),IF(COUNTA(gamemax_player!$AJ$3:$AJ$27)=4,CONCATENATE(gamemax_player!$AJ$3,": ",gamemax_player!$AJ$4,": ",gamemax_player!$AJ$23,": ",gamemax_player!$AJ$26),IF(COUNTA(gamemax_player!$AJ$3:$AJ$27)=5,CONCATENATE(gamemax_player!$AJ$3,": ",gamemax_player!$AJ$4,": ",gamemax_player!$AJ$23,": ",gamemax_player!$AJ$26,": ",gamemax_player!$AJ$27),"")))))</f>
        <v xml:space="preserve">Luca Brooks, 2020: Dillon Barritt, 2019: : </v>
      </c>
      <c r="I28" s="320"/>
      <c r="J28" s="320"/>
      <c r="K28" s="322"/>
      <c r="L28" s="322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2:29" s="15" customFormat="1" ht="27.95" customHeight="1">
      <c r="B29" s="16" t="s">
        <v>11</v>
      </c>
      <c r="C29" s="323">
        <f>gamemax_team!$U$3</f>
        <v>0.66</v>
      </c>
      <c r="D29" s="323"/>
      <c r="E29" s="320">
        <f>IF(COUNTA(gamemax_team!$T$3:$T$7)=1,gamemax_team!$T$3,IF(COUNTA(gamemax_team!$T$3:$T$7)=2,CONCATENATE(gamemax_team!$T$3,": ",gamemax_team!$T$4),IF(COUNTA(gamemax_team!$T$3:$T$7)=3,CONCATENATE(gamemax_team!$T$3,": ",gamemax_team!$T$4,": ",gamemax_team!$T$5),IF(COUNTA(gamemax_team!$T$3:$T$7)=4,CONCATENATE(gamemax_team!$T$3,": ",gamemax_team!$T$4,": ",gamemax_team!$T$5,": ",gamemax_team!$T$6),IF(COUNTA(gamemax_team!$T$3:$T$7)=5,CONCATENATE(gamemax_team!$T$3,": ",gamemax_team!$T$4,": ",gamemax_team!$T$5,": ",gamemax_team!$T$6,": ",gamemax_team!$T$7),"")))))</f>
        <v>2022</v>
      </c>
      <c r="F29" s="321"/>
      <c r="G29" s="38">
        <f>gamemax_player!$S$3</f>
        <v>1</v>
      </c>
      <c r="H29" s="320" t="str">
        <f>IF(COUNTA(gamemax_player!$R$3:$R$27)=1,gamemax_player!$R$3,IF(COUNTA(gamemax_player!$R$3:$R$27)=2,CONCATENATE(gamemax_player!$R$3,": ",gamemax_player!$R$4),IF(COUNTA(gamemax_player!$R$3:$R$27)=3,CONCATENATE(gamemax_player!$R$3,": ",gamemax_player!$R$4,": ",gamemax_player!$R$23),IF(COUNTA(gamemax_player!$R$3:$R$27)=4,CONCATENATE(gamemax_player!$R$3,": ",gamemax_player!$R$4,": ",gamemax_player!$R$23,": ",gamemax_player!$R$26),IF(COUNTA(gamemax_player!$R$3:$R$27)=5,CONCATENATE(gamemax_player!$R$3,": ",gamemax_player!$R$4,": ",gamemax_player!$R$23,": ",gamemax_player!$R$26,": ",gamemax_player!$R$27),"")))))</f>
        <v>Nate Sutherland, 2009: Kailer Duarte, 2023</v>
      </c>
      <c r="I29" s="320"/>
      <c r="J29" s="320"/>
      <c r="K29" s="322"/>
      <c r="L29" s="322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2:29" s="15" customFormat="1" ht="27.95" customHeight="1">
      <c r="B30" s="16" t="s">
        <v>12</v>
      </c>
      <c r="C30" s="323">
        <f>gamemax_team!$X$3</f>
        <v>1</v>
      </c>
      <c r="D30" s="323"/>
      <c r="E30" s="320" t="str">
        <f>IF(COUNTA(gamemax_team!$W$3:$W$7)=1,gamemax_team!$W$3,IF(COUNTA(gamemax_team!$W$3:$W$7)=2,CONCATENATE(gamemax_team!$W$3,": ",gamemax_team!$W$4),IF(COUNTA(gamemax_team!$W$3:$W$7)=3,CONCATENATE(gamemax_team!$W$3,": ",gamemax_team!$W$4,": ",gamemax_team!$W$5),IF(COUNTA(gamemax_team!$W$3:$W$7)=4,CONCATENATE(gamemax_team!$W$3,": ",gamemax_team!$W$4,": ",gamemax_team!$W$5,": ",gamemax_team!$W$6),IF(COUNTA(gamemax_team!$W$3:$W$7)=5,CONCATENATE(gamemax_team!$W$3,": ",gamemax_team!$W$4,": ",gamemax_team!$W$5,": ",gamemax_team!$W$6,": ",gamemax_team!$W$7),"")))))</f>
        <v>2019: 2021: 2022</v>
      </c>
      <c r="F30" s="321"/>
      <c r="G30" s="38">
        <f>gamemax_player!$V$3</f>
        <v>1</v>
      </c>
      <c r="H30" s="320" t="str">
        <f>IF(COUNTA(gamemax_player!$U$3:$U$27)=1,gamemax_player!$U$3,IF(COUNTA(gamemax_player!$U$3:$U$27)=2,CONCATENATE(gamemax_player!$U$3,": ",gamemax_player!$U$4),IF(COUNTA(gamemax_player!$U$3:$U$27)=3,CONCATENATE(gamemax_player!$U$3,": ",gamemax_player!$U$4,": ",gamemax_player!$U$23),IF(COUNTA(gamemax_player!$U$3:$U$27)=4,CONCATENATE(gamemax_player!$U$3,": ",gamemax_player!$U$4,": ",gamemax_player!$U$23,": ",gamemax_player!$U$26),IF(COUNTA(gamemax_player!$U$3:$U$27)=5,CONCATENATE(gamemax_player!$U$3,": ",gamemax_player!$U$4,": ",gamemax_player!$U$23,": ",gamemax_player!$U$26,": ",gamemax_player!$U$27),"")))))</f>
        <v>Clayton Louderback, 2018: Hyrum Booth, 2008</v>
      </c>
      <c r="I30" s="320"/>
      <c r="J30" s="320"/>
      <c r="K30" s="322"/>
      <c r="L30" s="322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2:29" s="15" customFormat="1" ht="27.95" customHeight="1">
      <c r="B31" s="16" t="s">
        <v>9</v>
      </c>
      <c r="C31" s="319">
        <f>gamemax_team!$AA$3</f>
        <v>65</v>
      </c>
      <c r="D31" s="319"/>
      <c r="E31" s="320">
        <f>IF(COUNTA(gamemax_team!$Z$3:$Z$7)=1,gamemax_team!$Z$3,IF(COUNTA(gamemax_team!$Z$3:$Z$7)=2,CONCATENATE(gamemax_team!$Z$3,": ",gamemax_team!$Z$4),IF(COUNTA(gamemax_team!$Z$3:$Z$7)=3,CONCATENATE(gamemax_team!$Z$3,": ",gamemax_team!$Z$4,": ",gamemax_team!$Z$5),IF(COUNTA(gamemax_team!$Z$3:$Z$7)=4,CONCATENATE(gamemax_team!$Z$3,": ",gamemax_team!$Z$4,": ",gamemax_team!$Z$5,": ",gamemax_team!$Z$6),IF(COUNTA(gamemax_team!$Z$3:$Z$7)=5,CONCATENATE(gamemax_team!$Z$3,": ",gamemax_team!$Z$4,": ",gamemax_team!$Z$5,": ",gamemax_team!$Z$6,": ",gamemax_team!$Z$7),"")))))</f>
        <v>2014</v>
      </c>
      <c r="F31" s="321"/>
      <c r="G31" s="17">
        <f>gamemax_player!$Y$3</f>
        <v>20</v>
      </c>
      <c r="H31" s="320" t="str">
        <f>IF(COUNTA(gamemax_player!$X$3:$X$27)=1,gamemax_player!$X$3,IF(COUNTA(gamemax_player!$X$3:$X$27)=2,CONCATENATE(gamemax_player!$X$3,": ",gamemax_player!$X$4),IF(COUNTA(gamemax_player!$X$3:$X$27)=3,CONCATENATE(gamemax_player!$X$3,": ",gamemax_player!$X$4,": ",gamemax_player!$X$23),IF(COUNTA(gamemax_player!$X$3:$X$27)=4,CONCATENATE(gamemax_player!$X$3,": ",gamemax_player!$X$4,": ",gamemax_player!$X$23,": ",gamemax_player!$X$26),IF(COUNTA(gamemax_player!$X$3:$X$27)=5,CONCATENATE(gamemax_player!$X$3,": ",gamemax_player!$X$4,": ",gamemax_player!$X$23,": ",gamemax_player!$X$26,": ",gamemax_player!$X$27),"")))))</f>
        <v>Wyatt Burr, 2014: Kaleb Brost, 2007</v>
      </c>
      <c r="I31" s="320"/>
      <c r="J31" s="320"/>
      <c r="K31" s="322"/>
      <c r="L31" s="322"/>
    </row>
    <row r="32" spans="2:29" s="15" customFormat="1" ht="31.5" customHeight="1">
      <c r="B32" s="16" t="s">
        <v>2</v>
      </c>
      <c r="C32" s="319">
        <f>gamemax_team!$AD$3</f>
        <v>31</v>
      </c>
      <c r="D32" s="319"/>
      <c r="E32" s="320">
        <f>IF(COUNTA(gamemax_team!$AC$3:$AC$7)=1,gamemax_team!$AC$3,IF(COUNTA(gamemax_team!$AC$3:$AC$7)=2,CONCATENATE(gamemax_team!$AC$3,": ",gamemax_team!$AC$4),IF(COUNTA(gamemax_team!$AC$3:$AC$7)=3,CONCATENATE(gamemax_team!$AC$3,": ",gamemax_team!$AC$4,": ",gamemax_team!$AC$5),IF(COUNTA(gamemax_team!$AC$3:$AC$7)=4,CONCATENATE(gamemax_team!$AC$3,": ",gamemax_team!$AC$4,": ",gamemax_team!$AC$5,": ",gamemax_team!$AC$6),IF(COUNTA(gamemax_team!$AC$3:$AC$7)=5,CONCATENATE(gamemax_team!$AC$3,": ",gamemax_team!$AC$4,": ",gamemax_team!$AC$5,": ",gamemax_team!$AC$6,": ",gamemax_team!$AC$7),"")))))</f>
        <v>2020</v>
      </c>
      <c r="F32" s="321"/>
      <c r="G32" s="39">
        <f>gamemax_player!$AB$3</f>
        <v>12</v>
      </c>
      <c r="H32" s="320" t="str">
        <f>IF(COUNTA(gamemax_player!$AA$3:$AA$27)=1,gamemax_player!$AA$3,IF(COUNTA(gamemax_player!$AA$3:$AA$27)=2,CONCATENATE(gamemax_player!$AA$3,": ",gamemax_player!$AA$4),IF(COUNTA(gamemax_player!$AA$3:$AA$27)=3,CONCATENATE(gamemax_player!$AA$3,": ",gamemax_player!$AA$4,": ",gamemax_player!$AA$23),IF(COUNTA(gamemax_player!$AA$3:$AA$27)=4,CONCATENATE(gamemax_player!$AA$3,": ",gamemax_player!$AA$4,": ",gamemax_player!$AA$23,": ",gamemax_player!$AA$26),IF(COUNTA(gamemax_player!$AA$3:$AA$27)=5,CONCATENATE(gamemax_player!$AA$3,": ",gamemax_player!$AA$4,": ",gamemax_player!$AA$23,": ",gamemax_player!$AA$26,": ",gamemax_player!$AA$27),"")))))</f>
        <v>Luca Brooks, 2022</v>
      </c>
      <c r="I32" s="320"/>
      <c r="J32" s="320"/>
      <c r="K32" s="322"/>
      <c r="L32" s="322"/>
    </row>
    <row r="33" spans="1:13" s="15" customFormat="1" ht="27.95" customHeight="1">
      <c r="B33" s="16" t="s">
        <v>10</v>
      </c>
      <c r="C33" s="319">
        <f>gamemax_team!$AG$3</f>
        <v>34</v>
      </c>
      <c r="D33" s="319"/>
      <c r="E33" s="320">
        <f>IF(COUNTA(gamemax_team!$AF$3:$AF$7)=1,gamemax_team!$AF$3,IF(COUNTA(gamemax_team!$AF$3:$AF$7)=2,CONCATENATE(gamemax_team!$AF$3,": ",gamemax_team!$AF$4),IF(COUNTA(gamemax_team!$AF$3:$AF$7)=3,CONCATENATE(gamemax_team!$AF$3,": ",gamemax_team!$AF$4,": ",gamemax_team!$AF$5),IF(COUNTA(gamemax_team!$AF$3:$AF$7)=4,CONCATENATE(gamemax_team!$AF$3,": ",gamemax_team!$AF$4,": ",gamemax_team!$AF$5,": ",gamemax_team!$AF$6),IF(COUNTA(gamemax_team!$AF$3:$AF$7)=5,CONCATENATE(gamemax_team!$AF$3,": ",gamemax_team!$AF$4,": ",gamemax_team!$AF$5,": ",gamemax_team!$AF$6,": ",gamemax_team!$AF$7),"")))))</f>
        <v>2011</v>
      </c>
      <c r="F33" s="321"/>
      <c r="G33" s="39">
        <f>gamemax_player!$AE$3</f>
        <v>12</v>
      </c>
      <c r="H33" s="320" t="str">
        <f>IF(COUNTA(gamemax_player!$AD$3:$AD$27)=1,gamemax_player!$AD$3,IF(COUNTA(gamemax_player!$AD$3:$AD$27)=2,CONCATENATE(gamemax_player!$AD$3,": ",gamemax_player!$AD$4),IF(COUNTA(gamemax_player!$AD$3:$AD$27)=3,CONCATENATE(gamemax_player!$AD$3,": ",gamemax_player!$AD$4,": ",gamemax_player!$AD$23),IF(COUNTA(gamemax_player!$AD$3:$AD$27)=4,CONCATENATE(gamemax_player!$AD$3,": ",gamemax_player!$AD$4,": ",gamemax_player!$AD$23,": ",gamemax_player!$AD$26),IF(COUNTA(gamemax_player!$AD$3:$AD$27)=5,CONCATENATE(gamemax_player!$AD$3,": ",gamemax_player!$AD$4,": ",gamemax_player!$AD$23,": ",gamemax_player!$AD$26,": ",gamemax_player!$AD$27),"")))))</f>
        <v>Luca Brooks, 2020</v>
      </c>
      <c r="I33" s="320"/>
      <c r="J33" s="320"/>
      <c r="K33" s="322"/>
      <c r="L33" s="322"/>
    </row>
    <row r="34" spans="1:13" s="15" customFormat="1" ht="27.95" customHeight="1">
      <c r="B34" s="16" t="s">
        <v>13</v>
      </c>
      <c r="C34" s="319">
        <f>gamemax_team!$AJ$3</f>
        <v>9</v>
      </c>
      <c r="D34" s="319"/>
      <c r="E34" s="320" t="str">
        <f>IF(COUNTA(gamemax_team!$AI$3:$AI$7)=1,gamemax_team!$AI$3,IF(COUNTA(gamemax_team!$AI$3:$AI$7)=2,CONCATENATE(gamemax_team!$AI$3,": ",gamemax_team!$AI$4),IF(COUNTA(gamemax_team!$AI$3:$AI$7)=3,CONCATENATE(gamemax_team!$AI$3,": ",gamemax_team!$AI$4,": ",gamemax_team!$AI$5),IF(COUNTA(gamemax_team!$AI$3:$AI$7)=4,CONCATENATE(gamemax_team!$AI$3,": ",gamemax_team!$AI$4,": ",gamemax_team!$AI$5,": ",gamemax_team!$AI$6),IF(COUNTA(gamemax_team!$AI$3:$AI$7)=5,CONCATENATE(gamemax_team!$AI$3,": ",gamemax_team!$AI$4,": ",gamemax_team!$AI$5,": ",gamemax_team!$AI$6,": ",gamemax_team!$AI$7),"")))))</f>
        <v>2014: 2015</v>
      </c>
      <c r="F34" s="321"/>
      <c r="G34" s="39">
        <f>gamemax_player!$AH$3</f>
        <v>8</v>
      </c>
      <c r="H34" s="320" t="str">
        <f>IF(COUNTA(gamemax_player!$AG$3:$AG$27)=1,gamemax_player!$AG$3,IF(COUNTA(gamemax_player!$AG$3:$AG$27)=2,CONCATENATE(gamemax_player!$AG$3,": ",gamemax_player!$AG$4),IF(COUNTA(gamemax_player!$AG$3:$AG$27)=3,CONCATENATE(gamemax_player!$AG$3,": ",gamemax_player!$AG$4,": ",gamemax_player!$AG$23),IF(COUNTA(gamemax_player!$AG$3:$AG$27)=4,CONCATENATE(gamemax_player!$AG$3,": ",gamemax_player!$AG$4,": ",gamemax_player!$AG$23,": ",gamemax_player!$AG$26),IF(COUNTA(gamemax_player!$AG$3:$AG$27)=5,CONCATENATE(gamemax_player!$AG$3,": ",gamemax_player!$AG$4,": ",gamemax_player!$AG$23,": ",gamemax_player!$AG$26,": ",gamemax_player!$AG$27),"")))))</f>
        <v>Logan Loberg, 2015</v>
      </c>
      <c r="I34" s="320"/>
      <c r="J34" s="320"/>
      <c r="K34" s="322"/>
      <c r="L34" s="322"/>
    </row>
    <row r="35" spans="1:13" s="15" customFormat="1" ht="27.95" customHeight="1">
      <c r="B35" s="16" t="s">
        <v>669</v>
      </c>
      <c r="C35" s="319">
        <f>gamemax_team!$AM$3</f>
        <v>65</v>
      </c>
      <c r="D35" s="319"/>
      <c r="E35" s="320">
        <f>IF(COUNTA(gamemax_team!$AL$3:$AL$7)=1,gamemax_team!$AL$3,IF(COUNTA(gamemax_team!$AL$3:$AL$7)=2,CONCATENATE(gamemax_team!$AL$3,": ",gamemax_team!$AL$4),IF(COUNTA(gamemax_team!$AL$3:$AL$7)=3,CONCATENATE(gamemax_team!$AL$3,": ",gamemax_team!$AL$4,": ",gamemax_team!$AL$5),IF(COUNTA(gamemax_team!$AL$3:$AL$7)=4,CONCATENATE(gamemax_team!$AL$3,": ",gamemax_team!$AL$4,": ",gamemax_team!$AL$5,": ",gamemax_team!$AL$6),IF(COUNTA(gamemax_team!$AL$3:$AL$7)=5,CONCATENATE(gamemax_team!$AL$3,": ",gamemax_team!$AL$4,": ",gamemax_team!$AL$5,": ",gamemax_team!$AL$6,": ",gamemax_team!$AL$7),"")))))</f>
        <v>2011</v>
      </c>
      <c r="F35" s="321"/>
      <c r="G35" s="39">
        <f>gamemax_player!$AN$3</f>
        <v>10</v>
      </c>
      <c r="H35" s="320" t="str">
        <f>IF(COUNTA(gamemax_player!$AM$3:$AM$27)=1,gamemax_player!$AM$3,IF(COUNTA(gamemax_player!$AM$3:$AM$27)=2,CONCATENATE(gamemax_player!$AM$3,": ",gamemax_player!$AM$4),IF(COUNTA(gamemax_player!$AM$3:$AM$27)=3,CONCATENATE(gamemax_player!$AM$3,": ",gamemax_player!$AM$4,": ",gamemax_player!$AM$23),IF(COUNTA(gamemax_player!$AM$3:$AM$27)=4,CONCATENATE(gamemax_player!$AM$3,": ",gamemax_player!$AM$4,": ",gamemax_player!$AM$23,": ",gamemax_player!$AM$26),IF(COUNTA(gamemax_player!$AM$3:$AM$27)=5,CONCATENATE(gamemax_player!$AM$3,": ",gamemax_player!$AM$4,": ",gamemax_player!$AM$23,": ",gamemax_player!$AM$26,": ",gamemax_player!$AM$27),"")))))</f>
        <v>Nathan Baker, 2022</v>
      </c>
      <c r="I35" s="320"/>
      <c r="J35" s="320"/>
      <c r="K35" s="322"/>
      <c r="L35" s="322"/>
    </row>
    <row r="36" spans="1:13" s="15" customFormat="1" ht="11.25" customHeight="1">
      <c r="B36" s="2" t="s">
        <v>119</v>
      </c>
      <c r="C36" s="18"/>
      <c r="D36" s="18"/>
      <c r="E36" s="19"/>
      <c r="F36" s="20"/>
      <c r="G36" s="18"/>
      <c r="H36" s="21"/>
      <c r="I36" s="21"/>
      <c r="J36" s="21"/>
      <c r="K36" s="21"/>
      <c r="L36" s="21"/>
    </row>
    <row r="37" spans="1:13" s="15" customFormat="1" ht="11.25" customHeight="1">
      <c r="B37" s="2"/>
      <c r="C37" s="18"/>
      <c r="D37" s="18"/>
      <c r="E37" s="19"/>
      <c r="F37" s="20"/>
      <c r="G37" s="18"/>
      <c r="H37" s="136"/>
      <c r="I37" s="136"/>
      <c r="J37" s="136"/>
      <c r="K37" s="136"/>
      <c r="L37" s="136"/>
    </row>
    <row r="38" spans="1:13" s="9" customFormat="1">
      <c r="A38" s="10"/>
      <c r="B38" s="2" t="s">
        <v>676</v>
      </c>
      <c r="C38" s="22"/>
      <c r="D38" s="22" t="s">
        <v>4</v>
      </c>
    </row>
    <row r="39" spans="1:13" s="9" customFormat="1" ht="15">
      <c r="A39" s="10"/>
      <c r="B39" s="308"/>
      <c r="C39" s="309" t="s">
        <v>3</v>
      </c>
      <c r="D39" s="310"/>
      <c r="E39" s="310"/>
      <c r="F39" s="311"/>
      <c r="G39" s="311"/>
      <c r="H39"/>
    </row>
    <row r="40" spans="1:13" s="9" customFormat="1" ht="26.25">
      <c r="B40" s="315" t="s">
        <v>3</v>
      </c>
      <c r="C40" s="314" t="s">
        <v>26</v>
      </c>
      <c r="D40" s="314" t="s">
        <v>97</v>
      </c>
      <c r="E40" s="314" t="s">
        <v>98</v>
      </c>
      <c r="F40" s="314" t="s">
        <v>99</v>
      </c>
      <c r="G40" s="316" t="s">
        <v>1042</v>
      </c>
      <c r="H40"/>
      <c r="I40" s="24"/>
      <c r="J40" s="24"/>
      <c r="K40" s="24"/>
      <c r="L40" s="24"/>
      <c r="M40" s="24"/>
    </row>
    <row r="41" spans="1:13" s="9" customFormat="1" ht="15">
      <c r="A41" s="32">
        <v>1</v>
      </c>
      <c r="B41" s="311" t="s">
        <v>1109</v>
      </c>
      <c r="C41" s="312">
        <v>77.086956521739125</v>
      </c>
      <c r="D41" s="312">
        <v>62.956521739130437</v>
      </c>
      <c r="E41" s="312">
        <v>14.130434782608688</v>
      </c>
      <c r="F41" s="312">
        <v>15.826086956521738</v>
      </c>
      <c r="G41" s="312">
        <v>13.217391304347826</v>
      </c>
      <c r="H41"/>
      <c r="I41" s="5"/>
      <c r="J41" s="5"/>
    </row>
    <row r="42" spans="1:13" s="9" customFormat="1" ht="15">
      <c r="A42" s="32">
        <v>2</v>
      </c>
      <c r="B42" s="311" t="s">
        <v>1269</v>
      </c>
      <c r="C42" s="312">
        <v>71.19047619047619</v>
      </c>
      <c r="D42" s="312">
        <v>39.476190476190474</v>
      </c>
      <c r="E42" s="312">
        <v>31.714285714285715</v>
      </c>
      <c r="F42" s="312">
        <v>17.285714285714285</v>
      </c>
      <c r="G42" s="312">
        <v>11.904761904761905</v>
      </c>
      <c r="H42"/>
      <c r="I42" s="5"/>
      <c r="J42" s="5"/>
    </row>
    <row r="43" spans="1:13" s="9" customFormat="1" ht="15">
      <c r="A43" s="32">
        <v>3</v>
      </c>
      <c r="B43" s="311" t="s">
        <v>1004</v>
      </c>
      <c r="C43" s="312">
        <v>71</v>
      </c>
      <c r="D43" s="312">
        <v>56.478260869565219</v>
      </c>
      <c r="E43" s="312">
        <v>14.521739130434781</v>
      </c>
      <c r="F43" s="312">
        <v>18.434782608695652</v>
      </c>
      <c r="G43" s="312">
        <v>18.521739130434781</v>
      </c>
      <c r="H43"/>
      <c r="I43" s="5"/>
      <c r="J43" s="5"/>
    </row>
    <row r="44" spans="1:13" s="9" customFormat="1" ht="15">
      <c r="A44" s="32">
        <v>4</v>
      </c>
      <c r="B44" s="311" t="s">
        <v>1041</v>
      </c>
      <c r="C44" s="312">
        <v>70.909090909090907</v>
      </c>
      <c r="D44" s="312">
        <v>61</v>
      </c>
      <c r="E44" s="312">
        <v>9.9090909090909065</v>
      </c>
      <c r="F44" s="312">
        <v>18.09090909090909</v>
      </c>
      <c r="G44" s="312">
        <v>16.545454545454547</v>
      </c>
      <c r="H44"/>
      <c r="I44" s="5"/>
      <c r="J44" s="5"/>
    </row>
    <row r="45" spans="1:13" s="9" customFormat="1" ht="15">
      <c r="A45" s="32">
        <v>5</v>
      </c>
      <c r="B45" s="311" t="s">
        <v>795</v>
      </c>
      <c r="C45" s="312">
        <v>68.81481481481481</v>
      </c>
      <c r="D45" s="312">
        <v>40.518518518518519</v>
      </c>
      <c r="E45" s="312">
        <v>28.296296296296291</v>
      </c>
      <c r="F45" s="312">
        <v>16.814814814814813</v>
      </c>
      <c r="G45" s="312">
        <v>14.074074074074074</v>
      </c>
      <c r="H45"/>
      <c r="I45" s="5"/>
      <c r="J45" s="5"/>
    </row>
    <row r="46" spans="1:13" s="9" customFormat="1" ht="15">
      <c r="A46" s="32">
        <v>6</v>
      </c>
      <c r="B46" s="311" t="s">
        <v>754</v>
      </c>
      <c r="C46" s="312">
        <v>68.714285714285708</v>
      </c>
      <c r="D46" s="312">
        <v>50.678571428571431</v>
      </c>
      <c r="E46" s="312">
        <v>18.035714285714278</v>
      </c>
      <c r="F46" s="312">
        <v>18.321428571428573</v>
      </c>
      <c r="G46" s="312">
        <v>13.5</v>
      </c>
      <c r="H46"/>
      <c r="I46" s="5"/>
      <c r="J46" s="5"/>
    </row>
    <row r="47" spans="1:13" s="9" customFormat="1" ht="15">
      <c r="A47" s="32">
        <v>7</v>
      </c>
      <c r="B47" s="311" t="s">
        <v>1303</v>
      </c>
      <c r="C47" s="312">
        <v>68.481481481481481</v>
      </c>
      <c r="D47" s="312">
        <v>30.074074074074073</v>
      </c>
      <c r="E47" s="312">
        <v>38.407407407407405</v>
      </c>
      <c r="F47" s="312">
        <v>18</v>
      </c>
      <c r="G47" s="312">
        <v>10.037037037037036</v>
      </c>
      <c r="H47"/>
      <c r="I47" s="5"/>
      <c r="J47" s="5"/>
    </row>
    <row r="48" spans="1:13" s="9" customFormat="1" ht="15">
      <c r="A48" s="32">
        <v>8</v>
      </c>
      <c r="B48" s="311" t="s">
        <v>982</v>
      </c>
      <c r="C48" s="312">
        <v>68.416666666666671</v>
      </c>
      <c r="D48" s="312">
        <v>63.416666666666664</v>
      </c>
      <c r="E48" s="312">
        <v>5.0000000000000071</v>
      </c>
      <c r="F48" s="312">
        <v>16.333333333333332</v>
      </c>
      <c r="G48" s="312">
        <v>16.875</v>
      </c>
      <c r="H48"/>
      <c r="I48" s="5"/>
      <c r="J48" s="5"/>
    </row>
    <row r="49" spans="1:10" s="9" customFormat="1" ht="15">
      <c r="A49" s="32">
        <v>9</v>
      </c>
      <c r="B49" s="311" t="s">
        <v>1191</v>
      </c>
      <c r="C49" s="312">
        <v>66.695652173913047</v>
      </c>
      <c r="D49" s="312">
        <v>57.739130434782609</v>
      </c>
      <c r="E49" s="312">
        <v>8.9565217391304373</v>
      </c>
      <c r="F49" s="312">
        <v>16.652173913043477</v>
      </c>
      <c r="G49" s="312">
        <v>16.130434782608695</v>
      </c>
      <c r="H49"/>
      <c r="I49" s="5"/>
      <c r="J49" s="5"/>
    </row>
    <row r="50" spans="1:10" s="9" customFormat="1" ht="15">
      <c r="A50" s="32">
        <v>10</v>
      </c>
      <c r="B50" s="311" t="s">
        <v>1238</v>
      </c>
      <c r="C50" s="312">
        <v>66.038461538461533</v>
      </c>
      <c r="D50" s="312">
        <v>40.846153846153847</v>
      </c>
      <c r="E50" s="312">
        <v>25.192307692307686</v>
      </c>
      <c r="F50" s="312">
        <v>16.23076923076923</v>
      </c>
      <c r="G50" s="312">
        <v>15.153846153846153</v>
      </c>
      <c r="H50"/>
      <c r="I50" s="5"/>
      <c r="J50" s="5"/>
    </row>
    <row r="51" spans="1:10" s="9" customFormat="1" ht="15" hidden="1">
      <c r="A51" s="32">
        <v>11</v>
      </c>
      <c r="B51" s="311" t="s">
        <v>1151</v>
      </c>
      <c r="C51" s="312">
        <v>65.714285714285708</v>
      </c>
      <c r="D51" s="312">
        <v>59.285714285714285</v>
      </c>
      <c r="E51" s="312">
        <v>6.4285714285714235</v>
      </c>
      <c r="F51" s="312">
        <v>17.523809523809526</v>
      </c>
      <c r="G51" s="312">
        <v>12.619047619047619</v>
      </c>
      <c r="H51"/>
      <c r="I51" s="5"/>
      <c r="J51" s="5"/>
    </row>
    <row r="52" spans="1:10" s="9" customFormat="1" ht="15" hidden="1">
      <c r="A52" s="32">
        <v>12</v>
      </c>
      <c r="B52" s="311" t="s">
        <v>249</v>
      </c>
      <c r="C52" s="312">
        <v>64.037037037037038</v>
      </c>
      <c r="D52" s="312">
        <v>42.814814814814817</v>
      </c>
      <c r="E52" s="312">
        <v>21.222222222222221</v>
      </c>
      <c r="F52" s="312">
        <v>12.888888888888889</v>
      </c>
      <c r="G52" s="312">
        <v>15.037037037037036</v>
      </c>
      <c r="H52"/>
      <c r="I52" s="5"/>
      <c r="J52" s="5"/>
    </row>
    <row r="53" spans="1:10" s="9" customFormat="1" ht="15" hidden="1">
      <c r="A53" s="32">
        <v>13</v>
      </c>
      <c r="B53" s="311" t="s">
        <v>1138</v>
      </c>
      <c r="C53" s="312">
        <v>63.217391304347828</v>
      </c>
      <c r="D53" s="312">
        <v>56.695652173913047</v>
      </c>
      <c r="E53" s="312">
        <v>6.5217391304347814</v>
      </c>
      <c r="F53" s="312">
        <v>14.043478260869565</v>
      </c>
      <c r="G53" s="312">
        <v>16.304347826086957</v>
      </c>
      <c r="H53"/>
      <c r="I53" s="5"/>
      <c r="J53" s="5"/>
    </row>
    <row r="54" spans="1:10" s="9" customFormat="1" ht="15" hidden="1">
      <c r="A54" s="32">
        <v>14</v>
      </c>
      <c r="B54" s="311" t="s">
        <v>276</v>
      </c>
      <c r="C54" s="312">
        <v>60.296296296296298</v>
      </c>
      <c r="D54" s="312">
        <v>47.407407407407405</v>
      </c>
      <c r="E54" s="312">
        <v>12.888888888888893</v>
      </c>
      <c r="F54" s="312">
        <v>13.777777777777779</v>
      </c>
      <c r="G54" s="312">
        <v>14.555555555555555</v>
      </c>
      <c r="H54"/>
      <c r="I54" s="5"/>
      <c r="J54" s="5"/>
    </row>
    <row r="55" spans="1:10" s="9" customFormat="1" ht="15" hidden="1">
      <c r="A55" s="32">
        <v>15</v>
      </c>
      <c r="B55" s="311" t="s">
        <v>1328</v>
      </c>
      <c r="C55" s="312">
        <v>60</v>
      </c>
      <c r="D55" s="312">
        <v>40.57692307692308</v>
      </c>
      <c r="E55" s="312">
        <v>19.42307692307692</v>
      </c>
      <c r="F55" s="312">
        <v>15.923076923076923</v>
      </c>
      <c r="G55" s="313">
        <v>13.192307692307692</v>
      </c>
      <c r="H55"/>
      <c r="I55" s="5"/>
      <c r="J55" s="5"/>
    </row>
    <row r="56" spans="1:10" s="9" customFormat="1" ht="15" hidden="1">
      <c r="B56" s="311" t="s">
        <v>628</v>
      </c>
      <c r="C56" s="312">
        <v>59.48</v>
      </c>
      <c r="D56" s="312">
        <v>50.6</v>
      </c>
      <c r="E56" s="312">
        <v>8.8799999999999955</v>
      </c>
      <c r="F56" s="312">
        <v>14.32</v>
      </c>
      <c r="G56" s="312">
        <v>13.2</v>
      </c>
      <c r="H56"/>
      <c r="I56" s="5"/>
      <c r="J56" s="5"/>
    </row>
    <row r="57" spans="1:10" s="9" customFormat="1" ht="15" hidden="1">
      <c r="B57" s="311" t="s">
        <v>671</v>
      </c>
      <c r="C57" s="312">
        <v>58.407407407407405</v>
      </c>
      <c r="D57" s="312">
        <v>46.814814814814817</v>
      </c>
      <c r="E57" s="312">
        <v>11.592592592592588</v>
      </c>
      <c r="F57" s="312">
        <v>12.518518518518519</v>
      </c>
      <c r="G57" s="312">
        <v>15.888888888888889</v>
      </c>
      <c r="H57"/>
      <c r="I57" s="5"/>
      <c r="J57" s="5"/>
    </row>
    <row r="58" spans="1:10" s="9" customFormat="1" hidden="1">
      <c r="B58" s="311" t="s">
        <v>1071</v>
      </c>
      <c r="C58" s="312">
        <v>58.18181818181818</v>
      </c>
      <c r="D58" s="312">
        <v>62.590909090909093</v>
      </c>
      <c r="E58" s="312">
        <v>-4.4090909090909136</v>
      </c>
      <c r="F58" s="312">
        <v>13.954545454545455</v>
      </c>
      <c r="G58" s="313">
        <v>17.954545454545453</v>
      </c>
      <c r="I58" s="5"/>
      <c r="J58" s="5"/>
    </row>
    <row r="59" spans="1:10" s="9" customFormat="1" hidden="1">
      <c r="B59" s="311" t="s">
        <v>970</v>
      </c>
      <c r="C59" s="312">
        <v>56.6</v>
      </c>
      <c r="D59" s="312">
        <v>61.65</v>
      </c>
      <c r="E59" s="312">
        <v>-5.0499999999999972</v>
      </c>
      <c r="F59" s="312">
        <v>13.05</v>
      </c>
      <c r="G59" s="312">
        <v>20.95</v>
      </c>
      <c r="I59" s="5"/>
      <c r="J59" s="5"/>
    </row>
    <row r="60" spans="1:10" s="9" customFormat="1" hidden="1">
      <c r="B60" s="311" t="s">
        <v>672</v>
      </c>
      <c r="C60" s="312">
        <v>52.96153846153846</v>
      </c>
      <c r="D60" s="312">
        <v>46.692307692307693</v>
      </c>
      <c r="E60" s="312">
        <v>6.2692307692307665</v>
      </c>
      <c r="F60" s="312">
        <v>12.26923076923077</v>
      </c>
      <c r="G60" s="313">
        <v>14.346153846153847</v>
      </c>
      <c r="I60" s="5"/>
      <c r="J60" s="5"/>
    </row>
    <row r="61" spans="1:10" s="9" customFormat="1" hidden="1">
      <c r="B61" s="311" t="s">
        <v>313</v>
      </c>
      <c r="C61" s="312">
        <v>52.2</v>
      </c>
      <c r="D61" s="312">
        <v>42.7</v>
      </c>
      <c r="E61" s="312">
        <v>9.5</v>
      </c>
      <c r="F61" s="312">
        <v>12.533333333333333</v>
      </c>
      <c r="G61" s="313">
        <v>16.899999999999999</v>
      </c>
      <c r="I61" s="5"/>
      <c r="J61" s="5"/>
    </row>
    <row r="62" spans="1:10" s="9" customFormat="1" hidden="1">
      <c r="B62" s="311" t="s">
        <v>323</v>
      </c>
      <c r="C62" s="312">
        <v>52.068965517241381</v>
      </c>
      <c r="D62" s="312">
        <v>42.9</v>
      </c>
      <c r="E62" s="312">
        <v>9.1689655172413822</v>
      </c>
      <c r="F62" s="312">
        <v>11.172413793103448</v>
      </c>
      <c r="G62" s="313">
        <v>17.862068965517242</v>
      </c>
      <c r="I62" s="5"/>
      <c r="J62" s="5"/>
    </row>
    <row r="63" spans="1:10" s="9" customFormat="1" hidden="1">
      <c r="B63" s="311" t="s">
        <v>404</v>
      </c>
      <c r="C63" s="312">
        <v>47.730769230769234</v>
      </c>
      <c r="D63" s="312">
        <v>47.769230769230766</v>
      </c>
      <c r="E63" s="312">
        <v>-3.8461538461532996E-2</v>
      </c>
      <c r="F63" s="312">
        <v>6.6923076923076925</v>
      </c>
      <c r="G63" s="313">
        <v>16.076923076923077</v>
      </c>
      <c r="I63" s="5"/>
      <c r="J63" s="5"/>
    </row>
    <row r="64" spans="1:10" s="9" customFormat="1" hidden="1">
      <c r="B64" s="311" t="s">
        <v>673</v>
      </c>
      <c r="C64" s="312">
        <v>47.666666666666664</v>
      </c>
      <c r="D64" s="312">
        <v>49.888888888888886</v>
      </c>
      <c r="E64" s="312">
        <v>-2.2222222222222214</v>
      </c>
      <c r="F64" s="312">
        <v>0</v>
      </c>
      <c r="G64" s="313">
        <v>0.48148148148148145</v>
      </c>
      <c r="I64" s="5"/>
      <c r="J64" s="5"/>
    </row>
    <row r="65" spans="1:12" s="9" customFormat="1" hidden="1">
      <c r="B65" s="311" t="s">
        <v>674</v>
      </c>
      <c r="C65" s="312">
        <v>44.52</v>
      </c>
      <c r="D65" s="312">
        <v>50.92</v>
      </c>
      <c r="E65" s="312">
        <v>-6.3999999999999986</v>
      </c>
      <c r="F65" s="312">
        <v>4.76</v>
      </c>
      <c r="G65" s="313">
        <v>10.039999999999999</v>
      </c>
      <c r="I65" s="5"/>
      <c r="J65" s="5"/>
    </row>
    <row r="66" spans="1:12" s="9" customFormat="1" hidden="1">
      <c r="B66" s="311" t="s">
        <v>675</v>
      </c>
      <c r="C66" s="312">
        <v>43.53846153846154</v>
      </c>
      <c r="D66" s="312">
        <v>46.384615384615387</v>
      </c>
      <c r="E66" s="312">
        <v>-2.8461538461538467</v>
      </c>
      <c r="F66" s="312">
        <v>3.2692307692307692</v>
      </c>
      <c r="G66" s="313">
        <v>17.192307692307693</v>
      </c>
      <c r="I66" s="5"/>
      <c r="J66" s="5"/>
    </row>
    <row r="67" spans="1:12" s="9" customFormat="1" ht="15" hidden="1">
      <c r="B67"/>
      <c r="C67"/>
      <c r="D67"/>
      <c r="E67"/>
      <c r="F67"/>
      <c r="G67"/>
      <c r="I67" s="5"/>
      <c r="J67" s="5"/>
    </row>
    <row r="68" spans="1:12" s="9" customFormat="1" ht="15" hidden="1">
      <c r="B68"/>
      <c r="C68"/>
      <c r="D68"/>
      <c r="E68"/>
      <c r="F68"/>
      <c r="G68"/>
      <c r="I68" s="5"/>
      <c r="J68" s="5"/>
    </row>
    <row r="69" spans="1:12" s="9" customFormat="1" ht="15" hidden="1">
      <c r="B69"/>
      <c r="C69"/>
      <c r="D69"/>
      <c r="E69"/>
      <c r="F69"/>
      <c r="G69"/>
      <c r="I69" s="5"/>
      <c r="J69" s="5"/>
    </row>
    <row r="70" spans="1:12" s="9" customFormat="1" ht="15" hidden="1">
      <c r="B70"/>
      <c r="C70"/>
      <c r="D70"/>
      <c r="E70"/>
      <c r="F70"/>
      <c r="G70"/>
      <c r="I70" s="5"/>
      <c r="J70" s="5"/>
    </row>
    <row r="71" spans="1:12" s="9" customFormat="1" ht="15" hidden="1">
      <c r="B71"/>
      <c r="C71"/>
      <c r="D71"/>
      <c r="E71"/>
      <c r="F71"/>
      <c r="G71"/>
      <c r="I71" s="5"/>
      <c r="J71" s="5"/>
    </row>
    <row r="72" spans="1:12" s="9" customFormat="1" ht="15" hidden="1">
      <c r="B72"/>
      <c r="C72"/>
      <c r="D72"/>
      <c r="E72"/>
      <c r="F72"/>
      <c r="G72"/>
      <c r="I72" s="5"/>
      <c r="J72" s="5"/>
    </row>
    <row r="73" spans="1:12" s="9" customFormat="1" ht="15" hidden="1">
      <c r="B73"/>
      <c r="C73"/>
      <c r="D73"/>
      <c r="E73"/>
      <c r="F73"/>
      <c r="G73"/>
      <c r="I73" s="5"/>
      <c r="J73" s="5"/>
    </row>
    <row r="74" spans="1:12" s="9" customFormat="1" ht="15" hidden="1">
      <c r="B74"/>
      <c r="C74"/>
      <c r="D74"/>
      <c r="E74"/>
      <c r="F74"/>
      <c r="G74"/>
      <c r="I74" s="5"/>
      <c r="J74" s="5"/>
    </row>
    <row r="75" spans="1:12" s="9" customFormat="1">
      <c r="A75" s="10"/>
      <c r="B75" s="308"/>
      <c r="C75" s="309" t="s">
        <v>3</v>
      </c>
      <c r="D75" s="310"/>
      <c r="E75" s="310"/>
      <c r="F75" s="311"/>
      <c r="G75" s="311"/>
      <c r="H75" s="311"/>
      <c r="I75" s="311"/>
      <c r="J75" s="311"/>
      <c r="K75" s="311"/>
      <c r="L75" s="311"/>
    </row>
    <row r="76" spans="1:12" s="9" customFormat="1" ht="15.75">
      <c r="B76" s="315" t="s">
        <v>101</v>
      </c>
      <c r="C76" s="314" t="s">
        <v>46</v>
      </c>
      <c r="D76" s="314" t="s">
        <v>17</v>
      </c>
      <c r="E76" s="314" t="s">
        <v>18</v>
      </c>
      <c r="F76" s="314" t="s">
        <v>19</v>
      </c>
      <c r="G76" s="314" t="s">
        <v>20</v>
      </c>
      <c r="H76" s="314" t="s">
        <v>21</v>
      </c>
      <c r="I76" s="314" t="s">
        <v>22</v>
      </c>
      <c r="J76" s="314" t="s">
        <v>23</v>
      </c>
      <c r="K76" s="314" t="s">
        <v>24</v>
      </c>
      <c r="L76" s="314" t="s">
        <v>25</v>
      </c>
    </row>
    <row r="77" spans="1:12" s="9" customFormat="1">
      <c r="A77" s="32">
        <v>1</v>
      </c>
      <c r="B77" s="311" t="s">
        <v>1269</v>
      </c>
      <c r="C77" s="318">
        <v>0.48923341946597759</v>
      </c>
      <c r="D77" s="312">
        <v>8.1428571428571423</v>
      </c>
      <c r="E77" s="312">
        <v>22.142857142857142</v>
      </c>
      <c r="F77" s="318">
        <v>0.37</v>
      </c>
      <c r="G77" s="312">
        <v>18.904761904761905</v>
      </c>
      <c r="H77" s="312">
        <v>33.142857142857146</v>
      </c>
      <c r="I77" s="318">
        <v>0.56999999999999995</v>
      </c>
      <c r="J77" s="312">
        <v>8.9523809523809526</v>
      </c>
      <c r="K77" s="312">
        <v>13.142857142857142</v>
      </c>
      <c r="L77" s="318">
        <v>0.68</v>
      </c>
    </row>
    <row r="78" spans="1:12" s="9" customFormat="1">
      <c r="A78" s="32">
        <v>2</v>
      </c>
      <c r="B78" s="311" t="s">
        <v>1303</v>
      </c>
      <c r="C78" s="318">
        <v>0.48626925653047554</v>
      </c>
      <c r="D78" s="312">
        <v>8.5925925925925934</v>
      </c>
      <c r="E78" s="312">
        <v>23.444444444444443</v>
      </c>
      <c r="F78" s="318">
        <v>0.37</v>
      </c>
      <c r="G78" s="312">
        <v>18.296296296296298</v>
      </c>
      <c r="H78" s="312">
        <v>31.851851851851851</v>
      </c>
      <c r="I78" s="318">
        <v>0.56999999999999995</v>
      </c>
      <c r="J78" s="312">
        <v>6.1111111111111107</v>
      </c>
      <c r="K78" s="312">
        <v>10.296296296296296</v>
      </c>
      <c r="L78" s="318">
        <v>0.59</v>
      </c>
    </row>
    <row r="79" spans="1:12" s="9" customFormat="1">
      <c r="A79" s="32">
        <v>3</v>
      </c>
      <c r="B79" s="311" t="s">
        <v>1191</v>
      </c>
      <c r="C79" s="318">
        <v>0.46677740863787376</v>
      </c>
      <c r="D79" s="312">
        <v>2.3043478260869565</v>
      </c>
      <c r="E79" s="312">
        <v>9.5217391304347831</v>
      </c>
      <c r="F79" s="318">
        <v>0.24199999999999999</v>
      </c>
      <c r="G79" s="312">
        <v>22.130434782608695</v>
      </c>
      <c r="H79" s="312">
        <v>42.826086956521742</v>
      </c>
      <c r="I79" s="318">
        <v>0.51700000000000002</v>
      </c>
      <c r="J79" s="312">
        <v>15.913043478260869</v>
      </c>
      <c r="K79" s="312">
        <v>26.956521739130434</v>
      </c>
      <c r="L79" s="318">
        <v>0.59</v>
      </c>
    </row>
    <row r="80" spans="1:12" s="9" customFormat="1">
      <c r="A80" s="32">
        <v>4</v>
      </c>
      <c r="B80" s="311" t="s">
        <v>671</v>
      </c>
      <c r="C80" s="318">
        <v>0.45439469320066334</v>
      </c>
      <c r="D80" s="312">
        <v>2.5925925925925926</v>
      </c>
      <c r="E80" s="312">
        <v>8.7037037037037042</v>
      </c>
      <c r="F80" s="318">
        <v>0.3</v>
      </c>
      <c r="G80" s="312">
        <v>17.703703703703702</v>
      </c>
      <c r="H80" s="312">
        <v>35.962962962962962</v>
      </c>
      <c r="I80" s="318">
        <v>0.49</v>
      </c>
      <c r="J80" s="312">
        <v>9.1851851851851851</v>
      </c>
      <c r="K80" s="312">
        <v>14.296296296296296</v>
      </c>
      <c r="L80" s="318">
        <v>0.64</v>
      </c>
    </row>
    <row r="81" spans="1:12" s="9" customFormat="1">
      <c r="A81" s="32">
        <v>5</v>
      </c>
      <c r="B81" s="311" t="s">
        <v>1238</v>
      </c>
      <c r="C81" s="318">
        <v>0.45404284727021421</v>
      </c>
      <c r="D81" s="312">
        <v>7.1923076923076925</v>
      </c>
      <c r="E81" s="312">
        <v>22</v>
      </c>
      <c r="F81" s="318">
        <v>0.33</v>
      </c>
      <c r="G81" s="312">
        <v>18.076923076923077</v>
      </c>
      <c r="H81" s="312">
        <v>33.653846153846153</v>
      </c>
      <c r="I81" s="318">
        <v>0.54</v>
      </c>
      <c r="J81" s="312">
        <v>8.3076923076923084</v>
      </c>
      <c r="K81" s="312">
        <v>14.653846153846153</v>
      </c>
      <c r="L81" s="318">
        <v>0.56999999999999995</v>
      </c>
    </row>
    <row r="82" spans="1:12" s="9" customFormat="1">
      <c r="A82" s="32">
        <v>6</v>
      </c>
      <c r="B82" s="311" t="s">
        <v>795</v>
      </c>
      <c r="C82" s="318">
        <v>0.45364238410596025</v>
      </c>
      <c r="D82" s="312">
        <v>6.8148148148148149</v>
      </c>
      <c r="E82" s="312">
        <v>20.222222222222221</v>
      </c>
      <c r="F82" s="318">
        <v>0.34</v>
      </c>
      <c r="G82" s="312">
        <v>18.555555555555557</v>
      </c>
      <c r="H82" s="312">
        <v>35.703703703703702</v>
      </c>
      <c r="I82" s="318">
        <v>0.52</v>
      </c>
      <c r="J82" s="312">
        <v>11.25925925925926</v>
      </c>
      <c r="K82" s="312">
        <v>17.25925925925926</v>
      </c>
      <c r="L82" s="318">
        <v>0.65</v>
      </c>
    </row>
    <row r="83" spans="1:12" s="9" customFormat="1">
      <c r="A83" s="32">
        <v>7</v>
      </c>
      <c r="B83" s="311" t="s">
        <v>754</v>
      </c>
      <c r="C83" s="318">
        <v>0.45187500000000003</v>
      </c>
      <c r="D83" s="312">
        <v>6.6071428571428568</v>
      </c>
      <c r="E83" s="312">
        <v>20.964285714285715</v>
      </c>
      <c r="F83" s="318">
        <v>0.32</v>
      </c>
      <c r="G83" s="312">
        <v>19.214285714285715</v>
      </c>
      <c r="H83" s="312">
        <v>36.178571428571431</v>
      </c>
      <c r="I83" s="318">
        <v>0.53</v>
      </c>
      <c r="J83" s="312">
        <v>10.464285714285714</v>
      </c>
      <c r="K83" s="312">
        <v>17.071428571428573</v>
      </c>
      <c r="L83" s="318">
        <v>0.61</v>
      </c>
    </row>
    <row r="84" spans="1:12" s="9" customFormat="1">
      <c r="A84" s="32">
        <v>8</v>
      </c>
      <c r="B84" s="311" t="s">
        <v>982</v>
      </c>
      <c r="C84" s="318">
        <v>0.43587946741415556</v>
      </c>
      <c r="D84" s="312">
        <v>2.9583333333333335</v>
      </c>
      <c r="E84" s="312">
        <v>8.2083333333333339</v>
      </c>
      <c r="F84" s="318">
        <v>0.3604060913705584</v>
      </c>
      <c r="G84" s="312">
        <v>22.958333333333332</v>
      </c>
      <c r="H84" s="312">
        <v>51.25</v>
      </c>
      <c r="I84" s="318">
        <v>0.44800000000000001</v>
      </c>
      <c r="J84" s="312">
        <v>15.625</v>
      </c>
      <c r="K84" s="312">
        <v>26.958333333333332</v>
      </c>
      <c r="L84" s="318">
        <v>0.57999999999999996</v>
      </c>
    </row>
    <row r="85" spans="1:12" s="9" customFormat="1">
      <c r="A85" s="32">
        <v>9</v>
      </c>
      <c r="B85" s="311" t="s">
        <v>1004</v>
      </c>
      <c r="C85" s="318">
        <v>0.42807983482450102</v>
      </c>
      <c r="D85" s="312">
        <v>3.8695652173913042</v>
      </c>
      <c r="E85" s="312">
        <v>13</v>
      </c>
      <c r="F85" s="318">
        <v>0.29799999999999999</v>
      </c>
      <c r="G85" s="312">
        <v>23.173913043478262</v>
      </c>
      <c r="H85" s="312">
        <v>50.173913043478258</v>
      </c>
      <c r="I85" s="318">
        <v>0.46200000000000002</v>
      </c>
      <c r="J85" s="312">
        <v>13.434782608695652</v>
      </c>
      <c r="K85" s="312">
        <v>22.217391304347824</v>
      </c>
      <c r="L85" s="318">
        <v>0.60499999999999998</v>
      </c>
    </row>
    <row r="86" spans="1:12" s="9" customFormat="1">
      <c r="A86" s="32">
        <v>10</v>
      </c>
      <c r="B86" s="311" t="s">
        <v>1328</v>
      </c>
      <c r="C86" s="318">
        <v>0.4232394366197183</v>
      </c>
      <c r="D86" s="312">
        <v>6.115384615384615</v>
      </c>
      <c r="E86" s="312">
        <v>21.576923076923077</v>
      </c>
      <c r="F86" s="318">
        <v>0.28000000000000003</v>
      </c>
      <c r="G86" s="312">
        <v>17</v>
      </c>
      <c r="H86" s="312">
        <v>33.03846153846154</v>
      </c>
      <c r="I86" s="318">
        <v>0.51</v>
      </c>
      <c r="J86" s="312">
        <v>7.6538461538461542</v>
      </c>
      <c r="K86" s="312">
        <v>13.423076923076923</v>
      </c>
      <c r="L86" s="318">
        <v>0.56999999999999995</v>
      </c>
    </row>
    <row r="87" spans="1:12" s="9" customFormat="1" hidden="1">
      <c r="A87" s="32">
        <v>11</v>
      </c>
      <c r="B87" s="311" t="s">
        <v>249</v>
      </c>
      <c r="C87" s="318">
        <v>0.42135922330097086</v>
      </c>
      <c r="D87" s="312">
        <v>5.2592592592592595</v>
      </c>
      <c r="E87" s="312">
        <v>18.111111111111111</v>
      </c>
      <c r="F87" s="318">
        <v>0.29038854805725972</v>
      </c>
      <c r="G87" s="312">
        <v>18.851851851851851</v>
      </c>
      <c r="H87" s="312">
        <v>39.111111111111114</v>
      </c>
      <c r="I87" s="318">
        <v>0.48200757575757575</v>
      </c>
      <c r="J87" s="312">
        <v>10.555555555555555</v>
      </c>
      <c r="K87" s="312">
        <v>18.444444444444443</v>
      </c>
      <c r="L87" s="318">
        <v>0.57228915662650603</v>
      </c>
    </row>
    <row r="88" spans="1:12" s="9" customFormat="1" hidden="1">
      <c r="A88" s="32">
        <v>12</v>
      </c>
      <c r="B88" s="311" t="s">
        <v>675</v>
      </c>
      <c r="C88" s="318">
        <v>0.42002781641168291</v>
      </c>
      <c r="D88" s="312">
        <v>2.2307692307692308</v>
      </c>
      <c r="E88" s="312">
        <v>5.9615384615384617</v>
      </c>
      <c r="F88" s="318">
        <v>0.37</v>
      </c>
      <c r="G88" s="312">
        <v>9.384615384615385</v>
      </c>
      <c r="H88" s="312">
        <v>21.692307692307693</v>
      </c>
      <c r="I88" s="318">
        <v>0.43</v>
      </c>
      <c r="J88" s="312">
        <v>5.1923076923076925</v>
      </c>
      <c r="K88" s="312">
        <v>9.9615384615384617</v>
      </c>
      <c r="L88" s="318">
        <v>0.52</v>
      </c>
    </row>
    <row r="89" spans="1:12" s="9" customFormat="1" hidden="1">
      <c r="A89" s="32">
        <v>13</v>
      </c>
      <c r="B89" s="311" t="s">
        <v>1109</v>
      </c>
      <c r="C89" s="318">
        <v>0.41983695652173914</v>
      </c>
      <c r="D89" s="312">
        <v>5.1739130434782608</v>
      </c>
      <c r="E89" s="312">
        <v>15.347826086956522</v>
      </c>
      <c r="F89" s="318">
        <v>0.33700000000000002</v>
      </c>
      <c r="G89" s="312">
        <v>21.695652173913043</v>
      </c>
      <c r="H89" s="312">
        <v>48.652173913043477</v>
      </c>
      <c r="I89" s="318">
        <v>0.44600000000000001</v>
      </c>
      <c r="J89" s="312">
        <v>18.173913043478262</v>
      </c>
      <c r="K89" s="312">
        <v>28.913043478260871</v>
      </c>
      <c r="L89" s="318">
        <v>0.629</v>
      </c>
    </row>
    <row r="90" spans="1:12" s="9" customFormat="1" hidden="1">
      <c r="A90" s="32">
        <v>14</v>
      </c>
      <c r="B90" s="311" t="s">
        <v>672</v>
      </c>
      <c r="C90" s="318">
        <v>0.41604631927212571</v>
      </c>
      <c r="D90" s="312">
        <v>3.9615384615384617</v>
      </c>
      <c r="E90" s="312">
        <v>12.807692307692308</v>
      </c>
      <c r="F90" s="318">
        <v>0.31</v>
      </c>
      <c r="G90" s="312">
        <v>15.384615384615385</v>
      </c>
      <c r="H90" s="312">
        <v>33.692307692307693</v>
      </c>
      <c r="I90" s="318">
        <v>0.46</v>
      </c>
      <c r="J90" s="312">
        <v>10.307692307692308</v>
      </c>
      <c r="K90" s="312">
        <v>17.423076923076923</v>
      </c>
      <c r="L90" s="318">
        <v>0.59</v>
      </c>
    </row>
    <row r="91" spans="1:12" s="9" customFormat="1" hidden="1">
      <c r="A91" s="32">
        <v>15</v>
      </c>
      <c r="B91" s="311" t="s">
        <v>323</v>
      </c>
      <c r="C91" s="318">
        <v>0.4009247027741083</v>
      </c>
      <c r="D91" s="312">
        <v>1.1724137931034482</v>
      </c>
      <c r="E91" s="312">
        <v>5.2413793103448274</v>
      </c>
      <c r="F91" s="318">
        <v>0.22368421052631579</v>
      </c>
      <c r="G91" s="312">
        <v>19.758620689655171</v>
      </c>
      <c r="H91" s="312">
        <v>46.96551724137931</v>
      </c>
      <c r="I91" s="318">
        <v>0.42070484581497797</v>
      </c>
      <c r="J91" s="312">
        <v>9.0344827586206904</v>
      </c>
      <c r="K91" s="312">
        <v>17.724137931034484</v>
      </c>
      <c r="L91" s="318">
        <v>0.50972762645914393</v>
      </c>
    </row>
    <row r="92" spans="1:12" s="9" customFormat="1" hidden="1">
      <c r="B92" s="311" t="s">
        <v>628</v>
      </c>
      <c r="C92" s="318">
        <v>0.39824945295404812</v>
      </c>
      <c r="D92" s="312">
        <v>5.96</v>
      </c>
      <c r="E92" s="312">
        <v>19.64</v>
      </c>
      <c r="F92" s="318">
        <v>0.3</v>
      </c>
      <c r="G92" s="312">
        <v>15.88</v>
      </c>
      <c r="H92" s="312">
        <v>35.200000000000003</v>
      </c>
      <c r="I92" s="318">
        <v>0.45</v>
      </c>
      <c r="J92" s="312">
        <v>9.84</v>
      </c>
      <c r="K92" s="312">
        <v>19.079999999999998</v>
      </c>
      <c r="L92" s="318">
        <v>0.52</v>
      </c>
    </row>
    <row r="93" spans="1:12" s="9" customFormat="1" hidden="1">
      <c r="B93" s="311" t="s">
        <v>1151</v>
      </c>
      <c r="C93" s="318">
        <v>0.39589442815249265</v>
      </c>
      <c r="D93" s="312">
        <v>3.1904761904761907</v>
      </c>
      <c r="E93" s="312">
        <v>12.238095238095237</v>
      </c>
      <c r="F93" s="318">
        <v>0.26069999999999999</v>
      </c>
      <c r="G93" s="312">
        <v>22.523809523809526</v>
      </c>
      <c r="H93" s="312">
        <v>52.714285714285715</v>
      </c>
      <c r="I93" s="318">
        <v>0.42730000000000001</v>
      </c>
      <c r="J93" s="312">
        <v>11.095238095238095</v>
      </c>
      <c r="K93" s="312">
        <v>18.333333333333332</v>
      </c>
      <c r="L93" s="318">
        <v>0.60519999999999996</v>
      </c>
    </row>
    <row r="94" spans="1:12" s="9" customFormat="1" hidden="1">
      <c r="B94" s="311" t="s">
        <v>313</v>
      </c>
      <c r="C94" s="318">
        <v>0.3904639175257732</v>
      </c>
      <c r="D94" s="312">
        <v>1</v>
      </c>
      <c r="E94" s="312">
        <v>4.8666666666666663</v>
      </c>
      <c r="F94" s="318">
        <v>0.20547945205479451</v>
      </c>
      <c r="G94" s="312">
        <v>19.2</v>
      </c>
      <c r="H94" s="312">
        <v>46.866666666666667</v>
      </c>
      <c r="I94" s="318">
        <v>0.40967283072546229</v>
      </c>
      <c r="J94" s="312">
        <v>10.866666666666667</v>
      </c>
      <c r="K94" s="312">
        <v>19.733333333333334</v>
      </c>
      <c r="L94" s="318">
        <v>0.55067567567567566</v>
      </c>
    </row>
    <row r="95" spans="1:12" s="9" customFormat="1" hidden="1">
      <c r="B95" s="311" t="s">
        <v>1138</v>
      </c>
      <c r="C95" s="318">
        <v>0.38648860958366066</v>
      </c>
      <c r="D95" s="312">
        <v>4.4347826086956523</v>
      </c>
      <c r="E95" s="312">
        <v>14.130434782608695</v>
      </c>
      <c r="F95" s="318">
        <v>0.31380000000000002</v>
      </c>
      <c r="G95" s="312">
        <v>16.956521739130434</v>
      </c>
      <c r="H95" s="312">
        <v>41.217391304347828</v>
      </c>
      <c r="I95" s="318">
        <v>0.41139999999999999</v>
      </c>
      <c r="J95" s="312">
        <v>15.913043478260869</v>
      </c>
      <c r="K95" s="312">
        <v>26.086956521739129</v>
      </c>
      <c r="L95" s="318">
        <v>0.61</v>
      </c>
    </row>
    <row r="96" spans="1:12" s="9" customFormat="1" hidden="1">
      <c r="B96" s="311" t="s">
        <v>1041</v>
      </c>
      <c r="C96" s="318">
        <v>0.38235294117647056</v>
      </c>
      <c r="D96" s="312">
        <v>2.4545454545454546</v>
      </c>
      <c r="E96" s="312">
        <v>11</v>
      </c>
      <c r="F96" s="318">
        <v>0.223</v>
      </c>
      <c r="G96" s="312">
        <v>24.727272727272727</v>
      </c>
      <c r="H96" s="312">
        <v>60.090909090909093</v>
      </c>
      <c r="I96" s="318">
        <v>0.41099999999999998</v>
      </c>
      <c r="J96" s="312">
        <v>14</v>
      </c>
      <c r="K96" s="312">
        <v>24.818181818181817</v>
      </c>
      <c r="L96" s="318">
        <v>0.56399999999999995</v>
      </c>
    </row>
    <row r="97" spans="1:20" s="9" customFormat="1" hidden="1">
      <c r="B97" s="311" t="s">
        <v>276</v>
      </c>
      <c r="C97" s="318">
        <v>0.37605294825511432</v>
      </c>
      <c r="D97" s="312">
        <v>3.1111111111111112</v>
      </c>
      <c r="E97" s="312">
        <v>10.518518518518519</v>
      </c>
      <c r="F97" s="318">
        <v>0.29577464788732394</v>
      </c>
      <c r="G97" s="312">
        <v>20.037037037037038</v>
      </c>
      <c r="H97" s="312">
        <v>51.037037037037038</v>
      </c>
      <c r="I97" s="318">
        <v>0.39259796806966618</v>
      </c>
      <c r="J97" s="312">
        <v>10.888888888888889</v>
      </c>
      <c r="K97" s="312">
        <v>20.777777777777779</v>
      </c>
      <c r="L97" s="318">
        <v>0.52406417112299464</v>
      </c>
    </row>
    <row r="98" spans="1:20" s="9" customFormat="1" hidden="1">
      <c r="B98" s="311" t="s">
        <v>970</v>
      </c>
      <c r="C98" s="318">
        <v>0.37546816479400746</v>
      </c>
      <c r="D98" s="312">
        <v>3.7</v>
      </c>
      <c r="E98" s="312">
        <v>13.55</v>
      </c>
      <c r="F98" s="318">
        <v>0.27310000000000001</v>
      </c>
      <c r="G98" s="312">
        <v>16.350000000000001</v>
      </c>
      <c r="H98" s="312">
        <v>39.85</v>
      </c>
      <c r="I98" s="318">
        <v>0.41</v>
      </c>
      <c r="J98" s="312">
        <v>12.8</v>
      </c>
      <c r="K98" s="312">
        <v>21.95</v>
      </c>
      <c r="L98" s="318">
        <v>0.58309999999999995</v>
      </c>
    </row>
    <row r="99" spans="1:20" s="9" customFormat="1" hidden="1">
      <c r="B99" s="311" t="s">
        <v>1071</v>
      </c>
      <c r="C99" s="318">
        <v>0.37070938215102978</v>
      </c>
      <c r="D99" s="312">
        <v>2.6363636363636362</v>
      </c>
      <c r="E99" s="312">
        <v>9.2272727272727266</v>
      </c>
      <c r="F99" s="318">
        <v>0.28599999999999998</v>
      </c>
      <c r="G99" s="312">
        <v>19.454545454545453</v>
      </c>
      <c r="H99" s="312">
        <v>50.363636363636367</v>
      </c>
      <c r="I99" s="318">
        <v>0.38600000000000001</v>
      </c>
      <c r="J99" s="312">
        <v>11.363636363636363</v>
      </c>
      <c r="K99" s="312">
        <v>23.227272727272727</v>
      </c>
      <c r="L99" s="318">
        <v>0.48899999999999999</v>
      </c>
    </row>
    <row r="100" spans="1:20" s="9" customFormat="1" hidden="1">
      <c r="B100" s="311" t="s">
        <v>404</v>
      </c>
      <c r="C100" s="318">
        <v>0.35020408163265304</v>
      </c>
      <c r="D100" s="312">
        <v>4.8076923076923075</v>
      </c>
      <c r="E100" s="312">
        <v>15.26923076923077</v>
      </c>
      <c r="F100" s="318">
        <v>0.31</v>
      </c>
      <c r="G100" s="312">
        <v>11.692307692307692</v>
      </c>
      <c r="H100" s="312">
        <v>31.846153846153847</v>
      </c>
      <c r="I100" s="318">
        <v>0.37</v>
      </c>
      <c r="J100" s="312">
        <v>9.9230769230769234</v>
      </c>
      <c r="K100" s="312">
        <v>15.038461538461538</v>
      </c>
      <c r="L100" s="318">
        <v>0.66</v>
      </c>
    </row>
    <row r="101" spans="1:20" s="9" customFormat="1" hidden="1">
      <c r="B101" s="311" t="s">
        <v>674</v>
      </c>
      <c r="C101" s="318">
        <v>0.31493506493506496</v>
      </c>
      <c r="D101" s="312">
        <v>2.36</v>
      </c>
      <c r="E101" s="312">
        <v>10.16</v>
      </c>
      <c r="F101" s="318">
        <v>0.23</v>
      </c>
      <c r="G101" s="312">
        <v>9.2799999999999994</v>
      </c>
      <c r="H101" s="312">
        <v>26.8</v>
      </c>
      <c r="I101" s="318">
        <v>0.35</v>
      </c>
      <c r="J101" s="312">
        <v>5.88</v>
      </c>
      <c r="K101" s="312">
        <v>12.04</v>
      </c>
      <c r="L101" s="318">
        <v>0.49</v>
      </c>
    </row>
    <row r="102" spans="1:20" s="9" customFormat="1" hidden="1">
      <c r="B102" s="311" t="s">
        <v>673</v>
      </c>
      <c r="C102" s="318">
        <v>0.31404958677685951</v>
      </c>
      <c r="D102" s="312">
        <v>0.22222222222222221</v>
      </c>
      <c r="E102" s="312">
        <v>0.51851851851851849</v>
      </c>
      <c r="F102" s="318">
        <v>0.43</v>
      </c>
      <c r="G102" s="312">
        <v>1.1851851851851851</v>
      </c>
      <c r="H102" s="312">
        <v>3.9629629629629628</v>
      </c>
      <c r="I102" s="318">
        <v>0.3</v>
      </c>
      <c r="J102" s="312">
        <v>0.22222222222222221</v>
      </c>
      <c r="K102" s="312">
        <v>0.51851851851851849</v>
      </c>
      <c r="L102" s="318">
        <v>0.43</v>
      </c>
    </row>
    <row r="103" spans="1:20" s="9" customFormat="1" hidden="1">
      <c r="B103" s="165"/>
      <c r="C103" s="202"/>
      <c r="D103" s="203"/>
      <c r="E103" s="203"/>
      <c r="F103" s="202"/>
      <c r="G103" s="203"/>
      <c r="H103" s="203"/>
      <c r="I103" s="202"/>
      <c r="J103" s="203"/>
      <c r="K103" s="203"/>
      <c r="L103" s="202"/>
    </row>
    <row r="104" spans="1:20" s="9" customFormat="1" hidden="1">
      <c r="B104" s="165"/>
      <c r="C104" s="202"/>
      <c r="D104" s="203"/>
      <c r="E104" s="203"/>
      <c r="F104" s="202"/>
      <c r="G104" s="203"/>
      <c r="H104" s="203"/>
      <c r="I104" s="202"/>
      <c r="J104" s="203"/>
      <c r="K104" s="203"/>
      <c r="L104" s="202"/>
    </row>
    <row r="105" spans="1:20" s="9" customFormat="1" hidden="1">
      <c r="B105" s="165"/>
      <c r="C105" s="202"/>
      <c r="D105" s="203"/>
      <c r="E105" s="203"/>
      <c r="F105" s="202"/>
      <c r="G105" s="203"/>
      <c r="H105" s="203"/>
      <c r="I105" s="202"/>
      <c r="J105" s="203"/>
      <c r="K105" s="203"/>
      <c r="L105" s="202"/>
    </row>
    <row r="106" spans="1:20" s="9" customFormat="1" hidden="1">
      <c r="B106" s="165"/>
      <c r="C106" s="202"/>
      <c r="D106" s="203"/>
      <c r="E106" s="203"/>
      <c r="F106" s="202"/>
      <c r="G106" s="203"/>
      <c r="H106" s="203"/>
      <c r="I106" s="202"/>
      <c r="J106" s="203"/>
      <c r="K106" s="203"/>
      <c r="L106" s="202"/>
    </row>
    <row r="107" spans="1:20" s="9" customFormat="1" hidden="1">
      <c r="B107" s="165"/>
      <c r="C107" s="202"/>
      <c r="D107" s="203"/>
      <c r="E107" s="203"/>
      <c r="F107" s="202"/>
      <c r="G107" s="203"/>
      <c r="H107" s="203"/>
      <c r="I107" s="202"/>
      <c r="J107" s="203"/>
      <c r="K107" s="203"/>
      <c r="L107" s="202"/>
    </row>
    <row r="108" spans="1:20" s="9" customFormat="1" hidden="1">
      <c r="B108" s="165"/>
      <c r="C108" s="202"/>
      <c r="D108" s="203"/>
      <c r="E108" s="203"/>
      <c r="F108" s="202"/>
      <c r="G108" s="203"/>
      <c r="H108" s="203"/>
      <c r="I108" s="202"/>
      <c r="J108" s="203"/>
      <c r="K108" s="203"/>
      <c r="L108" s="202"/>
    </row>
    <row r="109" spans="1:20" s="9" customFormat="1" hidden="1">
      <c r="B109" s="165"/>
      <c r="C109" s="202"/>
      <c r="D109" s="203"/>
      <c r="E109" s="203"/>
      <c r="F109" s="202"/>
      <c r="G109" s="203"/>
      <c r="H109" s="203"/>
      <c r="I109" s="202"/>
      <c r="J109" s="203"/>
      <c r="K109" s="203"/>
      <c r="L109" s="202"/>
    </row>
    <row r="110" spans="1:20" s="9" customFormat="1" ht="15">
      <c r="A110" s="10"/>
      <c r="B110" s="308"/>
      <c r="C110" s="309" t="s">
        <v>3</v>
      </c>
      <c r="D110" s="310"/>
      <c r="E110" s="310"/>
      <c r="F110" s="311"/>
      <c r="G110" s="311"/>
      <c r="H110" s="311"/>
      <c r="I110" s="311"/>
      <c r="J110"/>
      <c r="K110"/>
      <c r="L110"/>
      <c r="N110" s="23"/>
      <c r="O110" s="23"/>
      <c r="P110" s="23"/>
      <c r="Q110" s="23"/>
      <c r="R110" s="23"/>
      <c r="S110" s="23"/>
      <c r="T110" s="23"/>
    </row>
    <row r="111" spans="1:20" s="9" customFormat="1" ht="26.25">
      <c r="A111" s="27"/>
      <c r="B111" s="315" t="s">
        <v>102</v>
      </c>
      <c r="C111" s="314" t="s">
        <v>29</v>
      </c>
      <c r="D111" s="314" t="s">
        <v>27</v>
      </c>
      <c r="E111" s="314" t="s">
        <v>28</v>
      </c>
      <c r="F111" s="314" t="s">
        <v>103</v>
      </c>
      <c r="G111" s="314" t="s">
        <v>104</v>
      </c>
      <c r="H111" s="314" t="s">
        <v>105</v>
      </c>
      <c r="I111" s="314" t="s">
        <v>106</v>
      </c>
      <c r="J111"/>
      <c r="K111"/>
      <c r="L111"/>
      <c r="T111" s="23"/>
    </row>
    <row r="112" spans="1:20" s="9" customFormat="1" ht="15">
      <c r="A112" s="32">
        <v>1</v>
      </c>
      <c r="B112" s="311" t="s">
        <v>276</v>
      </c>
      <c r="C112" s="312">
        <v>43.703703703703702</v>
      </c>
      <c r="D112" s="312">
        <v>16.111111111111111</v>
      </c>
      <c r="E112" s="312">
        <v>27.592592592592592</v>
      </c>
      <c r="F112" s="312">
        <v>38.74074074074074</v>
      </c>
      <c r="G112" s="312">
        <v>12.851851851851851</v>
      </c>
      <c r="H112" s="312">
        <v>25.888888888888889</v>
      </c>
      <c r="I112" s="312">
        <v>4.9629629629629619</v>
      </c>
      <c r="J112"/>
      <c r="K112"/>
      <c r="L112"/>
      <c r="T112" s="23"/>
    </row>
    <row r="113" spans="1:20" s="9" customFormat="1" ht="15">
      <c r="A113" s="32">
        <v>2</v>
      </c>
      <c r="B113" s="311" t="s">
        <v>1071</v>
      </c>
      <c r="C113" s="312">
        <v>39.136363636363633</v>
      </c>
      <c r="D113" s="312">
        <v>16.636363636363637</v>
      </c>
      <c r="E113" s="312">
        <v>22.5</v>
      </c>
      <c r="F113" s="312"/>
      <c r="G113" s="312"/>
      <c r="H113" s="312"/>
      <c r="I113" s="312">
        <v>39.136363636363633</v>
      </c>
      <c r="J113"/>
      <c r="K113"/>
      <c r="L113"/>
      <c r="T113" s="23"/>
    </row>
    <row r="114" spans="1:20" s="9" customFormat="1" ht="15">
      <c r="A114" s="32">
        <v>3</v>
      </c>
      <c r="B114" s="311" t="s">
        <v>313</v>
      </c>
      <c r="C114" s="312">
        <v>39.133333333333333</v>
      </c>
      <c r="D114" s="312">
        <v>13.333333333333334</v>
      </c>
      <c r="E114" s="312">
        <v>25.8</v>
      </c>
      <c r="F114" s="312">
        <v>30.466666666666665</v>
      </c>
      <c r="G114" s="312">
        <v>10.4</v>
      </c>
      <c r="H114" s="312">
        <v>20.066666666666666</v>
      </c>
      <c r="I114" s="312">
        <v>8.6666666666666679</v>
      </c>
      <c r="J114"/>
      <c r="K114"/>
      <c r="L114"/>
      <c r="T114" s="23"/>
    </row>
    <row r="115" spans="1:20" s="9" customFormat="1" ht="15">
      <c r="A115" s="32">
        <v>4</v>
      </c>
      <c r="B115" s="311" t="s">
        <v>1041</v>
      </c>
      <c r="C115" s="312">
        <v>39.045454545454547</v>
      </c>
      <c r="D115" s="312">
        <v>15.045454545454545</v>
      </c>
      <c r="E115" s="312">
        <v>24</v>
      </c>
      <c r="F115" s="312"/>
      <c r="G115" s="312"/>
      <c r="H115" s="312"/>
      <c r="I115" s="312">
        <v>39.045454545454547</v>
      </c>
      <c r="J115"/>
      <c r="K115"/>
      <c r="L115"/>
      <c r="T115" s="23"/>
    </row>
    <row r="116" spans="1:20" s="9" customFormat="1" ht="15">
      <c r="A116" s="32">
        <v>5</v>
      </c>
      <c r="B116" s="311" t="s">
        <v>1004</v>
      </c>
      <c r="C116" s="312">
        <v>38.304347826086953</v>
      </c>
      <c r="D116" s="312">
        <v>13.478260869565217</v>
      </c>
      <c r="E116" s="312">
        <v>24.826086956521738</v>
      </c>
      <c r="F116" s="312"/>
      <c r="G116" s="312"/>
      <c r="H116" s="312"/>
      <c r="I116" s="312">
        <v>38.304347826086953</v>
      </c>
      <c r="J116"/>
      <c r="K116"/>
      <c r="L116"/>
      <c r="T116" s="23"/>
    </row>
    <row r="117" spans="1:20" s="9" customFormat="1" ht="15">
      <c r="A117" s="32">
        <v>6</v>
      </c>
      <c r="B117" s="311" t="s">
        <v>1138</v>
      </c>
      <c r="C117" s="312">
        <v>37.652173913043477</v>
      </c>
      <c r="D117" s="312">
        <v>14.260869565217391</v>
      </c>
      <c r="E117" s="312">
        <v>23.391304347826086</v>
      </c>
      <c r="F117" s="312"/>
      <c r="G117" s="312"/>
      <c r="H117" s="312"/>
      <c r="I117" s="312">
        <v>37.652173913043477</v>
      </c>
      <c r="J117"/>
      <c r="K117"/>
      <c r="L117"/>
      <c r="T117" s="23"/>
    </row>
    <row r="118" spans="1:20" s="9" customFormat="1" ht="15">
      <c r="A118" s="32">
        <v>7</v>
      </c>
      <c r="B118" s="311" t="s">
        <v>795</v>
      </c>
      <c r="C118" s="312">
        <v>37.481481481481481</v>
      </c>
      <c r="D118" s="312">
        <v>13.703703703703704</v>
      </c>
      <c r="E118" s="312">
        <v>23.777777777777779</v>
      </c>
      <c r="F118" s="312">
        <v>24.333333333333332</v>
      </c>
      <c r="G118" s="312">
        <v>7</v>
      </c>
      <c r="H118" s="312">
        <v>17.333333333333332</v>
      </c>
      <c r="I118" s="312">
        <v>13.148148148148149</v>
      </c>
      <c r="J118"/>
      <c r="K118"/>
      <c r="L118"/>
      <c r="T118" s="23"/>
    </row>
    <row r="119" spans="1:20" s="9" customFormat="1" ht="15">
      <c r="A119" s="32">
        <v>8</v>
      </c>
      <c r="B119" s="311" t="s">
        <v>323</v>
      </c>
      <c r="C119" s="312">
        <v>37.103448275862071</v>
      </c>
      <c r="D119" s="312">
        <v>14.586206896551724</v>
      </c>
      <c r="E119" s="312">
        <v>22.517241379310345</v>
      </c>
      <c r="F119" s="312">
        <v>27.714285714285715</v>
      </c>
      <c r="G119" s="312">
        <v>8.8571428571428577</v>
      </c>
      <c r="H119" s="312">
        <v>18.857142857142858</v>
      </c>
      <c r="I119" s="312">
        <v>9.3891625615763559</v>
      </c>
      <c r="J119"/>
      <c r="K119"/>
      <c r="L119"/>
      <c r="T119" s="23"/>
    </row>
    <row r="120" spans="1:20" s="9" customFormat="1" ht="15">
      <c r="A120" s="32">
        <v>9</v>
      </c>
      <c r="B120" s="311" t="s">
        <v>1151</v>
      </c>
      <c r="C120" s="312">
        <v>36.904761904761905</v>
      </c>
      <c r="D120" s="312">
        <v>15.285714285714286</v>
      </c>
      <c r="E120" s="312">
        <v>21.61904761904762</v>
      </c>
      <c r="F120" s="312"/>
      <c r="G120" s="312"/>
      <c r="H120" s="312"/>
      <c r="I120" s="312">
        <v>36.904761904761905</v>
      </c>
      <c r="J120"/>
      <c r="K120"/>
      <c r="L120"/>
      <c r="T120" s="23"/>
    </row>
    <row r="121" spans="1:20" s="9" customFormat="1" ht="15">
      <c r="A121" s="32">
        <v>10</v>
      </c>
      <c r="B121" s="311" t="s">
        <v>754</v>
      </c>
      <c r="C121" s="312">
        <v>35.964285714285715</v>
      </c>
      <c r="D121" s="312">
        <v>13.357142857142858</v>
      </c>
      <c r="E121" s="312">
        <v>22.607142857142858</v>
      </c>
      <c r="F121" s="312">
        <v>30.071428571428573</v>
      </c>
      <c r="G121" s="312">
        <v>9.3571428571428577</v>
      </c>
      <c r="H121" s="312">
        <v>20.714285714285715</v>
      </c>
      <c r="I121" s="312">
        <v>5.8928571428571423</v>
      </c>
      <c r="J121"/>
      <c r="K121"/>
      <c r="L121"/>
      <c r="T121" s="23"/>
    </row>
    <row r="122" spans="1:20" s="9" customFormat="1" ht="15" hidden="1">
      <c r="A122" s="32">
        <v>11</v>
      </c>
      <c r="B122" s="311" t="s">
        <v>1238</v>
      </c>
      <c r="C122" s="312">
        <v>35.115384615384613</v>
      </c>
      <c r="D122" s="312">
        <v>11.923076923076923</v>
      </c>
      <c r="E122" s="312">
        <v>23.192307692307693</v>
      </c>
      <c r="F122" s="312">
        <v>28.307692307692307</v>
      </c>
      <c r="G122" s="312">
        <v>8.384615384615385</v>
      </c>
      <c r="H122" s="312">
        <v>19.923076923076923</v>
      </c>
      <c r="I122" s="312">
        <v>6.8076923076923066</v>
      </c>
      <c r="J122"/>
      <c r="K122"/>
      <c r="L122"/>
      <c r="T122" s="23"/>
    </row>
    <row r="123" spans="1:20" s="9" customFormat="1" ht="15" hidden="1">
      <c r="A123" s="32">
        <v>12</v>
      </c>
      <c r="B123" s="311" t="s">
        <v>249</v>
      </c>
      <c r="C123" s="312">
        <v>34.629629629629626</v>
      </c>
      <c r="D123" s="312">
        <v>12.925925925925926</v>
      </c>
      <c r="E123" s="312">
        <v>21.703703703703702</v>
      </c>
      <c r="F123" s="312">
        <v>26.703703703703702</v>
      </c>
      <c r="G123" s="312">
        <v>7.4814814814814818</v>
      </c>
      <c r="H123" s="312">
        <v>19.222222222222221</v>
      </c>
      <c r="I123" s="312">
        <v>7.9259259259259238</v>
      </c>
      <c r="J123"/>
      <c r="K123"/>
      <c r="L123"/>
      <c r="T123" s="23"/>
    </row>
    <row r="124" spans="1:20" s="9" customFormat="1" ht="15" hidden="1">
      <c r="A124" s="32">
        <v>13</v>
      </c>
      <c r="B124" s="311" t="s">
        <v>1109</v>
      </c>
      <c r="C124" s="312">
        <v>34.260869565217391</v>
      </c>
      <c r="D124" s="312">
        <v>13.086956521739131</v>
      </c>
      <c r="E124" s="312">
        <v>21.173913043478262</v>
      </c>
      <c r="F124" s="312"/>
      <c r="G124" s="312"/>
      <c r="H124" s="312"/>
      <c r="I124" s="312">
        <v>34.260869565217391</v>
      </c>
      <c r="J124"/>
      <c r="K124"/>
      <c r="L124"/>
      <c r="T124" s="23"/>
    </row>
    <row r="125" spans="1:20" s="9" customFormat="1" hidden="1">
      <c r="A125" s="32">
        <v>14</v>
      </c>
      <c r="B125" s="311" t="s">
        <v>982</v>
      </c>
      <c r="C125" s="312">
        <v>33.958333333333336</v>
      </c>
      <c r="D125" s="312">
        <v>12.333333333333334</v>
      </c>
      <c r="E125" s="312">
        <v>21.625</v>
      </c>
      <c r="F125" s="312"/>
      <c r="G125" s="312"/>
      <c r="H125" s="312"/>
      <c r="I125" s="312">
        <v>33.958333333333336</v>
      </c>
      <c r="J125" s="5"/>
      <c r="K125" s="5"/>
      <c r="L125" s="5"/>
    </row>
    <row r="126" spans="1:20" s="9" customFormat="1" hidden="1">
      <c r="A126" s="32"/>
      <c r="B126" s="311" t="s">
        <v>1303</v>
      </c>
      <c r="C126" s="312">
        <v>33.925925925925924</v>
      </c>
      <c r="D126" s="312">
        <v>13.111111111111111</v>
      </c>
      <c r="E126" s="312">
        <v>20.814814814814813</v>
      </c>
      <c r="F126" s="312">
        <v>22.333333333333332</v>
      </c>
      <c r="G126" s="312">
        <v>6.8148148148148149</v>
      </c>
      <c r="H126" s="312">
        <v>15.518518518518519</v>
      </c>
      <c r="I126" s="312">
        <v>11.592592592592592</v>
      </c>
      <c r="J126" s="5"/>
      <c r="K126" s="5"/>
      <c r="L126" s="5"/>
    </row>
    <row r="127" spans="1:20" s="9" customFormat="1" hidden="1">
      <c r="A127" s="32"/>
      <c r="B127" s="311" t="s">
        <v>1269</v>
      </c>
      <c r="C127" s="312">
        <v>33.857142857142854</v>
      </c>
      <c r="D127" s="312">
        <v>11.571428571428571</v>
      </c>
      <c r="E127" s="312">
        <v>22.285714285714285</v>
      </c>
      <c r="F127" s="312">
        <v>26.142857142857142</v>
      </c>
      <c r="G127" s="312">
        <v>8.4285714285714288</v>
      </c>
      <c r="H127" s="312">
        <v>17.714285714285715</v>
      </c>
      <c r="I127" s="312">
        <v>7.7142857142857117</v>
      </c>
      <c r="J127" s="5"/>
      <c r="K127" s="5"/>
      <c r="L127" s="5"/>
    </row>
    <row r="128" spans="1:20" s="9" customFormat="1" hidden="1">
      <c r="A128" s="32"/>
      <c r="B128" s="311" t="s">
        <v>1191</v>
      </c>
      <c r="C128" s="312">
        <v>32.956521739130437</v>
      </c>
      <c r="D128" s="312">
        <v>13.217391304347826</v>
      </c>
      <c r="E128" s="312">
        <v>19.739130434782609</v>
      </c>
      <c r="F128" s="312"/>
      <c r="G128" s="312"/>
      <c r="H128" s="312"/>
      <c r="I128" s="312">
        <v>32.956521739130437</v>
      </c>
      <c r="J128" s="5"/>
      <c r="K128" s="5"/>
      <c r="L128" s="5"/>
    </row>
    <row r="129" spans="1:12" s="9" customFormat="1" hidden="1">
      <c r="A129" s="32"/>
      <c r="B129" s="311" t="s">
        <v>1328</v>
      </c>
      <c r="C129" s="312">
        <v>31.615384615384617</v>
      </c>
      <c r="D129" s="312">
        <v>12.961538461538462</v>
      </c>
      <c r="E129" s="312">
        <v>18.653846153846153</v>
      </c>
      <c r="F129" s="312">
        <v>24.346153846153847</v>
      </c>
      <c r="G129" s="312">
        <v>7.2692307692307692</v>
      </c>
      <c r="H129" s="312">
        <v>17.076923076923077</v>
      </c>
      <c r="I129" s="312">
        <v>7.2692307692307701</v>
      </c>
      <c r="J129" s="5"/>
      <c r="K129" s="5"/>
      <c r="L129" s="5"/>
    </row>
    <row r="130" spans="1:12" s="9" customFormat="1" hidden="1">
      <c r="A130" s="32"/>
      <c r="B130" s="311" t="s">
        <v>628</v>
      </c>
      <c r="C130" s="312">
        <v>31.08</v>
      </c>
      <c r="D130" s="312">
        <v>12.24</v>
      </c>
      <c r="E130" s="312">
        <v>18.84</v>
      </c>
      <c r="F130" s="312">
        <v>33.119999999999997</v>
      </c>
      <c r="G130" s="312">
        <v>10.36</v>
      </c>
      <c r="H130" s="312">
        <v>22.76</v>
      </c>
      <c r="I130" s="312">
        <v>-2.0399999999999991</v>
      </c>
      <c r="J130" s="5"/>
      <c r="K130" s="5"/>
      <c r="L130" s="5"/>
    </row>
    <row r="131" spans="1:12" s="9" customFormat="1" hidden="1">
      <c r="A131" s="32"/>
      <c r="B131" s="311" t="s">
        <v>672</v>
      </c>
      <c r="C131" s="312">
        <v>28.26923076923077</v>
      </c>
      <c r="D131" s="312">
        <v>9.5384615384615383</v>
      </c>
      <c r="E131" s="312">
        <v>18.73076923076923</v>
      </c>
      <c r="F131" s="312">
        <v>24.692307692307693</v>
      </c>
      <c r="G131" s="312">
        <v>8.2692307692307701</v>
      </c>
      <c r="H131" s="312">
        <v>16.423076923076923</v>
      </c>
      <c r="I131" s="312">
        <v>3.5769230769230766</v>
      </c>
      <c r="J131" s="5"/>
      <c r="K131" s="5"/>
      <c r="L131" s="5"/>
    </row>
    <row r="132" spans="1:12" s="9" customFormat="1" hidden="1">
      <c r="A132" s="32"/>
      <c r="B132" s="311" t="s">
        <v>671</v>
      </c>
      <c r="C132" s="312">
        <v>28.111111111111111</v>
      </c>
      <c r="D132" s="312">
        <v>9.4074074074074066</v>
      </c>
      <c r="E132" s="312">
        <v>18.703703703703702</v>
      </c>
      <c r="F132" s="312">
        <v>25.37037037037037</v>
      </c>
      <c r="G132" s="312">
        <v>10.185185185185185</v>
      </c>
      <c r="H132" s="312">
        <v>15.185185185185185</v>
      </c>
      <c r="I132" s="312">
        <v>2.7407407407407405</v>
      </c>
      <c r="J132" s="5"/>
      <c r="K132" s="5"/>
      <c r="L132" s="5"/>
    </row>
    <row r="133" spans="1:12" s="9" customFormat="1" hidden="1">
      <c r="A133" s="32"/>
      <c r="B133" s="311" t="s">
        <v>404</v>
      </c>
      <c r="C133" s="312">
        <v>24.03846153846154</v>
      </c>
      <c r="D133" s="312">
        <v>7.4230769230769234</v>
      </c>
      <c r="E133" s="312">
        <v>16.615384615384617</v>
      </c>
      <c r="F133" s="312">
        <v>29.03846153846154</v>
      </c>
      <c r="G133" s="312">
        <v>10.73076923076923</v>
      </c>
      <c r="H133" s="312">
        <v>18.307692307692307</v>
      </c>
      <c r="I133" s="312">
        <v>-5</v>
      </c>
      <c r="J133" s="5"/>
      <c r="K133" s="5"/>
      <c r="L133" s="5"/>
    </row>
    <row r="134" spans="1:12" s="9" customFormat="1" hidden="1">
      <c r="A134" s="32"/>
      <c r="B134" s="311" t="s">
        <v>674</v>
      </c>
      <c r="C134" s="312">
        <v>19.96</v>
      </c>
      <c r="D134" s="312">
        <v>6.88</v>
      </c>
      <c r="E134" s="312">
        <v>13.08</v>
      </c>
      <c r="F134" s="312">
        <v>22.04</v>
      </c>
      <c r="G134" s="312">
        <v>7.6</v>
      </c>
      <c r="H134" s="312">
        <v>14.44</v>
      </c>
      <c r="I134" s="312">
        <v>-2.0799999999999983</v>
      </c>
      <c r="J134" s="5"/>
      <c r="K134" s="5"/>
      <c r="L134" s="5"/>
    </row>
    <row r="135" spans="1:12" s="9" customFormat="1" hidden="1">
      <c r="A135" s="32"/>
      <c r="B135" s="311" t="s">
        <v>675</v>
      </c>
      <c r="C135" s="312">
        <v>18.346153846153847</v>
      </c>
      <c r="D135" s="312">
        <v>5.4615384615384617</v>
      </c>
      <c r="E135" s="312">
        <v>12.884615384615385</v>
      </c>
      <c r="F135" s="312">
        <v>17.115384615384617</v>
      </c>
      <c r="G135" s="312">
        <v>5.9230769230769234</v>
      </c>
      <c r="H135" s="312">
        <v>11.192307692307692</v>
      </c>
      <c r="I135" s="312">
        <v>1.2307692307692299</v>
      </c>
      <c r="J135" s="5"/>
      <c r="K135" s="5"/>
      <c r="L135" s="5"/>
    </row>
    <row r="136" spans="1:12" s="9" customFormat="1" hidden="1">
      <c r="A136" s="32"/>
      <c r="B136" s="311" t="s">
        <v>673</v>
      </c>
      <c r="C136" s="312">
        <v>1.5555555555555556</v>
      </c>
      <c r="D136" s="312">
        <v>0.62962962962962965</v>
      </c>
      <c r="E136" s="312">
        <v>0.92592592592592593</v>
      </c>
      <c r="F136" s="312">
        <v>17.851851851851851</v>
      </c>
      <c r="G136" s="312">
        <v>6.1851851851851851</v>
      </c>
      <c r="H136" s="312">
        <v>11.666666666666666</v>
      </c>
      <c r="I136" s="312">
        <v>-16.296296296296294</v>
      </c>
      <c r="J136" s="5"/>
      <c r="K136" s="5"/>
      <c r="L136" s="5"/>
    </row>
    <row r="137" spans="1:12" s="9" customFormat="1" hidden="1">
      <c r="A137" s="32"/>
      <c r="B137" s="165"/>
      <c r="C137" s="203"/>
      <c r="D137" s="203"/>
      <c r="E137" s="203"/>
      <c r="F137" s="203"/>
      <c r="G137" s="203"/>
      <c r="H137" s="203"/>
      <c r="I137" s="203"/>
      <c r="J137" s="5"/>
      <c r="K137" s="5"/>
      <c r="L137" s="5"/>
    </row>
    <row r="138" spans="1:12" s="9" customFormat="1" hidden="1">
      <c r="B138" s="165"/>
      <c r="C138" s="203"/>
      <c r="D138" s="203"/>
      <c r="E138" s="203"/>
      <c r="F138" s="203"/>
      <c r="G138" s="203"/>
      <c r="H138" s="203"/>
      <c r="I138" s="203"/>
      <c r="J138" s="5"/>
      <c r="K138" s="5"/>
      <c r="L138" s="5"/>
    </row>
    <row r="139" spans="1:12" s="9" customFormat="1" hidden="1">
      <c r="B139" s="165"/>
      <c r="C139" s="203"/>
      <c r="D139" s="203"/>
      <c r="E139" s="203"/>
      <c r="F139" s="203"/>
      <c r="G139" s="203"/>
      <c r="H139" s="203"/>
      <c r="I139" s="203"/>
      <c r="J139" s="5"/>
      <c r="K139" s="5"/>
      <c r="L139" s="5"/>
    </row>
    <row r="140" spans="1:12" s="9" customFormat="1" hidden="1">
      <c r="B140" s="165"/>
      <c r="C140" s="203"/>
      <c r="D140" s="203"/>
      <c r="E140" s="203"/>
      <c r="F140" s="203"/>
      <c r="G140" s="203"/>
      <c r="H140" s="203"/>
      <c r="I140" s="203"/>
      <c r="J140" s="5"/>
      <c r="K140" s="5"/>
      <c r="L140" s="5"/>
    </row>
    <row r="141" spans="1:12" s="9" customFormat="1" hidden="1">
      <c r="B141" s="165"/>
      <c r="C141" s="203"/>
      <c r="D141" s="203"/>
      <c r="E141" s="203"/>
      <c r="F141" s="203"/>
      <c r="G141" s="203"/>
      <c r="H141" s="203"/>
      <c r="I141" s="203"/>
      <c r="J141" s="5"/>
      <c r="K141" s="5"/>
      <c r="L141" s="5"/>
    </row>
    <row r="142" spans="1:12" s="9" customFormat="1" hidden="1">
      <c r="B142" s="165"/>
      <c r="C142" s="203"/>
      <c r="D142" s="203"/>
      <c r="E142" s="203"/>
      <c r="F142" s="203"/>
      <c r="G142" s="203"/>
      <c r="H142" s="203"/>
      <c r="I142" s="203"/>
      <c r="J142" s="5"/>
      <c r="K142" s="5"/>
      <c r="L142" s="5"/>
    </row>
    <row r="143" spans="1:12" s="9" customFormat="1" hidden="1">
      <c r="B143" s="165"/>
      <c r="C143" s="203"/>
      <c r="D143" s="203"/>
      <c r="E143" s="203"/>
      <c r="F143" s="203"/>
      <c r="G143" s="203"/>
      <c r="H143" s="203"/>
      <c r="I143" s="203"/>
      <c r="J143" s="5"/>
      <c r="K143" s="5"/>
      <c r="L143" s="5"/>
    </row>
    <row r="144" spans="1:12" s="9" customFormat="1" hidden="1">
      <c r="B144" s="165"/>
      <c r="C144" s="203"/>
      <c r="D144" s="203"/>
      <c r="E144" s="203"/>
      <c r="F144" s="203"/>
      <c r="G144" s="203"/>
      <c r="H144" s="203"/>
      <c r="I144" s="203"/>
      <c r="J144" s="5"/>
      <c r="K144" s="5"/>
      <c r="L144" s="5"/>
    </row>
    <row r="145" spans="1:19" s="9" customFormat="1" hidden="1">
      <c r="B145" s="165"/>
      <c r="C145" s="203"/>
      <c r="D145" s="203"/>
      <c r="E145" s="203"/>
      <c r="F145" s="203"/>
      <c r="G145" s="203"/>
      <c r="H145" s="203"/>
      <c r="I145" s="203"/>
      <c r="J145" s="5"/>
      <c r="K145" s="5"/>
      <c r="L145" s="5"/>
    </row>
    <row r="146" spans="1:19" s="9" customFormat="1" hidden="1">
      <c r="B146" s="165"/>
      <c r="C146" s="203"/>
      <c r="D146" s="203"/>
      <c r="E146" s="203"/>
      <c r="F146" s="203"/>
      <c r="G146" s="203"/>
      <c r="H146" s="203"/>
      <c r="I146" s="203"/>
      <c r="J146" s="5"/>
      <c r="K146" s="5"/>
      <c r="L146" s="5"/>
    </row>
    <row r="147" spans="1:19" s="9" customFormat="1" hidden="1">
      <c r="B147" s="165"/>
      <c r="C147" s="203"/>
      <c r="D147" s="203"/>
      <c r="E147" s="203"/>
      <c r="F147" s="203"/>
      <c r="G147" s="203"/>
      <c r="H147" s="203"/>
      <c r="I147" s="203"/>
      <c r="J147" s="5"/>
      <c r="K147" s="5"/>
      <c r="L147" s="5"/>
    </row>
    <row r="148" spans="1:19" s="9" customFormat="1" hidden="1">
      <c r="B148" s="165"/>
      <c r="C148" s="203"/>
      <c r="D148" s="203"/>
      <c r="E148" s="203"/>
      <c r="F148" s="203"/>
      <c r="G148" s="203"/>
      <c r="H148" s="203"/>
      <c r="I148" s="203"/>
      <c r="J148" s="5"/>
      <c r="K148" s="5"/>
      <c r="L148" s="5"/>
    </row>
    <row r="149" spans="1:19" s="9" customFormat="1" ht="15">
      <c r="B149" s="308"/>
      <c r="C149" s="309" t="s">
        <v>3</v>
      </c>
      <c r="D149" s="310"/>
      <c r="E149" s="310"/>
      <c r="F149" s="311"/>
      <c r="G149" s="311"/>
      <c r="H149" s="311"/>
      <c r="I149" s="311"/>
      <c r="J149" s="311"/>
      <c r="K149" s="311"/>
      <c r="L149"/>
    </row>
    <row r="150" spans="1:19" s="9" customFormat="1" ht="26.25">
      <c r="A150" s="10"/>
      <c r="B150" s="315" t="s">
        <v>107</v>
      </c>
      <c r="C150" s="314" t="s">
        <v>35</v>
      </c>
      <c r="D150" s="314" t="s">
        <v>108</v>
      </c>
      <c r="E150" s="314" t="s">
        <v>109</v>
      </c>
      <c r="F150" s="314" t="s">
        <v>110</v>
      </c>
      <c r="G150" s="314" t="s">
        <v>111</v>
      </c>
      <c r="H150" s="314" t="s">
        <v>112</v>
      </c>
      <c r="I150" s="314" t="s">
        <v>113</v>
      </c>
      <c r="J150" s="314" t="s">
        <v>40</v>
      </c>
      <c r="K150" s="314" t="s">
        <v>114</v>
      </c>
      <c r="L150"/>
      <c r="S150" s="23"/>
    </row>
    <row r="151" spans="1:19" s="9" customFormat="1" ht="15">
      <c r="A151" s="32">
        <v>1</v>
      </c>
      <c r="B151" s="311" t="s">
        <v>1303</v>
      </c>
      <c r="C151" s="312">
        <v>30.074074074074073</v>
      </c>
      <c r="D151" s="312">
        <v>39.333333333333336</v>
      </c>
      <c r="E151" s="317">
        <v>0.30225988700564971</v>
      </c>
      <c r="F151" s="312">
        <v>13.925925925925926</v>
      </c>
      <c r="G151" s="318">
        <v>0.22</v>
      </c>
      <c r="H151" s="312">
        <v>26.518518518518519</v>
      </c>
      <c r="I151" s="318">
        <v>0.49</v>
      </c>
      <c r="J151" s="312">
        <v>14.111111111111111</v>
      </c>
      <c r="K151" s="312">
        <v>20.666666666666668</v>
      </c>
      <c r="L151"/>
      <c r="S151" s="23"/>
    </row>
    <row r="152" spans="1:19" s="9" customFormat="1" ht="15">
      <c r="A152" s="32">
        <v>2</v>
      </c>
      <c r="B152" s="311" t="s">
        <v>1269</v>
      </c>
      <c r="C152" s="312">
        <v>39.476190476190474</v>
      </c>
      <c r="D152" s="312">
        <v>45.19047619047619</v>
      </c>
      <c r="E152" s="317">
        <v>0.34035827186512119</v>
      </c>
      <c r="F152" s="312">
        <v>13.80952380952381</v>
      </c>
      <c r="G152" s="318">
        <v>0.26</v>
      </c>
      <c r="H152" s="312">
        <v>10.19047619047619</v>
      </c>
      <c r="I152" s="318">
        <v>0.51</v>
      </c>
      <c r="J152" s="312">
        <v>12.523809523809524</v>
      </c>
      <c r="K152" s="312">
        <v>21.714285714285715</v>
      </c>
      <c r="L152"/>
      <c r="S152" s="23"/>
    </row>
    <row r="153" spans="1:19" s="9" customFormat="1" ht="15">
      <c r="A153" s="32">
        <v>3</v>
      </c>
      <c r="B153" s="311" t="s">
        <v>795</v>
      </c>
      <c r="C153" s="312">
        <v>40.518518518518519</v>
      </c>
      <c r="D153" s="312">
        <v>44.74074074074074</v>
      </c>
      <c r="E153" s="317">
        <v>0.34188741721854304</v>
      </c>
      <c r="F153" s="312">
        <v>14.111111111111111</v>
      </c>
      <c r="G153" s="318">
        <v>0.22</v>
      </c>
      <c r="H153" s="312">
        <v>11.407407407407407</v>
      </c>
      <c r="I153" s="318">
        <v>0.6</v>
      </c>
      <c r="J153" s="312">
        <v>12.185185185185185</v>
      </c>
      <c r="K153" s="312">
        <v>19.851851851851851</v>
      </c>
      <c r="L153"/>
      <c r="S153" s="23"/>
    </row>
    <row r="154" spans="1:19" s="9" customFormat="1" ht="15">
      <c r="A154" s="32">
        <v>4</v>
      </c>
      <c r="B154" s="311" t="s">
        <v>1328</v>
      </c>
      <c r="C154" s="312">
        <v>40.57692307692308</v>
      </c>
      <c r="D154" s="312">
        <v>44.57692307692308</v>
      </c>
      <c r="E154" s="317">
        <v>0.36065573770491804</v>
      </c>
      <c r="F154" s="312">
        <v>14.423076923076923</v>
      </c>
      <c r="G154" s="318">
        <v>0.27</v>
      </c>
      <c r="H154" s="312">
        <v>9</v>
      </c>
      <c r="I154" s="318">
        <v>0.5</v>
      </c>
      <c r="J154" s="312">
        <v>11.76923076923077</v>
      </c>
      <c r="K154" s="312">
        <v>20.307692307692307</v>
      </c>
      <c r="L154"/>
      <c r="S154" s="23"/>
    </row>
    <row r="155" spans="1:19" s="9" customFormat="1" ht="15">
      <c r="A155" s="32">
        <v>5</v>
      </c>
      <c r="B155" s="311" t="s">
        <v>1238</v>
      </c>
      <c r="C155" s="312">
        <v>40.846153846153847</v>
      </c>
      <c r="D155" s="312">
        <v>45.115384615384613</v>
      </c>
      <c r="E155" s="317">
        <v>0.33674339300937767</v>
      </c>
      <c r="F155" s="312">
        <v>15.692307692307692</v>
      </c>
      <c r="G155" s="318">
        <v>0.23</v>
      </c>
      <c r="H155" s="312">
        <v>12.384615384615385</v>
      </c>
      <c r="I155" s="318">
        <v>0.56000000000000005</v>
      </c>
      <c r="J155" s="312">
        <v>14.5</v>
      </c>
      <c r="K155" s="312">
        <v>22.923076923076923</v>
      </c>
      <c r="L155"/>
      <c r="S155" s="23"/>
    </row>
    <row r="156" spans="1:19" s="9" customFormat="1" ht="15">
      <c r="A156" s="32">
        <v>6</v>
      </c>
      <c r="B156" s="311" t="s">
        <v>313</v>
      </c>
      <c r="C156" s="312">
        <v>42.7</v>
      </c>
      <c r="D156" s="312">
        <v>49.733333333333334</v>
      </c>
      <c r="E156" s="317">
        <v>0.31702412868632707</v>
      </c>
      <c r="F156" s="312">
        <v>15.433333333333334</v>
      </c>
      <c r="G156" s="318">
        <v>0.24406047516198703</v>
      </c>
      <c r="H156" s="312">
        <v>14.166666666666666</v>
      </c>
      <c r="I156" s="318">
        <v>0.52235294117647058</v>
      </c>
      <c r="J156" s="312">
        <v>9.2666666666666675</v>
      </c>
      <c r="K156" s="312">
        <v>18.7</v>
      </c>
      <c r="L156"/>
      <c r="S156" s="23"/>
    </row>
    <row r="157" spans="1:19" s="9" customFormat="1" ht="15">
      <c r="A157" s="32">
        <v>7</v>
      </c>
      <c r="B157" s="311" t="s">
        <v>249</v>
      </c>
      <c r="C157" s="312">
        <v>42.814814814814817</v>
      </c>
      <c r="D157" s="312">
        <v>46.629629629629626</v>
      </c>
      <c r="E157" s="317">
        <v>0.36219221604447976</v>
      </c>
      <c r="F157" s="312">
        <v>13.074074074074074</v>
      </c>
      <c r="G157" s="318">
        <v>0.20396600566572237</v>
      </c>
      <c r="H157" s="312">
        <v>12.888888888888889</v>
      </c>
      <c r="I157" s="318">
        <v>0.4942528735632184</v>
      </c>
      <c r="J157" s="312">
        <v>12.333333333333334</v>
      </c>
      <c r="K157" s="312">
        <v>20.555555555555557</v>
      </c>
      <c r="L157"/>
      <c r="S157" s="23"/>
    </row>
    <row r="158" spans="1:19" s="9" customFormat="1" ht="15">
      <c r="A158" s="32">
        <v>8</v>
      </c>
      <c r="B158" s="311" t="s">
        <v>323</v>
      </c>
      <c r="C158" s="312">
        <v>42.9</v>
      </c>
      <c r="D158" s="312">
        <v>45.678571428571431</v>
      </c>
      <c r="E158" s="317">
        <v>0.36278342455043</v>
      </c>
      <c r="F158" s="312">
        <v>10.25</v>
      </c>
      <c r="G158" s="318">
        <v>0.2857142857142857</v>
      </c>
      <c r="H158" s="312">
        <v>11.642857142857142</v>
      </c>
      <c r="I158" s="318">
        <v>0.5</v>
      </c>
      <c r="J158" s="312">
        <v>10.689655172413794</v>
      </c>
      <c r="K158" s="312">
        <v>19.678571428571427</v>
      </c>
      <c r="L158"/>
      <c r="S158" s="23"/>
    </row>
    <row r="159" spans="1:19" s="9" customFormat="1" ht="15">
      <c r="A159" s="32">
        <v>9</v>
      </c>
      <c r="B159" s="311" t="s">
        <v>675</v>
      </c>
      <c r="C159" s="312">
        <v>46.384615384615387</v>
      </c>
      <c r="D159" s="312">
        <v>29.5</v>
      </c>
      <c r="E159" s="317">
        <v>0.40677966101694918</v>
      </c>
      <c r="F159" s="312">
        <v>5.6538461538461542</v>
      </c>
      <c r="G159" s="318">
        <v>0.18</v>
      </c>
      <c r="H159" s="312">
        <v>8.5384615384615383</v>
      </c>
      <c r="I159" s="318">
        <v>0.46</v>
      </c>
      <c r="J159" s="312">
        <v>7.8076923076923075</v>
      </c>
      <c r="K159" s="312">
        <v>11.615384615384615</v>
      </c>
      <c r="L159"/>
      <c r="S159" s="23"/>
    </row>
    <row r="160" spans="1:19" s="9" customFormat="1" ht="15">
      <c r="A160" s="32">
        <v>10</v>
      </c>
      <c r="B160" s="311" t="s">
        <v>672</v>
      </c>
      <c r="C160" s="312">
        <v>46.692307692307693</v>
      </c>
      <c r="D160" s="312">
        <v>43.769230769230766</v>
      </c>
      <c r="E160" s="317">
        <v>0.41036906854130051</v>
      </c>
      <c r="F160" s="312">
        <v>10.807692307692308</v>
      </c>
      <c r="G160" s="318">
        <v>0.21</v>
      </c>
      <c r="H160" s="312">
        <v>15.692307692307692</v>
      </c>
      <c r="I160" s="318">
        <v>0.54</v>
      </c>
      <c r="J160" s="312">
        <v>7.5384615384615383</v>
      </c>
      <c r="K160" s="312">
        <v>13.384615384615385</v>
      </c>
      <c r="L160"/>
      <c r="S160" s="23"/>
    </row>
    <row r="161" spans="1:19" s="9" customFormat="1" ht="15" hidden="1">
      <c r="A161" s="32">
        <v>11</v>
      </c>
      <c r="B161" s="311" t="s">
        <v>671</v>
      </c>
      <c r="C161" s="312">
        <v>46.814814814814817</v>
      </c>
      <c r="D161" s="312">
        <v>47.518518518518519</v>
      </c>
      <c r="E161" s="317">
        <v>0.35931410756040533</v>
      </c>
      <c r="F161" s="312">
        <v>12.481481481481481</v>
      </c>
      <c r="G161" s="318">
        <v>0.27</v>
      </c>
      <c r="H161" s="312">
        <v>14.925925925925926</v>
      </c>
      <c r="I161" s="318">
        <v>0.52</v>
      </c>
      <c r="J161" s="312">
        <v>8.6666666666666661</v>
      </c>
      <c r="K161" s="312">
        <v>16.074074074074073</v>
      </c>
      <c r="L161"/>
      <c r="S161" s="23"/>
    </row>
    <row r="162" spans="1:19" s="9" customFormat="1" ht="15" hidden="1">
      <c r="A162" s="32">
        <v>12</v>
      </c>
      <c r="B162" s="311" t="s">
        <v>276</v>
      </c>
      <c r="C162" s="312">
        <v>47.407407407407405</v>
      </c>
      <c r="D162" s="312">
        <v>56.111111111111114</v>
      </c>
      <c r="E162" s="317">
        <v>0.32607260726072607</v>
      </c>
      <c r="F162" s="312">
        <v>16</v>
      </c>
      <c r="G162" s="318">
        <v>0.21527777777777779</v>
      </c>
      <c r="H162" s="312">
        <v>14.037037037037036</v>
      </c>
      <c r="I162" s="318">
        <v>0.52506596306068598</v>
      </c>
      <c r="J162" s="312">
        <v>10.222222222222221</v>
      </c>
      <c r="K162" s="312">
        <v>19.037037037037038</v>
      </c>
      <c r="L162"/>
      <c r="S162" s="23"/>
    </row>
    <row r="163" spans="1:19" s="9" customFormat="1" hidden="1">
      <c r="A163" s="32">
        <v>13</v>
      </c>
      <c r="B163" s="311" t="s">
        <v>404</v>
      </c>
      <c r="C163" s="312">
        <v>47.769230769230766</v>
      </c>
      <c r="D163" s="312">
        <v>46.615384615384613</v>
      </c>
      <c r="E163" s="317">
        <v>0.3952145214521452</v>
      </c>
      <c r="F163" s="312">
        <v>9.615384615384615</v>
      </c>
      <c r="G163" s="318">
        <v>0.21</v>
      </c>
      <c r="H163" s="312">
        <v>15.346153846153847</v>
      </c>
      <c r="I163" s="318">
        <v>0.51</v>
      </c>
      <c r="J163" s="312">
        <v>9.3076923076923084</v>
      </c>
      <c r="K163" s="312">
        <v>17.192307692307693</v>
      </c>
      <c r="L163" s="58"/>
      <c r="S163" s="23"/>
    </row>
    <row r="164" spans="1:19" s="9" customFormat="1" hidden="1">
      <c r="A164" s="32"/>
      <c r="B164" s="311" t="s">
        <v>673</v>
      </c>
      <c r="C164" s="312">
        <v>49.888888888888886</v>
      </c>
      <c r="D164" s="312">
        <v>31.25925925925926</v>
      </c>
      <c r="E164" s="317">
        <v>0.35071090047393366</v>
      </c>
      <c r="F164" s="312">
        <v>6.4074074074074074</v>
      </c>
      <c r="G164" s="318">
        <v>0.28000000000000003</v>
      </c>
      <c r="H164" s="312">
        <v>9.518518518518519</v>
      </c>
      <c r="I164" s="318">
        <v>0.56000000000000005</v>
      </c>
      <c r="J164" s="312">
        <v>0.14814814814814814</v>
      </c>
      <c r="K164" s="312">
        <v>9.7037037037037042</v>
      </c>
      <c r="L164" s="58"/>
      <c r="S164" s="23"/>
    </row>
    <row r="165" spans="1:19" s="9" customFormat="1" hidden="1">
      <c r="A165" s="32"/>
      <c r="B165" s="311" t="s">
        <v>628</v>
      </c>
      <c r="C165" s="312">
        <v>50.6</v>
      </c>
      <c r="D165" s="312">
        <v>48.24</v>
      </c>
      <c r="E165" s="317">
        <v>0.41873963515754559</v>
      </c>
      <c r="F165" s="312">
        <v>12.88</v>
      </c>
      <c r="G165" s="318">
        <v>0.28000000000000003</v>
      </c>
      <c r="H165" s="312">
        <v>12.24</v>
      </c>
      <c r="I165" s="318">
        <v>0.54</v>
      </c>
      <c r="J165" s="312">
        <v>10.52</v>
      </c>
      <c r="K165" s="312">
        <v>20.84</v>
      </c>
      <c r="L165" s="58"/>
      <c r="S165" s="23"/>
    </row>
    <row r="166" spans="1:19" s="9" customFormat="1" hidden="1">
      <c r="A166" s="32"/>
      <c r="B166" s="311" t="s">
        <v>754</v>
      </c>
      <c r="C166" s="312">
        <v>50.678571428571431</v>
      </c>
      <c r="D166" s="312">
        <v>48.928571428571431</v>
      </c>
      <c r="E166" s="317">
        <v>0.39416058394160586</v>
      </c>
      <c r="F166" s="312">
        <v>14.75</v>
      </c>
      <c r="G166" s="318">
        <v>0.28999999999999998</v>
      </c>
      <c r="H166" s="312">
        <v>14.642857142857142</v>
      </c>
      <c r="I166" s="318">
        <v>0.53</v>
      </c>
      <c r="J166" s="312">
        <v>11.285714285714286</v>
      </c>
      <c r="K166" s="312">
        <v>20.071428571428573</v>
      </c>
      <c r="L166" s="58"/>
      <c r="S166" s="23"/>
    </row>
    <row r="167" spans="1:19" s="9" customFormat="1" hidden="1">
      <c r="A167" s="32"/>
      <c r="B167" s="311" t="s">
        <v>674</v>
      </c>
      <c r="C167" s="312">
        <v>50.92</v>
      </c>
      <c r="D167" s="312">
        <v>31.12</v>
      </c>
      <c r="E167" s="317">
        <v>0.40488431876606684</v>
      </c>
      <c r="F167" s="312">
        <v>6.92</v>
      </c>
      <c r="G167" s="318">
        <v>0.25</v>
      </c>
      <c r="H167" s="312">
        <v>10.56</v>
      </c>
      <c r="I167" s="318">
        <v>0.48</v>
      </c>
      <c r="J167" s="312">
        <v>6.12</v>
      </c>
      <c r="K167" s="312">
        <v>9.6</v>
      </c>
      <c r="L167" s="58"/>
      <c r="S167" s="23"/>
    </row>
    <row r="168" spans="1:19" s="9" customFormat="1" hidden="1">
      <c r="A168" s="32"/>
      <c r="B168" s="311" t="s">
        <v>1004</v>
      </c>
      <c r="C168" s="312">
        <v>56.478260869565219</v>
      </c>
      <c r="D168" s="312">
        <v>0</v>
      </c>
      <c r="E168" s="317">
        <v>0</v>
      </c>
      <c r="F168" s="312">
        <v>0</v>
      </c>
      <c r="G168" s="318"/>
      <c r="H168" s="312">
        <v>0</v>
      </c>
      <c r="I168" s="318"/>
      <c r="J168" s="312">
        <v>11.913043478260869</v>
      </c>
      <c r="K168" s="312"/>
      <c r="L168" s="58"/>
      <c r="S168" s="23"/>
    </row>
    <row r="169" spans="1:19" s="9" customFormat="1" hidden="1">
      <c r="A169" s="32"/>
      <c r="B169" s="311" t="s">
        <v>1138</v>
      </c>
      <c r="C169" s="312">
        <v>56.695652173913047</v>
      </c>
      <c r="D169" s="312">
        <v>0</v>
      </c>
      <c r="E169" s="317">
        <v>0</v>
      </c>
      <c r="F169" s="312">
        <v>0</v>
      </c>
      <c r="G169" s="318"/>
      <c r="H169" s="312">
        <v>0</v>
      </c>
      <c r="I169" s="318"/>
      <c r="J169" s="312">
        <v>11.086956521739131</v>
      </c>
      <c r="K169" s="312"/>
      <c r="L169" s="58"/>
      <c r="S169" s="23"/>
    </row>
    <row r="170" spans="1:19" s="9" customFormat="1" hidden="1">
      <c r="A170" s="32"/>
      <c r="B170" s="311" t="s">
        <v>1191</v>
      </c>
      <c r="C170" s="312">
        <v>57.739130434782609</v>
      </c>
      <c r="D170" s="312">
        <v>0</v>
      </c>
      <c r="E170" s="317">
        <v>0</v>
      </c>
      <c r="F170" s="312">
        <v>0</v>
      </c>
      <c r="G170" s="318"/>
      <c r="H170" s="312">
        <v>0</v>
      </c>
      <c r="I170" s="318"/>
      <c r="J170" s="312">
        <v>13.782608695652174</v>
      </c>
      <c r="K170" s="312"/>
      <c r="L170" s="58"/>
      <c r="S170" s="23"/>
    </row>
    <row r="171" spans="1:19" s="9" customFormat="1" hidden="1">
      <c r="A171" s="32"/>
      <c r="B171" s="311" t="s">
        <v>1151</v>
      </c>
      <c r="C171" s="312">
        <v>59.285714285714285</v>
      </c>
      <c r="D171" s="312">
        <v>0</v>
      </c>
      <c r="E171" s="317">
        <v>0</v>
      </c>
      <c r="F171" s="312">
        <v>0</v>
      </c>
      <c r="G171" s="318"/>
      <c r="H171" s="312">
        <v>0</v>
      </c>
      <c r="I171" s="318"/>
      <c r="J171" s="312">
        <v>10.571428571428571</v>
      </c>
      <c r="K171" s="312"/>
      <c r="L171" s="58"/>
      <c r="S171" s="23"/>
    </row>
    <row r="172" spans="1:19" s="9" customFormat="1" hidden="1">
      <c r="A172" s="32"/>
      <c r="B172" s="311" t="s">
        <v>1041</v>
      </c>
      <c r="C172" s="312">
        <v>61</v>
      </c>
      <c r="D172" s="312">
        <v>0</v>
      </c>
      <c r="E172" s="317">
        <v>0</v>
      </c>
      <c r="F172" s="312">
        <v>0</v>
      </c>
      <c r="G172" s="318"/>
      <c r="H172" s="312">
        <v>0</v>
      </c>
      <c r="I172" s="318"/>
      <c r="J172" s="312">
        <v>12.590909090909092</v>
      </c>
      <c r="K172" s="312"/>
      <c r="L172" s="58"/>
      <c r="S172" s="23"/>
    </row>
    <row r="173" spans="1:19" s="9" customFormat="1" hidden="1">
      <c r="A173" s="32"/>
      <c r="B173" s="311" t="s">
        <v>970</v>
      </c>
      <c r="C173" s="312">
        <v>61.65</v>
      </c>
      <c r="D173" s="312">
        <v>0</v>
      </c>
      <c r="E173" s="317">
        <v>0</v>
      </c>
      <c r="F173" s="312">
        <v>0</v>
      </c>
      <c r="G173" s="318"/>
      <c r="H173" s="312">
        <v>0</v>
      </c>
      <c r="I173" s="318"/>
      <c r="J173" s="312">
        <v>12.1</v>
      </c>
      <c r="K173" s="312"/>
      <c r="L173" s="58"/>
      <c r="S173" s="23"/>
    </row>
    <row r="174" spans="1:19" s="9" customFormat="1" hidden="1">
      <c r="A174" s="32"/>
      <c r="B174" s="311" t="s">
        <v>1071</v>
      </c>
      <c r="C174" s="312">
        <v>62.590909090909093</v>
      </c>
      <c r="D174" s="312">
        <v>0</v>
      </c>
      <c r="E174" s="317">
        <v>0</v>
      </c>
      <c r="F174" s="312">
        <v>0</v>
      </c>
      <c r="G174" s="318"/>
      <c r="H174" s="312">
        <v>0</v>
      </c>
      <c r="I174" s="318"/>
      <c r="J174" s="312">
        <v>10.636363636363637</v>
      </c>
      <c r="K174" s="312"/>
      <c r="L174" s="58"/>
      <c r="S174" s="23"/>
    </row>
    <row r="175" spans="1:19" s="9" customFormat="1" hidden="1">
      <c r="A175" s="32"/>
      <c r="B175" s="311" t="s">
        <v>1109</v>
      </c>
      <c r="C175" s="312">
        <v>62.956521739130437</v>
      </c>
      <c r="D175" s="312">
        <v>0</v>
      </c>
      <c r="E175" s="317">
        <v>0</v>
      </c>
      <c r="F175" s="312">
        <v>0</v>
      </c>
      <c r="G175" s="318"/>
      <c r="H175" s="312">
        <v>0</v>
      </c>
      <c r="I175" s="318"/>
      <c r="J175" s="312">
        <v>14.217391304347826</v>
      </c>
      <c r="K175" s="312"/>
      <c r="L175" s="58"/>
      <c r="S175" s="23"/>
    </row>
    <row r="176" spans="1:19" s="9" customFormat="1" hidden="1">
      <c r="A176" s="32"/>
      <c r="B176" s="311" t="s">
        <v>982</v>
      </c>
      <c r="C176" s="312">
        <v>63.416666666666664</v>
      </c>
      <c r="D176" s="312">
        <v>0</v>
      </c>
      <c r="E176" s="317">
        <v>0</v>
      </c>
      <c r="F176" s="312">
        <v>0</v>
      </c>
      <c r="G176" s="318"/>
      <c r="H176" s="312">
        <v>0</v>
      </c>
      <c r="I176" s="318"/>
      <c r="J176" s="312">
        <v>10.083333333333334</v>
      </c>
      <c r="K176" s="312"/>
      <c r="L176" s="58"/>
      <c r="S176" s="23"/>
    </row>
    <row r="177" spans="1:19" s="9" customFormat="1" hidden="1">
      <c r="A177" s="32"/>
      <c r="B177" s="165"/>
      <c r="C177" s="203"/>
      <c r="D177" s="203"/>
      <c r="E177" s="204"/>
      <c r="F177" s="203"/>
      <c r="G177" s="202"/>
      <c r="H177" s="203"/>
      <c r="I177" s="202"/>
      <c r="J177" s="203"/>
      <c r="K177" s="203"/>
      <c r="L177" s="58"/>
      <c r="S177" s="23"/>
    </row>
    <row r="178" spans="1:19" s="9" customFormat="1" ht="5.0999999999999996" customHeight="1"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</row>
    <row r="179" spans="1:19" s="9" customFormat="1">
      <c r="E179" s="26"/>
    </row>
    <row r="180" spans="1:19" s="9" customFormat="1" ht="15.75">
      <c r="A180" s="84" t="s">
        <v>161</v>
      </c>
      <c r="C180" s="28" t="s">
        <v>163</v>
      </c>
      <c r="E180" s="10"/>
      <c r="F180" s="10"/>
      <c r="I180" s="10"/>
      <c r="J180" s="10"/>
      <c r="K180" s="10"/>
      <c r="L180" s="10"/>
    </row>
    <row r="181" spans="1:19" s="9" customFormat="1">
      <c r="A181" s="10" t="s">
        <v>50</v>
      </c>
      <c r="C181" s="83" t="s">
        <v>4</v>
      </c>
      <c r="D181" s="10"/>
      <c r="E181" s="10"/>
      <c r="F181" s="10"/>
      <c r="I181" s="83" t="s">
        <v>164</v>
      </c>
      <c r="K181" s="10"/>
      <c r="L181" s="10"/>
    </row>
    <row r="182" spans="1:19" s="30" customFormat="1">
      <c r="A182" s="9"/>
      <c r="B182" s="83" t="s">
        <v>166</v>
      </c>
      <c r="C182" s="5" t="s">
        <v>26</v>
      </c>
      <c r="D182" s="5" t="s">
        <v>46</v>
      </c>
      <c r="E182" s="5" t="s">
        <v>25</v>
      </c>
      <c r="F182" s="78" t="s">
        <v>165</v>
      </c>
      <c r="G182" s="83" t="s">
        <v>166</v>
      </c>
      <c r="H182" s="5"/>
      <c r="I182" s="5" t="s">
        <v>26</v>
      </c>
      <c r="J182" s="5" t="s">
        <v>46</v>
      </c>
      <c r="K182" s="5" t="s">
        <v>25</v>
      </c>
      <c r="L182" s="78" t="s">
        <v>165</v>
      </c>
    </row>
    <row r="183" spans="1:19" s="9" customFormat="1">
      <c r="A183" s="32">
        <v>1</v>
      </c>
      <c r="B183" s="9" t="str">
        <f>IF(playerstats!AN5&lt;&gt;"",playerstats!AN5,"")</f>
        <v>Aric Keller, 1997</v>
      </c>
      <c r="C183" s="25">
        <f>IF(playerstats!AO5&lt;&gt;"",playerstats!AO5,"")</f>
        <v>21.782608695652176</v>
      </c>
      <c r="D183" s="36">
        <f>IF(playerstats!AP5&lt;&gt;"",playerstats!AP5,"")</f>
        <v>0.56675749318801094</v>
      </c>
      <c r="E183" s="36">
        <f>IF(playerstats!AQ5&lt;&gt;"",playerstats!AQ5,"")</f>
        <v>0.61594202898550721</v>
      </c>
      <c r="F183" s="85">
        <f>IF(playerstats!AS5&lt;&gt;"",playerstats!AS5,"")</f>
        <v>1997</v>
      </c>
      <c r="G183" s="9" t="str">
        <f>IF(playerstats!AV5&lt;&gt;"",playerstats!AV5,"")</f>
        <v>Payton Watt, 2018</v>
      </c>
      <c r="I183" s="86">
        <f>IF(playerstats!AW5&lt;&gt;"",playerstats!AW5,"")</f>
        <v>531</v>
      </c>
      <c r="J183" s="36">
        <f>IF(playerstats!AX5&lt;&gt;"",playerstats!AX5,"")</f>
        <v>0.47113163972286376</v>
      </c>
      <c r="K183" s="36">
        <f>IF(playerstats!AY5&lt;&gt;"",playerstats!AY5,"")</f>
        <v>0.68235294117647061</v>
      </c>
      <c r="L183" s="87">
        <f>IF(playerstats!BA5&lt;&gt;"",playerstats!BA5,"")</f>
        <v>2018</v>
      </c>
    </row>
    <row r="184" spans="1:19" s="9" customFormat="1">
      <c r="A184" s="32">
        <v>2</v>
      </c>
      <c r="B184" s="9" t="str">
        <f>IF(playerstats!AN6&lt;&gt;"",playerstats!AN6,"")</f>
        <v>Hyrum Booth, 2009</v>
      </c>
      <c r="C184" s="25">
        <f>IF(playerstats!AO6&lt;&gt;"",playerstats!AO6,"")</f>
        <v>21.625</v>
      </c>
      <c r="D184" s="36">
        <f>IF(playerstats!AP6&lt;&gt;"",playerstats!AP6,"")</f>
        <v>0.53714285714285714</v>
      </c>
      <c r="E184" s="36">
        <f>IF(playerstats!AQ6&lt;&gt;"",playerstats!AQ6,"")</f>
        <v>0.6160714285714286</v>
      </c>
      <c r="F184" s="85">
        <f>IF(playerstats!AS6&lt;&gt;"",playerstats!AS6,"")</f>
        <v>2009</v>
      </c>
      <c r="G184" s="9" t="str">
        <f>IF(playerstats!AV6&lt;&gt;"",playerstats!AV6,"")</f>
        <v>Hyrum Booth, 2009</v>
      </c>
      <c r="I184" s="86">
        <f>IF(playerstats!AW6&lt;&gt;"",playerstats!AW6,"")</f>
        <v>519</v>
      </c>
      <c r="J184" s="36">
        <f>IF(playerstats!AX6&lt;&gt;"",playerstats!AX6,"")</f>
        <v>0.53714285714285714</v>
      </c>
      <c r="K184" s="36">
        <f>IF(playerstats!AY6&lt;&gt;"",playerstats!AY6,"")</f>
        <v>0.6160714285714286</v>
      </c>
      <c r="L184" s="87">
        <f>IF(playerstats!BA6&lt;&gt;"",playerstats!BA6,"")</f>
        <v>2009</v>
      </c>
    </row>
    <row r="185" spans="1:19" s="9" customFormat="1">
      <c r="A185" s="32">
        <v>3</v>
      </c>
      <c r="B185" s="9" t="str">
        <f>IF(playerstats!AN7&lt;&gt;"",playerstats!AN7,"")</f>
        <v>Dustin Upton, 1992</v>
      </c>
      <c r="C185" s="25">
        <f>IF(playerstats!AO7&lt;&gt;"",playerstats!AO7,"")</f>
        <v>21.095238095238095</v>
      </c>
      <c r="D185" s="36">
        <f>IF(playerstats!AP7&lt;&gt;"",playerstats!AP7,"")</f>
        <v>0.46534653465346537</v>
      </c>
      <c r="E185" s="36">
        <f>IF(playerstats!AQ7&lt;&gt;"",playerstats!AQ7,"")</f>
        <v>0.57391304347826089</v>
      </c>
      <c r="F185" s="85">
        <f>IF(playerstats!AS7&lt;&gt;"",playerstats!AS7,"")</f>
        <v>1992</v>
      </c>
      <c r="G185" s="9" t="str">
        <f>IF(playerstats!AV7&lt;&gt;"",playerstats!AV7,"")</f>
        <v>Clayton Louderback, 2019</v>
      </c>
      <c r="I185" s="86">
        <f>IF(playerstats!AW7&lt;&gt;"",playerstats!AW7,"")</f>
        <v>519</v>
      </c>
      <c r="J185" s="36">
        <f>IF(playerstats!AX7&lt;&gt;"",playerstats!AX7,"")</f>
        <v>0.54400000000000004</v>
      </c>
      <c r="K185" s="36">
        <f>IF(playerstats!AY7&lt;&gt;"",playerstats!AY7,"")</f>
        <v>0.67549668874172186</v>
      </c>
      <c r="L185" s="87">
        <f>IF(playerstats!BA7&lt;&gt;"",playerstats!BA7,"")</f>
        <v>2019</v>
      </c>
    </row>
    <row r="186" spans="1:19" s="9" customFormat="1">
      <c r="A186" s="32">
        <v>4</v>
      </c>
      <c r="B186" s="9" t="str">
        <f>IF(playerstats!AN8&lt;&gt;"",playerstats!AN8,"")</f>
        <v>Dustin Upton, 1992</v>
      </c>
      <c r="C186" s="25">
        <f>IF(playerstats!AO8&lt;&gt;"",playerstats!AO8,"")</f>
        <v>20</v>
      </c>
      <c r="D186" s="36">
        <f>IF(playerstats!AP8&lt;&gt;"",playerstats!AP8,"")</f>
        <v>0.58385093167701863</v>
      </c>
      <c r="E186" s="36">
        <f>IF(playerstats!AQ8&lt;&gt;"",playerstats!AQ8,"")</f>
        <v>0.57241379310344831</v>
      </c>
      <c r="F186" s="85">
        <f>IF(playerstats!AS8&lt;&gt;"",playerstats!AS8,"")</f>
        <v>1991</v>
      </c>
      <c r="G186" s="9" t="str">
        <f>IF(playerstats!AV8&lt;&gt;"",playerstats!AV8,"")</f>
        <v>Aric Keller, 1997</v>
      </c>
      <c r="I186" s="86">
        <f>IF(playerstats!AW8&lt;&gt;"",playerstats!AW8,"")</f>
        <v>501</v>
      </c>
      <c r="J186" s="36">
        <f>IF(playerstats!AX8&lt;&gt;"",playerstats!AX8,"")</f>
        <v>0.56675749318801094</v>
      </c>
      <c r="K186" s="36">
        <f>IF(playerstats!AY8&lt;&gt;"",playerstats!AY8,"")</f>
        <v>0.61594202898550721</v>
      </c>
      <c r="L186" s="87">
        <f>IF(playerstats!BA8&lt;&gt;"",playerstats!BA8,"")</f>
        <v>1997</v>
      </c>
    </row>
    <row r="187" spans="1:19" s="9" customFormat="1">
      <c r="A187" s="32">
        <v>5</v>
      </c>
      <c r="B187" s="9" t="str">
        <f>IF(playerstats!AN9&lt;&gt;"",playerstats!AN9,"")</f>
        <v>Keith Strong, 1994</v>
      </c>
      <c r="C187" s="25">
        <f>IF(playerstats!AO9&lt;&gt;"",playerstats!AO9,"")</f>
        <v>19.826086956521738</v>
      </c>
      <c r="D187" s="36">
        <f>IF(playerstats!AP9&lt;&gt;"",playerstats!AP9,"")</f>
        <v>0.40233236151603496</v>
      </c>
      <c r="E187" s="36">
        <f>IF(playerstats!AQ9&lt;&gt;"",playerstats!AQ9,"")</f>
        <v>0.61212121212121207</v>
      </c>
      <c r="F187" s="85">
        <f>IF(playerstats!AS9&lt;&gt;"",playerstats!AS9,"")</f>
        <v>1994</v>
      </c>
      <c r="G187" s="9" t="str">
        <f>IF(playerstats!AV9&lt;&gt;"",playerstats!AV9,"")</f>
        <v>Luca Brooks, 2022</v>
      </c>
      <c r="I187" s="86">
        <f>IF(playerstats!AW9&lt;&gt;"",playerstats!AW9,"")</f>
        <v>492</v>
      </c>
      <c r="J187" s="36">
        <f>IF(playerstats!AX9&lt;&gt;"",playerstats!AX9,"")</f>
        <v>0.51200000000000001</v>
      </c>
      <c r="K187" s="36">
        <f>IF(playerstats!AY9&lt;&gt;"",playerstats!AY9,"")</f>
        <v>0.67307692307692313</v>
      </c>
      <c r="L187" s="87">
        <f>IF(playerstats!BA9&lt;&gt;"",playerstats!BA9,"")</f>
        <v>2022</v>
      </c>
    </row>
    <row r="188" spans="1:19" s="9" customFormat="1">
      <c r="A188" s="32">
        <v>6</v>
      </c>
      <c r="B188" s="9" t="str">
        <f>IF(playerstats!AN10&lt;&gt;"",playerstats!AN10,"")</f>
        <v>Luca Brooks, 2022</v>
      </c>
      <c r="C188" s="25">
        <f>IF(playerstats!AO10&lt;&gt;"",playerstats!AO10,"")</f>
        <v>19.68</v>
      </c>
      <c r="D188" s="36">
        <f>IF(playerstats!AP10&lt;&gt;"",playerstats!AP10,"")</f>
        <v>0.51200000000000001</v>
      </c>
      <c r="E188" s="36">
        <f>IF(playerstats!AQ10&lt;&gt;"",playerstats!AQ10,"")</f>
        <v>0.67307692307692313</v>
      </c>
      <c r="F188" s="85">
        <f>IF(playerstats!AS10&lt;&gt;"",playerstats!AS10,"")</f>
        <v>2022</v>
      </c>
      <c r="G188" s="9" t="str">
        <f>IF(playerstats!AV10&lt;&gt;"",playerstats!AV10,"")</f>
        <v>Luca Brooks, 2022</v>
      </c>
      <c r="I188" s="86">
        <f>IF(playerstats!AW10&lt;&gt;"",playerstats!AW10,"")</f>
        <v>470</v>
      </c>
      <c r="J188" s="36">
        <f>IF(playerstats!AX10&lt;&gt;"",playerstats!AX10,"")</f>
        <v>0.48010610079575594</v>
      </c>
      <c r="K188" s="36">
        <f>IF(playerstats!AY10&lt;&gt;"",playerstats!AY10,"")</f>
        <v>0.63265306122448983</v>
      </c>
      <c r="L188" s="87">
        <f>IF(playerstats!BA10&lt;&gt;"",playerstats!BA10,"")</f>
        <v>2020</v>
      </c>
    </row>
    <row r="189" spans="1:19" s="9" customFormat="1">
      <c r="A189" s="32">
        <v>7</v>
      </c>
      <c r="B189" s="9" t="str">
        <f>IF(playerstats!AN11&lt;&gt;"",playerstats!AN11,"")</f>
        <v>Kaleb Brost, 2007</v>
      </c>
      <c r="C189" s="25">
        <f>IF(playerstats!AO11&lt;&gt;"",playerstats!AO11,"")</f>
        <v>19.55</v>
      </c>
      <c r="D189" s="36">
        <f>IF(playerstats!AP11&lt;&gt;"",playerstats!AP11,"")</f>
        <v>0.60557768924302791</v>
      </c>
      <c r="E189" s="36">
        <f>IF(playerstats!AQ11&lt;&gt;"",playerstats!AQ11,"")</f>
        <v>0.69599999999999995</v>
      </c>
      <c r="F189" s="85">
        <f>IF(playerstats!AS11&lt;&gt;"",playerstats!AS11,"")</f>
        <v>2007</v>
      </c>
      <c r="G189" s="9" t="str">
        <f>IF(playerstats!AV11&lt;&gt;"",playerstats!AV11,"")</f>
        <v>Dustin Upton, 1992</v>
      </c>
      <c r="I189" s="86">
        <f>IF(playerstats!AW11&lt;&gt;"",playerstats!AW11,"")</f>
        <v>460</v>
      </c>
      <c r="J189" s="36">
        <f>IF(playerstats!AX11&lt;&gt;"",playerstats!AX11,"")</f>
        <v>0.58385093167701863</v>
      </c>
      <c r="K189" s="36">
        <f>IF(playerstats!AY11&lt;&gt;"",playerstats!AY11,"")</f>
        <v>0.57241379310344831</v>
      </c>
      <c r="L189" s="87">
        <f>IF(playerstats!BA11&lt;&gt;"",playerstats!BA11,"")</f>
        <v>1991</v>
      </c>
    </row>
    <row r="190" spans="1:19" s="9" customFormat="1">
      <c r="A190" s="32">
        <v>8</v>
      </c>
      <c r="B190" s="9" t="str">
        <f>IF(playerstats!AN12&lt;&gt;"",playerstats!AN12,"")</f>
        <v>Bart Pautz, 1996</v>
      </c>
      <c r="C190" s="25">
        <f>IF(playerstats!AO12&lt;&gt;"",playerstats!AO12,"")</f>
        <v>19.521739130434781</v>
      </c>
      <c r="D190" s="36">
        <f>IF(playerstats!AP12&lt;&gt;"",playerstats!AP12,"")</f>
        <v>0.41428571428571431</v>
      </c>
      <c r="E190" s="36">
        <f>IF(playerstats!AQ12&lt;&gt;"",playerstats!AQ12,"")</f>
        <v>0.63636363636363635</v>
      </c>
      <c r="F190" s="85">
        <f>IF(playerstats!AS12&lt;&gt;"",playerstats!AS12,"")</f>
        <v>1994</v>
      </c>
      <c r="G190" s="9" t="str">
        <f>IF(playerstats!AV12&lt;&gt;"",playerstats!AV12,"")</f>
        <v>Keith Strong, 1994</v>
      </c>
      <c r="I190" s="86">
        <f>IF(playerstats!AW12&lt;&gt;"",playerstats!AW12,"")</f>
        <v>456</v>
      </c>
      <c r="J190" s="36">
        <f>IF(playerstats!AX12&lt;&gt;"",playerstats!AX12,"")</f>
        <v>0.40233236151603496</v>
      </c>
      <c r="K190" s="36">
        <f>IF(playerstats!AY12&lt;&gt;"",playerstats!AY12,"")</f>
        <v>0.61212121212121207</v>
      </c>
      <c r="L190" s="87">
        <f>IF(playerstats!BA12&lt;&gt;"",playerstats!BA12,"")</f>
        <v>1994</v>
      </c>
    </row>
    <row r="191" spans="1:19" s="9" customFormat="1">
      <c r="A191" s="32">
        <v>9</v>
      </c>
      <c r="B191" s="9" t="str">
        <f>IF(playerstats!AN13&lt;&gt;"",playerstats!AN13,"")</f>
        <v>Dave Watt, 1999</v>
      </c>
      <c r="C191" s="25">
        <f>IF(playerstats!AO13&lt;&gt;"",playerstats!AO13,"")</f>
        <v>19.421052631578949</v>
      </c>
      <c r="D191" s="36">
        <f>IF(playerstats!AP13&lt;&gt;"",playerstats!AP13,"")</f>
        <v>0.48684210526315791</v>
      </c>
      <c r="E191" s="36">
        <f>IF(playerstats!AQ13&lt;&gt;"",playerstats!AQ13,"")</f>
        <v>0.61344537815126055</v>
      </c>
      <c r="F191" s="85">
        <f>IF(playerstats!AS13&lt;&gt;"",playerstats!AS13,"")</f>
        <v>1999</v>
      </c>
      <c r="G191" s="9" t="str">
        <f>IF(playerstats!AV13&lt;&gt;"",playerstats!AV13,"")</f>
        <v>Payton Watt, 2018</v>
      </c>
      <c r="I191" s="86">
        <f>IF(playerstats!AW13&lt;&gt;"",playerstats!AW13,"")</f>
        <v>455</v>
      </c>
      <c r="J191" s="36">
        <f>IF(playerstats!AX13&lt;&gt;"",playerstats!AX13,"")</f>
        <v>0.39631336405529954</v>
      </c>
      <c r="K191" s="36">
        <f>IF(playerstats!AY13&lt;&gt;"",playerstats!AY13,"")</f>
        <v>0.55128205128205132</v>
      </c>
      <c r="L191" s="87">
        <f>IF(playerstats!BA13&lt;&gt;"",playerstats!BA13,"")</f>
        <v>2016</v>
      </c>
    </row>
    <row r="192" spans="1:19" s="9" customFormat="1">
      <c r="A192" s="32">
        <v>10</v>
      </c>
      <c r="B192" s="9" t="str">
        <f>IF(playerstats!AN14&lt;&gt;"",playerstats!AN14,"")</f>
        <v>Luca Brooks, 2022</v>
      </c>
      <c r="C192" s="25">
        <f>IF(playerstats!AO14&lt;&gt;"",playerstats!AO14,"")</f>
        <v>19.333333333333332</v>
      </c>
      <c r="D192" s="36">
        <f>IF(playerstats!AP14&lt;&gt;"",playerstats!AP14,"")</f>
        <v>0.51677852348993292</v>
      </c>
      <c r="E192" s="36">
        <f>IF(playerstats!AQ14&lt;&gt;"",playerstats!AQ14,"")</f>
        <v>0.7384615384615385</v>
      </c>
      <c r="F192" s="85">
        <f>IF(playerstats!AS14&lt;&gt;"",playerstats!AS14,"")</f>
        <v>2021</v>
      </c>
      <c r="G192" s="9" t="str">
        <f>IF(playerstats!AV14&lt;&gt;"",playerstats!AV14,"")</f>
        <v>Bart Pautz, 1996</v>
      </c>
      <c r="I192" s="86">
        <f>IF(playerstats!AW14&lt;&gt;"",playerstats!AW14,"")</f>
        <v>449</v>
      </c>
      <c r="J192" s="36">
        <f>IF(playerstats!AX14&lt;&gt;"",playerstats!AX14,"")</f>
        <v>0.41428571428571431</v>
      </c>
      <c r="K192" s="36">
        <f>IF(playerstats!AY14&lt;&gt;"",playerstats!AY14,"")</f>
        <v>0.63636363636363635</v>
      </c>
      <c r="L192" s="87">
        <f>IF(playerstats!BA14&lt;&gt;"",playerstats!BA14,"")</f>
        <v>1994</v>
      </c>
    </row>
    <row r="193" spans="1:12" s="9" customFormat="1">
      <c r="F193" s="8"/>
    </row>
    <row r="194" spans="1:12" s="9" customFormat="1">
      <c r="A194" s="10" t="s">
        <v>51</v>
      </c>
      <c r="C194" s="28"/>
      <c r="D194" s="10"/>
      <c r="E194" s="10"/>
      <c r="F194" s="10"/>
      <c r="G194" s="10"/>
      <c r="H194" s="10"/>
      <c r="I194" s="10"/>
      <c r="J194" s="10"/>
    </row>
    <row r="195" spans="1:12" s="30" customFormat="1">
      <c r="A195" s="9"/>
      <c r="B195" s="83" t="s">
        <v>166</v>
      </c>
      <c r="C195" s="5" t="s">
        <v>29</v>
      </c>
      <c r="D195" s="5" t="s">
        <v>27</v>
      </c>
      <c r="E195" s="5" t="s">
        <v>61</v>
      </c>
      <c r="F195" s="78" t="s">
        <v>165</v>
      </c>
      <c r="G195" s="83" t="s">
        <v>166</v>
      </c>
      <c r="H195" s="5"/>
      <c r="I195" s="5" t="s">
        <v>29</v>
      </c>
      <c r="J195" s="5" t="s">
        <v>27</v>
      </c>
      <c r="K195" s="5" t="s">
        <v>61</v>
      </c>
      <c r="L195" s="78" t="s">
        <v>165</v>
      </c>
    </row>
    <row r="196" spans="1:12" s="9" customFormat="1">
      <c r="A196" s="32">
        <v>1</v>
      </c>
      <c r="B196" s="9" t="str">
        <f>IF(playerstats!BQ5&lt;&gt;"",playerstats!BQ5,"")</f>
        <v>Logan Loberg, 2015</v>
      </c>
      <c r="C196" s="37">
        <f>IF(playerstats!BR5&lt;&gt;"",playerstats!BR5,"")</f>
        <v>12.111111111111111</v>
      </c>
      <c r="D196" s="37">
        <f>IF(playerstats!BS5&lt;&gt;"",playerstats!BS5,"")</f>
        <v>3.4444444444444446</v>
      </c>
      <c r="E196" s="37">
        <f>IF(playerstats!BT5&lt;&gt;"",playerstats!BT5,"")</f>
        <v>8.6666666666666661</v>
      </c>
      <c r="F196" s="85">
        <f>IF(playerstats!BV5&lt;&gt;"",playerstats!BV5,"")</f>
        <v>2015</v>
      </c>
      <c r="G196" s="9" t="str">
        <f>IF(playerstats!BY5&lt;&gt;"",playerstats!BY5,"")</f>
        <v>Logan Loberg, 2015</v>
      </c>
      <c r="I196" s="86">
        <f>IF(playerstats!BZ5&lt;&gt;"",playerstats!BZ5,"")</f>
        <v>327</v>
      </c>
      <c r="J196" s="86">
        <f>IF(playerstats!CA5&lt;&gt;"",playerstats!CA5,"")</f>
        <v>93</v>
      </c>
      <c r="K196" s="86">
        <f>IF(playerstats!CB5&lt;&gt;"",playerstats!CB5,"")</f>
        <v>234</v>
      </c>
      <c r="L196" s="87">
        <f>IF(playerstats!CD5&lt;&gt;"",playerstats!CD5,"")</f>
        <v>2015</v>
      </c>
    </row>
    <row r="197" spans="1:12" s="9" customFormat="1">
      <c r="A197" s="32">
        <v>2</v>
      </c>
      <c r="B197" s="9" t="str">
        <f>IF(playerstats!BQ6&lt;&gt;"",playerstats!BQ6,"")</f>
        <v>Dustin Upton, 1992</v>
      </c>
      <c r="C197" s="37">
        <f>IF(playerstats!BR6&lt;&gt;"",playerstats!BR6,"")</f>
        <v>12.047619047619047</v>
      </c>
      <c r="D197" s="37">
        <f>IF(playerstats!BS6&lt;&gt;"",playerstats!BS6,"")</f>
        <v>4.7142857142857144</v>
      </c>
      <c r="E197" s="37">
        <f>IF(playerstats!BT6&lt;&gt;"",playerstats!BT6,"")</f>
        <v>7.333333333333333</v>
      </c>
      <c r="F197" s="85">
        <f>IF(playerstats!BV6&lt;&gt;"",playerstats!BV6,"")</f>
        <v>1992</v>
      </c>
      <c r="G197" s="9" t="str">
        <f>IF(playerstats!BY6&lt;&gt;"",playerstats!BY6,"")</f>
        <v>Wyatt Burr, 2014</v>
      </c>
      <c r="I197" s="86">
        <f>IF(playerstats!BZ6&lt;&gt;"",playerstats!BZ6,"")</f>
        <v>279</v>
      </c>
      <c r="J197" s="86">
        <f>IF(playerstats!CA6&lt;&gt;"",playerstats!CA6,"")</f>
        <v>115</v>
      </c>
      <c r="K197" s="86">
        <f>IF(playerstats!CB6&lt;&gt;"",playerstats!CB6,"")</f>
        <v>164</v>
      </c>
      <c r="L197" s="87">
        <f>IF(playerstats!CD6&lt;&gt;"",playerstats!CD6,"")</f>
        <v>2014</v>
      </c>
    </row>
    <row r="198" spans="1:12" s="9" customFormat="1">
      <c r="A198" s="32">
        <v>3</v>
      </c>
      <c r="B198" s="9" t="str">
        <f>IF(playerstats!BQ7&lt;&gt;"",playerstats!BQ7,"")</f>
        <v>Kaleb Brost, 2007</v>
      </c>
      <c r="C198" s="37">
        <f>IF(playerstats!BR7&lt;&gt;"",playerstats!BR7,"")</f>
        <v>11.65</v>
      </c>
      <c r="D198" s="37">
        <f>IF(playerstats!BS7&lt;&gt;"",playerstats!BS7,"")</f>
        <v>4.5</v>
      </c>
      <c r="E198" s="37">
        <f>IF(playerstats!BT7&lt;&gt;"",playerstats!BT7,"")</f>
        <v>7.15</v>
      </c>
      <c r="F198" s="85">
        <f>IF(playerstats!BV7&lt;&gt;"",playerstats!BV7,"")</f>
        <v>2007</v>
      </c>
      <c r="G198" s="9" t="str">
        <f>IF(playerstats!BY7&lt;&gt;"",playerstats!BY7,"")</f>
        <v>Logan Loberg, 2015</v>
      </c>
      <c r="I198" s="86">
        <f>IF(playerstats!BZ7&lt;&gt;"",playerstats!BZ7,"")</f>
        <v>266</v>
      </c>
      <c r="J198" s="86">
        <f>IF(playerstats!CA7&lt;&gt;"",playerstats!CA7,"")</f>
        <v>88</v>
      </c>
      <c r="K198" s="86">
        <f>IF(playerstats!CB7&lt;&gt;"",playerstats!CB7,"")</f>
        <v>178</v>
      </c>
      <c r="L198" s="87">
        <f>IF(playerstats!CD7&lt;&gt;"",playerstats!CD7,"")</f>
        <v>2014</v>
      </c>
    </row>
    <row r="199" spans="1:12" s="9" customFormat="1">
      <c r="A199" s="32">
        <v>4</v>
      </c>
      <c r="B199" s="9" t="str">
        <f>IF(playerstats!BQ8&lt;&gt;"",playerstats!BQ8,"")</f>
        <v>Aric Keller, 1997</v>
      </c>
      <c r="C199" s="37">
        <f>IF(playerstats!BR8&lt;&gt;"",playerstats!BR8,"")</f>
        <v>11.130434782608695</v>
      </c>
      <c r="D199" s="37">
        <f>IF(playerstats!BS8&lt;&gt;"",playerstats!BS8,"")</f>
        <v>4.2608695652173916</v>
      </c>
      <c r="E199" s="37">
        <f>IF(playerstats!BT8&lt;&gt;"",playerstats!BT8,"")</f>
        <v>6.8695652173913047</v>
      </c>
      <c r="F199" s="85">
        <f>IF(playerstats!BV8&lt;&gt;"",playerstats!BV8,"")</f>
        <v>1997</v>
      </c>
      <c r="G199" s="9" t="str">
        <f>IF(playerstats!BY8&lt;&gt;"",playerstats!BY8,"")</f>
        <v>Clayton Louderback, 2019</v>
      </c>
      <c r="I199" s="86">
        <f>IF(playerstats!BZ8&lt;&gt;"",playerstats!BZ8,"")</f>
        <v>261</v>
      </c>
      <c r="J199" s="86">
        <f>IF(playerstats!CA8&lt;&gt;"",playerstats!CA8,"")</f>
        <v>106</v>
      </c>
      <c r="K199" s="86">
        <f>IF(playerstats!CB8&lt;&gt;"",playerstats!CB8,"")</f>
        <v>155</v>
      </c>
      <c r="L199" s="87">
        <f>IF(playerstats!CD8&lt;&gt;"",playerstats!CD8,"")</f>
        <v>2019</v>
      </c>
    </row>
    <row r="200" spans="1:12" s="9" customFormat="1">
      <c r="A200" s="32">
        <v>5</v>
      </c>
      <c r="B200" s="9" t="str">
        <f>IF(playerstats!BQ9&lt;&gt;"",playerstats!BQ9,"")</f>
        <v>Dustin Upton, 1992</v>
      </c>
      <c r="C200" s="37">
        <f>IF(playerstats!BR9&lt;&gt;"",playerstats!BR9,"")</f>
        <v>10.652173913043478</v>
      </c>
      <c r="D200" s="37">
        <f>IF(playerstats!BS9&lt;&gt;"",playerstats!BS9,"")</f>
        <v>4</v>
      </c>
      <c r="E200" s="37">
        <f>IF(playerstats!BT9&lt;&gt;"",playerstats!BT9,"")</f>
        <v>6.6521739130434785</v>
      </c>
      <c r="F200" s="85">
        <f>IF(playerstats!BV9&lt;&gt;"",playerstats!BV9,"")</f>
        <v>1991</v>
      </c>
      <c r="G200" s="9" t="str">
        <f>IF(playerstats!BY9&lt;&gt;"",playerstats!BY9,"")</f>
        <v>Aric Keller, 1997</v>
      </c>
      <c r="I200" s="86">
        <f>IF(playerstats!BZ9&lt;&gt;"",playerstats!BZ9,"")</f>
        <v>256</v>
      </c>
      <c r="J200" s="86">
        <f>IF(playerstats!CA9&lt;&gt;"",playerstats!CA9,"")</f>
        <v>98</v>
      </c>
      <c r="K200" s="86">
        <f>IF(playerstats!CB9&lt;&gt;"",playerstats!CB9,"")</f>
        <v>158</v>
      </c>
      <c r="L200" s="87">
        <f>IF(playerstats!CD9&lt;&gt;"",playerstats!CD9,"")</f>
        <v>1997</v>
      </c>
    </row>
    <row r="201" spans="1:12" s="9" customFormat="1">
      <c r="A201" s="32">
        <v>6</v>
      </c>
      <c r="B201" s="9" t="str">
        <f>IF(playerstats!BQ10&lt;&gt;"",playerstats!BQ10,"")</f>
        <v>Aric Keller, 1997</v>
      </c>
      <c r="C201" s="37">
        <f>IF(playerstats!BR10&lt;&gt;"",playerstats!BR10,"")</f>
        <v>10.409090909090908</v>
      </c>
      <c r="D201" s="37">
        <f>IF(playerstats!BS10&lt;&gt;"",playerstats!BS10,"")</f>
        <v>4.3636363636363633</v>
      </c>
      <c r="E201" s="37">
        <f>IF(playerstats!BT10&lt;&gt;"",playerstats!BT10,"")</f>
        <v>6.0454545454545459</v>
      </c>
      <c r="F201" s="85">
        <f>IF(playerstats!BV10&lt;&gt;"",playerstats!BV10,"")</f>
        <v>1996</v>
      </c>
      <c r="G201" s="9" t="str">
        <f>IF(playerstats!BY10&lt;&gt;"",playerstats!BY10,"")</f>
        <v>Dustin Upton, 1992</v>
      </c>
      <c r="I201" s="86">
        <f>IF(playerstats!BZ10&lt;&gt;"",playerstats!BZ10,"")</f>
        <v>253</v>
      </c>
      <c r="J201" s="86">
        <f>IF(playerstats!CA10&lt;&gt;"",playerstats!CA10,"")</f>
        <v>99</v>
      </c>
      <c r="K201" s="86">
        <f>IF(playerstats!CB10&lt;&gt;"",playerstats!CB10,"")</f>
        <v>154</v>
      </c>
      <c r="L201" s="87">
        <f>IF(playerstats!CD10&lt;&gt;"",playerstats!CD10,"")</f>
        <v>1992</v>
      </c>
    </row>
    <row r="202" spans="1:12" s="9" customFormat="1">
      <c r="A202" s="32">
        <v>7</v>
      </c>
      <c r="B202" s="9" t="str">
        <f>IF(playerstats!BQ11&lt;&gt;"",playerstats!BQ11,"")</f>
        <v>Travis Todd, 1993</v>
      </c>
      <c r="C202" s="37">
        <f>IF(playerstats!BR11&lt;&gt;"",playerstats!BR11,"")</f>
        <v>10.272727272727273</v>
      </c>
      <c r="D202" s="37">
        <f>IF(playerstats!BS11&lt;&gt;"",playerstats!BS11,"")</f>
        <v>3.0454545454545454</v>
      </c>
      <c r="E202" s="37">
        <f>IF(playerstats!BT11&lt;&gt;"",playerstats!BT11,"")</f>
        <v>7.2272727272727275</v>
      </c>
      <c r="F202" s="85">
        <f>IF(playerstats!BV11&lt;&gt;"",playerstats!BV11,"")</f>
        <v>1993</v>
      </c>
      <c r="G202" s="9" t="str">
        <f>IF(playerstats!BY11&lt;&gt;"",playerstats!BY11,"")</f>
        <v>Dustin Upton, 1992</v>
      </c>
      <c r="I202" s="86">
        <f>IF(playerstats!BZ11&lt;&gt;"",playerstats!BZ11,"")</f>
        <v>245</v>
      </c>
      <c r="J202" s="86">
        <f>IF(playerstats!CA11&lt;&gt;"",playerstats!CA11,"")</f>
        <v>92</v>
      </c>
      <c r="K202" s="86">
        <f>IF(playerstats!CB11&lt;&gt;"",playerstats!CB11,"")</f>
        <v>153</v>
      </c>
      <c r="L202" s="87">
        <f>IF(playerstats!CD11&lt;&gt;"",playerstats!CD11,"")</f>
        <v>1991</v>
      </c>
    </row>
    <row r="203" spans="1:12" s="9" customFormat="1">
      <c r="A203" s="32">
        <v>8</v>
      </c>
      <c r="B203" s="9" t="str">
        <f>IF(playerstats!BQ12&lt;&gt;"",playerstats!BQ12,"")</f>
        <v>Clayton Louderback, 2019</v>
      </c>
      <c r="C203" s="37">
        <f>IF(playerstats!BR12&lt;&gt;"",playerstats!BR12,"")</f>
        <v>9.6666666666666661</v>
      </c>
      <c r="D203" s="37">
        <f>IF(playerstats!BS12&lt;&gt;"",playerstats!BS12,"")</f>
        <v>3.925925925925926</v>
      </c>
      <c r="E203" s="37">
        <f>IF(playerstats!BT12&lt;&gt;"",playerstats!BT12,"")</f>
        <v>5.7407407407407405</v>
      </c>
      <c r="F203" s="85">
        <f>IF(playerstats!BV12&lt;&gt;"",playerstats!BV12,"")</f>
        <v>2019</v>
      </c>
      <c r="G203" s="9" t="str">
        <f>IF(playerstats!BY12&lt;&gt;"",playerstats!BY12,"")</f>
        <v>Kaleb Brost, 2007</v>
      </c>
      <c r="I203" s="86">
        <f>IF(playerstats!BZ12&lt;&gt;"",playerstats!BZ12,"")</f>
        <v>233</v>
      </c>
      <c r="J203" s="86">
        <f>IF(playerstats!CA12&lt;&gt;"",playerstats!CA12,"")</f>
        <v>90</v>
      </c>
      <c r="K203" s="86">
        <f>IF(playerstats!CB12&lt;&gt;"",playerstats!CB12,"")</f>
        <v>143</v>
      </c>
      <c r="L203" s="87">
        <f>IF(playerstats!CD12&lt;&gt;"",playerstats!CD12,"")</f>
        <v>2007</v>
      </c>
    </row>
    <row r="204" spans="1:12" s="9" customFormat="1">
      <c r="A204" s="32">
        <v>9</v>
      </c>
      <c r="B204" s="9" t="str">
        <f>IF(playerstats!BQ13&lt;&gt;"",playerstats!BQ13,"")</f>
        <v>Wyatt Burr, 2014</v>
      </c>
      <c r="C204" s="37">
        <f>IF(playerstats!BR13&lt;&gt;"",playerstats!BR13,"")</f>
        <v>9.3000000000000007</v>
      </c>
      <c r="D204" s="37">
        <f>IF(playerstats!BS13&lt;&gt;"",playerstats!BS13,"")</f>
        <v>3.8333333333333335</v>
      </c>
      <c r="E204" s="37">
        <f>IF(playerstats!BT13&lt;&gt;"",playerstats!BT13,"")</f>
        <v>5.4666666666666668</v>
      </c>
      <c r="F204" s="85">
        <f>IF(playerstats!BV13&lt;&gt;"",playerstats!BV13,"")</f>
        <v>2014</v>
      </c>
      <c r="G204" s="9" t="str">
        <f>IF(playerstats!BY13&lt;&gt;"",playerstats!BY13,"")</f>
        <v>Aric Keller, 1997</v>
      </c>
      <c r="I204" s="86">
        <f>IF(playerstats!BZ13&lt;&gt;"",playerstats!BZ13,"")</f>
        <v>229</v>
      </c>
      <c r="J204" s="86">
        <f>IF(playerstats!CA13&lt;&gt;"",playerstats!CA13,"")</f>
        <v>96</v>
      </c>
      <c r="K204" s="86">
        <f>IF(playerstats!CB13&lt;&gt;"",playerstats!CB13,"")</f>
        <v>133</v>
      </c>
      <c r="L204" s="87">
        <f>IF(playerstats!CD13&lt;&gt;"",playerstats!CD13,"")</f>
        <v>1996</v>
      </c>
    </row>
    <row r="205" spans="1:12" s="9" customFormat="1">
      <c r="A205" s="32">
        <v>10</v>
      </c>
      <c r="B205" s="9" t="str">
        <f>IF(playerstats!BQ14&lt;&gt;"",playerstats!BQ14,"")</f>
        <v>Logan Loberg, 2015</v>
      </c>
      <c r="C205" s="37">
        <f>IF(playerstats!BR14&lt;&gt;"",playerstats!BR14,"")</f>
        <v>8.8666666666666671</v>
      </c>
      <c r="D205" s="37">
        <f>IF(playerstats!BS14&lt;&gt;"",playerstats!BS14,"")</f>
        <v>2.9333333333333331</v>
      </c>
      <c r="E205" s="37">
        <f>IF(playerstats!BT14&lt;&gt;"",playerstats!BT14,"")</f>
        <v>5.9333333333333336</v>
      </c>
      <c r="F205" s="85">
        <f>IF(playerstats!BV14&lt;&gt;"",playerstats!BV14,"")</f>
        <v>2014</v>
      </c>
      <c r="G205" s="9" t="str">
        <f>IF(playerstats!BY14&lt;&gt;"",playerstats!BY14,"")</f>
        <v>Travis Todd, 1993</v>
      </c>
      <c r="I205" s="86">
        <f>IF(playerstats!BZ14&lt;&gt;"",playerstats!BZ14,"")</f>
        <v>226</v>
      </c>
      <c r="J205" s="86">
        <f>IF(playerstats!CA14&lt;&gt;"",playerstats!CA14,"")</f>
        <v>67</v>
      </c>
      <c r="K205" s="86">
        <f>IF(playerstats!CB14&lt;&gt;"",playerstats!CB14,"")</f>
        <v>159</v>
      </c>
      <c r="L205" s="87">
        <f>IF(playerstats!CD14&lt;&gt;"",playerstats!CD14,"")</f>
        <v>1993</v>
      </c>
    </row>
    <row r="206" spans="1:12" s="9" customFormat="1"/>
    <row r="207" spans="1:12" s="9" customFormat="1">
      <c r="A207" s="10" t="s">
        <v>52</v>
      </c>
      <c r="C207" s="28"/>
      <c r="D207" s="10"/>
      <c r="E207" s="10"/>
      <c r="F207" s="10"/>
      <c r="G207" s="10"/>
      <c r="H207" s="10"/>
      <c r="I207" s="10"/>
      <c r="J207" s="10"/>
      <c r="K207" s="10"/>
    </row>
    <row r="208" spans="1:12" s="30" customFormat="1">
      <c r="A208" s="9"/>
      <c r="B208" s="83" t="s">
        <v>166</v>
      </c>
      <c r="C208" s="5" t="s">
        <v>30</v>
      </c>
      <c r="D208" s="5" t="s">
        <v>53</v>
      </c>
      <c r="E208" s="78" t="s">
        <v>165</v>
      </c>
      <c r="F208" s="29"/>
      <c r="G208" s="83" t="s">
        <v>166</v>
      </c>
      <c r="H208" s="5"/>
      <c r="I208" s="5" t="s">
        <v>30</v>
      </c>
      <c r="J208" s="5" t="s">
        <v>53</v>
      </c>
      <c r="K208" s="78" t="s">
        <v>165</v>
      </c>
      <c r="L208" s="29"/>
    </row>
    <row r="209" spans="1:12" s="9" customFormat="1">
      <c r="A209" s="32">
        <v>1</v>
      </c>
      <c r="B209" s="9" t="str">
        <f>IF(playerstats!CV5&lt;&gt;"",playerstats!CV5,"")</f>
        <v>Shane Evans, 1994</v>
      </c>
      <c r="C209" s="37">
        <f>IF(playerstats!CW5&lt;&gt;"",playerstats!CW5,"")</f>
        <v>6.7391304347826084</v>
      </c>
      <c r="D209" s="37">
        <f>IF(playerstats!CX5&lt;&gt;"",playerstats!CX5,"")</f>
        <v>3.5652173913043477</v>
      </c>
      <c r="E209" s="87">
        <f>IF(playerstats!CZ5&lt;&gt;"",playerstats!CZ5,"")</f>
        <v>1994</v>
      </c>
      <c r="F209" s="6"/>
      <c r="G209" s="9" t="str">
        <f>IF(playerstats!DC5&lt;&gt;"",playerstats!DC5,"")</f>
        <v>Shane Evans, 1994</v>
      </c>
      <c r="H209" s="37"/>
      <c r="I209" s="86">
        <f>IF(playerstats!DD5&lt;&gt;"",playerstats!DD5,"")</f>
        <v>155</v>
      </c>
      <c r="J209" s="86">
        <f>IF(playerstats!DE5&lt;&gt;"",playerstats!DE5,"")</f>
        <v>82</v>
      </c>
      <c r="K209" s="87">
        <f>IF(playerstats!DG5&lt;&gt;"",playerstats!DG5,"")</f>
        <v>1994</v>
      </c>
    </row>
    <row r="210" spans="1:12" s="9" customFormat="1">
      <c r="A210" s="32">
        <v>2</v>
      </c>
      <c r="B210" s="9" t="str">
        <f>IF(playerstats!CV6&lt;&gt;"",playerstats!CV6,"")</f>
        <v>Cody Barritt, 1996</v>
      </c>
      <c r="C210" s="37">
        <f>IF(playerstats!CW6&lt;&gt;"",playerstats!CW6,"")</f>
        <v>6.666666666666667</v>
      </c>
      <c r="D210" s="37">
        <f>IF(playerstats!CX6&lt;&gt;"",playerstats!CX6,"")</f>
        <v>4.2857142857142856</v>
      </c>
      <c r="E210" s="87">
        <f>IF(playerstats!CZ6&lt;&gt;"",playerstats!CZ6,"")</f>
        <v>1996</v>
      </c>
      <c r="F210" s="6"/>
      <c r="G210" s="9" t="str">
        <f>IF(playerstats!DC6&lt;&gt;"",playerstats!DC6,"")</f>
        <v>Cody Barritt, 1996</v>
      </c>
      <c r="H210" s="37"/>
      <c r="I210" s="86">
        <f>IF(playerstats!DD6&lt;&gt;"",playerstats!DD6,"")</f>
        <v>140</v>
      </c>
      <c r="J210" s="86">
        <f>IF(playerstats!DE6&lt;&gt;"",playerstats!DE6,"")</f>
        <v>90</v>
      </c>
      <c r="K210" s="87">
        <f>IF(playerstats!DG6&lt;&gt;"",playerstats!DG6,"")</f>
        <v>1996</v>
      </c>
    </row>
    <row r="211" spans="1:12" s="9" customFormat="1">
      <c r="A211" s="32">
        <v>3</v>
      </c>
      <c r="B211" s="9" t="str">
        <f>IF(playerstats!CV7&lt;&gt;"",playerstats!CV7,"")</f>
        <v>Dustin Materi, 1991</v>
      </c>
      <c r="C211" s="37">
        <f>IF(playerstats!CW7&lt;&gt;"",playerstats!CW7,"")</f>
        <v>5.5454545454545459</v>
      </c>
      <c r="D211" s="37">
        <f>IF(playerstats!CX7&lt;&gt;"",playerstats!CX7,"")</f>
        <v>3.6818181818181817</v>
      </c>
      <c r="E211" s="87">
        <f>IF(playerstats!CZ7&lt;&gt;"",playerstats!CZ7,"")</f>
        <v>1991</v>
      </c>
      <c r="F211" s="6"/>
      <c r="G211" s="9" t="str">
        <f>IF(playerstats!DC7&lt;&gt;"",playerstats!DC7,"")</f>
        <v>Luca Brooks, 2022</v>
      </c>
      <c r="H211" s="37"/>
      <c r="I211" s="86">
        <f>IF(playerstats!DD7&lt;&gt;"",playerstats!DD7,"")</f>
        <v>137</v>
      </c>
      <c r="J211" s="86">
        <f>IF(playerstats!DE7&lt;&gt;"",playerstats!DE7,"")</f>
        <v>51</v>
      </c>
      <c r="K211" s="87">
        <f>IF(playerstats!DG7&lt;&gt;"",playerstats!DG7,"")</f>
        <v>2022</v>
      </c>
    </row>
    <row r="212" spans="1:12" s="9" customFormat="1">
      <c r="A212" s="32">
        <v>4</v>
      </c>
      <c r="B212" s="9" t="str">
        <f>IF(playerstats!CV8&lt;&gt;"",playerstats!CV8,"")</f>
        <v>Luca Brooks, 2022</v>
      </c>
      <c r="C212" s="37">
        <f>IF(playerstats!CW8&lt;&gt;"",playerstats!CW8,"")</f>
        <v>5.48</v>
      </c>
      <c r="D212" s="37">
        <f>IF(playerstats!CX8&lt;&gt;"",playerstats!CX8,"")</f>
        <v>2.04</v>
      </c>
      <c r="E212" s="87">
        <f>IF(playerstats!CZ8&lt;&gt;"",playerstats!CZ8,"")</f>
        <v>2022</v>
      </c>
      <c r="F212" s="6"/>
      <c r="G212" s="9" t="str">
        <f>IF(playerstats!DC8&lt;&gt;"",playerstats!DC8,"")</f>
        <v>Dustin Materi, 1991</v>
      </c>
      <c r="H212" s="37"/>
      <c r="I212" s="86">
        <f>IF(playerstats!DD8&lt;&gt;"",playerstats!DD8,"")</f>
        <v>122</v>
      </c>
      <c r="J212" s="86">
        <f>IF(playerstats!DE8&lt;&gt;"",playerstats!DE8,"")</f>
        <v>81</v>
      </c>
      <c r="K212" s="87">
        <f>IF(playerstats!DG8&lt;&gt;"",playerstats!DG8,"")</f>
        <v>1991</v>
      </c>
    </row>
    <row r="213" spans="1:12" s="9" customFormat="1">
      <c r="A213" s="32">
        <v>5</v>
      </c>
      <c r="B213" s="9" t="str">
        <f>IF(playerstats!CV9&lt;&gt;"",playerstats!CV9,"")</f>
        <v>Shane Evans, 1994</v>
      </c>
      <c r="C213" s="37">
        <f>IF(playerstats!CW9&lt;&gt;"",playerstats!CW9,"")</f>
        <v>5.2608695652173916</v>
      </c>
      <c r="D213" s="37">
        <f>IF(playerstats!CX9&lt;&gt;"",playerstats!CX9,"")</f>
        <v>3.652173913043478</v>
      </c>
      <c r="E213" s="87">
        <f>IF(playerstats!CZ9&lt;&gt;"",playerstats!CZ9,"")</f>
        <v>1993</v>
      </c>
      <c r="F213" s="6"/>
      <c r="G213" s="9" t="str">
        <f>IF(playerstats!DC9&lt;&gt;"",playerstats!DC9,"")</f>
        <v>Shane Evans, 1994</v>
      </c>
      <c r="H213" s="37"/>
      <c r="I213" s="86">
        <f>IF(playerstats!DD9&lt;&gt;"",playerstats!DD9,"")</f>
        <v>121</v>
      </c>
      <c r="J213" s="86">
        <f>IF(playerstats!DE9&lt;&gt;"",playerstats!DE9,"")</f>
        <v>84</v>
      </c>
      <c r="K213" s="87">
        <f>IF(playerstats!DG9&lt;&gt;"",playerstats!DG9,"")</f>
        <v>1993</v>
      </c>
    </row>
    <row r="214" spans="1:12" s="9" customFormat="1">
      <c r="A214" s="32">
        <v>6</v>
      </c>
      <c r="B214" s="9" t="str">
        <f>IF(playerstats!CV10&lt;&gt;"",playerstats!CV10,"")</f>
        <v>Doug Hockett, 1992</v>
      </c>
      <c r="C214" s="37">
        <f>IF(playerstats!CW10&lt;&gt;"",playerstats!CW10,"")</f>
        <v>4.9047619047619051</v>
      </c>
      <c r="D214" s="37">
        <f>IF(playerstats!CX10&lt;&gt;"",playerstats!CX10,"")</f>
        <v>2.4285714285714284</v>
      </c>
      <c r="E214" s="87">
        <f>IF(playerstats!CZ10&lt;&gt;"",playerstats!CZ10,"")</f>
        <v>1992</v>
      </c>
      <c r="F214" s="6"/>
      <c r="G214" s="9" t="str">
        <f>IF(playerstats!DC10&lt;&gt;"",playerstats!DC10,"")</f>
        <v>Doug Hockett, 1992</v>
      </c>
      <c r="H214" s="37"/>
      <c r="I214" s="86">
        <f>IF(playerstats!DD10&lt;&gt;"",playerstats!DD10,"")</f>
        <v>103</v>
      </c>
      <c r="J214" s="86">
        <f>IF(playerstats!DE10&lt;&gt;"",playerstats!DE10,"")</f>
        <v>51</v>
      </c>
      <c r="K214" s="87">
        <f>IF(playerstats!DG10&lt;&gt;"",playerstats!DG10,"")</f>
        <v>1992</v>
      </c>
    </row>
    <row r="215" spans="1:12" s="9" customFormat="1">
      <c r="A215" s="32">
        <v>7</v>
      </c>
      <c r="B215" s="9" t="str">
        <f>IF(playerstats!CV11&lt;&gt;"",playerstats!CV11,"")</f>
        <v>Kyle Materi, 1999</v>
      </c>
      <c r="C215" s="37">
        <f>IF(playerstats!CW11&lt;&gt;"",playerstats!CW11,"")</f>
        <v>4.208333333333333</v>
      </c>
      <c r="D215" s="37">
        <f>IF(playerstats!CX11&lt;&gt;"",playerstats!CX11,"")</f>
        <v>4.375</v>
      </c>
      <c r="E215" s="87">
        <f>IF(playerstats!CZ11&lt;&gt;"",playerstats!CZ11,"")</f>
        <v>1998</v>
      </c>
      <c r="F215" s="6"/>
      <c r="G215" s="9" t="str">
        <f>IF(playerstats!DC11&lt;&gt;"",playerstats!DC11,"")</f>
        <v>Kyle Materi, 1999</v>
      </c>
      <c r="H215" s="37"/>
      <c r="I215" s="86">
        <f>IF(playerstats!DD11&lt;&gt;"",playerstats!DD11,"")</f>
        <v>101</v>
      </c>
      <c r="J215" s="86">
        <f>IF(playerstats!DE11&lt;&gt;"",playerstats!DE11,"")</f>
        <v>105</v>
      </c>
      <c r="K215" s="87">
        <f>IF(playerstats!DG11&lt;&gt;"",playerstats!DG11,"")</f>
        <v>1998</v>
      </c>
    </row>
    <row r="216" spans="1:12" s="9" customFormat="1">
      <c r="A216" s="32">
        <v>8</v>
      </c>
      <c r="B216" s="9" t="str">
        <f>IF(playerstats!CV12&lt;&gt;"",playerstats!CV12,"")</f>
        <v>Cody Barritt, 1996</v>
      </c>
      <c r="C216" s="37">
        <f>IF(playerstats!CW12&lt;&gt;"",playerstats!CW12,"")</f>
        <v>4.1818181818181817</v>
      </c>
      <c r="D216" s="37">
        <f>IF(playerstats!CX12&lt;&gt;"",playerstats!CX12,"")</f>
        <v>3.9090909090909092</v>
      </c>
      <c r="E216" s="87">
        <f>IF(playerstats!CZ12&lt;&gt;"",playerstats!CZ12,"")</f>
        <v>1995</v>
      </c>
      <c r="F216" s="6"/>
      <c r="G216" s="9" t="str">
        <f>IF(playerstats!DC12&lt;&gt;"",playerstats!DC12,"")</f>
        <v>Jett Materi, 2015</v>
      </c>
      <c r="H216" s="37"/>
      <c r="I216" s="86">
        <f>IF(playerstats!DD12&lt;&gt;"",playerstats!DD12,"")</f>
        <v>95</v>
      </c>
      <c r="J216" s="86">
        <f>IF(playerstats!DE12&lt;&gt;"",playerstats!DE12,"")</f>
        <v>93</v>
      </c>
      <c r="K216" s="87">
        <f>IF(playerstats!DG12&lt;&gt;"",playerstats!DG12,"")</f>
        <v>2015</v>
      </c>
    </row>
    <row r="217" spans="1:12" s="9" customFormat="1">
      <c r="A217" s="32">
        <v>9</v>
      </c>
      <c r="B217" s="9" t="str">
        <f>IF(playerstats!CV13&lt;&gt;"",playerstats!CV13,"")</f>
        <v>Luca Brooks, 2022</v>
      </c>
      <c r="C217" s="37">
        <f>IF(playerstats!CW13&lt;&gt;"",playerstats!CW13,"")</f>
        <v>4.0476190476190474</v>
      </c>
      <c r="D217" s="37">
        <f>IF(playerstats!CX13&lt;&gt;"",playerstats!CX13,"")</f>
        <v>2.5714285714285716</v>
      </c>
      <c r="E217" s="87">
        <f>IF(playerstats!CZ13&lt;&gt;"",playerstats!CZ13,"")</f>
        <v>2021</v>
      </c>
      <c r="F217" s="6"/>
      <c r="G217" s="9" t="str">
        <f>IF(playerstats!DC13&lt;&gt;"",playerstats!DC13,"")</f>
        <v>Dawson Butts, 2018</v>
      </c>
      <c r="H217" s="37"/>
      <c r="I217" s="86">
        <f>IF(playerstats!DD13&lt;&gt;"",playerstats!DD13,"")</f>
        <v>94</v>
      </c>
      <c r="J217" s="86">
        <f>IF(playerstats!DE13&lt;&gt;"",playerstats!DE13,"")</f>
        <v>44</v>
      </c>
      <c r="K217" s="87">
        <f>IF(playerstats!DG13&lt;&gt;"",playerstats!DG13,"")</f>
        <v>2018</v>
      </c>
    </row>
    <row r="218" spans="1:12" s="9" customFormat="1">
      <c r="A218" s="32">
        <v>10</v>
      </c>
      <c r="B218" s="9" t="str">
        <f>IF(playerstats!CV14&lt;&gt;"",playerstats!CV14,"")</f>
        <v>Mitch Locke, 1996</v>
      </c>
      <c r="C218" s="37">
        <f>IF(playerstats!CW14&lt;&gt;"",playerstats!CW14,"")</f>
        <v>4</v>
      </c>
      <c r="D218" s="37">
        <f>IF(playerstats!CX14&lt;&gt;"",playerstats!CX14,"")</f>
        <v>3.1764705882352939</v>
      </c>
      <c r="E218" s="87">
        <f>IF(playerstats!CZ14&lt;&gt;"",playerstats!CZ14,"")</f>
        <v>1996</v>
      </c>
      <c r="F218" s="6"/>
      <c r="G218" s="9" t="str">
        <f>IF(playerstats!DC14&lt;&gt;"",playerstats!DC14,"")</f>
        <v>Cody Barritt, 1996</v>
      </c>
      <c r="H218" s="37"/>
      <c r="I218" s="86">
        <f>IF(playerstats!DD14&lt;&gt;"",playerstats!DD14,"")</f>
        <v>92</v>
      </c>
      <c r="J218" s="86">
        <f>IF(playerstats!DE14&lt;&gt;"",playerstats!DE14,"")</f>
        <v>86</v>
      </c>
      <c r="K218" s="87">
        <f>IF(playerstats!DG14&lt;&gt;"",playerstats!DG14,"")</f>
        <v>1995</v>
      </c>
    </row>
    <row r="219" spans="1:12" s="9" customFormat="1"/>
    <row r="220" spans="1:12" s="9" customFormat="1">
      <c r="A220" s="10" t="s">
        <v>54</v>
      </c>
      <c r="C220" s="28"/>
      <c r="D220" s="10"/>
      <c r="E220" s="10"/>
      <c r="F220" s="10"/>
      <c r="G220" s="10"/>
      <c r="H220" s="10"/>
      <c r="I220" s="10"/>
      <c r="J220" s="10"/>
    </row>
    <row r="221" spans="1:12" s="9" customFormat="1">
      <c r="B221" s="83" t="s">
        <v>166</v>
      </c>
      <c r="C221" s="5" t="s">
        <v>31</v>
      </c>
      <c r="D221" s="5" t="s">
        <v>34</v>
      </c>
      <c r="E221" s="78" t="s">
        <v>165</v>
      </c>
      <c r="F221" s="31"/>
      <c r="G221" s="83" t="s">
        <v>166</v>
      </c>
      <c r="H221" s="5"/>
      <c r="I221" s="5" t="s">
        <v>31</v>
      </c>
      <c r="J221" s="5" t="s">
        <v>34</v>
      </c>
      <c r="K221" s="78" t="s">
        <v>165</v>
      </c>
      <c r="L221" s="31"/>
    </row>
    <row r="222" spans="1:12" s="9" customFormat="1">
      <c r="A222" s="32">
        <v>1</v>
      </c>
      <c r="B222" s="9" t="str">
        <f>IF(playerstats!DV5&lt;&gt;"",playerstats!DV5,"")</f>
        <v>Luca Brooks, 2022</v>
      </c>
      <c r="C222" s="37">
        <f>IF(playerstats!DW5&lt;&gt;"",playerstats!DW5,"")</f>
        <v>4.1428571428571432</v>
      </c>
      <c r="D222" s="37">
        <f>IF(playerstats!DX5&lt;&gt;"",playerstats!DX5,"")</f>
        <v>1.6666666666666667</v>
      </c>
      <c r="E222" s="87">
        <f>IF(playerstats!DZ5&lt;&gt;"",playerstats!DZ5,"")</f>
        <v>2021</v>
      </c>
      <c r="F222" s="6"/>
      <c r="G222" s="9" t="str">
        <f>IF(playerstats!EC5&lt;&gt;"",playerstats!EC5,"")</f>
        <v>Luca Brooks, 2022</v>
      </c>
      <c r="I222" s="86">
        <f>IF(playerstats!ED5&lt;&gt;"",playerstats!ED5,"")</f>
        <v>104</v>
      </c>
      <c r="J222" s="86">
        <f>IF(playerstats!EE5&lt;&gt;"",playerstats!EE5,"")</f>
        <v>49</v>
      </c>
      <c r="K222" s="87">
        <f>IF(playerstats!EG5&lt;&gt;"",playerstats!EG5,"")</f>
        <v>2020</v>
      </c>
      <c r="L222" s="8"/>
    </row>
    <row r="223" spans="1:12" s="9" customFormat="1">
      <c r="A223" s="32">
        <v>2</v>
      </c>
      <c r="B223" s="9" t="str">
        <f>IF(playerstats!DV6&lt;&gt;"",playerstats!DV6,"")</f>
        <v>Luca Brooks, 2022</v>
      </c>
      <c r="C223" s="37">
        <f>IF(playerstats!DW6&lt;&gt;"",playerstats!DW6,"")</f>
        <v>4</v>
      </c>
      <c r="D223" s="37">
        <f>IF(playerstats!DX6&lt;&gt;"",playerstats!DX6,"")</f>
        <v>1.8846153846153846</v>
      </c>
      <c r="E223" s="87">
        <f>IF(playerstats!DZ6&lt;&gt;"",playerstats!DZ6,"")</f>
        <v>2020</v>
      </c>
      <c r="F223" s="6"/>
      <c r="G223" s="9" t="str">
        <f>IF(playerstats!EC6&lt;&gt;"",playerstats!EC6,"")</f>
        <v>Luca Brooks, 2022</v>
      </c>
      <c r="I223" s="86">
        <f>IF(playerstats!ED6&lt;&gt;"",playerstats!ED6,"")</f>
        <v>89</v>
      </c>
      <c r="J223" s="86">
        <f>IF(playerstats!EE6&lt;&gt;"",playerstats!EE6,"")</f>
        <v>39</v>
      </c>
      <c r="K223" s="87">
        <f>IF(playerstats!EG6&lt;&gt;"",playerstats!EG6,"")</f>
        <v>2022</v>
      </c>
      <c r="L223" s="8"/>
    </row>
    <row r="224" spans="1:12" s="9" customFormat="1">
      <c r="A224" s="32">
        <v>3</v>
      </c>
      <c r="B224" s="9" t="str">
        <f>IF(playerstats!DV7&lt;&gt;"",playerstats!DV7,"")</f>
        <v>Luca Brooks, 2022</v>
      </c>
      <c r="C224" s="37">
        <f>IF(playerstats!DW7&lt;&gt;"",playerstats!DW7,"")</f>
        <v>3.56</v>
      </c>
      <c r="D224" s="37">
        <f>IF(playerstats!DX7&lt;&gt;"",playerstats!DX7,"")</f>
        <v>1.56</v>
      </c>
      <c r="E224" s="87">
        <f>IF(playerstats!DZ7&lt;&gt;"",playerstats!DZ7,"")</f>
        <v>2022</v>
      </c>
      <c r="F224" s="6"/>
      <c r="G224" s="9" t="str">
        <f>IF(playerstats!EC7&lt;&gt;"",playerstats!EC7,"")</f>
        <v>Luca Brooks, 2022</v>
      </c>
      <c r="I224" s="86">
        <f>IF(playerstats!ED7&lt;&gt;"",playerstats!ED7,"")</f>
        <v>87</v>
      </c>
      <c r="J224" s="86">
        <f>IF(playerstats!EE7&lt;&gt;"",playerstats!EE7,"")</f>
        <v>35</v>
      </c>
      <c r="K224" s="87">
        <f>IF(playerstats!EG7&lt;&gt;"",playerstats!EG7,"")</f>
        <v>2021</v>
      </c>
      <c r="L224" s="8"/>
    </row>
    <row r="225" spans="1:12" s="9" customFormat="1">
      <c r="A225" s="32">
        <v>4</v>
      </c>
      <c r="B225" s="9" t="str">
        <f>IF(playerstats!DV8&lt;&gt;"",playerstats!DV8,"")</f>
        <v>Bart Pautz, 1996</v>
      </c>
      <c r="C225" s="37">
        <f>IF(playerstats!DW8&lt;&gt;"",playerstats!DW8,"")</f>
        <v>3.3913043478260869</v>
      </c>
      <c r="D225" s="37">
        <f>IF(playerstats!DX8&lt;&gt;"",playerstats!DX8,"")</f>
        <v>0</v>
      </c>
      <c r="E225" s="87">
        <f>IF(playerstats!DZ8&lt;&gt;"",playerstats!DZ8,"")</f>
        <v>1994</v>
      </c>
      <c r="F225" s="6"/>
      <c r="G225" s="9" t="str">
        <f>IF(playerstats!EC8&lt;&gt;"",playerstats!EC8,"")</f>
        <v>Jayden Caylor, 2020</v>
      </c>
      <c r="I225" s="86">
        <f>IF(playerstats!ED8&lt;&gt;"",playerstats!ED8,"")</f>
        <v>84</v>
      </c>
      <c r="J225" s="86">
        <f>IF(playerstats!EE8&lt;&gt;"",playerstats!EE8,"")</f>
        <v>49</v>
      </c>
      <c r="K225" s="87">
        <f>IF(playerstats!EG8&lt;&gt;"",playerstats!EG8,"")</f>
        <v>2019</v>
      </c>
      <c r="L225" s="8"/>
    </row>
    <row r="226" spans="1:12" s="9" customFormat="1">
      <c r="A226" s="32">
        <v>5</v>
      </c>
      <c r="B226" s="9" t="str">
        <f>IF(playerstats!DV9&lt;&gt;"",playerstats!DV9,"")</f>
        <v>Jayden Caylor, 2020</v>
      </c>
      <c r="C226" s="37">
        <f>IF(playerstats!DW9&lt;&gt;"",playerstats!DW9,"")</f>
        <v>3.1111111111111112</v>
      </c>
      <c r="D226" s="37">
        <f>IF(playerstats!DX9&lt;&gt;"",playerstats!DX9,"")</f>
        <v>1.8148148148148149</v>
      </c>
      <c r="E226" s="87">
        <f>IF(playerstats!DZ9&lt;&gt;"",playerstats!DZ9,"")</f>
        <v>2019</v>
      </c>
      <c r="F226" s="6"/>
      <c r="G226" s="9" t="str">
        <f>IF(playerstats!EC9&lt;&gt;"",playerstats!EC9,"")</f>
        <v>Payton Watt, 2018</v>
      </c>
      <c r="I226" s="86">
        <f>IF(playerstats!ED9&lt;&gt;"",playerstats!ED9,"")</f>
        <v>81</v>
      </c>
      <c r="J226" s="86">
        <f>IF(playerstats!EE9&lt;&gt;"",playerstats!EE9,"")</f>
        <v>36</v>
      </c>
      <c r="K226" s="87">
        <f>IF(playerstats!EG9&lt;&gt;"",playerstats!EG9,"")</f>
        <v>2016</v>
      </c>
      <c r="L226" s="8"/>
    </row>
    <row r="227" spans="1:12" s="9" customFormat="1">
      <c r="A227" s="32">
        <v>6</v>
      </c>
      <c r="B227" s="9" t="str">
        <f>IF(playerstats!DV10&lt;&gt;"",playerstats!DV10,"")</f>
        <v>Payton Watt, 2018</v>
      </c>
      <c r="C227" s="37">
        <f>IF(playerstats!DW10&lt;&gt;"",playerstats!DW10,"")</f>
        <v>3</v>
      </c>
      <c r="D227" s="37">
        <f>IF(playerstats!DX10&lt;&gt;"",playerstats!DX10,"")</f>
        <v>1.3333333333333333</v>
      </c>
      <c r="E227" s="87">
        <f>IF(playerstats!DZ10&lt;&gt;"",playerstats!DZ10,"")</f>
        <v>2016</v>
      </c>
      <c r="F227" s="6"/>
      <c r="G227" s="9" t="str">
        <f>IF(playerstats!EC10&lt;&gt;"",playerstats!EC10,"")</f>
        <v>Bart Pautz, 1996</v>
      </c>
      <c r="I227" s="86">
        <f>IF(playerstats!ED10&lt;&gt;"",playerstats!ED10,"")</f>
        <v>78</v>
      </c>
      <c r="J227" s="86" t="str">
        <f>IF(playerstats!EE10&lt;&gt;"",playerstats!EE10,"")</f>
        <v/>
      </c>
      <c r="K227" s="87">
        <f>IF(playerstats!EG10&lt;&gt;"",playerstats!EG10,"")</f>
        <v>1994</v>
      </c>
      <c r="L227" s="8"/>
    </row>
    <row r="228" spans="1:12" s="9" customFormat="1">
      <c r="A228" s="32">
        <v>7</v>
      </c>
      <c r="B228" s="9" t="str">
        <f>IF(playerstats!DV11&lt;&gt;"",playerstats!DV11,"")</f>
        <v>Keith Strong, 1994</v>
      </c>
      <c r="C228" s="37">
        <f>IF(playerstats!DW11&lt;&gt;"",playerstats!DW11,"")</f>
        <v>2.7826086956521738</v>
      </c>
      <c r="D228" s="37">
        <f>IF(playerstats!DX11&lt;&gt;"",playerstats!DX11,"")</f>
        <v>0</v>
      </c>
      <c r="E228" s="87">
        <f>IF(playerstats!DZ11&lt;&gt;"",playerstats!DZ11,"")</f>
        <v>1994</v>
      </c>
      <c r="F228" s="6"/>
      <c r="G228" s="9" t="str">
        <f>IF(playerstats!EC11&lt;&gt;"",playerstats!EC11,"")</f>
        <v>Jayden Caylor, 2020</v>
      </c>
      <c r="I228" s="86">
        <f>IF(playerstats!ED11&lt;&gt;"",playerstats!ED11,"")</f>
        <v>72</v>
      </c>
      <c r="J228" s="86">
        <f>IF(playerstats!EE11&lt;&gt;"",playerstats!EE11,"")</f>
        <v>61</v>
      </c>
      <c r="K228" s="87">
        <f>IF(playerstats!EG11&lt;&gt;"",playerstats!EG11,"")</f>
        <v>2020</v>
      </c>
      <c r="L228" s="8"/>
    </row>
    <row r="229" spans="1:12" s="9" customFormat="1">
      <c r="A229" s="32">
        <v>8</v>
      </c>
      <c r="B229" s="9" t="str">
        <f>IF(playerstats!DV12&lt;&gt;"",playerstats!DV12,"")</f>
        <v>Jayden Caylor, 2020</v>
      </c>
      <c r="C229" s="37">
        <f>IF(playerstats!DW12&lt;&gt;"",playerstats!DW12,"")</f>
        <v>2.7692307692307692</v>
      </c>
      <c r="D229" s="37">
        <f>IF(playerstats!DX12&lt;&gt;"",playerstats!DX12,"")</f>
        <v>2.3461538461538463</v>
      </c>
      <c r="E229" s="87">
        <f>IF(playerstats!DZ12&lt;&gt;"",playerstats!DZ12,"")</f>
        <v>2020</v>
      </c>
      <c r="F229" s="6"/>
      <c r="G229" s="9" t="str">
        <f>IF(playerstats!EC12&lt;&gt;"",playerstats!EC12,"")</f>
        <v>Jett Materi, 2015</v>
      </c>
      <c r="I229" s="86">
        <f>IF(playerstats!ED12&lt;&gt;"",playerstats!ED12,"")</f>
        <v>67</v>
      </c>
      <c r="J229" s="86">
        <f>IF(playerstats!EE12&lt;&gt;"",playerstats!EE12,"")</f>
        <v>60</v>
      </c>
      <c r="K229" s="87">
        <f>IF(playerstats!EG12&lt;&gt;"",playerstats!EG12,"")</f>
        <v>2015</v>
      </c>
      <c r="L229" s="8"/>
    </row>
    <row r="230" spans="1:12" s="9" customFormat="1">
      <c r="A230" s="32">
        <v>9</v>
      </c>
      <c r="B230" s="9" t="str">
        <f>IF(playerstats!DV13&lt;&gt;"",playerstats!DV13,"")</f>
        <v>Shane Harper, 1991</v>
      </c>
      <c r="C230" s="37">
        <f>IF(playerstats!DW13&lt;&gt;"",playerstats!DW13,"")</f>
        <v>2.75</v>
      </c>
      <c r="D230" s="37">
        <f>IF(playerstats!DX13&lt;&gt;"",playerstats!DX13,"")</f>
        <v>0</v>
      </c>
      <c r="E230" s="87">
        <f>IF(playerstats!DZ13&lt;&gt;"",playerstats!DZ13,"")</f>
        <v>1991</v>
      </c>
      <c r="F230" s="6"/>
      <c r="G230" s="9" t="str">
        <f>IF(playerstats!EC13&lt;&gt;"",playerstats!EC13,"")</f>
        <v>Dawson Butts, 2018</v>
      </c>
      <c r="I230" s="86">
        <f>IF(playerstats!ED13&lt;&gt;"",playerstats!ED13,"")</f>
        <v>66</v>
      </c>
      <c r="J230" s="86">
        <f>IF(playerstats!EE13&lt;&gt;"",playerstats!EE13,"")</f>
        <v>43</v>
      </c>
      <c r="K230" s="87">
        <f>IF(playerstats!EG13&lt;&gt;"",playerstats!EG13,"")</f>
        <v>2015</v>
      </c>
      <c r="L230" s="8"/>
    </row>
    <row r="231" spans="1:12" s="9" customFormat="1">
      <c r="A231" s="32">
        <v>10</v>
      </c>
      <c r="B231" s="9" t="str">
        <f>IF(playerstats!DV14&lt;&gt;"",playerstats!DV14,"")</f>
        <v>Toby Canfield, 1997</v>
      </c>
      <c r="C231" s="37">
        <f>IF(playerstats!DW14&lt;&gt;"",playerstats!DW14,"")</f>
        <v>2.7391304347826089</v>
      </c>
      <c r="D231" s="37">
        <f>IF(playerstats!DX14&lt;&gt;"",playerstats!DX14,"")</f>
        <v>0</v>
      </c>
      <c r="E231" s="87">
        <f>IF(playerstats!DZ14&lt;&gt;"",playerstats!DZ14,"")</f>
        <v>1997</v>
      </c>
      <c r="F231" s="6"/>
      <c r="G231" s="9" t="str">
        <f>IF(playerstats!EC14&lt;&gt;"",playerstats!EC14,"")</f>
        <v>Dawson Butts, 2018</v>
      </c>
      <c r="I231" s="86">
        <f>IF(playerstats!ED14&lt;&gt;"",playerstats!ED14,"")</f>
        <v>66</v>
      </c>
      <c r="J231" s="86">
        <f>IF(playerstats!EE14&lt;&gt;"",playerstats!EE14,"")</f>
        <v>42</v>
      </c>
      <c r="K231" s="87">
        <f>IF(playerstats!EG14&lt;&gt;"",playerstats!EG14,"")</f>
        <v>2016</v>
      </c>
      <c r="L231" s="8"/>
    </row>
    <row r="232" spans="1:12" s="9" customFormat="1"/>
    <row r="233" spans="1:12" s="9" customFormat="1">
      <c r="A233" s="10" t="s">
        <v>55</v>
      </c>
      <c r="C233" s="28"/>
      <c r="D233" s="10"/>
      <c r="E233" s="10"/>
      <c r="F233" s="10"/>
      <c r="G233" s="10"/>
      <c r="H233" s="10"/>
      <c r="I233" s="10"/>
      <c r="J233" s="10"/>
    </row>
    <row r="234" spans="1:12" s="9" customFormat="1">
      <c r="B234" s="83" t="s">
        <v>166</v>
      </c>
      <c r="C234" s="5" t="s">
        <v>32</v>
      </c>
      <c r="D234" s="5" t="s">
        <v>34</v>
      </c>
      <c r="E234" s="78" t="s">
        <v>165</v>
      </c>
      <c r="F234" s="31"/>
      <c r="G234" s="83" t="s">
        <v>166</v>
      </c>
      <c r="H234" s="5"/>
      <c r="I234" s="5" t="s">
        <v>32</v>
      </c>
      <c r="J234" s="5" t="s">
        <v>34</v>
      </c>
      <c r="K234" s="78" t="s">
        <v>165</v>
      </c>
    </row>
    <row r="235" spans="1:12" s="9" customFormat="1">
      <c r="A235" s="32">
        <v>1</v>
      </c>
      <c r="B235" s="9" t="str">
        <f>IF(playerstats!EV5&lt;&gt;"",playerstats!EV5,"")</f>
        <v>Logan Loberg, 2015</v>
      </c>
      <c r="C235" s="37">
        <f>IF(playerstats!EW5&lt;&gt;"",playerstats!EW5,"")</f>
        <v>2.3703703703703702</v>
      </c>
      <c r="D235" s="37">
        <f>IF(playerstats!EX5&lt;&gt;"",playerstats!EX5,"")</f>
        <v>2.8148148148148149</v>
      </c>
      <c r="E235" s="87">
        <f>IF(playerstats!EZ5&lt;&gt;"",playerstats!EZ5,"")</f>
        <v>2015</v>
      </c>
      <c r="F235" s="6"/>
      <c r="G235" s="9" t="str">
        <f>IF(playerstats!FC5&lt;&gt;"",playerstats!FC5,"")</f>
        <v>Logan Loberg, 2015</v>
      </c>
      <c r="I235" s="86">
        <f>IF(playerstats!FD5&lt;&gt;"",playerstats!FD5,"")</f>
        <v>64</v>
      </c>
      <c r="J235" s="86">
        <f>IF(playerstats!FE5&lt;&gt;"",playerstats!FE5,"")</f>
        <v>76</v>
      </c>
      <c r="K235" s="87">
        <f>IF(playerstats!FG5&lt;&gt;"",playerstats!FG5,"")</f>
        <v>2015</v>
      </c>
    </row>
    <row r="236" spans="1:12" s="9" customFormat="1">
      <c r="A236" s="32">
        <v>2</v>
      </c>
      <c r="B236" s="9" t="str">
        <f>IF(playerstats!EV6&lt;&gt;"",playerstats!EV6,"")</f>
        <v>Dawson Smith, 2022</v>
      </c>
      <c r="C236" s="37">
        <f>IF(playerstats!EW6&lt;&gt;"",playerstats!EW6,"")</f>
        <v>1.4285714285714286</v>
      </c>
      <c r="D236" s="37">
        <f>IF(playerstats!EX6&lt;&gt;"",playerstats!EX6,"")</f>
        <v>2.2380952380952381</v>
      </c>
      <c r="E236" s="87">
        <f>IF(playerstats!EZ6&lt;&gt;"",playerstats!EZ6,"")</f>
        <v>2021</v>
      </c>
      <c r="F236" s="6"/>
      <c r="G236" s="9" t="str">
        <f>IF(playerstats!FC6&lt;&gt;"",playerstats!FC6,"")</f>
        <v>Lance Garland, 2016</v>
      </c>
      <c r="I236" s="86">
        <f>IF(playerstats!FD6&lt;&gt;"",playerstats!FD6,"")</f>
        <v>37</v>
      </c>
      <c r="J236" s="86">
        <f>IF(playerstats!FE6&lt;&gt;"",playerstats!FE6,"")</f>
        <v>61</v>
      </c>
      <c r="K236" s="87">
        <f>IF(playerstats!FG6&lt;&gt;"",playerstats!FG6,"")</f>
        <v>2016</v>
      </c>
    </row>
    <row r="237" spans="1:12" s="9" customFormat="1">
      <c r="A237" s="32">
        <v>3</v>
      </c>
      <c r="B237" s="9" t="str">
        <f>IF(playerstats!EV7&lt;&gt;"",playerstats!EV7,"")</f>
        <v>Lance Garland, 2016</v>
      </c>
      <c r="C237" s="37">
        <f>IF(playerstats!EW7&lt;&gt;"",playerstats!EW7,"")</f>
        <v>1.3703703703703705</v>
      </c>
      <c r="D237" s="37">
        <f>IF(playerstats!EX7&lt;&gt;"",playerstats!EX7,"")</f>
        <v>2.2592592592592591</v>
      </c>
      <c r="E237" s="87">
        <f>IF(playerstats!EZ7&lt;&gt;"",playerstats!EZ7,"")</f>
        <v>2016</v>
      </c>
      <c r="F237" s="6"/>
      <c r="G237" s="9" t="str">
        <f>IF(playerstats!FC7&lt;&gt;"",playerstats!FC7,"")</f>
        <v>Dawson Smith, 2022</v>
      </c>
      <c r="I237" s="86">
        <f>IF(playerstats!FD7&lt;&gt;"",playerstats!FD7,"")</f>
        <v>30</v>
      </c>
      <c r="J237" s="86">
        <f>IF(playerstats!FE7&lt;&gt;"",playerstats!FE7,"")</f>
        <v>47</v>
      </c>
      <c r="K237" s="87">
        <f>IF(playerstats!FG7&lt;&gt;"",playerstats!FG7,"")</f>
        <v>2021</v>
      </c>
    </row>
    <row r="238" spans="1:12" s="9" customFormat="1">
      <c r="A238" s="32">
        <v>4</v>
      </c>
      <c r="B238" s="9" t="str">
        <f>IF(playerstats!EV8&lt;&gt;"",playerstats!EV8,"")</f>
        <v>Ethan Schiller, 2024</v>
      </c>
      <c r="C238" s="37">
        <f>IF(playerstats!EW8&lt;&gt;"",playerstats!EW8,"")</f>
        <v>1.0384615384615385</v>
      </c>
      <c r="D238" s="37">
        <f>IF(playerstats!EX8&lt;&gt;"",playerstats!EX8,"")</f>
        <v>2.1153846153846154</v>
      </c>
      <c r="E238" s="87">
        <f>IF(playerstats!EZ8&lt;&gt;"",playerstats!EZ8,"")</f>
        <v>2023</v>
      </c>
      <c r="F238" s="6"/>
      <c r="G238" s="9" t="str">
        <f>IF(playerstats!FC8&lt;&gt;"",playerstats!FC8,"")</f>
        <v>Logan Loberg, 2015</v>
      </c>
      <c r="I238" s="86">
        <f>IF(playerstats!FD8&lt;&gt;"",playerstats!FD8,"")</f>
        <v>29</v>
      </c>
      <c r="J238" s="86">
        <f>IF(playerstats!FE8&lt;&gt;"",playerstats!FE8,"")</f>
        <v>66</v>
      </c>
      <c r="K238" s="87">
        <f>IF(playerstats!FG8&lt;&gt;"",playerstats!FG8,"")</f>
        <v>2014</v>
      </c>
    </row>
    <row r="239" spans="1:12" s="9" customFormat="1">
      <c r="A239" s="32">
        <v>5</v>
      </c>
      <c r="B239" s="9" t="str">
        <f>IF(playerstats!EV9&lt;&gt;"",playerstats!EV9,"")</f>
        <v>Logan Loberg, 2015</v>
      </c>
      <c r="C239" s="37">
        <f>IF(playerstats!EW9&lt;&gt;"",playerstats!EW9,"")</f>
        <v>0.96666666666666667</v>
      </c>
      <c r="D239" s="37">
        <f>IF(playerstats!EX9&lt;&gt;"",playerstats!EX9,"")</f>
        <v>2.2000000000000002</v>
      </c>
      <c r="E239" s="87">
        <f>IF(playerstats!EZ9&lt;&gt;"",playerstats!EZ9,"")</f>
        <v>2014</v>
      </c>
      <c r="F239" s="6"/>
      <c r="G239" s="9" t="str">
        <f>IF(playerstats!FC9&lt;&gt;"",playerstats!FC9,"")</f>
        <v>Ethan Schiller, 2024</v>
      </c>
      <c r="I239" s="86">
        <f>IF(playerstats!FD9&lt;&gt;"",playerstats!FD9,"")</f>
        <v>27</v>
      </c>
      <c r="J239" s="86">
        <f>IF(playerstats!FE9&lt;&gt;"",playerstats!FE9,"")</f>
        <v>55</v>
      </c>
      <c r="K239" s="87">
        <f>IF(playerstats!FG9&lt;&gt;"",playerstats!FG9,"")</f>
        <v>2023</v>
      </c>
    </row>
    <row r="240" spans="1:12" s="9" customFormat="1">
      <c r="A240" s="32">
        <v>6</v>
      </c>
      <c r="B240" s="9" t="str">
        <f>IF(playerstats!EV10&lt;&gt;"",playerstats!EV10,"")</f>
        <v>Mark Himle, 2009</v>
      </c>
      <c r="C240" s="37">
        <f>IF(playerstats!EW10&lt;&gt;"",playerstats!EW10,"")</f>
        <v>0.86956521739130432</v>
      </c>
      <c r="D240" s="37">
        <f>IF(playerstats!EX10&lt;&gt;"",playerstats!EX10,"")</f>
        <v>2.1739130434782608</v>
      </c>
      <c r="E240" s="87">
        <f>IF(playerstats!EZ10&lt;&gt;"",playerstats!EZ10,"")</f>
        <v>2009</v>
      </c>
      <c r="F240" s="6"/>
      <c r="G240" s="9" t="str">
        <f>IF(playerstats!FC10&lt;&gt;"",playerstats!FC10,"")</f>
        <v>Mark Himle, 2009</v>
      </c>
      <c r="I240" s="86">
        <f>IF(playerstats!FD10&lt;&gt;"",playerstats!FD10,"")</f>
        <v>20</v>
      </c>
      <c r="J240" s="86">
        <f>IF(playerstats!FE10&lt;&gt;"",playerstats!FE10,"")</f>
        <v>50</v>
      </c>
      <c r="K240" s="87">
        <f>IF(playerstats!FG10&lt;&gt;"",playerstats!FG10,"")</f>
        <v>2009</v>
      </c>
    </row>
    <row r="241" spans="1:12" s="9" customFormat="1">
      <c r="A241" s="32">
        <v>7</v>
      </c>
      <c r="B241" s="9" t="str">
        <f>IF(playerstats!EV11&lt;&gt;"",playerstats!EV11,"")</f>
        <v>Dawson Smith, 2022</v>
      </c>
      <c r="C241" s="37">
        <f>IF(playerstats!EW11&lt;&gt;"",playerstats!EW11,"")</f>
        <v>0.68</v>
      </c>
      <c r="D241" s="37">
        <f>IF(playerstats!EX11&lt;&gt;"",playerstats!EX11,"")</f>
        <v>1.4</v>
      </c>
      <c r="E241" s="87">
        <f>IF(playerstats!EZ11&lt;&gt;"",playerstats!EZ11,"")</f>
        <v>2022</v>
      </c>
      <c r="F241" s="6"/>
      <c r="G241" s="9" t="str">
        <f>IF(playerstats!FC11&lt;&gt;"",playerstats!FC11,"")</f>
        <v>Dawson Smith, 2022</v>
      </c>
      <c r="I241" s="86">
        <f>IF(playerstats!FD11&lt;&gt;"",playerstats!FD11,"")</f>
        <v>17</v>
      </c>
      <c r="J241" s="86">
        <f>IF(playerstats!FE11&lt;&gt;"",playerstats!FE11,"")</f>
        <v>35</v>
      </c>
      <c r="K241" s="87">
        <f>IF(playerstats!FG11&lt;&gt;"",playerstats!FG11,"")</f>
        <v>2022</v>
      </c>
    </row>
    <row r="242" spans="1:12" s="9" customFormat="1">
      <c r="A242" s="32">
        <v>8</v>
      </c>
      <c r="B242" s="9" t="str">
        <f>IF(playerstats!EV12&lt;&gt;"",playerstats!EV12,"")</f>
        <v>Payton Watt, 2018</v>
      </c>
      <c r="C242" s="37">
        <f>IF(playerstats!EW12&lt;&gt;"",playerstats!EW12,"")</f>
        <v>0.56000000000000005</v>
      </c>
      <c r="D242" s="37">
        <f>IF(playerstats!EX12&lt;&gt;"",playerstats!EX12,"")</f>
        <v>1.68</v>
      </c>
      <c r="E242" s="87">
        <f>IF(playerstats!EZ12&lt;&gt;"",playerstats!EZ12,"")</f>
        <v>2017</v>
      </c>
      <c r="F242" s="6"/>
      <c r="G242" s="9" t="str">
        <f>IF(playerstats!FC12&lt;&gt;"",playerstats!FC12,"")</f>
        <v>Payton Watt, 2018</v>
      </c>
      <c r="I242" s="86">
        <f>IF(playerstats!FD12&lt;&gt;"",playerstats!FD12,"")</f>
        <v>14</v>
      </c>
      <c r="J242" s="86">
        <f>IF(playerstats!FE12&lt;&gt;"",playerstats!FE12,"")</f>
        <v>42</v>
      </c>
      <c r="K242" s="87">
        <f>IF(playerstats!FG12&lt;&gt;"",playerstats!FG12,"")</f>
        <v>2017</v>
      </c>
    </row>
    <row r="243" spans="1:12" s="9" customFormat="1">
      <c r="A243" s="32">
        <v>9</v>
      </c>
      <c r="B243" s="9" t="str">
        <f>IF(playerstats!EV13&lt;&gt;"",playerstats!EV13,"")</f>
        <v>Hunter Woodard, 2017</v>
      </c>
      <c r="C243" s="37">
        <f>IF(playerstats!EW13&lt;&gt;"",playerstats!EW13,"")</f>
        <v>0.44</v>
      </c>
      <c r="D243" s="37">
        <f>IF(playerstats!EX13&lt;&gt;"",playerstats!EX13,"")</f>
        <v>2.64</v>
      </c>
      <c r="E243" s="87">
        <f>IF(playerstats!EZ13&lt;&gt;"",playerstats!EZ13,"")</f>
        <v>2017</v>
      </c>
      <c r="F243" s="6"/>
      <c r="G243" s="9" t="str">
        <f>IF(playerstats!FC13&lt;&gt;"",playerstats!FC13,"")</f>
        <v>Luca Brooks, 2022</v>
      </c>
      <c r="I243" s="86">
        <f>IF(playerstats!FD13&lt;&gt;"",playerstats!FD13,"")</f>
        <v>11</v>
      </c>
      <c r="J243" s="86">
        <f>IF(playerstats!FE13&lt;&gt;"",playerstats!FE13,"")</f>
        <v>39</v>
      </c>
      <c r="K243" s="87">
        <f>IF(playerstats!FG13&lt;&gt;"",playerstats!FG13,"")</f>
        <v>2022</v>
      </c>
    </row>
    <row r="244" spans="1:12" s="9" customFormat="1">
      <c r="A244" s="32">
        <v>10</v>
      </c>
      <c r="B244" s="9" t="str">
        <f>IF(playerstats!EV14&lt;&gt;"",playerstats!EV14,"")</f>
        <v>Luca Brooks, 2022</v>
      </c>
      <c r="C244" s="37">
        <f>IF(playerstats!EW14&lt;&gt;"",playerstats!EW14,"")</f>
        <v>0.44</v>
      </c>
      <c r="D244" s="37">
        <f>IF(playerstats!EX14&lt;&gt;"",playerstats!EX14,"")</f>
        <v>1.56</v>
      </c>
      <c r="E244" s="87">
        <f>IF(playerstats!EZ14&lt;&gt;"",playerstats!EZ14,"")</f>
        <v>2022</v>
      </c>
      <c r="F244" s="6"/>
      <c r="G244" s="9" t="str">
        <f>IF(playerstats!FC14&lt;&gt;"",playerstats!FC14,"")</f>
        <v>Hunter Woodard, 2017</v>
      </c>
      <c r="I244" s="86">
        <f>IF(playerstats!FD14&lt;&gt;"",playerstats!FD14,"")</f>
        <v>11</v>
      </c>
      <c r="J244" s="86">
        <f>IF(playerstats!FE14&lt;&gt;"",playerstats!FE14,"")</f>
        <v>66</v>
      </c>
      <c r="K244" s="87">
        <f>IF(playerstats!FG14&lt;&gt;"",playerstats!FG14,"")</f>
        <v>2017</v>
      </c>
    </row>
    <row r="245" spans="1:12" s="9" customFormat="1"/>
    <row r="246" spans="1:12" s="9" customFormat="1">
      <c r="A246" s="10" t="s">
        <v>56</v>
      </c>
      <c r="C246" s="28" t="s">
        <v>292</v>
      </c>
      <c r="D246" s="10"/>
      <c r="E246" s="10"/>
      <c r="F246" s="10"/>
      <c r="G246" s="10"/>
      <c r="H246" s="10"/>
      <c r="I246" s="28"/>
      <c r="J246" s="10"/>
    </row>
    <row r="247" spans="1:12" s="9" customFormat="1">
      <c r="B247" s="83" t="s">
        <v>166</v>
      </c>
      <c r="C247" s="5" t="s">
        <v>19</v>
      </c>
      <c r="D247" s="5" t="s">
        <v>17</v>
      </c>
      <c r="E247" s="5" t="s">
        <v>18</v>
      </c>
      <c r="F247" s="78" t="s">
        <v>165</v>
      </c>
      <c r="G247" s="83" t="s">
        <v>166</v>
      </c>
      <c r="H247" s="5"/>
      <c r="I247" s="5" t="s">
        <v>17</v>
      </c>
      <c r="J247" s="5" t="s">
        <v>18</v>
      </c>
      <c r="K247" s="5" t="s">
        <v>19</v>
      </c>
      <c r="L247" s="78" t="s">
        <v>165</v>
      </c>
    </row>
    <row r="248" spans="1:12" s="9" customFormat="1">
      <c r="A248" s="32">
        <v>1</v>
      </c>
      <c r="B248" s="9" t="str">
        <f>IF(playerstats!GK5&lt;&gt;"",playerstats!GK5,"")</f>
        <v>Reece Barritt, 2022</v>
      </c>
      <c r="C248" s="36">
        <f>IF(playerstats!GL5&lt;&gt;"",playerstats!GL5,"")</f>
        <v>0.52500000000000002</v>
      </c>
      <c r="D248" s="37">
        <f>IF(playerstats!GM5&lt;&gt;"",playerstats!GM5,"")</f>
        <v>2</v>
      </c>
      <c r="E248" s="37">
        <f>IF(playerstats!GN5&lt;&gt;"",playerstats!GN5,"")</f>
        <v>3.8095238095238093</v>
      </c>
      <c r="F248" s="85">
        <f>IF(playerstats!GO5&lt;&gt;"",playerstats!GO5,"")</f>
        <v>2021</v>
      </c>
      <c r="G248" s="9" t="str">
        <f>IF(playerstats!KK5&lt;&gt;"",playerstats!KK5,"")</f>
        <v>Dillon Barritt, 2019</v>
      </c>
      <c r="I248" s="86">
        <f>IF(playerstats!KL5&lt;&gt;"",playerstats!KL5,"")</f>
        <v>97</v>
      </c>
      <c r="J248" s="86">
        <f>IF(playerstats!KM5&lt;&gt;"",playerstats!KM5,"")</f>
        <v>257</v>
      </c>
      <c r="K248" s="36">
        <f>IF(playerstats!KN5&lt;&gt;"",playerstats!KN5,"")</f>
        <v>0.37743190661478598</v>
      </c>
      <c r="L248" s="86">
        <f>IF(playerstats!KO5&lt;&gt;"",playerstats!KO5,"")</f>
        <v>2019</v>
      </c>
    </row>
    <row r="249" spans="1:12" s="9" customFormat="1">
      <c r="A249" s="32">
        <v>2</v>
      </c>
      <c r="B249" s="9" t="str">
        <f>IF(playerstats!GK6&lt;&gt;"",playerstats!GK6,"")</f>
        <v>Travis Woods, 2011</v>
      </c>
      <c r="C249" s="36">
        <f>IF(playerstats!GL6&lt;&gt;"",playerstats!GL6,"")</f>
        <v>0.5</v>
      </c>
      <c r="D249" s="37">
        <f>IF(playerstats!GM6&lt;&gt;"",playerstats!GM6,"")</f>
        <v>0.82352941176470584</v>
      </c>
      <c r="E249" s="37">
        <f>IF(playerstats!GN6&lt;&gt;"",playerstats!GN6,"")</f>
        <v>1.6470588235294117</v>
      </c>
      <c r="F249" s="85">
        <f>IF(playerstats!GO6&lt;&gt;"",playerstats!GO6,"")</f>
        <v>2011</v>
      </c>
      <c r="G249" s="9" t="str">
        <f>IF(playerstats!KK6&lt;&gt;"",playerstats!KK6,"")</f>
        <v>Keith Strong, 1994</v>
      </c>
      <c r="I249" s="86">
        <f>IF(playerstats!KL6&lt;&gt;"",playerstats!KL6,"")</f>
        <v>79</v>
      </c>
      <c r="J249" s="86">
        <f>IF(playerstats!KM6&lt;&gt;"",playerstats!KM6,"")</f>
        <v>179</v>
      </c>
      <c r="K249" s="36">
        <f>IF(playerstats!KN6&lt;&gt;"",playerstats!KN6,"")</f>
        <v>0.44134078212290501</v>
      </c>
      <c r="L249" s="86">
        <f>IF(playerstats!KO6&lt;&gt;"",playerstats!KO6,"")</f>
        <v>1994</v>
      </c>
    </row>
    <row r="250" spans="1:12" s="9" customFormat="1">
      <c r="A250" s="32">
        <v>3</v>
      </c>
      <c r="B250" s="9" t="str">
        <f>IF(playerstats!GK7&lt;&gt;"",playerstats!GK7,"")</f>
        <v>Erik Toth, 1998</v>
      </c>
      <c r="C250" s="36">
        <f>IF(playerstats!GL7&lt;&gt;"",playerstats!GL7,"")</f>
        <v>0.45833333333333331</v>
      </c>
      <c r="D250" s="37">
        <f>IF(playerstats!GM7&lt;&gt;"",playerstats!GM7,"")</f>
        <v>0.47826086956521741</v>
      </c>
      <c r="E250" s="37">
        <f>IF(playerstats!GN7&lt;&gt;"",playerstats!GN7,"")</f>
        <v>1.0434782608695652</v>
      </c>
      <c r="F250" s="85">
        <f>IF(playerstats!GO7&lt;&gt;"",playerstats!GO7,"")</f>
        <v>1998</v>
      </c>
      <c r="G250" s="9" t="str">
        <f>IF(playerstats!KK7&lt;&gt;"",playerstats!KK7,"")</f>
        <v>Luca Brooks, 2022</v>
      </c>
      <c r="I250" s="86">
        <f>IF(playerstats!KL7&lt;&gt;"",playerstats!KL7,"")</f>
        <v>77</v>
      </c>
      <c r="J250" s="86">
        <f>IF(playerstats!KM7&lt;&gt;"",playerstats!KM7,"")</f>
        <v>196</v>
      </c>
      <c r="K250" s="36">
        <f>IF(playerstats!KN7&lt;&gt;"",playerstats!KN7,"")</f>
        <v>0.39285714285714285</v>
      </c>
      <c r="L250" s="86">
        <f>IF(playerstats!KO7&lt;&gt;"",playerstats!KO7,"")</f>
        <v>2020</v>
      </c>
    </row>
    <row r="251" spans="1:12" s="9" customFormat="1">
      <c r="A251" s="32">
        <v>4</v>
      </c>
      <c r="B251" s="9" t="str">
        <f>IF(playerstats!GK8&lt;&gt;"",playerstats!GK8,"")</f>
        <v>Keith Strong, 1994</v>
      </c>
      <c r="C251" s="36">
        <f>IF(playerstats!GL8&lt;&gt;"",playerstats!GL8,"")</f>
        <v>0.44134078212290501</v>
      </c>
      <c r="D251" s="37">
        <f>IF(playerstats!GM8&lt;&gt;"",playerstats!GM8,"")</f>
        <v>3.4347826086956523</v>
      </c>
      <c r="E251" s="37">
        <f>IF(playerstats!GN8&lt;&gt;"",playerstats!GN8,"")</f>
        <v>7.7826086956521738</v>
      </c>
      <c r="F251" s="85">
        <f>IF(playerstats!GO8&lt;&gt;"",playerstats!GO8,"")</f>
        <v>1994</v>
      </c>
      <c r="G251" s="9" t="str">
        <f>IF(playerstats!KK8&lt;&gt;"",playerstats!KK8,"")</f>
        <v>Luca Brooks, 2022</v>
      </c>
      <c r="I251" s="86">
        <f>IF(playerstats!KL8&lt;&gt;"",playerstats!KL8,"")</f>
        <v>73</v>
      </c>
      <c r="J251" s="86">
        <f>IF(playerstats!KM8&lt;&gt;"",playerstats!KM8,"")</f>
        <v>182</v>
      </c>
      <c r="K251" s="36">
        <f>IF(playerstats!KN8&lt;&gt;"",playerstats!KN8,"")</f>
        <v>0.40109890109890112</v>
      </c>
      <c r="L251" s="86">
        <f>IF(playerstats!KO8&lt;&gt;"",playerstats!KO8,"")</f>
        <v>2022</v>
      </c>
    </row>
    <row r="252" spans="1:12" s="9" customFormat="1">
      <c r="A252" s="32">
        <v>5</v>
      </c>
      <c r="B252" s="9" t="str">
        <f>IF(playerstats!GK9&lt;&gt;"",playerstats!GK9,"")</f>
        <v>Brett Bruce, 1999</v>
      </c>
      <c r="C252" s="36">
        <f>IF(playerstats!GL9&lt;&gt;"",playerstats!GL9,"")</f>
        <v>0.4358974358974359</v>
      </c>
      <c r="D252" s="37">
        <f>IF(playerstats!GM9&lt;&gt;"",playerstats!GM9,"")</f>
        <v>0.89473684210526316</v>
      </c>
      <c r="E252" s="37">
        <f>IF(playerstats!GN9&lt;&gt;"",playerstats!GN9,"")</f>
        <v>2.0526315789473686</v>
      </c>
      <c r="F252" s="85">
        <f>IF(playerstats!GO9&lt;&gt;"",playerstats!GO9,"")</f>
        <v>1999</v>
      </c>
      <c r="G252" s="9" t="str">
        <f>IF(playerstats!KK9&lt;&gt;"",playerstats!KK9,"")</f>
        <v>Payton Watt, 2018</v>
      </c>
      <c r="I252" s="86">
        <f>IF(playerstats!KL9&lt;&gt;"",playerstats!KL9,"")</f>
        <v>68</v>
      </c>
      <c r="J252" s="86">
        <f>IF(playerstats!KM9&lt;&gt;"",playerstats!KM9,"")</f>
        <v>226</v>
      </c>
      <c r="K252" s="36">
        <f>IF(playerstats!KN9&lt;&gt;"",playerstats!KN9,"")</f>
        <v>0.30088495575221241</v>
      </c>
      <c r="L252" s="86">
        <f>IF(playerstats!KO9&lt;&gt;"",playerstats!KO9,"")</f>
        <v>2016</v>
      </c>
    </row>
    <row r="253" spans="1:12" s="9" customFormat="1">
      <c r="A253" s="32">
        <v>6</v>
      </c>
      <c r="B253" s="9" t="str">
        <f>IF(playerstats!GK10&lt;&gt;"",playerstats!GK10,"")</f>
        <v>Judd Brost, 2013</v>
      </c>
      <c r="C253" s="36">
        <f>IF(playerstats!GL10&lt;&gt;"",playerstats!GL10,"")</f>
        <v>0.41791044776119401</v>
      </c>
      <c r="D253" s="37">
        <f>IF(playerstats!GM10&lt;&gt;"",playerstats!GM10,"")</f>
        <v>1.6470588235294117</v>
      </c>
      <c r="E253" s="37">
        <f>IF(playerstats!GN10&lt;&gt;"",playerstats!GN10,"")</f>
        <v>3.9411764705882355</v>
      </c>
      <c r="F253" s="85">
        <f>IF(playerstats!GO10&lt;&gt;"",playerstats!GO10,"")</f>
        <v>2011</v>
      </c>
      <c r="G253" s="9" t="str">
        <f>IF(playerstats!KK10&lt;&gt;"",playerstats!KK10,"")</f>
        <v>Reece Barritt, 2022</v>
      </c>
      <c r="I253" s="86">
        <f>IF(playerstats!KL10&lt;&gt;"",playerstats!KL10,"")</f>
        <v>67</v>
      </c>
      <c r="J253" s="86">
        <f>IF(playerstats!KM10&lt;&gt;"",playerstats!KM10,"")</f>
        <v>166</v>
      </c>
      <c r="K253" s="36">
        <f>IF(playerstats!KN10&lt;&gt;"",playerstats!KN10,"")</f>
        <v>0.40361445783132532</v>
      </c>
      <c r="L253" s="86">
        <f>IF(playerstats!KO10&lt;&gt;"",playerstats!KO10,"")</f>
        <v>2022</v>
      </c>
    </row>
    <row r="254" spans="1:12" s="9" customFormat="1">
      <c r="A254" s="32">
        <v>7</v>
      </c>
      <c r="B254" s="9" t="str">
        <f>IF(playerstats!GK11&lt;&gt;"",playerstats!GK11,"")</f>
        <v>Reece Barritt, 2022</v>
      </c>
      <c r="C254" s="36">
        <f>IF(playerstats!GL11&lt;&gt;"",playerstats!GL11,"")</f>
        <v>0.40361445783132532</v>
      </c>
      <c r="D254" s="37">
        <f>IF(playerstats!GM11&lt;&gt;"",playerstats!GM11,"")</f>
        <v>2.4814814814814814</v>
      </c>
      <c r="E254" s="37">
        <f>IF(playerstats!GN11&lt;&gt;"",playerstats!GN11,"")</f>
        <v>6.1481481481481479</v>
      </c>
      <c r="F254" s="85">
        <f>IF(playerstats!GO11&lt;&gt;"",playerstats!GO11,"")</f>
        <v>2022</v>
      </c>
      <c r="G254" s="9" t="str">
        <f>IF(playerstats!KK11&lt;&gt;"",playerstats!KK11,"")</f>
        <v>Dillon Barritt, 2019</v>
      </c>
      <c r="I254" s="86">
        <f>IF(playerstats!KL11&lt;&gt;"",playerstats!KL11,"")</f>
        <v>66</v>
      </c>
      <c r="J254" s="86">
        <f>IF(playerstats!KM11&lt;&gt;"",playerstats!KM11,"")</f>
        <v>188</v>
      </c>
      <c r="K254" s="36">
        <f>IF(playerstats!KN11&lt;&gt;"",playerstats!KN11,"")</f>
        <v>0.35106382978723405</v>
      </c>
      <c r="L254" s="86">
        <f>IF(playerstats!KO11&lt;&gt;"",playerstats!KO11,"")</f>
        <v>2018</v>
      </c>
    </row>
    <row r="255" spans="1:12" s="9" customFormat="1">
      <c r="A255" s="32">
        <v>8</v>
      </c>
      <c r="B255" s="9" t="str">
        <f>IF(playerstats!GK12&lt;&gt;"",playerstats!GK12,"")</f>
        <v>Luca Brooks, 2022</v>
      </c>
      <c r="C255" s="36">
        <f>IF(playerstats!GL12&lt;&gt;"",playerstats!GL12,"")</f>
        <v>0.40109890109890112</v>
      </c>
      <c r="D255" s="37">
        <f>IF(playerstats!GM12&lt;&gt;"",playerstats!GM12,"")</f>
        <v>2.92</v>
      </c>
      <c r="E255" s="37">
        <f>IF(playerstats!GN12&lt;&gt;"",playerstats!GN12,"")</f>
        <v>7.28</v>
      </c>
      <c r="F255" s="85">
        <f>IF(playerstats!GO12&lt;&gt;"",playerstats!GO12,"")</f>
        <v>2022</v>
      </c>
      <c r="G255" s="9" t="str">
        <f>IF(playerstats!KK12&lt;&gt;"",playerstats!KK12,"")</f>
        <v>Payton Watt, 2018</v>
      </c>
      <c r="I255" s="86">
        <f>IF(playerstats!KL12&lt;&gt;"",playerstats!KL12,"")</f>
        <v>65</v>
      </c>
      <c r="J255" s="86">
        <f>IF(playerstats!KM12&lt;&gt;"",playerstats!KM12,"")</f>
        <v>191</v>
      </c>
      <c r="K255" s="36">
        <f>IF(playerstats!KN12&lt;&gt;"",playerstats!KN12,"")</f>
        <v>0.34031413612565448</v>
      </c>
      <c r="L255" s="86">
        <f>IF(playerstats!KO12&lt;&gt;"",playerstats!KO12,"")</f>
        <v>2018</v>
      </c>
    </row>
    <row r="256" spans="1:12" s="9" customFormat="1">
      <c r="A256" s="32">
        <v>9</v>
      </c>
      <c r="B256" s="9" t="str">
        <f>IF(playerstats!GK13&lt;&gt;"",playerstats!GK13,"")</f>
        <v>Ethan Schiller, 2024</v>
      </c>
      <c r="C256" s="36">
        <f>IF(playerstats!GL13&lt;&gt;"",playerstats!GL13,"")</f>
        <v>0.4</v>
      </c>
      <c r="D256" s="37">
        <f>IF(playerstats!GM13&lt;&gt;"",playerstats!GM13,"")</f>
        <v>0.44444444444444442</v>
      </c>
      <c r="E256" s="37">
        <f>IF(playerstats!GN13&lt;&gt;"",playerstats!GN13,"")</f>
        <v>1.1111111111111112</v>
      </c>
      <c r="F256" s="85">
        <f>IF(playerstats!GO13&lt;&gt;"",playerstats!GO13,"")</f>
        <v>2022</v>
      </c>
      <c r="G256" s="9" t="str">
        <f>IF(playerstats!KK13&lt;&gt;"",playerstats!KK13,"")</f>
        <v>Dillon Barritt, 2019</v>
      </c>
      <c r="I256" s="86">
        <f>IF(playerstats!KL13&lt;&gt;"",playerstats!KL13,"")</f>
        <v>60</v>
      </c>
      <c r="J256" s="86">
        <f>IF(playerstats!KM13&lt;&gt;"",playerstats!KM13,"")</f>
        <v>196</v>
      </c>
      <c r="K256" s="36">
        <f>IF(playerstats!KN13&lt;&gt;"",playerstats!KN13,"")</f>
        <v>0.30612244897959184</v>
      </c>
      <c r="L256" s="86">
        <f>IF(playerstats!KO13&lt;&gt;"",playerstats!KO13,"")</f>
        <v>2017</v>
      </c>
    </row>
    <row r="257" spans="1:12" s="9" customFormat="1">
      <c r="A257" s="32">
        <v>10</v>
      </c>
      <c r="B257" s="9" t="str">
        <f>IF(playerstats!GK14&lt;&gt;"",playerstats!GK14,"")</f>
        <v>Jayden Caylor, 2020</v>
      </c>
      <c r="C257" s="36">
        <f>IF(playerstats!GL14&lt;&gt;"",playerstats!GL14,"")</f>
        <v>0.4</v>
      </c>
      <c r="D257" s="37">
        <f>IF(playerstats!GM14&lt;&gt;"",playerstats!GM14,"")</f>
        <v>0.34782608695652173</v>
      </c>
      <c r="E257" s="37">
        <f>IF(playerstats!GN14&lt;&gt;"",playerstats!GN14,"")</f>
        <v>0.86956521739130432</v>
      </c>
      <c r="F257" s="85">
        <f>IF(playerstats!GO14&lt;&gt;"",playerstats!GO14,"")</f>
        <v>2018</v>
      </c>
      <c r="G257" s="9" t="str">
        <f>IF(playerstats!KK14&lt;&gt;"",playerstats!KK14,"")</f>
        <v>Payton Watt, 2018</v>
      </c>
      <c r="I257" s="86">
        <f>IF(playerstats!KL14&lt;&gt;"",playerstats!KL14,"")</f>
        <v>57</v>
      </c>
      <c r="J257" s="86">
        <f>IF(playerstats!KM14&lt;&gt;"",playerstats!KM14,"")</f>
        <v>182</v>
      </c>
      <c r="K257" s="36">
        <f>IF(playerstats!KN14&lt;&gt;"",playerstats!KN14,"")</f>
        <v>0.31318681318681318</v>
      </c>
      <c r="L257" s="86">
        <f>IF(playerstats!KO14&lt;&gt;"",playerstats!KO14,"")</f>
        <v>2015</v>
      </c>
    </row>
    <row r="258" spans="1:12" s="9" customFormat="1"/>
    <row r="259" spans="1:12" s="9" customFormat="1">
      <c r="A259" s="10" t="s">
        <v>57</v>
      </c>
      <c r="C259" s="28" t="s">
        <v>293</v>
      </c>
      <c r="D259" s="10"/>
      <c r="E259" s="28" t="s">
        <v>118</v>
      </c>
      <c r="F259" s="10"/>
      <c r="G259" s="10"/>
      <c r="H259" s="10"/>
      <c r="I259" s="28"/>
      <c r="J259" s="10"/>
    </row>
    <row r="260" spans="1:12" s="9" customFormat="1">
      <c r="B260" s="83" t="s">
        <v>166</v>
      </c>
      <c r="C260" s="5" t="s">
        <v>46</v>
      </c>
      <c r="D260" s="5" t="s">
        <v>59</v>
      </c>
      <c r="E260" s="5" t="s">
        <v>58</v>
      </c>
      <c r="F260" s="78" t="s">
        <v>165</v>
      </c>
      <c r="G260" s="83" t="s">
        <v>166</v>
      </c>
      <c r="H260" s="5"/>
      <c r="I260" s="5" t="s">
        <v>59</v>
      </c>
      <c r="J260" s="5" t="s">
        <v>58</v>
      </c>
      <c r="K260" s="5" t="s">
        <v>46</v>
      </c>
      <c r="L260" s="78" t="s">
        <v>165</v>
      </c>
    </row>
    <row r="261" spans="1:12" s="9" customFormat="1">
      <c r="A261" s="32">
        <v>1</v>
      </c>
      <c r="B261" s="9" t="str">
        <f>IF(playerstats!JC5&lt;&gt;"",playerstats!JC5,"")</f>
        <v>Nathan Baker, 2022</v>
      </c>
      <c r="C261" s="36">
        <f>IF(playerstats!JD5&lt;&gt;"",playerstats!JD5,"")</f>
        <v>0.63057324840764328</v>
      </c>
      <c r="D261" s="37">
        <f>IF(playerstats!JE5&lt;&gt;"",playerstats!JE5,"")</f>
        <v>3.6666666666666665</v>
      </c>
      <c r="E261" s="37">
        <f>IF(playerstats!JF5&lt;&gt;"",playerstats!JF5,"")</f>
        <v>5.8148148148148149</v>
      </c>
      <c r="F261" s="85">
        <f>IF(playerstats!JG5&lt;&gt;"",playerstats!JG5,"")</f>
        <v>2022</v>
      </c>
      <c r="G261" s="9" t="str">
        <f>IF(playerstats!KR5&lt;&gt;"",playerstats!KR5,"")</f>
        <v>Aric Keller, 1997</v>
      </c>
      <c r="I261" s="86">
        <f>IF(playerstats!KS5&lt;&gt;"",playerstats!KS5,"")</f>
        <v>208</v>
      </c>
      <c r="J261" s="86">
        <f>IF(playerstats!KT5&lt;&gt;"",playerstats!KT5,"")</f>
        <v>367</v>
      </c>
      <c r="K261" s="36">
        <f>IF(playerstats!KU5&lt;&gt;"",playerstats!KU5,"")</f>
        <v>0.56675749318801094</v>
      </c>
      <c r="L261" s="86">
        <f>IF(playerstats!KV5&lt;&gt;"",playerstats!KV5,"")</f>
        <v>1997</v>
      </c>
    </row>
    <row r="262" spans="1:12" s="9" customFormat="1">
      <c r="A262" s="32">
        <v>2</v>
      </c>
      <c r="B262" s="9" t="str">
        <f>IF(playerstats!JC6&lt;&gt;"",playerstats!JC6,"")</f>
        <v>Kaleb Brost, 2007</v>
      </c>
      <c r="C262" s="36">
        <f>IF(playerstats!JD6&lt;&gt;"",playerstats!JD6,"")</f>
        <v>0.60557768924302791</v>
      </c>
      <c r="D262" s="37">
        <f>IF(playerstats!JE6&lt;&gt;"",playerstats!JE6,"")</f>
        <v>7.6</v>
      </c>
      <c r="E262" s="37">
        <f>IF(playerstats!JF6&lt;&gt;"",playerstats!JF6,"")</f>
        <v>12.55</v>
      </c>
      <c r="F262" s="85">
        <f>IF(playerstats!JG6&lt;&gt;"",playerstats!JG6,"")</f>
        <v>2007</v>
      </c>
      <c r="G262" s="9" t="str">
        <f>IF(playerstats!KR6&lt;&gt;"",playerstats!KR6,"")</f>
        <v>Payton Watt, 2018</v>
      </c>
      <c r="I262" s="86">
        <f>IF(playerstats!KS6&lt;&gt;"",playerstats!KS6,"")</f>
        <v>204</v>
      </c>
      <c r="J262" s="86">
        <f>IF(playerstats!KT6&lt;&gt;"",playerstats!KT6,"")</f>
        <v>433</v>
      </c>
      <c r="K262" s="36">
        <f>IF(playerstats!KU6&lt;&gt;"",playerstats!KU6,"")</f>
        <v>0.47113163972286376</v>
      </c>
      <c r="L262" s="86">
        <f>IF(playerstats!KV6&lt;&gt;"",playerstats!KV6,"")</f>
        <v>2018</v>
      </c>
    </row>
    <row r="263" spans="1:12" s="9" customFormat="1">
      <c r="A263" s="32">
        <v>3</v>
      </c>
      <c r="B263" s="9" t="str">
        <f>IF(playerstats!JC7&lt;&gt;"",playerstats!JC7,"")</f>
        <v>Dustin Upton, 1992</v>
      </c>
      <c r="C263" s="36">
        <f>IF(playerstats!JD7&lt;&gt;"",playerstats!JD7,"")</f>
        <v>0.58385093167701863</v>
      </c>
      <c r="D263" s="37">
        <f>IF(playerstats!JE7&lt;&gt;"",playerstats!JE7,"")</f>
        <v>8.1739130434782616</v>
      </c>
      <c r="E263" s="37">
        <f>IF(playerstats!JF7&lt;&gt;"",playerstats!JF7,"")</f>
        <v>14</v>
      </c>
      <c r="F263" s="85">
        <f>IF(playerstats!JG7&lt;&gt;"",playerstats!JG7,"")</f>
        <v>1991</v>
      </c>
      <c r="G263" s="9" t="str">
        <f>IF(playerstats!KR7&lt;&gt;"",playerstats!KR7,"")</f>
        <v>Clayton Louderback, 2019</v>
      </c>
      <c r="I263" s="86">
        <f>IF(playerstats!KS7&lt;&gt;"",playerstats!KS7,"")</f>
        <v>204</v>
      </c>
      <c r="J263" s="86">
        <f>IF(playerstats!KT7&lt;&gt;"",playerstats!KT7,"")</f>
        <v>375</v>
      </c>
      <c r="K263" s="36">
        <f>IF(playerstats!KU7&lt;&gt;"",playerstats!KU7,"")</f>
        <v>0.54400000000000004</v>
      </c>
      <c r="L263" s="86">
        <f>IF(playerstats!KV7&lt;&gt;"",playerstats!KV7,"")</f>
        <v>2019</v>
      </c>
    </row>
    <row r="264" spans="1:12" s="9" customFormat="1">
      <c r="A264" s="32">
        <v>4</v>
      </c>
      <c r="B264" s="9" t="str">
        <f>IF(playerstats!JC8&lt;&gt;"",playerstats!JC8,"")</f>
        <v>Nathan Baker, 2022</v>
      </c>
      <c r="C264" s="36">
        <f>IF(playerstats!JD8&lt;&gt;"",playerstats!JD8,"")</f>
        <v>0.57317073170731703</v>
      </c>
      <c r="D264" s="37">
        <f>IF(playerstats!JE8&lt;&gt;"",playerstats!JE8,"")</f>
        <v>2.2380952380952381</v>
      </c>
      <c r="E264" s="37">
        <f>IF(playerstats!JF8&lt;&gt;"",playerstats!JF8,"")</f>
        <v>3.9047619047619047</v>
      </c>
      <c r="F264" s="85">
        <f>IF(playerstats!JG8&lt;&gt;"",playerstats!JG8,"")</f>
        <v>2021</v>
      </c>
      <c r="G264" s="9" t="str">
        <f>IF(playerstats!KR8&lt;&gt;"",playerstats!KR8,"")</f>
        <v>Luca Brooks, 2022</v>
      </c>
      <c r="I264" s="86">
        <f>IF(playerstats!KS8&lt;&gt;"",playerstats!KS8,"")</f>
        <v>192</v>
      </c>
      <c r="J264" s="86">
        <f>IF(playerstats!KT8&lt;&gt;"",playerstats!KT8,"")</f>
        <v>375</v>
      </c>
      <c r="K264" s="36">
        <f>IF(playerstats!KU8&lt;&gt;"",playerstats!KU8,"")</f>
        <v>0.51200000000000001</v>
      </c>
      <c r="L264" s="86">
        <f>IF(playerstats!KV8&lt;&gt;"",playerstats!KV8,"")</f>
        <v>2022</v>
      </c>
    </row>
    <row r="265" spans="1:12" s="9" customFormat="1">
      <c r="A265" s="32">
        <v>5</v>
      </c>
      <c r="B265" s="9" t="str">
        <f>IF(playerstats!JC9&lt;&gt;"",playerstats!JC9,"")</f>
        <v>Jess Claycomb, 2021</v>
      </c>
      <c r="C265" s="36">
        <f>IF(playerstats!JD9&lt;&gt;"",playerstats!JD9,"")</f>
        <v>0.57065217391304346</v>
      </c>
      <c r="D265" s="37">
        <f>IF(playerstats!JE9&lt;&gt;"",playerstats!JE9,"")</f>
        <v>3.75</v>
      </c>
      <c r="E265" s="37">
        <f>IF(playerstats!JF9&lt;&gt;"",playerstats!JF9,"")</f>
        <v>6.5714285714285712</v>
      </c>
      <c r="F265" s="85">
        <f>IF(playerstats!JG9&lt;&gt;"",playerstats!JG9,"")</f>
        <v>2018</v>
      </c>
      <c r="G265" s="9" t="str">
        <f>IF(playerstats!KR9&lt;&gt;"",playerstats!KR9,"")</f>
        <v>Dustin Upton, 1992</v>
      </c>
      <c r="I265" s="86">
        <f>IF(playerstats!KS9&lt;&gt;"",playerstats!KS9,"")</f>
        <v>188</v>
      </c>
      <c r="J265" s="86">
        <f>IF(playerstats!KT9&lt;&gt;"",playerstats!KT9,"")</f>
        <v>322</v>
      </c>
      <c r="K265" s="36">
        <f>IF(playerstats!KU9&lt;&gt;"",playerstats!KU9,"")</f>
        <v>0.58385093167701863</v>
      </c>
      <c r="L265" s="86">
        <f>IF(playerstats!KV9&lt;&gt;"",playerstats!KV9,"")</f>
        <v>1991</v>
      </c>
    </row>
    <row r="266" spans="1:12" s="9" customFormat="1">
      <c r="A266" s="32">
        <v>6</v>
      </c>
      <c r="B266" s="9" t="str">
        <f>IF(playerstats!JC10&lt;&gt;"",playerstats!JC10,"")</f>
        <v>Wyatt Burr, 2014</v>
      </c>
      <c r="C266" s="36">
        <f>IF(playerstats!JD10&lt;&gt;"",playerstats!JD10,"")</f>
        <v>0.56744186046511624</v>
      </c>
      <c r="D266" s="37">
        <f>IF(playerstats!JE10&lt;&gt;"",playerstats!JE10,"")</f>
        <v>4.2068965517241379</v>
      </c>
      <c r="E266" s="37">
        <f>IF(playerstats!JF10&lt;&gt;"",playerstats!JF10,"")</f>
        <v>7.4137931034482758</v>
      </c>
      <c r="F266" s="85">
        <f>IF(playerstats!JG10&lt;&gt;"",playerstats!JG10,"")</f>
        <v>2013</v>
      </c>
      <c r="G266" s="9" t="str">
        <f>IF(playerstats!KR10&lt;&gt;"",playerstats!KR10,"")</f>
        <v>Dustin Upton, 1992</v>
      </c>
      <c r="I266" s="86">
        <f>IF(playerstats!KS10&lt;&gt;"",playerstats!KS10,"")</f>
        <v>188</v>
      </c>
      <c r="J266" s="86">
        <f>IF(playerstats!KT10&lt;&gt;"",playerstats!KT10,"")</f>
        <v>404</v>
      </c>
      <c r="K266" s="36">
        <f>IF(playerstats!KU10&lt;&gt;"",playerstats!KU10,"")</f>
        <v>0.46534653465346537</v>
      </c>
      <c r="L266" s="86">
        <f>IF(playerstats!KV10&lt;&gt;"",playerstats!KV10,"")</f>
        <v>1992</v>
      </c>
    </row>
    <row r="267" spans="1:12" s="9" customFormat="1">
      <c r="A267" s="32">
        <v>7</v>
      </c>
      <c r="B267" s="9" t="str">
        <f>IF(playerstats!JC11&lt;&gt;"",playerstats!JC11,"")</f>
        <v>Aric Keller, 1997</v>
      </c>
      <c r="C267" s="36">
        <f>IF(playerstats!JD11&lt;&gt;"",playerstats!JD11,"")</f>
        <v>0.56675749318801094</v>
      </c>
      <c r="D267" s="37">
        <f>IF(playerstats!JE11&lt;&gt;"",playerstats!JE11,"")</f>
        <v>9.0434782608695645</v>
      </c>
      <c r="E267" s="37">
        <f>IF(playerstats!JF11&lt;&gt;"",playerstats!JF11,"")</f>
        <v>15.956521739130435</v>
      </c>
      <c r="F267" s="85">
        <f>IF(playerstats!JG11&lt;&gt;"",playerstats!JG11,"")</f>
        <v>1997</v>
      </c>
      <c r="G267" s="9" t="str">
        <f>IF(playerstats!KR11&lt;&gt;"",playerstats!KR11,"")</f>
        <v>Hyrum Booth, 2009</v>
      </c>
      <c r="I267" s="86">
        <f>IF(playerstats!KS11&lt;&gt;"",playerstats!KS11,"")</f>
        <v>188</v>
      </c>
      <c r="J267" s="86">
        <f>IF(playerstats!KT11&lt;&gt;"",playerstats!KT11,"")</f>
        <v>350</v>
      </c>
      <c r="K267" s="36">
        <f>IF(playerstats!KU11&lt;&gt;"",playerstats!KU11,"")</f>
        <v>0.53714285714285714</v>
      </c>
      <c r="L267" s="86">
        <f>IF(playerstats!KV11&lt;&gt;"",playerstats!KV11,"")</f>
        <v>2009</v>
      </c>
    </row>
    <row r="268" spans="1:12" s="9" customFormat="1">
      <c r="A268" s="32">
        <v>8</v>
      </c>
      <c r="B268" s="9" t="str">
        <f>IF(playerstats!JC12&lt;&gt;"",playerstats!JC12,"")</f>
        <v>Dawson Smith, 2022</v>
      </c>
      <c r="C268" s="36">
        <f>IF(playerstats!JD12&lt;&gt;"",playerstats!JD12,"")</f>
        <v>0.55284552845528456</v>
      </c>
      <c r="D268" s="37">
        <f>IF(playerstats!JE12&lt;&gt;"",playerstats!JE12,"")</f>
        <v>3.2380952380952381</v>
      </c>
      <c r="E268" s="37">
        <f>IF(playerstats!JF12&lt;&gt;"",playerstats!JF12,"")</f>
        <v>5.8571428571428568</v>
      </c>
      <c r="F268" s="85">
        <f>IF(playerstats!JG12&lt;&gt;"",playerstats!JG12,"")</f>
        <v>2021</v>
      </c>
      <c r="G268" s="9" t="str">
        <f>IF(playerstats!KR12&lt;&gt;"",playerstats!KR12,"")</f>
        <v>Logan Loberg, 2015</v>
      </c>
      <c r="I268" s="86">
        <f>IF(playerstats!KS12&lt;&gt;"",playerstats!KS12,"")</f>
        <v>183</v>
      </c>
      <c r="J268" s="86">
        <f>IF(playerstats!KT12&lt;&gt;"",playerstats!KT12,"")</f>
        <v>415</v>
      </c>
      <c r="K268" s="36">
        <f>IF(playerstats!KU12&lt;&gt;"",playerstats!KU12,"")</f>
        <v>0.44096385542168676</v>
      </c>
      <c r="L268" s="86">
        <f>IF(playerstats!KV12&lt;&gt;"",playerstats!KV12,"")</f>
        <v>2014</v>
      </c>
    </row>
    <row r="269" spans="1:12" s="9" customFormat="1">
      <c r="A269" s="32">
        <v>9</v>
      </c>
      <c r="B269" s="9" t="str">
        <f>IF(playerstats!JC13&lt;&gt;"",playerstats!JC13,"")</f>
        <v>Ethan Schiller, 2024</v>
      </c>
      <c r="C269" s="36">
        <f>IF(playerstats!JD13&lt;&gt;"",playerstats!JD13,"")</f>
        <v>0.55000000000000004</v>
      </c>
      <c r="D269" s="37">
        <f>IF(playerstats!JE13&lt;&gt;"",playerstats!JE13,"")</f>
        <v>1</v>
      </c>
      <c r="E269" s="37">
        <f>IF(playerstats!JF13&lt;&gt;"",playerstats!JF13,"")</f>
        <v>1.8181818181818181</v>
      </c>
      <c r="F269" s="85">
        <f>IF(playerstats!JG13&lt;&gt;"",playerstats!JG13,"")</f>
        <v>2021</v>
      </c>
      <c r="G269" s="9" t="str">
        <f>IF(playerstats!KR13&lt;&gt;"",playerstats!KR13,"")</f>
        <v>Luca Brooks, 2022</v>
      </c>
      <c r="I269" s="86">
        <f>IF(playerstats!KS13&lt;&gt;"",playerstats!KS13,"")</f>
        <v>181</v>
      </c>
      <c r="J269" s="86">
        <f>IF(playerstats!KT13&lt;&gt;"",playerstats!KT13,"")</f>
        <v>377</v>
      </c>
      <c r="K269" s="36">
        <f>IF(playerstats!KU13&lt;&gt;"",playerstats!KU13,"")</f>
        <v>0.48010610079575594</v>
      </c>
      <c r="L269" s="86">
        <f>IF(playerstats!KV13&lt;&gt;"",playerstats!KV13,"")</f>
        <v>2020</v>
      </c>
    </row>
    <row r="270" spans="1:12" s="9" customFormat="1">
      <c r="A270" s="32">
        <v>10</v>
      </c>
      <c r="B270" s="9" t="str">
        <f>IF(playerstats!JC14&lt;&gt;"",playerstats!JC14,"")</f>
        <v>Clayton Louderback, 2019</v>
      </c>
      <c r="C270" s="36">
        <f>IF(playerstats!JD14&lt;&gt;"",playerstats!JD14,"")</f>
        <v>0.54400000000000004</v>
      </c>
      <c r="D270" s="37">
        <f>IF(playerstats!JE14&lt;&gt;"",playerstats!JE14,"")</f>
        <v>7.5555555555555554</v>
      </c>
      <c r="E270" s="37">
        <f>IF(playerstats!JF14&lt;&gt;"",playerstats!JF14,"")</f>
        <v>13.888888888888889</v>
      </c>
      <c r="F270" s="85">
        <f>IF(playerstats!JG14&lt;&gt;"",playerstats!JG14,"")</f>
        <v>2019</v>
      </c>
      <c r="G270" s="9" t="str">
        <f>IF(playerstats!KR14&lt;&gt;"",playerstats!KR14,"")</f>
        <v>Bart Pautz, 1996</v>
      </c>
      <c r="I270" s="86">
        <f>IF(playerstats!KS14&lt;&gt;"",playerstats!KS14,"")</f>
        <v>174</v>
      </c>
      <c r="J270" s="86">
        <f>IF(playerstats!KT14&lt;&gt;"",playerstats!KT14,"")</f>
        <v>420</v>
      </c>
      <c r="K270" s="36">
        <f>IF(playerstats!KU14&lt;&gt;"",playerstats!KU14,"")</f>
        <v>0.41428571428571431</v>
      </c>
      <c r="L270" s="86">
        <f>IF(playerstats!KV14&lt;&gt;"",playerstats!KV14,"")</f>
        <v>1994</v>
      </c>
    </row>
    <row r="271" spans="1:12" s="9" customFormat="1"/>
    <row r="272" spans="1:12" s="9" customFormat="1">
      <c r="A272" s="10" t="s">
        <v>60</v>
      </c>
      <c r="C272" s="28" t="s">
        <v>294</v>
      </c>
      <c r="D272" s="10"/>
      <c r="E272" s="10"/>
      <c r="F272" s="10"/>
      <c r="G272" s="10"/>
      <c r="H272" s="10"/>
      <c r="I272" s="28"/>
      <c r="J272" s="10"/>
    </row>
    <row r="273" spans="1:12" s="9" customFormat="1">
      <c r="B273" s="83" t="s">
        <v>166</v>
      </c>
      <c r="C273" s="5" t="s">
        <v>25</v>
      </c>
      <c r="D273" s="5" t="s">
        <v>23</v>
      </c>
      <c r="E273" s="5" t="s">
        <v>24</v>
      </c>
      <c r="F273" s="78" t="s">
        <v>165</v>
      </c>
      <c r="G273" s="83" t="s">
        <v>166</v>
      </c>
      <c r="H273" s="5"/>
      <c r="I273" s="5" t="s">
        <v>23</v>
      </c>
      <c r="J273" s="5" t="s">
        <v>24</v>
      </c>
      <c r="K273" s="5" t="s">
        <v>25</v>
      </c>
      <c r="L273" s="78" t="s">
        <v>165</v>
      </c>
    </row>
    <row r="274" spans="1:12" s="9" customFormat="1">
      <c r="A274" s="32">
        <v>1</v>
      </c>
      <c r="B274" s="9" t="str">
        <f>IF(playerstats!JW5&lt;&gt;"",playerstats!JW5,"")</f>
        <v>Dillon Barritt, 2019</v>
      </c>
      <c r="C274" s="36">
        <f>IF(playerstats!JX5&lt;&gt;"",playerstats!JX5,"")</f>
        <v>0.83333333333333337</v>
      </c>
      <c r="D274" s="37">
        <f>IF(playerstats!JY5&lt;&gt;"",playerstats!JY5,"")</f>
        <v>1.4814814814814814</v>
      </c>
      <c r="E274" s="37">
        <f>IF(playerstats!JZ5&lt;&gt;"",playerstats!JZ5,"")</f>
        <v>1.7777777777777777</v>
      </c>
      <c r="F274" s="85">
        <f>IF(playerstats!KA5&lt;&gt;"",playerstats!KA5,"")</f>
        <v>2019</v>
      </c>
      <c r="G274" s="9" t="str">
        <f>IF(playerstats!KY5&lt;&gt;"",playerstats!KY5,"")</f>
        <v>Hyrum Booth, 2009</v>
      </c>
      <c r="I274" s="86">
        <f>IF(playerstats!KZ5&lt;&gt;"",playerstats!KZ5,"")</f>
        <v>138</v>
      </c>
      <c r="J274" s="86">
        <f>IF(playerstats!LA5&lt;&gt;"",playerstats!LA5,"")</f>
        <v>224</v>
      </c>
      <c r="K274" s="36">
        <f>IF(playerstats!LB5&lt;&gt;"",playerstats!LB5,"")</f>
        <v>0.6160714285714286</v>
      </c>
      <c r="L274" s="86">
        <f>IF(playerstats!LC5&lt;&gt;"",playerstats!LC5,"")</f>
        <v>2009</v>
      </c>
    </row>
    <row r="275" spans="1:12" s="9" customFormat="1">
      <c r="A275" s="32">
        <v>2</v>
      </c>
      <c r="B275" s="9" t="str">
        <f>IF(playerstats!JW6&lt;&gt;"",playerstats!JW6,"")</f>
        <v>Reece Barritt, 2022</v>
      </c>
      <c r="C275" s="36">
        <f>IF(playerstats!JX6&lt;&gt;"",playerstats!JX6,"")</f>
        <v>0.81818181818181823</v>
      </c>
      <c r="D275" s="37">
        <f>IF(playerstats!JY6&lt;&gt;"",playerstats!JY6,"")</f>
        <v>0.8571428571428571</v>
      </c>
      <c r="E275" s="37">
        <f>IF(playerstats!JZ6&lt;&gt;"",playerstats!JZ6,"")</f>
        <v>1.0476190476190477</v>
      </c>
      <c r="F275" s="85">
        <f>IF(playerstats!KA6&lt;&gt;"",playerstats!KA6,"")</f>
        <v>2021</v>
      </c>
      <c r="G275" s="9" t="str">
        <f>IF(playerstats!KY6&lt;&gt;"",playerstats!KY6,"")</f>
        <v>Wyatt Burr, 2014</v>
      </c>
      <c r="I275" s="86">
        <f>IF(playerstats!KZ6&lt;&gt;"",playerstats!KZ6,"")</f>
        <v>121</v>
      </c>
      <c r="J275" s="86">
        <f>IF(playerstats!LA6&lt;&gt;"",playerstats!LA6,"")</f>
        <v>162</v>
      </c>
      <c r="K275" s="36">
        <f>IF(playerstats!LB6&lt;&gt;"",playerstats!LB6,"")</f>
        <v>0.74691358024691357</v>
      </c>
      <c r="L275" s="86">
        <f>IF(playerstats!LC6&lt;&gt;"",playerstats!LC6,"")</f>
        <v>2014</v>
      </c>
    </row>
    <row r="276" spans="1:12" s="9" customFormat="1">
      <c r="A276" s="32">
        <v>3</v>
      </c>
      <c r="B276" s="9" t="str">
        <f>IF(playerstats!JW7&lt;&gt;"",playerstats!JW7,"")</f>
        <v>Dawson Smith, 2022</v>
      </c>
      <c r="C276" s="36">
        <f>IF(playerstats!JX7&lt;&gt;"",playerstats!JX7,"")</f>
        <v>0.8</v>
      </c>
      <c r="D276" s="37">
        <f>IF(playerstats!JY7&lt;&gt;"",playerstats!JY7,"")</f>
        <v>0.95238095238095233</v>
      </c>
      <c r="E276" s="37">
        <f>IF(playerstats!JZ7&lt;&gt;"",playerstats!JZ7,"")</f>
        <v>1.1904761904761905</v>
      </c>
      <c r="F276" s="85">
        <f>IF(playerstats!KA7&lt;&gt;"",playerstats!KA7,"")</f>
        <v>2021</v>
      </c>
      <c r="G276" s="9" t="str">
        <f>IF(playerstats!KY7&lt;&gt;"",playerstats!KY7,"")</f>
        <v>Shane Evans, 1994</v>
      </c>
      <c r="I276" s="86">
        <f>IF(playerstats!KZ7&lt;&gt;"",playerstats!KZ7,"")</f>
        <v>107</v>
      </c>
      <c r="J276" s="86">
        <f>IF(playerstats!LA7&lt;&gt;"",playerstats!LA7,"")</f>
        <v>145</v>
      </c>
      <c r="K276" s="36">
        <f>IF(playerstats!LB7&lt;&gt;"",playerstats!LB7,"")</f>
        <v>0.73793103448275865</v>
      </c>
      <c r="L276" s="86">
        <f>IF(playerstats!LC7&lt;&gt;"",playerstats!LC7,"")</f>
        <v>1994</v>
      </c>
    </row>
    <row r="277" spans="1:12" s="9" customFormat="1">
      <c r="A277" s="32">
        <v>4</v>
      </c>
      <c r="B277" s="9" t="str">
        <f>IF(playerstats!JW8&lt;&gt;"",playerstats!JW8,"")</f>
        <v>Dillon Barritt, 2019</v>
      </c>
      <c r="C277" s="36">
        <f>IF(playerstats!JX8&lt;&gt;"",playerstats!JX8,"")</f>
        <v>0.78947368421052633</v>
      </c>
      <c r="D277" s="37">
        <f>IF(playerstats!JY8&lt;&gt;"",playerstats!JY8,"")</f>
        <v>1.0714285714285714</v>
      </c>
      <c r="E277" s="37">
        <f>IF(playerstats!JZ8&lt;&gt;"",playerstats!JZ8,"")</f>
        <v>1.3571428571428572</v>
      </c>
      <c r="F277" s="85">
        <f>IF(playerstats!KA8&lt;&gt;"",playerstats!KA8,"")</f>
        <v>2018</v>
      </c>
      <c r="G277" s="9" t="str">
        <f>IF(playerstats!KY8&lt;&gt;"",playerstats!KY8,"")</f>
        <v>Hyrum Booth, 2009</v>
      </c>
      <c r="I277" s="86">
        <f>IF(playerstats!KZ8&lt;&gt;"",playerstats!KZ8,"")</f>
        <v>107</v>
      </c>
      <c r="J277" s="86">
        <f>IF(playerstats!LA8&lt;&gt;"",playerstats!LA8,"")</f>
        <v>145</v>
      </c>
      <c r="K277" s="36">
        <f>IF(playerstats!LB8&lt;&gt;"",playerstats!LB8,"")</f>
        <v>0.73793103448275865</v>
      </c>
      <c r="L277" s="86">
        <f>IF(playerstats!LC8&lt;&gt;"",playerstats!LC8,"")</f>
        <v>2008</v>
      </c>
    </row>
    <row r="278" spans="1:12" s="9" customFormat="1">
      <c r="A278" s="32">
        <v>5</v>
      </c>
      <c r="B278" s="9" t="str">
        <f>IF(playerstats!JW9&lt;&gt;"",playerstats!JW9,"")</f>
        <v>Morgan Donner, 1998</v>
      </c>
      <c r="C278" s="36">
        <f>IF(playerstats!JX9&lt;&gt;"",playerstats!JX9,"")</f>
        <v>0.77319587628865982</v>
      </c>
      <c r="D278" s="37">
        <f>IF(playerstats!JY9&lt;&gt;"",playerstats!JY9,"")</f>
        <v>3.2608695652173911</v>
      </c>
      <c r="E278" s="37">
        <f>IF(playerstats!JZ9&lt;&gt;"",playerstats!JZ9,"")</f>
        <v>4.2173913043478262</v>
      </c>
      <c r="F278" s="85">
        <f>IF(playerstats!KA9&lt;&gt;"",playerstats!KA9,"")</f>
        <v>1998</v>
      </c>
      <c r="G278" s="9" t="str">
        <f>IF(playerstats!KY9&lt;&gt;"",playerstats!KY9,"")</f>
        <v>Clayton Louderback, 2019</v>
      </c>
      <c r="I278" s="86">
        <f>IF(playerstats!KZ9&lt;&gt;"",playerstats!KZ9,"")</f>
        <v>102</v>
      </c>
      <c r="J278" s="86">
        <f>IF(playerstats!LA9&lt;&gt;"",playerstats!LA9,"")</f>
        <v>151</v>
      </c>
      <c r="K278" s="36">
        <f>IF(playerstats!LB9&lt;&gt;"",playerstats!LB9,"")</f>
        <v>0.67549668874172186</v>
      </c>
      <c r="L278" s="86">
        <f>IF(playerstats!LC9&lt;&gt;"",playerstats!LC9,"")</f>
        <v>2019</v>
      </c>
    </row>
    <row r="279" spans="1:12" s="9" customFormat="1">
      <c r="A279" s="32">
        <v>6</v>
      </c>
      <c r="B279" s="9" t="str">
        <f>IF(playerstats!JW10&lt;&gt;"",playerstats!JW10,"")</f>
        <v>Jess Claycomb, 2021</v>
      </c>
      <c r="C279" s="36">
        <f>IF(playerstats!JX10&lt;&gt;"",playerstats!JX10,"")</f>
        <v>0.76363636363636367</v>
      </c>
      <c r="D279" s="37">
        <f>IF(playerstats!JY10&lt;&gt;"",playerstats!JY10,"")</f>
        <v>2</v>
      </c>
      <c r="E279" s="37">
        <f>IF(playerstats!JZ10&lt;&gt;"",playerstats!JZ10,"")</f>
        <v>2.6190476190476191</v>
      </c>
      <c r="F279" s="85">
        <f>IF(playerstats!KA10&lt;&gt;"",playerstats!KA10,"")</f>
        <v>2021</v>
      </c>
      <c r="G279" s="9" t="str">
        <f>IF(playerstats!KY10&lt;&gt;"",playerstats!KY10,"")</f>
        <v>Keith Strong, 1994</v>
      </c>
      <c r="I279" s="86">
        <f>IF(playerstats!KZ10&lt;&gt;"",playerstats!KZ10,"")</f>
        <v>101</v>
      </c>
      <c r="J279" s="86">
        <f>IF(playerstats!LA10&lt;&gt;"",playerstats!LA10,"")</f>
        <v>165</v>
      </c>
      <c r="K279" s="36">
        <f>IF(playerstats!LB10&lt;&gt;"",playerstats!LB10,"")</f>
        <v>0.61212121212121207</v>
      </c>
      <c r="L279" s="86">
        <f>IF(playerstats!LC10&lt;&gt;"",playerstats!LC10,"")</f>
        <v>1994</v>
      </c>
    </row>
    <row r="280" spans="1:12" s="9" customFormat="1">
      <c r="A280" s="32">
        <v>7</v>
      </c>
      <c r="B280" s="9" t="str">
        <f>IF(playerstats!JW11&lt;&gt;"",playerstats!JW11,"")</f>
        <v>Jesse Stockler, 2008</v>
      </c>
      <c r="C280" s="36">
        <f>IF(playerstats!JX11&lt;&gt;"",playerstats!JX11,"")</f>
        <v>0.75</v>
      </c>
      <c r="D280" s="37">
        <f>IF(playerstats!JY11&lt;&gt;"",playerstats!JY11,"")</f>
        <v>2.3076923076923075</v>
      </c>
      <c r="E280" s="37">
        <f>IF(playerstats!JZ11&lt;&gt;"",playerstats!JZ11,"")</f>
        <v>3.0769230769230771</v>
      </c>
      <c r="F280" s="85">
        <f>IF(playerstats!KA11&lt;&gt;"",playerstats!KA11,"")</f>
        <v>2008</v>
      </c>
      <c r="G280" s="9" t="str">
        <f>IF(playerstats!KY11&lt;&gt;"",playerstats!KY11,"")</f>
        <v>Matt Lougee, 2009</v>
      </c>
      <c r="I280" s="86">
        <f>IF(playerstats!KZ11&lt;&gt;"",playerstats!KZ11,"")</f>
        <v>92</v>
      </c>
      <c r="J280" s="86">
        <f>IF(playerstats!LA11&lt;&gt;"",playerstats!LA11,"")</f>
        <v>123</v>
      </c>
      <c r="K280" s="36">
        <f>IF(playerstats!LB11&lt;&gt;"",playerstats!LB11,"")</f>
        <v>0.74796747967479671</v>
      </c>
      <c r="L280" s="86">
        <f>IF(playerstats!LC11&lt;&gt;"",playerstats!LC11,"")</f>
        <v>2009</v>
      </c>
    </row>
    <row r="281" spans="1:12" s="9" customFormat="1">
      <c r="A281" s="32">
        <v>8</v>
      </c>
      <c r="B281" s="9" t="str">
        <f>IF(playerstats!JW12&lt;&gt;"",playerstats!JW12,"")</f>
        <v>Matt Lougee, 2009</v>
      </c>
      <c r="C281" s="36">
        <f>IF(playerstats!JX12&lt;&gt;"",playerstats!JX12,"")</f>
        <v>0.74796747967479671</v>
      </c>
      <c r="D281" s="37">
        <f>IF(playerstats!JY12&lt;&gt;"",playerstats!JY12,"")</f>
        <v>3.8333333333333335</v>
      </c>
      <c r="E281" s="37">
        <f>IF(playerstats!JZ12&lt;&gt;"",playerstats!JZ12,"")</f>
        <v>5.125</v>
      </c>
      <c r="F281" s="85">
        <f>IF(playerstats!KA12&lt;&gt;"",playerstats!KA12,"")</f>
        <v>2009</v>
      </c>
      <c r="G281" s="9" t="str">
        <f>IF(playerstats!KY12&lt;&gt;"",playerstats!KY12,"")</f>
        <v>Travis Todd, 1993</v>
      </c>
      <c r="I281" s="86">
        <f>IF(playerstats!KZ12&lt;&gt;"",playerstats!KZ12,"")</f>
        <v>89</v>
      </c>
      <c r="J281" s="86">
        <f>IF(playerstats!LA12&lt;&gt;"",playerstats!LA12,"")</f>
        <v>146</v>
      </c>
      <c r="K281" s="36">
        <f>IF(playerstats!LB12&lt;&gt;"",playerstats!LB12,"")</f>
        <v>0.6095890410958904</v>
      </c>
      <c r="L281" s="86">
        <f>IF(playerstats!LC12&lt;&gt;"",playerstats!LC12,"")</f>
        <v>1993</v>
      </c>
    </row>
    <row r="282" spans="1:12" s="9" customFormat="1">
      <c r="A282" s="32">
        <v>9</v>
      </c>
      <c r="B282" s="9" t="str">
        <f>IF(playerstats!JW13&lt;&gt;"",playerstats!JW13,"")</f>
        <v>Wyatt Burr, 2014</v>
      </c>
      <c r="C282" s="36">
        <f>IF(playerstats!JX13&lt;&gt;"",playerstats!JX13,"")</f>
        <v>0.74691358024691357</v>
      </c>
      <c r="D282" s="37">
        <f>IF(playerstats!JY13&lt;&gt;"",playerstats!JY13,"")</f>
        <v>4.0333333333333332</v>
      </c>
      <c r="E282" s="37">
        <f>IF(playerstats!JZ13&lt;&gt;"",playerstats!JZ13,"")</f>
        <v>5.4</v>
      </c>
      <c r="F282" s="85">
        <f>IF(playerstats!KA13&lt;&gt;"",playerstats!KA13,"")</f>
        <v>2014</v>
      </c>
      <c r="G282" s="9" t="str">
        <f>IF(playerstats!KY13&lt;&gt;"",playerstats!KY13,"")</f>
        <v>Kaleb Brost, 2007</v>
      </c>
      <c r="I282" s="86">
        <f>IF(playerstats!KZ13&lt;&gt;"",playerstats!KZ13,"")</f>
        <v>87</v>
      </c>
      <c r="J282" s="86">
        <f>IF(playerstats!LA13&lt;&gt;"",playerstats!LA13,"")</f>
        <v>125</v>
      </c>
      <c r="K282" s="36">
        <f>IF(playerstats!LB13&lt;&gt;"",playerstats!LB13,"")</f>
        <v>0.69599999999999995</v>
      </c>
      <c r="L282" s="86">
        <f>IF(playerstats!LC13&lt;&gt;"",playerstats!LC13,"")</f>
        <v>2007</v>
      </c>
    </row>
    <row r="283" spans="1:12" s="9" customFormat="1">
      <c r="A283" s="32">
        <v>10</v>
      </c>
      <c r="B283" s="9" t="str">
        <f>IF(playerstats!JW14&lt;&gt;"",playerstats!JW14,"")</f>
        <v>Payton Watt, 2018</v>
      </c>
      <c r="C283" s="36">
        <f>IF(playerstats!JX14&lt;&gt;"",playerstats!JX14,"")</f>
        <v>0.74137931034482762</v>
      </c>
      <c r="D283" s="37">
        <f>IF(playerstats!JY14&lt;&gt;"",playerstats!JY14,"")</f>
        <v>3.1851851851851851</v>
      </c>
      <c r="E283" s="37">
        <f>IF(playerstats!JZ14&lt;&gt;"",playerstats!JZ14,"")</f>
        <v>4.2962962962962967</v>
      </c>
      <c r="F283" s="85">
        <f>IF(playerstats!KA14&lt;&gt;"",playerstats!KA14,"")</f>
        <v>2015</v>
      </c>
      <c r="G283" s="9" t="str">
        <f>IF(playerstats!KY14&lt;&gt;"",playerstats!KY14,"")</f>
        <v>Payton Watt, 2018</v>
      </c>
      <c r="I283" s="86">
        <f>IF(playerstats!KZ14&lt;&gt;"",playerstats!KZ14,"")</f>
        <v>86</v>
      </c>
      <c r="J283" s="86">
        <f>IF(playerstats!LA14&lt;&gt;"",playerstats!LA14,"")</f>
        <v>116</v>
      </c>
      <c r="K283" s="36">
        <f>IF(playerstats!LB14&lt;&gt;"",playerstats!LB14,"")</f>
        <v>0.74137931034482762</v>
      </c>
      <c r="L283" s="86">
        <f>IF(playerstats!LC14&lt;&gt;"",playerstats!LC14,"")</f>
        <v>2015</v>
      </c>
    </row>
    <row r="284" spans="1:12" s="9" customFormat="1"/>
    <row r="285" spans="1:12" s="9" customFormat="1" ht="15.75">
      <c r="A285" s="84" t="s">
        <v>162</v>
      </c>
      <c r="C285" s="28" t="s">
        <v>163</v>
      </c>
      <c r="E285" s="10"/>
      <c r="F285" s="10"/>
      <c r="I285" s="10"/>
      <c r="J285" s="10"/>
      <c r="K285" s="10"/>
      <c r="L285" s="10"/>
    </row>
    <row r="286" spans="1:12" s="9" customFormat="1">
      <c r="A286" s="10" t="s">
        <v>50</v>
      </c>
      <c r="C286" s="83" t="s">
        <v>4</v>
      </c>
      <c r="D286" s="10"/>
      <c r="E286" s="10"/>
      <c r="F286" s="10"/>
      <c r="I286" s="83" t="s">
        <v>206</v>
      </c>
      <c r="K286" s="10"/>
      <c r="L286" s="10"/>
    </row>
    <row r="287" spans="1:12" s="9" customFormat="1">
      <c r="B287" s="83" t="s">
        <v>166</v>
      </c>
      <c r="C287" s="5" t="s">
        <v>26</v>
      </c>
      <c r="D287" s="5" t="s">
        <v>46</v>
      </c>
      <c r="E287" s="5" t="s">
        <v>25</v>
      </c>
      <c r="F287" s="78" t="s">
        <v>205</v>
      </c>
      <c r="G287" s="83" t="s">
        <v>166</v>
      </c>
      <c r="H287" s="5"/>
      <c r="I287" s="5" t="s">
        <v>26</v>
      </c>
      <c r="J287" s="5" t="s">
        <v>46</v>
      </c>
      <c r="K287" s="5" t="s">
        <v>25</v>
      </c>
      <c r="L287" s="78" t="s">
        <v>205</v>
      </c>
    </row>
    <row r="288" spans="1:12" s="9" customFormat="1">
      <c r="A288" s="32">
        <v>1</v>
      </c>
      <c r="B288" s="9" t="str">
        <f>IF(playerstats!BC5&lt;&gt;"",playerstats!BC5,"")</f>
        <v>Luca Brooks, 2022</v>
      </c>
      <c r="C288" s="37">
        <f>IF(playerstats!BD5&lt;&gt;"",playerstats!BD5,"")</f>
        <v>19</v>
      </c>
      <c r="D288" s="36">
        <f>IF(playerstats!BE5&lt;&gt;"",playerstats!BE5,"")</f>
        <v>0.50190476190476185</v>
      </c>
      <c r="E288" s="36">
        <f>IF(playerstats!BF5&lt;&gt;"",playerstats!BF5,"")</f>
        <v>0.68674698795180722</v>
      </c>
      <c r="F288" s="85">
        <f>IF(playerstats!BG5&lt;&gt;"",playerstats!BG5,"")</f>
        <v>72</v>
      </c>
      <c r="G288" s="9" t="str">
        <f>IF(playerstats!BJ5&lt;&gt;"",playerstats!BJ5,"")</f>
        <v>Payton Watt, 2018</v>
      </c>
      <c r="I288" s="86">
        <f>IF(playerstats!BK5&lt;&gt;"",playerstats!BK5,"")</f>
        <v>1828</v>
      </c>
      <c r="J288" s="36">
        <f>IF(playerstats!BL5&lt;&gt;"",playerstats!BL5,"")</f>
        <v>0.41446965052115264</v>
      </c>
      <c r="K288" s="36">
        <f>IF(playerstats!BM5&lt;&gt;"",playerstats!BM5,"")</f>
        <v>0.6267029972752044</v>
      </c>
      <c r="L288" s="86">
        <f>IF(playerstats!BN5&lt;&gt;"",playerstats!BN5,"")</f>
        <v>107</v>
      </c>
    </row>
    <row r="289" spans="1:12" s="9" customFormat="1">
      <c r="A289" s="32">
        <v>2</v>
      </c>
      <c r="B289" s="9" t="str">
        <f>IF(playerstats!BC6&lt;&gt;"",playerstats!BC6,"")</f>
        <v>Payton Watt, 2018</v>
      </c>
      <c r="C289" s="37">
        <f>IF(playerstats!BD6&lt;&gt;"",playerstats!BD6,"")</f>
        <v>17.084112149532711</v>
      </c>
      <c r="D289" s="36">
        <f>IF(playerstats!BE6&lt;&gt;"",playerstats!BE6,"")</f>
        <v>0.41446965052115264</v>
      </c>
      <c r="E289" s="36">
        <f>IF(playerstats!BF6&lt;&gt;"",playerstats!BF6,"")</f>
        <v>0.6267029972752044</v>
      </c>
      <c r="F289" s="85">
        <f>IF(playerstats!BG6&lt;&gt;"",playerstats!BG6,"")</f>
        <v>107</v>
      </c>
      <c r="G289" s="9" t="str">
        <f>IF(playerstats!BJ6&lt;&gt;"",playerstats!BJ6,"")</f>
        <v>Luca Brooks, 2022</v>
      </c>
      <c r="I289" s="86">
        <f>IF(playerstats!BK6&lt;&gt;"",playerstats!BK6,"")</f>
        <v>1368</v>
      </c>
      <c r="J289" s="36">
        <f>IF(playerstats!BL6&lt;&gt;"",playerstats!BL6,"")</f>
        <v>0.50190476190476185</v>
      </c>
      <c r="K289" s="36">
        <f>IF(playerstats!BM6&lt;&gt;"",playerstats!BM6,"")</f>
        <v>0.68674698795180722</v>
      </c>
      <c r="L289" s="86">
        <f>IF(playerstats!BN6&lt;&gt;"",playerstats!BN6,"")</f>
        <v>72</v>
      </c>
    </row>
    <row r="290" spans="1:12" s="9" customFormat="1">
      <c r="A290" s="32">
        <v>3</v>
      </c>
      <c r="B290" s="9" t="str">
        <f>IF(playerstats!BC7&lt;&gt;"",playerstats!BC7,"")</f>
        <v>Aric Keller, 1997</v>
      </c>
      <c r="C290" s="37">
        <f>IF(playerstats!BD7&lt;&gt;"",playerstats!BD7,"")</f>
        <v>16.388059701492537</v>
      </c>
      <c r="D290" s="36">
        <f>IF(playerstats!BE7&lt;&gt;"",playerstats!BE7,"")</f>
        <v>0.50220750551876381</v>
      </c>
      <c r="E290" s="36">
        <f>IF(playerstats!BF7&lt;&gt;"",playerstats!BF7,"")</f>
        <v>0.55457227138643073</v>
      </c>
      <c r="F290" s="85">
        <f>IF(playerstats!BG7&lt;&gt;"",playerstats!BG7,"")</f>
        <v>67</v>
      </c>
      <c r="G290" s="9" t="str">
        <f>IF(playerstats!BJ7&lt;&gt;"",playerstats!BJ7,"")</f>
        <v>Clayton Louderback, 2019</v>
      </c>
      <c r="I290" s="86">
        <f>IF(playerstats!BK7&lt;&gt;"",playerstats!BK7,"")</f>
        <v>1358</v>
      </c>
      <c r="J290" s="36">
        <f>IF(playerstats!BL7&lt;&gt;"",playerstats!BL7,"")</f>
        <v>0.49279538904899134</v>
      </c>
      <c r="K290" s="36">
        <f>IF(playerstats!BM7&lt;&gt;"",playerstats!BM7,"")</f>
        <v>0.66132723112128144</v>
      </c>
      <c r="L290" s="86">
        <f>IF(playerstats!BN7&lt;&gt;"",playerstats!BN7,"")</f>
        <v>93</v>
      </c>
    </row>
    <row r="291" spans="1:12" s="9" customFormat="1">
      <c r="A291" s="32">
        <v>4</v>
      </c>
      <c r="B291" s="9" t="str">
        <f>IF(playerstats!BC8&lt;&gt;"",playerstats!BC8,"")</f>
        <v>Dave Watt, 1999</v>
      </c>
      <c r="C291" s="37">
        <f>IF(playerstats!BD8&lt;&gt;"",playerstats!BD8,"")</f>
        <v>16.302325581395348</v>
      </c>
      <c r="D291" s="36">
        <f>IF(playerstats!BE8&lt;&gt;"",playerstats!BE8,"")</f>
        <v>0.46801346801346799</v>
      </c>
      <c r="E291" s="36">
        <f>IF(playerstats!BF8&lt;&gt;"",playerstats!BF8,"")</f>
        <v>0.56640625</v>
      </c>
      <c r="F291" s="85">
        <f>IF(playerstats!BG8&lt;&gt;"",playerstats!BG8,"")</f>
        <v>43</v>
      </c>
      <c r="G291" s="9" t="str">
        <f>IF(playerstats!BJ8&lt;&gt;"",playerstats!BJ8,"")</f>
        <v>Jess Claycomb, 2021</v>
      </c>
      <c r="I291" s="86">
        <f>IF(playerstats!BK8&lt;&gt;"",playerstats!BK8,"")</f>
        <v>1286</v>
      </c>
      <c r="J291" s="36">
        <f>IF(playerstats!BL8&lt;&gt;"",playerstats!BL8,"")</f>
        <v>0.50978260869565217</v>
      </c>
      <c r="K291" s="36">
        <f>IF(playerstats!BM8&lt;&gt;"",playerstats!BM8,"")</f>
        <v>0.70279720279720281</v>
      </c>
      <c r="L291" s="86">
        <f>IF(playerstats!BN8&lt;&gt;"",playerstats!BN8,"")</f>
        <v>102</v>
      </c>
    </row>
    <row r="292" spans="1:12" s="9" customFormat="1">
      <c r="A292" s="32">
        <v>5</v>
      </c>
      <c r="B292" s="9" t="str">
        <f>IF(playerstats!BC9&lt;&gt;"",playerstats!BC9,"")</f>
        <v>Bart Pautz, 1996</v>
      </c>
      <c r="C292" s="37">
        <f>IF(playerstats!BD9&lt;&gt;"",playerstats!BD9,"")</f>
        <v>15.065217391304348</v>
      </c>
      <c r="D292" s="36">
        <f>IF(playerstats!BE9&lt;&gt;"",playerstats!BE9,"")</f>
        <v>0.41776315789473684</v>
      </c>
      <c r="E292" s="36">
        <f>IF(playerstats!BF9&lt;&gt;"",playerstats!BF9,"")</f>
        <v>0.62385321100917435</v>
      </c>
      <c r="F292" s="85">
        <f>IF(playerstats!BG9&lt;&gt;"",playerstats!BG9,"")</f>
        <v>46</v>
      </c>
      <c r="G292" s="9" t="str">
        <f>IF(playerstats!BJ9&lt;&gt;"",playerstats!BJ9,"")</f>
        <v>Wyatt Burr, 2014</v>
      </c>
      <c r="I292" s="86">
        <f>IF(playerstats!BK9&lt;&gt;"",playerstats!BK9,"")</f>
        <v>1223</v>
      </c>
      <c r="J292" s="36">
        <f>IF(playerstats!BL9&lt;&gt;"",playerstats!BL9,"")</f>
        <v>0.53090332805071316</v>
      </c>
      <c r="K292" s="36">
        <f>IF(playerstats!BM9&lt;&gt;"",playerstats!BM9,"")</f>
        <v>0.65819209039548021</v>
      </c>
      <c r="L292" s="86">
        <f>IF(playerstats!BN9&lt;&gt;"",playerstats!BN9,"")</f>
        <v>106</v>
      </c>
    </row>
    <row r="293" spans="1:12" s="9" customFormat="1">
      <c r="A293" s="32">
        <v>6</v>
      </c>
      <c r="B293" s="9" t="str">
        <f>IF(playerstats!BC10&lt;&gt;"",playerstats!BC10,"")</f>
        <v>Lance Garland, 2016</v>
      </c>
      <c r="C293" s="37">
        <f>IF(playerstats!BD10&lt;&gt;"",playerstats!BD10,"")</f>
        <v>14.703703703703704</v>
      </c>
      <c r="D293" s="36">
        <f>IF(playerstats!BE10&lt;&gt;"",playerstats!BE10,"")</f>
        <v>0.5174825174825175</v>
      </c>
      <c r="E293" s="36">
        <f>IF(playerstats!BF10&lt;&gt;"",playerstats!BF10,"")</f>
        <v>0.57258064516129037</v>
      </c>
      <c r="F293" s="85">
        <f>IF(playerstats!BG10&lt;&gt;"",playerstats!BG10,"")</f>
        <v>27</v>
      </c>
      <c r="G293" s="9" t="str">
        <f>IF(playerstats!BJ10&lt;&gt;"",playerstats!BJ10,"")</f>
        <v>Dillon Barritt, 2019</v>
      </c>
      <c r="I293" s="86">
        <f>IF(playerstats!BK10&lt;&gt;"",playerstats!BK10,"")</f>
        <v>1200</v>
      </c>
      <c r="J293" s="36">
        <f>IF(playerstats!BL10&lt;&gt;"",playerstats!BL10,"")</f>
        <v>0.37805983680870353</v>
      </c>
      <c r="K293" s="36">
        <f>IF(playerstats!BM10&lt;&gt;"",playerstats!BM10,"")</f>
        <v>0.75694444444444442</v>
      </c>
      <c r="L293" s="86">
        <f>IF(playerstats!BN10&lt;&gt;"",playerstats!BN10,"")</f>
        <v>106</v>
      </c>
    </row>
    <row r="294" spans="1:12" s="9" customFormat="1">
      <c r="A294" s="32">
        <v>7</v>
      </c>
      <c r="B294" s="9" t="str">
        <f>IF(playerstats!BC11&lt;&gt;"",playerstats!BC11,"")</f>
        <v>Hyrum Booth, 2009</v>
      </c>
      <c r="C294" s="37">
        <f>IF(playerstats!BD11&lt;&gt;"",playerstats!BD11,"")</f>
        <v>14.648648648648649</v>
      </c>
      <c r="D294" s="36">
        <f>IF(playerstats!BE11&lt;&gt;"",playerstats!BE11,"")</f>
        <v>0.47484662576687114</v>
      </c>
      <c r="E294" s="36">
        <f>IF(playerstats!BF11&lt;&gt;"",playerstats!BF11,"")</f>
        <v>0.66743119266055051</v>
      </c>
      <c r="F294" s="85">
        <f>IF(playerstats!BG11&lt;&gt;"",playerstats!BG11,"")</f>
        <v>74</v>
      </c>
      <c r="G294" s="9" t="str">
        <f>IF(playerstats!BJ11&lt;&gt;"",playerstats!BJ11,"")</f>
        <v>Aric Keller, 1997</v>
      </c>
      <c r="I294" s="86">
        <f>IF(playerstats!BK11&lt;&gt;"",playerstats!BK11,"")</f>
        <v>1098</v>
      </c>
      <c r="J294" s="36">
        <f>IF(playerstats!BL11&lt;&gt;"",playerstats!BL11,"")</f>
        <v>0.50220750551876381</v>
      </c>
      <c r="K294" s="36">
        <f>IF(playerstats!BM11&lt;&gt;"",playerstats!BM11,"")</f>
        <v>0.55457227138643073</v>
      </c>
      <c r="L294" s="86">
        <f>IF(playerstats!BN11&lt;&gt;"",playerstats!BN11,"")</f>
        <v>67</v>
      </c>
    </row>
    <row r="295" spans="1:12" s="9" customFormat="1">
      <c r="A295" s="32">
        <v>8</v>
      </c>
      <c r="B295" s="9" t="str">
        <f>IF(playerstats!BC12&lt;&gt;"",playerstats!BC12,"")</f>
        <v>Clayton Louderback, 2019</v>
      </c>
      <c r="C295" s="37">
        <f>IF(playerstats!BD12&lt;&gt;"",playerstats!BD12,"")</f>
        <v>14.602150537634408</v>
      </c>
      <c r="D295" s="36">
        <f>IF(playerstats!BE12&lt;&gt;"",playerstats!BE12,"")</f>
        <v>0.49279538904899134</v>
      </c>
      <c r="E295" s="36">
        <f>IF(playerstats!BF12&lt;&gt;"",playerstats!BF12,"")</f>
        <v>0.66132723112128144</v>
      </c>
      <c r="F295" s="85">
        <f>IF(playerstats!BG12&lt;&gt;"",playerstats!BG12,"")</f>
        <v>93</v>
      </c>
      <c r="G295" s="9" t="str">
        <f>IF(playerstats!BJ12&lt;&gt;"",playerstats!BJ12,"")</f>
        <v>Hyrum Booth, 2009</v>
      </c>
      <c r="I295" s="86">
        <f>IF(playerstats!BK12&lt;&gt;"",playerstats!BK12,"")</f>
        <v>1084</v>
      </c>
      <c r="J295" s="36">
        <f>IF(playerstats!BL12&lt;&gt;"",playerstats!BL12,"")</f>
        <v>0.47484662576687114</v>
      </c>
      <c r="K295" s="36">
        <f>IF(playerstats!BM12&lt;&gt;"",playerstats!BM12,"")</f>
        <v>0.66743119266055051</v>
      </c>
      <c r="L295" s="86">
        <f>IF(playerstats!BN12&lt;&gt;"",playerstats!BN12,"")</f>
        <v>74</v>
      </c>
    </row>
    <row r="296" spans="1:12" s="9" customFormat="1">
      <c r="A296" s="32">
        <v>9</v>
      </c>
      <c r="B296" s="9" t="str">
        <f>IF(playerstats!BC13&lt;&gt;"",playerstats!BC13,"")</f>
        <v>Dustin Upton, 1992</v>
      </c>
      <c r="C296" s="37">
        <f>IF(playerstats!BD13&lt;&gt;"",playerstats!BD13,"")</f>
        <v>14.564516129032258</v>
      </c>
      <c r="D296" s="36">
        <f>IF(playerstats!BE13&lt;&gt;"",playerstats!BE13,"")</f>
        <v>0.51790633608815428</v>
      </c>
      <c r="E296" s="36">
        <f>IF(playerstats!BF13&lt;&gt;"",playerstats!BF13,"")</f>
        <v>0.57307692307692304</v>
      </c>
      <c r="F296" s="85">
        <f>IF(playerstats!BG13&lt;&gt;"",playerstats!BG13,"")</f>
        <v>62</v>
      </c>
      <c r="G296" s="9" t="str">
        <f>IF(playerstats!BJ13&lt;&gt;"",playerstats!BJ13,"")</f>
        <v>Logan Loberg, 2015</v>
      </c>
      <c r="I296" s="86">
        <f>IF(playerstats!BK13&lt;&gt;"",playerstats!BK13,"")</f>
        <v>1029</v>
      </c>
      <c r="J296" s="36">
        <f>IF(playerstats!BL13&lt;&gt;"",playerstats!BL13,"")</f>
        <v>0.41749502982107356</v>
      </c>
      <c r="K296" s="36">
        <f>IF(playerstats!BM13&lt;&gt;"",playerstats!BM13,"")</f>
        <v>0.45989304812834225</v>
      </c>
      <c r="L296" s="86">
        <f>IF(playerstats!BN13&lt;&gt;"",playerstats!BN13,"")</f>
        <v>116</v>
      </c>
    </row>
    <row r="297" spans="1:12" s="9" customFormat="1">
      <c r="A297" s="32">
        <v>10</v>
      </c>
      <c r="B297" s="9" t="str">
        <f>IF(playerstats!BC14&lt;&gt;"",playerstats!BC14,"")</f>
        <v>Jesse Stockler, 2008</v>
      </c>
      <c r="C297" s="37">
        <f>IF(playerstats!BD14&lt;&gt;"",playerstats!BD14,"")</f>
        <v>14.307692307692308</v>
      </c>
      <c r="D297" s="36">
        <f>IF(playerstats!BE14&lt;&gt;"",playerstats!BE14,"")</f>
        <v>0.36363636363636365</v>
      </c>
      <c r="E297" s="36">
        <f>IF(playerstats!BF14&lt;&gt;"",playerstats!BF14,"")</f>
        <v>0.75</v>
      </c>
      <c r="F297" s="85">
        <f>IF(playerstats!BG14&lt;&gt;"",playerstats!BG14,"")</f>
        <v>13</v>
      </c>
      <c r="G297" s="9" t="str">
        <f>IF(playerstats!BJ14&lt;&gt;"",playerstats!BJ14,"")</f>
        <v>Judd Brost, 2013</v>
      </c>
      <c r="I297" s="86">
        <f>IF(playerstats!BK14&lt;&gt;"",playerstats!BK14,"")</f>
        <v>960</v>
      </c>
      <c r="J297" s="36">
        <f>IF(playerstats!BL14&lt;&gt;"",playerstats!BL14,"")</f>
        <v>0.40550458715596333</v>
      </c>
      <c r="K297" s="36">
        <f>IF(playerstats!BM14&lt;&gt;"",playerstats!BM14,"")</f>
        <v>0.65322580645161288</v>
      </c>
      <c r="L297" s="86">
        <f>IF(playerstats!BN14&lt;&gt;"",playerstats!BN14,"")</f>
        <v>93</v>
      </c>
    </row>
    <row r="298" spans="1:12" s="9" customFormat="1">
      <c r="F298" s="8"/>
    </row>
    <row r="299" spans="1:12" s="9" customFormat="1">
      <c r="A299" s="10" t="s">
        <v>51</v>
      </c>
      <c r="C299" s="28"/>
      <c r="D299" s="10"/>
      <c r="E299" s="10"/>
      <c r="F299" s="10"/>
      <c r="G299" s="10"/>
      <c r="H299" s="10"/>
      <c r="I299" s="10"/>
      <c r="J299" s="10"/>
    </row>
    <row r="300" spans="1:12" s="9" customFormat="1">
      <c r="B300" s="83" t="s">
        <v>166</v>
      </c>
      <c r="C300" s="5" t="s">
        <v>29</v>
      </c>
      <c r="D300" s="5" t="s">
        <v>27</v>
      </c>
      <c r="E300" s="5" t="s">
        <v>61</v>
      </c>
      <c r="F300" s="78" t="s">
        <v>205</v>
      </c>
      <c r="G300" s="83" t="s">
        <v>166</v>
      </c>
      <c r="H300" s="5"/>
      <c r="I300" s="5" t="s">
        <v>29</v>
      </c>
      <c r="J300" s="5" t="s">
        <v>27</v>
      </c>
      <c r="K300" s="5" t="s">
        <v>61</v>
      </c>
      <c r="L300" s="78" t="s">
        <v>205</v>
      </c>
    </row>
    <row r="301" spans="1:12" s="9" customFormat="1">
      <c r="A301" s="32">
        <v>1</v>
      </c>
      <c r="B301" s="9" t="str">
        <f>IF(playerstats!CF5&lt;&gt;"",playerstats!CF5,"")</f>
        <v>Aric Keller, 1997</v>
      </c>
      <c r="C301" s="37">
        <f>IF(playerstats!CG5&lt;&gt;"",playerstats!CG5,"")</f>
        <v>9.4029850746268657</v>
      </c>
      <c r="D301" s="37">
        <f>IF(playerstats!CH5&lt;&gt;"",playerstats!CH5,"")</f>
        <v>3.91044776119403</v>
      </c>
      <c r="E301" s="37">
        <f>IF(playerstats!CI5&lt;&gt;"",playerstats!CI5,"")</f>
        <v>5.4925373134328357</v>
      </c>
      <c r="F301" s="85">
        <f>IF(playerstats!CJ5&lt;&gt;"",playerstats!CJ5,"")</f>
        <v>67</v>
      </c>
      <c r="G301" s="9" t="str">
        <f>IF(playerstats!CO5&lt;&gt;"",playerstats!CO5,"")</f>
        <v>Logan Loberg, 2015</v>
      </c>
      <c r="I301" s="87">
        <f>IF(playerstats!CP5&lt;&gt;"",playerstats!CP5,"")</f>
        <v>727</v>
      </c>
      <c r="J301" s="86">
        <f>IF(playerstats!CQ5&lt;&gt;"",playerstats!CQ5,"")</f>
        <v>226</v>
      </c>
      <c r="K301" s="86">
        <f>IF(playerstats!CR5&lt;&gt;"",playerstats!CR5,"")</f>
        <v>501</v>
      </c>
      <c r="L301" s="87">
        <f>IF(playerstats!CS5&lt;&gt;"",playerstats!CS5,"")</f>
        <v>116</v>
      </c>
    </row>
    <row r="302" spans="1:12" s="9" customFormat="1">
      <c r="A302" s="32">
        <v>2</v>
      </c>
      <c r="B302" s="9" t="str">
        <f>IF(playerstats!CF6&lt;&gt;"",playerstats!CF6,"")</f>
        <v>Travis Todd, 1993</v>
      </c>
      <c r="C302" s="37">
        <f>IF(playerstats!CG6&lt;&gt;"",playerstats!CG6,"")</f>
        <v>8.1666666666666661</v>
      </c>
      <c r="D302" s="37">
        <f>IF(playerstats!CH6&lt;&gt;"",playerstats!CH6,"")</f>
        <v>2.8636363636363638</v>
      </c>
      <c r="E302" s="37">
        <f>IF(playerstats!CI6&lt;&gt;"",playerstats!CI6,"")</f>
        <v>5.3030303030303028</v>
      </c>
      <c r="F302" s="85">
        <f>IF(playerstats!CJ6&lt;&gt;"",playerstats!CJ6,"")</f>
        <v>66</v>
      </c>
      <c r="G302" s="9" t="str">
        <f>IF(playerstats!CO6&lt;&gt;"",playerstats!CO6,"")</f>
        <v>Clayton Louderback, 2019</v>
      </c>
      <c r="I302" s="87">
        <f>IF(playerstats!CP6&lt;&gt;"",playerstats!CP6,"")</f>
        <v>717</v>
      </c>
      <c r="J302" s="86">
        <f>IF(playerstats!CQ6&lt;&gt;"",playerstats!CQ6,"")</f>
        <v>275</v>
      </c>
      <c r="K302" s="86">
        <f>IF(playerstats!CR6&lt;&gt;"",playerstats!CR6,"")</f>
        <v>442</v>
      </c>
      <c r="L302" s="87">
        <f>IF(playerstats!CS6&lt;&gt;"",playerstats!CS6,"")</f>
        <v>93</v>
      </c>
    </row>
    <row r="303" spans="1:12" s="9" customFormat="1">
      <c r="A303" s="32">
        <v>3</v>
      </c>
      <c r="B303" s="9" t="str">
        <f>IF(playerstats!CF7&lt;&gt;"",playerstats!CF7,"")</f>
        <v>Dustin Upton, 1992</v>
      </c>
      <c r="C303" s="37">
        <f>IF(playerstats!CG7&lt;&gt;"",playerstats!CG7,"")</f>
        <v>8.0322580645161299</v>
      </c>
      <c r="D303" s="37">
        <f>IF(playerstats!CH7&lt;&gt;"",playerstats!CH7,"")</f>
        <v>3.0806451612903225</v>
      </c>
      <c r="E303" s="37">
        <f>IF(playerstats!CI7&lt;&gt;"",playerstats!CI7,"")</f>
        <v>4.9516129032258061</v>
      </c>
      <c r="F303" s="85">
        <f>IF(playerstats!CJ7&lt;&gt;"",playerstats!CJ7,"")</f>
        <v>62</v>
      </c>
      <c r="G303" s="9" t="str">
        <f>IF(playerstats!CO7&lt;&gt;"",playerstats!CO7,"")</f>
        <v>Jayden Caylor, 2020</v>
      </c>
      <c r="I303" s="87">
        <f>IF(playerstats!CP7&lt;&gt;"",playerstats!CP7,"")</f>
        <v>633</v>
      </c>
      <c r="J303" s="86">
        <f>IF(playerstats!CQ7&lt;&gt;"",playerstats!CQ7,"")</f>
        <v>220</v>
      </c>
      <c r="K303" s="86">
        <f>IF(playerstats!CR7&lt;&gt;"",playerstats!CR7,"")</f>
        <v>413</v>
      </c>
      <c r="L303" s="87">
        <f>IF(playerstats!CS7&lt;&gt;"",playerstats!CS7,"")</f>
        <v>101</v>
      </c>
    </row>
    <row r="304" spans="1:12" s="9" customFormat="1">
      <c r="A304" s="32">
        <v>4</v>
      </c>
      <c r="B304" s="9" t="str">
        <f>IF(playerstats!CF8&lt;&gt;"",playerstats!CF8,"")</f>
        <v>Clayton Louderback, 2019</v>
      </c>
      <c r="C304" s="37">
        <f>IF(playerstats!CG8&lt;&gt;"",playerstats!CG8,"")</f>
        <v>7.709677419354839</v>
      </c>
      <c r="D304" s="37">
        <f>IF(playerstats!CH8&lt;&gt;"",playerstats!CH8,"")</f>
        <v>2.956989247311828</v>
      </c>
      <c r="E304" s="37">
        <f>IF(playerstats!CI8&lt;&gt;"",playerstats!CI8,"")</f>
        <v>4.752688172043011</v>
      </c>
      <c r="F304" s="85">
        <f>IF(playerstats!CJ8&lt;&gt;"",playerstats!CJ8,"")</f>
        <v>93</v>
      </c>
      <c r="G304" s="9" t="str">
        <f>IF(playerstats!CO8&lt;&gt;"",playerstats!CO8,"")</f>
        <v>Aric Keller, 1997</v>
      </c>
      <c r="I304" s="87">
        <f>IF(playerstats!CP8&lt;&gt;"",playerstats!CP8,"")</f>
        <v>630</v>
      </c>
      <c r="J304" s="86">
        <f>IF(playerstats!CQ8&lt;&gt;"",playerstats!CQ8,"")</f>
        <v>262</v>
      </c>
      <c r="K304" s="86">
        <f>IF(playerstats!CR8&lt;&gt;"",playerstats!CR8,"")</f>
        <v>368</v>
      </c>
      <c r="L304" s="87">
        <f>IF(playerstats!CS8&lt;&gt;"",playerstats!CS8,"")</f>
        <v>67</v>
      </c>
    </row>
    <row r="305" spans="1:12" s="9" customFormat="1">
      <c r="A305" s="32">
        <v>5</v>
      </c>
      <c r="B305" s="9" t="str">
        <f>IF(playerstats!CF9&lt;&gt;"",playerstats!CF9,"")</f>
        <v>Brock Finn, 1994</v>
      </c>
      <c r="C305" s="37">
        <f>IF(playerstats!CG9&lt;&gt;"",playerstats!CG9,"")</f>
        <v>7.5384615384615383</v>
      </c>
      <c r="D305" s="37">
        <f>IF(playerstats!CH9&lt;&gt;"",playerstats!CH9,"")</f>
        <v>3.4615384615384617</v>
      </c>
      <c r="E305" s="37">
        <f>IF(playerstats!CI9&lt;&gt;"",playerstats!CI9,"")</f>
        <v>4.0769230769230766</v>
      </c>
      <c r="F305" s="85">
        <f>IF(playerstats!CJ9&lt;&gt;"",playerstats!CJ9,"")</f>
        <v>13</v>
      </c>
      <c r="G305" s="9" t="str">
        <f>IF(playerstats!CO9&lt;&gt;"",playerstats!CO9,"")</f>
        <v>Wyatt Burr, 2014</v>
      </c>
      <c r="I305" s="87">
        <f>IF(playerstats!CP9&lt;&gt;"",playerstats!CP9,"")</f>
        <v>594</v>
      </c>
      <c r="J305" s="86">
        <f>IF(playerstats!CQ9&lt;&gt;"",playerstats!CQ9,"")</f>
        <v>256</v>
      </c>
      <c r="K305" s="86">
        <f>IF(playerstats!CR9&lt;&gt;"",playerstats!CR9,"")</f>
        <v>338</v>
      </c>
      <c r="L305" s="87">
        <f>IF(playerstats!CS9&lt;&gt;"",playerstats!CS9,"")</f>
        <v>106</v>
      </c>
    </row>
    <row r="306" spans="1:12" s="9" customFormat="1">
      <c r="A306" s="32">
        <v>6</v>
      </c>
      <c r="B306" s="9" t="str">
        <f>IF(playerstats!CF10&lt;&gt;"",playerstats!CF10,"")</f>
        <v>Lance Garland, 2016</v>
      </c>
      <c r="C306" s="37">
        <f>IF(playerstats!CG10&lt;&gt;"",playerstats!CG10,"")</f>
        <v>7.3703703703703702</v>
      </c>
      <c r="D306" s="37">
        <f>IF(playerstats!CH10&lt;&gt;"",playerstats!CH10,"")</f>
        <v>2.2962962962962963</v>
      </c>
      <c r="E306" s="37">
        <f>IF(playerstats!CI10&lt;&gt;"",playerstats!CI10,"")</f>
        <v>5.0740740740740744</v>
      </c>
      <c r="F306" s="85">
        <f>IF(playerstats!CJ10&lt;&gt;"",playerstats!CJ10,"")</f>
        <v>27</v>
      </c>
      <c r="G306" s="9" t="str">
        <f>IF(playerstats!CO10&lt;&gt;"",playerstats!CO10,"")</f>
        <v>Payton Watt, 2018</v>
      </c>
      <c r="I306" s="87">
        <f>IF(playerstats!CP10&lt;&gt;"",playerstats!CP10,"")</f>
        <v>590</v>
      </c>
      <c r="J306" s="86">
        <f>IF(playerstats!CQ10&lt;&gt;"",playerstats!CQ10,"")</f>
        <v>191</v>
      </c>
      <c r="K306" s="86">
        <f>IF(playerstats!CR10&lt;&gt;"",playerstats!CR10,"")</f>
        <v>399</v>
      </c>
      <c r="L306" s="87">
        <f>IF(playerstats!CS10&lt;&gt;"",playerstats!CS10,"")</f>
        <v>107</v>
      </c>
    </row>
    <row r="307" spans="1:12" s="9" customFormat="1">
      <c r="A307" s="32">
        <v>7</v>
      </c>
      <c r="B307" s="9" t="str">
        <f>IF(playerstats!CF11&lt;&gt;"",playerstats!CF11,"")</f>
        <v>Toby Canfield, 1997</v>
      </c>
      <c r="C307" s="37">
        <f>IF(playerstats!CG11&lt;&gt;"",playerstats!CG11,"")</f>
        <v>7.3484848484848486</v>
      </c>
      <c r="D307" s="37">
        <f>IF(playerstats!CH11&lt;&gt;"",playerstats!CH11,"")</f>
        <v>3.1818181818181817</v>
      </c>
      <c r="E307" s="37">
        <f>IF(playerstats!CI11&lt;&gt;"",playerstats!CI11,"")</f>
        <v>3.8030303030303032</v>
      </c>
      <c r="F307" s="85">
        <f>IF(playerstats!CJ11&lt;&gt;"",playerstats!CJ11,"")</f>
        <v>66</v>
      </c>
      <c r="G307" s="9" t="str">
        <f>IF(playerstats!CO11&lt;&gt;"",playerstats!CO11,"")</f>
        <v>Travis Todd, 1993</v>
      </c>
      <c r="I307" s="87">
        <f>IF(playerstats!CP11&lt;&gt;"",playerstats!CP11,"")</f>
        <v>539</v>
      </c>
      <c r="J307" s="86">
        <f>IF(playerstats!CQ11&lt;&gt;"",playerstats!CQ11,"")</f>
        <v>189</v>
      </c>
      <c r="K307" s="86">
        <f>IF(playerstats!CR11&lt;&gt;"",playerstats!CR11,"")</f>
        <v>350</v>
      </c>
      <c r="L307" s="87">
        <f>IF(playerstats!CS11&lt;&gt;"",playerstats!CS11,"")</f>
        <v>66</v>
      </c>
    </row>
    <row r="308" spans="1:12" s="9" customFormat="1">
      <c r="A308" s="32">
        <v>8</v>
      </c>
      <c r="B308" s="9" t="str">
        <f>IF(playerstats!CF12&lt;&gt;"",playerstats!CF12,"")</f>
        <v>Jayden Caylor, 2020</v>
      </c>
      <c r="C308" s="37">
        <f>IF(playerstats!CG12&lt;&gt;"",playerstats!CG12,"")</f>
        <v>6.2673267326732676</v>
      </c>
      <c r="D308" s="37">
        <f>IF(playerstats!CH12&lt;&gt;"",playerstats!CH12,"")</f>
        <v>2.1782178217821784</v>
      </c>
      <c r="E308" s="37">
        <f>IF(playerstats!CI12&lt;&gt;"",playerstats!CI12,"")</f>
        <v>4.0891089108910892</v>
      </c>
      <c r="F308" s="85">
        <f>IF(playerstats!CJ12&lt;&gt;"",playerstats!CJ12,"")</f>
        <v>101</v>
      </c>
      <c r="G308" s="9" t="str">
        <f>IF(playerstats!CO12&lt;&gt;"",playerstats!CO12,"")</f>
        <v>Dustin Upton, 1992</v>
      </c>
      <c r="I308" s="87">
        <f>IF(playerstats!CP12&lt;&gt;"",playerstats!CP12,"")</f>
        <v>498</v>
      </c>
      <c r="J308" s="86">
        <f>IF(playerstats!CQ12&lt;&gt;"",playerstats!CQ12,"")</f>
        <v>191</v>
      </c>
      <c r="K308" s="86">
        <f>IF(playerstats!CR12&lt;&gt;"",playerstats!CR12,"")</f>
        <v>307</v>
      </c>
      <c r="L308" s="87">
        <f>IF(playerstats!CS12&lt;&gt;"",playerstats!CS12,"")</f>
        <v>62</v>
      </c>
    </row>
    <row r="309" spans="1:12" s="9" customFormat="1">
      <c r="A309" s="32">
        <v>9</v>
      </c>
      <c r="B309" s="9" t="str">
        <f>IF(playerstats!CF13&lt;&gt;"",playerstats!CF13,"")</f>
        <v>Logan Loberg, 2015</v>
      </c>
      <c r="C309" s="37">
        <f>IF(playerstats!CG13&lt;&gt;"",playerstats!CG13,"")</f>
        <v>6.2672413793103452</v>
      </c>
      <c r="D309" s="37">
        <f>IF(playerstats!CH13&lt;&gt;"",playerstats!CH13,"")</f>
        <v>1.9482758620689655</v>
      </c>
      <c r="E309" s="37">
        <f>IF(playerstats!CI13&lt;&gt;"",playerstats!CI13,"")</f>
        <v>4.318965517241379</v>
      </c>
      <c r="F309" s="85">
        <f>IF(playerstats!CJ13&lt;&gt;"",playerstats!CJ13,"")</f>
        <v>116</v>
      </c>
      <c r="G309" s="9" t="str">
        <f>IF(playerstats!CO13&lt;&gt;"",playerstats!CO13,"")</f>
        <v>Toby Canfield, 1997</v>
      </c>
      <c r="I309" s="87">
        <f>IF(playerstats!CP13&lt;&gt;"",playerstats!CP13,"")</f>
        <v>485</v>
      </c>
      <c r="J309" s="86">
        <f>IF(playerstats!CQ13&lt;&gt;"",playerstats!CQ13,"")</f>
        <v>210</v>
      </c>
      <c r="K309" s="86">
        <f>IF(playerstats!CR13&lt;&gt;"",playerstats!CR13,"")</f>
        <v>251</v>
      </c>
      <c r="L309" s="87">
        <f>IF(playerstats!CS13&lt;&gt;"",playerstats!CS13,"")</f>
        <v>66</v>
      </c>
    </row>
    <row r="310" spans="1:12" s="9" customFormat="1">
      <c r="A310" s="32">
        <v>10</v>
      </c>
      <c r="B310" s="9" t="str">
        <f>IF(playerstats!CF14&lt;&gt;"",playerstats!CF14,"")</f>
        <v>Bart Pautz, 1996</v>
      </c>
      <c r="C310" s="37">
        <f>IF(playerstats!CG14&lt;&gt;"",playerstats!CG14,"")</f>
        <v>5.7391304347826084</v>
      </c>
      <c r="D310" s="37">
        <f>IF(playerstats!CH14&lt;&gt;"",playerstats!CH14,"")</f>
        <v>2.0652173913043477</v>
      </c>
      <c r="E310" s="37">
        <f>IF(playerstats!CI14&lt;&gt;"",playerstats!CI14,"")</f>
        <v>3.6739130434782608</v>
      </c>
      <c r="F310" s="85">
        <f>IF(playerstats!CJ14&lt;&gt;"",playerstats!CJ14,"")</f>
        <v>46</v>
      </c>
      <c r="G310" s="9" t="str">
        <f>IF(playerstats!CO14&lt;&gt;"",playerstats!CO14,"")</f>
        <v>Dawson Butts, 2018</v>
      </c>
      <c r="I310" s="87">
        <f>IF(playerstats!CP14&lt;&gt;"",playerstats!CP14,"")</f>
        <v>426</v>
      </c>
      <c r="J310" s="86">
        <f>IF(playerstats!CQ14&lt;&gt;"",playerstats!CQ14,"")</f>
        <v>192</v>
      </c>
      <c r="K310" s="86">
        <f>IF(playerstats!CR14&lt;&gt;"",playerstats!CR14,"")</f>
        <v>234</v>
      </c>
      <c r="L310" s="87">
        <f>IF(playerstats!CS14&lt;&gt;"",playerstats!CS14,"")</f>
        <v>107</v>
      </c>
    </row>
    <row r="312" spans="1:12">
      <c r="A312" s="10" t="s">
        <v>52</v>
      </c>
      <c r="C312" s="28"/>
      <c r="D312" s="10"/>
      <c r="E312" s="10"/>
      <c r="F312" s="10"/>
      <c r="G312" s="10"/>
      <c r="H312" s="10"/>
      <c r="I312" s="10"/>
      <c r="J312" s="10"/>
      <c r="K312" s="10"/>
    </row>
    <row r="313" spans="1:12">
      <c r="B313" s="83" t="s">
        <v>166</v>
      </c>
      <c r="C313" s="5" t="s">
        <v>30</v>
      </c>
      <c r="D313" s="5" t="s">
        <v>53</v>
      </c>
      <c r="E313" s="78" t="s">
        <v>205</v>
      </c>
      <c r="F313" s="29"/>
      <c r="G313" s="83" t="s">
        <v>166</v>
      </c>
      <c r="H313" s="5"/>
      <c r="I313" s="5" t="s">
        <v>30</v>
      </c>
      <c r="J313" s="5" t="s">
        <v>53</v>
      </c>
      <c r="K313" s="78" t="s">
        <v>205</v>
      </c>
      <c r="L313" s="29"/>
    </row>
    <row r="314" spans="1:12">
      <c r="A314" s="32">
        <v>1</v>
      </c>
      <c r="B314" s="9" t="str">
        <f>IF(playerstats!DI5&lt;&gt;"",playerstats!DI5,"")</f>
        <v>Shane Evans, 1994</v>
      </c>
      <c r="C314" s="37">
        <f>IF(playerstats!DJ5&lt;&gt;"",playerstats!DJ5,"")</f>
        <v>4.32</v>
      </c>
      <c r="D314" s="37">
        <f>IF(playerstats!DK5&lt;&gt;"",playerstats!DK5,"")</f>
        <v>2.6533333333333333</v>
      </c>
      <c r="E314" s="87">
        <f>IF(playerstats!DL5&lt;&gt;"",playerstats!DL5,"")</f>
        <v>75</v>
      </c>
      <c r="F314" s="6"/>
      <c r="G314" s="9" t="str">
        <f>IF(playerstats!DP5&lt;&gt;"",playerstats!DP5,"")</f>
        <v>Shane Evans, 1994</v>
      </c>
      <c r="H314" s="37"/>
      <c r="I314" s="86">
        <f>IF(playerstats!DQ5&lt;&gt;"",playerstats!DQ5,"")</f>
        <v>324</v>
      </c>
      <c r="J314" s="86">
        <f>IF(playerstats!DR5&lt;&gt;"",playerstats!DR5,"")</f>
        <v>199</v>
      </c>
      <c r="K314" s="86">
        <f>IF(playerstats!DS5&lt;&gt;"",playerstats!DS5,"")</f>
        <v>75</v>
      </c>
    </row>
    <row r="315" spans="1:12">
      <c r="A315" s="32">
        <v>2</v>
      </c>
      <c r="B315" s="9" t="str">
        <f>IF(playerstats!DI6&lt;&gt;"",playerstats!DI6,"")</f>
        <v>Cody Barritt, 1996</v>
      </c>
      <c r="C315" s="37">
        <f>IF(playerstats!DJ6&lt;&gt;"",playerstats!DJ6,"")</f>
        <v>4.2545454545454549</v>
      </c>
      <c r="D315" s="37">
        <f>IF(playerstats!DK6&lt;&gt;"",playerstats!DK6,"")</f>
        <v>3.3272727272727272</v>
      </c>
      <c r="E315" s="87">
        <f>IF(playerstats!DL6&lt;&gt;"",playerstats!DL6,"")</f>
        <v>55</v>
      </c>
      <c r="F315" s="6"/>
      <c r="G315" s="9" t="str">
        <f>IF(playerstats!DP6&lt;&gt;"",playerstats!DP6,"")</f>
        <v>Payton Watt, 2018</v>
      </c>
      <c r="H315" s="37"/>
      <c r="I315" s="86">
        <f>IF(playerstats!DQ6&lt;&gt;"",playerstats!DQ6,"")</f>
        <v>306</v>
      </c>
      <c r="J315" s="86">
        <f>IF(playerstats!DR6&lt;&gt;"",playerstats!DR6,"")</f>
        <v>281</v>
      </c>
      <c r="K315" s="86">
        <f>IF(playerstats!DS6&lt;&gt;"",playerstats!DS6,"")</f>
        <v>107</v>
      </c>
    </row>
    <row r="316" spans="1:12">
      <c r="A316" s="32">
        <v>3</v>
      </c>
      <c r="B316" s="9" t="str">
        <f>IF(playerstats!DI7&lt;&gt;"",playerstats!DI7,"")</f>
        <v>Luca Brooks, 2022</v>
      </c>
      <c r="C316" s="37">
        <f>IF(playerstats!DJ7&lt;&gt;"",playerstats!DJ7,"")</f>
        <v>4.041666666666667</v>
      </c>
      <c r="D316" s="37">
        <f>IF(playerstats!DK7&lt;&gt;"",playerstats!DK7,"")</f>
        <v>2.3888888888888888</v>
      </c>
      <c r="E316" s="87">
        <f>IF(playerstats!DL7&lt;&gt;"",playerstats!DL7,"")</f>
        <v>72</v>
      </c>
      <c r="F316" s="6"/>
      <c r="G316" s="9" t="str">
        <f>IF(playerstats!DP7&lt;&gt;"",playerstats!DP7,"")</f>
        <v>Dawson Butts, 2018</v>
      </c>
      <c r="H316" s="37"/>
      <c r="I316" s="86">
        <f>IF(playerstats!DQ7&lt;&gt;"",playerstats!DQ7,"")</f>
        <v>305</v>
      </c>
      <c r="J316" s="86">
        <f>IF(playerstats!DR7&lt;&gt;"",playerstats!DR7,"")</f>
        <v>179</v>
      </c>
      <c r="K316" s="86">
        <f>IF(playerstats!DS7&lt;&gt;"",playerstats!DS7,"")</f>
        <v>107</v>
      </c>
    </row>
    <row r="317" spans="1:12">
      <c r="A317" s="32">
        <v>4</v>
      </c>
      <c r="B317" s="9" t="str">
        <f>IF(playerstats!DI8&lt;&gt;"",playerstats!DI8,"")</f>
        <v>Dustin Materi, 1991</v>
      </c>
      <c r="C317" s="37">
        <f>IF(playerstats!DJ8&lt;&gt;"",playerstats!DJ8,"")</f>
        <v>3.05</v>
      </c>
      <c r="D317" s="37">
        <f>IF(playerstats!DK8&lt;&gt;"",playerstats!DK8,"")</f>
        <v>2.0249999999999999</v>
      </c>
      <c r="E317" s="87">
        <f>IF(playerstats!DL8&lt;&gt;"",playerstats!DL8,"")</f>
        <v>40</v>
      </c>
      <c r="F317" s="6"/>
      <c r="G317" s="9" t="str">
        <f>IF(playerstats!DP8&lt;&gt;"",playerstats!DP8,"")</f>
        <v>Luca Brooks, 2022</v>
      </c>
      <c r="H317" s="37"/>
      <c r="I317" s="86">
        <f>IF(playerstats!DQ8&lt;&gt;"",playerstats!DQ8,"")</f>
        <v>291</v>
      </c>
      <c r="J317" s="86">
        <f>IF(playerstats!DR8&lt;&gt;"",playerstats!DR8,"")</f>
        <v>172</v>
      </c>
      <c r="K317" s="86">
        <f>IF(playerstats!DS8&lt;&gt;"",playerstats!DS8,"")</f>
        <v>72</v>
      </c>
    </row>
    <row r="318" spans="1:12">
      <c r="A318" s="32">
        <v>5</v>
      </c>
      <c r="B318" s="9" t="str">
        <f>IF(playerstats!DI9&lt;&gt;"",playerstats!DI9,"")</f>
        <v>Bart Pautz, 1996</v>
      </c>
      <c r="C318" s="37">
        <f>IF(playerstats!DJ9&lt;&gt;"",playerstats!DJ9,"")</f>
        <v>2.9130434782608696</v>
      </c>
      <c r="D318" s="37">
        <f>IF(playerstats!DK9&lt;&gt;"",playerstats!DK9,"")</f>
        <v>3.1956521739130435</v>
      </c>
      <c r="E318" s="87">
        <f>IF(playerstats!DL9&lt;&gt;"",playerstats!DL9,"")</f>
        <v>46</v>
      </c>
      <c r="F318" s="6"/>
      <c r="G318" s="9" t="str">
        <f>IF(playerstats!DP9&lt;&gt;"",playerstats!DP9,"")</f>
        <v>Brayden Bruce, 2021</v>
      </c>
      <c r="H318" s="37"/>
      <c r="I318" s="86">
        <f>IF(playerstats!DQ9&lt;&gt;"",playerstats!DQ9,"")</f>
        <v>277</v>
      </c>
      <c r="J318" s="86">
        <f>IF(playerstats!DR9&lt;&gt;"",playerstats!DR9,"")</f>
        <v>204</v>
      </c>
      <c r="K318" s="86">
        <f>IF(playerstats!DS9&lt;&gt;"",playerstats!DS9,"")</f>
        <v>98</v>
      </c>
    </row>
    <row r="319" spans="1:12">
      <c r="A319" s="32">
        <v>6</v>
      </c>
      <c r="B319" s="9" t="str">
        <f>IF(playerstats!DI10&lt;&gt;"",playerstats!DI10,"")</f>
        <v>Chase Mills, 2024</v>
      </c>
      <c r="C319" s="37">
        <f>IF(playerstats!DJ10&lt;&gt;"",playerstats!DJ10,"")</f>
        <v>2.8769230769230769</v>
      </c>
      <c r="D319" s="37">
        <f>IF(playerstats!DK10&lt;&gt;"",playerstats!DK10,"")</f>
        <v>1.8307692307692307</v>
      </c>
      <c r="E319" s="87">
        <f>IF(playerstats!DL10&lt;&gt;"",playerstats!DL10,"")</f>
        <v>65</v>
      </c>
      <c r="F319" s="6"/>
      <c r="G319" s="9" t="str">
        <f>IF(playerstats!DP10&lt;&gt;"",playerstats!DP10,"")</f>
        <v>Jayden Caylor, 2020</v>
      </c>
      <c r="H319" s="37"/>
      <c r="I319" s="86">
        <f>IF(playerstats!DQ10&lt;&gt;"",playerstats!DQ10,"")</f>
        <v>245</v>
      </c>
      <c r="J319" s="86">
        <f>IF(playerstats!DR10&lt;&gt;"",playerstats!DR10,"")</f>
        <v>221</v>
      </c>
      <c r="K319" s="86">
        <f>IF(playerstats!DS10&lt;&gt;"",playerstats!DS10,"")</f>
        <v>101</v>
      </c>
    </row>
    <row r="320" spans="1:12">
      <c r="A320" s="32">
        <v>7</v>
      </c>
      <c r="B320" s="9" t="str">
        <f>IF(playerstats!DI11&lt;&gt;"",playerstats!DI11,"")</f>
        <v>Payton Watt, 2018</v>
      </c>
      <c r="C320" s="37">
        <f>IF(playerstats!DJ11&lt;&gt;"",playerstats!DJ11,"")</f>
        <v>2.8598130841121496</v>
      </c>
      <c r="D320" s="37">
        <f>IF(playerstats!DK11&lt;&gt;"",playerstats!DK11,"")</f>
        <v>2.6261682242990654</v>
      </c>
      <c r="E320" s="87">
        <f>IF(playerstats!DL11&lt;&gt;"",playerstats!DL11,"")</f>
        <v>107</v>
      </c>
      <c r="F320" s="6"/>
      <c r="G320" s="9" t="str">
        <f>IF(playerstats!DP11&lt;&gt;"",playerstats!DP11,"")</f>
        <v>Cody Barritt, 1996</v>
      </c>
      <c r="H320" s="37"/>
      <c r="I320" s="86">
        <f>IF(playerstats!DQ11&lt;&gt;"",playerstats!DQ11,"")</f>
        <v>234</v>
      </c>
      <c r="J320" s="86">
        <f>IF(playerstats!DR11&lt;&gt;"",playerstats!DR11,"")</f>
        <v>183</v>
      </c>
      <c r="K320" s="86">
        <f>IF(playerstats!DS11&lt;&gt;"",playerstats!DS11,"")</f>
        <v>55</v>
      </c>
    </row>
    <row r="321" spans="1:12">
      <c r="A321" s="32">
        <v>8</v>
      </c>
      <c r="B321" s="9" t="str">
        <f>IF(playerstats!DI12&lt;&gt;"",playerstats!DI12,"")</f>
        <v>Dawson Butts, 2018</v>
      </c>
      <c r="C321" s="37">
        <f>IF(playerstats!DJ12&lt;&gt;"",playerstats!DJ12,"")</f>
        <v>2.8504672897196262</v>
      </c>
      <c r="D321" s="37">
        <f>IF(playerstats!DK12&lt;&gt;"",playerstats!DK12,"")</f>
        <v>1.6728971962616823</v>
      </c>
      <c r="E321" s="87">
        <f>IF(playerstats!DL12&lt;&gt;"",playerstats!DL12,"")</f>
        <v>107</v>
      </c>
      <c r="F321" s="6"/>
      <c r="G321" s="9" t="str">
        <f>IF(playerstats!DP12&lt;&gt;"",playerstats!DP12,"")</f>
        <v>Clayton Louderback, 2019</v>
      </c>
      <c r="H321" s="37"/>
      <c r="I321" s="86">
        <f>IF(playerstats!DQ12&lt;&gt;"",playerstats!DQ12,"")</f>
        <v>219</v>
      </c>
      <c r="J321" s="86">
        <f>IF(playerstats!DR12&lt;&gt;"",playerstats!DR12,"")</f>
        <v>216</v>
      </c>
      <c r="K321" s="86">
        <f>IF(playerstats!DS12&lt;&gt;"",playerstats!DS12,"")</f>
        <v>93</v>
      </c>
    </row>
    <row r="322" spans="1:12">
      <c r="A322" s="32">
        <v>9</v>
      </c>
      <c r="B322" s="9" t="str">
        <f>IF(playerstats!DI13&lt;&gt;"",playerstats!DI13,"")</f>
        <v>Kyle Materi, 1999</v>
      </c>
      <c r="C322" s="37">
        <f>IF(playerstats!DJ13&lt;&gt;"",playerstats!DJ13,"")</f>
        <v>2.8405797101449277</v>
      </c>
      <c r="D322" s="37">
        <f>IF(playerstats!DK13&lt;&gt;"",playerstats!DK13,"")</f>
        <v>3.4492753623188408</v>
      </c>
      <c r="E322" s="87">
        <f>IF(playerstats!DL13&lt;&gt;"",playerstats!DL13,"")</f>
        <v>69</v>
      </c>
      <c r="F322" s="6"/>
      <c r="G322" s="9" t="str">
        <f>IF(playerstats!DP13&lt;&gt;"",playerstats!DP13,"")</f>
        <v>Jett Materi, 2015</v>
      </c>
      <c r="H322" s="37"/>
      <c r="I322" s="86">
        <f>IF(playerstats!DQ13&lt;&gt;"",playerstats!DQ13,"")</f>
        <v>215</v>
      </c>
      <c r="J322" s="86">
        <f>IF(playerstats!DR13&lt;&gt;"",playerstats!DR13,"")</f>
        <v>268</v>
      </c>
      <c r="K322" s="86">
        <f>IF(playerstats!DS13&lt;&gt;"",playerstats!DS13,"")</f>
        <v>115</v>
      </c>
    </row>
    <row r="323" spans="1:12">
      <c r="A323" s="32">
        <v>10</v>
      </c>
      <c r="B323" s="9" t="str">
        <f>IF(playerstats!DI14&lt;&gt;"",playerstats!DI14,"")</f>
        <v>Brayden Bruce, 2021</v>
      </c>
      <c r="C323" s="37">
        <f>IF(playerstats!DJ14&lt;&gt;"",playerstats!DJ14,"")</f>
        <v>2.8265306122448979</v>
      </c>
      <c r="D323" s="37">
        <f>IF(playerstats!DK14&lt;&gt;"",playerstats!DK14,"")</f>
        <v>2.0816326530612246</v>
      </c>
      <c r="E323" s="87">
        <f>IF(playerstats!DL14&lt;&gt;"",playerstats!DL14,"")</f>
        <v>98</v>
      </c>
      <c r="F323" s="6"/>
      <c r="G323" s="9" t="str">
        <f>IF(playerstats!DP14&lt;&gt;"",playerstats!DP14,"")</f>
        <v>Dillon Barritt, 2019</v>
      </c>
      <c r="H323" s="37"/>
      <c r="I323" s="86">
        <f>IF(playerstats!DQ14&lt;&gt;"",playerstats!DQ14,"")</f>
        <v>208</v>
      </c>
      <c r="J323" s="86">
        <f>IF(playerstats!DR14&lt;&gt;"",playerstats!DR14,"")</f>
        <v>153</v>
      </c>
      <c r="K323" s="86">
        <f>IF(playerstats!DS14&lt;&gt;"",playerstats!DS14,"")</f>
        <v>106</v>
      </c>
    </row>
    <row r="325" spans="1:12">
      <c r="A325" s="10" t="s">
        <v>54</v>
      </c>
      <c r="C325" s="28"/>
      <c r="D325" s="10"/>
      <c r="E325" s="10"/>
      <c r="F325" s="10"/>
      <c r="G325" s="10"/>
      <c r="H325" s="10"/>
      <c r="I325" s="10"/>
      <c r="J325" s="10"/>
    </row>
    <row r="326" spans="1:12">
      <c r="B326" s="83" t="s">
        <v>166</v>
      </c>
      <c r="C326" s="5" t="s">
        <v>31</v>
      </c>
      <c r="D326" s="5" t="s">
        <v>34</v>
      </c>
      <c r="E326" s="78" t="s">
        <v>205</v>
      </c>
      <c r="F326" s="31"/>
      <c r="G326" s="83" t="s">
        <v>166</v>
      </c>
      <c r="H326" s="5"/>
      <c r="I326" s="5" t="s">
        <v>31</v>
      </c>
      <c r="J326" s="5" t="s">
        <v>34</v>
      </c>
      <c r="K326" s="78" t="s">
        <v>205</v>
      </c>
      <c r="L326" s="31"/>
    </row>
    <row r="327" spans="1:12">
      <c r="A327" s="32">
        <v>1</v>
      </c>
      <c r="B327" s="9" t="str">
        <f>IF(playerstats!EI5&lt;&gt;"",playerstats!EI5,"")</f>
        <v>Luca Brooks, 2022</v>
      </c>
      <c r="C327" s="37">
        <f>IF(playerstats!EJ5&lt;&gt;"",playerstats!EJ5,"")</f>
        <v>3.8888888888888888</v>
      </c>
      <c r="D327" s="37">
        <f>IF(playerstats!EK5&lt;&gt;"",playerstats!EK5,"")</f>
        <v>1.7083333333333333</v>
      </c>
      <c r="E327" s="87">
        <f>IF(playerstats!EL5&lt;&gt;"",playerstats!EL5,"")</f>
        <v>72</v>
      </c>
      <c r="F327" s="6"/>
      <c r="G327" s="9" t="str">
        <f>IF(playerstats!EP5&lt;&gt;"",playerstats!EP5,"")</f>
        <v>Luca Brooks, 2022</v>
      </c>
      <c r="I327" s="86">
        <f>IF(playerstats!EQ5&lt;&gt;"",playerstats!EQ5,"")</f>
        <v>280</v>
      </c>
      <c r="J327" s="86">
        <f>IF(playerstats!ER5&lt;&gt;"",playerstats!ER5,"")</f>
        <v>123</v>
      </c>
      <c r="K327" s="86">
        <f>IF(playerstats!ES5&lt;&gt;"",playerstats!ES5,"")</f>
        <v>72</v>
      </c>
      <c r="L327" s="8"/>
    </row>
    <row r="328" spans="1:12">
      <c r="A328" s="32">
        <v>2</v>
      </c>
      <c r="B328" s="9" t="str">
        <f>IF(playerstats!EI6&lt;&gt;"",playerstats!EI6,"")</f>
        <v>Jayden Caylor, 2020</v>
      </c>
      <c r="C328" s="37">
        <f>IF(playerstats!EJ6&lt;&gt;"",playerstats!EJ6,"")</f>
        <v>2.4554455445544554</v>
      </c>
      <c r="D328" s="37">
        <f>IF(playerstats!EK6&lt;&gt;"",playerstats!EK6,"")</f>
        <v>2.3267326732673266</v>
      </c>
      <c r="E328" s="87">
        <f>IF(playerstats!EL6&lt;&gt;"",playerstats!EL6,"")</f>
        <v>101</v>
      </c>
      <c r="F328" s="6"/>
      <c r="G328" s="9" t="str">
        <f>IF(playerstats!EP6&lt;&gt;"",playerstats!EP6,"")</f>
        <v>Jayden Caylor, 2020</v>
      </c>
      <c r="I328" s="86">
        <f>IF(playerstats!EQ6&lt;&gt;"",playerstats!EQ6,"")</f>
        <v>248</v>
      </c>
      <c r="J328" s="86">
        <f>IF(playerstats!ER6&lt;&gt;"",playerstats!ER6,"")</f>
        <v>235</v>
      </c>
      <c r="K328" s="86">
        <f>IF(playerstats!ES6&lt;&gt;"",playerstats!ES6,"")</f>
        <v>101</v>
      </c>
      <c r="L328" s="8"/>
    </row>
    <row r="329" spans="1:12">
      <c r="A329" s="32">
        <v>3</v>
      </c>
      <c r="B329" s="9" t="str">
        <f>IF(playerstats!EI7&lt;&gt;"",playerstats!EI7,"")</f>
        <v>Bart Pautz, 1996</v>
      </c>
      <c r="C329" s="37">
        <f>IF(playerstats!EJ7&lt;&gt;"",playerstats!EJ7,"")</f>
        <v>2.3695652173913042</v>
      </c>
      <c r="D329" s="37">
        <f>IF(playerstats!EK7&lt;&gt;"",playerstats!EK7,"")</f>
        <v>0</v>
      </c>
      <c r="E329" s="87">
        <f>IF(playerstats!EL7&lt;&gt;"",playerstats!EL7,"")</f>
        <v>46</v>
      </c>
      <c r="F329" s="6"/>
      <c r="G329" s="9" t="str">
        <f>IF(playerstats!EP7&lt;&gt;"",playerstats!EP7,"")</f>
        <v>Dawson Butts, 2018</v>
      </c>
      <c r="I329" s="86">
        <f>IF(playerstats!EQ7&lt;&gt;"",playerstats!EQ7,"")</f>
        <v>236</v>
      </c>
      <c r="J329" s="86">
        <f>IF(playerstats!ER7&lt;&gt;"",playerstats!ER7,"")</f>
        <v>178</v>
      </c>
      <c r="K329" s="86">
        <f>IF(playerstats!ES7&lt;&gt;"",playerstats!ES7,"")</f>
        <v>107</v>
      </c>
      <c r="L329" s="8"/>
    </row>
    <row r="330" spans="1:12">
      <c r="A330" s="32">
        <v>4</v>
      </c>
      <c r="B330" s="9" t="str">
        <f>IF(playerstats!EI8&lt;&gt;"",playerstats!EI8,"")</f>
        <v>Dawson Butts, 2018</v>
      </c>
      <c r="C330" s="37">
        <f>IF(playerstats!EJ8&lt;&gt;"",playerstats!EJ8,"")</f>
        <v>2.2056074766355138</v>
      </c>
      <c r="D330" s="37">
        <f>IF(playerstats!EK8&lt;&gt;"",playerstats!EK8,"")</f>
        <v>1.6635514018691588</v>
      </c>
      <c r="E330" s="87">
        <f>IF(playerstats!EL8&lt;&gt;"",playerstats!EL8,"")</f>
        <v>107</v>
      </c>
      <c r="F330" s="6"/>
      <c r="G330" s="9" t="str">
        <f>IF(playerstats!EP8&lt;&gt;"",playerstats!EP8,"")</f>
        <v>Payton Watt, 2018</v>
      </c>
      <c r="I330" s="86">
        <f>IF(playerstats!EQ8&lt;&gt;"",playerstats!EQ8,"")</f>
        <v>202</v>
      </c>
      <c r="J330" s="86">
        <f>IF(playerstats!ER8&lt;&gt;"",playerstats!ER8,"")</f>
        <v>179</v>
      </c>
      <c r="K330" s="86">
        <f>IF(playerstats!ES8&lt;&gt;"",playerstats!ES8,"")</f>
        <v>107</v>
      </c>
      <c r="L330" s="8"/>
    </row>
    <row r="331" spans="1:12">
      <c r="A331" s="32">
        <v>5</v>
      </c>
      <c r="B331" s="9" t="str">
        <f>IF(playerstats!EI9&lt;&gt;"",playerstats!EI9,"")</f>
        <v>Toby Canfield, 1997</v>
      </c>
      <c r="C331" s="37">
        <f>IF(playerstats!EJ9&lt;&gt;"",playerstats!EJ9,"")</f>
        <v>2.1818181818181817</v>
      </c>
      <c r="D331" s="37">
        <f>IF(playerstats!EK9&lt;&gt;"",playerstats!EK9,"")</f>
        <v>0</v>
      </c>
      <c r="E331" s="87">
        <f>IF(playerstats!EL9&lt;&gt;"",playerstats!EL9,"")</f>
        <v>66</v>
      </c>
      <c r="F331" s="6"/>
      <c r="G331" s="9" t="str">
        <f>IF(playerstats!EP9&lt;&gt;"",playerstats!EP9,"")</f>
        <v>Dillon Barritt, 2019</v>
      </c>
      <c r="I331" s="86">
        <f>IF(playerstats!EQ9&lt;&gt;"",playerstats!EQ9,"")</f>
        <v>167</v>
      </c>
      <c r="J331" s="86">
        <f>IF(playerstats!ER9&lt;&gt;"",playerstats!ER9,"")</f>
        <v>174</v>
      </c>
      <c r="K331" s="86">
        <f>IF(playerstats!ES9&lt;&gt;"",playerstats!ES9,"")</f>
        <v>106</v>
      </c>
      <c r="L331" s="8"/>
    </row>
    <row r="332" spans="1:12">
      <c r="A332" s="32">
        <v>6</v>
      </c>
      <c r="B332" s="9" t="str">
        <f>IF(playerstats!EI10&lt;&gt;"",playerstats!EI10,"")</f>
        <v>Chase Mills, 2024</v>
      </c>
      <c r="C332" s="37">
        <f>IF(playerstats!EJ10&lt;&gt;"",playerstats!EJ10,"")</f>
        <v>2.0923076923076924</v>
      </c>
      <c r="D332" s="37">
        <f>IF(playerstats!EK10&lt;&gt;"",playerstats!EK10,"")</f>
        <v>0.76923076923076927</v>
      </c>
      <c r="E332" s="87">
        <f>IF(playerstats!EL10&lt;&gt;"",playerstats!EL10,"")</f>
        <v>65</v>
      </c>
      <c r="F332" s="6"/>
      <c r="G332" s="9" t="str">
        <f>IF(playerstats!EP10&lt;&gt;"",playerstats!EP10,"")</f>
        <v>Jett Materi, 2015</v>
      </c>
      <c r="I332" s="86">
        <f>IF(playerstats!EQ10&lt;&gt;"",playerstats!EQ10,"")</f>
        <v>163</v>
      </c>
      <c r="J332" s="86">
        <f>IF(playerstats!ER10&lt;&gt;"",playerstats!ER10,"")</f>
        <v>173</v>
      </c>
      <c r="K332" s="86">
        <f>IF(playerstats!ES10&lt;&gt;"",playerstats!ES10,"")</f>
        <v>115</v>
      </c>
      <c r="L332" s="8"/>
    </row>
    <row r="333" spans="1:12">
      <c r="A333" s="32">
        <v>7</v>
      </c>
      <c r="B333" s="9" t="str">
        <f>IF(playerstats!EI11&lt;&gt;"",playerstats!EI11,"")</f>
        <v>Jesse Stockler, 2008</v>
      </c>
      <c r="C333" s="37">
        <f>IF(playerstats!EJ11&lt;&gt;"",playerstats!EJ11,"")</f>
        <v>2.0769230769230771</v>
      </c>
      <c r="D333" s="37">
        <f>IF(playerstats!EK11&lt;&gt;"",playerstats!EK11,"")</f>
        <v>0</v>
      </c>
      <c r="E333" s="87">
        <f>IF(playerstats!EL11&lt;&gt;"",playerstats!EL11,"")</f>
        <v>13</v>
      </c>
      <c r="F333" s="6"/>
      <c r="G333" s="9" t="str">
        <f>IF(playerstats!EP11&lt;&gt;"",playerstats!EP11,"")</f>
        <v>Reece Barritt, 2022</v>
      </c>
      <c r="I333" s="86">
        <f>IF(playerstats!EQ11&lt;&gt;"",playerstats!EQ11,"")</f>
        <v>160</v>
      </c>
      <c r="J333" s="86">
        <f>IF(playerstats!ER11&lt;&gt;"",playerstats!ER11,"")</f>
        <v>123</v>
      </c>
      <c r="K333" s="86">
        <f>IF(playerstats!ES11&lt;&gt;"",playerstats!ES11,"")</f>
        <v>100</v>
      </c>
      <c r="L333" s="8"/>
    </row>
    <row r="334" spans="1:12">
      <c r="A334" s="32">
        <v>8</v>
      </c>
      <c r="B334" s="9" t="str">
        <f>IF(playerstats!EI12&lt;&gt;"",playerstats!EI12,"")</f>
        <v>Travis Todd, 1993</v>
      </c>
      <c r="C334" s="37">
        <f>IF(playerstats!EJ12&lt;&gt;"",playerstats!EJ12,"")</f>
        <v>1.9848484848484849</v>
      </c>
      <c r="D334" s="37">
        <f>IF(playerstats!EK12&lt;&gt;"",playerstats!EK12,"")</f>
        <v>0</v>
      </c>
      <c r="E334" s="87">
        <f>IF(playerstats!EL12&lt;&gt;"",playerstats!EL12,"")</f>
        <v>66</v>
      </c>
      <c r="F334" s="6"/>
      <c r="G334" s="9" t="str">
        <f>IF(playerstats!EP12&lt;&gt;"",playerstats!EP12,"")</f>
        <v>Clayton Louderback, 2019</v>
      </c>
      <c r="I334" s="86">
        <f>IF(playerstats!EQ12&lt;&gt;"",playerstats!EQ12,"")</f>
        <v>157</v>
      </c>
      <c r="J334" s="86">
        <f>IF(playerstats!ER12&lt;&gt;"",playerstats!ER12,"")</f>
        <v>211</v>
      </c>
      <c r="K334" s="86">
        <f>IF(playerstats!ES12&lt;&gt;"",playerstats!ES12,"")</f>
        <v>93</v>
      </c>
      <c r="L334" s="8"/>
    </row>
    <row r="335" spans="1:12">
      <c r="A335" s="32">
        <v>9</v>
      </c>
      <c r="B335" s="9" t="str">
        <f>IF(playerstats!EI13&lt;&gt;"",playerstats!EI13,"")</f>
        <v>Matt Lougee, 2009</v>
      </c>
      <c r="C335" s="37">
        <f>IF(playerstats!EJ13&lt;&gt;"",playerstats!EJ13,"")</f>
        <v>1.9428571428571428</v>
      </c>
      <c r="D335" s="37">
        <f>IF(playerstats!EK13&lt;&gt;"",playerstats!EK13,"")</f>
        <v>0.91428571428571426</v>
      </c>
      <c r="E335" s="87">
        <f>IF(playerstats!EL13&lt;&gt;"",playerstats!EL13,"")</f>
        <v>70</v>
      </c>
      <c r="F335" s="6"/>
      <c r="G335" s="9" t="str">
        <f>IF(playerstats!EP13&lt;&gt;"",playerstats!EP13,"")</f>
        <v>Toby Canfield, 1997</v>
      </c>
      <c r="I335" s="86">
        <f>IF(playerstats!EQ13&lt;&gt;"",playerstats!EQ13,"")</f>
        <v>144</v>
      </c>
      <c r="J335" s="86" t="str">
        <f>IF(playerstats!ER13&lt;&gt;"",playerstats!ER13,"")</f>
        <v/>
      </c>
      <c r="K335" s="86">
        <f>IF(playerstats!ES13&lt;&gt;"",playerstats!ES13,"")</f>
        <v>66</v>
      </c>
      <c r="L335" s="8"/>
    </row>
    <row r="336" spans="1:12">
      <c r="A336" s="32">
        <v>10</v>
      </c>
      <c r="B336" s="9" t="str">
        <f>IF(playerstats!EI14&lt;&gt;"",playerstats!EI14,"")</f>
        <v>Zach Woods, 2010</v>
      </c>
      <c r="C336" s="37">
        <f>IF(playerstats!EJ14&lt;&gt;"",playerstats!EJ14,"")</f>
        <v>1.9166666666666667</v>
      </c>
      <c r="D336" s="37">
        <f>IF(playerstats!EK14&lt;&gt;"",playerstats!EK14,"")</f>
        <v>2.5833333333333335</v>
      </c>
      <c r="E336" s="87">
        <f>IF(playerstats!EL14&lt;&gt;"",playerstats!EL14,"")</f>
        <v>12</v>
      </c>
      <c r="F336" s="6"/>
      <c r="G336" s="9" t="str">
        <f>IF(playerstats!EP14&lt;&gt;"",playerstats!EP14,"")</f>
        <v>Wyatt Burr, 2014</v>
      </c>
      <c r="I336" s="86">
        <f>IF(playerstats!EQ14&lt;&gt;"",playerstats!EQ14,"")</f>
        <v>140</v>
      </c>
      <c r="J336" s="86">
        <f>IF(playerstats!ER14&lt;&gt;"",playerstats!ER14,"")</f>
        <v>129</v>
      </c>
      <c r="K336" s="86">
        <f>IF(playerstats!ES14&lt;&gt;"",playerstats!ES14,"")</f>
        <v>106</v>
      </c>
      <c r="L336" s="8"/>
    </row>
    <row r="338" spans="1:12">
      <c r="A338" s="10" t="s">
        <v>55</v>
      </c>
      <c r="C338" s="28"/>
      <c r="D338" s="10"/>
      <c r="E338" s="10"/>
      <c r="F338" s="10"/>
      <c r="G338" s="10"/>
      <c r="H338" s="10"/>
      <c r="I338" s="10"/>
      <c r="J338" s="10"/>
    </row>
    <row r="339" spans="1:12">
      <c r="B339" s="83" t="s">
        <v>166</v>
      </c>
      <c r="C339" s="5" t="s">
        <v>32</v>
      </c>
      <c r="D339" s="5" t="s">
        <v>34</v>
      </c>
      <c r="E339" s="78" t="s">
        <v>205</v>
      </c>
      <c r="F339" s="31"/>
      <c r="G339" s="83" t="s">
        <v>166</v>
      </c>
      <c r="H339" s="5"/>
      <c r="I339" s="5" t="s">
        <v>32</v>
      </c>
      <c r="J339" s="5" t="s">
        <v>34</v>
      </c>
      <c r="K339" s="78" t="s">
        <v>205</v>
      </c>
    </row>
    <row r="340" spans="1:12">
      <c r="A340" s="32">
        <v>1</v>
      </c>
      <c r="B340" s="9" t="str">
        <f>IF(playerstats!FI5&lt;&gt;"",playerstats!FI5,"")</f>
        <v>Lance Garland, 2016</v>
      </c>
      <c r="C340" s="37">
        <f>IF(playerstats!FJ5&lt;&gt;"",playerstats!FJ5,"")</f>
        <v>1.3703703703703705</v>
      </c>
      <c r="D340" s="37">
        <f>IF(playerstats!FK5&lt;&gt;"",playerstats!FK5,"")</f>
        <v>2.2592592592592591</v>
      </c>
      <c r="E340" s="87">
        <f>IF(playerstats!FL5&lt;&gt;"",playerstats!FL5,"")</f>
        <v>27</v>
      </c>
      <c r="F340" s="6"/>
      <c r="G340" s="9" t="str">
        <f>IF(playerstats!FP5&lt;&gt;"",playerstats!FP5,"")</f>
        <v>Logan Loberg, 2015</v>
      </c>
      <c r="I340" s="86">
        <f>IF(playerstats!FQ5&lt;&gt;"",playerstats!FQ5,"")</f>
        <v>102</v>
      </c>
      <c r="J340" s="86">
        <f>IF(playerstats!FR5&lt;&gt;"",playerstats!FR5,"")</f>
        <v>195</v>
      </c>
      <c r="K340" s="86">
        <f>IF(playerstats!FS5&lt;&gt;"",playerstats!FS5,"")</f>
        <v>116</v>
      </c>
    </row>
    <row r="341" spans="1:12">
      <c r="A341" s="32">
        <v>2</v>
      </c>
      <c r="B341" s="9" t="str">
        <f>IF(playerstats!FI6&lt;&gt;"",playerstats!FI6,"")</f>
        <v>Logan Loberg, 2015</v>
      </c>
      <c r="C341" s="37">
        <f>IF(playerstats!FJ6&lt;&gt;"",playerstats!FJ6,"")</f>
        <v>0.87931034482758619</v>
      </c>
      <c r="D341" s="37">
        <f>IF(playerstats!FK6&lt;&gt;"",playerstats!FK6,"")</f>
        <v>1.6810344827586208</v>
      </c>
      <c r="E341" s="87">
        <f>IF(playerstats!FL6&lt;&gt;"",playerstats!FL6,"")</f>
        <v>116</v>
      </c>
      <c r="F341" s="6"/>
      <c r="G341" s="9" t="str">
        <f>IF(playerstats!FP6&lt;&gt;"",playerstats!FP6,"")</f>
        <v>Dawson Smith, 2022</v>
      </c>
      <c r="I341" s="86">
        <f>IF(playerstats!FQ6&lt;&gt;"",playerstats!FQ6,"")</f>
        <v>48</v>
      </c>
      <c r="J341" s="86">
        <f>IF(playerstats!FR6&lt;&gt;"",playerstats!FR6,"")</f>
        <v>91</v>
      </c>
      <c r="K341" s="86">
        <f>IF(playerstats!FS6&lt;&gt;"",playerstats!FS6,"")</f>
        <v>68</v>
      </c>
    </row>
    <row r="342" spans="1:12">
      <c r="A342" s="32">
        <v>3</v>
      </c>
      <c r="B342" s="9" t="str">
        <f>IF(playerstats!FI7&lt;&gt;"",playerstats!FI7,"")</f>
        <v>Dawson Smith, 2022</v>
      </c>
      <c r="C342" s="37">
        <f>IF(playerstats!FJ7&lt;&gt;"",playerstats!FJ7,"")</f>
        <v>0.70588235294117652</v>
      </c>
      <c r="D342" s="37">
        <f>IF(playerstats!FK7&lt;&gt;"",playerstats!FK7,"")</f>
        <v>1.338235294117647</v>
      </c>
      <c r="E342" s="87">
        <f>IF(playerstats!FL7&lt;&gt;"",playerstats!FL7,"")</f>
        <v>68</v>
      </c>
      <c r="F342" s="6"/>
      <c r="G342" s="9" t="str">
        <f>IF(playerstats!FP7&lt;&gt;"",playerstats!FP7,"")</f>
        <v>Ethan Schiller, 2024</v>
      </c>
      <c r="I342" s="86">
        <f>IF(playerstats!FQ7&lt;&gt;"",playerstats!FQ7,"")</f>
        <v>38</v>
      </c>
      <c r="J342" s="86">
        <f>IF(playerstats!FR7&lt;&gt;"",playerstats!FR7,"")</f>
        <v>100</v>
      </c>
      <c r="K342" s="86">
        <f>IF(playerstats!FS7&lt;&gt;"",playerstats!FS7,"")</f>
        <v>64</v>
      </c>
    </row>
    <row r="343" spans="1:12">
      <c r="A343" s="32">
        <v>4</v>
      </c>
      <c r="B343" s="9" t="str">
        <f>IF(playerstats!FI8&lt;&gt;"",playerstats!FI8,"")</f>
        <v>Mark Himle, 2009</v>
      </c>
      <c r="C343" s="37">
        <f>IF(playerstats!FJ8&lt;&gt;"",playerstats!FJ8,"")</f>
        <v>0.62</v>
      </c>
      <c r="D343" s="37">
        <f>IF(playerstats!FK8&lt;&gt;"",playerstats!FK8,"")</f>
        <v>1</v>
      </c>
      <c r="E343" s="87">
        <f>IF(playerstats!FL8&lt;&gt;"",playerstats!FL8,"")</f>
        <v>50</v>
      </c>
      <c r="F343" s="6"/>
      <c r="G343" s="9" t="str">
        <f>IF(playerstats!FP8&lt;&gt;"",playerstats!FP8,"")</f>
        <v>Lance Garland, 2016</v>
      </c>
      <c r="I343" s="86">
        <f>IF(playerstats!FQ8&lt;&gt;"",playerstats!FQ8,"")</f>
        <v>37</v>
      </c>
      <c r="J343" s="86">
        <f>IF(playerstats!FR8&lt;&gt;"",playerstats!FR8,"")</f>
        <v>61</v>
      </c>
      <c r="K343" s="86">
        <f>IF(playerstats!FS8&lt;&gt;"",playerstats!FS8,"")</f>
        <v>27</v>
      </c>
    </row>
    <row r="344" spans="1:12">
      <c r="A344" s="32">
        <v>5</v>
      </c>
      <c r="B344" s="9" t="str">
        <f>IF(playerstats!FI9&lt;&gt;"",playerstats!FI9,"")</f>
        <v>Ethan Schiller, 2024</v>
      </c>
      <c r="C344" s="37">
        <f>IF(playerstats!FJ9&lt;&gt;"",playerstats!FJ9,"")</f>
        <v>0.59375</v>
      </c>
      <c r="D344" s="37">
        <f>IF(playerstats!FK9&lt;&gt;"",playerstats!FK9,"")</f>
        <v>1.5625</v>
      </c>
      <c r="E344" s="87">
        <f>IF(playerstats!FL9&lt;&gt;"",playerstats!FL9,"")</f>
        <v>64</v>
      </c>
      <c r="F344" s="6"/>
      <c r="G344" s="9" t="str">
        <f>IF(playerstats!FP9&lt;&gt;"",playerstats!FP9,"")</f>
        <v>Payton Watt, 2018</v>
      </c>
      <c r="I344" s="86">
        <f>IF(playerstats!FQ9&lt;&gt;"",playerstats!FQ9,"")</f>
        <v>35</v>
      </c>
      <c r="J344" s="86">
        <f>IF(playerstats!FR9&lt;&gt;"",playerstats!FR9,"")</f>
        <v>179</v>
      </c>
      <c r="K344" s="86">
        <f>IF(playerstats!FS9&lt;&gt;"",playerstats!FS9,"")</f>
        <v>107</v>
      </c>
    </row>
    <row r="345" spans="1:12">
      <c r="A345" s="32">
        <v>6</v>
      </c>
      <c r="B345" s="9" t="str">
        <f>IF(playerstats!FI10&lt;&gt;"",playerstats!FI10,"")</f>
        <v>Isaiah Brooks, 2020</v>
      </c>
      <c r="C345" s="37">
        <f>IF(playerstats!FJ10&lt;&gt;"",playerstats!FJ10,"")</f>
        <v>0.36363636363636365</v>
      </c>
      <c r="D345" s="37">
        <f>IF(playerstats!FK10&lt;&gt;"",playerstats!FK10,"")</f>
        <v>3.0454545454545454</v>
      </c>
      <c r="E345" s="87">
        <f>IF(playerstats!FL10&lt;&gt;"",playerstats!FL10,"")</f>
        <v>22</v>
      </c>
      <c r="F345" s="6"/>
      <c r="G345" s="9" t="str">
        <f>IF(playerstats!FP10&lt;&gt;"",playerstats!FP10,"")</f>
        <v>Mark Himle, 2009</v>
      </c>
      <c r="I345" s="86">
        <f>IF(playerstats!FQ10&lt;&gt;"",playerstats!FQ10,"")</f>
        <v>31</v>
      </c>
      <c r="J345" s="86">
        <f>IF(playerstats!FR10&lt;&gt;"",playerstats!FR10,"")</f>
        <v>50</v>
      </c>
      <c r="K345" s="86">
        <f>IF(playerstats!FS10&lt;&gt;"",playerstats!FS10,"")</f>
        <v>50</v>
      </c>
    </row>
    <row r="346" spans="1:12">
      <c r="A346" s="32">
        <v>7</v>
      </c>
      <c r="B346" s="9" t="str">
        <f>IF(playerstats!FI11&lt;&gt;"",playerstats!FI11,"")</f>
        <v>Luca Brooks, 2022</v>
      </c>
      <c r="C346" s="37">
        <f>IF(playerstats!FJ11&lt;&gt;"",playerstats!FJ11,"")</f>
        <v>0.33333333333333331</v>
      </c>
      <c r="D346" s="37">
        <f>IF(playerstats!FK11&lt;&gt;"",playerstats!FK11,"")</f>
        <v>1.7083333333333333</v>
      </c>
      <c r="E346" s="87">
        <f>IF(playerstats!FL11&lt;&gt;"",playerstats!FL11,"")</f>
        <v>72</v>
      </c>
      <c r="F346" s="6"/>
      <c r="G346" s="9" t="str">
        <f>IF(playerstats!FP11&lt;&gt;"",playerstats!FP11,"")</f>
        <v>Jayden Caylor, 2020</v>
      </c>
      <c r="I346" s="86">
        <f>IF(playerstats!FQ11&lt;&gt;"",playerstats!FQ11,"")</f>
        <v>26</v>
      </c>
      <c r="J346" s="86">
        <f>IF(playerstats!FR11&lt;&gt;"",playerstats!FR11,"")</f>
        <v>235</v>
      </c>
      <c r="K346" s="86">
        <f>IF(playerstats!FS11&lt;&gt;"",playerstats!FS11,"")</f>
        <v>101</v>
      </c>
    </row>
    <row r="347" spans="1:12">
      <c r="A347" s="32">
        <v>8</v>
      </c>
      <c r="B347" s="9" t="str">
        <f>IF(playerstats!FI12&lt;&gt;"",playerstats!FI12,"")</f>
        <v>Payton Watt, 2018</v>
      </c>
      <c r="C347" s="37">
        <f>IF(playerstats!FJ12&lt;&gt;"",playerstats!FJ12,"")</f>
        <v>0.32710280373831774</v>
      </c>
      <c r="D347" s="37">
        <f>IF(playerstats!FK12&lt;&gt;"",playerstats!FK12,"")</f>
        <v>1.6728971962616823</v>
      </c>
      <c r="E347" s="87">
        <f>IF(playerstats!FL12&lt;&gt;"",playerstats!FL12,"")</f>
        <v>107</v>
      </c>
      <c r="F347" s="6"/>
      <c r="G347" s="9" t="str">
        <f>IF(playerstats!FP12&lt;&gt;"",playerstats!FP12,"")</f>
        <v>Luca Brooks, 2022</v>
      </c>
      <c r="I347" s="86">
        <f>IF(playerstats!FQ12&lt;&gt;"",playerstats!FQ12,"")</f>
        <v>24</v>
      </c>
      <c r="J347" s="86">
        <f>IF(playerstats!FR12&lt;&gt;"",playerstats!FR12,"")</f>
        <v>123</v>
      </c>
      <c r="K347" s="86">
        <f>IF(playerstats!FS12&lt;&gt;"",playerstats!FS12,"")</f>
        <v>72</v>
      </c>
    </row>
    <row r="348" spans="1:12">
      <c r="A348" s="32">
        <v>9</v>
      </c>
      <c r="B348" s="9" t="str">
        <f>IF(playerstats!FI13&lt;&gt;"",playerstats!FI13,"")</f>
        <v>Jayden Caylor, 2020</v>
      </c>
      <c r="C348" s="37">
        <f>IF(playerstats!FJ13&lt;&gt;"",playerstats!FJ13,"")</f>
        <v>0.25742574257425743</v>
      </c>
      <c r="D348" s="37">
        <f>IF(playerstats!FK13&lt;&gt;"",playerstats!FK13,"")</f>
        <v>2.3267326732673266</v>
      </c>
      <c r="E348" s="87">
        <f>IF(playerstats!FL13&lt;&gt;"",playerstats!FL13,"")</f>
        <v>101</v>
      </c>
      <c r="F348" s="6"/>
      <c r="G348" s="9" t="str">
        <f>IF(playerstats!FP13&lt;&gt;"",playerstats!FP13,"")</f>
        <v>Hunter Woodard, 2017</v>
      </c>
      <c r="I348" s="86">
        <f>IF(playerstats!FQ13&lt;&gt;"",playerstats!FQ13,"")</f>
        <v>21</v>
      </c>
      <c r="J348" s="86">
        <f>IF(playerstats!FR13&lt;&gt;"",playerstats!FR13,"")</f>
        <v>165</v>
      </c>
      <c r="K348" s="86">
        <f>IF(playerstats!FS13&lt;&gt;"",playerstats!FS13,"")</f>
        <v>98</v>
      </c>
    </row>
    <row r="349" spans="1:12">
      <c r="A349" s="32">
        <v>10</v>
      </c>
      <c r="B349" s="9" t="str">
        <f>IF(playerstats!FI14&lt;&gt;"",playerstats!FI14,"")</f>
        <v>Jesse Stockler, 2008</v>
      </c>
      <c r="C349" s="37">
        <f>IF(playerstats!FJ14&lt;&gt;"",playerstats!FJ14,"")</f>
        <v>0.23076923076923078</v>
      </c>
      <c r="D349" s="37">
        <f>IF(playerstats!FK14&lt;&gt;"",playerstats!FK14,"")</f>
        <v>0</v>
      </c>
      <c r="E349" s="87">
        <f>IF(playerstats!FL14&lt;&gt;"",playerstats!FL14,"")</f>
        <v>13</v>
      </c>
      <c r="F349" s="6"/>
      <c r="G349" s="9" t="str">
        <f>IF(playerstats!FP14&lt;&gt;"",playerstats!FP14,"")</f>
        <v>Bryton Materi, 2014</v>
      </c>
      <c r="I349" s="86">
        <f>IF(playerstats!FQ14&lt;&gt;"",playerstats!FQ14,"")</f>
        <v>16</v>
      </c>
      <c r="J349" s="86">
        <f>IF(playerstats!FR14&lt;&gt;"",playerstats!FR14,"")</f>
        <v>129</v>
      </c>
      <c r="K349" s="86">
        <f>IF(playerstats!FS14&lt;&gt;"",playerstats!FS14,"")</f>
        <v>104</v>
      </c>
    </row>
    <row r="351" spans="1:12">
      <c r="A351" s="10" t="s">
        <v>56</v>
      </c>
      <c r="C351" s="28" t="s">
        <v>292</v>
      </c>
      <c r="D351" s="10"/>
      <c r="E351" s="10"/>
      <c r="F351" s="10"/>
      <c r="G351" s="10"/>
      <c r="H351" s="10"/>
      <c r="I351" s="28"/>
      <c r="J351" s="10"/>
    </row>
    <row r="352" spans="1:12">
      <c r="B352" s="83" t="s">
        <v>166</v>
      </c>
      <c r="C352" s="5" t="s">
        <v>19</v>
      </c>
      <c r="D352" s="5" t="s">
        <v>17</v>
      </c>
      <c r="E352" s="5" t="s">
        <v>18</v>
      </c>
      <c r="F352" s="78" t="s">
        <v>205</v>
      </c>
      <c r="G352" s="83" t="s">
        <v>166</v>
      </c>
      <c r="H352" s="5"/>
      <c r="I352" s="5" t="s">
        <v>17</v>
      </c>
      <c r="J352" s="5" t="s">
        <v>18</v>
      </c>
      <c r="K352" s="5" t="s">
        <v>19</v>
      </c>
      <c r="L352" s="78" t="s">
        <v>205</v>
      </c>
    </row>
    <row r="353" spans="1:12">
      <c r="A353" s="32">
        <v>1</v>
      </c>
      <c r="B353" s="9" t="str">
        <f>IF(playerstats!HT5&lt;&gt;"",playerstats!HT5,"")</f>
        <v>Travis Woods, 2011</v>
      </c>
      <c r="C353" s="36">
        <f>IF(playerstats!HU5&lt;&gt;"",playerstats!HU5,"")</f>
        <v>0.5</v>
      </c>
      <c r="D353" s="37">
        <f>IF(playerstats!HV5&lt;&gt;"",playerstats!HV5,"")</f>
        <v>0.66666666666666663</v>
      </c>
      <c r="E353" s="37">
        <f>IF(playerstats!HW5&lt;&gt;"",playerstats!HW5,"")</f>
        <v>1.3333333333333333</v>
      </c>
      <c r="F353" s="85">
        <f>IF(playerstats!HX5&lt;&gt;"",playerstats!HX5,"")</f>
        <v>21</v>
      </c>
      <c r="G353" s="9" t="str">
        <f>IF(playerstats!LE5&lt;&gt;"",playerstats!LE5,"")</f>
        <v>Dillon Barritt, 2019</v>
      </c>
      <c r="I353" s="86">
        <f>IF(playerstats!LF5&lt;&gt;"",playerstats!LF5,"")</f>
        <v>257</v>
      </c>
      <c r="J353" s="86">
        <f>IF(playerstats!LG5&lt;&gt;"",playerstats!LG5,"")</f>
        <v>756</v>
      </c>
      <c r="K353" s="36">
        <f>IF(playerstats!LH5&lt;&gt;"",playerstats!LH5,"")</f>
        <v>0.33994708994708994</v>
      </c>
      <c r="L353" s="87">
        <f>IF(playerstats!LI5&lt;&gt;"",playerstats!LI5,"")</f>
        <v>106</v>
      </c>
    </row>
    <row r="354" spans="1:12">
      <c r="A354" s="32">
        <v>2</v>
      </c>
      <c r="B354" s="9" t="str">
        <f>IF(playerstats!HT6&lt;&gt;"",playerstats!HT6,"")</f>
        <v>Brett Bruce, 1999</v>
      </c>
      <c r="C354" s="36">
        <f>IF(playerstats!HU6&lt;&gt;"",playerstats!HU6,"")</f>
        <v>0.45283018867924529</v>
      </c>
      <c r="D354" s="37">
        <f>IF(playerstats!HV6&lt;&gt;"",playerstats!HV6,"")</f>
        <v>0.46153846153846156</v>
      </c>
      <c r="E354" s="37">
        <f>IF(playerstats!HW6&lt;&gt;"",playerstats!HW6,"")</f>
        <v>1.0192307692307692</v>
      </c>
      <c r="F354" s="85">
        <f>IF(playerstats!HX6&lt;&gt;"",playerstats!HX6,"")</f>
        <v>52</v>
      </c>
      <c r="G354" s="9" t="str">
        <f>IF(playerstats!LE6&lt;&gt;"",playerstats!LE6,"")</f>
        <v>Payton Watt, 2018</v>
      </c>
      <c r="I354" s="86">
        <f>IF(playerstats!LF6&lt;&gt;"",playerstats!LF6,"")</f>
        <v>246</v>
      </c>
      <c r="J354" s="86">
        <f>IF(playerstats!LG6&lt;&gt;"",playerstats!LG6,"")</f>
        <v>775</v>
      </c>
      <c r="K354" s="36">
        <f>IF(playerstats!LH6&lt;&gt;"",playerstats!LH6,"")</f>
        <v>0.3174193548387097</v>
      </c>
      <c r="L354" s="87">
        <f>IF(playerstats!LI6&lt;&gt;"",playerstats!LI6,"")</f>
        <v>107</v>
      </c>
    </row>
    <row r="355" spans="1:12">
      <c r="A355" s="32">
        <v>3</v>
      </c>
      <c r="B355" s="9" t="str">
        <f>IF(playerstats!HT7&lt;&gt;"",playerstats!HT7,"")</f>
        <v>Reece Barritt, 2022</v>
      </c>
      <c r="C355" s="36">
        <f>IF(playerstats!HU7&lt;&gt;"",playerstats!HU7,"")</f>
        <v>0.39487179487179486</v>
      </c>
      <c r="D355" s="37">
        <f>IF(playerstats!HV7&lt;&gt;"",playerstats!HV7,"")</f>
        <v>1.54</v>
      </c>
      <c r="E355" s="37">
        <f>IF(playerstats!HW7&lt;&gt;"",playerstats!HW7,"")</f>
        <v>3.9</v>
      </c>
      <c r="F355" s="85">
        <f>IF(playerstats!HX7&lt;&gt;"",playerstats!HX7,"")</f>
        <v>100</v>
      </c>
      <c r="G355" s="9" t="str">
        <f>IF(playerstats!LE7&lt;&gt;"",playerstats!LE7,"")</f>
        <v>Luca Brooks, 2022</v>
      </c>
      <c r="I355" s="86">
        <f>IF(playerstats!LF7&lt;&gt;"",playerstats!LF7,"")</f>
        <v>200</v>
      </c>
      <c r="J355" s="86">
        <f>IF(playerstats!LG7&lt;&gt;"",playerstats!LG7,"")</f>
        <v>507</v>
      </c>
      <c r="K355" s="36">
        <f>IF(playerstats!LH7&lt;&gt;"",playerstats!LH7,"")</f>
        <v>0.39447731755424065</v>
      </c>
      <c r="L355" s="87">
        <f>IF(playerstats!LI7&lt;&gt;"",playerstats!LI7,"")</f>
        <v>72</v>
      </c>
    </row>
    <row r="356" spans="1:12">
      <c r="A356" s="32">
        <v>4</v>
      </c>
      <c r="B356" s="9" t="str">
        <f>IF(playerstats!HT8&lt;&gt;"",playerstats!HT8,"")</f>
        <v>Luca Brooks, 2022</v>
      </c>
      <c r="C356" s="36">
        <f>IF(playerstats!HU8&lt;&gt;"",playerstats!HU8,"")</f>
        <v>0.39447731755424065</v>
      </c>
      <c r="D356" s="37">
        <f>IF(playerstats!HV8&lt;&gt;"",playerstats!HV8,"")</f>
        <v>2.7777777777777777</v>
      </c>
      <c r="E356" s="37">
        <f>IF(playerstats!HW8&lt;&gt;"",playerstats!HW8,"")</f>
        <v>7.041666666666667</v>
      </c>
      <c r="F356" s="85">
        <f>IF(playerstats!HX8&lt;&gt;"",playerstats!HX8,"")</f>
        <v>72</v>
      </c>
      <c r="G356" s="9" t="str">
        <f>IF(playerstats!LE8&lt;&gt;"",playerstats!LE8,"")</f>
        <v>Reece Barritt, 2022</v>
      </c>
      <c r="I356" s="86">
        <f>IF(playerstats!LF8&lt;&gt;"",playerstats!LF8,"")</f>
        <v>154</v>
      </c>
      <c r="J356" s="86">
        <f>IF(playerstats!LG8&lt;&gt;"",playerstats!LG8,"")</f>
        <v>390</v>
      </c>
      <c r="K356" s="36">
        <f>IF(playerstats!LH8&lt;&gt;"",playerstats!LH8,"")</f>
        <v>0.39487179487179486</v>
      </c>
      <c r="L356" s="87">
        <f>IF(playerstats!LI8&lt;&gt;"",playerstats!LI8,"")</f>
        <v>100</v>
      </c>
    </row>
    <row r="357" spans="1:12">
      <c r="A357" s="32">
        <v>5</v>
      </c>
      <c r="B357" s="9" t="str">
        <f>IF(playerstats!HT9&lt;&gt;"",playerstats!HT9,"")</f>
        <v>Erik Toth, 1998</v>
      </c>
      <c r="C357" s="36">
        <f>IF(playerstats!HU9&lt;&gt;"",playerstats!HU9,"")</f>
        <v>0.39285714285714285</v>
      </c>
      <c r="D357" s="37">
        <f>IF(playerstats!HV9&lt;&gt;"",playerstats!HV9,"")</f>
        <v>0.33333333333333331</v>
      </c>
      <c r="E357" s="37">
        <f>IF(playerstats!HW9&lt;&gt;"",playerstats!HW9,"")</f>
        <v>0.84848484848484851</v>
      </c>
      <c r="F357" s="85">
        <f>IF(playerstats!HX9&lt;&gt;"",playerstats!HX9,"")</f>
        <v>33</v>
      </c>
      <c r="G357" s="9" t="str">
        <f>IF(playerstats!LE9&lt;&gt;"",playerstats!LE9,"")</f>
        <v>Jess Claycomb, 2021</v>
      </c>
      <c r="I357" s="86">
        <f>IF(playerstats!LF9&lt;&gt;"",playerstats!LF9,"")</f>
        <v>147</v>
      </c>
      <c r="J357" s="86">
        <f>IF(playerstats!LG9&lt;&gt;"",playerstats!LG9,"")</f>
        <v>391</v>
      </c>
      <c r="K357" s="36">
        <f>IF(playerstats!LH9&lt;&gt;"",playerstats!LH9,"")</f>
        <v>0.37595907928388744</v>
      </c>
      <c r="L357" s="87">
        <f>IF(playerstats!LI9&lt;&gt;"",playerstats!LI9,"")</f>
        <v>102</v>
      </c>
    </row>
    <row r="358" spans="1:12">
      <c r="A358" s="32">
        <v>6</v>
      </c>
      <c r="B358" s="9" t="str">
        <f>IF(playerstats!HT10&lt;&gt;"",playerstats!HT10,"")</f>
        <v>Keith Strong, 1994</v>
      </c>
      <c r="C358" s="36">
        <f>IF(playerstats!HU10&lt;&gt;"",playerstats!HU10,"")</f>
        <v>0.39039039039039036</v>
      </c>
      <c r="D358" s="37">
        <f>IF(playerstats!HV10&lt;&gt;"",playerstats!HV10,"")</f>
        <v>1.7105263157894737</v>
      </c>
      <c r="E358" s="37">
        <f>IF(playerstats!HW10&lt;&gt;"",playerstats!HW10,"")</f>
        <v>4.3815789473684212</v>
      </c>
      <c r="F358" s="85">
        <f>IF(playerstats!HX10&lt;&gt;"",playerstats!HX10,"")</f>
        <v>76</v>
      </c>
      <c r="G358" s="9" t="str">
        <f>IF(playerstats!LE10&lt;&gt;"",playerstats!LE10,"")</f>
        <v>Keith Strong, 1994</v>
      </c>
      <c r="I358" s="86">
        <f>IF(playerstats!LF10&lt;&gt;"",playerstats!LF10,"")</f>
        <v>130</v>
      </c>
      <c r="J358" s="86">
        <f>IF(playerstats!LG10&lt;&gt;"",playerstats!LG10,"")</f>
        <v>333</v>
      </c>
      <c r="K358" s="36">
        <f>IF(playerstats!LH10&lt;&gt;"",playerstats!LH10,"")</f>
        <v>0.39039039039039036</v>
      </c>
      <c r="L358" s="87">
        <f>IF(playerstats!LI10&lt;&gt;"",playerstats!LI10,"")</f>
        <v>76</v>
      </c>
    </row>
    <row r="359" spans="1:12">
      <c r="A359" s="32">
        <v>7</v>
      </c>
      <c r="B359" s="9" t="str">
        <f>IF(playerstats!HT11&lt;&gt;"",playerstats!HT11,"")</f>
        <v>Jess Claycomb, 2021</v>
      </c>
      <c r="C359" s="36">
        <f>IF(playerstats!HU11&lt;&gt;"",playerstats!HU11,"")</f>
        <v>0.37595907928388744</v>
      </c>
      <c r="D359" s="37">
        <f>IF(playerstats!HV11&lt;&gt;"",playerstats!HV11,"")</f>
        <v>1.4411764705882353</v>
      </c>
      <c r="E359" s="37">
        <f>IF(playerstats!HW11&lt;&gt;"",playerstats!HW11,"")</f>
        <v>3.8333333333333335</v>
      </c>
      <c r="F359" s="85">
        <f>IF(playerstats!HX11&lt;&gt;"",playerstats!HX11,"")</f>
        <v>102</v>
      </c>
      <c r="G359" s="9" t="str">
        <f>IF(playerstats!LE11&lt;&gt;"",playerstats!LE11,"")</f>
        <v>Matt Lougee, 2009</v>
      </c>
      <c r="I359" s="86">
        <f>IF(playerstats!LF11&lt;&gt;"",playerstats!LF11,"")</f>
        <v>102</v>
      </c>
      <c r="J359" s="86">
        <f>IF(playerstats!LG11&lt;&gt;"",playerstats!LG11,"")</f>
        <v>314</v>
      </c>
      <c r="K359" s="36">
        <f>IF(playerstats!LH11&lt;&gt;"",playerstats!LH11,"")</f>
        <v>0.32484076433121017</v>
      </c>
      <c r="L359" s="87">
        <f>IF(playerstats!LI11&lt;&gt;"",playerstats!LI11,"")</f>
        <v>70</v>
      </c>
    </row>
    <row r="360" spans="1:12">
      <c r="A360" s="32">
        <v>8</v>
      </c>
      <c r="B360" s="9" t="str">
        <f>IF(playerstats!HT12&lt;&gt;"",playerstats!HT12,"")</f>
        <v>Shawn Knipp, 1998</v>
      </c>
      <c r="C360" s="36">
        <f>IF(playerstats!HU12&lt;&gt;"",playerstats!HU12,"")</f>
        <v>0.36363636363636365</v>
      </c>
      <c r="D360" s="37">
        <f>IF(playerstats!HV12&lt;&gt;"",playerstats!HV12,"")</f>
        <v>0.36363636363636365</v>
      </c>
      <c r="E360" s="37">
        <f>IF(playerstats!HW12&lt;&gt;"",playerstats!HW12,"")</f>
        <v>1</v>
      </c>
      <c r="F360" s="85">
        <f>IF(playerstats!HX12&lt;&gt;"",playerstats!HX12,"")</f>
        <v>44</v>
      </c>
      <c r="G360" s="9" t="str">
        <f>IF(playerstats!LE12&lt;&gt;"",playerstats!LE12,"")</f>
        <v>Derek Lougee, 2011</v>
      </c>
      <c r="I360" s="86">
        <f>IF(playerstats!LF12&lt;&gt;"",playerstats!LF12,"")</f>
        <v>83</v>
      </c>
      <c r="J360" s="86">
        <f>IF(playerstats!LG12&lt;&gt;"",playerstats!LG12,"")</f>
        <v>295</v>
      </c>
      <c r="K360" s="36">
        <f>IF(playerstats!LH12&lt;&gt;"",playerstats!LH12,"")</f>
        <v>0.28135593220338984</v>
      </c>
      <c r="L360" s="87">
        <f>IF(playerstats!LI12&lt;&gt;"",playerstats!LI12,"")</f>
        <v>59</v>
      </c>
    </row>
    <row r="361" spans="1:12">
      <c r="A361" s="32">
        <v>9</v>
      </c>
      <c r="B361" s="9" t="str">
        <f>IF(playerstats!HT13&lt;&gt;"",playerstats!HT13,"")</f>
        <v>Judd Brost, 2013</v>
      </c>
      <c r="C361" s="36">
        <f>IF(playerstats!HU13&lt;&gt;"",playerstats!HU13,"")</f>
        <v>0.34693877551020408</v>
      </c>
      <c r="D361" s="37">
        <f>IF(playerstats!HV13&lt;&gt;"",playerstats!HV13,"")</f>
        <v>0.73118279569892475</v>
      </c>
      <c r="E361" s="37">
        <f>IF(playerstats!HW13&lt;&gt;"",playerstats!HW13,"")</f>
        <v>2.10752688172043</v>
      </c>
      <c r="F361" s="85">
        <f>IF(playerstats!HX13&lt;&gt;"",playerstats!HX13,"")</f>
        <v>93</v>
      </c>
      <c r="G361" s="9" t="str">
        <f>IF(playerstats!LE13&lt;&gt;"",playerstats!LE13,"")</f>
        <v>Judd Brost, 2013</v>
      </c>
      <c r="I361" s="86">
        <f>IF(playerstats!LF13&lt;&gt;"",playerstats!LF13,"")</f>
        <v>68</v>
      </c>
      <c r="J361" s="86">
        <f>IF(playerstats!LG13&lt;&gt;"",playerstats!LG13,"")</f>
        <v>196</v>
      </c>
      <c r="K361" s="36">
        <f>IF(playerstats!LH13&lt;&gt;"",playerstats!LH13,"")</f>
        <v>0.34693877551020408</v>
      </c>
      <c r="L361" s="87">
        <f>IF(playerstats!LI13&lt;&gt;"",playerstats!LI13,"")</f>
        <v>93</v>
      </c>
    </row>
    <row r="362" spans="1:12">
      <c r="A362" s="32">
        <v>10</v>
      </c>
      <c r="B362" s="9" t="str">
        <f>IF(playerstats!HT14&lt;&gt;"",playerstats!HT14,"")</f>
        <v>Jesse Stockler, 2008</v>
      </c>
      <c r="C362" s="36">
        <f>IF(playerstats!HU14&lt;&gt;"",playerstats!HU14,"")</f>
        <v>0.34567901234567899</v>
      </c>
      <c r="D362" s="37">
        <f>IF(playerstats!HV14&lt;&gt;"",playerstats!HV14,"")</f>
        <v>2.1538461538461537</v>
      </c>
      <c r="E362" s="37">
        <f>IF(playerstats!HW14&lt;&gt;"",playerstats!HW14,"")</f>
        <v>6.2307692307692308</v>
      </c>
      <c r="F362" s="85">
        <f>IF(playerstats!HX14&lt;&gt;"",playerstats!HX14,"")</f>
        <v>13</v>
      </c>
      <c r="G362" s="9" t="str">
        <f>IF(playerstats!LE14&lt;&gt;"",playerstats!LE14,"")</f>
        <v>Jacob Finn, 1997</v>
      </c>
      <c r="I362" s="86">
        <f>IF(playerstats!LF14&lt;&gt;"",playerstats!LF14,"")</f>
        <v>54</v>
      </c>
      <c r="J362" s="86">
        <f>IF(playerstats!LG14&lt;&gt;"",playerstats!LG14,"")</f>
        <v>195</v>
      </c>
      <c r="K362" s="36">
        <f>IF(playerstats!LH14&lt;&gt;"",playerstats!LH14,"")</f>
        <v>0.27692307692307694</v>
      </c>
      <c r="L362" s="87">
        <f>IF(playerstats!LI14&lt;&gt;"",playerstats!LI14,"")</f>
        <v>65</v>
      </c>
    </row>
    <row r="364" spans="1:12">
      <c r="A364" s="10" t="s">
        <v>57</v>
      </c>
      <c r="C364" s="28" t="s">
        <v>293</v>
      </c>
      <c r="D364" s="10"/>
      <c r="E364" s="28" t="s">
        <v>118</v>
      </c>
      <c r="F364" s="10"/>
      <c r="G364" s="10"/>
      <c r="H364" s="10"/>
      <c r="I364" s="28"/>
      <c r="J364" s="10"/>
    </row>
    <row r="365" spans="1:12">
      <c r="B365" s="83" t="s">
        <v>166</v>
      </c>
      <c r="C365" s="5" t="s">
        <v>46</v>
      </c>
      <c r="D365" s="5" t="s">
        <v>59</v>
      </c>
      <c r="E365" s="5" t="s">
        <v>58</v>
      </c>
      <c r="F365" s="78" t="s">
        <v>205</v>
      </c>
      <c r="G365" s="83" t="s">
        <v>166</v>
      </c>
      <c r="H365" s="5"/>
      <c r="I365" s="5" t="s">
        <v>59</v>
      </c>
      <c r="J365" s="5" t="s">
        <v>58</v>
      </c>
      <c r="K365" s="5" t="s">
        <v>46</v>
      </c>
      <c r="L365" s="78" t="s">
        <v>205</v>
      </c>
    </row>
    <row r="366" spans="1:12">
      <c r="A366" s="32">
        <v>1</v>
      </c>
      <c r="B366" s="9" t="str">
        <f>IF(playerstats!IB5&lt;&gt;"",playerstats!IB5,"")</f>
        <v>Kaleb Brost, 2007</v>
      </c>
      <c r="C366" s="36">
        <f>IF(playerstats!IC5&lt;&gt;"",playerstats!IC5,"")</f>
        <v>0.60557768924302791</v>
      </c>
      <c r="D366" s="37">
        <f>IF(playerstats!ID5&lt;&gt;"",playerstats!ID5,"")</f>
        <v>3.2340425531914891</v>
      </c>
      <c r="E366" s="37">
        <f>IF(playerstats!IE5&lt;&gt;"",playerstats!IE5,"")</f>
        <v>5.3404255319148932</v>
      </c>
      <c r="F366" s="85">
        <f>IF(playerstats!IF5&lt;&gt;"",playerstats!IF5,"")</f>
        <v>47</v>
      </c>
      <c r="G366" s="9" t="str">
        <f>IF(playerstats!LL5&lt;&gt;"",playerstats!LL5,"")</f>
        <v>Payton Watt, 2018</v>
      </c>
      <c r="I366" s="86">
        <f>IF(playerstats!LM5&lt;&gt;"",playerstats!LM5,"")</f>
        <v>676</v>
      </c>
      <c r="J366" s="86">
        <f>IF(playerstats!LN5&lt;&gt;"",playerstats!LN5,"")</f>
        <v>1631</v>
      </c>
      <c r="K366" s="36">
        <f>IF(playerstats!LO5&lt;&gt;"",playerstats!LO5,"")</f>
        <v>0.41446965052115264</v>
      </c>
      <c r="L366" s="87">
        <f>IF(playerstats!LP5&lt;&gt;"",playerstats!LP5,"")</f>
        <v>107</v>
      </c>
    </row>
    <row r="367" spans="1:12">
      <c r="A367" s="32">
        <v>2</v>
      </c>
      <c r="B367" s="9" t="str">
        <f>IF(playerstats!IB6&lt;&gt;"",playerstats!IB6,"")</f>
        <v>Nathan Baker, 2022</v>
      </c>
      <c r="C367" s="36">
        <f>IF(playerstats!IC6&lt;&gt;"",playerstats!IC6,"")</f>
        <v>0.58163265306122447</v>
      </c>
      <c r="D367" s="37">
        <f>IF(playerstats!ID6&lt;&gt;"",playerstats!ID6,"")</f>
        <v>2.25</v>
      </c>
      <c r="E367" s="37">
        <f>IF(playerstats!IE6&lt;&gt;"",playerstats!IE6,"")</f>
        <v>3.8684210526315788</v>
      </c>
      <c r="F367" s="85">
        <f>IF(playerstats!IF6&lt;&gt;"",playerstats!IF6,"")</f>
        <v>76</v>
      </c>
      <c r="G367" s="9" t="str">
        <f>IF(playerstats!LL6&lt;&gt;"",playerstats!LL6,"")</f>
        <v>Luca Brooks, 2022</v>
      </c>
      <c r="I367" s="86">
        <f>IF(playerstats!LM6&lt;&gt;"",playerstats!LM6,"")</f>
        <v>527</v>
      </c>
      <c r="J367" s="86">
        <f>IF(playerstats!LN6&lt;&gt;"",playerstats!LN6,"")</f>
        <v>1050</v>
      </c>
      <c r="K367" s="36">
        <f>IF(playerstats!LO6&lt;&gt;"",playerstats!LO6,"")</f>
        <v>0.50190476190476185</v>
      </c>
      <c r="L367" s="87">
        <f>IF(playerstats!LP6&lt;&gt;"",playerstats!LP6,"")</f>
        <v>72</v>
      </c>
    </row>
    <row r="368" spans="1:12">
      <c r="A368" s="32">
        <v>3</v>
      </c>
      <c r="B368" s="9" t="str">
        <f>IF(playerstats!IB7&lt;&gt;"",playerstats!IB7,"")</f>
        <v>Wyatt Burr, 2014</v>
      </c>
      <c r="C368" s="36">
        <f>IF(playerstats!IC7&lt;&gt;"",playerstats!IC7,"")</f>
        <v>0.53090332805071316</v>
      </c>
      <c r="D368" s="37">
        <f>IF(playerstats!ID7&lt;&gt;"",playerstats!ID7,"")</f>
        <v>3.1603773584905661</v>
      </c>
      <c r="E368" s="37">
        <f>IF(playerstats!IE7&lt;&gt;"",playerstats!IE7,"")</f>
        <v>5.9528301886792452</v>
      </c>
      <c r="F368" s="85">
        <f>IF(playerstats!IF7&lt;&gt;"",playerstats!IF7,"")</f>
        <v>106</v>
      </c>
      <c r="G368" s="9" t="str">
        <f>IF(playerstats!LL7&lt;&gt;"",playerstats!LL7,"")</f>
        <v>Clayton Louderback, 2019</v>
      </c>
      <c r="I368" s="86">
        <f>IF(playerstats!LM7&lt;&gt;"",playerstats!LM7,"")</f>
        <v>513</v>
      </c>
      <c r="J368" s="86">
        <f>IF(playerstats!LN7&lt;&gt;"",playerstats!LN7,"")</f>
        <v>1041</v>
      </c>
      <c r="K368" s="36">
        <f>IF(playerstats!LO7&lt;&gt;"",playerstats!LO7,"")</f>
        <v>0.49279538904899134</v>
      </c>
      <c r="L368" s="87">
        <f>IF(playerstats!LP7&lt;&gt;"",playerstats!LP7,"")</f>
        <v>93</v>
      </c>
    </row>
    <row r="369" spans="1:12">
      <c r="A369" s="32">
        <v>4</v>
      </c>
      <c r="B369" s="9" t="str">
        <f>IF(playerstats!IB8&lt;&gt;"",playerstats!IB8,"")</f>
        <v>Dustin Upton, 1992</v>
      </c>
      <c r="C369" s="36">
        <f>IF(playerstats!IC8&lt;&gt;"",playerstats!IC8,"")</f>
        <v>0.51790633608815428</v>
      </c>
      <c r="D369" s="37">
        <f>IF(playerstats!ID8&lt;&gt;"",playerstats!ID8,"")</f>
        <v>6.064516129032258</v>
      </c>
      <c r="E369" s="37">
        <f>IF(playerstats!IE8&lt;&gt;"",playerstats!IE8,"")</f>
        <v>11.709677419354838</v>
      </c>
      <c r="F369" s="85">
        <f>IF(playerstats!IF8&lt;&gt;"",playerstats!IF8,"")</f>
        <v>62</v>
      </c>
      <c r="G369" s="9" t="str">
        <f>IF(playerstats!LL8&lt;&gt;"",playerstats!LL8,"")</f>
        <v>Jess Claycomb, 2021</v>
      </c>
      <c r="I369" s="86">
        <f>IF(playerstats!LM8&lt;&gt;"",playerstats!LM8,"")</f>
        <v>469</v>
      </c>
      <c r="J369" s="86">
        <f>IF(playerstats!LN8&lt;&gt;"",playerstats!LN8,"")</f>
        <v>920</v>
      </c>
      <c r="K369" s="36">
        <f>IF(playerstats!LO8&lt;&gt;"",playerstats!LO8,"")</f>
        <v>0.50978260869565217</v>
      </c>
      <c r="L369" s="87">
        <f>IF(playerstats!LP8&lt;&gt;"",playerstats!LP8,"")</f>
        <v>102</v>
      </c>
    </row>
    <row r="370" spans="1:12">
      <c r="A370" s="32">
        <v>5</v>
      </c>
      <c r="B370" s="9" t="str">
        <f>IF(playerstats!IB9&lt;&gt;"",playerstats!IB9,"")</f>
        <v>Lance Garland, 2016</v>
      </c>
      <c r="C370" s="36">
        <f>IF(playerstats!IC9&lt;&gt;"",playerstats!IC9,"")</f>
        <v>0.5174825174825175</v>
      </c>
      <c r="D370" s="37">
        <f>IF(playerstats!ID9&lt;&gt;"",playerstats!ID9,"")</f>
        <v>5.4814814814814818</v>
      </c>
      <c r="E370" s="37">
        <f>IF(playerstats!IE9&lt;&gt;"",playerstats!IE9,"")</f>
        <v>10.592592592592593</v>
      </c>
      <c r="F370" s="85">
        <f>IF(playerstats!IF9&lt;&gt;"",playerstats!IF9,"")</f>
        <v>27</v>
      </c>
      <c r="G370" s="9" t="str">
        <f>IF(playerstats!LL9&lt;&gt;"",playerstats!LL9,"")</f>
        <v>Aric Keller, 1997</v>
      </c>
      <c r="I370" s="86">
        <f>IF(playerstats!LM9&lt;&gt;"",playerstats!LM9,"")</f>
        <v>455</v>
      </c>
      <c r="J370" s="86">
        <f>IF(playerstats!LN9&lt;&gt;"",playerstats!LN9,"")</f>
        <v>906</v>
      </c>
      <c r="K370" s="36">
        <f>IF(playerstats!LO9&lt;&gt;"",playerstats!LO9,"")</f>
        <v>0.50220750551876381</v>
      </c>
      <c r="L370" s="87">
        <f>IF(playerstats!LP9&lt;&gt;"",playerstats!LP9,"")</f>
        <v>67</v>
      </c>
    </row>
    <row r="371" spans="1:12">
      <c r="A371" s="32">
        <v>6</v>
      </c>
      <c r="B371" s="9" t="str">
        <f>IF(playerstats!IB10&lt;&gt;"",playerstats!IB10,"")</f>
        <v>Jess Claycomb, 2021</v>
      </c>
      <c r="C371" s="36">
        <f>IF(playerstats!IC10&lt;&gt;"",playerstats!IC10,"")</f>
        <v>0.50978260869565217</v>
      </c>
      <c r="D371" s="37">
        <f>IF(playerstats!ID10&lt;&gt;"",playerstats!ID10,"")</f>
        <v>4.5980392156862742</v>
      </c>
      <c r="E371" s="37">
        <f>IF(playerstats!IE10&lt;&gt;"",playerstats!IE10,"")</f>
        <v>9.0196078431372548</v>
      </c>
      <c r="F371" s="85">
        <f>IF(playerstats!IF10&lt;&gt;"",playerstats!IF10,"")</f>
        <v>102</v>
      </c>
      <c r="G371" s="9" t="str">
        <f>IF(playerstats!LL10&lt;&gt;"",playerstats!LL10,"")</f>
        <v>Logan Loberg, 2015</v>
      </c>
      <c r="I371" s="86">
        <f>IF(playerstats!LM10&lt;&gt;"",playerstats!LM10,"")</f>
        <v>420</v>
      </c>
      <c r="J371" s="86">
        <f>IF(playerstats!LN10&lt;&gt;"",playerstats!LN10,"")</f>
        <v>1006</v>
      </c>
      <c r="K371" s="36">
        <f>IF(playerstats!LO10&lt;&gt;"",playerstats!LO10,"")</f>
        <v>0.41749502982107356</v>
      </c>
      <c r="L371" s="87">
        <f>IF(playerstats!LP10&lt;&gt;"",playerstats!LP10,"")</f>
        <v>116</v>
      </c>
    </row>
    <row r="372" spans="1:12">
      <c r="A372" s="32">
        <v>7</v>
      </c>
      <c r="B372" s="9" t="str">
        <f>IF(playerstats!IB11&lt;&gt;"",playerstats!IB11,"")</f>
        <v>Danny Helwig, 2007</v>
      </c>
      <c r="C372" s="36">
        <f>IF(playerstats!IC11&lt;&gt;"",playerstats!IC11,"")</f>
        <v>0.50877192982456143</v>
      </c>
      <c r="D372" s="37">
        <f>IF(playerstats!ID11&lt;&gt;"",playerstats!ID11,"")</f>
        <v>2.2745098039215685</v>
      </c>
      <c r="E372" s="37">
        <f>IF(playerstats!IE11&lt;&gt;"",playerstats!IE11,"")</f>
        <v>4.4705882352941178</v>
      </c>
      <c r="F372" s="85">
        <f>IF(playerstats!IF11&lt;&gt;"",playerstats!IF11,"")</f>
        <v>51</v>
      </c>
      <c r="G372" s="9" t="str">
        <f>IF(playerstats!LL11&lt;&gt;"",playerstats!LL11,"")</f>
        <v>Dillon Barritt, 2019</v>
      </c>
      <c r="I372" s="86">
        <f>IF(playerstats!LM11&lt;&gt;"",playerstats!LM11,"")</f>
        <v>417</v>
      </c>
      <c r="J372" s="86">
        <f>IF(playerstats!LN11&lt;&gt;"",playerstats!LN11,"")</f>
        <v>1103</v>
      </c>
      <c r="K372" s="36">
        <f>IF(playerstats!LO11&lt;&gt;"",playerstats!LO11,"")</f>
        <v>0.37805983680870353</v>
      </c>
      <c r="L372" s="87">
        <f>IF(playerstats!LP11&lt;&gt;"",playerstats!LP11,"")</f>
        <v>106</v>
      </c>
    </row>
    <row r="373" spans="1:12">
      <c r="A373" s="32">
        <v>8</v>
      </c>
      <c r="B373" s="9" t="str">
        <f>IF(playerstats!IB12&lt;&gt;"",playerstats!IB12,"")</f>
        <v>Aric Keller, 1997</v>
      </c>
      <c r="C373" s="36">
        <f>IF(playerstats!IC12&lt;&gt;"",playerstats!IC12,"")</f>
        <v>0.50220750551876381</v>
      </c>
      <c r="D373" s="37">
        <f>IF(playerstats!ID12&lt;&gt;"",playerstats!ID12,"")</f>
        <v>6.7910447761194028</v>
      </c>
      <c r="E373" s="37">
        <f>IF(playerstats!IE12&lt;&gt;"",playerstats!IE12,"")</f>
        <v>13.522388059701493</v>
      </c>
      <c r="F373" s="85">
        <f>IF(playerstats!IF12&lt;&gt;"",playerstats!IF12,"")</f>
        <v>67</v>
      </c>
      <c r="G373" s="9" t="str">
        <f>IF(playerstats!LL12&lt;&gt;"",playerstats!LL12,"")</f>
        <v>Hyrum Booth, 2009</v>
      </c>
      <c r="I373" s="86">
        <f>IF(playerstats!LM12&lt;&gt;"",playerstats!LM12,"")</f>
        <v>387</v>
      </c>
      <c r="J373" s="86">
        <f>IF(playerstats!LN12&lt;&gt;"",playerstats!LN12,"")</f>
        <v>815</v>
      </c>
      <c r="K373" s="36">
        <f>IF(playerstats!LO12&lt;&gt;"",playerstats!LO12,"")</f>
        <v>0.47484662576687114</v>
      </c>
      <c r="L373" s="87">
        <f>IF(playerstats!LP12&lt;&gt;"",playerstats!LP12,"")</f>
        <v>74</v>
      </c>
    </row>
    <row r="374" spans="1:12">
      <c r="A374" s="32">
        <v>9</v>
      </c>
      <c r="B374" s="9" t="str">
        <f>IF(playerstats!IB13&lt;&gt;"",playerstats!IB13,"")</f>
        <v>Luca Brooks, 2022</v>
      </c>
      <c r="C374" s="36">
        <f>IF(playerstats!IC13&lt;&gt;"",playerstats!IC13,"")</f>
        <v>0.50190476190476185</v>
      </c>
      <c r="D374" s="37">
        <f>IF(playerstats!ID13&lt;&gt;"",playerstats!ID13,"")</f>
        <v>7.3194444444444446</v>
      </c>
      <c r="E374" s="37">
        <f>IF(playerstats!IE13&lt;&gt;"",playerstats!IE13,"")</f>
        <v>14.583333333333334</v>
      </c>
      <c r="F374" s="85">
        <f>IF(playerstats!IF13&lt;&gt;"",playerstats!IF13,"")</f>
        <v>72</v>
      </c>
      <c r="G374" s="9" t="str">
        <f>IF(playerstats!LL13&lt;&gt;"",playerstats!LL13,"")</f>
        <v>Dustin Upton, 1992</v>
      </c>
      <c r="I374" s="86">
        <f>IF(playerstats!LM13&lt;&gt;"",playerstats!LM13,"")</f>
        <v>376</v>
      </c>
      <c r="J374" s="86">
        <f>IF(playerstats!LN13&lt;&gt;"",playerstats!LN13,"")</f>
        <v>726</v>
      </c>
      <c r="K374" s="36">
        <f>IF(playerstats!LO13&lt;&gt;"",playerstats!LO13,"")</f>
        <v>0.51790633608815428</v>
      </c>
      <c r="L374" s="87">
        <f>IF(playerstats!LP13&lt;&gt;"",playerstats!LP13,"")</f>
        <v>62</v>
      </c>
    </row>
    <row r="375" spans="1:12">
      <c r="A375" s="32">
        <v>10</v>
      </c>
      <c r="B375" s="9" t="str">
        <f>IF(playerstats!IB14&lt;&gt;"",playerstats!IB14,"")</f>
        <v>Clay Bartels, 1992</v>
      </c>
      <c r="C375" s="36">
        <f>IF(playerstats!IC14&lt;&gt;"",playerstats!IC14,"")</f>
        <v>0.5</v>
      </c>
      <c r="D375" s="37">
        <f>IF(playerstats!ID14&lt;&gt;"",playerstats!ID14,"")</f>
        <v>0.52542372881355937</v>
      </c>
      <c r="E375" s="37">
        <f>IF(playerstats!IE14&lt;&gt;"",playerstats!IE14,"")</f>
        <v>1.0508474576271187</v>
      </c>
      <c r="F375" s="85">
        <f>IF(playerstats!IF14&lt;&gt;"",playerstats!IF14,"")</f>
        <v>59</v>
      </c>
      <c r="G375" s="9" t="str">
        <f>IF(playerstats!LL14&lt;&gt;"",playerstats!LL14,"")</f>
        <v>Toby Canfield, 1997</v>
      </c>
      <c r="I375" s="86">
        <f>IF(playerstats!LM14&lt;&gt;"",playerstats!LM14,"")</f>
        <v>356</v>
      </c>
      <c r="J375" s="86">
        <f>IF(playerstats!LN14&lt;&gt;"",playerstats!LN14,"")</f>
        <v>890</v>
      </c>
      <c r="K375" s="36">
        <f>IF(playerstats!LO14&lt;&gt;"",playerstats!LO14,"")</f>
        <v>0.4</v>
      </c>
      <c r="L375" s="87">
        <f>IF(playerstats!LP14&lt;&gt;"",playerstats!LP14,"")</f>
        <v>66</v>
      </c>
    </row>
    <row r="376" spans="1:12">
      <c r="I376" s="36"/>
      <c r="J376" s="86"/>
      <c r="K376" s="86"/>
      <c r="L376" s="86"/>
    </row>
    <row r="377" spans="1:12">
      <c r="A377" s="10" t="s">
        <v>60</v>
      </c>
      <c r="C377" s="28" t="s">
        <v>294</v>
      </c>
      <c r="D377" s="10"/>
      <c r="E377" s="10"/>
      <c r="F377" s="10"/>
      <c r="G377" s="10"/>
      <c r="H377" s="10"/>
      <c r="I377" s="28"/>
      <c r="J377" s="10"/>
    </row>
    <row r="378" spans="1:12">
      <c r="B378" s="83" t="s">
        <v>166</v>
      </c>
      <c r="C378" s="5" t="s">
        <v>25</v>
      </c>
      <c r="D378" s="5" t="s">
        <v>23</v>
      </c>
      <c r="E378" s="5" t="s">
        <v>24</v>
      </c>
      <c r="F378" s="78" t="s">
        <v>205</v>
      </c>
      <c r="G378" s="83" t="s">
        <v>166</v>
      </c>
      <c r="H378" s="5"/>
      <c r="I378" s="5" t="s">
        <v>23</v>
      </c>
      <c r="J378" s="5" t="s">
        <v>24</v>
      </c>
      <c r="K378" s="5" t="s">
        <v>25</v>
      </c>
      <c r="L378" s="78" t="s">
        <v>205</v>
      </c>
    </row>
    <row r="379" spans="1:12">
      <c r="A379" s="32">
        <v>1</v>
      </c>
      <c r="B379" s="9" t="str">
        <f>IF(playerstats!IJ5&lt;&gt;"",playerstats!IJ5,"")</f>
        <v>Dillon Barritt, 2019</v>
      </c>
      <c r="C379" s="36">
        <f>IF(playerstats!IK5&lt;&gt;"",playerstats!IK5,"")</f>
        <v>0.75694444444444442</v>
      </c>
      <c r="D379" s="37">
        <f>IF(playerstats!IL5&lt;&gt;"",playerstats!IL5,"")</f>
        <v>1.0283018867924529</v>
      </c>
      <c r="E379" s="37">
        <f>IF(playerstats!IM5&lt;&gt;"",playerstats!IM5,"")</f>
        <v>1.3584905660377358</v>
      </c>
      <c r="F379" s="85">
        <f>IF(playerstats!IN5&lt;&gt;"",playerstats!IN5,"")</f>
        <v>106</v>
      </c>
      <c r="G379" s="9" t="str">
        <f>IF(playerstats!LS5&lt;&gt;"",playerstats!LS5,"")</f>
        <v>Hyrum Booth, 2009</v>
      </c>
      <c r="I379" s="86">
        <f>IF(playerstats!LT5&lt;&gt;"",playerstats!LT5,"")</f>
        <v>291</v>
      </c>
      <c r="J379" s="86">
        <f>IF(playerstats!LU5&lt;&gt;"",playerstats!LU5,"")</f>
        <v>436</v>
      </c>
      <c r="K379" s="36">
        <f>IF(playerstats!LV5&lt;&gt;"",playerstats!LV5,"")</f>
        <v>0.66743119266055051</v>
      </c>
      <c r="L379" s="87">
        <f>IF(playerstats!LW5&lt;&gt;"",playerstats!LW5,"")</f>
        <v>74</v>
      </c>
    </row>
    <row r="380" spans="1:12">
      <c r="A380" s="32">
        <v>2</v>
      </c>
      <c r="B380" s="9" t="str">
        <f>IF(playerstats!IJ6&lt;&gt;"",playerstats!IJ6,"")</f>
        <v>Jesse Stockler, 2008</v>
      </c>
      <c r="C380" s="36">
        <f>IF(playerstats!IK6&lt;&gt;"",playerstats!IK6,"")</f>
        <v>0.75</v>
      </c>
      <c r="D380" s="37">
        <f>IF(playerstats!IL6&lt;&gt;"",playerstats!IL6,"")</f>
        <v>2.3076923076923075</v>
      </c>
      <c r="E380" s="37">
        <f>IF(playerstats!IM6&lt;&gt;"",playerstats!IM6,"")</f>
        <v>3.0769230769230771</v>
      </c>
      <c r="F380" s="85">
        <f>IF(playerstats!IN6&lt;&gt;"",playerstats!IN6,"")</f>
        <v>13</v>
      </c>
      <c r="G380" s="9" t="str">
        <f>IF(playerstats!LS6&lt;&gt;"",playerstats!LS6,"")</f>
        <v>Clayton Louderback, 2019</v>
      </c>
      <c r="I380" s="86">
        <f>IF(playerstats!LT6&lt;&gt;"",playerstats!LT6,"")</f>
        <v>289</v>
      </c>
      <c r="J380" s="86">
        <f>IF(playerstats!LU6&lt;&gt;"",playerstats!LU6,"")</f>
        <v>437</v>
      </c>
      <c r="K380" s="36">
        <f>IF(playerstats!LV6&lt;&gt;"",playerstats!LV6,"")</f>
        <v>0.66132723112128144</v>
      </c>
      <c r="L380" s="87">
        <f>IF(playerstats!LW6&lt;&gt;"",playerstats!LW6,"")</f>
        <v>93</v>
      </c>
    </row>
    <row r="381" spans="1:12">
      <c r="A381" s="32">
        <v>3</v>
      </c>
      <c r="B381" s="9" t="str">
        <f>IF(playerstats!IJ7&lt;&gt;"",playerstats!IJ7,"")</f>
        <v>Morgan Donner, 1998</v>
      </c>
      <c r="C381" s="36">
        <f>IF(playerstats!IK7&lt;&gt;"",playerstats!IK7,"")</f>
        <v>0.7277227722772277</v>
      </c>
      <c r="D381" s="37">
        <f>IF(playerstats!IL7&lt;&gt;"",playerstats!IL7,"")</f>
        <v>1.9342105263157894</v>
      </c>
      <c r="E381" s="37">
        <f>IF(playerstats!IM7&lt;&gt;"",playerstats!IM7,"")</f>
        <v>2.6578947368421053</v>
      </c>
      <c r="F381" s="85">
        <f>IF(playerstats!IN7&lt;&gt;"",playerstats!IN7,"")</f>
        <v>76</v>
      </c>
      <c r="G381" s="9" t="str">
        <f>IF(playerstats!LS7&lt;&gt;"",playerstats!LS7,"")</f>
        <v>Wyatt Burr, 2014</v>
      </c>
      <c r="I381" s="86">
        <f>IF(playerstats!LT7&lt;&gt;"",playerstats!LT7,"")</f>
        <v>233</v>
      </c>
      <c r="J381" s="86">
        <f>IF(playerstats!LU7&lt;&gt;"",playerstats!LU7,"")</f>
        <v>354</v>
      </c>
      <c r="K381" s="36">
        <f>IF(playerstats!LV7&lt;&gt;"",playerstats!LV7,"")</f>
        <v>0.65819209039548021</v>
      </c>
      <c r="L381" s="87">
        <f>IF(playerstats!LW7&lt;&gt;"",playerstats!LW7,"")</f>
        <v>106</v>
      </c>
    </row>
    <row r="382" spans="1:12">
      <c r="A382" s="32">
        <v>4</v>
      </c>
      <c r="B382" s="9" t="str">
        <f>IF(playerstats!IJ8&lt;&gt;"",playerstats!IJ8,"")</f>
        <v>Erik Toth, 1998</v>
      </c>
      <c r="C382" s="36">
        <f>IF(playerstats!IK8&lt;&gt;"",playerstats!IK8,"")</f>
        <v>0.71666666666666667</v>
      </c>
      <c r="D382" s="37">
        <f>IF(playerstats!IL8&lt;&gt;"",playerstats!IL8,"")</f>
        <v>1.303030303030303</v>
      </c>
      <c r="E382" s="37">
        <f>IF(playerstats!IM8&lt;&gt;"",playerstats!IM8,"")</f>
        <v>1.8181818181818181</v>
      </c>
      <c r="F382" s="85">
        <f>IF(playerstats!IN8&lt;&gt;"",playerstats!IN8,"")</f>
        <v>33</v>
      </c>
      <c r="G382" s="9" t="str">
        <f>IF(playerstats!LS8&lt;&gt;"",playerstats!LS8,"")</f>
        <v>Payton Watt, 2018</v>
      </c>
      <c r="I382" s="86">
        <f>IF(playerstats!LT8&lt;&gt;"",playerstats!LT8,"")</f>
        <v>230</v>
      </c>
      <c r="J382" s="86">
        <f>IF(playerstats!LU8&lt;&gt;"",playerstats!LU8,"")</f>
        <v>367</v>
      </c>
      <c r="K382" s="36">
        <f>IF(playerstats!LV8&lt;&gt;"",playerstats!LV8,"")</f>
        <v>0.6267029972752044</v>
      </c>
      <c r="L382" s="87">
        <f>IF(playerstats!LW8&lt;&gt;"",playerstats!LW8,"")</f>
        <v>107</v>
      </c>
    </row>
    <row r="383" spans="1:12">
      <c r="A383" s="32">
        <v>5</v>
      </c>
      <c r="B383" s="9" t="str">
        <f>IF(playerstats!IJ9&lt;&gt;"",playerstats!IJ9,"")</f>
        <v>Matt Lougee, 2009</v>
      </c>
      <c r="C383" s="36">
        <f>IF(playerstats!IK9&lt;&gt;"",playerstats!IK9,"")</f>
        <v>0.71590909090909094</v>
      </c>
      <c r="D383" s="37">
        <f>IF(playerstats!IL9&lt;&gt;"",playerstats!IL9,"")</f>
        <v>2.7</v>
      </c>
      <c r="E383" s="37">
        <f>IF(playerstats!IM9&lt;&gt;"",playerstats!IM9,"")</f>
        <v>3.7714285714285714</v>
      </c>
      <c r="F383" s="85">
        <f>IF(playerstats!IN9&lt;&gt;"",playerstats!IN9,"")</f>
        <v>70</v>
      </c>
      <c r="G383" s="9" t="str">
        <f>IF(playerstats!LS9&lt;&gt;"",playerstats!LS9,"")</f>
        <v>Jess Claycomb, 2021</v>
      </c>
      <c r="I383" s="86">
        <f>IF(playerstats!LT9&lt;&gt;"",playerstats!LT9,"")</f>
        <v>201</v>
      </c>
      <c r="J383" s="86">
        <f>IF(playerstats!LU9&lt;&gt;"",playerstats!LU9,"")</f>
        <v>286</v>
      </c>
      <c r="K383" s="36">
        <f>IF(playerstats!LV9&lt;&gt;"",playerstats!LV9,"")</f>
        <v>0.70279720279720281</v>
      </c>
      <c r="L383" s="87">
        <f>IF(playerstats!LW9&lt;&gt;"",playerstats!LW9,"")</f>
        <v>102</v>
      </c>
    </row>
    <row r="384" spans="1:12">
      <c r="A384" s="32">
        <v>6</v>
      </c>
      <c r="B384" s="9" t="str">
        <f>IF(playerstats!IJ10&lt;&gt;"",playerstats!IJ10,"")</f>
        <v>Jess Claycomb, 2021</v>
      </c>
      <c r="C384" s="36">
        <f>IF(playerstats!IK10&lt;&gt;"",playerstats!IK10,"")</f>
        <v>0.70279720279720281</v>
      </c>
      <c r="D384" s="37">
        <f>IF(playerstats!IL10&lt;&gt;"",playerstats!IL10,"")</f>
        <v>1.9705882352941178</v>
      </c>
      <c r="E384" s="37">
        <f>IF(playerstats!IM10&lt;&gt;"",playerstats!IM10,"")</f>
        <v>2.8039215686274508</v>
      </c>
      <c r="F384" s="85">
        <f>IF(playerstats!IN10&lt;&gt;"",playerstats!IN10,"")</f>
        <v>102</v>
      </c>
      <c r="G384" s="9" t="str">
        <f>IF(playerstats!LS10&lt;&gt;"",playerstats!LS10,"")</f>
        <v>Keith Strong, 1994</v>
      </c>
      <c r="I384" s="86">
        <f>IF(playerstats!LT10&lt;&gt;"",playerstats!LT10,"")</f>
        <v>195</v>
      </c>
      <c r="J384" s="86">
        <f>IF(playerstats!LU10&lt;&gt;"",playerstats!LU10,"")</f>
        <v>300</v>
      </c>
      <c r="K384" s="36">
        <f>IF(playerstats!LV10&lt;&gt;"",playerstats!LV10,"")</f>
        <v>0.65</v>
      </c>
      <c r="L384" s="87">
        <f>IF(playerstats!LW10&lt;&gt;"",playerstats!LW10,"")</f>
        <v>76</v>
      </c>
    </row>
    <row r="385" spans="1:12">
      <c r="A385" s="32">
        <v>7</v>
      </c>
      <c r="B385" s="9" t="str">
        <f>IF(playerstats!IJ11&lt;&gt;"",playerstats!IJ11,"")</f>
        <v>Brad Hockett, 1997</v>
      </c>
      <c r="C385" s="36">
        <f>IF(playerstats!IK11&lt;&gt;"",playerstats!IK11,"")</f>
        <v>0.70238095238095233</v>
      </c>
      <c r="D385" s="37">
        <f>IF(playerstats!IL11&lt;&gt;"",playerstats!IL11,"")</f>
        <v>1.18</v>
      </c>
      <c r="E385" s="37">
        <f>IF(playerstats!IM11&lt;&gt;"",playerstats!IM11,"")</f>
        <v>1.68</v>
      </c>
      <c r="F385" s="85">
        <f>IF(playerstats!IN11&lt;&gt;"",playerstats!IN11,"")</f>
        <v>50</v>
      </c>
      <c r="G385" s="9" t="str">
        <f>IF(playerstats!LS11&lt;&gt;"",playerstats!LS11,"")</f>
        <v>Shane Evans, 1994</v>
      </c>
      <c r="I385" s="86">
        <f>IF(playerstats!LT11&lt;&gt;"",playerstats!LT11,"")</f>
        <v>189</v>
      </c>
      <c r="J385" s="86">
        <f>IF(playerstats!LU11&lt;&gt;"",playerstats!LU11,"")</f>
        <v>282</v>
      </c>
      <c r="K385" s="36">
        <f>IF(playerstats!LV11&lt;&gt;"",playerstats!LV11,"")</f>
        <v>0.67021276595744683</v>
      </c>
      <c r="L385" s="87">
        <f>IF(playerstats!LW11&lt;&gt;"",playerstats!LW11,"")</f>
        <v>75</v>
      </c>
    </row>
    <row r="386" spans="1:12">
      <c r="A386" s="32">
        <v>8</v>
      </c>
      <c r="B386" s="9" t="str">
        <f>IF(playerstats!IJ12&lt;&gt;"",playerstats!IJ12,"")</f>
        <v>Chase Mills, 2024</v>
      </c>
      <c r="C386" s="36">
        <f>IF(playerstats!IK12&lt;&gt;"",playerstats!IK12,"")</f>
        <v>0.69863013698630139</v>
      </c>
      <c r="D386" s="37">
        <f>IF(playerstats!IL12&lt;&gt;"",playerstats!IL12,"")</f>
        <v>0.7846153846153846</v>
      </c>
      <c r="E386" s="37">
        <f>IF(playerstats!IM12&lt;&gt;"",playerstats!IM12,"")</f>
        <v>1.1230769230769231</v>
      </c>
      <c r="F386" s="85">
        <f>IF(playerstats!IN12&lt;&gt;"",playerstats!IN12,"")</f>
        <v>65</v>
      </c>
      <c r="G386" s="9" t="str">
        <f>IF(playerstats!LS12&lt;&gt;"",playerstats!LS12,"")</f>
        <v>Matt Lougee, 2009</v>
      </c>
      <c r="I386" s="86">
        <f>IF(playerstats!LT12&lt;&gt;"",playerstats!LT12,"")</f>
        <v>189</v>
      </c>
      <c r="J386" s="86">
        <f>IF(playerstats!LU12&lt;&gt;"",playerstats!LU12,"")</f>
        <v>264</v>
      </c>
      <c r="K386" s="36">
        <f>IF(playerstats!LV12&lt;&gt;"",playerstats!LV12,"")</f>
        <v>0.71590909090909094</v>
      </c>
      <c r="L386" s="87">
        <f>IF(playerstats!LW12&lt;&gt;"",playerstats!LW12,"")</f>
        <v>70</v>
      </c>
    </row>
    <row r="387" spans="1:12">
      <c r="A387" s="32">
        <v>9</v>
      </c>
      <c r="B387" s="9" t="str">
        <f>IF(playerstats!IJ13&lt;&gt;"",playerstats!IJ13,"")</f>
        <v>Kaleb Brost, 2007</v>
      </c>
      <c r="C387" s="36">
        <f>IF(playerstats!IK13&lt;&gt;"",playerstats!IK13,"")</f>
        <v>0.69599999999999995</v>
      </c>
      <c r="D387" s="37">
        <f>IF(playerstats!IL13&lt;&gt;"",playerstats!IL13,"")</f>
        <v>1.8510638297872339</v>
      </c>
      <c r="E387" s="37">
        <f>IF(playerstats!IM13&lt;&gt;"",playerstats!IM13,"")</f>
        <v>2.6595744680851063</v>
      </c>
      <c r="F387" s="85">
        <f>IF(playerstats!IN13&lt;&gt;"",playerstats!IN13,"")</f>
        <v>47</v>
      </c>
      <c r="G387" s="9" t="str">
        <f>IF(playerstats!LS13&lt;&gt;"",playerstats!LS13,"")</f>
        <v>Aric Keller, 1997</v>
      </c>
      <c r="I387" s="86">
        <f>IF(playerstats!LT13&lt;&gt;"",playerstats!LT13,"")</f>
        <v>188</v>
      </c>
      <c r="J387" s="86">
        <f>IF(playerstats!LU13&lt;&gt;"",playerstats!LU13,"")</f>
        <v>339</v>
      </c>
      <c r="K387" s="36">
        <f>IF(playerstats!LV13&lt;&gt;"",playerstats!LV13,"")</f>
        <v>0.55457227138643073</v>
      </c>
      <c r="L387" s="87">
        <f>IF(playerstats!LW13&lt;&gt;"",playerstats!LW13,"")</f>
        <v>67</v>
      </c>
    </row>
    <row r="388" spans="1:12">
      <c r="A388" s="32">
        <v>10</v>
      </c>
      <c r="B388" s="9" t="str">
        <f>IF(playerstats!IJ14&lt;&gt;"",playerstats!IJ14,"")</f>
        <v>Brad Locke, 1992</v>
      </c>
      <c r="C388" s="36">
        <f>IF(playerstats!IK14&lt;&gt;"",playerstats!IK14,"")</f>
        <v>0.69594594594594594</v>
      </c>
      <c r="D388" s="37">
        <f>IF(playerstats!IL14&lt;&gt;"",playerstats!IL14,"")</f>
        <v>1.6612903225806452</v>
      </c>
      <c r="E388" s="37">
        <f>IF(playerstats!IM14&lt;&gt;"",playerstats!IM14,"")</f>
        <v>2.3870967741935485</v>
      </c>
      <c r="F388" s="85">
        <f>IF(playerstats!IN14&lt;&gt;"",playerstats!IN14,"")</f>
        <v>62</v>
      </c>
      <c r="G388" s="9" t="str">
        <f>IF(playerstats!LS14&lt;&gt;"",playerstats!LS14,"")</f>
        <v>Travis Todd, 1993</v>
      </c>
      <c r="I388" s="86">
        <f>IF(playerstats!LT14&lt;&gt;"",playerstats!LT14,"")</f>
        <v>172</v>
      </c>
      <c r="J388" s="86">
        <f>IF(playerstats!LU14&lt;&gt;"",playerstats!LU14,"")</f>
        <v>291</v>
      </c>
      <c r="K388" s="36">
        <f>IF(playerstats!LV14&lt;&gt;"",playerstats!LV14,"")</f>
        <v>0.59106529209621994</v>
      </c>
      <c r="L388" s="87">
        <f>IF(playerstats!LW14&lt;&gt;"",playerstats!LW14,"")</f>
        <v>66</v>
      </c>
    </row>
  </sheetData>
  <sortState ref="I106:L115">
    <sortCondition descending="1" ref="I106"/>
  </sortState>
  <mergeCells count="37">
    <mergeCell ref="C34:D34"/>
    <mergeCell ref="E34:F34"/>
    <mergeCell ref="H34:J34"/>
    <mergeCell ref="K34:L34"/>
    <mergeCell ref="C35:D35"/>
    <mergeCell ref="E35:F35"/>
    <mergeCell ref="H35:J35"/>
    <mergeCell ref="K35:L35"/>
    <mergeCell ref="C28:D28"/>
    <mergeCell ref="E28:F28"/>
    <mergeCell ref="H28:J28"/>
    <mergeCell ref="K28:L28"/>
    <mergeCell ref="B25:K25"/>
    <mergeCell ref="C27:D27"/>
    <mergeCell ref="E27:F27"/>
    <mergeCell ref="H27:J27"/>
    <mergeCell ref="K27:L27"/>
    <mergeCell ref="C29:D29"/>
    <mergeCell ref="E29:F29"/>
    <mergeCell ref="H29:J29"/>
    <mergeCell ref="K29:L29"/>
    <mergeCell ref="C30:D30"/>
    <mergeCell ref="E30:F30"/>
    <mergeCell ref="H30:J30"/>
    <mergeCell ref="K30:L30"/>
    <mergeCell ref="C33:D33"/>
    <mergeCell ref="E33:F33"/>
    <mergeCell ref="H33:J33"/>
    <mergeCell ref="K33:L33"/>
    <mergeCell ref="C31:D31"/>
    <mergeCell ref="E31:F31"/>
    <mergeCell ref="H31:J31"/>
    <mergeCell ref="K31:L31"/>
    <mergeCell ref="C32:D32"/>
    <mergeCell ref="E32:F32"/>
    <mergeCell ref="H32:J32"/>
    <mergeCell ref="K32:L32"/>
  </mergeCells>
  <dataValidations count="1">
    <dataValidation type="list" allowBlank="1" showInputMessage="1" showErrorMessage="1" sqref="C1">
      <formula1>"Boys, Girls"</formula1>
    </dataValidation>
  </dataValidations>
  <pageMargins left="0.6" right="0.6" top="0.75" bottom="0.75" header="0.3" footer="0.3"/>
  <pageSetup scale="83" fitToHeight="0" orientation="portrait" r:id="rId5"/>
  <headerFooter>
    <oddHeader>&amp;LHistorical Stats&amp;R&amp;D</oddHeader>
    <oddFooter>&amp;ROfficial Upton HS Basketball Statistics</oddFooter>
  </headerFooter>
  <rowBreaks count="5" manualBreakCount="5">
    <brk id="37" max="11" man="1"/>
    <brk id="179" max="11" man="1"/>
    <brk id="244" max="11" man="1"/>
    <brk id="284" max="11" man="1"/>
    <brk id="349" max="11" man="1"/>
  </rowBreaks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2:AP3778"/>
  <sheetViews>
    <sheetView workbookViewId="0">
      <selection activeCell="I3" sqref="I3"/>
    </sheetView>
  </sheetViews>
  <sheetFormatPr defaultRowHeight="15"/>
  <cols>
    <col min="1" max="1" width="17.85546875" style="54" customWidth="1"/>
    <col min="2" max="10" width="8.85546875" style="54"/>
    <col min="12" max="12" width="21.28515625" bestFit="1" customWidth="1"/>
    <col min="13" max="13" width="0" hidden="1" customWidth="1"/>
    <col min="14" max="31" width="8.5703125" hidden="1" customWidth="1"/>
    <col min="32" max="44" width="0" hidden="1" customWidth="1"/>
  </cols>
  <sheetData>
    <row r="2" spans="1:42" ht="24.75" thickBot="1">
      <c r="A2" s="1" t="s">
        <v>0</v>
      </c>
      <c r="B2" s="1" t="s">
        <v>93</v>
      </c>
      <c r="C2" s="1" t="s">
        <v>8</v>
      </c>
      <c r="D2" s="1" t="s">
        <v>11</v>
      </c>
      <c r="E2" s="1" t="s">
        <v>12</v>
      </c>
      <c r="F2" s="1" t="s">
        <v>115</v>
      </c>
      <c r="G2" s="1" t="s">
        <v>94</v>
      </c>
      <c r="H2" s="1" t="s">
        <v>95</v>
      </c>
      <c r="I2" s="1" t="s">
        <v>96</v>
      </c>
      <c r="J2" s="1" t="s">
        <v>14</v>
      </c>
      <c r="K2" s="1" t="s">
        <v>121</v>
      </c>
      <c r="L2" s="47" t="s">
        <v>128</v>
      </c>
      <c r="N2" s="3" t="s">
        <v>5</v>
      </c>
      <c r="O2" t="s">
        <v>116</v>
      </c>
      <c r="Q2" s="3" t="s">
        <v>5</v>
      </c>
      <c r="R2" t="s">
        <v>150</v>
      </c>
      <c r="T2" s="3" t="s">
        <v>5</v>
      </c>
      <c r="U2" t="s">
        <v>152</v>
      </c>
      <c r="V2" s="1"/>
      <c r="W2" s="3" t="s">
        <v>5</v>
      </c>
      <c r="X2" t="s">
        <v>153</v>
      </c>
      <c r="Z2" s="3" t="s">
        <v>5</v>
      </c>
      <c r="AA2" t="s">
        <v>154</v>
      </c>
      <c r="AC2" s="3" t="s">
        <v>5</v>
      </c>
      <c r="AD2" t="s">
        <v>155</v>
      </c>
      <c r="AF2" s="3" t="s">
        <v>5</v>
      </c>
      <c r="AG2" t="s">
        <v>156</v>
      </c>
      <c r="AI2" s="3" t="s">
        <v>5</v>
      </c>
      <c r="AJ2" t="s">
        <v>157</v>
      </c>
      <c r="AL2" s="3" t="s">
        <v>5</v>
      </c>
      <c r="AM2" t="s">
        <v>158</v>
      </c>
      <c r="AO2" s="3" t="s">
        <v>5</v>
      </c>
      <c r="AP2" t="s">
        <v>151</v>
      </c>
    </row>
    <row r="3" spans="1:42">
      <c r="A3" s="74"/>
      <c r="B3" s="74"/>
      <c r="C3" s="74"/>
      <c r="D3" s="75"/>
      <c r="E3" s="75"/>
      <c r="F3" s="74"/>
      <c r="G3" s="74"/>
      <c r="H3" s="74"/>
      <c r="I3" s="74"/>
      <c r="J3" s="74"/>
      <c r="K3" s="74"/>
      <c r="L3" s="71" t="str">
        <f t="shared" ref="L3:L34" si="0">CONCATENATE(IFERROR(LEFT($A3,FIND(",",$A3)-1),$A3),", ",TRIM($K3))</f>
        <v xml:space="preserve">, </v>
      </c>
      <c r="N3" s="4">
        <v>1991</v>
      </c>
      <c r="O3" s="60">
        <v>120</v>
      </c>
      <c r="Q3" s="4">
        <v>2023</v>
      </c>
      <c r="R3" s="60">
        <v>16</v>
      </c>
      <c r="T3" s="4">
        <v>2022</v>
      </c>
      <c r="U3" s="60">
        <v>0.66</v>
      </c>
      <c r="W3" s="4">
        <v>2019</v>
      </c>
      <c r="X3" s="60">
        <v>1</v>
      </c>
      <c r="Z3" s="4">
        <v>2014</v>
      </c>
      <c r="AA3" s="60">
        <v>65</v>
      </c>
      <c r="AC3" s="4">
        <v>2020</v>
      </c>
      <c r="AD3" s="60">
        <v>31</v>
      </c>
      <c r="AF3" s="4">
        <v>2011</v>
      </c>
      <c r="AG3" s="60">
        <v>34</v>
      </c>
      <c r="AI3" s="4">
        <v>2014</v>
      </c>
      <c r="AJ3" s="60">
        <v>9</v>
      </c>
      <c r="AL3" s="4">
        <v>2011</v>
      </c>
      <c r="AM3" s="60">
        <v>65</v>
      </c>
      <c r="AO3" s="4">
        <v>1934</v>
      </c>
      <c r="AP3" s="60">
        <v>5</v>
      </c>
    </row>
    <row r="4" spans="1:42">
      <c r="A4" s="74" t="s">
        <v>136</v>
      </c>
      <c r="B4" s="74">
        <v>85</v>
      </c>
      <c r="C4" s="74">
        <v>16</v>
      </c>
      <c r="D4" s="75">
        <v>0.64</v>
      </c>
      <c r="E4" s="75">
        <v>0.86</v>
      </c>
      <c r="F4" s="74">
        <v>49</v>
      </c>
      <c r="G4" s="74">
        <v>24</v>
      </c>
      <c r="H4" s="74">
        <v>19</v>
      </c>
      <c r="I4" s="74">
        <v>5</v>
      </c>
      <c r="J4" s="74">
        <v>30</v>
      </c>
      <c r="K4" s="74">
        <v>2023</v>
      </c>
      <c r="L4" s="71" t="str">
        <f>CONCATENATE(IFERROR(LEFT($A4,FIND(",",$A4)-1),$A4),", ",TRIM($K4))</f>
        <v>Upton, 2023</v>
      </c>
      <c r="Q4" s="4">
        <v>2022</v>
      </c>
      <c r="R4" s="60">
        <v>5</v>
      </c>
      <c r="W4" s="4">
        <v>2021</v>
      </c>
      <c r="X4" s="60">
        <v>1</v>
      </c>
      <c r="AI4" s="4">
        <v>2015</v>
      </c>
      <c r="AJ4" s="60">
        <v>9</v>
      </c>
      <c r="AO4" s="4">
        <v>2021</v>
      </c>
      <c r="AP4" s="60">
        <v>5</v>
      </c>
    </row>
    <row r="5" spans="1:42">
      <c r="A5" s="74" t="s">
        <v>136</v>
      </c>
      <c r="B5" s="74">
        <v>85</v>
      </c>
      <c r="C5" s="74">
        <v>5</v>
      </c>
      <c r="D5" s="75">
        <v>0.66</v>
      </c>
      <c r="E5" s="75">
        <v>1</v>
      </c>
      <c r="F5" s="74">
        <v>50</v>
      </c>
      <c r="G5" s="74">
        <v>23</v>
      </c>
      <c r="H5" s="74">
        <v>29</v>
      </c>
      <c r="I5" s="74">
        <v>6</v>
      </c>
      <c r="J5" s="74">
        <v>39</v>
      </c>
      <c r="K5" s="74">
        <v>2022</v>
      </c>
      <c r="L5" s="71" t="str">
        <f t="shared" si="0"/>
        <v>Upton, 2022</v>
      </c>
      <c r="Q5" s="4">
        <v>2021</v>
      </c>
      <c r="R5" s="60">
        <v>5</v>
      </c>
      <c r="W5" s="4">
        <v>2022</v>
      </c>
      <c r="X5" s="60">
        <v>1</v>
      </c>
      <c r="AO5" s="4">
        <v>2022</v>
      </c>
      <c r="AP5" s="60">
        <v>5</v>
      </c>
    </row>
    <row r="6" spans="1:42">
      <c r="A6" s="74" t="s">
        <v>136</v>
      </c>
      <c r="B6" s="74">
        <v>79</v>
      </c>
      <c r="C6" s="74">
        <v>5</v>
      </c>
      <c r="D6" s="75">
        <v>0.65</v>
      </c>
      <c r="E6" s="75">
        <v>1</v>
      </c>
      <c r="F6" s="74">
        <v>44</v>
      </c>
      <c r="G6" s="74">
        <v>25</v>
      </c>
      <c r="H6" s="74">
        <v>22</v>
      </c>
      <c r="I6" s="74">
        <v>5</v>
      </c>
      <c r="J6" s="74">
        <v>34</v>
      </c>
      <c r="K6" s="74">
        <v>2021</v>
      </c>
      <c r="L6" s="71" t="str">
        <f t="shared" si="0"/>
        <v>Upton, 2021</v>
      </c>
      <c r="Q6" s="4">
        <v>2020</v>
      </c>
      <c r="R6" s="60">
        <v>10</v>
      </c>
    </row>
    <row r="7" spans="1:42">
      <c r="A7" s="74" t="s">
        <v>136</v>
      </c>
      <c r="B7" s="74">
        <v>99</v>
      </c>
      <c r="C7" s="74">
        <v>10</v>
      </c>
      <c r="D7" s="75">
        <v>0.6</v>
      </c>
      <c r="E7" s="75">
        <v>0.77</v>
      </c>
      <c r="F7" s="74">
        <v>47</v>
      </c>
      <c r="G7" s="74">
        <v>31</v>
      </c>
      <c r="H7" s="74">
        <v>25</v>
      </c>
      <c r="I7" s="74">
        <v>5</v>
      </c>
      <c r="J7" s="74">
        <v>34</v>
      </c>
      <c r="K7" s="74">
        <v>2020</v>
      </c>
      <c r="L7" s="71" t="str">
        <f t="shared" si="0"/>
        <v>Upton, 2020</v>
      </c>
      <c r="Q7" s="4">
        <v>2019</v>
      </c>
      <c r="R7" s="60">
        <v>6</v>
      </c>
    </row>
    <row r="8" spans="1:42">
      <c r="A8" s="74" t="s">
        <v>136</v>
      </c>
      <c r="B8" s="74">
        <v>107</v>
      </c>
      <c r="C8" s="74">
        <v>6</v>
      </c>
      <c r="D8" s="75">
        <v>0.63</v>
      </c>
      <c r="E8" s="75">
        <v>1</v>
      </c>
      <c r="F8" s="74">
        <v>54</v>
      </c>
      <c r="G8" s="74">
        <v>26</v>
      </c>
      <c r="H8" s="74">
        <v>28</v>
      </c>
      <c r="I8" s="74">
        <v>4</v>
      </c>
      <c r="J8" s="74">
        <v>35</v>
      </c>
      <c r="K8" s="74">
        <v>2019</v>
      </c>
      <c r="L8" s="71" t="str">
        <f t="shared" si="0"/>
        <v>Upton, 2019</v>
      </c>
      <c r="Q8" s="4">
        <v>2018</v>
      </c>
      <c r="R8" s="60">
        <v>24</v>
      </c>
    </row>
    <row r="9" spans="1:42">
      <c r="A9" s="74" t="s">
        <v>136</v>
      </c>
      <c r="B9" s="74">
        <v>94</v>
      </c>
      <c r="C9" s="74">
        <v>24</v>
      </c>
      <c r="D9" s="75">
        <v>0.56000000000000005</v>
      </c>
      <c r="E9" s="75">
        <v>0.91</v>
      </c>
      <c r="F9" s="74">
        <v>45</v>
      </c>
      <c r="G9" s="74">
        <v>30</v>
      </c>
      <c r="H9" s="74">
        <v>20</v>
      </c>
      <c r="I9" s="74">
        <v>5</v>
      </c>
      <c r="J9" s="74">
        <v>33</v>
      </c>
      <c r="K9" s="74">
        <v>2018</v>
      </c>
      <c r="L9" s="71" t="str">
        <f t="shared" si="0"/>
        <v>Upton, 2018</v>
      </c>
      <c r="Q9" s="4">
        <v>2017</v>
      </c>
      <c r="R9" s="60">
        <v>22</v>
      </c>
    </row>
    <row r="10" spans="1:42">
      <c r="A10" s="74" t="s">
        <v>136</v>
      </c>
      <c r="B10" s="74">
        <v>86</v>
      </c>
      <c r="C10" s="74">
        <v>22</v>
      </c>
      <c r="D10" s="75">
        <v>0.56000000000000005</v>
      </c>
      <c r="E10" s="75">
        <v>0.74</v>
      </c>
      <c r="F10" s="74">
        <v>44</v>
      </c>
      <c r="G10" s="74">
        <v>23</v>
      </c>
      <c r="H10" s="74">
        <v>20</v>
      </c>
      <c r="I10" s="74">
        <v>5</v>
      </c>
      <c r="J10" s="74">
        <v>32</v>
      </c>
      <c r="K10" s="74">
        <v>2017</v>
      </c>
      <c r="L10" s="71" t="str">
        <f t="shared" si="0"/>
        <v>Upton, 2017</v>
      </c>
      <c r="Q10" s="4">
        <v>2016</v>
      </c>
      <c r="R10" s="60">
        <v>13</v>
      </c>
    </row>
    <row r="11" spans="1:42">
      <c r="A11" s="74" t="s">
        <v>136</v>
      </c>
      <c r="B11" s="74">
        <v>92</v>
      </c>
      <c r="C11" s="74">
        <v>13</v>
      </c>
      <c r="D11" s="75">
        <v>0.58064516129032262</v>
      </c>
      <c r="E11" s="75">
        <v>0.875</v>
      </c>
      <c r="F11" s="74">
        <v>55</v>
      </c>
      <c r="G11" s="74">
        <v>19</v>
      </c>
      <c r="H11" s="74">
        <v>23</v>
      </c>
      <c r="I11" s="74">
        <v>8</v>
      </c>
      <c r="J11" s="74">
        <v>38</v>
      </c>
      <c r="K11" s="74">
        <v>2016</v>
      </c>
      <c r="L11" s="71" t="str">
        <f t="shared" si="0"/>
        <v>Upton, 2016</v>
      </c>
      <c r="Q11" s="4">
        <v>2015</v>
      </c>
      <c r="R11" s="60">
        <v>32</v>
      </c>
    </row>
    <row r="12" spans="1:42">
      <c r="A12" s="74" t="s">
        <v>136</v>
      </c>
      <c r="B12" s="74">
        <v>83</v>
      </c>
      <c r="C12" s="74">
        <v>32</v>
      </c>
      <c r="D12" s="75">
        <v>0.55000000000000004</v>
      </c>
      <c r="E12" s="75">
        <v>0.77</v>
      </c>
      <c r="F12" s="74">
        <v>63</v>
      </c>
      <c r="G12" s="74">
        <v>25</v>
      </c>
      <c r="H12" s="74">
        <v>20</v>
      </c>
      <c r="I12" s="74">
        <v>9</v>
      </c>
      <c r="J12" s="74">
        <v>30</v>
      </c>
      <c r="K12" s="74">
        <v>2015</v>
      </c>
      <c r="L12" s="71" t="str">
        <f t="shared" si="0"/>
        <v>Upton, 2015</v>
      </c>
      <c r="Q12" s="4">
        <v>2014</v>
      </c>
      <c r="R12" s="60">
        <v>19</v>
      </c>
    </row>
    <row r="13" spans="1:42">
      <c r="A13" s="74" t="s">
        <v>136</v>
      </c>
      <c r="B13" s="74">
        <v>73</v>
      </c>
      <c r="C13" s="74">
        <v>19</v>
      </c>
      <c r="D13" s="75">
        <v>0.51</v>
      </c>
      <c r="E13" s="75">
        <v>0.73</v>
      </c>
      <c r="F13" s="74">
        <v>65</v>
      </c>
      <c r="G13" s="74">
        <v>23</v>
      </c>
      <c r="H13" s="74">
        <v>19</v>
      </c>
      <c r="I13" s="74">
        <v>9</v>
      </c>
      <c r="J13" s="74">
        <v>31</v>
      </c>
      <c r="K13" s="74">
        <v>2014</v>
      </c>
      <c r="L13" s="71" t="str">
        <f t="shared" si="0"/>
        <v>Upton, 2014</v>
      </c>
      <c r="Q13" s="4">
        <v>2013</v>
      </c>
      <c r="R13" s="60">
        <v>19</v>
      </c>
    </row>
    <row r="14" spans="1:42">
      <c r="A14" s="74" t="s">
        <v>136</v>
      </c>
      <c r="B14" s="74">
        <v>74</v>
      </c>
      <c r="C14" s="74">
        <v>19</v>
      </c>
      <c r="D14" s="75">
        <v>0.53</v>
      </c>
      <c r="E14" s="75">
        <v>0.65</v>
      </c>
      <c r="F14" s="74">
        <v>53</v>
      </c>
      <c r="G14" s="74">
        <v>23</v>
      </c>
      <c r="H14" s="74">
        <v>24</v>
      </c>
      <c r="I14" s="74">
        <v>5</v>
      </c>
      <c r="J14" s="74">
        <v>42</v>
      </c>
      <c r="K14" s="74">
        <v>2013</v>
      </c>
      <c r="L14" s="71" t="str">
        <f t="shared" si="0"/>
        <v>Upton, 2013</v>
      </c>
      <c r="Q14" s="4">
        <v>2012</v>
      </c>
      <c r="R14" s="60">
        <v>13</v>
      </c>
    </row>
    <row r="15" spans="1:42">
      <c r="A15" s="74" t="s">
        <v>136</v>
      </c>
      <c r="B15" s="74">
        <v>65</v>
      </c>
      <c r="C15" s="74">
        <v>13</v>
      </c>
      <c r="D15" s="75">
        <v>0.43</v>
      </c>
      <c r="E15" s="75">
        <v>0.43</v>
      </c>
      <c r="F15" s="74">
        <v>27</v>
      </c>
      <c r="G15" s="74"/>
      <c r="H15" s="74">
        <v>4</v>
      </c>
      <c r="I15" s="74">
        <v>1</v>
      </c>
      <c r="J15" s="74">
        <v>21</v>
      </c>
      <c r="K15" s="74">
        <v>2012</v>
      </c>
      <c r="L15" s="71" t="str">
        <f t="shared" si="0"/>
        <v>Upton, 2012</v>
      </c>
      <c r="Q15" s="4">
        <v>2011</v>
      </c>
      <c r="R15" s="60">
        <v>26</v>
      </c>
    </row>
    <row r="16" spans="1:42">
      <c r="A16" s="74" t="s">
        <v>136</v>
      </c>
      <c r="B16" s="74">
        <v>94</v>
      </c>
      <c r="C16" s="74">
        <v>26</v>
      </c>
      <c r="D16" s="75">
        <v>0.65</v>
      </c>
      <c r="E16" s="75">
        <v>0.89</v>
      </c>
      <c r="F16" s="74">
        <v>45</v>
      </c>
      <c r="G16" s="74">
        <v>10</v>
      </c>
      <c r="H16" s="74">
        <v>34</v>
      </c>
      <c r="I16" s="74">
        <v>5</v>
      </c>
      <c r="J16" s="74">
        <v>65</v>
      </c>
      <c r="K16" s="74">
        <v>2011</v>
      </c>
      <c r="L16" s="71" t="str">
        <f t="shared" si="0"/>
        <v>Upton, 2011</v>
      </c>
      <c r="Q16" s="4">
        <v>2010</v>
      </c>
      <c r="R16" s="60">
        <v>23</v>
      </c>
    </row>
    <row r="17" spans="1:18">
      <c r="A17" s="74" t="s">
        <v>136</v>
      </c>
      <c r="B17" s="74">
        <v>64</v>
      </c>
      <c r="C17" s="74">
        <v>23</v>
      </c>
      <c r="D17" s="75">
        <v>0.43</v>
      </c>
      <c r="E17" s="75">
        <v>0.67</v>
      </c>
      <c r="F17" s="74">
        <v>44</v>
      </c>
      <c r="G17" s="74">
        <v>12</v>
      </c>
      <c r="H17" s="74">
        <v>15</v>
      </c>
      <c r="I17" s="74">
        <v>4</v>
      </c>
      <c r="J17" s="74">
        <v>31</v>
      </c>
      <c r="K17" s="74">
        <v>2010</v>
      </c>
      <c r="L17" s="71" t="str">
        <f t="shared" si="0"/>
        <v>Upton, 2010</v>
      </c>
      <c r="Q17" s="4">
        <v>2009</v>
      </c>
      <c r="R17" s="60">
        <v>25</v>
      </c>
    </row>
    <row r="18" spans="1:18">
      <c r="A18" s="74" t="s">
        <v>136</v>
      </c>
      <c r="B18" s="74">
        <v>82</v>
      </c>
      <c r="C18" s="74">
        <v>25</v>
      </c>
      <c r="D18" s="75">
        <v>0.54</v>
      </c>
      <c r="E18" s="75">
        <v>0.88</v>
      </c>
      <c r="F18" s="74">
        <v>45</v>
      </c>
      <c r="G18" s="74">
        <v>25</v>
      </c>
      <c r="H18" s="74">
        <v>18</v>
      </c>
      <c r="I18" s="74">
        <v>5</v>
      </c>
      <c r="J18" s="74">
        <v>32</v>
      </c>
      <c r="K18" s="74">
        <v>2009</v>
      </c>
      <c r="L18" s="71" t="str">
        <f t="shared" si="0"/>
        <v>Upton, 2009</v>
      </c>
      <c r="Q18" s="4">
        <v>2008</v>
      </c>
      <c r="R18" s="60">
        <v>25</v>
      </c>
    </row>
    <row r="19" spans="1:18">
      <c r="A19" s="74" t="s">
        <v>136</v>
      </c>
      <c r="B19" s="74">
        <v>72</v>
      </c>
      <c r="C19" s="74">
        <v>25</v>
      </c>
      <c r="D19" s="75">
        <v>0.44</v>
      </c>
      <c r="E19" s="75">
        <v>0.89</v>
      </c>
      <c r="F19" s="74">
        <v>40</v>
      </c>
      <c r="G19" s="74">
        <v>16</v>
      </c>
      <c r="H19" s="74">
        <v>21</v>
      </c>
      <c r="I19" s="74">
        <v>4</v>
      </c>
      <c r="J19" s="74">
        <v>34</v>
      </c>
      <c r="K19" s="74">
        <v>2008</v>
      </c>
      <c r="L19" s="71" t="str">
        <f t="shared" si="0"/>
        <v>Upton, 2008</v>
      </c>
      <c r="Q19" s="4">
        <v>2007</v>
      </c>
      <c r="R19" s="60">
        <v>21</v>
      </c>
    </row>
    <row r="20" spans="1:18">
      <c r="A20" s="74" t="s">
        <v>136</v>
      </c>
      <c r="B20" s="74">
        <v>97</v>
      </c>
      <c r="C20" s="74">
        <v>21</v>
      </c>
      <c r="D20" s="75">
        <v>0.56299999999999994</v>
      </c>
      <c r="E20" s="75">
        <v>0.90900000000000003</v>
      </c>
      <c r="F20" s="74">
        <v>51</v>
      </c>
      <c r="G20" s="74">
        <v>24</v>
      </c>
      <c r="H20" s="74">
        <v>23</v>
      </c>
      <c r="I20" s="74"/>
      <c r="J20" s="74">
        <v>9</v>
      </c>
      <c r="K20" s="74">
        <v>2007</v>
      </c>
      <c r="L20" s="71" t="str">
        <f t="shared" si="0"/>
        <v>Upton, 2007</v>
      </c>
      <c r="Q20" s="4">
        <v>1999</v>
      </c>
      <c r="R20" s="60">
        <v>36</v>
      </c>
    </row>
    <row r="21" spans="1:18">
      <c r="A21" s="74"/>
      <c r="B21" s="74"/>
      <c r="C21" s="74"/>
      <c r="D21" s="75"/>
      <c r="E21" s="75"/>
      <c r="F21" s="74"/>
      <c r="G21" s="74"/>
      <c r="H21" s="74"/>
      <c r="I21" s="74"/>
      <c r="J21" s="74"/>
      <c r="K21" s="74"/>
      <c r="L21" s="71" t="str">
        <f t="shared" si="0"/>
        <v xml:space="preserve">, </v>
      </c>
      <c r="Q21" s="4">
        <v>1998</v>
      </c>
      <c r="R21" s="60">
        <v>39</v>
      </c>
    </row>
    <row r="22" spans="1:18">
      <c r="A22" s="74" t="s">
        <v>136</v>
      </c>
      <c r="B22" s="74">
        <v>78</v>
      </c>
      <c r="C22" s="74">
        <v>36</v>
      </c>
      <c r="D22" s="75"/>
      <c r="E22" s="75"/>
      <c r="F22" s="74"/>
      <c r="G22" s="74"/>
      <c r="H22" s="74"/>
      <c r="I22" s="74"/>
      <c r="J22" s="74"/>
      <c r="K22" s="74">
        <v>1999</v>
      </c>
      <c r="L22" s="71" t="str">
        <f t="shared" si="0"/>
        <v>Upton, 1999</v>
      </c>
      <c r="Q22" s="4">
        <v>1997</v>
      </c>
      <c r="R22" s="60">
        <v>33</v>
      </c>
    </row>
    <row r="23" spans="1:18">
      <c r="A23" s="74" t="s">
        <v>136</v>
      </c>
      <c r="B23" s="74">
        <v>97</v>
      </c>
      <c r="C23" s="74">
        <v>39</v>
      </c>
      <c r="D23" s="75"/>
      <c r="E23" s="75"/>
      <c r="F23" s="74"/>
      <c r="G23" s="74"/>
      <c r="H23" s="74"/>
      <c r="I23" s="74"/>
      <c r="J23" s="74"/>
      <c r="K23" s="74">
        <v>1998</v>
      </c>
      <c r="L23" s="71" t="str">
        <f t="shared" si="0"/>
        <v>Upton, 1998</v>
      </c>
      <c r="Q23" s="4">
        <v>1996</v>
      </c>
      <c r="R23" s="60">
        <v>44</v>
      </c>
    </row>
    <row r="24" spans="1:18">
      <c r="A24" s="74" t="s">
        <v>136</v>
      </c>
      <c r="B24" s="74">
        <v>100</v>
      </c>
      <c r="C24" s="74">
        <v>33</v>
      </c>
      <c r="D24" s="75"/>
      <c r="E24" s="75"/>
      <c r="F24" s="74"/>
      <c r="G24" s="74"/>
      <c r="H24" s="74"/>
      <c r="I24" s="74"/>
      <c r="J24" s="74"/>
      <c r="K24" s="74">
        <v>1997</v>
      </c>
      <c r="L24" s="71" t="str">
        <f t="shared" si="0"/>
        <v>Upton, 1997</v>
      </c>
      <c r="Q24" s="4">
        <v>1995</v>
      </c>
      <c r="R24" s="60">
        <v>33</v>
      </c>
    </row>
    <row r="25" spans="1:18">
      <c r="A25" s="74" t="s">
        <v>136</v>
      </c>
      <c r="B25" s="74">
        <v>102</v>
      </c>
      <c r="C25" s="74">
        <v>44</v>
      </c>
      <c r="D25" s="75"/>
      <c r="E25" s="75"/>
      <c r="F25" s="74"/>
      <c r="G25" s="74"/>
      <c r="H25" s="74"/>
      <c r="I25" s="74"/>
      <c r="J25" s="74"/>
      <c r="K25" s="74">
        <v>1996</v>
      </c>
      <c r="L25" s="71" t="str">
        <f t="shared" si="0"/>
        <v>Upton, 1996</v>
      </c>
      <c r="Q25" s="4">
        <v>1994</v>
      </c>
      <c r="R25" s="60">
        <v>26</v>
      </c>
    </row>
    <row r="26" spans="1:18">
      <c r="A26" s="74" t="s">
        <v>136</v>
      </c>
      <c r="B26" s="74">
        <v>87</v>
      </c>
      <c r="C26" s="74">
        <v>33</v>
      </c>
      <c r="D26" s="75"/>
      <c r="E26" s="75"/>
      <c r="F26" s="74"/>
      <c r="G26" s="74"/>
      <c r="H26" s="74"/>
      <c r="I26" s="74"/>
      <c r="J26" s="74"/>
      <c r="K26" s="74">
        <v>1995</v>
      </c>
      <c r="L26" s="71" t="str">
        <f t="shared" si="0"/>
        <v>Upton, 1995</v>
      </c>
      <c r="Q26" s="4">
        <v>1993</v>
      </c>
      <c r="R26" s="60">
        <v>33</v>
      </c>
    </row>
    <row r="27" spans="1:18">
      <c r="A27" s="74" t="s">
        <v>136</v>
      </c>
      <c r="B27" s="74">
        <v>103</v>
      </c>
      <c r="C27" s="74">
        <v>26</v>
      </c>
      <c r="D27" s="75"/>
      <c r="E27" s="75"/>
      <c r="F27" s="74"/>
      <c r="G27" s="74"/>
      <c r="H27" s="74"/>
      <c r="I27" s="74"/>
      <c r="J27" s="74"/>
      <c r="K27" s="74">
        <v>1994</v>
      </c>
      <c r="L27" s="71" t="str">
        <f t="shared" si="0"/>
        <v>Upton, 1994</v>
      </c>
      <c r="Q27" s="4">
        <v>1992</v>
      </c>
      <c r="R27" s="60">
        <v>41</v>
      </c>
    </row>
    <row r="28" spans="1:18">
      <c r="A28" s="74" t="s">
        <v>136</v>
      </c>
      <c r="B28" s="74">
        <v>92</v>
      </c>
      <c r="C28" s="74">
        <v>33</v>
      </c>
      <c r="D28" s="75"/>
      <c r="E28" s="75"/>
      <c r="F28" s="74"/>
      <c r="G28" s="74"/>
      <c r="H28" s="74"/>
      <c r="I28" s="74"/>
      <c r="J28" s="74"/>
      <c r="K28" s="74">
        <v>1993</v>
      </c>
      <c r="L28" s="71" t="str">
        <f t="shared" si="0"/>
        <v>Upton, 1993</v>
      </c>
      <c r="Q28" s="4">
        <v>1991</v>
      </c>
      <c r="R28" s="60">
        <v>43</v>
      </c>
    </row>
    <row r="29" spans="1:18">
      <c r="A29" s="74" t="s">
        <v>136</v>
      </c>
      <c r="B29" s="74">
        <v>99</v>
      </c>
      <c r="C29" s="74">
        <v>41</v>
      </c>
      <c r="D29" s="75"/>
      <c r="E29" s="75"/>
      <c r="F29" s="74"/>
      <c r="G29" s="74"/>
      <c r="H29" s="74"/>
      <c r="I29" s="74"/>
      <c r="J29" s="74"/>
      <c r="K29" s="74">
        <v>1992</v>
      </c>
      <c r="L29" s="71" t="str">
        <f t="shared" si="0"/>
        <v>Upton, 1992</v>
      </c>
      <c r="Q29" s="4">
        <v>1934</v>
      </c>
      <c r="R29" s="60">
        <v>5</v>
      </c>
    </row>
    <row r="30" spans="1:18">
      <c r="A30" s="74" t="s">
        <v>136</v>
      </c>
      <c r="B30" s="74">
        <v>120</v>
      </c>
      <c r="C30" s="74">
        <v>43</v>
      </c>
      <c r="D30" s="75"/>
      <c r="E30" s="75"/>
      <c r="F30" s="74"/>
      <c r="G30" s="74"/>
      <c r="H30" s="74"/>
      <c r="I30" s="74"/>
      <c r="J30" s="74"/>
      <c r="K30" s="74">
        <v>1991</v>
      </c>
      <c r="L30" s="71" t="str">
        <f t="shared" si="0"/>
        <v>Upton, 1991</v>
      </c>
    </row>
    <row r="31" spans="1:18">
      <c r="A31" s="74"/>
      <c r="B31" s="74"/>
      <c r="C31" s="74"/>
      <c r="D31" s="75"/>
      <c r="E31" s="75"/>
      <c r="F31" s="74"/>
      <c r="G31" s="74"/>
      <c r="H31" s="74"/>
      <c r="I31" s="74"/>
      <c r="J31" s="74"/>
      <c r="K31" s="74"/>
      <c r="L31" s="71" t="str">
        <f t="shared" si="0"/>
        <v xml:space="preserve">, </v>
      </c>
    </row>
    <row r="32" spans="1:18">
      <c r="A32" s="74" t="s">
        <v>136</v>
      </c>
      <c r="B32" s="74">
        <v>33</v>
      </c>
      <c r="C32" s="74">
        <v>5</v>
      </c>
      <c r="D32" s="75"/>
      <c r="E32" s="75"/>
      <c r="F32" s="74"/>
      <c r="G32" s="74"/>
      <c r="H32" s="74"/>
      <c r="I32" s="74"/>
      <c r="J32" s="74"/>
      <c r="K32" s="74">
        <v>1934</v>
      </c>
      <c r="L32" s="71" t="str">
        <f t="shared" si="0"/>
        <v>Upton, 1934</v>
      </c>
    </row>
    <row r="33" spans="1:12">
      <c r="A33" s="74" t="s">
        <v>136</v>
      </c>
      <c r="B33" s="74"/>
      <c r="C33" s="74"/>
      <c r="D33" s="75"/>
      <c r="E33" s="75"/>
      <c r="F33" s="74"/>
      <c r="G33" s="74"/>
      <c r="H33" s="74"/>
      <c r="I33" s="74"/>
      <c r="J33" s="74"/>
      <c r="K33" s="74">
        <v>1933</v>
      </c>
      <c r="L33" s="71" t="str">
        <f t="shared" si="0"/>
        <v>Upton, 1933</v>
      </c>
    </row>
    <row r="34" spans="1:12">
      <c r="A34" s="74" t="s">
        <v>136</v>
      </c>
      <c r="B34" s="74"/>
      <c r="C34" s="74"/>
      <c r="D34" s="75"/>
      <c r="E34" s="75"/>
      <c r="F34" s="74"/>
      <c r="G34" s="74"/>
      <c r="H34" s="74"/>
      <c r="I34" s="74"/>
      <c r="J34" s="74"/>
      <c r="K34" s="74">
        <v>1932</v>
      </c>
      <c r="L34" s="71" t="str">
        <f t="shared" si="0"/>
        <v>Upton, 1932</v>
      </c>
    </row>
    <row r="35" spans="1:12">
      <c r="D35" s="55"/>
      <c r="E35" s="55"/>
    </row>
    <row r="36" spans="1:12">
      <c r="D36" s="55"/>
      <c r="E36" s="55"/>
    </row>
    <row r="37" spans="1:12">
      <c r="D37" s="55"/>
      <c r="E37" s="55"/>
    </row>
    <row r="38" spans="1:12">
      <c r="D38" s="55"/>
      <c r="E38" s="55"/>
    </row>
    <row r="39" spans="1:12">
      <c r="D39" s="55"/>
      <c r="E39" s="55"/>
    </row>
    <row r="40" spans="1:12">
      <c r="D40" s="55"/>
      <c r="E40" s="55"/>
    </row>
    <row r="41" spans="1:12">
      <c r="D41" s="55"/>
      <c r="E41" s="55"/>
    </row>
    <row r="42" spans="1:12">
      <c r="D42" s="55"/>
      <c r="E42" s="55"/>
    </row>
    <row r="43" spans="1:12">
      <c r="D43" s="55"/>
      <c r="E43" s="55"/>
    </row>
    <row r="44" spans="1:12">
      <c r="D44" s="55"/>
      <c r="E44" s="55"/>
    </row>
    <row r="45" spans="1:12">
      <c r="D45" s="55"/>
      <c r="E45" s="55"/>
    </row>
    <row r="46" spans="1:12">
      <c r="D46" s="55"/>
      <c r="E46" s="55"/>
    </row>
    <row r="47" spans="1:12">
      <c r="D47" s="55"/>
      <c r="E47" s="55"/>
    </row>
    <row r="48" spans="1:12">
      <c r="D48" s="55"/>
      <c r="E48" s="55"/>
    </row>
    <row r="49" spans="4:5">
      <c r="D49" s="55"/>
      <c r="E49" s="55"/>
    </row>
    <row r="50" spans="4:5">
      <c r="D50" s="55"/>
      <c r="E50" s="55"/>
    </row>
    <row r="51" spans="4:5">
      <c r="D51" s="55"/>
      <c r="E51" s="55"/>
    </row>
    <row r="52" spans="4:5">
      <c r="D52" s="55"/>
      <c r="E52" s="55"/>
    </row>
    <row r="53" spans="4:5">
      <c r="D53" s="55"/>
      <c r="E53" s="55"/>
    </row>
    <row r="54" spans="4:5">
      <c r="D54" s="55"/>
      <c r="E54" s="55"/>
    </row>
    <row r="55" spans="4:5">
      <c r="D55" s="55"/>
      <c r="E55" s="55"/>
    </row>
    <row r="56" spans="4:5">
      <c r="D56" s="55"/>
      <c r="E56" s="55"/>
    </row>
    <row r="57" spans="4:5">
      <c r="D57" s="55"/>
      <c r="E57" s="55"/>
    </row>
    <row r="58" spans="4:5">
      <c r="D58" s="55"/>
      <c r="E58" s="55"/>
    </row>
    <row r="59" spans="4:5">
      <c r="D59" s="55"/>
      <c r="E59" s="55"/>
    </row>
    <row r="60" spans="4:5">
      <c r="D60" s="55"/>
      <c r="E60" s="55"/>
    </row>
    <row r="61" spans="4:5">
      <c r="D61" s="55"/>
      <c r="E61" s="55"/>
    </row>
    <row r="62" spans="4:5">
      <c r="D62" s="55"/>
      <c r="E62" s="55"/>
    </row>
    <row r="63" spans="4:5">
      <c r="D63" s="55"/>
      <c r="E63" s="55"/>
    </row>
    <row r="64" spans="4:5">
      <c r="D64" s="55"/>
      <c r="E64" s="55"/>
    </row>
    <row r="65" spans="4:5">
      <c r="D65" s="55"/>
      <c r="E65" s="55"/>
    </row>
    <row r="66" spans="4:5">
      <c r="D66" s="55"/>
      <c r="E66" s="55"/>
    </row>
    <row r="67" spans="4:5">
      <c r="D67" s="55"/>
      <c r="E67" s="55"/>
    </row>
    <row r="68" spans="4:5">
      <c r="D68" s="55"/>
      <c r="E68" s="55"/>
    </row>
    <row r="69" spans="4:5">
      <c r="D69" s="55"/>
      <c r="E69" s="55"/>
    </row>
    <row r="70" spans="4:5">
      <c r="D70" s="55"/>
      <c r="E70" s="55"/>
    </row>
    <row r="71" spans="4:5">
      <c r="D71" s="55"/>
      <c r="E71" s="55"/>
    </row>
    <row r="72" spans="4:5">
      <c r="D72" s="55"/>
      <c r="E72" s="55"/>
    </row>
    <row r="73" spans="4:5">
      <c r="D73" s="55"/>
      <c r="E73" s="55"/>
    </row>
    <row r="74" spans="4:5">
      <c r="D74" s="55"/>
      <c r="E74" s="55"/>
    </row>
    <row r="75" spans="4:5">
      <c r="D75" s="55"/>
      <c r="E75" s="55"/>
    </row>
    <row r="76" spans="4:5">
      <c r="D76" s="55"/>
      <c r="E76" s="55"/>
    </row>
    <row r="77" spans="4:5">
      <c r="D77" s="55"/>
      <c r="E77" s="55"/>
    </row>
    <row r="78" spans="4:5">
      <c r="D78" s="55"/>
      <c r="E78" s="55"/>
    </row>
    <row r="79" spans="4:5">
      <c r="D79" s="55"/>
      <c r="E79" s="55"/>
    </row>
    <row r="80" spans="4:5">
      <c r="D80" s="55"/>
      <c r="E80" s="55"/>
    </row>
    <row r="81" spans="4:5">
      <c r="D81" s="55"/>
      <c r="E81" s="55"/>
    </row>
    <row r="82" spans="4:5">
      <c r="D82" s="55"/>
      <c r="E82" s="55"/>
    </row>
    <row r="83" spans="4:5">
      <c r="D83" s="55"/>
      <c r="E83" s="55"/>
    </row>
    <row r="84" spans="4:5">
      <c r="D84" s="55"/>
      <c r="E84" s="55"/>
    </row>
    <row r="85" spans="4:5">
      <c r="D85" s="55"/>
      <c r="E85" s="55"/>
    </row>
    <row r="86" spans="4:5">
      <c r="D86" s="55"/>
      <c r="E86" s="55"/>
    </row>
    <row r="87" spans="4:5">
      <c r="D87" s="55"/>
      <c r="E87" s="55"/>
    </row>
    <row r="88" spans="4:5">
      <c r="D88" s="55"/>
      <c r="E88" s="55"/>
    </row>
    <row r="89" spans="4:5">
      <c r="D89" s="55"/>
      <c r="E89" s="55"/>
    </row>
    <row r="90" spans="4:5">
      <c r="D90" s="55"/>
      <c r="E90" s="55"/>
    </row>
    <row r="91" spans="4:5">
      <c r="D91" s="55"/>
      <c r="E91" s="55"/>
    </row>
    <row r="92" spans="4:5">
      <c r="D92" s="55"/>
      <c r="E92" s="55"/>
    </row>
    <row r="93" spans="4:5">
      <c r="D93" s="55"/>
      <c r="E93" s="55"/>
    </row>
    <row r="94" spans="4:5">
      <c r="D94" s="55"/>
      <c r="E94" s="55"/>
    </row>
    <row r="95" spans="4:5">
      <c r="D95" s="55"/>
      <c r="E95" s="55"/>
    </row>
    <row r="96" spans="4:5">
      <c r="D96" s="55"/>
      <c r="E96" s="55"/>
    </row>
    <row r="97" spans="4:5">
      <c r="D97" s="55"/>
      <c r="E97" s="55"/>
    </row>
    <row r="98" spans="4:5">
      <c r="D98" s="55"/>
      <c r="E98" s="55"/>
    </row>
    <row r="99" spans="4:5">
      <c r="D99" s="55"/>
      <c r="E99" s="55"/>
    </row>
    <row r="100" spans="4:5">
      <c r="D100" s="55"/>
      <c r="E100" s="55"/>
    </row>
    <row r="101" spans="4:5">
      <c r="D101" s="55"/>
      <c r="E101" s="55"/>
    </row>
    <row r="102" spans="4:5">
      <c r="D102" s="55"/>
      <c r="E102" s="55"/>
    </row>
    <row r="103" spans="4:5">
      <c r="D103" s="55"/>
      <c r="E103" s="55"/>
    </row>
    <row r="104" spans="4:5">
      <c r="D104" s="55"/>
      <c r="E104" s="55"/>
    </row>
    <row r="105" spans="4:5">
      <c r="D105" s="55"/>
      <c r="E105" s="55"/>
    </row>
    <row r="106" spans="4:5">
      <c r="D106" s="55"/>
      <c r="E106" s="55"/>
    </row>
    <row r="107" spans="4:5">
      <c r="D107" s="55"/>
      <c r="E107" s="55"/>
    </row>
    <row r="108" spans="4:5">
      <c r="D108" s="55"/>
      <c r="E108" s="55"/>
    </row>
    <row r="109" spans="4:5">
      <c r="D109" s="55"/>
      <c r="E109" s="55"/>
    </row>
    <row r="110" spans="4:5">
      <c r="D110" s="55"/>
      <c r="E110" s="55"/>
    </row>
    <row r="111" spans="4:5">
      <c r="D111" s="55"/>
      <c r="E111" s="55"/>
    </row>
    <row r="112" spans="4:5">
      <c r="D112" s="55"/>
      <c r="E112" s="55"/>
    </row>
    <row r="113" spans="4:5">
      <c r="D113" s="55"/>
      <c r="E113" s="55"/>
    </row>
    <row r="114" spans="4:5">
      <c r="D114" s="55"/>
      <c r="E114" s="55"/>
    </row>
    <row r="115" spans="4:5">
      <c r="D115" s="55"/>
      <c r="E115" s="55"/>
    </row>
    <row r="116" spans="4:5">
      <c r="D116" s="55"/>
      <c r="E116" s="55"/>
    </row>
    <row r="117" spans="4:5">
      <c r="D117" s="55"/>
      <c r="E117" s="55"/>
    </row>
    <row r="118" spans="4:5">
      <c r="D118" s="55"/>
      <c r="E118" s="55"/>
    </row>
    <row r="119" spans="4:5">
      <c r="D119" s="55"/>
      <c r="E119" s="55"/>
    </row>
    <row r="120" spans="4:5">
      <c r="D120" s="55"/>
      <c r="E120" s="55"/>
    </row>
    <row r="121" spans="4:5">
      <c r="D121" s="55"/>
      <c r="E121" s="55"/>
    </row>
    <row r="122" spans="4:5">
      <c r="D122" s="55"/>
      <c r="E122" s="55"/>
    </row>
    <row r="123" spans="4:5">
      <c r="D123" s="55"/>
      <c r="E123" s="55"/>
    </row>
    <row r="124" spans="4:5">
      <c r="D124" s="55"/>
      <c r="E124" s="55"/>
    </row>
    <row r="125" spans="4:5">
      <c r="D125" s="55"/>
      <c r="E125" s="55"/>
    </row>
    <row r="126" spans="4:5">
      <c r="D126" s="55"/>
      <c r="E126" s="55"/>
    </row>
    <row r="127" spans="4:5">
      <c r="D127" s="55"/>
      <c r="E127" s="55"/>
    </row>
    <row r="128" spans="4:5">
      <c r="D128" s="55"/>
      <c r="E128" s="55"/>
    </row>
    <row r="129" spans="4:5">
      <c r="D129" s="55"/>
      <c r="E129" s="55"/>
    </row>
    <row r="130" spans="4:5">
      <c r="D130" s="55"/>
      <c r="E130" s="55"/>
    </row>
    <row r="131" spans="4:5">
      <c r="D131" s="55"/>
      <c r="E131" s="55"/>
    </row>
    <row r="132" spans="4:5">
      <c r="D132" s="55"/>
      <c r="E132" s="55"/>
    </row>
    <row r="133" spans="4:5">
      <c r="D133" s="55"/>
      <c r="E133" s="55"/>
    </row>
    <row r="134" spans="4:5">
      <c r="D134" s="55"/>
      <c r="E134" s="55"/>
    </row>
    <row r="135" spans="4:5">
      <c r="D135" s="55"/>
      <c r="E135" s="55"/>
    </row>
    <row r="136" spans="4:5">
      <c r="D136" s="55"/>
      <c r="E136" s="55"/>
    </row>
    <row r="137" spans="4:5">
      <c r="D137" s="55"/>
      <c r="E137" s="55"/>
    </row>
    <row r="138" spans="4:5">
      <c r="D138" s="55"/>
      <c r="E138" s="55"/>
    </row>
    <row r="139" spans="4:5">
      <c r="D139" s="55"/>
      <c r="E139" s="55"/>
    </row>
    <row r="140" spans="4:5">
      <c r="D140" s="55"/>
      <c r="E140" s="55"/>
    </row>
    <row r="141" spans="4:5">
      <c r="D141" s="55"/>
      <c r="E141" s="55"/>
    </row>
    <row r="142" spans="4:5">
      <c r="D142" s="55"/>
      <c r="E142" s="55"/>
    </row>
    <row r="143" spans="4:5">
      <c r="D143" s="55"/>
      <c r="E143" s="55"/>
    </row>
    <row r="144" spans="4:5">
      <c r="D144" s="55"/>
      <c r="E144" s="55"/>
    </row>
    <row r="145" spans="4:5">
      <c r="D145" s="55"/>
      <c r="E145" s="55"/>
    </row>
    <row r="146" spans="4:5">
      <c r="D146" s="55"/>
      <c r="E146" s="55"/>
    </row>
    <row r="147" spans="4:5">
      <c r="D147" s="55"/>
      <c r="E147" s="55"/>
    </row>
    <row r="148" spans="4:5">
      <c r="D148" s="55"/>
      <c r="E148" s="55"/>
    </row>
    <row r="149" spans="4:5">
      <c r="D149" s="55"/>
      <c r="E149" s="55"/>
    </row>
    <row r="150" spans="4:5">
      <c r="D150" s="55"/>
      <c r="E150" s="55"/>
    </row>
    <row r="151" spans="4:5">
      <c r="D151" s="55"/>
      <c r="E151" s="55"/>
    </row>
    <row r="152" spans="4:5">
      <c r="D152" s="55"/>
      <c r="E152" s="55"/>
    </row>
    <row r="153" spans="4:5">
      <c r="D153" s="55"/>
      <c r="E153" s="55"/>
    </row>
    <row r="154" spans="4:5">
      <c r="D154" s="55"/>
      <c r="E154" s="55"/>
    </row>
    <row r="155" spans="4:5">
      <c r="D155" s="55"/>
      <c r="E155" s="55"/>
    </row>
    <row r="156" spans="4:5">
      <c r="D156" s="55"/>
      <c r="E156" s="55"/>
    </row>
    <row r="157" spans="4:5">
      <c r="D157" s="55"/>
      <c r="E157" s="55"/>
    </row>
    <row r="158" spans="4:5">
      <c r="D158" s="55"/>
      <c r="E158" s="55"/>
    </row>
    <row r="159" spans="4:5">
      <c r="D159" s="55"/>
      <c r="E159" s="55"/>
    </row>
    <row r="160" spans="4:5">
      <c r="D160" s="55"/>
      <c r="E160" s="55"/>
    </row>
    <row r="161" spans="4:5">
      <c r="D161" s="55"/>
      <c r="E161" s="55"/>
    </row>
    <row r="162" spans="4:5">
      <c r="D162" s="55"/>
      <c r="E162" s="55"/>
    </row>
    <row r="163" spans="4:5">
      <c r="D163" s="55"/>
      <c r="E163" s="55"/>
    </row>
    <row r="164" spans="4:5">
      <c r="D164" s="55"/>
      <c r="E164" s="55"/>
    </row>
    <row r="165" spans="4:5">
      <c r="D165" s="55"/>
      <c r="E165" s="55"/>
    </row>
    <row r="166" spans="4:5">
      <c r="D166" s="55"/>
      <c r="E166" s="55"/>
    </row>
    <row r="167" spans="4:5">
      <c r="D167" s="55"/>
      <c r="E167" s="55"/>
    </row>
    <row r="168" spans="4:5">
      <c r="D168" s="55"/>
      <c r="E168" s="55"/>
    </row>
    <row r="169" spans="4:5">
      <c r="D169" s="55"/>
      <c r="E169" s="55"/>
    </row>
    <row r="170" spans="4:5">
      <c r="D170" s="55"/>
      <c r="E170" s="55"/>
    </row>
    <row r="171" spans="4:5">
      <c r="D171" s="55"/>
      <c r="E171" s="55"/>
    </row>
    <row r="172" spans="4:5">
      <c r="D172" s="55"/>
      <c r="E172" s="55"/>
    </row>
    <row r="173" spans="4:5">
      <c r="D173" s="55"/>
      <c r="E173" s="55"/>
    </row>
    <row r="174" spans="4:5">
      <c r="D174" s="55"/>
      <c r="E174" s="55"/>
    </row>
    <row r="175" spans="4:5">
      <c r="D175" s="55"/>
      <c r="E175" s="55"/>
    </row>
    <row r="176" spans="4:5">
      <c r="D176" s="55"/>
      <c r="E176" s="55"/>
    </row>
    <row r="177" spans="4:5">
      <c r="D177" s="55"/>
      <c r="E177" s="55"/>
    </row>
    <row r="178" spans="4:5">
      <c r="D178" s="55"/>
      <c r="E178" s="55"/>
    </row>
    <row r="179" spans="4:5">
      <c r="D179" s="55"/>
      <c r="E179" s="55"/>
    </row>
    <row r="180" spans="4:5">
      <c r="D180" s="55"/>
      <c r="E180" s="55"/>
    </row>
    <row r="181" spans="4:5">
      <c r="D181" s="55"/>
      <c r="E181" s="55"/>
    </row>
    <row r="182" spans="4:5">
      <c r="D182" s="55"/>
      <c r="E182" s="55"/>
    </row>
    <row r="183" spans="4:5">
      <c r="D183" s="55"/>
      <c r="E183" s="55"/>
    </row>
    <row r="184" spans="4:5">
      <c r="D184" s="55"/>
      <c r="E184" s="55"/>
    </row>
    <row r="185" spans="4:5">
      <c r="D185" s="55"/>
      <c r="E185" s="55"/>
    </row>
    <row r="186" spans="4:5">
      <c r="D186" s="55"/>
      <c r="E186" s="55"/>
    </row>
    <row r="187" spans="4:5">
      <c r="D187" s="55"/>
      <c r="E187" s="55"/>
    </row>
    <row r="188" spans="4:5">
      <c r="D188" s="55"/>
      <c r="E188" s="55"/>
    </row>
    <row r="189" spans="4:5">
      <c r="D189" s="55"/>
      <c r="E189" s="55"/>
    </row>
    <row r="190" spans="4:5">
      <c r="D190" s="55"/>
      <c r="E190" s="55"/>
    </row>
    <row r="191" spans="4:5">
      <c r="D191" s="55"/>
      <c r="E191" s="55"/>
    </row>
    <row r="192" spans="4:5">
      <c r="D192" s="55"/>
      <c r="E192" s="55"/>
    </row>
    <row r="193" spans="4:5">
      <c r="D193" s="55"/>
      <c r="E193" s="55"/>
    </row>
    <row r="194" spans="4:5">
      <c r="D194" s="55"/>
      <c r="E194" s="55"/>
    </row>
    <row r="195" spans="4:5">
      <c r="D195" s="55"/>
      <c r="E195" s="55"/>
    </row>
    <row r="196" spans="4:5">
      <c r="D196" s="55"/>
      <c r="E196" s="55"/>
    </row>
    <row r="197" spans="4:5">
      <c r="D197" s="55"/>
      <c r="E197" s="55"/>
    </row>
    <row r="198" spans="4:5">
      <c r="D198" s="55"/>
      <c r="E198" s="55"/>
    </row>
    <row r="199" spans="4:5">
      <c r="D199" s="55"/>
      <c r="E199" s="55"/>
    </row>
    <row r="200" spans="4:5">
      <c r="D200" s="55"/>
      <c r="E200" s="55"/>
    </row>
    <row r="201" spans="4:5">
      <c r="D201" s="55"/>
      <c r="E201" s="55"/>
    </row>
    <row r="202" spans="4:5">
      <c r="D202" s="55"/>
      <c r="E202" s="55"/>
    </row>
    <row r="203" spans="4:5">
      <c r="D203" s="55"/>
      <c r="E203" s="55"/>
    </row>
    <row r="204" spans="4:5">
      <c r="D204" s="55"/>
      <c r="E204" s="55"/>
    </row>
    <row r="205" spans="4:5">
      <c r="D205" s="55"/>
      <c r="E205" s="55"/>
    </row>
    <row r="206" spans="4:5">
      <c r="D206" s="55"/>
      <c r="E206" s="55"/>
    </row>
    <row r="207" spans="4:5">
      <c r="D207" s="55"/>
      <c r="E207" s="55"/>
    </row>
    <row r="208" spans="4:5">
      <c r="D208" s="55"/>
      <c r="E208" s="55"/>
    </row>
    <row r="209" spans="4:5">
      <c r="D209" s="55"/>
      <c r="E209" s="55"/>
    </row>
    <row r="210" spans="4:5">
      <c r="D210" s="55"/>
      <c r="E210" s="55"/>
    </row>
    <row r="211" spans="4:5">
      <c r="D211" s="55"/>
      <c r="E211" s="55"/>
    </row>
    <row r="212" spans="4:5">
      <c r="D212" s="55"/>
      <c r="E212" s="55"/>
    </row>
    <row r="213" spans="4:5">
      <c r="D213" s="55"/>
      <c r="E213" s="55"/>
    </row>
    <row r="214" spans="4:5">
      <c r="D214" s="55"/>
      <c r="E214" s="55"/>
    </row>
    <row r="215" spans="4:5">
      <c r="D215" s="55"/>
      <c r="E215" s="55"/>
    </row>
    <row r="216" spans="4:5">
      <c r="D216" s="55"/>
      <c r="E216" s="55"/>
    </row>
    <row r="217" spans="4:5">
      <c r="D217" s="55"/>
      <c r="E217" s="55"/>
    </row>
    <row r="218" spans="4:5">
      <c r="D218" s="55"/>
      <c r="E218" s="55"/>
    </row>
    <row r="219" spans="4:5">
      <c r="D219" s="55"/>
      <c r="E219" s="55"/>
    </row>
    <row r="220" spans="4:5">
      <c r="D220" s="55"/>
      <c r="E220" s="55"/>
    </row>
    <row r="221" spans="4:5">
      <c r="D221" s="55"/>
      <c r="E221" s="55"/>
    </row>
    <row r="222" spans="4:5">
      <c r="D222" s="55"/>
      <c r="E222" s="55"/>
    </row>
    <row r="223" spans="4:5">
      <c r="D223" s="55"/>
      <c r="E223" s="55"/>
    </row>
    <row r="224" spans="4:5">
      <c r="D224" s="55"/>
      <c r="E224" s="55"/>
    </row>
    <row r="225" spans="4:5">
      <c r="D225" s="55"/>
      <c r="E225" s="55"/>
    </row>
    <row r="226" spans="4:5">
      <c r="D226" s="55"/>
      <c r="E226" s="55"/>
    </row>
    <row r="227" spans="4:5">
      <c r="D227" s="55"/>
      <c r="E227" s="55"/>
    </row>
    <row r="228" spans="4:5">
      <c r="D228" s="55"/>
      <c r="E228" s="55"/>
    </row>
    <row r="229" spans="4:5">
      <c r="D229" s="55"/>
      <c r="E229" s="55"/>
    </row>
    <row r="230" spans="4:5">
      <c r="D230" s="55"/>
      <c r="E230" s="55"/>
    </row>
    <row r="231" spans="4:5">
      <c r="D231" s="55"/>
      <c r="E231" s="55"/>
    </row>
    <row r="232" spans="4:5">
      <c r="D232" s="55"/>
      <c r="E232" s="55"/>
    </row>
    <row r="233" spans="4:5">
      <c r="D233" s="55"/>
      <c r="E233" s="55"/>
    </row>
    <row r="234" spans="4:5">
      <c r="D234" s="55"/>
      <c r="E234" s="55"/>
    </row>
    <row r="235" spans="4:5">
      <c r="D235" s="55"/>
      <c r="E235" s="55"/>
    </row>
    <row r="236" spans="4:5">
      <c r="D236" s="55"/>
      <c r="E236" s="55"/>
    </row>
    <row r="237" spans="4:5">
      <c r="D237" s="55"/>
      <c r="E237" s="55"/>
    </row>
    <row r="238" spans="4:5">
      <c r="D238" s="55"/>
      <c r="E238" s="55"/>
    </row>
    <row r="239" spans="4:5">
      <c r="D239" s="55"/>
      <c r="E239" s="55"/>
    </row>
    <row r="240" spans="4:5">
      <c r="D240" s="55"/>
      <c r="E240" s="55"/>
    </row>
    <row r="241" spans="4:5">
      <c r="D241" s="55"/>
      <c r="E241" s="55"/>
    </row>
    <row r="242" spans="4:5">
      <c r="D242" s="55"/>
      <c r="E242" s="55"/>
    </row>
    <row r="243" spans="4:5">
      <c r="D243" s="55"/>
      <c r="E243" s="55"/>
    </row>
    <row r="244" spans="4:5">
      <c r="D244" s="55"/>
      <c r="E244" s="55"/>
    </row>
    <row r="245" spans="4:5">
      <c r="D245" s="55"/>
      <c r="E245" s="55"/>
    </row>
    <row r="246" spans="4:5">
      <c r="D246" s="55"/>
      <c r="E246" s="55"/>
    </row>
    <row r="247" spans="4:5">
      <c r="D247" s="55"/>
      <c r="E247" s="55"/>
    </row>
    <row r="248" spans="4:5">
      <c r="D248" s="55"/>
      <c r="E248" s="55"/>
    </row>
    <row r="249" spans="4:5">
      <c r="D249" s="55"/>
      <c r="E249" s="55"/>
    </row>
    <row r="250" spans="4:5">
      <c r="D250" s="55"/>
      <c r="E250" s="55"/>
    </row>
    <row r="251" spans="4:5">
      <c r="D251" s="55"/>
      <c r="E251" s="55"/>
    </row>
    <row r="252" spans="4:5">
      <c r="D252" s="55"/>
      <c r="E252" s="55"/>
    </row>
    <row r="253" spans="4:5">
      <c r="D253" s="55"/>
      <c r="E253" s="55"/>
    </row>
    <row r="254" spans="4:5">
      <c r="D254" s="55"/>
      <c r="E254" s="55"/>
    </row>
    <row r="255" spans="4:5">
      <c r="D255" s="55"/>
      <c r="E255" s="55"/>
    </row>
    <row r="256" spans="4:5">
      <c r="D256" s="55"/>
      <c r="E256" s="55"/>
    </row>
    <row r="257" spans="4:5">
      <c r="D257" s="55"/>
      <c r="E257" s="55"/>
    </row>
    <row r="258" spans="4:5">
      <c r="D258" s="55"/>
      <c r="E258" s="55"/>
    </row>
    <row r="259" spans="4:5">
      <c r="D259" s="55"/>
      <c r="E259" s="55"/>
    </row>
    <row r="260" spans="4:5">
      <c r="D260" s="55"/>
      <c r="E260" s="55"/>
    </row>
    <row r="261" spans="4:5">
      <c r="D261" s="55"/>
      <c r="E261" s="55"/>
    </row>
    <row r="262" spans="4:5">
      <c r="D262" s="55"/>
      <c r="E262" s="55"/>
    </row>
    <row r="263" spans="4:5">
      <c r="D263" s="55"/>
      <c r="E263" s="55"/>
    </row>
    <row r="264" spans="4:5">
      <c r="D264" s="55"/>
      <c r="E264" s="55"/>
    </row>
    <row r="265" spans="4:5">
      <c r="D265" s="55"/>
      <c r="E265" s="55"/>
    </row>
    <row r="266" spans="4:5">
      <c r="D266" s="55"/>
      <c r="E266" s="55"/>
    </row>
    <row r="267" spans="4:5">
      <c r="D267" s="55"/>
      <c r="E267" s="55"/>
    </row>
    <row r="268" spans="4:5">
      <c r="D268" s="55"/>
      <c r="E268" s="55"/>
    </row>
    <row r="269" spans="4:5">
      <c r="D269" s="55"/>
      <c r="E269" s="55"/>
    </row>
    <row r="270" spans="4:5">
      <c r="D270" s="55"/>
      <c r="E270" s="55"/>
    </row>
    <row r="271" spans="4:5">
      <c r="D271" s="55"/>
      <c r="E271" s="55"/>
    </row>
    <row r="272" spans="4:5">
      <c r="D272" s="55"/>
      <c r="E272" s="55"/>
    </row>
    <row r="273" spans="4:5">
      <c r="D273" s="55"/>
      <c r="E273" s="55"/>
    </row>
    <row r="274" spans="4:5">
      <c r="D274" s="55"/>
      <c r="E274" s="55"/>
    </row>
    <row r="275" spans="4:5">
      <c r="D275" s="55"/>
      <c r="E275" s="55"/>
    </row>
    <row r="276" spans="4:5">
      <c r="D276" s="55"/>
      <c r="E276" s="55"/>
    </row>
    <row r="277" spans="4:5">
      <c r="D277" s="55"/>
      <c r="E277" s="55"/>
    </row>
    <row r="278" spans="4:5">
      <c r="D278" s="55"/>
      <c r="E278" s="55"/>
    </row>
    <row r="279" spans="4:5">
      <c r="D279" s="55"/>
      <c r="E279" s="55"/>
    </row>
    <row r="280" spans="4:5">
      <c r="D280" s="55"/>
      <c r="E280" s="55"/>
    </row>
    <row r="281" spans="4:5">
      <c r="D281" s="55"/>
      <c r="E281" s="55"/>
    </row>
    <row r="282" spans="4:5">
      <c r="D282" s="55"/>
      <c r="E282" s="55"/>
    </row>
    <row r="283" spans="4:5">
      <c r="D283" s="55"/>
      <c r="E283" s="55"/>
    </row>
    <row r="284" spans="4:5">
      <c r="D284" s="55"/>
      <c r="E284" s="55"/>
    </row>
    <row r="285" spans="4:5">
      <c r="D285" s="55"/>
      <c r="E285" s="55"/>
    </row>
    <row r="286" spans="4:5">
      <c r="D286" s="55"/>
      <c r="E286" s="55"/>
    </row>
    <row r="287" spans="4:5">
      <c r="D287" s="55"/>
      <c r="E287" s="55"/>
    </row>
    <row r="288" spans="4:5">
      <c r="D288" s="55"/>
      <c r="E288" s="55"/>
    </row>
    <row r="289" spans="4:5">
      <c r="D289" s="55"/>
      <c r="E289" s="55"/>
    </row>
    <row r="290" spans="4:5">
      <c r="D290" s="55"/>
      <c r="E290" s="55"/>
    </row>
    <row r="291" spans="4:5">
      <c r="D291" s="55"/>
      <c r="E291" s="55"/>
    </row>
    <row r="292" spans="4:5">
      <c r="D292" s="55"/>
      <c r="E292" s="55"/>
    </row>
    <row r="293" spans="4:5">
      <c r="D293" s="55"/>
      <c r="E293" s="55"/>
    </row>
    <row r="294" spans="4:5">
      <c r="D294" s="55"/>
      <c r="E294" s="55"/>
    </row>
    <row r="295" spans="4:5">
      <c r="D295" s="55"/>
      <c r="E295" s="55"/>
    </row>
    <row r="296" spans="4:5">
      <c r="D296" s="55"/>
      <c r="E296" s="55"/>
    </row>
    <row r="297" spans="4:5">
      <c r="D297" s="55"/>
      <c r="E297" s="55"/>
    </row>
    <row r="298" spans="4:5">
      <c r="D298" s="55"/>
      <c r="E298" s="55"/>
    </row>
    <row r="299" spans="4:5">
      <c r="D299" s="55"/>
      <c r="E299" s="55"/>
    </row>
    <row r="300" spans="4:5">
      <c r="D300" s="55"/>
      <c r="E300" s="55"/>
    </row>
    <row r="301" spans="4:5">
      <c r="D301" s="55"/>
      <c r="E301" s="55"/>
    </row>
    <row r="302" spans="4:5">
      <c r="D302" s="55"/>
      <c r="E302" s="55"/>
    </row>
    <row r="303" spans="4:5">
      <c r="D303" s="55"/>
      <c r="E303" s="55"/>
    </row>
    <row r="304" spans="4:5">
      <c r="D304" s="55"/>
      <c r="E304" s="55"/>
    </row>
    <row r="305" spans="4:5">
      <c r="D305" s="55"/>
      <c r="E305" s="55"/>
    </row>
    <row r="306" spans="4:5">
      <c r="D306" s="55"/>
      <c r="E306" s="55"/>
    </row>
    <row r="307" spans="4:5">
      <c r="D307" s="55"/>
      <c r="E307" s="55"/>
    </row>
    <row r="308" spans="4:5">
      <c r="D308" s="55"/>
      <c r="E308" s="55"/>
    </row>
    <row r="309" spans="4:5">
      <c r="D309" s="55"/>
      <c r="E309" s="55"/>
    </row>
    <row r="310" spans="4:5">
      <c r="D310" s="55"/>
      <c r="E310" s="55"/>
    </row>
    <row r="311" spans="4:5">
      <c r="D311" s="55"/>
      <c r="E311" s="55"/>
    </row>
    <row r="312" spans="4:5">
      <c r="D312" s="55"/>
      <c r="E312" s="55"/>
    </row>
    <row r="313" spans="4:5">
      <c r="D313" s="55"/>
      <c r="E313" s="55"/>
    </row>
    <row r="314" spans="4:5">
      <c r="D314" s="55"/>
      <c r="E314" s="55"/>
    </row>
    <row r="315" spans="4:5">
      <c r="D315" s="55"/>
      <c r="E315" s="55"/>
    </row>
    <row r="316" spans="4:5">
      <c r="D316" s="55"/>
      <c r="E316" s="55"/>
    </row>
    <row r="317" spans="4:5">
      <c r="D317" s="55"/>
      <c r="E317" s="55"/>
    </row>
    <row r="318" spans="4:5">
      <c r="D318" s="55"/>
      <c r="E318" s="55"/>
    </row>
    <row r="319" spans="4:5">
      <c r="D319" s="55"/>
      <c r="E319" s="55"/>
    </row>
    <row r="320" spans="4:5">
      <c r="D320" s="55"/>
      <c r="E320" s="55"/>
    </row>
    <row r="321" spans="4:5">
      <c r="D321" s="55"/>
      <c r="E321" s="55"/>
    </row>
    <row r="322" spans="4:5">
      <c r="D322" s="55"/>
      <c r="E322" s="55"/>
    </row>
    <row r="323" spans="4:5">
      <c r="D323" s="55"/>
      <c r="E323" s="55"/>
    </row>
    <row r="324" spans="4:5">
      <c r="D324" s="55"/>
      <c r="E324" s="55"/>
    </row>
    <row r="325" spans="4:5">
      <c r="D325" s="55"/>
      <c r="E325" s="55"/>
    </row>
    <row r="326" spans="4:5">
      <c r="D326" s="55"/>
      <c r="E326" s="55"/>
    </row>
    <row r="327" spans="4:5">
      <c r="D327" s="55"/>
      <c r="E327" s="55"/>
    </row>
    <row r="328" spans="4:5">
      <c r="D328" s="55"/>
      <c r="E328" s="55"/>
    </row>
    <row r="329" spans="4:5">
      <c r="D329" s="55"/>
      <c r="E329" s="55"/>
    </row>
    <row r="330" spans="4:5">
      <c r="D330" s="55"/>
      <c r="E330" s="55"/>
    </row>
    <row r="331" spans="4:5">
      <c r="D331" s="55"/>
      <c r="E331" s="55"/>
    </row>
    <row r="332" spans="4:5">
      <c r="D332" s="55"/>
      <c r="E332" s="55"/>
    </row>
    <row r="333" spans="4:5">
      <c r="D333" s="55"/>
      <c r="E333" s="55"/>
    </row>
    <row r="334" spans="4:5">
      <c r="D334" s="55"/>
      <c r="E334" s="55"/>
    </row>
    <row r="335" spans="4:5">
      <c r="D335" s="55"/>
      <c r="E335" s="55"/>
    </row>
    <row r="336" spans="4:5">
      <c r="D336" s="55"/>
      <c r="E336" s="55"/>
    </row>
    <row r="337" spans="4:5">
      <c r="D337" s="55"/>
      <c r="E337" s="55"/>
    </row>
    <row r="338" spans="4:5">
      <c r="D338" s="55"/>
      <c r="E338" s="55"/>
    </row>
    <row r="339" spans="4:5">
      <c r="D339" s="55"/>
      <c r="E339" s="55"/>
    </row>
    <row r="340" spans="4:5">
      <c r="D340" s="55"/>
      <c r="E340" s="55"/>
    </row>
    <row r="341" spans="4:5">
      <c r="D341" s="55"/>
      <c r="E341" s="55"/>
    </row>
    <row r="342" spans="4:5">
      <c r="D342" s="55"/>
      <c r="E342" s="55"/>
    </row>
    <row r="343" spans="4:5">
      <c r="D343" s="55"/>
      <c r="E343" s="55"/>
    </row>
    <row r="344" spans="4:5">
      <c r="D344" s="55"/>
      <c r="E344" s="55"/>
    </row>
    <row r="345" spans="4:5">
      <c r="D345" s="55"/>
      <c r="E345" s="55"/>
    </row>
    <row r="346" spans="4:5">
      <c r="D346" s="55"/>
      <c r="E346" s="55"/>
    </row>
    <row r="347" spans="4:5">
      <c r="D347" s="55"/>
      <c r="E347" s="55"/>
    </row>
    <row r="348" spans="4:5">
      <c r="D348" s="55"/>
      <c r="E348" s="55"/>
    </row>
    <row r="349" spans="4:5">
      <c r="D349" s="55"/>
      <c r="E349" s="55"/>
    </row>
    <row r="350" spans="4:5">
      <c r="D350" s="55"/>
      <c r="E350" s="55"/>
    </row>
    <row r="351" spans="4:5">
      <c r="D351" s="55"/>
      <c r="E351" s="55"/>
    </row>
    <row r="352" spans="4:5">
      <c r="D352" s="55"/>
      <c r="E352" s="55"/>
    </row>
    <row r="353" spans="4:5">
      <c r="D353" s="55"/>
      <c r="E353" s="55"/>
    </row>
    <row r="354" spans="4:5">
      <c r="D354" s="55"/>
      <c r="E354" s="55"/>
    </row>
    <row r="355" spans="4:5">
      <c r="D355" s="55"/>
      <c r="E355" s="55"/>
    </row>
    <row r="356" spans="4:5">
      <c r="D356" s="55"/>
      <c r="E356" s="55"/>
    </row>
    <row r="357" spans="4:5">
      <c r="D357" s="55"/>
      <c r="E357" s="55"/>
    </row>
    <row r="358" spans="4:5">
      <c r="D358" s="55"/>
      <c r="E358" s="55"/>
    </row>
    <row r="359" spans="4:5">
      <c r="D359" s="55"/>
      <c r="E359" s="55"/>
    </row>
    <row r="360" spans="4:5">
      <c r="D360" s="55"/>
      <c r="E360" s="55"/>
    </row>
    <row r="361" spans="4:5">
      <c r="D361" s="55"/>
      <c r="E361" s="55"/>
    </row>
    <row r="362" spans="4:5">
      <c r="D362" s="55"/>
      <c r="E362" s="55"/>
    </row>
    <row r="363" spans="4:5">
      <c r="D363" s="55"/>
      <c r="E363" s="55"/>
    </row>
    <row r="364" spans="4:5">
      <c r="D364" s="55"/>
      <c r="E364" s="55"/>
    </row>
    <row r="365" spans="4:5">
      <c r="D365" s="55"/>
      <c r="E365" s="55"/>
    </row>
    <row r="366" spans="4:5">
      <c r="D366" s="55"/>
      <c r="E366" s="55"/>
    </row>
    <row r="367" spans="4:5">
      <c r="D367" s="55"/>
      <c r="E367" s="55"/>
    </row>
    <row r="368" spans="4:5">
      <c r="D368" s="55"/>
      <c r="E368" s="55"/>
    </row>
    <row r="369" spans="4:5">
      <c r="D369" s="55"/>
      <c r="E369" s="55"/>
    </row>
    <row r="370" spans="4:5">
      <c r="D370" s="55"/>
      <c r="E370" s="55"/>
    </row>
    <row r="371" spans="4:5">
      <c r="D371" s="55"/>
      <c r="E371" s="55"/>
    </row>
    <row r="372" spans="4:5">
      <c r="D372" s="55"/>
      <c r="E372" s="55"/>
    </row>
    <row r="373" spans="4:5">
      <c r="D373" s="55"/>
      <c r="E373" s="55"/>
    </row>
    <row r="374" spans="4:5">
      <c r="D374" s="55"/>
      <c r="E374" s="55"/>
    </row>
    <row r="375" spans="4:5">
      <c r="D375" s="55"/>
      <c r="E375" s="55"/>
    </row>
    <row r="376" spans="4:5">
      <c r="D376" s="55"/>
      <c r="E376" s="55"/>
    </row>
    <row r="377" spans="4:5">
      <c r="D377" s="55"/>
      <c r="E377" s="55"/>
    </row>
    <row r="378" spans="4:5">
      <c r="D378" s="55"/>
      <c r="E378" s="55"/>
    </row>
    <row r="379" spans="4:5">
      <c r="D379" s="55"/>
      <c r="E379" s="55"/>
    </row>
    <row r="380" spans="4:5">
      <c r="D380" s="55"/>
      <c r="E380" s="55"/>
    </row>
    <row r="381" spans="4:5">
      <c r="D381" s="55"/>
      <c r="E381" s="55"/>
    </row>
    <row r="382" spans="4:5">
      <c r="D382" s="55"/>
      <c r="E382" s="55"/>
    </row>
    <row r="383" spans="4:5">
      <c r="D383" s="55"/>
      <c r="E383" s="55"/>
    </row>
    <row r="384" spans="4:5">
      <c r="D384" s="55"/>
      <c r="E384" s="55"/>
    </row>
    <row r="385" spans="4:5">
      <c r="D385" s="55"/>
      <c r="E385" s="55"/>
    </row>
    <row r="386" spans="4:5">
      <c r="D386" s="55"/>
      <c r="E386" s="55"/>
    </row>
    <row r="387" spans="4:5">
      <c r="D387" s="55"/>
      <c r="E387" s="55"/>
    </row>
    <row r="388" spans="4:5">
      <c r="D388" s="55"/>
      <c r="E388" s="55"/>
    </row>
    <row r="389" spans="4:5">
      <c r="D389" s="55"/>
      <c r="E389" s="55"/>
    </row>
    <row r="390" spans="4:5">
      <c r="D390" s="55"/>
      <c r="E390" s="55"/>
    </row>
    <row r="391" spans="4:5">
      <c r="D391" s="55"/>
      <c r="E391" s="55"/>
    </row>
    <row r="392" spans="4:5">
      <c r="D392" s="55"/>
      <c r="E392" s="55"/>
    </row>
    <row r="393" spans="4:5">
      <c r="D393" s="55"/>
      <c r="E393" s="55"/>
    </row>
    <row r="394" spans="4:5">
      <c r="D394" s="55"/>
      <c r="E394" s="55"/>
    </row>
    <row r="395" spans="4:5">
      <c r="D395" s="55"/>
      <c r="E395" s="55"/>
    </row>
    <row r="396" spans="4:5">
      <c r="D396" s="55"/>
      <c r="E396" s="55"/>
    </row>
    <row r="397" spans="4:5">
      <c r="D397" s="55"/>
      <c r="E397" s="55"/>
    </row>
    <row r="398" spans="4:5">
      <c r="D398" s="55"/>
      <c r="E398" s="55"/>
    </row>
    <row r="399" spans="4:5">
      <c r="D399" s="55"/>
      <c r="E399" s="55"/>
    </row>
    <row r="400" spans="4:5">
      <c r="D400" s="55"/>
      <c r="E400" s="55"/>
    </row>
    <row r="401" spans="4:5">
      <c r="D401" s="55"/>
      <c r="E401" s="55"/>
    </row>
    <row r="402" spans="4:5">
      <c r="D402" s="55"/>
      <c r="E402" s="55"/>
    </row>
    <row r="403" spans="4:5">
      <c r="D403" s="55"/>
      <c r="E403" s="55"/>
    </row>
    <row r="404" spans="4:5">
      <c r="D404" s="55"/>
      <c r="E404" s="55"/>
    </row>
    <row r="405" spans="4:5">
      <c r="D405" s="55"/>
      <c r="E405" s="55"/>
    </row>
    <row r="406" spans="4:5">
      <c r="D406" s="55"/>
      <c r="E406" s="55"/>
    </row>
    <row r="407" spans="4:5">
      <c r="D407" s="55"/>
      <c r="E407" s="55"/>
    </row>
    <row r="408" spans="4:5">
      <c r="D408" s="55"/>
      <c r="E408" s="55"/>
    </row>
    <row r="409" spans="4:5">
      <c r="D409" s="55"/>
      <c r="E409" s="55"/>
    </row>
    <row r="410" spans="4:5">
      <c r="D410" s="55"/>
      <c r="E410" s="55"/>
    </row>
    <row r="411" spans="4:5">
      <c r="D411" s="55"/>
      <c r="E411" s="55"/>
    </row>
    <row r="412" spans="4:5">
      <c r="D412" s="55"/>
      <c r="E412" s="55"/>
    </row>
    <row r="413" spans="4:5">
      <c r="D413" s="55"/>
      <c r="E413" s="55"/>
    </row>
    <row r="414" spans="4:5">
      <c r="D414" s="55"/>
      <c r="E414" s="55"/>
    </row>
    <row r="415" spans="4:5">
      <c r="D415" s="55"/>
      <c r="E415" s="55"/>
    </row>
    <row r="416" spans="4:5">
      <c r="D416" s="55"/>
      <c r="E416" s="55"/>
    </row>
    <row r="417" spans="4:5">
      <c r="D417" s="55"/>
      <c r="E417" s="55"/>
    </row>
    <row r="418" spans="4:5">
      <c r="D418" s="55"/>
      <c r="E418" s="55"/>
    </row>
    <row r="419" spans="4:5">
      <c r="D419" s="55"/>
      <c r="E419" s="55"/>
    </row>
    <row r="420" spans="4:5">
      <c r="D420" s="55"/>
      <c r="E420" s="55"/>
    </row>
    <row r="421" spans="4:5">
      <c r="D421" s="55"/>
      <c r="E421" s="55"/>
    </row>
    <row r="422" spans="4:5">
      <c r="D422" s="55"/>
      <c r="E422" s="55"/>
    </row>
    <row r="423" spans="4:5">
      <c r="D423" s="55"/>
      <c r="E423" s="55"/>
    </row>
    <row r="424" spans="4:5">
      <c r="D424" s="55"/>
      <c r="E424" s="55"/>
    </row>
    <row r="425" spans="4:5">
      <c r="D425" s="55"/>
      <c r="E425" s="55"/>
    </row>
    <row r="426" spans="4:5">
      <c r="D426" s="55"/>
      <c r="E426" s="55"/>
    </row>
    <row r="427" spans="4:5">
      <c r="D427" s="55"/>
      <c r="E427" s="55"/>
    </row>
    <row r="428" spans="4:5">
      <c r="D428" s="55"/>
      <c r="E428" s="55"/>
    </row>
    <row r="429" spans="4:5">
      <c r="D429" s="55"/>
      <c r="E429" s="55"/>
    </row>
    <row r="430" spans="4:5">
      <c r="D430" s="55"/>
      <c r="E430" s="55"/>
    </row>
    <row r="431" spans="4:5">
      <c r="D431" s="55"/>
      <c r="E431" s="55"/>
    </row>
    <row r="432" spans="4:5">
      <c r="D432" s="55"/>
      <c r="E432" s="55"/>
    </row>
    <row r="433" spans="4:5">
      <c r="D433" s="55"/>
      <c r="E433" s="55"/>
    </row>
    <row r="434" spans="4:5">
      <c r="D434" s="55"/>
      <c r="E434" s="55"/>
    </row>
    <row r="435" spans="4:5">
      <c r="D435" s="55"/>
      <c r="E435" s="55"/>
    </row>
    <row r="436" spans="4:5">
      <c r="D436" s="55"/>
      <c r="E436" s="55"/>
    </row>
    <row r="437" spans="4:5">
      <c r="D437" s="55"/>
      <c r="E437" s="55"/>
    </row>
    <row r="438" spans="4:5">
      <c r="D438" s="55"/>
      <c r="E438" s="55"/>
    </row>
    <row r="439" spans="4:5">
      <c r="D439" s="55"/>
      <c r="E439" s="55"/>
    </row>
    <row r="440" spans="4:5">
      <c r="D440" s="55"/>
      <c r="E440" s="55"/>
    </row>
    <row r="441" spans="4:5">
      <c r="D441" s="55"/>
      <c r="E441" s="55"/>
    </row>
    <row r="442" spans="4:5">
      <c r="D442" s="55"/>
      <c r="E442" s="55"/>
    </row>
    <row r="443" spans="4:5">
      <c r="D443" s="55"/>
      <c r="E443" s="55"/>
    </row>
    <row r="444" spans="4:5">
      <c r="D444" s="55"/>
      <c r="E444" s="55"/>
    </row>
    <row r="445" spans="4:5">
      <c r="D445" s="55"/>
      <c r="E445" s="55"/>
    </row>
    <row r="446" spans="4:5">
      <c r="D446" s="55"/>
      <c r="E446" s="55"/>
    </row>
    <row r="447" spans="4:5">
      <c r="D447" s="55"/>
      <c r="E447" s="55"/>
    </row>
    <row r="448" spans="4:5">
      <c r="D448" s="55"/>
      <c r="E448" s="55"/>
    </row>
    <row r="449" spans="4:5">
      <c r="D449" s="55"/>
      <c r="E449" s="55"/>
    </row>
    <row r="450" spans="4:5">
      <c r="D450" s="55"/>
      <c r="E450" s="55"/>
    </row>
    <row r="451" spans="4:5">
      <c r="D451" s="55"/>
      <c r="E451" s="55"/>
    </row>
    <row r="452" spans="4:5">
      <c r="D452" s="55"/>
      <c r="E452" s="55"/>
    </row>
    <row r="453" spans="4:5">
      <c r="D453" s="55"/>
      <c r="E453" s="55"/>
    </row>
    <row r="454" spans="4:5">
      <c r="D454" s="55"/>
      <c r="E454" s="55"/>
    </row>
    <row r="455" spans="4:5">
      <c r="D455" s="55"/>
      <c r="E455" s="55"/>
    </row>
    <row r="456" spans="4:5">
      <c r="D456" s="55"/>
      <c r="E456" s="55"/>
    </row>
    <row r="457" spans="4:5">
      <c r="D457" s="55"/>
      <c r="E457" s="55"/>
    </row>
    <row r="458" spans="4:5">
      <c r="D458" s="55"/>
      <c r="E458" s="55"/>
    </row>
    <row r="459" spans="4:5">
      <c r="D459" s="55"/>
      <c r="E459" s="55"/>
    </row>
    <row r="460" spans="4:5">
      <c r="D460" s="55"/>
      <c r="E460" s="55"/>
    </row>
    <row r="461" spans="4:5">
      <c r="D461" s="55"/>
      <c r="E461" s="55"/>
    </row>
    <row r="462" spans="4:5">
      <c r="D462" s="55"/>
      <c r="E462" s="55"/>
    </row>
    <row r="463" spans="4:5">
      <c r="D463" s="55"/>
      <c r="E463" s="55"/>
    </row>
    <row r="464" spans="4:5">
      <c r="D464" s="55"/>
      <c r="E464" s="55"/>
    </row>
    <row r="465" spans="4:5">
      <c r="D465" s="55"/>
      <c r="E465" s="55"/>
    </row>
    <row r="466" spans="4:5">
      <c r="D466" s="55"/>
      <c r="E466" s="55"/>
    </row>
    <row r="467" spans="4:5">
      <c r="D467" s="55"/>
      <c r="E467" s="55"/>
    </row>
    <row r="468" spans="4:5">
      <c r="D468" s="55"/>
      <c r="E468" s="55"/>
    </row>
    <row r="469" spans="4:5">
      <c r="D469" s="55"/>
      <c r="E469" s="55"/>
    </row>
    <row r="470" spans="4:5">
      <c r="D470" s="55"/>
      <c r="E470" s="55"/>
    </row>
    <row r="471" spans="4:5">
      <c r="D471" s="55"/>
      <c r="E471" s="55"/>
    </row>
    <row r="472" spans="4:5">
      <c r="D472" s="55"/>
      <c r="E472" s="55"/>
    </row>
    <row r="473" spans="4:5">
      <c r="D473" s="55"/>
      <c r="E473" s="55"/>
    </row>
    <row r="474" spans="4:5">
      <c r="D474" s="55"/>
      <c r="E474" s="55"/>
    </row>
    <row r="475" spans="4:5">
      <c r="D475" s="55"/>
      <c r="E475" s="55"/>
    </row>
    <row r="476" spans="4:5">
      <c r="D476" s="55"/>
      <c r="E476" s="55"/>
    </row>
    <row r="477" spans="4:5">
      <c r="D477" s="55"/>
      <c r="E477" s="55"/>
    </row>
    <row r="478" spans="4:5">
      <c r="D478" s="55"/>
      <c r="E478" s="55"/>
    </row>
    <row r="479" spans="4:5">
      <c r="D479" s="55"/>
      <c r="E479" s="55"/>
    </row>
    <row r="480" spans="4:5">
      <c r="D480" s="55"/>
      <c r="E480" s="55"/>
    </row>
    <row r="481" spans="4:5">
      <c r="D481" s="55"/>
      <c r="E481" s="55"/>
    </row>
    <row r="482" spans="4:5">
      <c r="D482" s="55"/>
      <c r="E482" s="55"/>
    </row>
    <row r="483" spans="4:5">
      <c r="D483" s="55"/>
      <c r="E483" s="55"/>
    </row>
    <row r="484" spans="4:5">
      <c r="D484" s="55"/>
      <c r="E484" s="55"/>
    </row>
    <row r="485" spans="4:5">
      <c r="D485" s="55"/>
      <c r="E485" s="55"/>
    </row>
    <row r="486" spans="4:5">
      <c r="D486" s="55"/>
      <c r="E486" s="55"/>
    </row>
    <row r="487" spans="4:5">
      <c r="D487" s="55"/>
      <c r="E487" s="55"/>
    </row>
    <row r="488" spans="4:5">
      <c r="D488" s="55"/>
      <c r="E488" s="55"/>
    </row>
    <row r="489" spans="4:5">
      <c r="D489" s="55"/>
      <c r="E489" s="55"/>
    </row>
    <row r="490" spans="4:5">
      <c r="D490" s="55"/>
      <c r="E490" s="55"/>
    </row>
    <row r="491" spans="4:5">
      <c r="D491" s="55"/>
      <c r="E491" s="55"/>
    </row>
    <row r="492" spans="4:5">
      <c r="D492" s="55"/>
      <c r="E492" s="55"/>
    </row>
    <row r="493" spans="4:5">
      <c r="D493" s="55"/>
      <c r="E493" s="55"/>
    </row>
    <row r="494" spans="4:5">
      <c r="D494" s="55"/>
      <c r="E494" s="55"/>
    </row>
    <row r="495" spans="4:5">
      <c r="D495" s="55"/>
      <c r="E495" s="55"/>
    </row>
    <row r="496" spans="4:5">
      <c r="D496" s="55"/>
      <c r="E496" s="55"/>
    </row>
    <row r="497" spans="4:5">
      <c r="D497" s="55"/>
      <c r="E497" s="55"/>
    </row>
    <row r="498" spans="4:5">
      <c r="D498" s="55"/>
      <c r="E498" s="55"/>
    </row>
    <row r="499" spans="4:5">
      <c r="D499" s="55"/>
      <c r="E499" s="55"/>
    </row>
    <row r="500" spans="4:5">
      <c r="D500" s="55"/>
      <c r="E500" s="55"/>
    </row>
    <row r="501" spans="4:5">
      <c r="D501" s="55"/>
      <c r="E501" s="55"/>
    </row>
    <row r="502" spans="4:5">
      <c r="D502" s="55"/>
      <c r="E502" s="55"/>
    </row>
    <row r="503" spans="4:5">
      <c r="D503" s="55"/>
      <c r="E503" s="55"/>
    </row>
    <row r="504" spans="4:5">
      <c r="D504" s="55"/>
      <c r="E504" s="55"/>
    </row>
    <row r="505" spans="4:5">
      <c r="D505" s="55"/>
      <c r="E505" s="55"/>
    </row>
    <row r="506" spans="4:5">
      <c r="D506" s="55"/>
      <c r="E506" s="55"/>
    </row>
    <row r="507" spans="4:5">
      <c r="D507" s="55"/>
      <c r="E507" s="55"/>
    </row>
    <row r="508" spans="4:5">
      <c r="D508" s="55"/>
      <c r="E508" s="55"/>
    </row>
    <row r="509" spans="4:5">
      <c r="D509" s="55"/>
      <c r="E509" s="55"/>
    </row>
    <row r="510" spans="4:5">
      <c r="D510" s="55"/>
      <c r="E510" s="55"/>
    </row>
    <row r="511" spans="4:5">
      <c r="D511" s="55"/>
      <c r="E511" s="55"/>
    </row>
    <row r="512" spans="4:5">
      <c r="D512" s="55"/>
      <c r="E512" s="55"/>
    </row>
    <row r="513" spans="4:5">
      <c r="D513" s="55"/>
      <c r="E513" s="55"/>
    </row>
    <row r="514" spans="4:5">
      <c r="D514" s="55"/>
      <c r="E514" s="55"/>
    </row>
    <row r="515" spans="4:5">
      <c r="D515" s="55"/>
      <c r="E515" s="55"/>
    </row>
    <row r="516" spans="4:5">
      <c r="D516" s="55"/>
      <c r="E516" s="55"/>
    </row>
    <row r="517" spans="4:5">
      <c r="D517" s="55"/>
      <c r="E517" s="55"/>
    </row>
    <row r="518" spans="4:5">
      <c r="D518" s="55"/>
      <c r="E518" s="55"/>
    </row>
    <row r="519" spans="4:5">
      <c r="D519" s="55"/>
      <c r="E519" s="55"/>
    </row>
    <row r="520" spans="4:5">
      <c r="D520" s="55"/>
      <c r="E520" s="55"/>
    </row>
    <row r="521" spans="4:5">
      <c r="D521" s="55"/>
      <c r="E521" s="55"/>
    </row>
    <row r="522" spans="4:5">
      <c r="D522" s="55"/>
      <c r="E522" s="55"/>
    </row>
    <row r="523" spans="4:5">
      <c r="D523" s="55"/>
      <c r="E523" s="55"/>
    </row>
    <row r="524" spans="4:5">
      <c r="D524" s="55"/>
      <c r="E524" s="55"/>
    </row>
    <row r="525" spans="4:5">
      <c r="D525" s="55"/>
      <c r="E525" s="55"/>
    </row>
    <row r="526" spans="4:5">
      <c r="D526" s="55"/>
      <c r="E526" s="55"/>
    </row>
    <row r="527" spans="4:5">
      <c r="D527" s="55"/>
      <c r="E527" s="55"/>
    </row>
    <row r="528" spans="4:5">
      <c r="D528" s="55"/>
      <c r="E528" s="55"/>
    </row>
    <row r="529" spans="4:5">
      <c r="D529" s="55"/>
      <c r="E529" s="55"/>
    </row>
    <row r="530" spans="4:5">
      <c r="D530" s="55"/>
      <c r="E530" s="55"/>
    </row>
    <row r="531" spans="4:5">
      <c r="D531" s="55"/>
      <c r="E531" s="55"/>
    </row>
    <row r="532" spans="4:5">
      <c r="D532" s="55"/>
      <c r="E532" s="55"/>
    </row>
    <row r="533" spans="4:5">
      <c r="D533" s="55"/>
      <c r="E533" s="55"/>
    </row>
    <row r="534" spans="4:5">
      <c r="D534" s="55"/>
      <c r="E534" s="55"/>
    </row>
    <row r="535" spans="4:5">
      <c r="D535" s="55"/>
      <c r="E535" s="55"/>
    </row>
    <row r="536" spans="4:5">
      <c r="D536" s="55"/>
      <c r="E536" s="55"/>
    </row>
    <row r="537" spans="4:5">
      <c r="D537" s="55"/>
      <c r="E537" s="55"/>
    </row>
    <row r="538" spans="4:5">
      <c r="D538" s="55"/>
      <c r="E538" s="55"/>
    </row>
    <row r="539" spans="4:5">
      <c r="D539" s="55"/>
      <c r="E539" s="55"/>
    </row>
    <row r="540" spans="4:5">
      <c r="D540" s="55"/>
      <c r="E540" s="55"/>
    </row>
    <row r="541" spans="4:5">
      <c r="D541" s="55"/>
      <c r="E541" s="55"/>
    </row>
    <row r="542" spans="4:5">
      <c r="D542" s="55"/>
      <c r="E542" s="55"/>
    </row>
    <row r="543" spans="4:5">
      <c r="D543" s="55"/>
      <c r="E543" s="55"/>
    </row>
    <row r="544" spans="4:5">
      <c r="D544" s="55"/>
      <c r="E544" s="55"/>
    </row>
    <row r="545" spans="4:5">
      <c r="D545" s="55"/>
      <c r="E545" s="55"/>
    </row>
    <row r="546" spans="4:5">
      <c r="D546" s="55"/>
      <c r="E546" s="55"/>
    </row>
    <row r="547" spans="4:5">
      <c r="D547" s="55"/>
      <c r="E547" s="55"/>
    </row>
    <row r="548" spans="4:5">
      <c r="D548" s="55"/>
      <c r="E548" s="55"/>
    </row>
    <row r="549" spans="4:5">
      <c r="D549" s="55"/>
      <c r="E549" s="55"/>
    </row>
    <row r="550" spans="4:5">
      <c r="D550" s="55"/>
      <c r="E550" s="55"/>
    </row>
    <row r="551" spans="4:5">
      <c r="D551" s="55"/>
      <c r="E551" s="55"/>
    </row>
    <row r="552" spans="4:5">
      <c r="D552" s="55"/>
      <c r="E552" s="55"/>
    </row>
    <row r="553" spans="4:5">
      <c r="D553" s="55"/>
      <c r="E553" s="55"/>
    </row>
    <row r="554" spans="4:5">
      <c r="D554" s="55"/>
      <c r="E554" s="55"/>
    </row>
    <row r="555" spans="4:5">
      <c r="D555" s="55"/>
      <c r="E555" s="55"/>
    </row>
    <row r="556" spans="4:5">
      <c r="D556" s="55"/>
      <c r="E556" s="55"/>
    </row>
    <row r="557" spans="4:5">
      <c r="D557" s="55"/>
      <c r="E557" s="55"/>
    </row>
    <row r="558" spans="4:5">
      <c r="D558" s="55"/>
      <c r="E558" s="55"/>
    </row>
    <row r="559" spans="4:5">
      <c r="D559" s="55"/>
      <c r="E559" s="55"/>
    </row>
    <row r="560" spans="4:5">
      <c r="D560" s="55"/>
      <c r="E560" s="55"/>
    </row>
    <row r="561" spans="4:5">
      <c r="D561" s="55"/>
      <c r="E561" s="55"/>
    </row>
    <row r="562" spans="4:5">
      <c r="D562" s="55"/>
      <c r="E562" s="55"/>
    </row>
    <row r="563" spans="4:5">
      <c r="D563" s="55"/>
      <c r="E563" s="55"/>
    </row>
    <row r="564" spans="4:5">
      <c r="D564" s="55"/>
      <c r="E564" s="55"/>
    </row>
    <row r="565" spans="4:5">
      <c r="D565" s="55"/>
      <c r="E565" s="55"/>
    </row>
    <row r="566" spans="4:5">
      <c r="D566" s="55"/>
      <c r="E566" s="55"/>
    </row>
    <row r="567" spans="4:5">
      <c r="D567" s="55"/>
      <c r="E567" s="55"/>
    </row>
    <row r="568" spans="4:5">
      <c r="D568" s="55"/>
      <c r="E568" s="55"/>
    </row>
    <row r="569" spans="4:5">
      <c r="D569" s="55"/>
      <c r="E569" s="55"/>
    </row>
    <row r="570" spans="4:5">
      <c r="D570" s="55"/>
      <c r="E570" s="55"/>
    </row>
    <row r="571" spans="4:5">
      <c r="D571" s="55"/>
      <c r="E571" s="55"/>
    </row>
    <row r="572" spans="4:5">
      <c r="D572" s="55"/>
      <c r="E572" s="55"/>
    </row>
    <row r="573" spans="4:5">
      <c r="D573" s="55"/>
      <c r="E573" s="55"/>
    </row>
    <row r="574" spans="4:5">
      <c r="D574" s="55"/>
      <c r="E574" s="55"/>
    </row>
    <row r="575" spans="4:5">
      <c r="D575" s="55"/>
      <c r="E575" s="55"/>
    </row>
    <row r="576" spans="4:5">
      <c r="D576" s="55"/>
      <c r="E576" s="55"/>
    </row>
    <row r="577" spans="4:5">
      <c r="D577" s="55"/>
      <c r="E577" s="55"/>
    </row>
    <row r="578" spans="4:5">
      <c r="D578" s="55"/>
      <c r="E578" s="55"/>
    </row>
    <row r="579" spans="4:5">
      <c r="D579" s="55"/>
      <c r="E579" s="55"/>
    </row>
    <row r="580" spans="4:5">
      <c r="D580" s="55"/>
      <c r="E580" s="55"/>
    </row>
    <row r="581" spans="4:5">
      <c r="D581" s="55"/>
      <c r="E581" s="55"/>
    </row>
    <row r="582" spans="4:5">
      <c r="D582" s="55"/>
      <c r="E582" s="55"/>
    </row>
    <row r="583" spans="4:5">
      <c r="D583" s="55"/>
      <c r="E583" s="55"/>
    </row>
    <row r="584" spans="4:5">
      <c r="D584" s="55"/>
      <c r="E584" s="55"/>
    </row>
    <row r="585" spans="4:5">
      <c r="D585" s="55"/>
      <c r="E585" s="55"/>
    </row>
    <row r="586" spans="4:5">
      <c r="D586" s="55"/>
      <c r="E586" s="55"/>
    </row>
    <row r="587" spans="4:5">
      <c r="D587" s="55"/>
      <c r="E587" s="55"/>
    </row>
    <row r="588" spans="4:5">
      <c r="D588" s="55"/>
      <c r="E588" s="55"/>
    </row>
    <row r="589" spans="4:5">
      <c r="D589" s="55"/>
      <c r="E589" s="55"/>
    </row>
    <row r="590" spans="4:5">
      <c r="D590" s="55"/>
      <c r="E590" s="55"/>
    </row>
    <row r="591" spans="4:5">
      <c r="D591" s="55"/>
      <c r="E591" s="55"/>
    </row>
    <row r="592" spans="4:5">
      <c r="D592" s="55"/>
      <c r="E592" s="55"/>
    </row>
    <row r="593" spans="4:5">
      <c r="D593" s="55"/>
      <c r="E593" s="55"/>
    </row>
    <row r="594" spans="4:5">
      <c r="D594" s="55"/>
      <c r="E594" s="55"/>
    </row>
    <row r="595" spans="4:5">
      <c r="D595" s="55"/>
      <c r="E595" s="55"/>
    </row>
    <row r="596" spans="4:5">
      <c r="D596" s="55"/>
      <c r="E596" s="55"/>
    </row>
    <row r="597" spans="4:5">
      <c r="D597" s="55"/>
      <c r="E597" s="55"/>
    </row>
    <row r="598" spans="4:5">
      <c r="D598" s="55"/>
      <c r="E598" s="55"/>
    </row>
    <row r="599" spans="4:5">
      <c r="D599" s="55"/>
      <c r="E599" s="55"/>
    </row>
    <row r="600" spans="4:5">
      <c r="D600" s="55"/>
      <c r="E600" s="55"/>
    </row>
    <row r="601" spans="4:5">
      <c r="D601" s="55"/>
      <c r="E601" s="55"/>
    </row>
    <row r="602" spans="4:5">
      <c r="D602" s="55"/>
      <c r="E602" s="55"/>
    </row>
    <row r="603" spans="4:5">
      <c r="D603" s="55"/>
      <c r="E603" s="55"/>
    </row>
    <row r="604" spans="4:5">
      <c r="D604" s="55"/>
      <c r="E604" s="55"/>
    </row>
    <row r="605" spans="4:5">
      <c r="D605" s="55"/>
      <c r="E605" s="55"/>
    </row>
    <row r="606" spans="4:5">
      <c r="D606" s="55"/>
      <c r="E606" s="55"/>
    </row>
    <row r="607" spans="4:5">
      <c r="D607" s="55"/>
      <c r="E607" s="55"/>
    </row>
    <row r="608" spans="4:5">
      <c r="D608" s="55"/>
      <c r="E608" s="55"/>
    </row>
    <row r="609" spans="4:5">
      <c r="D609" s="55"/>
      <c r="E609" s="55"/>
    </row>
    <row r="610" spans="4:5">
      <c r="D610" s="55"/>
      <c r="E610" s="55"/>
    </row>
    <row r="611" spans="4:5">
      <c r="D611" s="55"/>
      <c r="E611" s="55"/>
    </row>
    <row r="612" spans="4:5">
      <c r="D612" s="55"/>
      <c r="E612" s="55"/>
    </row>
    <row r="613" spans="4:5">
      <c r="D613" s="55"/>
      <c r="E613" s="55"/>
    </row>
    <row r="614" spans="4:5">
      <c r="D614" s="55"/>
      <c r="E614" s="55"/>
    </row>
    <row r="615" spans="4:5">
      <c r="D615" s="55"/>
      <c r="E615" s="55"/>
    </row>
    <row r="616" spans="4:5">
      <c r="D616" s="55"/>
      <c r="E616" s="55"/>
    </row>
    <row r="617" spans="4:5">
      <c r="D617" s="55"/>
      <c r="E617" s="55"/>
    </row>
    <row r="618" spans="4:5">
      <c r="D618" s="55"/>
      <c r="E618" s="55"/>
    </row>
    <row r="619" spans="4:5">
      <c r="D619" s="55"/>
      <c r="E619" s="55"/>
    </row>
    <row r="620" spans="4:5">
      <c r="D620" s="55"/>
      <c r="E620" s="55"/>
    </row>
    <row r="621" spans="4:5">
      <c r="D621" s="55"/>
      <c r="E621" s="55"/>
    </row>
    <row r="622" spans="4:5">
      <c r="D622" s="55"/>
      <c r="E622" s="55"/>
    </row>
    <row r="623" spans="4:5">
      <c r="D623" s="55"/>
      <c r="E623" s="55"/>
    </row>
    <row r="624" spans="4:5">
      <c r="D624" s="55"/>
      <c r="E624" s="55"/>
    </row>
    <row r="625" spans="4:5">
      <c r="D625" s="55"/>
      <c r="E625" s="55"/>
    </row>
    <row r="626" spans="4:5">
      <c r="D626" s="55"/>
      <c r="E626" s="55"/>
    </row>
    <row r="627" spans="4:5">
      <c r="D627" s="55"/>
      <c r="E627" s="55"/>
    </row>
    <row r="628" spans="4:5">
      <c r="D628" s="55"/>
      <c r="E628" s="55"/>
    </row>
    <row r="629" spans="4:5">
      <c r="D629" s="55"/>
      <c r="E629" s="55"/>
    </row>
    <row r="630" spans="4:5">
      <c r="D630" s="55"/>
      <c r="E630" s="55"/>
    </row>
    <row r="631" spans="4:5">
      <c r="D631" s="55"/>
      <c r="E631" s="55"/>
    </row>
    <row r="632" spans="4:5">
      <c r="D632" s="55"/>
      <c r="E632" s="55"/>
    </row>
    <row r="633" spans="4:5">
      <c r="D633" s="55"/>
      <c r="E633" s="55"/>
    </row>
    <row r="634" spans="4:5">
      <c r="D634" s="55"/>
      <c r="E634" s="55"/>
    </row>
    <row r="635" spans="4:5">
      <c r="D635" s="55"/>
      <c r="E635" s="55"/>
    </row>
    <row r="636" spans="4:5">
      <c r="D636" s="55"/>
      <c r="E636" s="55"/>
    </row>
    <row r="637" spans="4:5">
      <c r="D637" s="55"/>
      <c r="E637" s="55"/>
    </row>
    <row r="638" spans="4:5">
      <c r="D638" s="55"/>
      <c r="E638" s="55"/>
    </row>
    <row r="639" spans="4:5">
      <c r="D639" s="55"/>
      <c r="E639" s="55"/>
    </row>
    <row r="640" spans="4:5">
      <c r="D640" s="55"/>
      <c r="E640" s="55"/>
    </row>
    <row r="641" spans="4:5">
      <c r="D641" s="55"/>
      <c r="E641" s="55"/>
    </row>
    <row r="642" spans="4:5">
      <c r="D642" s="55"/>
      <c r="E642" s="55"/>
    </row>
    <row r="643" spans="4:5">
      <c r="D643" s="55"/>
      <c r="E643" s="55"/>
    </row>
    <row r="644" spans="4:5">
      <c r="D644" s="55"/>
      <c r="E644" s="55"/>
    </row>
    <row r="645" spans="4:5">
      <c r="D645" s="55"/>
      <c r="E645" s="55"/>
    </row>
    <row r="646" spans="4:5">
      <c r="D646" s="55"/>
      <c r="E646" s="55"/>
    </row>
    <row r="647" spans="4:5">
      <c r="D647" s="55"/>
      <c r="E647" s="55"/>
    </row>
    <row r="648" spans="4:5">
      <c r="D648" s="55"/>
      <c r="E648" s="55"/>
    </row>
    <row r="649" spans="4:5">
      <c r="D649" s="55"/>
      <c r="E649" s="55"/>
    </row>
    <row r="650" spans="4:5">
      <c r="D650" s="55"/>
      <c r="E650" s="55"/>
    </row>
    <row r="651" spans="4:5">
      <c r="D651" s="55"/>
      <c r="E651" s="55"/>
    </row>
    <row r="652" spans="4:5">
      <c r="D652" s="55"/>
      <c r="E652" s="55"/>
    </row>
    <row r="653" spans="4:5">
      <c r="D653" s="55"/>
      <c r="E653" s="55"/>
    </row>
    <row r="654" spans="4:5">
      <c r="D654" s="55"/>
      <c r="E654" s="55"/>
    </row>
    <row r="655" spans="4:5">
      <c r="D655" s="55"/>
      <c r="E655" s="55"/>
    </row>
    <row r="656" spans="4:5">
      <c r="D656" s="55"/>
      <c r="E656" s="55"/>
    </row>
    <row r="657" spans="4:5">
      <c r="D657" s="55"/>
      <c r="E657" s="55"/>
    </row>
    <row r="658" spans="4:5">
      <c r="D658" s="55"/>
      <c r="E658" s="55"/>
    </row>
    <row r="659" spans="4:5">
      <c r="D659" s="55"/>
      <c r="E659" s="55"/>
    </row>
    <row r="660" spans="4:5">
      <c r="D660" s="55"/>
      <c r="E660" s="55"/>
    </row>
    <row r="661" spans="4:5">
      <c r="D661" s="55"/>
      <c r="E661" s="55"/>
    </row>
    <row r="662" spans="4:5">
      <c r="D662" s="55"/>
      <c r="E662" s="55"/>
    </row>
    <row r="663" spans="4:5">
      <c r="D663" s="55"/>
      <c r="E663" s="55"/>
    </row>
    <row r="664" spans="4:5">
      <c r="D664" s="55"/>
      <c r="E664" s="55"/>
    </row>
    <row r="665" spans="4:5">
      <c r="D665" s="55"/>
      <c r="E665" s="55"/>
    </row>
    <row r="666" spans="4:5">
      <c r="D666" s="55"/>
      <c r="E666" s="55"/>
    </row>
    <row r="667" spans="4:5">
      <c r="D667" s="55"/>
      <c r="E667" s="55"/>
    </row>
    <row r="668" spans="4:5">
      <c r="D668" s="55"/>
      <c r="E668" s="55"/>
    </row>
    <row r="669" spans="4:5">
      <c r="D669" s="55"/>
      <c r="E669" s="55"/>
    </row>
    <row r="670" spans="4:5">
      <c r="D670" s="55"/>
      <c r="E670" s="55"/>
    </row>
    <row r="671" spans="4:5">
      <c r="D671" s="55"/>
      <c r="E671" s="55"/>
    </row>
    <row r="672" spans="4:5">
      <c r="D672" s="55"/>
      <c r="E672" s="55"/>
    </row>
    <row r="673" spans="4:5">
      <c r="D673" s="55"/>
      <c r="E673" s="55"/>
    </row>
    <row r="674" spans="4:5">
      <c r="D674" s="55"/>
      <c r="E674" s="55"/>
    </row>
    <row r="675" spans="4:5">
      <c r="D675" s="55"/>
      <c r="E675" s="55"/>
    </row>
    <row r="676" spans="4:5">
      <c r="D676" s="55"/>
      <c r="E676" s="55"/>
    </row>
    <row r="677" spans="4:5">
      <c r="D677" s="55"/>
      <c r="E677" s="55"/>
    </row>
    <row r="678" spans="4:5">
      <c r="D678" s="55"/>
      <c r="E678" s="55"/>
    </row>
    <row r="679" spans="4:5">
      <c r="D679" s="55"/>
      <c r="E679" s="55"/>
    </row>
    <row r="680" spans="4:5">
      <c r="D680" s="55"/>
      <c r="E680" s="55"/>
    </row>
    <row r="681" spans="4:5">
      <c r="D681" s="55"/>
      <c r="E681" s="55"/>
    </row>
    <row r="682" spans="4:5">
      <c r="D682" s="55"/>
      <c r="E682" s="55"/>
    </row>
    <row r="683" spans="4:5">
      <c r="D683" s="55"/>
      <c r="E683" s="55"/>
    </row>
    <row r="684" spans="4:5">
      <c r="D684" s="55"/>
      <c r="E684" s="55"/>
    </row>
    <row r="685" spans="4:5">
      <c r="D685" s="55"/>
      <c r="E685" s="55"/>
    </row>
    <row r="686" spans="4:5">
      <c r="D686" s="55"/>
      <c r="E686" s="55"/>
    </row>
    <row r="687" spans="4:5">
      <c r="D687" s="55"/>
      <c r="E687" s="55"/>
    </row>
    <row r="688" spans="4:5">
      <c r="D688" s="55"/>
      <c r="E688" s="55"/>
    </row>
    <row r="689" spans="4:5">
      <c r="D689" s="55"/>
      <c r="E689" s="55"/>
    </row>
    <row r="690" spans="4:5">
      <c r="D690" s="55"/>
      <c r="E690" s="55"/>
    </row>
    <row r="691" spans="4:5">
      <c r="D691" s="55"/>
      <c r="E691" s="55"/>
    </row>
    <row r="692" spans="4:5">
      <c r="D692" s="55"/>
      <c r="E692" s="55"/>
    </row>
    <row r="693" spans="4:5">
      <c r="D693" s="55"/>
      <c r="E693" s="55"/>
    </row>
    <row r="694" spans="4:5">
      <c r="D694" s="55"/>
      <c r="E694" s="55"/>
    </row>
    <row r="695" spans="4:5">
      <c r="D695" s="55"/>
      <c r="E695" s="55"/>
    </row>
    <row r="696" spans="4:5">
      <c r="D696" s="55"/>
      <c r="E696" s="55"/>
    </row>
    <row r="697" spans="4:5">
      <c r="D697" s="55"/>
      <c r="E697" s="55"/>
    </row>
    <row r="698" spans="4:5">
      <c r="D698" s="55"/>
      <c r="E698" s="55"/>
    </row>
    <row r="699" spans="4:5">
      <c r="D699" s="55"/>
      <c r="E699" s="55"/>
    </row>
    <row r="700" spans="4:5">
      <c r="D700" s="55"/>
      <c r="E700" s="55"/>
    </row>
    <row r="701" spans="4:5">
      <c r="D701" s="55"/>
      <c r="E701" s="55"/>
    </row>
    <row r="702" spans="4:5">
      <c r="D702" s="55"/>
      <c r="E702" s="55"/>
    </row>
    <row r="703" spans="4:5">
      <c r="D703" s="55"/>
      <c r="E703" s="55"/>
    </row>
    <row r="704" spans="4:5">
      <c r="D704" s="55"/>
      <c r="E704" s="55"/>
    </row>
    <row r="705" spans="4:5">
      <c r="D705" s="55"/>
      <c r="E705" s="55"/>
    </row>
    <row r="706" spans="4:5">
      <c r="D706" s="55"/>
      <c r="E706" s="55"/>
    </row>
    <row r="707" spans="4:5">
      <c r="D707" s="55"/>
      <c r="E707" s="55"/>
    </row>
    <row r="708" spans="4:5">
      <c r="D708" s="55"/>
      <c r="E708" s="55"/>
    </row>
    <row r="709" spans="4:5">
      <c r="D709" s="55"/>
      <c r="E709" s="55"/>
    </row>
    <row r="710" spans="4:5">
      <c r="D710" s="55"/>
      <c r="E710" s="55"/>
    </row>
    <row r="711" spans="4:5">
      <c r="D711" s="55"/>
      <c r="E711" s="55"/>
    </row>
    <row r="712" spans="4:5">
      <c r="D712" s="55"/>
      <c r="E712" s="55"/>
    </row>
    <row r="713" spans="4:5">
      <c r="D713" s="55"/>
      <c r="E713" s="55"/>
    </row>
    <row r="714" spans="4:5">
      <c r="D714" s="55"/>
      <c r="E714" s="55"/>
    </row>
    <row r="715" spans="4:5">
      <c r="D715" s="55"/>
      <c r="E715" s="55"/>
    </row>
    <row r="716" spans="4:5">
      <c r="D716" s="55"/>
      <c r="E716" s="55"/>
    </row>
    <row r="717" spans="4:5">
      <c r="D717" s="55"/>
      <c r="E717" s="55"/>
    </row>
    <row r="718" spans="4:5">
      <c r="D718" s="55"/>
      <c r="E718" s="55"/>
    </row>
    <row r="719" spans="4:5">
      <c r="D719" s="55"/>
      <c r="E719" s="55"/>
    </row>
    <row r="720" spans="4:5">
      <c r="D720" s="55"/>
      <c r="E720" s="55"/>
    </row>
    <row r="721" spans="4:5">
      <c r="D721" s="55"/>
      <c r="E721" s="55"/>
    </row>
    <row r="722" spans="4:5">
      <c r="D722" s="55"/>
      <c r="E722" s="55"/>
    </row>
    <row r="723" spans="4:5">
      <c r="D723" s="55"/>
      <c r="E723" s="55"/>
    </row>
    <row r="724" spans="4:5">
      <c r="D724" s="55"/>
      <c r="E724" s="55"/>
    </row>
    <row r="725" spans="4:5">
      <c r="D725" s="55"/>
      <c r="E725" s="55"/>
    </row>
    <row r="726" spans="4:5">
      <c r="D726" s="55"/>
      <c r="E726" s="55"/>
    </row>
    <row r="727" spans="4:5">
      <c r="D727" s="55"/>
      <c r="E727" s="55"/>
    </row>
    <row r="728" spans="4:5">
      <c r="D728" s="55"/>
      <c r="E728" s="55"/>
    </row>
    <row r="729" spans="4:5">
      <c r="D729" s="55"/>
      <c r="E729" s="55"/>
    </row>
    <row r="730" spans="4:5">
      <c r="D730" s="55"/>
      <c r="E730" s="55"/>
    </row>
    <row r="731" spans="4:5">
      <c r="D731" s="55"/>
      <c r="E731" s="55"/>
    </row>
    <row r="732" spans="4:5">
      <c r="D732" s="55"/>
      <c r="E732" s="55"/>
    </row>
    <row r="733" spans="4:5">
      <c r="D733" s="55"/>
      <c r="E733" s="55"/>
    </row>
    <row r="734" spans="4:5">
      <c r="D734" s="55"/>
      <c r="E734" s="55"/>
    </row>
    <row r="735" spans="4:5">
      <c r="D735" s="55"/>
      <c r="E735" s="55"/>
    </row>
    <row r="736" spans="4:5">
      <c r="D736" s="55"/>
      <c r="E736" s="55"/>
    </row>
    <row r="737" spans="4:5">
      <c r="D737" s="55"/>
      <c r="E737" s="55"/>
    </row>
    <row r="738" spans="4:5">
      <c r="D738" s="55"/>
      <c r="E738" s="55"/>
    </row>
    <row r="739" spans="4:5">
      <c r="D739" s="55"/>
      <c r="E739" s="55"/>
    </row>
    <row r="740" spans="4:5">
      <c r="D740" s="55"/>
      <c r="E740" s="55"/>
    </row>
    <row r="741" spans="4:5">
      <c r="D741" s="55"/>
      <c r="E741" s="55"/>
    </row>
    <row r="742" spans="4:5">
      <c r="D742" s="55"/>
      <c r="E742" s="55"/>
    </row>
    <row r="743" spans="4:5">
      <c r="D743" s="55"/>
      <c r="E743" s="55"/>
    </row>
    <row r="744" spans="4:5">
      <c r="D744" s="55"/>
      <c r="E744" s="55"/>
    </row>
    <row r="745" spans="4:5">
      <c r="D745" s="55"/>
      <c r="E745" s="55"/>
    </row>
    <row r="746" spans="4:5">
      <c r="D746" s="55"/>
      <c r="E746" s="55"/>
    </row>
    <row r="747" spans="4:5">
      <c r="D747" s="55"/>
      <c r="E747" s="55"/>
    </row>
    <row r="748" spans="4:5">
      <c r="D748" s="55"/>
      <c r="E748" s="55"/>
    </row>
    <row r="749" spans="4:5">
      <c r="D749" s="55"/>
      <c r="E749" s="55"/>
    </row>
    <row r="750" spans="4:5">
      <c r="D750" s="55"/>
      <c r="E750" s="55"/>
    </row>
    <row r="751" spans="4:5">
      <c r="D751" s="55"/>
      <c r="E751" s="55"/>
    </row>
    <row r="752" spans="4:5">
      <c r="D752" s="55"/>
      <c r="E752" s="55"/>
    </row>
    <row r="753" spans="4:5">
      <c r="D753" s="55"/>
      <c r="E753" s="55"/>
    </row>
    <row r="754" spans="4:5">
      <c r="D754" s="55"/>
      <c r="E754" s="55"/>
    </row>
    <row r="755" spans="4:5">
      <c r="D755" s="55"/>
      <c r="E755" s="55"/>
    </row>
    <row r="756" spans="4:5">
      <c r="D756" s="55"/>
      <c r="E756" s="55"/>
    </row>
    <row r="757" spans="4:5">
      <c r="D757" s="55"/>
      <c r="E757" s="55"/>
    </row>
    <row r="758" spans="4:5">
      <c r="D758" s="55"/>
      <c r="E758" s="55"/>
    </row>
    <row r="759" spans="4:5">
      <c r="D759" s="55"/>
      <c r="E759" s="55"/>
    </row>
    <row r="760" spans="4:5">
      <c r="D760" s="55"/>
      <c r="E760" s="55"/>
    </row>
    <row r="761" spans="4:5">
      <c r="D761" s="55"/>
      <c r="E761" s="55"/>
    </row>
    <row r="762" spans="4:5">
      <c r="D762" s="55"/>
      <c r="E762" s="55"/>
    </row>
    <row r="763" spans="4:5">
      <c r="D763" s="55"/>
      <c r="E763" s="55"/>
    </row>
    <row r="764" spans="4:5">
      <c r="D764" s="55"/>
      <c r="E764" s="55"/>
    </row>
    <row r="765" spans="4:5">
      <c r="D765" s="55"/>
      <c r="E765" s="55"/>
    </row>
    <row r="766" spans="4:5">
      <c r="D766" s="55"/>
      <c r="E766" s="55"/>
    </row>
    <row r="767" spans="4:5">
      <c r="D767" s="55"/>
      <c r="E767" s="55"/>
    </row>
    <row r="768" spans="4:5">
      <c r="D768" s="55"/>
      <c r="E768" s="55"/>
    </row>
    <row r="769" spans="4:5">
      <c r="D769" s="55"/>
      <c r="E769" s="55"/>
    </row>
    <row r="770" spans="4:5">
      <c r="D770" s="55"/>
      <c r="E770" s="55"/>
    </row>
    <row r="771" spans="4:5">
      <c r="D771" s="55"/>
      <c r="E771" s="55"/>
    </row>
    <row r="772" spans="4:5">
      <c r="D772" s="55"/>
      <c r="E772" s="55"/>
    </row>
    <row r="773" spans="4:5">
      <c r="D773" s="55"/>
      <c r="E773" s="55"/>
    </row>
    <row r="774" spans="4:5">
      <c r="D774" s="55"/>
      <c r="E774" s="55"/>
    </row>
    <row r="775" spans="4:5">
      <c r="D775" s="55"/>
      <c r="E775" s="55"/>
    </row>
    <row r="776" spans="4:5">
      <c r="D776" s="55"/>
      <c r="E776" s="55"/>
    </row>
    <row r="777" spans="4:5">
      <c r="D777" s="55"/>
      <c r="E777" s="55"/>
    </row>
    <row r="778" spans="4:5">
      <c r="D778" s="55"/>
      <c r="E778" s="55"/>
    </row>
    <row r="779" spans="4:5">
      <c r="D779" s="55"/>
      <c r="E779" s="55"/>
    </row>
    <row r="780" spans="4:5">
      <c r="D780" s="55"/>
      <c r="E780" s="55"/>
    </row>
    <row r="781" spans="4:5">
      <c r="D781" s="55"/>
      <c r="E781" s="55"/>
    </row>
    <row r="782" spans="4:5">
      <c r="D782" s="55"/>
      <c r="E782" s="55"/>
    </row>
    <row r="783" spans="4:5">
      <c r="D783" s="55"/>
      <c r="E783" s="55"/>
    </row>
    <row r="784" spans="4:5">
      <c r="D784" s="55"/>
      <c r="E784" s="55"/>
    </row>
    <row r="785" spans="4:5">
      <c r="D785" s="55"/>
      <c r="E785" s="55"/>
    </row>
    <row r="786" spans="4:5">
      <c r="D786" s="55"/>
      <c r="E786" s="55"/>
    </row>
    <row r="787" spans="4:5">
      <c r="D787" s="55"/>
      <c r="E787" s="55"/>
    </row>
    <row r="788" spans="4:5">
      <c r="D788" s="55"/>
      <c r="E788" s="55"/>
    </row>
    <row r="789" spans="4:5">
      <c r="D789" s="55"/>
      <c r="E789" s="55"/>
    </row>
    <row r="790" spans="4:5">
      <c r="D790" s="55"/>
      <c r="E790" s="55"/>
    </row>
    <row r="791" spans="4:5">
      <c r="D791" s="55"/>
      <c r="E791" s="55"/>
    </row>
    <row r="792" spans="4:5">
      <c r="D792" s="55"/>
      <c r="E792" s="55"/>
    </row>
    <row r="793" spans="4:5">
      <c r="D793" s="55"/>
      <c r="E793" s="55"/>
    </row>
    <row r="794" spans="4:5">
      <c r="D794" s="55"/>
      <c r="E794" s="55"/>
    </row>
    <row r="795" spans="4:5">
      <c r="D795" s="55"/>
      <c r="E795" s="55"/>
    </row>
    <row r="796" spans="4:5">
      <c r="D796" s="55"/>
      <c r="E796" s="55"/>
    </row>
    <row r="797" spans="4:5">
      <c r="D797" s="55"/>
      <c r="E797" s="55"/>
    </row>
    <row r="798" spans="4:5">
      <c r="D798" s="55"/>
      <c r="E798" s="55"/>
    </row>
    <row r="799" spans="4:5">
      <c r="D799" s="55"/>
      <c r="E799" s="55"/>
    </row>
    <row r="800" spans="4:5">
      <c r="D800" s="55"/>
      <c r="E800" s="55"/>
    </row>
    <row r="801" spans="4:5">
      <c r="D801" s="55"/>
      <c r="E801" s="55"/>
    </row>
    <row r="802" spans="4:5">
      <c r="D802" s="55"/>
      <c r="E802" s="55"/>
    </row>
    <row r="803" spans="4:5">
      <c r="D803" s="55"/>
      <c r="E803" s="55"/>
    </row>
    <row r="804" spans="4:5">
      <c r="D804" s="55"/>
      <c r="E804" s="55"/>
    </row>
    <row r="805" spans="4:5">
      <c r="D805" s="55"/>
      <c r="E805" s="55"/>
    </row>
    <row r="806" spans="4:5">
      <c r="D806" s="55"/>
      <c r="E806" s="55"/>
    </row>
    <row r="807" spans="4:5">
      <c r="D807" s="55"/>
      <c r="E807" s="55"/>
    </row>
    <row r="808" spans="4:5">
      <c r="D808" s="55"/>
      <c r="E808" s="55"/>
    </row>
    <row r="809" spans="4:5">
      <c r="D809" s="55"/>
      <c r="E809" s="55"/>
    </row>
    <row r="810" spans="4:5">
      <c r="D810" s="55"/>
      <c r="E810" s="55"/>
    </row>
    <row r="811" spans="4:5">
      <c r="D811" s="55"/>
      <c r="E811" s="55"/>
    </row>
    <row r="812" spans="4:5">
      <c r="D812" s="55"/>
      <c r="E812" s="55"/>
    </row>
    <row r="813" spans="4:5">
      <c r="D813" s="55"/>
      <c r="E813" s="55"/>
    </row>
    <row r="814" spans="4:5">
      <c r="D814" s="55"/>
      <c r="E814" s="55"/>
    </row>
    <row r="815" spans="4:5">
      <c r="D815" s="55"/>
      <c r="E815" s="55"/>
    </row>
    <row r="816" spans="4:5">
      <c r="D816" s="55"/>
      <c r="E816" s="55"/>
    </row>
    <row r="817" spans="4:5">
      <c r="D817" s="55"/>
      <c r="E817" s="55"/>
    </row>
    <row r="818" spans="4:5">
      <c r="D818" s="55"/>
      <c r="E818" s="55"/>
    </row>
    <row r="819" spans="4:5">
      <c r="D819" s="55"/>
      <c r="E819" s="55"/>
    </row>
    <row r="820" spans="4:5">
      <c r="D820" s="55"/>
      <c r="E820" s="55"/>
    </row>
    <row r="821" spans="4:5">
      <c r="D821" s="55"/>
      <c r="E821" s="55"/>
    </row>
    <row r="822" spans="4:5">
      <c r="D822" s="55"/>
      <c r="E822" s="55"/>
    </row>
    <row r="823" spans="4:5">
      <c r="D823" s="55"/>
      <c r="E823" s="55"/>
    </row>
    <row r="824" spans="4:5">
      <c r="D824" s="55"/>
      <c r="E824" s="55"/>
    </row>
    <row r="825" spans="4:5">
      <c r="D825" s="55"/>
      <c r="E825" s="55"/>
    </row>
    <row r="826" spans="4:5">
      <c r="D826" s="55"/>
      <c r="E826" s="55"/>
    </row>
    <row r="827" spans="4:5">
      <c r="D827" s="55"/>
      <c r="E827" s="55"/>
    </row>
    <row r="828" spans="4:5">
      <c r="D828" s="55"/>
      <c r="E828" s="55"/>
    </row>
    <row r="829" spans="4:5">
      <c r="D829" s="55"/>
      <c r="E829" s="55"/>
    </row>
    <row r="830" spans="4:5">
      <c r="D830" s="55"/>
      <c r="E830" s="55"/>
    </row>
    <row r="831" spans="4:5">
      <c r="D831" s="55"/>
      <c r="E831" s="55"/>
    </row>
    <row r="832" spans="4:5">
      <c r="D832" s="55"/>
      <c r="E832" s="55"/>
    </row>
    <row r="833" spans="4:5">
      <c r="D833" s="55"/>
      <c r="E833" s="55"/>
    </row>
    <row r="834" spans="4:5">
      <c r="D834" s="55"/>
      <c r="E834" s="55"/>
    </row>
    <row r="835" spans="4:5">
      <c r="D835" s="55"/>
      <c r="E835" s="55"/>
    </row>
    <row r="836" spans="4:5">
      <c r="D836" s="55"/>
      <c r="E836" s="55"/>
    </row>
    <row r="837" spans="4:5">
      <c r="D837" s="55"/>
      <c r="E837" s="55"/>
    </row>
    <row r="838" spans="4:5">
      <c r="D838" s="55"/>
      <c r="E838" s="55"/>
    </row>
    <row r="839" spans="4:5">
      <c r="D839" s="55"/>
      <c r="E839" s="55"/>
    </row>
    <row r="840" spans="4:5">
      <c r="D840" s="55"/>
      <c r="E840" s="55"/>
    </row>
    <row r="841" spans="4:5">
      <c r="D841" s="55"/>
      <c r="E841" s="55"/>
    </row>
    <row r="842" spans="4:5">
      <c r="D842" s="55"/>
      <c r="E842" s="55"/>
    </row>
    <row r="843" spans="4:5">
      <c r="D843" s="55"/>
      <c r="E843" s="55"/>
    </row>
    <row r="844" spans="4:5">
      <c r="D844" s="55"/>
      <c r="E844" s="55"/>
    </row>
    <row r="845" spans="4:5">
      <c r="D845" s="55"/>
      <c r="E845" s="55"/>
    </row>
    <row r="846" spans="4:5">
      <c r="D846" s="55"/>
      <c r="E846" s="55"/>
    </row>
    <row r="847" spans="4:5">
      <c r="D847" s="55"/>
      <c r="E847" s="55"/>
    </row>
    <row r="848" spans="4:5">
      <c r="D848" s="55"/>
      <c r="E848" s="55"/>
    </row>
    <row r="849" spans="4:5">
      <c r="D849" s="55"/>
      <c r="E849" s="55"/>
    </row>
    <row r="850" spans="4:5">
      <c r="D850" s="55"/>
      <c r="E850" s="55"/>
    </row>
    <row r="851" spans="4:5">
      <c r="D851" s="55"/>
      <c r="E851" s="55"/>
    </row>
    <row r="852" spans="4:5">
      <c r="D852" s="55"/>
      <c r="E852" s="55"/>
    </row>
    <row r="853" spans="4:5">
      <c r="D853" s="55"/>
      <c r="E853" s="55"/>
    </row>
    <row r="854" spans="4:5">
      <c r="D854" s="55"/>
      <c r="E854" s="55"/>
    </row>
    <row r="855" spans="4:5">
      <c r="D855" s="55"/>
      <c r="E855" s="55"/>
    </row>
    <row r="856" spans="4:5">
      <c r="D856" s="55"/>
      <c r="E856" s="55"/>
    </row>
    <row r="857" spans="4:5">
      <c r="D857" s="55"/>
      <c r="E857" s="55"/>
    </row>
    <row r="858" spans="4:5">
      <c r="D858" s="55"/>
      <c r="E858" s="55"/>
    </row>
    <row r="859" spans="4:5">
      <c r="D859" s="55"/>
      <c r="E859" s="55"/>
    </row>
    <row r="860" spans="4:5">
      <c r="D860" s="55"/>
      <c r="E860" s="55"/>
    </row>
    <row r="861" spans="4:5">
      <c r="D861" s="55"/>
      <c r="E861" s="55"/>
    </row>
    <row r="862" spans="4:5">
      <c r="D862" s="55"/>
      <c r="E862" s="55"/>
    </row>
    <row r="863" spans="4:5">
      <c r="D863" s="55"/>
      <c r="E863" s="55"/>
    </row>
    <row r="864" spans="4:5">
      <c r="D864" s="55"/>
      <c r="E864" s="55"/>
    </row>
    <row r="865" spans="4:5">
      <c r="D865" s="55"/>
      <c r="E865" s="55"/>
    </row>
    <row r="866" spans="4:5">
      <c r="D866" s="55"/>
      <c r="E866" s="55"/>
    </row>
    <row r="867" spans="4:5">
      <c r="D867" s="55"/>
      <c r="E867" s="55"/>
    </row>
    <row r="868" spans="4:5">
      <c r="D868" s="55"/>
      <c r="E868" s="55"/>
    </row>
    <row r="869" spans="4:5">
      <c r="D869" s="55"/>
      <c r="E869" s="55"/>
    </row>
    <row r="870" spans="4:5">
      <c r="D870" s="55"/>
      <c r="E870" s="55"/>
    </row>
    <row r="871" spans="4:5">
      <c r="D871" s="55"/>
      <c r="E871" s="55"/>
    </row>
    <row r="872" spans="4:5">
      <c r="D872" s="55"/>
      <c r="E872" s="55"/>
    </row>
    <row r="873" spans="4:5">
      <c r="D873" s="55"/>
      <c r="E873" s="55"/>
    </row>
    <row r="874" spans="4:5">
      <c r="D874" s="55"/>
      <c r="E874" s="55"/>
    </row>
    <row r="875" spans="4:5">
      <c r="D875" s="55"/>
      <c r="E875" s="55"/>
    </row>
    <row r="876" spans="4:5">
      <c r="D876" s="55"/>
      <c r="E876" s="55"/>
    </row>
    <row r="877" spans="4:5">
      <c r="D877" s="55"/>
      <c r="E877" s="55"/>
    </row>
    <row r="878" spans="4:5">
      <c r="D878" s="55"/>
      <c r="E878" s="55"/>
    </row>
    <row r="879" spans="4:5">
      <c r="D879" s="55"/>
      <c r="E879" s="55"/>
    </row>
    <row r="880" spans="4:5">
      <c r="D880" s="55"/>
      <c r="E880" s="55"/>
    </row>
    <row r="881" spans="4:5">
      <c r="D881" s="55"/>
      <c r="E881" s="55"/>
    </row>
    <row r="882" spans="4:5">
      <c r="D882" s="55"/>
      <c r="E882" s="55"/>
    </row>
    <row r="883" spans="4:5">
      <c r="D883" s="55"/>
      <c r="E883" s="55"/>
    </row>
    <row r="884" spans="4:5">
      <c r="D884" s="55"/>
      <c r="E884" s="55"/>
    </row>
    <row r="885" spans="4:5">
      <c r="D885" s="55"/>
      <c r="E885" s="55"/>
    </row>
    <row r="886" spans="4:5">
      <c r="D886" s="55"/>
      <c r="E886" s="55"/>
    </row>
    <row r="887" spans="4:5">
      <c r="D887" s="55"/>
      <c r="E887" s="55"/>
    </row>
    <row r="888" spans="4:5">
      <c r="D888" s="55"/>
      <c r="E888" s="55"/>
    </row>
    <row r="889" spans="4:5">
      <c r="D889" s="55"/>
      <c r="E889" s="55"/>
    </row>
    <row r="890" spans="4:5">
      <c r="D890" s="55"/>
      <c r="E890" s="55"/>
    </row>
    <row r="891" spans="4:5">
      <c r="D891" s="55"/>
      <c r="E891" s="55"/>
    </row>
    <row r="892" spans="4:5">
      <c r="D892" s="55"/>
      <c r="E892" s="55"/>
    </row>
    <row r="893" spans="4:5">
      <c r="D893" s="55"/>
      <c r="E893" s="55"/>
    </row>
    <row r="894" spans="4:5">
      <c r="D894" s="55"/>
      <c r="E894" s="55"/>
    </row>
    <row r="895" spans="4:5">
      <c r="D895" s="55"/>
      <c r="E895" s="55"/>
    </row>
    <row r="896" spans="4:5">
      <c r="D896" s="55"/>
      <c r="E896" s="55"/>
    </row>
    <row r="897" spans="4:5">
      <c r="D897" s="55"/>
      <c r="E897" s="55"/>
    </row>
    <row r="898" spans="4:5">
      <c r="D898" s="55"/>
      <c r="E898" s="55"/>
    </row>
    <row r="899" spans="4:5">
      <c r="D899" s="55"/>
      <c r="E899" s="55"/>
    </row>
    <row r="900" spans="4:5">
      <c r="D900" s="55"/>
      <c r="E900" s="55"/>
    </row>
    <row r="901" spans="4:5">
      <c r="D901" s="55"/>
      <c r="E901" s="55"/>
    </row>
    <row r="902" spans="4:5">
      <c r="D902" s="55"/>
      <c r="E902" s="55"/>
    </row>
    <row r="903" spans="4:5">
      <c r="D903" s="55"/>
      <c r="E903" s="55"/>
    </row>
    <row r="904" spans="4:5">
      <c r="D904" s="55"/>
      <c r="E904" s="55"/>
    </row>
    <row r="905" spans="4:5">
      <c r="D905" s="55"/>
      <c r="E905" s="55"/>
    </row>
    <row r="906" spans="4:5">
      <c r="D906" s="55"/>
      <c r="E906" s="55"/>
    </row>
    <row r="907" spans="4:5">
      <c r="D907" s="55"/>
      <c r="E907" s="55"/>
    </row>
    <row r="908" spans="4:5">
      <c r="D908" s="55"/>
      <c r="E908" s="55"/>
    </row>
    <row r="909" spans="4:5">
      <c r="D909" s="55"/>
      <c r="E909" s="55"/>
    </row>
    <row r="910" spans="4:5">
      <c r="D910" s="55"/>
      <c r="E910" s="55"/>
    </row>
    <row r="911" spans="4:5">
      <c r="D911" s="55"/>
      <c r="E911" s="55"/>
    </row>
    <row r="912" spans="4:5">
      <c r="D912" s="55"/>
      <c r="E912" s="55"/>
    </row>
    <row r="913" spans="4:5">
      <c r="D913" s="55"/>
      <c r="E913" s="55"/>
    </row>
    <row r="914" spans="4:5">
      <c r="D914" s="55"/>
      <c r="E914" s="55"/>
    </row>
    <row r="915" spans="4:5">
      <c r="D915" s="55"/>
      <c r="E915" s="55"/>
    </row>
    <row r="916" spans="4:5">
      <c r="D916" s="55"/>
      <c r="E916" s="55"/>
    </row>
    <row r="917" spans="4:5">
      <c r="D917" s="55"/>
      <c r="E917" s="55"/>
    </row>
    <row r="918" spans="4:5">
      <c r="D918" s="55"/>
      <c r="E918" s="55"/>
    </row>
    <row r="919" spans="4:5">
      <c r="D919" s="55"/>
      <c r="E919" s="55"/>
    </row>
    <row r="920" spans="4:5">
      <c r="D920" s="55"/>
      <c r="E920" s="55"/>
    </row>
    <row r="921" spans="4:5">
      <c r="D921" s="55"/>
      <c r="E921" s="55"/>
    </row>
    <row r="922" spans="4:5">
      <c r="D922" s="55"/>
      <c r="E922" s="55"/>
    </row>
    <row r="923" spans="4:5">
      <c r="D923" s="55"/>
      <c r="E923" s="55"/>
    </row>
    <row r="924" spans="4:5">
      <c r="D924" s="55"/>
      <c r="E924" s="55"/>
    </row>
    <row r="925" spans="4:5">
      <c r="D925" s="55"/>
      <c r="E925" s="55"/>
    </row>
    <row r="926" spans="4:5">
      <c r="D926" s="55"/>
      <c r="E926" s="55"/>
    </row>
    <row r="927" spans="4:5">
      <c r="D927" s="55"/>
      <c r="E927" s="55"/>
    </row>
    <row r="928" spans="4:5">
      <c r="D928" s="55"/>
      <c r="E928" s="55"/>
    </row>
    <row r="929" spans="4:5">
      <c r="D929" s="55"/>
      <c r="E929" s="55"/>
    </row>
    <row r="930" spans="4:5">
      <c r="D930" s="55"/>
      <c r="E930" s="55"/>
    </row>
    <row r="931" spans="4:5">
      <c r="D931" s="55"/>
      <c r="E931" s="55"/>
    </row>
    <row r="932" spans="4:5">
      <c r="D932" s="55"/>
      <c r="E932" s="55"/>
    </row>
    <row r="933" spans="4:5">
      <c r="D933" s="55"/>
      <c r="E933" s="55"/>
    </row>
    <row r="934" spans="4:5">
      <c r="D934" s="55"/>
      <c r="E934" s="55"/>
    </row>
    <row r="935" spans="4:5">
      <c r="D935" s="55"/>
      <c r="E935" s="55"/>
    </row>
    <row r="936" spans="4:5">
      <c r="D936" s="55"/>
      <c r="E936" s="55"/>
    </row>
    <row r="937" spans="4:5">
      <c r="D937" s="55"/>
      <c r="E937" s="55"/>
    </row>
    <row r="938" spans="4:5">
      <c r="D938" s="55"/>
      <c r="E938" s="55"/>
    </row>
    <row r="939" spans="4:5">
      <c r="D939" s="55"/>
      <c r="E939" s="55"/>
    </row>
    <row r="940" spans="4:5">
      <c r="D940" s="55"/>
      <c r="E940" s="55"/>
    </row>
    <row r="941" spans="4:5">
      <c r="D941" s="55"/>
      <c r="E941" s="55"/>
    </row>
    <row r="942" spans="4:5">
      <c r="D942" s="55"/>
      <c r="E942" s="55"/>
    </row>
    <row r="943" spans="4:5">
      <c r="D943" s="55"/>
      <c r="E943" s="55"/>
    </row>
    <row r="944" spans="4:5">
      <c r="D944" s="55"/>
      <c r="E944" s="55"/>
    </row>
    <row r="945" spans="4:5">
      <c r="D945" s="55"/>
      <c r="E945" s="55"/>
    </row>
    <row r="946" spans="4:5">
      <c r="D946" s="55"/>
      <c r="E946" s="55"/>
    </row>
    <row r="947" spans="4:5">
      <c r="D947" s="55"/>
      <c r="E947" s="55"/>
    </row>
    <row r="948" spans="4:5">
      <c r="D948" s="55"/>
      <c r="E948" s="55"/>
    </row>
    <row r="949" spans="4:5">
      <c r="D949" s="55"/>
      <c r="E949" s="55"/>
    </row>
    <row r="950" spans="4:5">
      <c r="D950" s="55"/>
      <c r="E950" s="55"/>
    </row>
    <row r="951" spans="4:5">
      <c r="D951" s="55"/>
      <c r="E951" s="55"/>
    </row>
    <row r="952" spans="4:5">
      <c r="D952" s="55"/>
      <c r="E952" s="55"/>
    </row>
    <row r="953" spans="4:5">
      <c r="D953" s="55"/>
      <c r="E953" s="55"/>
    </row>
    <row r="954" spans="4:5">
      <c r="D954" s="55"/>
      <c r="E954" s="55"/>
    </row>
    <row r="955" spans="4:5">
      <c r="D955" s="55"/>
      <c r="E955" s="55"/>
    </row>
    <row r="956" spans="4:5">
      <c r="D956" s="55"/>
      <c r="E956" s="55"/>
    </row>
    <row r="957" spans="4:5">
      <c r="D957" s="55"/>
      <c r="E957" s="55"/>
    </row>
    <row r="958" spans="4:5">
      <c r="D958" s="55"/>
      <c r="E958" s="55"/>
    </row>
    <row r="959" spans="4:5">
      <c r="D959" s="55"/>
      <c r="E959" s="55"/>
    </row>
    <row r="960" spans="4:5">
      <c r="D960" s="55"/>
      <c r="E960" s="55"/>
    </row>
    <row r="961" spans="4:5">
      <c r="D961" s="55"/>
      <c r="E961" s="55"/>
    </row>
    <row r="962" spans="4:5">
      <c r="D962" s="55"/>
      <c r="E962" s="55"/>
    </row>
    <row r="963" spans="4:5">
      <c r="D963" s="55"/>
      <c r="E963" s="55"/>
    </row>
    <row r="964" spans="4:5">
      <c r="D964" s="55"/>
      <c r="E964" s="55"/>
    </row>
    <row r="965" spans="4:5">
      <c r="D965" s="55"/>
      <c r="E965" s="55"/>
    </row>
    <row r="966" spans="4:5">
      <c r="D966" s="55"/>
      <c r="E966" s="55"/>
    </row>
    <row r="967" spans="4:5">
      <c r="D967" s="55"/>
      <c r="E967" s="55"/>
    </row>
    <row r="968" spans="4:5">
      <c r="D968" s="55"/>
      <c r="E968" s="55"/>
    </row>
    <row r="969" spans="4:5">
      <c r="D969" s="55"/>
      <c r="E969" s="55"/>
    </row>
    <row r="970" spans="4:5">
      <c r="D970" s="55"/>
      <c r="E970" s="55"/>
    </row>
    <row r="971" spans="4:5">
      <c r="D971" s="55"/>
      <c r="E971" s="55"/>
    </row>
    <row r="972" spans="4:5">
      <c r="D972" s="55"/>
      <c r="E972" s="55"/>
    </row>
    <row r="973" spans="4:5">
      <c r="D973" s="55"/>
      <c r="E973" s="55"/>
    </row>
    <row r="974" spans="4:5">
      <c r="D974" s="55"/>
      <c r="E974" s="55"/>
    </row>
    <row r="975" spans="4:5">
      <c r="D975" s="55"/>
      <c r="E975" s="55"/>
    </row>
    <row r="976" spans="4:5">
      <c r="D976" s="55"/>
      <c r="E976" s="55"/>
    </row>
    <row r="977" spans="4:5">
      <c r="D977" s="55"/>
      <c r="E977" s="55"/>
    </row>
    <row r="978" spans="4:5">
      <c r="D978" s="55"/>
      <c r="E978" s="55"/>
    </row>
    <row r="979" spans="4:5">
      <c r="D979" s="55"/>
      <c r="E979" s="55"/>
    </row>
    <row r="980" spans="4:5">
      <c r="D980" s="55"/>
      <c r="E980" s="55"/>
    </row>
    <row r="981" spans="4:5">
      <c r="D981" s="55"/>
      <c r="E981" s="55"/>
    </row>
    <row r="982" spans="4:5">
      <c r="D982" s="55"/>
      <c r="E982" s="55"/>
    </row>
    <row r="983" spans="4:5">
      <c r="D983" s="55"/>
      <c r="E983" s="55"/>
    </row>
    <row r="984" spans="4:5">
      <c r="D984" s="55"/>
      <c r="E984" s="55"/>
    </row>
    <row r="985" spans="4:5">
      <c r="D985" s="55"/>
      <c r="E985" s="55"/>
    </row>
    <row r="986" spans="4:5">
      <c r="D986" s="55"/>
      <c r="E986" s="55"/>
    </row>
    <row r="987" spans="4:5">
      <c r="D987" s="55"/>
      <c r="E987" s="55"/>
    </row>
    <row r="988" spans="4:5">
      <c r="D988" s="55"/>
      <c r="E988" s="55"/>
    </row>
    <row r="989" spans="4:5">
      <c r="D989" s="55"/>
      <c r="E989" s="55"/>
    </row>
    <row r="990" spans="4:5">
      <c r="D990" s="55"/>
      <c r="E990" s="55"/>
    </row>
    <row r="991" spans="4:5">
      <c r="D991" s="55"/>
      <c r="E991" s="55"/>
    </row>
    <row r="992" spans="4:5">
      <c r="D992" s="55"/>
      <c r="E992" s="55"/>
    </row>
    <row r="993" spans="4:5">
      <c r="D993" s="55"/>
      <c r="E993" s="55"/>
    </row>
    <row r="994" spans="4:5">
      <c r="D994" s="55"/>
      <c r="E994" s="55"/>
    </row>
    <row r="995" spans="4:5">
      <c r="D995" s="55"/>
      <c r="E995" s="55"/>
    </row>
    <row r="996" spans="4:5">
      <c r="D996" s="55"/>
      <c r="E996" s="55"/>
    </row>
    <row r="997" spans="4:5">
      <c r="D997" s="55"/>
      <c r="E997" s="55"/>
    </row>
    <row r="998" spans="4:5">
      <c r="D998" s="55"/>
      <c r="E998" s="55"/>
    </row>
    <row r="999" spans="4:5">
      <c r="D999" s="55"/>
      <c r="E999" s="55"/>
    </row>
    <row r="1000" spans="4:5">
      <c r="D1000" s="55"/>
      <c r="E1000" s="55"/>
    </row>
    <row r="1001" spans="4:5">
      <c r="D1001" s="55"/>
      <c r="E1001" s="55"/>
    </row>
    <row r="1002" spans="4:5">
      <c r="D1002" s="55"/>
      <c r="E1002" s="55"/>
    </row>
    <row r="1003" spans="4:5">
      <c r="D1003" s="55"/>
      <c r="E1003" s="55"/>
    </row>
    <row r="1004" spans="4:5">
      <c r="D1004" s="55"/>
      <c r="E1004" s="55"/>
    </row>
    <row r="1005" spans="4:5">
      <c r="D1005" s="55"/>
      <c r="E1005" s="55"/>
    </row>
    <row r="1006" spans="4:5">
      <c r="D1006" s="55"/>
      <c r="E1006" s="55"/>
    </row>
    <row r="1007" spans="4:5">
      <c r="D1007" s="55"/>
      <c r="E1007" s="55"/>
    </row>
    <row r="1008" spans="4:5">
      <c r="D1008" s="55"/>
      <c r="E1008" s="55"/>
    </row>
    <row r="1009" spans="4:5">
      <c r="D1009" s="55"/>
      <c r="E1009" s="55"/>
    </row>
    <row r="1010" spans="4:5">
      <c r="D1010" s="55"/>
      <c r="E1010" s="55"/>
    </row>
    <row r="1011" spans="4:5">
      <c r="D1011" s="55"/>
      <c r="E1011" s="55"/>
    </row>
    <row r="1012" spans="4:5">
      <c r="D1012" s="55"/>
      <c r="E1012" s="55"/>
    </row>
    <row r="1013" spans="4:5">
      <c r="D1013" s="55"/>
      <c r="E1013" s="55"/>
    </row>
    <row r="1014" spans="4:5">
      <c r="D1014" s="55"/>
      <c r="E1014" s="55"/>
    </row>
    <row r="1015" spans="4:5">
      <c r="D1015" s="55"/>
      <c r="E1015" s="55"/>
    </row>
    <row r="1016" spans="4:5">
      <c r="D1016" s="55"/>
      <c r="E1016" s="55"/>
    </row>
    <row r="1017" spans="4:5">
      <c r="D1017" s="55"/>
      <c r="E1017" s="55"/>
    </row>
    <row r="1018" spans="4:5">
      <c r="D1018" s="55"/>
      <c r="E1018" s="55"/>
    </row>
    <row r="1019" spans="4:5">
      <c r="D1019" s="55"/>
      <c r="E1019" s="55"/>
    </row>
    <row r="1020" spans="4:5">
      <c r="D1020" s="55"/>
      <c r="E1020" s="55"/>
    </row>
    <row r="1021" spans="4:5">
      <c r="D1021" s="55"/>
      <c r="E1021" s="55"/>
    </row>
    <row r="1022" spans="4:5">
      <c r="D1022" s="55"/>
      <c r="E1022" s="55"/>
    </row>
    <row r="1023" spans="4:5">
      <c r="D1023" s="55"/>
      <c r="E1023" s="55"/>
    </row>
    <row r="1024" spans="4:5">
      <c r="D1024" s="55"/>
      <c r="E1024" s="55"/>
    </row>
    <row r="1025" spans="4:5">
      <c r="D1025" s="55"/>
      <c r="E1025" s="55"/>
    </row>
    <row r="1026" spans="4:5">
      <c r="D1026" s="55"/>
      <c r="E1026" s="55"/>
    </row>
    <row r="1027" spans="4:5">
      <c r="D1027" s="55"/>
      <c r="E1027" s="55"/>
    </row>
    <row r="1028" spans="4:5">
      <c r="D1028" s="55"/>
      <c r="E1028" s="55"/>
    </row>
    <row r="1029" spans="4:5">
      <c r="D1029" s="55"/>
      <c r="E1029" s="55"/>
    </row>
    <row r="1030" spans="4:5">
      <c r="D1030" s="55"/>
      <c r="E1030" s="55"/>
    </row>
    <row r="1031" spans="4:5">
      <c r="D1031" s="55"/>
      <c r="E1031" s="55"/>
    </row>
    <row r="1032" spans="4:5">
      <c r="D1032" s="55"/>
      <c r="E1032" s="55"/>
    </row>
    <row r="1033" spans="4:5">
      <c r="D1033" s="55"/>
      <c r="E1033" s="55"/>
    </row>
    <row r="1034" spans="4:5">
      <c r="D1034" s="55"/>
      <c r="E1034" s="55"/>
    </row>
    <row r="1035" spans="4:5">
      <c r="D1035" s="55"/>
      <c r="E1035" s="55"/>
    </row>
    <row r="1036" spans="4:5">
      <c r="D1036" s="55"/>
      <c r="E1036" s="55"/>
    </row>
    <row r="1037" spans="4:5">
      <c r="D1037" s="55"/>
      <c r="E1037" s="55"/>
    </row>
    <row r="1038" spans="4:5">
      <c r="D1038" s="55"/>
      <c r="E1038" s="55"/>
    </row>
    <row r="1039" spans="4:5">
      <c r="D1039" s="55"/>
      <c r="E1039" s="55"/>
    </row>
    <row r="1040" spans="4:5">
      <c r="D1040" s="55"/>
      <c r="E1040" s="55"/>
    </row>
    <row r="1041" spans="4:5">
      <c r="D1041" s="55"/>
      <c r="E1041" s="55"/>
    </row>
    <row r="1042" spans="4:5">
      <c r="D1042" s="55"/>
      <c r="E1042" s="55"/>
    </row>
    <row r="1043" spans="4:5">
      <c r="D1043" s="55"/>
      <c r="E1043" s="55"/>
    </row>
    <row r="1044" spans="4:5">
      <c r="D1044" s="55"/>
      <c r="E1044" s="55"/>
    </row>
    <row r="1045" spans="4:5">
      <c r="D1045" s="55"/>
      <c r="E1045" s="55"/>
    </row>
    <row r="1046" spans="4:5">
      <c r="D1046" s="55"/>
      <c r="E1046" s="55"/>
    </row>
    <row r="1047" spans="4:5">
      <c r="D1047" s="55"/>
      <c r="E1047" s="55"/>
    </row>
    <row r="1048" spans="4:5">
      <c r="D1048" s="55"/>
      <c r="E1048" s="55"/>
    </row>
    <row r="1049" spans="4:5">
      <c r="D1049" s="55"/>
      <c r="E1049" s="55"/>
    </row>
    <row r="1050" spans="4:5">
      <c r="D1050" s="55"/>
      <c r="E1050" s="55"/>
    </row>
    <row r="1051" spans="4:5">
      <c r="D1051" s="55"/>
      <c r="E1051" s="55"/>
    </row>
    <row r="1052" spans="4:5">
      <c r="D1052" s="55"/>
      <c r="E1052" s="55"/>
    </row>
    <row r="1053" spans="4:5">
      <c r="D1053" s="55"/>
      <c r="E1053" s="55"/>
    </row>
    <row r="1054" spans="4:5">
      <c r="D1054" s="55"/>
      <c r="E1054" s="55"/>
    </row>
    <row r="1055" spans="4:5">
      <c r="D1055" s="55"/>
      <c r="E1055" s="55"/>
    </row>
    <row r="1056" spans="4:5">
      <c r="D1056" s="55"/>
      <c r="E1056" s="55"/>
    </row>
    <row r="1057" spans="4:5">
      <c r="D1057" s="55"/>
      <c r="E1057" s="55"/>
    </row>
    <row r="1058" spans="4:5">
      <c r="D1058" s="55"/>
      <c r="E1058" s="55"/>
    </row>
    <row r="1059" spans="4:5">
      <c r="D1059" s="55"/>
      <c r="E1059" s="55"/>
    </row>
    <row r="1060" spans="4:5">
      <c r="D1060" s="55"/>
      <c r="E1060" s="55"/>
    </row>
    <row r="1061" spans="4:5">
      <c r="D1061" s="55"/>
      <c r="E1061" s="55"/>
    </row>
    <row r="1062" spans="4:5">
      <c r="D1062" s="55"/>
      <c r="E1062" s="55"/>
    </row>
    <row r="1063" spans="4:5">
      <c r="D1063" s="55"/>
      <c r="E1063" s="55"/>
    </row>
    <row r="1064" spans="4:5">
      <c r="D1064" s="55"/>
      <c r="E1064" s="55"/>
    </row>
    <row r="1065" spans="4:5">
      <c r="D1065" s="55"/>
      <c r="E1065" s="55"/>
    </row>
    <row r="1066" spans="4:5">
      <c r="D1066" s="55"/>
      <c r="E1066" s="55"/>
    </row>
    <row r="1067" spans="4:5">
      <c r="D1067" s="55"/>
      <c r="E1067" s="55"/>
    </row>
    <row r="1068" spans="4:5">
      <c r="D1068" s="55"/>
      <c r="E1068" s="55"/>
    </row>
    <row r="1069" spans="4:5">
      <c r="D1069" s="55"/>
      <c r="E1069" s="55"/>
    </row>
    <row r="1070" spans="4:5">
      <c r="D1070" s="55"/>
      <c r="E1070" s="55"/>
    </row>
    <row r="1071" spans="4:5">
      <c r="D1071" s="55"/>
      <c r="E1071" s="55"/>
    </row>
    <row r="1072" spans="4:5">
      <c r="D1072" s="55"/>
      <c r="E1072" s="55"/>
    </row>
    <row r="1073" spans="4:5">
      <c r="D1073" s="55"/>
      <c r="E1073" s="55"/>
    </row>
    <row r="1074" spans="4:5">
      <c r="D1074" s="55"/>
      <c r="E1074" s="55"/>
    </row>
    <row r="1075" spans="4:5">
      <c r="D1075" s="55"/>
      <c r="E1075" s="55"/>
    </row>
    <row r="1076" spans="4:5">
      <c r="D1076" s="55"/>
      <c r="E1076" s="55"/>
    </row>
    <row r="1077" spans="4:5">
      <c r="D1077" s="55"/>
      <c r="E1077" s="55"/>
    </row>
    <row r="1078" spans="4:5">
      <c r="D1078" s="55"/>
      <c r="E1078" s="55"/>
    </row>
    <row r="1079" spans="4:5">
      <c r="D1079" s="55"/>
      <c r="E1079" s="55"/>
    </row>
    <row r="1080" spans="4:5">
      <c r="D1080" s="55"/>
      <c r="E1080" s="55"/>
    </row>
    <row r="1081" spans="4:5">
      <c r="D1081" s="55"/>
      <c r="E1081" s="55"/>
    </row>
    <row r="1082" spans="4:5">
      <c r="D1082" s="55"/>
      <c r="E1082" s="55"/>
    </row>
    <row r="1083" spans="4:5">
      <c r="D1083" s="55"/>
      <c r="E1083" s="55"/>
    </row>
    <row r="1084" spans="4:5">
      <c r="D1084" s="55"/>
      <c r="E1084" s="55"/>
    </row>
    <row r="1085" spans="4:5">
      <c r="D1085" s="55"/>
      <c r="E1085" s="55"/>
    </row>
    <row r="1086" spans="4:5">
      <c r="D1086" s="55"/>
      <c r="E1086" s="55"/>
    </row>
    <row r="1087" spans="4:5">
      <c r="D1087" s="55"/>
      <c r="E1087" s="55"/>
    </row>
    <row r="1088" spans="4:5">
      <c r="D1088" s="55"/>
      <c r="E1088" s="55"/>
    </row>
    <row r="1089" spans="4:5">
      <c r="D1089" s="55"/>
      <c r="E1089" s="55"/>
    </row>
    <row r="1090" spans="4:5">
      <c r="D1090" s="55"/>
      <c r="E1090" s="55"/>
    </row>
    <row r="1091" spans="4:5">
      <c r="D1091" s="55"/>
      <c r="E1091" s="55"/>
    </row>
    <row r="1092" spans="4:5">
      <c r="D1092" s="55"/>
      <c r="E1092" s="55"/>
    </row>
    <row r="1093" spans="4:5">
      <c r="D1093" s="55"/>
      <c r="E1093" s="55"/>
    </row>
    <row r="1094" spans="4:5">
      <c r="D1094" s="55"/>
      <c r="E1094" s="55"/>
    </row>
    <row r="1095" spans="4:5">
      <c r="D1095" s="55"/>
      <c r="E1095" s="55"/>
    </row>
    <row r="1096" spans="4:5">
      <c r="D1096" s="55"/>
      <c r="E1096" s="55"/>
    </row>
    <row r="1097" spans="4:5">
      <c r="D1097" s="55"/>
      <c r="E1097" s="55"/>
    </row>
    <row r="1098" spans="4:5">
      <c r="D1098" s="55"/>
      <c r="E1098" s="55"/>
    </row>
    <row r="1099" spans="4:5">
      <c r="D1099" s="55"/>
      <c r="E1099" s="55"/>
    </row>
    <row r="1100" spans="4:5">
      <c r="D1100" s="55"/>
      <c r="E1100" s="55"/>
    </row>
    <row r="1101" spans="4:5">
      <c r="D1101" s="55"/>
      <c r="E1101" s="55"/>
    </row>
    <row r="1102" spans="4:5">
      <c r="D1102" s="55"/>
      <c r="E1102" s="55"/>
    </row>
    <row r="1103" spans="4:5">
      <c r="D1103" s="55"/>
      <c r="E1103" s="55"/>
    </row>
    <row r="1104" spans="4:5">
      <c r="D1104" s="55"/>
      <c r="E1104" s="55"/>
    </row>
    <row r="1105" spans="4:5">
      <c r="D1105" s="55"/>
      <c r="E1105" s="55"/>
    </row>
    <row r="1106" spans="4:5">
      <c r="D1106" s="55"/>
      <c r="E1106" s="55"/>
    </row>
    <row r="1107" spans="4:5">
      <c r="D1107" s="55"/>
      <c r="E1107" s="55"/>
    </row>
    <row r="1108" spans="4:5">
      <c r="D1108" s="55"/>
      <c r="E1108" s="55"/>
    </row>
    <row r="1109" spans="4:5">
      <c r="D1109" s="55"/>
      <c r="E1109" s="55"/>
    </row>
    <row r="1110" spans="4:5">
      <c r="D1110" s="55"/>
      <c r="E1110" s="55"/>
    </row>
    <row r="1111" spans="4:5">
      <c r="D1111" s="55"/>
      <c r="E1111" s="55"/>
    </row>
    <row r="1112" spans="4:5">
      <c r="D1112" s="55"/>
      <c r="E1112" s="55"/>
    </row>
    <row r="1113" spans="4:5">
      <c r="D1113" s="55"/>
      <c r="E1113" s="55"/>
    </row>
    <row r="1114" spans="4:5">
      <c r="D1114" s="55"/>
      <c r="E1114" s="55"/>
    </row>
    <row r="1115" spans="4:5">
      <c r="D1115" s="55"/>
      <c r="E1115" s="55"/>
    </row>
    <row r="1116" spans="4:5">
      <c r="D1116" s="55"/>
      <c r="E1116" s="55"/>
    </row>
    <row r="1117" spans="4:5">
      <c r="D1117" s="55"/>
      <c r="E1117" s="55"/>
    </row>
    <row r="1118" spans="4:5">
      <c r="D1118" s="55"/>
      <c r="E1118" s="55"/>
    </row>
    <row r="1119" spans="4:5">
      <c r="D1119" s="55"/>
      <c r="E1119" s="55"/>
    </row>
    <row r="1120" spans="4:5">
      <c r="D1120" s="55"/>
      <c r="E1120" s="55"/>
    </row>
    <row r="1121" spans="4:5">
      <c r="D1121" s="55"/>
      <c r="E1121" s="55"/>
    </row>
    <row r="1122" spans="4:5">
      <c r="D1122" s="55"/>
      <c r="E1122" s="55"/>
    </row>
    <row r="1123" spans="4:5">
      <c r="D1123" s="55"/>
      <c r="E1123" s="55"/>
    </row>
    <row r="1124" spans="4:5">
      <c r="D1124" s="55"/>
      <c r="E1124" s="55"/>
    </row>
    <row r="1125" spans="4:5">
      <c r="D1125" s="55"/>
      <c r="E1125" s="55"/>
    </row>
    <row r="1126" spans="4:5">
      <c r="D1126" s="55"/>
      <c r="E1126" s="55"/>
    </row>
    <row r="1127" spans="4:5">
      <c r="D1127" s="55"/>
      <c r="E1127" s="55"/>
    </row>
    <row r="1128" spans="4:5">
      <c r="D1128" s="55"/>
      <c r="E1128" s="55"/>
    </row>
    <row r="1129" spans="4:5">
      <c r="D1129" s="55"/>
      <c r="E1129" s="55"/>
    </row>
    <row r="1130" spans="4:5">
      <c r="D1130" s="55"/>
      <c r="E1130" s="55"/>
    </row>
    <row r="1131" spans="4:5">
      <c r="D1131" s="55"/>
      <c r="E1131" s="55"/>
    </row>
    <row r="1132" spans="4:5">
      <c r="D1132" s="55"/>
      <c r="E1132" s="55"/>
    </row>
    <row r="1133" spans="4:5">
      <c r="D1133" s="55"/>
      <c r="E1133" s="55"/>
    </row>
    <row r="1134" spans="4:5">
      <c r="D1134" s="55"/>
      <c r="E1134" s="55"/>
    </row>
    <row r="1135" spans="4:5">
      <c r="D1135" s="55"/>
      <c r="E1135" s="55"/>
    </row>
    <row r="1136" spans="4:5">
      <c r="D1136" s="55"/>
      <c r="E1136" s="55"/>
    </row>
    <row r="1137" spans="4:5">
      <c r="D1137" s="55"/>
      <c r="E1137" s="55"/>
    </row>
    <row r="1138" spans="4:5">
      <c r="D1138" s="55"/>
      <c r="E1138" s="55"/>
    </row>
    <row r="1139" spans="4:5">
      <c r="D1139" s="55"/>
      <c r="E1139" s="55"/>
    </row>
    <row r="1140" spans="4:5">
      <c r="D1140" s="55"/>
      <c r="E1140" s="55"/>
    </row>
    <row r="1141" spans="4:5">
      <c r="D1141" s="55"/>
      <c r="E1141" s="55"/>
    </row>
    <row r="1142" spans="4:5">
      <c r="D1142" s="55"/>
      <c r="E1142" s="55"/>
    </row>
    <row r="1143" spans="4:5">
      <c r="D1143" s="55"/>
      <c r="E1143" s="55"/>
    </row>
    <row r="1144" spans="4:5">
      <c r="D1144" s="55"/>
      <c r="E1144" s="55"/>
    </row>
    <row r="1145" spans="4:5">
      <c r="D1145" s="55"/>
      <c r="E1145" s="55"/>
    </row>
    <row r="1146" spans="4:5">
      <c r="D1146" s="55"/>
      <c r="E1146" s="55"/>
    </row>
    <row r="1147" spans="4:5">
      <c r="D1147" s="55"/>
      <c r="E1147" s="55"/>
    </row>
    <row r="1148" spans="4:5">
      <c r="D1148" s="55"/>
      <c r="E1148" s="55"/>
    </row>
    <row r="1149" spans="4:5">
      <c r="D1149" s="55"/>
      <c r="E1149" s="55"/>
    </row>
    <row r="1150" spans="4:5">
      <c r="D1150" s="55"/>
      <c r="E1150" s="55"/>
    </row>
    <row r="1151" spans="4:5">
      <c r="D1151" s="55"/>
      <c r="E1151" s="55"/>
    </row>
    <row r="1152" spans="4:5">
      <c r="D1152" s="55"/>
      <c r="E1152" s="55"/>
    </row>
    <row r="1153" spans="4:5">
      <c r="D1153" s="55"/>
      <c r="E1153" s="55"/>
    </row>
    <row r="1154" spans="4:5">
      <c r="D1154" s="55"/>
      <c r="E1154" s="55"/>
    </row>
    <row r="1155" spans="4:5">
      <c r="D1155" s="55"/>
      <c r="E1155" s="55"/>
    </row>
    <row r="1156" spans="4:5">
      <c r="D1156" s="55"/>
      <c r="E1156" s="55"/>
    </row>
    <row r="1157" spans="4:5">
      <c r="D1157" s="55"/>
      <c r="E1157" s="55"/>
    </row>
    <row r="1158" spans="4:5">
      <c r="D1158" s="55"/>
      <c r="E1158" s="55"/>
    </row>
    <row r="1159" spans="4:5">
      <c r="D1159" s="55"/>
      <c r="E1159" s="55"/>
    </row>
    <row r="1160" spans="4:5">
      <c r="D1160" s="55"/>
      <c r="E1160" s="55"/>
    </row>
    <row r="1161" spans="4:5">
      <c r="D1161" s="55"/>
      <c r="E1161" s="55"/>
    </row>
    <row r="1162" spans="4:5">
      <c r="D1162" s="55"/>
      <c r="E1162" s="55"/>
    </row>
    <row r="1163" spans="4:5">
      <c r="D1163" s="55"/>
      <c r="E1163" s="55"/>
    </row>
    <row r="1164" spans="4:5">
      <c r="D1164" s="55"/>
      <c r="E1164" s="55"/>
    </row>
    <row r="1165" spans="4:5">
      <c r="D1165" s="55"/>
      <c r="E1165" s="55"/>
    </row>
    <row r="1166" spans="4:5">
      <c r="D1166" s="55"/>
      <c r="E1166" s="55"/>
    </row>
    <row r="1167" spans="4:5">
      <c r="D1167" s="55"/>
      <c r="E1167" s="55"/>
    </row>
    <row r="1168" spans="4:5">
      <c r="D1168" s="55"/>
      <c r="E1168" s="55"/>
    </row>
    <row r="1169" spans="4:5">
      <c r="D1169" s="55"/>
      <c r="E1169" s="55"/>
    </row>
    <row r="1170" spans="4:5">
      <c r="D1170" s="55"/>
      <c r="E1170" s="55"/>
    </row>
    <row r="1171" spans="4:5">
      <c r="D1171" s="55"/>
      <c r="E1171" s="55"/>
    </row>
    <row r="1172" spans="4:5">
      <c r="D1172" s="55"/>
      <c r="E1172" s="55"/>
    </row>
    <row r="1173" spans="4:5">
      <c r="D1173" s="55"/>
      <c r="E1173" s="55"/>
    </row>
    <row r="1174" spans="4:5">
      <c r="D1174" s="55"/>
      <c r="E1174" s="55"/>
    </row>
    <row r="1175" spans="4:5">
      <c r="D1175" s="55"/>
      <c r="E1175" s="55"/>
    </row>
    <row r="1176" spans="4:5">
      <c r="D1176" s="55"/>
      <c r="E1176" s="55"/>
    </row>
    <row r="1177" spans="4:5">
      <c r="D1177" s="55"/>
      <c r="E1177" s="55"/>
    </row>
    <row r="1178" spans="4:5">
      <c r="D1178" s="55"/>
      <c r="E1178" s="55"/>
    </row>
    <row r="1179" spans="4:5">
      <c r="D1179" s="55"/>
      <c r="E1179" s="55"/>
    </row>
    <row r="1180" spans="4:5">
      <c r="D1180" s="55"/>
      <c r="E1180" s="55"/>
    </row>
    <row r="1181" spans="4:5">
      <c r="D1181" s="55"/>
      <c r="E1181" s="55"/>
    </row>
    <row r="1182" spans="4:5">
      <c r="D1182" s="55"/>
      <c r="E1182" s="55"/>
    </row>
    <row r="1183" spans="4:5">
      <c r="D1183" s="55"/>
      <c r="E1183" s="55"/>
    </row>
    <row r="1184" spans="4:5">
      <c r="D1184" s="55"/>
      <c r="E1184" s="55"/>
    </row>
    <row r="1185" spans="4:5">
      <c r="D1185" s="55"/>
      <c r="E1185" s="55"/>
    </row>
    <row r="1186" spans="4:5">
      <c r="D1186" s="55"/>
      <c r="E1186" s="55"/>
    </row>
    <row r="1187" spans="4:5">
      <c r="D1187" s="55"/>
      <c r="E1187" s="55"/>
    </row>
    <row r="1188" spans="4:5">
      <c r="D1188" s="55"/>
      <c r="E1188" s="55"/>
    </row>
    <row r="1189" spans="4:5">
      <c r="D1189" s="55"/>
      <c r="E1189" s="55"/>
    </row>
    <row r="1190" spans="4:5">
      <c r="D1190" s="55"/>
      <c r="E1190" s="55"/>
    </row>
    <row r="1191" spans="4:5">
      <c r="D1191" s="55"/>
      <c r="E1191" s="55"/>
    </row>
    <row r="1192" spans="4:5">
      <c r="D1192" s="55"/>
      <c r="E1192" s="55"/>
    </row>
    <row r="1193" spans="4:5">
      <c r="D1193" s="55"/>
      <c r="E1193" s="55"/>
    </row>
    <row r="1194" spans="4:5">
      <c r="D1194" s="55"/>
      <c r="E1194" s="55"/>
    </row>
    <row r="1195" spans="4:5">
      <c r="D1195" s="55"/>
      <c r="E1195" s="55"/>
    </row>
    <row r="1196" spans="4:5">
      <c r="D1196" s="55"/>
      <c r="E1196" s="55"/>
    </row>
    <row r="1197" spans="4:5">
      <c r="D1197" s="55"/>
      <c r="E1197" s="55"/>
    </row>
    <row r="1198" spans="4:5">
      <c r="D1198" s="55"/>
      <c r="E1198" s="55"/>
    </row>
    <row r="1199" spans="4:5">
      <c r="D1199" s="55"/>
      <c r="E1199" s="55"/>
    </row>
    <row r="1200" spans="4:5">
      <c r="D1200" s="55"/>
      <c r="E1200" s="55"/>
    </row>
    <row r="1201" spans="4:5">
      <c r="D1201" s="55"/>
      <c r="E1201" s="55"/>
    </row>
    <row r="1202" spans="4:5">
      <c r="D1202" s="55"/>
      <c r="E1202" s="55"/>
    </row>
    <row r="1203" spans="4:5">
      <c r="D1203" s="55"/>
      <c r="E1203" s="55"/>
    </row>
    <row r="1204" spans="4:5">
      <c r="D1204" s="55"/>
      <c r="E1204" s="55"/>
    </row>
    <row r="1205" spans="4:5">
      <c r="D1205" s="55"/>
      <c r="E1205" s="55"/>
    </row>
    <row r="1206" spans="4:5">
      <c r="D1206" s="55"/>
      <c r="E1206" s="55"/>
    </row>
    <row r="1207" spans="4:5">
      <c r="D1207" s="55"/>
      <c r="E1207" s="55"/>
    </row>
    <row r="1208" spans="4:5">
      <c r="D1208" s="55"/>
      <c r="E1208" s="55"/>
    </row>
    <row r="1209" spans="4:5">
      <c r="D1209" s="55"/>
      <c r="E1209" s="55"/>
    </row>
    <row r="1210" spans="4:5">
      <c r="D1210" s="55"/>
      <c r="E1210" s="55"/>
    </row>
    <row r="1211" spans="4:5">
      <c r="D1211" s="55"/>
      <c r="E1211" s="55"/>
    </row>
    <row r="1212" spans="4:5">
      <c r="D1212" s="55"/>
      <c r="E1212" s="55"/>
    </row>
    <row r="1213" spans="4:5">
      <c r="D1213" s="55"/>
      <c r="E1213" s="55"/>
    </row>
    <row r="1214" spans="4:5">
      <c r="D1214" s="55"/>
      <c r="E1214" s="55"/>
    </row>
    <row r="1215" spans="4:5">
      <c r="D1215" s="55"/>
      <c r="E1215" s="55"/>
    </row>
    <row r="1216" spans="4:5">
      <c r="D1216" s="55"/>
      <c r="E1216" s="55"/>
    </row>
    <row r="1217" spans="4:5">
      <c r="D1217" s="55"/>
      <c r="E1217" s="55"/>
    </row>
    <row r="1218" spans="4:5">
      <c r="D1218" s="55"/>
      <c r="E1218" s="55"/>
    </row>
    <row r="1219" spans="4:5">
      <c r="D1219" s="55"/>
      <c r="E1219" s="55"/>
    </row>
    <row r="1220" spans="4:5">
      <c r="D1220" s="55"/>
      <c r="E1220" s="55"/>
    </row>
    <row r="1221" spans="4:5">
      <c r="D1221" s="55"/>
      <c r="E1221" s="55"/>
    </row>
    <row r="1222" spans="4:5">
      <c r="D1222" s="55"/>
      <c r="E1222" s="55"/>
    </row>
    <row r="1223" spans="4:5">
      <c r="D1223" s="55"/>
      <c r="E1223" s="55"/>
    </row>
    <row r="1224" spans="4:5">
      <c r="D1224" s="55"/>
      <c r="E1224" s="55"/>
    </row>
    <row r="1225" spans="4:5">
      <c r="D1225" s="55"/>
      <c r="E1225" s="55"/>
    </row>
    <row r="1226" spans="4:5">
      <c r="D1226" s="55"/>
      <c r="E1226" s="55"/>
    </row>
    <row r="1227" spans="4:5">
      <c r="D1227" s="55"/>
      <c r="E1227" s="55"/>
    </row>
    <row r="1228" spans="4:5">
      <c r="D1228" s="55"/>
      <c r="E1228" s="55"/>
    </row>
    <row r="1229" spans="4:5">
      <c r="D1229" s="55"/>
      <c r="E1229" s="55"/>
    </row>
    <row r="1230" spans="4:5">
      <c r="D1230" s="55"/>
      <c r="E1230" s="55"/>
    </row>
    <row r="1231" spans="4:5">
      <c r="D1231" s="55"/>
      <c r="E1231" s="55"/>
    </row>
    <row r="1232" spans="4:5">
      <c r="D1232" s="55"/>
      <c r="E1232" s="55"/>
    </row>
    <row r="1233" spans="4:5">
      <c r="D1233" s="55"/>
      <c r="E1233" s="55"/>
    </row>
    <row r="1234" spans="4:5">
      <c r="D1234" s="55"/>
      <c r="E1234" s="55"/>
    </row>
    <row r="1235" spans="4:5">
      <c r="D1235" s="55"/>
      <c r="E1235" s="55"/>
    </row>
    <row r="1236" spans="4:5">
      <c r="D1236" s="55"/>
      <c r="E1236" s="55"/>
    </row>
    <row r="1237" spans="4:5">
      <c r="D1237" s="55"/>
      <c r="E1237" s="55"/>
    </row>
    <row r="1238" spans="4:5">
      <c r="D1238" s="55"/>
      <c r="E1238" s="55"/>
    </row>
    <row r="1239" spans="4:5">
      <c r="D1239" s="55"/>
      <c r="E1239" s="55"/>
    </row>
    <row r="1240" spans="4:5">
      <c r="D1240" s="55"/>
      <c r="E1240" s="55"/>
    </row>
    <row r="1241" spans="4:5">
      <c r="D1241" s="55"/>
      <c r="E1241" s="55"/>
    </row>
    <row r="1242" spans="4:5">
      <c r="D1242" s="55"/>
      <c r="E1242" s="55"/>
    </row>
    <row r="1243" spans="4:5">
      <c r="D1243" s="55"/>
      <c r="E1243" s="55"/>
    </row>
    <row r="1244" spans="4:5">
      <c r="D1244" s="55"/>
      <c r="E1244" s="55"/>
    </row>
    <row r="1245" spans="4:5">
      <c r="D1245" s="55"/>
      <c r="E1245" s="55"/>
    </row>
    <row r="1246" spans="4:5">
      <c r="D1246" s="55"/>
      <c r="E1246" s="55"/>
    </row>
    <row r="1247" spans="4:5">
      <c r="D1247" s="55"/>
      <c r="E1247" s="55"/>
    </row>
    <row r="1248" spans="4:5">
      <c r="D1248" s="55"/>
      <c r="E1248" s="55"/>
    </row>
    <row r="1249" spans="4:5">
      <c r="D1249" s="55"/>
      <c r="E1249" s="55"/>
    </row>
    <row r="1250" spans="4:5">
      <c r="D1250" s="55"/>
      <c r="E1250" s="55"/>
    </row>
    <row r="1251" spans="4:5">
      <c r="D1251" s="55"/>
      <c r="E1251" s="55"/>
    </row>
    <row r="1252" spans="4:5">
      <c r="D1252" s="55"/>
      <c r="E1252" s="55"/>
    </row>
    <row r="1253" spans="4:5">
      <c r="D1253" s="55"/>
      <c r="E1253" s="55"/>
    </row>
    <row r="1254" spans="4:5">
      <c r="D1254" s="55"/>
      <c r="E1254" s="55"/>
    </row>
    <row r="1255" spans="4:5">
      <c r="D1255" s="55"/>
      <c r="E1255" s="55"/>
    </row>
    <row r="1256" spans="4:5">
      <c r="D1256" s="55"/>
      <c r="E1256" s="55"/>
    </row>
    <row r="1257" spans="4:5">
      <c r="D1257" s="55"/>
      <c r="E1257" s="55"/>
    </row>
    <row r="1258" spans="4:5">
      <c r="D1258" s="55"/>
      <c r="E1258" s="55"/>
    </row>
    <row r="1259" spans="4:5">
      <c r="D1259" s="55"/>
      <c r="E1259" s="55"/>
    </row>
    <row r="1260" spans="4:5">
      <c r="D1260" s="55"/>
      <c r="E1260" s="55"/>
    </row>
    <row r="1261" spans="4:5">
      <c r="D1261" s="55"/>
      <c r="E1261" s="55"/>
    </row>
    <row r="1262" spans="4:5">
      <c r="D1262" s="55"/>
      <c r="E1262" s="55"/>
    </row>
    <row r="1263" spans="4:5">
      <c r="D1263" s="55"/>
      <c r="E1263" s="55"/>
    </row>
    <row r="1264" spans="4:5">
      <c r="D1264" s="55"/>
      <c r="E1264" s="55"/>
    </row>
    <row r="1265" spans="4:5">
      <c r="D1265" s="55"/>
      <c r="E1265" s="55"/>
    </row>
    <row r="1266" spans="4:5">
      <c r="D1266" s="55"/>
      <c r="E1266" s="55"/>
    </row>
    <row r="1267" spans="4:5">
      <c r="D1267" s="55"/>
      <c r="E1267" s="55"/>
    </row>
    <row r="1268" spans="4:5">
      <c r="D1268" s="55"/>
      <c r="E1268" s="55"/>
    </row>
    <row r="1269" spans="4:5">
      <c r="D1269" s="55"/>
      <c r="E1269" s="55"/>
    </row>
    <row r="1270" spans="4:5">
      <c r="D1270" s="55"/>
      <c r="E1270" s="55"/>
    </row>
    <row r="1271" spans="4:5">
      <c r="D1271" s="55"/>
      <c r="E1271" s="55"/>
    </row>
    <row r="1272" spans="4:5">
      <c r="D1272" s="55"/>
      <c r="E1272" s="55"/>
    </row>
    <row r="1273" spans="4:5">
      <c r="D1273" s="55"/>
      <c r="E1273" s="55"/>
    </row>
    <row r="1274" spans="4:5">
      <c r="D1274" s="55"/>
      <c r="E1274" s="55"/>
    </row>
    <row r="1275" spans="4:5">
      <c r="D1275" s="55"/>
      <c r="E1275" s="55"/>
    </row>
    <row r="1276" spans="4:5">
      <c r="D1276" s="55"/>
      <c r="E1276" s="55"/>
    </row>
    <row r="1277" spans="4:5">
      <c r="D1277" s="55"/>
      <c r="E1277" s="55"/>
    </row>
    <row r="1278" spans="4:5">
      <c r="D1278" s="55"/>
      <c r="E1278" s="55"/>
    </row>
    <row r="1279" spans="4:5">
      <c r="D1279" s="55"/>
      <c r="E1279" s="55"/>
    </row>
    <row r="1280" spans="4:5">
      <c r="D1280" s="55"/>
      <c r="E1280" s="55"/>
    </row>
    <row r="1281" spans="4:5">
      <c r="D1281" s="55"/>
      <c r="E1281" s="55"/>
    </row>
    <row r="1282" spans="4:5">
      <c r="D1282" s="55"/>
      <c r="E1282" s="55"/>
    </row>
    <row r="1283" spans="4:5">
      <c r="D1283" s="55"/>
      <c r="E1283" s="55"/>
    </row>
    <row r="1284" spans="4:5">
      <c r="D1284" s="55"/>
      <c r="E1284" s="55"/>
    </row>
    <row r="1285" spans="4:5">
      <c r="D1285" s="55"/>
      <c r="E1285" s="55"/>
    </row>
    <row r="1286" spans="4:5">
      <c r="D1286" s="55"/>
      <c r="E1286" s="55"/>
    </row>
    <row r="1287" spans="4:5">
      <c r="D1287" s="55"/>
      <c r="E1287" s="55"/>
    </row>
    <row r="1288" spans="4:5">
      <c r="D1288" s="55"/>
      <c r="E1288" s="55"/>
    </row>
    <row r="1289" spans="4:5">
      <c r="D1289" s="55"/>
      <c r="E1289" s="55"/>
    </row>
    <row r="1290" spans="4:5">
      <c r="D1290" s="55"/>
      <c r="E1290" s="55"/>
    </row>
    <row r="1291" spans="4:5">
      <c r="D1291" s="55"/>
      <c r="E1291" s="55"/>
    </row>
    <row r="1292" spans="4:5">
      <c r="D1292" s="55"/>
      <c r="E1292" s="55"/>
    </row>
    <row r="1293" spans="4:5">
      <c r="D1293" s="55"/>
      <c r="E1293" s="55"/>
    </row>
    <row r="1294" spans="4:5">
      <c r="D1294" s="55"/>
      <c r="E1294" s="55"/>
    </row>
    <row r="1295" spans="4:5">
      <c r="D1295" s="55"/>
      <c r="E1295" s="55"/>
    </row>
    <row r="1296" spans="4:5">
      <c r="D1296" s="55"/>
      <c r="E1296" s="55"/>
    </row>
    <row r="1297" spans="4:5">
      <c r="D1297" s="55"/>
      <c r="E1297" s="55"/>
    </row>
    <row r="1298" spans="4:5">
      <c r="D1298" s="55"/>
      <c r="E1298" s="55"/>
    </row>
    <row r="1299" spans="4:5">
      <c r="D1299" s="55"/>
      <c r="E1299" s="55"/>
    </row>
    <row r="1300" spans="4:5">
      <c r="D1300" s="55"/>
      <c r="E1300" s="55"/>
    </row>
    <row r="1301" spans="4:5">
      <c r="D1301" s="55"/>
      <c r="E1301" s="55"/>
    </row>
    <row r="1302" spans="4:5">
      <c r="D1302" s="55"/>
      <c r="E1302" s="55"/>
    </row>
    <row r="1303" spans="4:5">
      <c r="D1303" s="55"/>
      <c r="E1303" s="55"/>
    </row>
    <row r="1304" spans="4:5">
      <c r="D1304" s="55"/>
      <c r="E1304" s="55"/>
    </row>
    <row r="1305" spans="4:5">
      <c r="D1305" s="55"/>
      <c r="E1305" s="55"/>
    </row>
    <row r="1306" spans="4:5">
      <c r="D1306" s="55"/>
      <c r="E1306" s="55"/>
    </row>
    <row r="1307" spans="4:5">
      <c r="D1307" s="55"/>
      <c r="E1307" s="55"/>
    </row>
    <row r="1308" spans="4:5">
      <c r="D1308" s="55"/>
      <c r="E1308" s="55"/>
    </row>
    <row r="1309" spans="4:5">
      <c r="D1309" s="55"/>
      <c r="E1309" s="55"/>
    </row>
    <row r="1310" spans="4:5">
      <c r="D1310" s="55"/>
      <c r="E1310" s="55"/>
    </row>
    <row r="1311" spans="4:5">
      <c r="D1311" s="55"/>
      <c r="E1311" s="55"/>
    </row>
    <row r="1312" spans="4:5">
      <c r="D1312" s="55"/>
      <c r="E1312" s="55"/>
    </row>
    <row r="1313" spans="4:5">
      <c r="D1313" s="55"/>
      <c r="E1313" s="55"/>
    </row>
    <row r="1314" spans="4:5">
      <c r="D1314" s="55"/>
      <c r="E1314" s="55"/>
    </row>
    <row r="1315" spans="4:5">
      <c r="D1315" s="55"/>
      <c r="E1315" s="55"/>
    </row>
    <row r="1316" spans="4:5">
      <c r="D1316" s="55"/>
      <c r="E1316" s="55"/>
    </row>
    <row r="1317" spans="4:5">
      <c r="D1317" s="55"/>
      <c r="E1317" s="55"/>
    </row>
    <row r="1318" spans="4:5">
      <c r="D1318" s="55"/>
      <c r="E1318" s="55"/>
    </row>
    <row r="1319" spans="4:5">
      <c r="D1319" s="55"/>
      <c r="E1319" s="55"/>
    </row>
    <row r="1320" spans="4:5">
      <c r="D1320" s="55"/>
      <c r="E1320" s="55"/>
    </row>
    <row r="1321" spans="4:5">
      <c r="D1321" s="55"/>
      <c r="E1321" s="55"/>
    </row>
    <row r="1322" spans="4:5">
      <c r="D1322" s="55"/>
      <c r="E1322" s="55"/>
    </row>
    <row r="1323" spans="4:5">
      <c r="D1323" s="55"/>
      <c r="E1323" s="55"/>
    </row>
    <row r="1324" spans="4:5">
      <c r="D1324" s="55"/>
      <c r="E1324" s="55"/>
    </row>
    <row r="1325" spans="4:5">
      <c r="D1325" s="55"/>
      <c r="E1325" s="55"/>
    </row>
    <row r="1326" spans="4:5">
      <c r="D1326" s="55"/>
      <c r="E1326" s="55"/>
    </row>
    <row r="1327" spans="4:5">
      <c r="D1327" s="55"/>
      <c r="E1327" s="55"/>
    </row>
    <row r="1328" spans="4:5">
      <c r="D1328" s="55"/>
      <c r="E1328" s="55"/>
    </row>
    <row r="1329" spans="4:5">
      <c r="D1329" s="55"/>
      <c r="E1329" s="55"/>
    </row>
    <row r="1330" spans="4:5">
      <c r="D1330" s="55"/>
      <c r="E1330" s="55"/>
    </row>
    <row r="1331" spans="4:5">
      <c r="D1331" s="55"/>
      <c r="E1331" s="55"/>
    </row>
    <row r="1332" spans="4:5">
      <c r="D1332" s="55"/>
      <c r="E1332" s="55"/>
    </row>
    <row r="1333" spans="4:5">
      <c r="D1333" s="55"/>
      <c r="E1333" s="55"/>
    </row>
    <row r="1334" spans="4:5">
      <c r="D1334" s="55"/>
      <c r="E1334" s="55"/>
    </row>
    <row r="1335" spans="4:5">
      <c r="D1335" s="55"/>
      <c r="E1335" s="55"/>
    </row>
    <row r="1336" spans="4:5">
      <c r="D1336" s="55"/>
      <c r="E1336" s="55"/>
    </row>
    <row r="1337" spans="4:5">
      <c r="D1337" s="55"/>
      <c r="E1337" s="55"/>
    </row>
    <row r="1338" spans="4:5">
      <c r="D1338" s="55"/>
      <c r="E1338" s="55"/>
    </row>
    <row r="1339" spans="4:5">
      <c r="D1339" s="55"/>
      <c r="E1339" s="55"/>
    </row>
    <row r="1340" spans="4:5">
      <c r="D1340" s="55"/>
      <c r="E1340" s="55"/>
    </row>
    <row r="1341" spans="4:5">
      <c r="D1341" s="55"/>
      <c r="E1341" s="55"/>
    </row>
    <row r="1342" spans="4:5">
      <c r="D1342" s="55"/>
      <c r="E1342" s="55"/>
    </row>
    <row r="1343" spans="4:5">
      <c r="D1343" s="55"/>
      <c r="E1343" s="55"/>
    </row>
    <row r="1344" spans="4:5">
      <c r="D1344" s="55"/>
      <c r="E1344" s="55"/>
    </row>
    <row r="1345" spans="4:5">
      <c r="D1345" s="55"/>
      <c r="E1345" s="55"/>
    </row>
    <row r="1346" spans="4:5">
      <c r="D1346" s="55"/>
      <c r="E1346" s="55"/>
    </row>
    <row r="1347" spans="4:5">
      <c r="D1347" s="55"/>
      <c r="E1347" s="55"/>
    </row>
    <row r="1348" spans="4:5">
      <c r="D1348" s="55"/>
      <c r="E1348" s="55"/>
    </row>
    <row r="1349" spans="4:5">
      <c r="D1349" s="55"/>
      <c r="E1349" s="55"/>
    </row>
    <row r="1350" spans="4:5">
      <c r="D1350" s="55"/>
      <c r="E1350" s="55"/>
    </row>
    <row r="1351" spans="4:5">
      <c r="D1351" s="55"/>
      <c r="E1351" s="55"/>
    </row>
    <row r="1352" spans="4:5">
      <c r="D1352" s="55"/>
      <c r="E1352" s="55"/>
    </row>
    <row r="1353" spans="4:5">
      <c r="D1353" s="55"/>
      <c r="E1353" s="55"/>
    </row>
    <row r="1354" spans="4:5">
      <c r="D1354" s="55"/>
      <c r="E1354" s="55"/>
    </row>
    <row r="1355" spans="4:5">
      <c r="D1355" s="55"/>
      <c r="E1355" s="55"/>
    </row>
    <row r="1356" spans="4:5">
      <c r="D1356" s="55"/>
      <c r="E1356" s="55"/>
    </row>
    <row r="1357" spans="4:5">
      <c r="D1357" s="55"/>
      <c r="E1357" s="55"/>
    </row>
    <row r="1358" spans="4:5">
      <c r="D1358" s="55"/>
      <c r="E1358" s="55"/>
    </row>
    <row r="1359" spans="4:5">
      <c r="D1359" s="55"/>
      <c r="E1359" s="55"/>
    </row>
    <row r="1360" spans="4:5">
      <c r="D1360" s="55"/>
      <c r="E1360" s="55"/>
    </row>
    <row r="1361" spans="4:5">
      <c r="D1361" s="55"/>
      <c r="E1361" s="55"/>
    </row>
    <row r="1362" spans="4:5">
      <c r="D1362" s="55"/>
      <c r="E1362" s="55"/>
    </row>
    <row r="1363" spans="4:5">
      <c r="D1363" s="55"/>
      <c r="E1363" s="55"/>
    </row>
    <row r="1364" spans="4:5">
      <c r="D1364" s="55"/>
      <c r="E1364" s="55"/>
    </row>
    <row r="1365" spans="4:5">
      <c r="D1365" s="55"/>
      <c r="E1365" s="55"/>
    </row>
    <row r="1366" spans="4:5">
      <c r="D1366" s="55"/>
      <c r="E1366" s="55"/>
    </row>
    <row r="1367" spans="4:5">
      <c r="D1367" s="55"/>
      <c r="E1367" s="55"/>
    </row>
    <row r="1368" spans="4:5">
      <c r="D1368" s="55"/>
      <c r="E1368" s="55"/>
    </row>
    <row r="1369" spans="4:5">
      <c r="D1369" s="55"/>
      <c r="E1369" s="55"/>
    </row>
    <row r="1370" spans="4:5">
      <c r="D1370" s="55"/>
      <c r="E1370" s="55"/>
    </row>
    <row r="1371" spans="4:5">
      <c r="D1371" s="55"/>
      <c r="E1371" s="55"/>
    </row>
    <row r="1372" spans="4:5">
      <c r="D1372" s="55"/>
      <c r="E1372" s="55"/>
    </row>
    <row r="1373" spans="4:5">
      <c r="D1373" s="55"/>
      <c r="E1373" s="55"/>
    </row>
    <row r="1374" spans="4:5">
      <c r="D1374" s="55"/>
      <c r="E1374" s="55"/>
    </row>
    <row r="1375" spans="4:5">
      <c r="D1375" s="55"/>
      <c r="E1375" s="55"/>
    </row>
    <row r="1376" spans="4:5">
      <c r="D1376" s="55"/>
      <c r="E1376" s="55"/>
    </row>
    <row r="1377" spans="4:5">
      <c r="D1377" s="55"/>
      <c r="E1377" s="55"/>
    </row>
    <row r="1378" spans="4:5">
      <c r="D1378" s="55"/>
      <c r="E1378" s="55"/>
    </row>
    <row r="1379" spans="4:5">
      <c r="D1379" s="55"/>
      <c r="E1379" s="55"/>
    </row>
    <row r="1380" spans="4:5">
      <c r="D1380" s="55"/>
      <c r="E1380" s="55"/>
    </row>
    <row r="1381" spans="4:5">
      <c r="D1381" s="55"/>
      <c r="E1381" s="55"/>
    </row>
    <row r="1382" spans="4:5">
      <c r="D1382" s="55"/>
      <c r="E1382" s="55"/>
    </row>
    <row r="1383" spans="4:5">
      <c r="D1383" s="55"/>
      <c r="E1383" s="55"/>
    </row>
    <row r="1384" spans="4:5">
      <c r="D1384" s="55"/>
      <c r="E1384" s="55"/>
    </row>
    <row r="1385" spans="4:5">
      <c r="D1385" s="55"/>
      <c r="E1385" s="55"/>
    </row>
    <row r="1386" spans="4:5">
      <c r="D1386" s="55"/>
      <c r="E1386" s="55"/>
    </row>
    <row r="1387" spans="4:5">
      <c r="D1387" s="55"/>
      <c r="E1387" s="55"/>
    </row>
    <row r="1388" spans="4:5">
      <c r="D1388" s="55"/>
      <c r="E1388" s="55"/>
    </row>
    <row r="1389" spans="4:5">
      <c r="D1389" s="55"/>
      <c r="E1389" s="55"/>
    </row>
    <row r="1390" spans="4:5">
      <c r="D1390" s="55"/>
      <c r="E1390" s="55"/>
    </row>
    <row r="1391" spans="4:5">
      <c r="D1391" s="55"/>
      <c r="E1391" s="55"/>
    </row>
    <row r="1392" spans="4:5">
      <c r="D1392" s="55"/>
      <c r="E1392" s="55"/>
    </row>
    <row r="1393" spans="4:5">
      <c r="D1393" s="55"/>
      <c r="E1393" s="55"/>
    </row>
    <row r="1394" spans="4:5">
      <c r="D1394" s="55"/>
      <c r="E1394" s="55"/>
    </row>
    <row r="1395" spans="4:5">
      <c r="D1395" s="55"/>
      <c r="E1395" s="55"/>
    </row>
    <row r="1396" spans="4:5">
      <c r="D1396" s="55"/>
      <c r="E1396" s="55"/>
    </row>
    <row r="1397" spans="4:5">
      <c r="D1397" s="55"/>
      <c r="E1397" s="55"/>
    </row>
    <row r="1398" spans="4:5">
      <c r="D1398" s="55"/>
      <c r="E1398" s="55"/>
    </row>
    <row r="1399" spans="4:5">
      <c r="D1399" s="55"/>
      <c r="E1399" s="55"/>
    </row>
    <row r="1400" spans="4:5">
      <c r="D1400" s="55"/>
      <c r="E1400" s="55"/>
    </row>
    <row r="1401" spans="4:5">
      <c r="D1401" s="55"/>
      <c r="E1401" s="55"/>
    </row>
    <row r="1402" spans="4:5">
      <c r="D1402" s="55"/>
      <c r="E1402" s="55"/>
    </row>
    <row r="1403" spans="4:5">
      <c r="D1403" s="55"/>
      <c r="E1403" s="55"/>
    </row>
    <row r="1404" spans="4:5">
      <c r="D1404" s="55"/>
      <c r="E1404" s="55"/>
    </row>
    <row r="1405" spans="4:5">
      <c r="D1405" s="55"/>
      <c r="E1405" s="55"/>
    </row>
    <row r="1406" spans="4:5">
      <c r="D1406" s="55"/>
      <c r="E1406" s="55"/>
    </row>
    <row r="1407" spans="4:5">
      <c r="D1407" s="55"/>
      <c r="E1407" s="55"/>
    </row>
    <row r="1408" spans="4:5">
      <c r="D1408" s="55"/>
      <c r="E1408" s="55"/>
    </row>
    <row r="1409" spans="4:5">
      <c r="D1409" s="55"/>
      <c r="E1409" s="55"/>
    </row>
    <row r="1410" spans="4:5">
      <c r="D1410" s="55"/>
      <c r="E1410" s="55"/>
    </row>
    <row r="1411" spans="4:5">
      <c r="D1411" s="55"/>
      <c r="E1411" s="55"/>
    </row>
    <row r="1412" spans="4:5">
      <c r="D1412" s="55"/>
      <c r="E1412" s="55"/>
    </row>
    <row r="1413" spans="4:5">
      <c r="D1413" s="55"/>
      <c r="E1413" s="55"/>
    </row>
    <row r="1414" spans="4:5">
      <c r="D1414" s="55"/>
      <c r="E1414" s="55"/>
    </row>
    <row r="1415" spans="4:5">
      <c r="D1415" s="55"/>
      <c r="E1415" s="55"/>
    </row>
    <row r="1416" spans="4:5">
      <c r="D1416" s="55"/>
      <c r="E1416" s="55"/>
    </row>
    <row r="1417" spans="4:5">
      <c r="D1417" s="55"/>
      <c r="E1417" s="55"/>
    </row>
    <row r="1418" spans="4:5">
      <c r="D1418" s="55"/>
      <c r="E1418" s="55"/>
    </row>
    <row r="1419" spans="4:5">
      <c r="D1419" s="55"/>
      <c r="E1419" s="55"/>
    </row>
    <row r="1420" spans="4:5">
      <c r="D1420" s="55"/>
      <c r="E1420" s="55"/>
    </row>
    <row r="1421" spans="4:5">
      <c r="D1421" s="55"/>
      <c r="E1421" s="55"/>
    </row>
    <row r="1422" spans="4:5">
      <c r="D1422" s="55"/>
      <c r="E1422" s="55"/>
    </row>
    <row r="1423" spans="4:5">
      <c r="D1423" s="55"/>
      <c r="E1423" s="55"/>
    </row>
    <row r="1424" spans="4:5">
      <c r="D1424" s="55"/>
      <c r="E1424" s="55"/>
    </row>
    <row r="1425" spans="4:5">
      <c r="D1425" s="55"/>
      <c r="E1425" s="55"/>
    </row>
    <row r="1426" spans="4:5">
      <c r="D1426" s="55"/>
      <c r="E1426" s="55"/>
    </row>
    <row r="1427" spans="4:5">
      <c r="D1427" s="55"/>
      <c r="E1427" s="55"/>
    </row>
    <row r="1428" spans="4:5">
      <c r="D1428" s="55"/>
      <c r="E1428" s="55"/>
    </row>
    <row r="1429" spans="4:5">
      <c r="D1429" s="55"/>
      <c r="E1429" s="55"/>
    </row>
    <row r="1430" spans="4:5">
      <c r="D1430" s="55"/>
      <c r="E1430" s="55"/>
    </row>
    <row r="1431" spans="4:5">
      <c r="D1431" s="55"/>
      <c r="E1431" s="55"/>
    </row>
    <row r="1432" spans="4:5">
      <c r="D1432" s="55"/>
      <c r="E1432" s="55"/>
    </row>
    <row r="1433" spans="4:5">
      <c r="D1433" s="55"/>
      <c r="E1433" s="55"/>
    </row>
    <row r="1434" spans="4:5">
      <c r="D1434" s="55"/>
      <c r="E1434" s="55"/>
    </row>
    <row r="1435" spans="4:5">
      <c r="D1435" s="55"/>
      <c r="E1435" s="55"/>
    </row>
    <row r="1436" spans="4:5">
      <c r="D1436" s="55"/>
      <c r="E1436" s="55"/>
    </row>
    <row r="1437" spans="4:5">
      <c r="D1437" s="55"/>
      <c r="E1437" s="55"/>
    </row>
    <row r="1438" spans="4:5">
      <c r="D1438" s="55"/>
      <c r="E1438" s="55"/>
    </row>
    <row r="1439" spans="4:5">
      <c r="D1439" s="55"/>
      <c r="E1439" s="55"/>
    </row>
    <row r="1440" spans="4:5">
      <c r="D1440" s="55"/>
      <c r="E1440" s="55"/>
    </row>
    <row r="1441" spans="4:5">
      <c r="D1441" s="55"/>
      <c r="E1441" s="55"/>
    </row>
    <row r="1442" spans="4:5">
      <c r="D1442" s="55"/>
      <c r="E1442" s="55"/>
    </row>
    <row r="1443" spans="4:5">
      <c r="D1443" s="55"/>
      <c r="E1443" s="55"/>
    </row>
    <row r="1444" spans="4:5">
      <c r="D1444" s="55"/>
      <c r="E1444" s="55"/>
    </row>
    <row r="1445" spans="4:5">
      <c r="D1445" s="55"/>
      <c r="E1445" s="55"/>
    </row>
    <row r="1446" spans="4:5">
      <c r="D1446" s="55"/>
      <c r="E1446" s="55"/>
    </row>
    <row r="1447" spans="4:5">
      <c r="D1447" s="55"/>
      <c r="E1447" s="55"/>
    </row>
    <row r="1448" spans="4:5">
      <c r="D1448" s="55"/>
      <c r="E1448" s="55"/>
    </row>
    <row r="1449" spans="4:5">
      <c r="D1449" s="55"/>
      <c r="E1449" s="55"/>
    </row>
    <row r="1450" spans="4:5">
      <c r="D1450" s="55"/>
      <c r="E1450" s="55"/>
    </row>
    <row r="1451" spans="4:5">
      <c r="D1451" s="55"/>
      <c r="E1451" s="55"/>
    </row>
    <row r="1452" spans="4:5">
      <c r="D1452" s="55"/>
      <c r="E1452" s="55"/>
    </row>
    <row r="1453" spans="4:5">
      <c r="D1453" s="55"/>
      <c r="E1453" s="55"/>
    </row>
    <row r="1454" spans="4:5">
      <c r="D1454" s="55"/>
      <c r="E1454" s="55"/>
    </row>
    <row r="1455" spans="4:5">
      <c r="D1455" s="55"/>
      <c r="E1455" s="55"/>
    </row>
    <row r="1456" spans="4:5">
      <c r="D1456" s="55"/>
      <c r="E1456" s="55"/>
    </row>
    <row r="1457" spans="4:5">
      <c r="D1457" s="55"/>
      <c r="E1457" s="55"/>
    </row>
    <row r="1458" spans="4:5">
      <c r="D1458" s="55"/>
      <c r="E1458" s="55"/>
    </row>
    <row r="1459" spans="4:5">
      <c r="D1459" s="55"/>
      <c r="E1459" s="55"/>
    </row>
    <row r="1460" spans="4:5">
      <c r="D1460" s="55"/>
      <c r="E1460" s="55"/>
    </row>
    <row r="1461" spans="4:5">
      <c r="D1461" s="55"/>
      <c r="E1461" s="55"/>
    </row>
    <row r="1462" spans="4:5">
      <c r="D1462" s="55"/>
      <c r="E1462" s="55"/>
    </row>
    <row r="1463" spans="4:5">
      <c r="D1463" s="55"/>
      <c r="E1463" s="55"/>
    </row>
    <row r="1464" spans="4:5">
      <c r="D1464" s="55"/>
      <c r="E1464" s="55"/>
    </row>
    <row r="1465" spans="4:5">
      <c r="D1465" s="55"/>
      <c r="E1465" s="55"/>
    </row>
    <row r="1466" spans="4:5">
      <c r="D1466" s="55"/>
      <c r="E1466" s="55"/>
    </row>
    <row r="1467" spans="4:5">
      <c r="D1467" s="55"/>
      <c r="E1467" s="55"/>
    </row>
    <row r="1468" spans="4:5">
      <c r="D1468" s="55"/>
      <c r="E1468" s="55"/>
    </row>
    <row r="1469" spans="4:5">
      <c r="D1469" s="55"/>
      <c r="E1469" s="55"/>
    </row>
    <row r="1470" spans="4:5">
      <c r="D1470" s="55"/>
      <c r="E1470" s="55"/>
    </row>
    <row r="1471" spans="4:5">
      <c r="D1471" s="55"/>
      <c r="E1471" s="55"/>
    </row>
    <row r="1472" spans="4:5">
      <c r="D1472" s="55"/>
      <c r="E1472" s="55"/>
    </row>
    <row r="1473" spans="4:5">
      <c r="D1473" s="55"/>
      <c r="E1473" s="55"/>
    </row>
    <row r="1474" spans="4:5">
      <c r="D1474" s="55"/>
      <c r="E1474" s="55"/>
    </row>
    <row r="1475" spans="4:5">
      <c r="D1475" s="55"/>
      <c r="E1475" s="55"/>
    </row>
    <row r="1476" spans="4:5">
      <c r="D1476" s="55"/>
      <c r="E1476" s="55"/>
    </row>
    <row r="1477" spans="4:5">
      <c r="D1477" s="55"/>
      <c r="E1477" s="55"/>
    </row>
    <row r="1478" spans="4:5">
      <c r="D1478" s="55"/>
      <c r="E1478" s="55"/>
    </row>
    <row r="1479" spans="4:5">
      <c r="D1479" s="55"/>
      <c r="E1479" s="55"/>
    </row>
    <row r="1480" spans="4:5">
      <c r="D1480" s="55"/>
      <c r="E1480" s="55"/>
    </row>
    <row r="1481" spans="4:5">
      <c r="D1481" s="55"/>
      <c r="E1481" s="55"/>
    </row>
    <row r="1482" spans="4:5">
      <c r="D1482" s="55"/>
      <c r="E1482" s="55"/>
    </row>
    <row r="1483" spans="4:5">
      <c r="D1483" s="55"/>
      <c r="E1483" s="55"/>
    </row>
    <row r="1484" spans="4:5">
      <c r="D1484" s="55"/>
      <c r="E1484" s="55"/>
    </row>
    <row r="1485" spans="4:5">
      <c r="D1485" s="55"/>
      <c r="E1485" s="55"/>
    </row>
    <row r="1486" spans="4:5">
      <c r="D1486" s="55"/>
      <c r="E1486" s="55"/>
    </row>
    <row r="1487" spans="4:5">
      <c r="D1487" s="55"/>
      <c r="E1487" s="55"/>
    </row>
    <row r="1488" spans="4:5">
      <c r="D1488" s="55"/>
      <c r="E1488" s="55"/>
    </row>
    <row r="1489" spans="4:5">
      <c r="D1489" s="55"/>
      <c r="E1489" s="55"/>
    </row>
    <row r="1490" spans="4:5">
      <c r="D1490" s="55"/>
      <c r="E1490" s="55"/>
    </row>
    <row r="1491" spans="4:5">
      <c r="D1491" s="55"/>
      <c r="E1491" s="55"/>
    </row>
    <row r="1492" spans="4:5">
      <c r="D1492" s="55"/>
      <c r="E1492" s="55"/>
    </row>
    <row r="1493" spans="4:5">
      <c r="D1493" s="55"/>
      <c r="E1493" s="55"/>
    </row>
    <row r="1494" spans="4:5">
      <c r="D1494" s="55"/>
      <c r="E1494" s="55"/>
    </row>
    <row r="1495" spans="4:5">
      <c r="D1495" s="55"/>
      <c r="E1495" s="55"/>
    </row>
    <row r="1496" spans="4:5">
      <c r="D1496" s="55"/>
      <c r="E1496" s="55"/>
    </row>
    <row r="1497" spans="4:5">
      <c r="D1497" s="55"/>
      <c r="E1497" s="55"/>
    </row>
    <row r="1498" spans="4:5">
      <c r="D1498" s="55"/>
      <c r="E1498" s="55"/>
    </row>
    <row r="1499" spans="4:5">
      <c r="D1499" s="55"/>
      <c r="E1499" s="55"/>
    </row>
    <row r="1500" spans="4:5">
      <c r="D1500" s="55"/>
      <c r="E1500" s="55"/>
    </row>
    <row r="1501" spans="4:5">
      <c r="D1501" s="55"/>
      <c r="E1501" s="55"/>
    </row>
    <row r="1502" spans="4:5">
      <c r="D1502" s="55"/>
      <c r="E1502" s="55"/>
    </row>
    <row r="1503" spans="4:5">
      <c r="D1503" s="55"/>
      <c r="E1503" s="55"/>
    </row>
    <row r="1504" spans="4:5">
      <c r="D1504" s="55"/>
      <c r="E1504" s="55"/>
    </row>
    <row r="1505" spans="4:5">
      <c r="D1505" s="55"/>
      <c r="E1505" s="55"/>
    </row>
    <row r="1506" spans="4:5">
      <c r="D1506" s="55"/>
      <c r="E1506" s="55"/>
    </row>
    <row r="1507" spans="4:5">
      <c r="D1507" s="55"/>
      <c r="E1507" s="55"/>
    </row>
    <row r="1508" spans="4:5">
      <c r="D1508" s="55"/>
      <c r="E1508" s="55"/>
    </row>
    <row r="1509" spans="4:5">
      <c r="D1509" s="55"/>
      <c r="E1509" s="55"/>
    </row>
    <row r="1510" spans="4:5">
      <c r="D1510" s="55"/>
      <c r="E1510" s="55"/>
    </row>
    <row r="1511" spans="4:5">
      <c r="D1511" s="55"/>
      <c r="E1511" s="55"/>
    </row>
    <row r="1512" spans="4:5">
      <c r="D1512" s="55"/>
      <c r="E1512" s="55"/>
    </row>
    <row r="1513" spans="4:5">
      <c r="D1513" s="55"/>
      <c r="E1513" s="55"/>
    </row>
    <row r="1514" spans="4:5">
      <c r="D1514" s="55"/>
      <c r="E1514" s="55"/>
    </row>
    <row r="1515" spans="4:5">
      <c r="D1515" s="55"/>
      <c r="E1515" s="55"/>
    </row>
    <row r="1516" spans="4:5">
      <c r="D1516" s="55"/>
      <c r="E1516" s="55"/>
    </row>
    <row r="1517" spans="4:5">
      <c r="D1517" s="55"/>
      <c r="E1517" s="55"/>
    </row>
    <row r="1518" spans="4:5">
      <c r="D1518" s="55"/>
      <c r="E1518" s="55"/>
    </row>
    <row r="1519" spans="4:5">
      <c r="D1519" s="55"/>
      <c r="E1519" s="55"/>
    </row>
    <row r="1520" spans="4:5">
      <c r="D1520" s="55"/>
      <c r="E1520" s="55"/>
    </row>
    <row r="1521" spans="4:5">
      <c r="D1521" s="55"/>
      <c r="E1521" s="55"/>
    </row>
    <row r="1522" spans="4:5">
      <c r="D1522" s="55"/>
      <c r="E1522" s="55"/>
    </row>
    <row r="1523" spans="4:5">
      <c r="D1523" s="55"/>
      <c r="E1523" s="55"/>
    </row>
    <row r="1524" spans="4:5">
      <c r="D1524" s="55"/>
      <c r="E1524" s="55"/>
    </row>
    <row r="1525" spans="4:5">
      <c r="D1525" s="55"/>
      <c r="E1525" s="55"/>
    </row>
    <row r="1526" spans="4:5">
      <c r="D1526" s="55"/>
      <c r="E1526" s="55"/>
    </row>
    <row r="1527" spans="4:5">
      <c r="D1527" s="55"/>
      <c r="E1527" s="55"/>
    </row>
    <row r="1528" spans="4:5">
      <c r="D1528" s="55"/>
      <c r="E1528" s="55"/>
    </row>
    <row r="1529" spans="4:5">
      <c r="D1529" s="55"/>
      <c r="E1529" s="55"/>
    </row>
    <row r="1530" spans="4:5">
      <c r="D1530" s="55"/>
      <c r="E1530" s="55"/>
    </row>
    <row r="1531" spans="4:5">
      <c r="D1531" s="55"/>
      <c r="E1531" s="55"/>
    </row>
    <row r="1532" spans="4:5">
      <c r="D1532" s="55"/>
      <c r="E1532" s="55"/>
    </row>
    <row r="1533" spans="4:5">
      <c r="D1533" s="55"/>
      <c r="E1533" s="55"/>
    </row>
    <row r="1534" spans="4:5">
      <c r="D1534" s="55"/>
      <c r="E1534" s="55"/>
    </row>
    <row r="1535" spans="4:5">
      <c r="D1535" s="55"/>
      <c r="E1535" s="55"/>
    </row>
    <row r="1536" spans="4:5">
      <c r="D1536" s="55"/>
      <c r="E1536" s="55"/>
    </row>
    <row r="1537" spans="4:5">
      <c r="D1537" s="55"/>
      <c r="E1537" s="55"/>
    </row>
    <row r="1538" spans="4:5">
      <c r="D1538" s="55"/>
      <c r="E1538" s="55"/>
    </row>
    <row r="1539" spans="4:5">
      <c r="D1539" s="55"/>
      <c r="E1539" s="55"/>
    </row>
    <row r="1540" spans="4:5">
      <c r="D1540" s="55"/>
      <c r="E1540" s="55"/>
    </row>
    <row r="1541" spans="4:5">
      <c r="D1541" s="55"/>
      <c r="E1541" s="55"/>
    </row>
    <row r="1542" spans="4:5">
      <c r="D1542" s="55"/>
      <c r="E1542" s="55"/>
    </row>
    <row r="1543" spans="4:5">
      <c r="D1543" s="55"/>
      <c r="E1543" s="55"/>
    </row>
    <row r="1544" spans="4:5">
      <c r="D1544" s="55"/>
      <c r="E1544" s="55"/>
    </row>
    <row r="1545" spans="4:5">
      <c r="D1545" s="55"/>
      <c r="E1545" s="55"/>
    </row>
    <row r="1546" spans="4:5">
      <c r="D1546" s="55"/>
      <c r="E1546" s="55"/>
    </row>
    <row r="1547" spans="4:5">
      <c r="D1547" s="55"/>
      <c r="E1547" s="55"/>
    </row>
    <row r="1548" spans="4:5">
      <c r="D1548" s="55"/>
      <c r="E1548" s="55"/>
    </row>
    <row r="1549" spans="4:5">
      <c r="D1549" s="55"/>
      <c r="E1549" s="55"/>
    </row>
    <row r="1550" spans="4:5">
      <c r="D1550" s="55"/>
      <c r="E1550" s="55"/>
    </row>
    <row r="1551" spans="4:5">
      <c r="D1551" s="55"/>
      <c r="E1551" s="55"/>
    </row>
    <row r="1552" spans="4:5">
      <c r="D1552" s="55"/>
      <c r="E1552" s="55"/>
    </row>
    <row r="1553" spans="4:5">
      <c r="D1553" s="55"/>
      <c r="E1553" s="55"/>
    </row>
    <row r="1554" spans="4:5">
      <c r="D1554" s="55"/>
      <c r="E1554" s="55"/>
    </row>
    <row r="1555" spans="4:5">
      <c r="D1555" s="55"/>
      <c r="E1555" s="55"/>
    </row>
    <row r="1556" spans="4:5">
      <c r="D1556" s="55"/>
      <c r="E1556" s="55"/>
    </row>
    <row r="1557" spans="4:5">
      <c r="D1557" s="55"/>
      <c r="E1557" s="55"/>
    </row>
    <row r="1558" spans="4:5">
      <c r="D1558" s="55"/>
      <c r="E1558" s="55"/>
    </row>
    <row r="1559" spans="4:5">
      <c r="D1559" s="55"/>
      <c r="E1559" s="55"/>
    </row>
    <row r="1560" spans="4:5">
      <c r="D1560" s="55"/>
      <c r="E1560" s="55"/>
    </row>
    <row r="1561" spans="4:5">
      <c r="D1561" s="55"/>
      <c r="E1561" s="55"/>
    </row>
    <row r="1562" spans="4:5">
      <c r="D1562" s="55"/>
      <c r="E1562" s="55"/>
    </row>
    <row r="1563" spans="4:5">
      <c r="D1563" s="55"/>
      <c r="E1563" s="55"/>
    </row>
    <row r="1564" spans="4:5">
      <c r="D1564" s="55"/>
      <c r="E1564" s="55"/>
    </row>
    <row r="1565" spans="4:5">
      <c r="D1565" s="55"/>
      <c r="E1565" s="55"/>
    </row>
    <row r="1566" spans="4:5">
      <c r="D1566" s="55"/>
      <c r="E1566" s="55"/>
    </row>
    <row r="1567" spans="4:5">
      <c r="D1567" s="55"/>
      <c r="E1567" s="55"/>
    </row>
    <row r="1568" spans="4:5">
      <c r="D1568" s="55"/>
      <c r="E1568" s="55"/>
    </row>
    <row r="1569" spans="4:5">
      <c r="D1569" s="55"/>
      <c r="E1569" s="55"/>
    </row>
    <row r="1570" spans="4:5">
      <c r="D1570" s="55"/>
      <c r="E1570" s="55"/>
    </row>
    <row r="1571" spans="4:5">
      <c r="D1571" s="55"/>
      <c r="E1571" s="55"/>
    </row>
    <row r="1572" spans="4:5">
      <c r="D1572" s="55"/>
      <c r="E1572" s="55"/>
    </row>
    <row r="1573" spans="4:5">
      <c r="D1573" s="55"/>
      <c r="E1573" s="55"/>
    </row>
    <row r="1574" spans="4:5">
      <c r="D1574" s="55"/>
      <c r="E1574" s="55"/>
    </row>
    <row r="1575" spans="4:5">
      <c r="D1575" s="55"/>
      <c r="E1575" s="55"/>
    </row>
    <row r="1576" spans="4:5">
      <c r="D1576" s="55"/>
      <c r="E1576" s="55"/>
    </row>
    <row r="1577" spans="4:5">
      <c r="D1577" s="55"/>
      <c r="E1577" s="55"/>
    </row>
    <row r="1578" spans="4:5">
      <c r="D1578" s="55"/>
      <c r="E1578" s="55"/>
    </row>
    <row r="1579" spans="4:5">
      <c r="D1579" s="55"/>
      <c r="E1579" s="55"/>
    </row>
    <row r="1580" spans="4:5">
      <c r="D1580" s="55"/>
      <c r="E1580" s="55"/>
    </row>
    <row r="1581" spans="4:5">
      <c r="D1581" s="55"/>
      <c r="E1581" s="55"/>
    </row>
    <row r="1582" spans="4:5">
      <c r="D1582" s="55"/>
      <c r="E1582" s="55"/>
    </row>
    <row r="1583" spans="4:5">
      <c r="D1583" s="55"/>
      <c r="E1583" s="55"/>
    </row>
    <row r="1584" spans="4:5">
      <c r="D1584" s="55"/>
      <c r="E1584" s="55"/>
    </row>
    <row r="1585" spans="4:5">
      <c r="D1585" s="55"/>
      <c r="E1585" s="55"/>
    </row>
    <row r="1586" spans="4:5">
      <c r="D1586" s="55"/>
      <c r="E1586" s="55"/>
    </row>
    <row r="1587" spans="4:5">
      <c r="D1587" s="55"/>
      <c r="E1587" s="55"/>
    </row>
    <row r="1588" spans="4:5">
      <c r="D1588" s="55"/>
      <c r="E1588" s="55"/>
    </row>
    <row r="1589" spans="4:5">
      <c r="D1589" s="55"/>
      <c r="E1589" s="55"/>
    </row>
    <row r="1590" spans="4:5">
      <c r="D1590" s="55"/>
      <c r="E1590" s="55"/>
    </row>
    <row r="1591" spans="4:5">
      <c r="D1591" s="55"/>
      <c r="E1591" s="55"/>
    </row>
    <row r="1592" spans="4:5">
      <c r="D1592" s="55"/>
      <c r="E1592" s="55"/>
    </row>
    <row r="1593" spans="4:5">
      <c r="D1593" s="55"/>
      <c r="E1593" s="55"/>
    </row>
    <row r="1594" spans="4:5">
      <c r="D1594" s="55"/>
      <c r="E1594" s="55"/>
    </row>
    <row r="1595" spans="4:5">
      <c r="D1595" s="55"/>
      <c r="E1595" s="55"/>
    </row>
    <row r="1596" spans="4:5">
      <c r="D1596" s="55"/>
      <c r="E1596" s="55"/>
    </row>
    <row r="1597" spans="4:5">
      <c r="D1597" s="55"/>
      <c r="E1597" s="55"/>
    </row>
    <row r="1598" spans="4:5">
      <c r="D1598" s="55"/>
      <c r="E1598" s="55"/>
    </row>
    <row r="1599" spans="4:5">
      <c r="D1599" s="55"/>
      <c r="E1599" s="55"/>
    </row>
    <row r="1600" spans="4:5">
      <c r="D1600" s="55"/>
      <c r="E1600" s="55"/>
    </row>
    <row r="1601" spans="4:5">
      <c r="D1601" s="55"/>
      <c r="E1601" s="55"/>
    </row>
    <row r="1602" spans="4:5">
      <c r="D1602" s="55"/>
      <c r="E1602" s="55"/>
    </row>
    <row r="1603" spans="4:5">
      <c r="D1603" s="55"/>
      <c r="E1603" s="55"/>
    </row>
    <row r="1604" spans="4:5">
      <c r="D1604" s="55"/>
      <c r="E1604" s="55"/>
    </row>
    <row r="1605" spans="4:5">
      <c r="D1605" s="55"/>
      <c r="E1605" s="55"/>
    </row>
    <row r="1606" spans="4:5">
      <c r="D1606" s="55"/>
      <c r="E1606" s="55"/>
    </row>
    <row r="1607" spans="4:5">
      <c r="D1607" s="55"/>
      <c r="E1607" s="55"/>
    </row>
    <row r="1608" spans="4:5">
      <c r="D1608" s="55"/>
      <c r="E1608" s="55"/>
    </row>
    <row r="1609" spans="4:5">
      <c r="D1609" s="55"/>
      <c r="E1609" s="55"/>
    </row>
    <row r="1610" spans="4:5">
      <c r="D1610" s="55"/>
      <c r="E1610" s="55"/>
    </row>
    <row r="1611" spans="4:5">
      <c r="D1611" s="55"/>
      <c r="E1611" s="55"/>
    </row>
    <row r="1612" spans="4:5">
      <c r="D1612" s="55"/>
      <c r="E1612" s="55"/>
    </row>
    <row r="1613" spans="4:5">
      <c r="D1613" s="55"/>
      <c r="E1613" s="55"/>
    </row>
    <row r="1614" spans="4:5">
      <c r="D1614" s="55"/>
      <c r="E1614" s="55"/>
    </row>
    <row r="1615" spans="4:5">
      <c r="D1615" s="55"/>
      <c r="E1615" s="55"/>
    </row>
    <row r="1616" spans="4:5">
      <c r="D1616" s="55"/>
      <c r="E1616" s="55"/>
    </row>
    <row r="1617" spans="4:5">
      <c r="D1617" s="55"/>
      <c r="E1617" s="55"/>
    </row>
    <row r="1618" spans="4:5">
      <c r="D1618" s="55"/>
      <c r="E1618" s="55"/>
    </row>
    <row r="1619" spans="4:5">
      <c r="D1619" s="55"/>
      <c r="E1619" s="55"/>
    </row>
    <row r="1620" spans="4:5">
      <c r="D1620" s="55"/>
      <c r="E1620" s="55"/>
    </row>
    <row r="1621" spans="4:5">
      <c r="D1621" s="55"/>
      <c r="E1621" s="55"/>
    </row>
    <row r="1622" spans="4:5">
      <c r="D1622" s="55"/>
      <c r="E1622" s="55"/>
    </row>
    <row r="1623" spans="4:5">
      <c r="D1623" s="55"/>
      <c r="E1623" s="55"/>
    </row>
    <row r="1624" spans="4:5">
      <c r="D1624" s="55"/>
      <c r="E1624" s="55"/>
    </row>
    <row r="1625" spans="4:5">
      <c r="D1625" s="55"/>
      <c r="E1625" s="55"/>
    </row>
    <row r="1626" spans="4:5">
      <c r="D1626" s="55"/>
      <c r="E1626" s="55"/>
    </row>
    <row r="1627" spans="4:5">
      <c r="D1627" s="55"/>
      <c r="E1627" s="55"/>
    </row>
    <row r="1628" spans="4:5">
      <c r="D1628" s="55"/>
      <c r="E1628" s="55"/>
    </row>
    <row r="1629" spans="4:5">
      <c r="D1629" s="55"/>
      <c r="E1629" s="55"/>
    </row>
    <row r="1630" spans="4:5">
      <c r="D1630" s="55"/>
      <c r="E1630" s="55"/>
    </row>
    <row r="1631" spans="4:5">
      <c r="D1631" s="55"/>
      <c r="E1631" s="55"/>
    </row>
    <row r="1632" spans="4:5">
      <c r="D1632" s="55"/>
      <c r="E1632" s="55"/>
    </row>
    <row r="1633" spans="4:5">
      <c r="D1633" s="55"/>
      <c r="E1633" s="55"/>
    </row>
    <row r="1634" spans="4:5">
      <c r="D1634" s="55"/>
      <c r="E1634" s="55"/>
    </row>
    <row r="1635" spans="4:5">
      <c r="D1635" s="55"/>
      <c r="E1635" s="55"/>
    </row>
    <row r="1636" spans="4:5">
      <c r="D1636" s="55"/>
      <c r="E1636" s="55"/>
    </row>
    <row r="1637" spans="4:5">
      <c r="D1637" s="55"/>
      <c r="E1637" s="55"/>
    </row>
    <row r="1638" spans="4:5">
      <c r="D1638" s="55"/>
      <c r="E1638" s="55"/>
    </row>
    <row r="1639" spans="4:5">
      <c r="D1639" s="55"/>
      <c r="E1639" s="55"/>
    </row>
    <row r="1640" spans="4:5">
      <c r="D1640" s="55"/>
      <c r="E1640" s="55"/>
    </row>
    <row r="1641" spans="4:5">
      <c r="D1641" s="55"/>
      <c r="E1641" s="55"/>
    </row>
    <row r="1642" spans="4:5">
      <c r="D1642" s="55"/>
      <c r="E1642" s="55"/>
    </row>
    <row r="1643" spans="4:5">
      <c r="D1643" s="55"/>
      <c r="E1643" s="55"/>
    </row>
    <row r="1644" spans="4:5">
      <c r="D1644" s="55"/>
      <c r="E1644" s="55"/>
    </row>
    <row r="1645" spans="4:5">
      <c r="D1645" s="55"/>
      <c r="E1645" s="55"/>
    </row>
    <row r="1646" spans="4:5">
      <c r="D1646" s="55"/>
      <c r="E1646" s="55"/>
    </row>
    <row r="1647" spans="4:5">
      <c r="D1647" s="55"/>
      <c r="E1647" s="55"/>
    </row>
    <row r="1648" spans="4:5">
      <c r="D1648" s="55"/>
      <c r="E1648" s="55"/>
    </row>
    <row r="1649" spans="4:5">
      <c r="D1649" s="55"/>
      <c r="E1649" s="55"/>
    </row>
    <row r="1650" spans="4:5">
      <c r="D1650" s="55"/>
      <c r="E1650" s="55"/>
    </row>
    <row r="1651" spans="4:5">
      <c r="D1651" s="55"/>
      <c r="E1651" s="55"/>
    </row>
    <row r="1652" spans="4:5">
      <c r="D1652" s="55"/>
      <c r="E1652" s="55"/>
    </row>
    <row r="1653" spans="4:5">
      <c r="D1653" s="55"/>
      <c r="E1653" s="55"/>
    </row>
    <row r="1654" spans="4:5">
      <c r="D1654" s="55"/>
      <c r="E1654" s="55"/>
    </row>
    <row r="1655" spans="4:5">
      <c r="D1655" s="55"/>
      <c r="E1655" s="55"/>
    </row>
    <row r="1656" spans="4:5">
      <c r="D1656" s="55"/>
      <c r="E1656" s="55"/>
    </row>
    <row r="1657" spans="4:5">
      <c r="D1657" s="55"/>
      <c r="E1657" s="55"/>
    </row>
    <row r="1658" spans="4:5">
      <c r="D1658" s="55"/>
      <c r="E1658" s="55"/>
    </row>
    <row r="1659" spans="4:5">
      <c r="D1659" s="55"/>
      <c r="E1659" s="55"/>
    </row>
    <row r="1660" spans="4:5">
      <c r="D1660" s="55"/>
      <c r="E1660" s="55"/>
    </row>
    <row r="1661" spans="4:5">
      <c r="D1661" s="55"/>
      <c r="E1661" s="55"/>
    </row>
    <row r="1662" spans="4:5">
      <c r="D1662" s="55"/>
      <c r="E1662" s="55"/>
    </row>
    <row r="1663" spans="4:5">
      <c r="D1663" s="55"/>
      <c r="E1663" s="55"/>
    </row>
    <row r="1664" spans="4:5">
      <c r="D1664" s="55"/>
      <c r="E1664" s="55"/>
    </row>
    <row r="1665" spans="4:5">
      <c r="D1665" s="55"/>
      <c r="E1665" s="55"/>
    </row>
    <row r="1666" spans="4:5">
      <c r="D1666" s="55"/>
      <c r="E1666" s="55"/>
    </row>
    <row r="1667" spans="4:5">
      <c r="D1667" s="55"/>
      <c r="E1667" s="55"/>
    </row>
    <row r="1668" spans="4:5">
      <c r="D1668" s="55"/>
      <c r="E1668" s="55"/>
    </row>
    <row r="1669" spans="4:5">
      <c r="D1669" s="55"/>
      <c r="E1669" s="55"/>
    </row>
    <row r="1670" spans="4:5">
      <c r="D1670" s="55"/>
      <c r="E1670" s="55"/>
    </row>
    <row r="1671" spans="4:5">
      <c r="D1671" s="55"/>
      <c r="E1671" s="55"/>
    </row>
    <row r="1672" spans="4:5">
      <c r="D1672" s="55"/>
      <c r="E1672" s="55"/>
    </row>
    <row r="1673" spans="4:5">
      <c r="D1673" s="55"/>
      <c r="E1673" s="55"/>
    </row>
    <row r="1674" spans="4:5">
      <c r="D1674" s="55"/>
      <c r="E1674" s="55"/>
    </row>
    <row r="1675" spans="4:5">
      <c r="D1675" s="55"/>
      <c r="E1675" s="55"/>
    </row>
    <row r="1676" spans="4:5">
      <c r="D1676" s="55"/>
      <c r="E1676" s="55"/>
    </row>
    <row r="1677" spans="4:5">
      <c r="D1677" s="55"/>
      <c r="E1677" s="55"/>
    </row>
    <row r="1678" spans="4:5">
      <c r="D1678" s="55"/>
      <c r="E1678" s="55"/>
    </row>
    <row r="1679" spans="4:5">
      <c r="D1679" s="55"/>
      <c r="E1679" s="55"/>
    </row>
    <row r="1680" spans="4:5">
      <c r="D1680" s="55"/>
      <c r="E1680" s="55"/>
    </row>
    <row r="1681" spans="4:5">
      <c r="D1681" s="55"/>
      <c r="E1681" s="55"/>
    </row>
    <row r="1682" spans="4:5">
      <c r="D1682" s="55"/>
      <c r="E1682" s="55"/>
    </row>
    <row r="1683" spans="4:5">
      <c r="D1683" s="55"/>
      <c r="E1683" s="55"/>
    </row>
    <row r="1684" spans="4:5">
      <c r="D1684" s="55"/>
      <c r="E1684" s="55"/>
    </row>
    <row r="1685" spans="4:5">
      <c r="D1685" s="55"/>
      <c r="E1685" s="55"/>
    </row>
    <row r="1686" spans="4:5">
      <c r="D1686" s="55"/>
      <c r="E1686" s="55"/>
    </row>
    <row r="1687" spans="4:5">
      <c r="D1687" s="55"/>
      <c r="E1687" s="55"/>
    </row>
    <row r="1688" spans="4:5">
      <c r="D1688" s="55"/>
      <c r="E1688" s="55"/>
    </row>
    <row r="1689" spans="4:5">
      <c r="D1689" s="55"/>
      <c r="E1689" s="55"/>
    </row>
    <row r="1690" spans="4:5">
      <c r="D1690" s="55"/>
      <c r="E1690" s="55"/>
    </row>
    <row r="1691" spans="4:5">
      <c r="D1691" s="55"/>
      <c r="E1691" s="55"/>
    </row>
    <row r="1692" spans="4:5">
      <c r="D1692" s="55"/>
      <c r="E1692" s="55"/>
    </row>
    <row r="1693" spans="4:5">
      <c r="D1693" s="55"/>
      <c r="E1693" s="55"/>
    </row>
    <row r="1694" spans="4:5">
      <c r="D1694" s="55"/>
      <c r="E1694" s="55"/>
    </row>
    <row r="1695" spans="4:5">
      <c r="D1695" s="55"/>
      <c r="E1695" s="55"/>
    </row>
    <row r="1696" spans="4:5">
      <c r="D1696" s="55"/>
      <c r="E1696" s="55"/>
    </row>
    <row r="1697" spans="4:5">
      <c r="D1697" s="55"/>
      <c r="E1697" s="55"/>
    </row>
    <row r="1698" spans="4:5">
      <c r="D1698" s="55"/>
      <c r="E1698" s="55"/>
    </row>
    <row r="1699" spans="4:5">
      <c r="D1699" s="55"/>
      <c r="E1699" s="55"/>
    </row>
    <row r="1700" spans="4:5">
      <c r="D1700" s="55"/>
      <c r="E1700" s="55"/>
    </row>
    <row r="1701" spans="4:5">
      <c r="D1701" s="55"/>
      <c r="E1701" s="55"/>
    </row>
    <row r="1702" spans="4:5">
      <c r="D1702" s="55"/>
      <c r="E1702" s="55"/>
    </row>
    <row r="1703" spans="4:5">
      <c r="D1703" s="55"/>
      <c r="E1703" s="55"/>
    </row>
    <row r="1704" spans="4:5">
      <c r="D1704" s="55"/>
      <c r="E1704" s="55"/>
    </row>
    <row r="1705" spans="4:5">
      <c r="D1705" s="55"/>
      <c r="E1705" s="55"/>
    </row>
    <row r="1706" spans="4:5">
      <c r="D1706" s="55"/>
      <c r="E1706" s="55"/>
    </row>
    <row r="1707" spans="4:5">
      <c r="D1707" s="55"/>
      <c r="E1707" s="55"/>
    </row>
    <row r="1708" spans="4:5">
      <c r="D1708" s="55"/>
      <c r="E1708" s="55"/>
    </row>
    <row r="1709" spans="4:5">
      <c r="D1709" s="55"/>
      <c r="E1709" s="55"/>
    </row>
    <row r="1710" spans="4:5">
      <c r="D1710" s="55"/>
      <c r="E1710" s="55"/>
    </row>
    <row r="1711" spans="4:5">
      <c r="D1711" s="55"/>
      <c r="E1711" s="55"/>
    </row>
    <row r="1712" spans="4:5">
      <c r="D1712" s="55"/>
      <c r="E1712" s="55"/>
    </row>
    <row r="1713" spans="4:5">
      <c r="D1713" s="55"/>
      <c r="E1713" s="55"/>
    </row>
    <row r="1714" spans="4:5">
      <c r="D1714" s="55"/>
      <c r="E1714" s="55"/>
    </row>
    <row r="1715" spans="4:5">
      <c r="D1715" s="55"/>
      <c r="E1715" s="55"/>
    </row>
    <row r="1716" spans="4:5">
      <c r="D1716" s="55"/>
      <c r="E1716" s="55"/>
    </row>
    <row r="1717" spans="4:5">
      <c r="D1717" s="55"/>
      <c r="E1717" s="55"/>
    </row>
    <row r="1718" spans="4:5">
      <c r="D1718" s="55"/>
      <c r="E1718" s="55"/>
    </row>
    <row r="1719" spans="4:5">
      <c r="D1719" s="55"/>
      <c r="E1719" s="55"/>
    </row>
    <row r="1720" spans="4:5">
      <c r="D1720" s="55"/>
      <c r="E1720" s="55"/>
    </row>
    <row r="1721" spans="4:5">
      <c r="D1721" s="55"/>
      <c r="E1721" s="55"/>
    </row>
    <row r="1722" spans="4:5">
      <c r="D1722" s="55"/>
      <c r="E1722" s="55"/>
    </row>
    <row r="1723" spans="4:5">
      <c r="D1723" s="55"/>
      <c r="E1723" s="55"/>
    </row>
    <row r="1724" spans="4:5">
      <c r="D1724" s="55"/>
      <c r="E1724" s="55"/>
    </row>
    <row r="1725" spans="4:5">
      <c r="D1725" s="55"/>
      <c r="E1725" s="55"/>
    </row>
    <row r="1726" spans="4:5">
      <c r="D1726" s="55"/>
      <c r="E1726" s="55"/>
    </row>
    <row r="1727" spans="4:5">
      <c r="D1727" s="55"/>
      <c r="E1727" s="55"/>
    </row>
    <row r="1728" spans="4:5">
      <c r="D1728" s="55"/>
      <c r="E1728" s="55"/>
    </row>
    <row r="1729" spans="4:5">
      <c r="D1729" s="55"/>
      <c r="E1729" s="55"/>
    </row>
    <row r="1730" spans="4:5">
      <c r="D1730" s="55"/>
      <c r="E1730" s="55"/>
    </row>
    <row r="1731" spans="4:5">
      <c r="D1731" s="55"/>
      <c r="E1731" s="55"/>
    </row>
    <row r="1732" spans="4:5">
      <c r="D1732" s="55"/>
      <c r="E1732" s="55"/>
    </row>
    <row r="1733" spans="4:5">
      <c r="D1733" s="55"/>
      <c r="E1733" s="55"/>
    </row>
    <row r="1734" spans="4:5">
      <c r="D1734" s="55"/>
      <c r="E1734" s="55"/>
    </row>
    <row r="1735" spans="4:5">
      <c r="D1735" s="55"/>
      <c r="E1735" s="55"/>
    </row>
    <row r="1736" spans="4:5">
      <c r="D1736" s="55"/>
      <c r="E1736" s="55"/>
    </row>
    <row r="1737" spans="4:5">
      <c r="D1737" s="55"/>
      <c r="E1737" s="55"/>
    </row>
    <row r="1738" spans="4:5">
      <c r="D1738" s="55"/>
      <c r="E1738" s="55"/>
    </row>
    <row r="1739" spans="4:5">
      <c r="D1739" s="55"/>
      <c r="E1739" s="55"/>
    </row>
    <row r="1740" spans="4:5">
      <c r="D1740" s="55"/>
      <c r="E1740" s="55"/>
    </row>
    <row r="1741" spans="4:5">
      <c r="D1741" s="55"/>
      <c r="E1741" s="55"/>
    </row>
    <row r="1742" spans="4:5">
      <c r="D1742" s="55"/>
      <c r="E1742" s="55"/>
    </row>
    <row r="1743" spans="4:5">
      <c r="D1743" s="55"/>
      <c r="E1743" s="55"/>
    </row>
    <row r="1744" spans="4:5">
      <c r="D1744" s="55"/>
      <c r="E1744" s="55"/>
    </row>
    <row r="1745" spans="4:5">
      <c r="D1745" s="55"/>
      <c r="E1745" s="55"/>
    </row>
    <row r="1746" spans="4:5">
      <c r="D1746" s="55"/>
      <c r="E1746" s="55"/>
    </row>
    <row r="1747" spans="4:5">
      <c r="D1747" s="55"/>
      <c r="E1747" s="55"/>
    </row>
    <row r="1748" spans="4:5">
      <c r="D1748" s="55"/>
      <c r="E1748" s="55"/>
    </row>
    <row r="1749" spans="4:5">
      <c r="D1749" s="55"/>
      <c r="E1749" s="55"/>
    </row>
    <row r="1750" spans="4:5">
      <c r="D1750" s="55"/>
      <c r="E1750" s="55"/>
    </row>
    <row r="1751" spans="4:5">
      <c r="D1751" s="55"/>
      <c r="E1751" s="55"/>
    </row>
    <row r="1752" spans="4:5">
      <c r="D1752" s="55"/>
      <c r="E1752" s="55"/>
    </row>
    <row r="1753" spans="4:5">
      <c r="D1753" s="55"/>
      <c r="E1753" s="55"/>
    </row>
    <row r="1754" spans="4:5">
      <c r="D1754" s="55"/>
      <c r="E1754" s="55"/>
    </row>
    <row r="1755" spans="4:5">
      <c r="D1755" s="55"/>
      <c r="E1755" s="55"/>
    </row>
    <row r="1756" spans="4:5">
      <c r="D1756" s="55"/>
      <c r="E1756" s="55"/>
    </row>
    <row r="1757" spans="4:5">
      <c r="D1757" s="55"/>
      <c r="E1757" s="55"/>
    </row>
    <row r="1758" spans="4:5">
      <c r="D1758" s="55"/>
      <c r="E1758" s="55"/>
    </row>
    <row r="1759" spans="4:5">
      <c r="D1759" s="55"/>
      <c r="E1759" s="55"/>
    </row>
    <row r="1760" spans="4:5">
      <c r="D1760" s="55"/>
      <c r="E1760" s="55"/>
    </row>
    <row r="1761" spans="4:5">
      <c r="D1761" s="55"/>
      <c r="E1761" s="55"/>
    </row>
    <row r="1762" spans="4:5">
      <c r="D1762" s="55"/>
      <c r="E1762" s="55"/>
    </row>
    <row r="1763" spans="4:5">
      <c r="D1763" s="55"/>
      <c r="E1763" s="55"/>
    </row>
    <row r="1764" spans="4:5">
      <c r="D1764" s="55"/>
      <c r="E1764" s="55"/>
    </row>
    <row r="1765" spans="4:5">
      <c r="D1765" s="55"/>
      <c r="E1765" s="55"/>
    </row>
    <row r="1766" spans="4:5">
      <c r="D1766" s="55"/>
      <c r="E1766" s="55"/>
    </row>
    <row r="1767" spans="4:5">
      <c r="D1767" s="55"/>
      <c r="E1767" s="55"/>
    </row>
    <row r="1768" spans="4:5">
      <c r="D1768" s="55"/>
      <c r="E1768" s="55"/>
    </row>
    <row r="1769" spans="4:5">
      <c r="D1769" s="55"/>
      <c r="E1769" s="55"/>
    </row>
    <row r="1770" spans="4:5">
      <c r="D1770" s="55"/>
      <c r="E1770" s="55"/>
    </row>
    <row r="1771" spans="4:5">
      <c r="D1771" s="55"/>
      <c r="E1771" s="55"/>
    </row>
    <row r="1772" spans="4:5">
      <c r="D1772" s="55"/>
      <c r="E1772" s="55"/>
    </row>
    <row r="1773" spans="4:5">
      <c r="D1773" s="55"/>
      <c r="E1773" s="55"/>
    </row>
    <row r="1774" spans="4:5">
      <c r="D1774" s="55"/>
      <c r="E1774" s="55"/>
    </row>
    <row r="1775" spans="4:5">
      <c r="D1775" s="55"/>
      <c r="E1775" s="55"/>
    </row>
    <row r="1776" spans="4:5">
      <c r="D1776" s="55"/>
      <c r="E1776" s="55"/>
    </row>
    <row r="1777" spans="4:5">
      <c r="D1777" s="55"/>
      <c r="E1777" s="55"/>
    </row>
    <row r="1778" spans="4:5">
      <c r="D1778" s="55"/>
      <c r="E1778" s="55"/>
    </row>
    <row r="1779" spans="4:5">
      <c r="D1779" s="55"/>
      <c r="E1779" s="55"/>
    </row>
    <row r="1780" spans="4:5">
      <c r="D1780" s="55"/>
      <c r="E1780" s="55"/>
    </row>
    <row r="1781" spans="4:5">
      <c r="D1781" s="55"/>
      <c r="E1781" s="55"/>
    </row>
    <row r="1782" spans="4:5">
      <c r="D1782" s="55"/>
      <c r="E1782" s="55"/>
    </row>
    <row r="1783" spans="4:5">
      <c r="D1783" s="55"/>
      <c r="E1783" s="55"/>
    </row>
    <row r="1784" spans="4:5">
      <c r="D1784" s="55"/>
      <c r="E1784" s="55"/>
    </row>
    <row r="1785" spans="4:5">
      <c r="D1785" s="55"/>
      <c r="E1785" s="55"/>
    </row>
    <row r="1786" spans="4:5">
      <c r="D1786" s="55"/>
      <c r="E1786" s="55"/>
    </row>
    <row r="1787" spans="4:5">
      <c r="D1787" s="55"/>
      <c r="E1787" s="55"/>
    </row>
    <row r="1788" spans="4:5">
      <c r="D1788" s="55"/>
      <c r="E1788" s="55"/>
    </row>
    <row r="1789" spans="4:5">
      <c r="D1789" s="55"/>
      <c r="E1789" s="55"/>
    </row>
    <row r="1790" spans="4:5">
      <c r="D1790" s="55"/>
      <c r="E1790" s="55"/>
    </row>
    <row r="1791" spans="4:5">
      <c r="D1791" s="55"/>
      <c r="E1791" s="55"/>
    </row>
    <row r="1792" spans="4:5">
      <c r="D1792" s="55"/>
      <c r="E1792" s="55"/>
    </row>
    <row r="1793" spans="4:5">
      <c r="D1793" s="55"/>
      <c r="E1793" s="55"/>
    </row>
    <row r="1794" spans="4:5">
      <c r="D1794" s="55"/>
      <c r="E1794" s="55"/>
    </row>
    <row r="1795" spans="4:5">
      <c r="D1795" s="55"/>
      <c r="E1795" s="55"/>
    </row>
    <row r="1796" spans="4:5">
      <c r="D1796" s="55"/>
      <c r="E1796" s="55"/>
    </row>
    <row r="1797" spans="4:5">
      <c r="D1797" s="55"/>
      <c r="E1797" s="55"/>
    </row>
    <row r="1798" spans="4:5">
      <c r="D1798" s="55"/>
      <c r="E1798" s="55"/>
    </row>
    <row r="1799" spans="4:5">
      <c r="D1799" s="55"/>
      <c r="E1799" s="55"/>
    </row>
    <row r="1800" spans="4:5">
      <c r="D1800" s="55"/>
      <c r="E1800" s="55"/>
    </row>
    <row r="1801" spans="4:5">
      <c r="D1801" s="55"/>
      <c r="E1801" s="55"/>
    </row>
    <row r="1802" spans="4:5">
      <c r="D1802" s="55"/>
      <c r="E1802" s="55"/>
    </row>
    <row r="1803" spans="4:5">
      <c r="D1803" s="55"/>
      <c r="E1803" s="55"/>
    </row>
    <row r="1804" spans="4:5">
      <c r="D1804" s="55"/>
      <c r="E1804" s="55"/>
    </row>
    <row r="1805" spans="4:5">
      <c r="D1805" s="55"/>
      <c r="E1805" s="55"/>
    </row>
    <row r="1806" spans="4:5">
      <c r="D1806" s="55"/>
      <c r="E1806" s="55"/>
    </row>
    <row r="1807" spans="4:5">
      <c r="D1807" s="55"/>
      <c r="E1807" s="55"/>
    </row>
    <row r="1808" spans="4:5">
      <c r="D1808" s="55"/>
      <c r="E1808" s="55"/>
    </row>
    <row r="1809" spans="4:5">
      <c r="D1809" s="55"/>
      <c r="E1809" s="55"/>
    </row>
    <row r="1810" spans="4:5">
      <c r="D1810" s="55"/>
      <c r="E1810" s="55"/>
    </row>
    <row r="1811" spans="4:5">
      <c r="D1811" s="55"/>
      <c r="E1811" s="55"/>
    </row>
    <row r="1812" spans="4:5">
      <c r="D1812" s="55"/>
      <c r="E1812" s="55"/>
    </row>
    <row r="1813" spans="4:5">
      <c r="D1813" s="55"/>
      <c r="E1813" s="55"/>
    </row>
    <row r="1814" spans="4:5">
      <c r="D1814" s="55"/>
      <c r="E1814" s="55"/>
    </row>
    <row r="1815" spans="4:5">
      <c r="D1815" s="55"/>
      <c r="E1815" s="55"/>
    </row>
    <row r="1816" spans="4:5">
      <c r="D1816" s="55"/>
      <c r="E1816" s="55"/>
    </row>
    <row r="1817" spans="4:5">
      <c r="D1817" s="55"/>
      <c r="E1817" s="55"/>
    </row>
    <row r="1818" spans="4:5">
      <c r="D1818" s="55"/>
      <c r="E1818" s="55"/>
    </row>
    <row r="1819" spans="4:5">
      <c r="D1819" s="55"/>
      <c r="E1819" s="55"/>
    </row>
    <row r="1820" spans="4:5">
      <c r="D1820" s="55"/>
      <c r="E1820" s="55"/>
    </row>
    <row r="1821" spans="4:5">
      <c r="D1821" s="55"/>
      <c r="E1821" s="55"/>
    </row>
    <row r="1822" spans="4:5">
      <c r="D1822" s="55"/>
      <c r="E1822" s="55"/>
    </row>
    <row r="1823" spans="4:5">
      <c r="D1823" s="55"/>
      <c r="E1823" s="55"/>
    </row>
    <row r="1824" spans="4:5">
      <c r="D1824" s="55"/>
      <c r="E1824" s="55"/>
    </row>
    <row r="1825" spans="4:5">
      <c r="D1825" s="55"/>
      <c r="E1825" s="55"/>
    </row>
    <row r="1826" spans="4:5">
      <c r="D1826" s="55"/>
      <c r="E1826" s="55"/>
    </row>
    <row r="1827" spans="4:5">
      <c r="D1827" s="55"/>
      <c r="E1827" s="55"/>
    </row>
    <row r="1828" spans="4:5">
      <c r="D1828" s="55"/>
      <c r="E1828" s="55"/>
    </row>
    <row r="1829" spans="4:5">
      <c r="D1829" s="55"/>
      <c r="E1829" s="55"/>
    </row>
    <row r="1830" spans="4:5">
      <c r="D1830" s="55"/>
      <c r="E1830" s="55"/>
    </row>
    <row r="1831" spans="4:5">
      <c r="D1831" s="55"/>
      <c r="E1831" s="55"/>
    </row>
    <row r="1832" spans="4:5">
      <c r="D1832" s="55"/>
      <c r="E1832" s="55"/>
    </row>
    <row r="1833" spans="4:5">
      <c r="D1833" s="55"/>
      <c r="E1833" s="55"/>
    </row>
    <row r="1834" spans="4:5">
      <c r="D1834" s="55"/>
      <c r="E1834" s="55"/>
    </row>
    <row r="1835" spans="4:5">
      <c r="D1835" s="55"/>
      <c r="E1835" s="55"/>
    </row>
    <row r="1836" spans="4:5">
      <c r="D1836" s="55"/>
      <c r="E1836" s="55"/>
    </row>
    <row r="1837" spans="4:5">
      <c r="D1837" s="55"/>
      <c r="E1837" s="55"/>
    </row>
    <row r="1838" spans="4:5">
      <c r="D1838" s="55"/>
      <c r="E1838" s="55"/>
    </row>
    <row r="1839" spans="4:5">
      <c r="D1839" s="55"/>
      <c r="E1839" s="55"/>
    </row>
    <row r="1840" spans="4:5">
      <c r="D1840" s="55"/>
      <c r="E1840" s="55"/>
    </row>
    <row r="1841" spans="4:5">
      <c r="D1841" s="55"/>
      <c r="E1841" s="55"/>
    </row>
    <row r="1842" spans="4:5">
      <c r="D1842" s="55"/>
      <c r="E1842" s="55"/>
    </row>
    <row r="1843" spans="4:5">
      <c r="D1843" s="55"/>
      <c r="E1843" s="55"/>
    </row>
    <row r="1844" spans="4:5">
      <c r="D1844" s="55"/>
      <c r="E1844" s="55"/>
    </row>
    <row r="1845" spans="4:5">
      <c r="D1845" s="55"/>
      <c r="E1845" s="55"/>
    </row>
    <row r="1846" spans="4:5">
      <c r="D1846" s="55"/>
      <c r="E1846" s="55"/>
    </row>
    <row r="1847" spans="4:5">
      <c r="D1847" s="55"/>
      <c r="E1847" s="55"/>
    </row>
    <row r="1848" spans="4:5">
      <c r="D1848" s="55"/>
      <c r="E1848" s="55"/>
    </row>
    <row r="1849" spans="4:5">
      <c r="D1849" s="55"/>
      <c r="E1849" s="55"/>
    </row>
    <row r="1850" spans="4:5">
      <c r="D1850" s="55"/>
      <c r="E1850" s="55"/>
    </row>
    <row r="1851" spans="4:5">
      <c r="D1851" s="55"/>
      <c r="E1851" s="55"/>
    </row>
    <row r="1852" spans="4:5">
      <c r="D1852" s="55"/>
      <c r="E1852" s="55"/>
    </row>
    <row r="1853" spans="4:5">
      <c r="D1853" s="55"/>
      <c r="E1853" s="55"/>
    </row>
    <row r="1854" spans="4:5">
      <c r="D1854" s="55"/>
      <c r="E1854" s="55"/>
    </row>
    <row r="1855" spans="4:5">
      <c r="D1855" s="55"/>
      <c r="E1855" s="55"/>
    </row>
    <row r="1856" spans="4:5">
      <c r="D1856" s="55"/>
      <c r="E1856" s="55"/>
    </row>
    <row r="1857" spans="4:5">
      <c r="D1857" s="55"/>
      <c r="E1857" s="55"/>
    </row>
    <row r="1858" spans="4:5">
      <c r="D1858" s="55"/>
      <c r="E1858" s="55"/>
    </row>
    <row r="1859" spans="4:5">
      <c r="D1859" s="55"/>
      <c r="E1859" s="55"/>
    </row>
    <row r="1860" spans="4:5">
      <c r="D1860" s="55"/>
      <c r="E1860" s="55"/>
    </row>
    <row r="1861" spans="4:5">
      <c r="D1861" s="55"/>
      <c r="E1861" s="55"/>
    </row>
    <row r="1862" spans="4:5">
      <c r="D1862" s="55"/>
      <c r="E1862" s="55"/>
    </row>
    <row r="1863" spans="4:5">
      <c r="D1863" s="55"/>
      <c r="E1863" s="55"/>
    </row>
    <row r="1864" spans="4:5">
      <c r="D1864" s="55"/>
      <c r="E1864" s="55"/>
    </row>
    <row r="1865" spans="4:5">
      <c r="D1865" s="55"/>
      <c r="E1865" s="55"/>
    </row>
    <row r="1866" spans="4:5">
      <c r="D1866" s="55"/>
      <c r="E1866" s="55"/>
    </row>
    <row r="1867" spans="4:5">
      <c r="D1867" s="55"/>
      <c r="E1867" s="55"/>
    </row>
    <row r="1868" spans="4:5">
      <c r="D1868" s="55"/>
      <c r="E1868" s="55"/>
    </row>
    <row r="1869" spans="4:5">
      <c r="D1869" s="55"/>
      <c r="E1869" s="55"/>
    </row>
    <row r="1870" spans="4:5">
      <c r="D1870" s="55"/>
      <c r="E1870" s="55"/>
    </row>
    <row r="1871" spans="4:5">
      <c r="D1871" s="55"/>
      <c r="E1871" s="55"/>
    </row>
    <row r="1872" spans="4:5">
      <c r="D1872" s="55"/>
      <c r="E1872" s="55"/>
    </row>
    <row r="1873" spans="4:5">
      <c r="D1873" s="55"/>
      <c r="E1873" s="55"/>
    </row>
    <row r="1874" spans="4:5">
      <c r="D1874" s="55"/>
      <c r="E1874" s="55"/>
    </row>
    <row r="1875" spans="4:5">
      <c r="D1875" s="55"/>
      <c r="E1875" s="55"/>
    </row>
    <row r="1876" spans="4:5">
      <c r="D1876" s="55"/>
      <c r="E1876" s="55"/>
    </row>
    <row r="1877" spans="4:5">
      <c r="D1877" s="55"/>
      <c r="E1877" s="55"/>
    </row>
    <row r="1878" spans="4:5">
      <c r="D1878" s="55"/>
      <c r="E1878" s="55"/>
    </row>
    <row r="1879" spans="4:5">
      <c r="D1879" s="55"/>
      <c r="E1879" s="55"/>
    </row>
    <row r="1880" spans="4:5">
      <c r="D1880" s="55"/>
      <c r="E1880" s="55"/>
    </row>
    <row r="1881" spans="4:5">
      <c r="D1881" s="55"/>
      <c r="E1881" s="55"/>
    </row>
    <row r="1882" spans="4:5">
      <c r="D1882" s="55"/>
      <c r="E1882" s="55"/>
    </row>
    <row r="1883" spans="4:5">
      <c r="D1883" s="55"/>
      <c r="E1883" s="55"/>
    </row>
    <row r="1884" spans="4:5">
      <c r="D1884" s="55"/>
      <c r="E1884" s="55"/>
    </row>
    <row r="1885" spans="4:5">
      <c r="D1885" s="55"/>
      <c r="E1885" s="55"/>
    </row>
    <row r="1886" spans="4:5">
      <c r="D1886" s="55"/>
      <c r="E1886" s="55"/>
    </row>
    <row r="1887" spans="4:5">
      <c r="D1887" s="55"/>
      <c r="E1887" s="55"/>
    </row>
    <row r="1888" spans="4:5">
      <c r="D1888" s="55"/>
      <c r="E1888" s="55"/>
    </row>
    <row r="1889" spans="4:5">
      <c r="D1889" s="55"/>
      <c r="E1889" s="55"/>
    </row>
    <row r="1890" spans="4:5">
      <c r="D1890" s="55"/>
      <c r="E1890" s="55"/>
    </row>
    <row r="1891" spans="4:5">
      <c r="D1891" s="55"/>
      <c r="E1891" s="55"/>
    </row>
    <row r="1892" spans="4:5">
      <c r="D1892" s="55"/>
      <c r="E1892" s="55"/>
    </row>
    <row r="1893" spans="4:5">
      <c r="D1893" s="55"/>
      <c r="E1893" s="55"/>
    </row>
    <row r="1894" spans="4:5">
      <c r="D1894" s="55"/>
      <c r="E1894" s="55"/>
    </row>
    <row r="1895" spans="4:5">
      <c r="D1895" s="55"/>
      <c r="E1895" s="55"/>
    </row>
    <row r="1896" spans="4:5">
      <c r="D1896" s="55"/>
      <c r="E1896" s="55"/>
    </row>
    <row r="1897" spans="4:5">
      <c r="D1897" s="55"/>
      <c r="E1897" s="55"/>
    </row>
    <row r="1898" spans="4:5">
      <c r="D1898" s="55"/>
      <c r="E1898" s="55"/>
    </row>
    <row r="1899" spans="4:5">
      <c r="D1899" s="55"/>
      <c r="E1899" s="55"/>
    </row>
    <row r="1900" spans="4:5">
      <c r="D1900" s="55"/>
      <c r="E1900" s="55"/>
    </row>
    <row r="1901" spans="4:5">
      <c r="D1901" s="55"/>
      <c r="E1901" s="55"/>
    </row>
    <row r="1902" spans="4:5">
      <c r="D1902" s="55"/>
      <c r="E1902" s="55"/>
    </row>
    <row r="1903" spans="4:5">
      <c r="D1903" s="55"/>
      <c r="E1903" s="55"/>
    </row>
    <row r="1904" spans="4:5">
      <c r="D1904" s="55"/>
      <c r="E1904" s="55"/>
    </row>
    <row r="1905" spans="4:5">
      <c r="D1905" s="55"/>
      <c r="E1905" s="55"/>
    </row>
    <row r="1906" spans="4:5">
      <c r="D1906" s="55"/>
      <c r="E1906" s="55"/>
    </row>
    <row r="1907" spans="4:5">
      <c r="D1907" s="55"/>
      <c r="E1907" s="55"/>
    </row>
    <row r="1908" spans="4:5">
      <c r="D1908" s="55"/>
      <c r="E1908" s="55"/>
    </row>
    <row r="1909" spans="4:5">
      <c r="D1909" s="55"/>
      <c r="E1909" s="55"/>
    </row>
    <row r="1910" spans="4:5">
      <c r="D1910" s="55"/>
      <c r="E1910" s="55"/>
    </row>
    <row r="1911" spans="4:5">
      <c r="D1911" s="55"/>
      <c r="E1911" s="55"/>
    </row>
    <row r="1912" spans="4:5">
      <c r="D1912" s="55"/>
      <c r="E1912" s="55"/>
    </row>
    <row r="1913" spans="4:5">
      <c r="D1913" s="55"/>
      <c r="E1913" s="55"/>
    </row>
    <row r="1914" spans="4:5">
      <c r="D1914" s="55"/>
      <c r="E1914" s="55"/>
    </row>
    <row r="1915" spans="4:5">
      <c r="D1915" s="55"/>
      <c r="E1915" s="55"/>
    </row>
    <row r="1916" spans="4:5">
      <c r="D1916" s="55"/>
      <c r="E1916" s="55"/>
    </row>
    <row r="1917" spans="4:5">
      <c r="D1917" s="55"/>
      <c r="E1917" s="55"/>
    </row>
    <row r="1918" spans="4:5">
      <c r="D1918" s="55"/>
      <c r="E1918" s="55"/>
    </row>
    <row r="1919" spans="4:5">
      <c r="D1919" s="55"/>
      <c r="E1919" s="55"/>
    </row>
    <row r="1920" spans="4:5">
      <c r="D1920" s="55"/>
      <c r="E1920" s="55"/>
    </row>
    <row r="1921" spans="4:5">
      <c r="D1921" s="55"/>
      <c r="E1921" s="55"/>
    </row>
    <row r="1922" spans="4:5">
      <c r="D1922" s="55"/>
      <c r="E1922" s="55"/>
    </row>
    <row r="1923" spans="4:5">
      <c r="D1923" s="55"/>
      <c r="E1923" s="55"/>
    </row>
    <row r="1924" spans="4:5">
      <c r="D1924" s="55"/>
      <c r="E1924" s="55"/>
    </row>
    <row r="1925" spans="4:5">
      <c r="D1925" s="55"/>
      <c r="E1925" s="55"/>
    </row>
    <row r="1926" spans="4:5">
      <c r="D1926" s="55"/>
      <c r="E1926" s="55"/>
    </row>
    <row r="1927" spans="4:5">
      <c r="D1927" s="55"/>
      <c r="E1927" s="55"/>
    </row>
    <row r="1928" spans="4:5">
      <c r="D1928" s="55"/>
      <c r="E1928" s="55"/>
    </row>
    <row r="1929" spans="4:5">
      <c r="D1929" s="55"/>
      <c r="E1929" s="55"/>
    </row>
    <row r="1930" spans="4:5">
      <c r="D1930" s="55"/>
      <c r="E1930" s="55"/>
    </row>
    <row r="1931" spans="4:5">
      <c r="D1931" s="55"/>
      <c r="E1931" s="55"/>
    </row>
    <row r="1932" spans="4:5">
      <c r="D1932" s="55"/>
      <c r="E1932" s="55"/>
    </row>
    <row r="1933" spans="4:5">
      <c r="D1933" s="55"/>
      <c r="E1933" s="55"/>
    </row>
    <row r="1934" spans="4:5">
      <c r="D1934" s="55"/>
      <c r="E1934" s="55"/>
    </row>
    <row r="1935" spans="4:5">
      <c r="D1935" s="55"/>
      <c r="E1935" s="55"/>
    </row>
    <row r="1936" spans="4:5">
      <c r="D1936" s="55"/>
      <c r="E1936" s="55"/>
    </row>
    <row r="1937" spans="4:5">
      <c r="D1937" s="55"/>
      <c r="E1937" s="55"/>
    </row>
    <row r="1938" spans="4:5">
      <c r="D1938" s="55"/>
      <c r="E1938" s="55"/>
    </row>
    <row r="1939" spans="4:5">
      <c r="D1939" s="55"/>
      <c r="E1939" s="55"/>
    </row>
    <row r="1940" spans="4:5">
      <c r="D1940" s="55"/>
      <c r="E1940" s="55"/>
    </row>
    <row r="1941" spans="4:5">
      <c r="D1941" s="55"/>
      <c r="E1941" s="55"/>
    </row>
    <row r="1942" spans="4:5">
      <c r="D1942" s="55"/>
      <c r="E1942" s="55"/>
    </row>
    <row r="1943" spans="4:5">
      <c r="D1943" s="55"/>
      <c r="E1943" s="55"/>
    </row>
    <row r="1944" spans="4:5">
      <c r="D1944" s="55"/>
      <c r="E1944" s="55"/>
    </row>
    <row r="1945" spans="4:5">
      <c r="D1945" s="55"/>
      <c r="E1945" s="55"/>
    </row>
    <row r="1946" spans="4:5">
      <c r="D1946" s="55"/>
      <c r="E1946" s="55"/>
    </row>
    <row r="1947" spans="4:5">
      <c r="D1947" s="55"/>
      <c r="E1947" s="55"/>
    </row>
    <row r="1948" spans="4:5">
      <c r="D1948" s="55"/>
      <c r="E1948" s="55"/>
    </row>
    <row r="1949" spans="4:5">
      <c r="D1949" s="55"/>
      <c r="E1949" s="55"/>
    </row>
    <row r="1950" spans="4:5">
      <c r="D1950" s="55"/>
      <c r="E1950" s="55"/>
    </row>
    <row r="1951" spans="4:5">
      <c r="D1951" s="55"/>
      <c r="E1951" s="55"/>
    </row>
    <row r="1952" spans="4:5">
      <c r="D1952" s="55"/>
      <c r="E1952" s="55"/>
    </row>
    <row r="1953" spans="4:5">
      <c r="D1953" s="55"/>
      <c r="E1953" s="55"/>
    </row>
    <row r="1954" spans="4:5">
      <c r="D1954" s="55"/>
      <c r="E1954" s="55"/>
    </row>
    <row r="1955" spans="4:5">
      <c r="D1955" s="55"/>
      <c r="E1955" s="55"/>
    </row>
    <row r="1956" spans="4:5">
      <c r="D1956" s="55"/>
      <c r="E1956" s="55"/>
    </row>
    <row r="1957" spans="4:5">
      <c r="D1957" s="55"/>
      <c r="E1957" s="55"/>
    </row>
    <row r="1958" spans="4:5">
      <c r="D1958" s="55"/>
      <c r="E1958" s="55"/>
    </row>
    <row r="1959" spans="4:5">
      <c r="D1959" s="55"/>
      <c r="E1959" s="55"/>
    </row>
    <row r="1960" spans="4:5">
      <c r="D1960" s="55"/>
      <c r="E1960" s="55"/>
    </row>
    <row r="1961" spans="4:5">
      <c r="D1961" s="55"/>
      <c r="E1961" s="55"/>
    </row>
    <row r="1962" spans="4:5">
      <c r="D1962" s="55"/>
      <c r="E1962" s="55"/>
    </row>
    <row r="1963" spans="4:5">
      <c r="D1963" s="55"/>
      <c r="E1963" s="55"/>
    </row>
    <row r="1964" spans="4:5">
      <c r="D1964" s="55"/>
      <c r="E1964" s="55"/>
    </row>
    <row r="1965" spans="4:5">
      <c r="D1965" s="55"/>
      <c r="E1965" s="55"/>
    </row>
    <row r="1966" spans="4:5">
      <c r="D1966" s="55"/>
      <c r="E1966" s="55"/>
    </row>
    <row r="1967" spans="4:5">
      <c r="D1967" s="55"/>
      <c r="E1967" s="55"/>
    </row>
    <row r="1968" spans="4:5">
      <c r="D1968" s="55"/>
      <c r="E1968" s="55"/>
    </row>
    <row r="1969" spans="4:5">
      <c r="D1969" s="55"/>
      <c r="E1969" s="55"/>
    </row>
    <row r="1970" spans="4:5">
      <c r="D1970" s="55"/>
      <c r="E1970" s="55"/>
    </row>
    <row r="1971" spans="4:5">
      <c r="D1971" s="55"/>
      <c r="E1971" s="55"/>
    </row>
    <row r="1972" spans="4:5">
      <c r="D1972" s="55"/>
      <c r="E1972" s="55"/>
    </row>
    <row r="1973" spans="4:5">
      <c r="D1973" s="55"/>
      <c r="E1973" s="55"/>
    </row>
    <row r="1974" spans="4:5">
      <c r="D1974" s="55"/>
      <c r="E1974" s="55"/>
    </row>
    <row r="1975" spans="4:5">
      <c r="D1975" s="55"/>
      <c r="E1975" s="55"/>
    </row>
    <row r="1976" spans="4:5">
      <c r="D1976" s="55"/>
      <c r="E1976" s="55"/>
    </row>
    <row r="1977" spans="4:5">
      <c r="D1977" s="55"/>
      <c r="E1977" s="55"/>
    </row>
    <row r="1978" spans="4:5">
      <c r="D1978" s="55"/>
      <c r="E1978" s="55"/>
    </row>
    <row r="1979" spans="4:5">
      <c r="D1979" s="55"/>
      <c r="E1979" s="55"/>
    </row>
    <row r="1980" spans="4:5">
      <c r="D1980" s="55"/>
      <c r="E1980" s="55"/>
    </row>
    <row r="1981" spans="4:5">
      <c r="D1981" s="55"/>
      <c r="E1981" s="55"/>
    </row>
    <row r="1982" spans="4:5">
      <c r="D1982" s="55"/>
      <c r="E1982" s="55"/>
    </row>
    <row r="1983" spans="4:5">
      <c r="D1983" s="55"/>
      <c r="E1983" s="55"/>
    </row>
    <row r="1984" spans="4:5">
      <c r="D1984" s="55"/>
      <c r="E1984" s="55"/>
    </row>
    <row r="1985" spans="4:5">
      <c r="D1985" s="55"/>
      <c r="E1985" s="55"/>
    </row>
    <row r="1986" spans="4:5">
      <c r="D1986" s="55"/>
      <c r="E1986" s="55"/>
    </row>
    <row r="1987" spans="4:5">
      <c r="D1987" s="55"/>
      <c r="E1987" s="55"/>
    </row>
    <row r="1988" spans="4:5">
      <c r="D1988" s="55"/>
      <c r="E1988" s="55"/>
    </row>
    <row r="1989" spans="4:5">
      <c r="D1989" s="55"/>
      <c r="E1989" s="55"/>
    </row>
    <row r="1990" spans="4:5">
      <c r="D1990" s="55"/>
      <c r="E1990" s="55"/>
    </row>
    <row r="1991" spans="4:5">
      <c r="D1991" s="55"/>
      <c r="E1991" s="55"/>
    </row>
    <row r="1992" spans="4:5">
      <c r="D1992" s="55"/>
      <c r="E1992" s="55"/>
    </row>
    <row r="1993" spans="4:5">
      <c r="D1993" s="55"/>
      <c r="E1993" s="55"/>
    </row>
    <row r="1994" spans="4:5">
      <c r="D1994" s="55"/>
      <c r="E1994" s="55"/>
    </row>
    <row r="1995" spans="4:5">
      <c r="D1995" s="55"/>
      <c r="E1995" s="55"/>
    </row>
    <row r="1996" spans="4:5">
      <c r="D1996" s="55"/>
      <c r="E1996" s="55"/>
    </row>
    <row r="1997" spans="4:5">
      <c r="D1997" s="55"/>
      <c r="E1997" s="55"/>
    </row>
    <row r="1998" spans="4:5">
      <c r="D1998" s="55"/>
      <c r="E1998" s="55"/>
    </row>
    <row r="1999" spans="4:5">
      <c r="D1999" s="55"/>
      <c r="E1999" s="55"/>
    </row>
    <row r="2000" spans="4:5">
      <c r="D2000" s="55"/>
      <c r="E2000" s="55"/>
    </row>
    <row r="2001" spans="4:5">
      <c r="D2001" s="55"/>
      <c r="E2001" s="55"/>
    </row>
    <row r="2002" spans="4:5">
      <c r="D2002" s="55"/>
      <c r="E2002" s="55"/>
    </row>
    <row r="2003" spans="4:5">
      <c r="D2003" s="55"/>
      <c r="E2003" s="55"/>
    </row>
    <row r="2004" spans="4:5">
      <c r="D2004" s="55"/>
      <c r="E2004" s="55"/>
    </row>
    <row r="2005" spans="4:5">
      <c r="D2005" s="55"/>
      <c r="E2005" s="55"/>
    </row>
    <row r="2006" spans="4:5">
      <c r="D2006" s="55"/>
      <c r="E2006" s="55"/>
    </row>
    <row r="2007" spans="4:5">
      <c r="D2007" s="55"/>
      <c r="E2007" s="55"/>
    </row>
    <row r="2008" spans="4:5">
      <c r="D2008" s="55"/>
      <c r="E2008" s="55"/>
    </row>
    <row r="2009" spans="4:5">
      <c r="D2009" s="55"/>
      <c r="E2009" s="55"/>
    </row>
    <row r="2010" spans="4:5">
      <c r="D2010" s="55"/>
      <c r="E2010" s="55"/>
    </row>
    <row r="2011" spans="4:5">
      <c r="D2011" s="55"/>
      <c r="E2011" s="55"/>
    </row>
    <row r="2012" spans="4:5">
      <c r="D2012" s="55"/>
      <c r="E2012" s="55"/>
    </row>
    <row r="2013" spans="4:5">
      <c r="D2013" s="55"/>
      <c r="E2013" s="55"/>
    </row>
    <row r="2014" spans="4:5">
      <c r="D2014" s="55"/>
      <c r="E2014" s="55"/>
    </row>
    <row r="2015" spans="4:5">
      <c r="D2015" s="55"/>
      <c r="E2015" s="55"/>
    </row>
    <row r="2016" spans="4:5">
      <c r="D2016" s="55"/>
      <c r="E2016" s="55"/>
    </row>
    <row r="2017" spans="4:5">
      <c r="D2017" s="55"/>
      <c r="E2017" s="55"/>
    </row>
    <row r="2018" spans="4:5">
      <c r="D2018" s="55"/>
      <c r="E2018" s="55"/>
    </row>
    <row r="2019" spans="4:5">
      <c r="D2019" s="55"/>
      <c r="E2019" s="55"/>
    </row>
    <row r="2020" spans="4:5">
      <c r="D2020" s="55"/>
      <c r="E2020" s="55"/>
    </row>
    <row r="2021" spans="4:5">
      <c r="D2021" s="55"/>
      <c r="E2021" s="55"/>
    </row>
    <row r="2022" spans="4:5">
      <c r="D2022" s="55"/>
      <c r="E2022" s="55"/>
    </row>
    <row r="2023" spans="4:5">
      <c r="D2023" s="55"/>
      <c r="E2023" s="55"/>
    </row>
    <row r="2024" spans="4:5">
      <c r="D2024" s="55"/>
      <c r="E2024" s="55"/>
    </row>
    <row r="2025" spans="4:5">
      <c r="D2025" s="55"/>
      <c r="E2025" s="55"/>
    </row>
    <row r="2026" spans="4:5">
      <c r="D2026" s="55"/>
      <c r="E2026" s="55"/>
    </row>
    <row r="2027" spans="4:5">
      <c r="D2027" s="55"/>
      <c r="E2027" s="55"/>
    </row>
    <row r="2028" spans="4:5">
      <c r="D2028" s="55"/>
      <c r="E2028" s="55"/>
    </row>
    <row r="2029" spans="4:5">
      <c r="D2029" s="55"/>
      <c r="E2029" s="55"/>
    </row>
    <row r="2030" spans="4:5">
      <c r="D2030" s="55"/>
      <c r="E2030" s="55"/>
    </row>
    <row r="2031" spans="4:5">
      <c r="D2031" s="55"/>
      <c r="E2031" s="55"/>
    </row>
    <row r="2032" spans="4:5">
      <c r="D2032" s="55"/>
      <c r="E2032" s="55"/>
    </row>
    <row r="2033" spans="4:5">
      <c r="D2033" s="55"/>
      <c r="E2033" s="55"/>
    </row>
    <row r="2034" spans="4:5">
      <c r="D2034" s="55"/>
      <c r="E2034" s="55"/>
    </row>
    <row r="2035" spans="4:5">
      <c r="D2035" s="55"/>
      <c r="E2035" s="55"/>
    </row>
    <row r="2036" spans="4:5">
      <c r="D2036" s="55"/>
      <c r="E2036" s="55"/>
    </row>
    <row r="2037" spans="4:5">
      <c r="D2037" s="55"/>
      <c r="E2037" s="55"/>
    </row>
    <row r="2038" spans="4:5">
      <c r="D2038" s="55"/>
      <c r="E2038" s="55"/>
    </row>
    <row r="2039" spans="4:5">
      <c r="D2039" s="55"/>
      <c r="E2039" s="55"/>
    </row>
    <row r="2040" spans="4:5">
      <c r="D2040" s="55"/>
      <c r="E2040" s="55"/>
    </row>
    <row r="2041" spans="4:5">
      <c r="D2041" s="55"/>
      <c r="E2041" s="55"/>
    </row>
    <row r="2042" spans="4:5">
      <c r="D2042" s="55"/>
      <c r="E2042" s="55"/>
    </row>
    <row r="2043" spans="4:5">
      <c r="D2043" s="55"/>
      <c r="E2043" s="55"/>
    </row>
    <row r="2044" spans="4:5">
      <c r="D2044" s="55"/>
      <c r="E2044" s="55"/>
    </row>
    <row r="2045" spans="4:5">
      <c r="D2045" s="55"/>
      <c r="E2045" s="55"/>
    </row>
    <row r="2046" spans="4:5">
      <c r="D2046" s="55"/>
      <c r="E2046" s="55"/>
    </row>
    <row r="2047" spans="4:5">
      <c r="D2047" s="55"/>
      <c r="E2047" s="55"/>
    </row>
    <row r="2048" spans="4:5">
      <c r="D2048" s="55"/>
      <c r="E2048" s="55"/>
    </row>
    <row r="2049" spans="4:5">
      <c r="D2049" s="55"/>
      <c r="E2049" s="55"/>
    </row>
    <row r="2050" spans="4:5">
      <c r="D2050" s="55"/>
      <c r="E2050" s="55"/>
    </row>
    <row r="2051" spans="4:5">
      <c r="D2051" s="55"/>
      <c r="E2051" s="55"/>
    </row>
    <row r="2052" spans="4:5">
      <c r="D2052" s="55"/>
      <c r="E2052" s="55"/>
    </row>
    <row r="2053" spans="4:5">
      <c r="D2053" s="55"/>
      <c r="E2053" s="55"/>
    </row>
    <row r="2054" spans="4:5">
      <c r="D2054" s="55"/>
      <c r="E2054" s="55"/>
    </row>
    <row r="2055" spans="4:5">
      <c r="D2055" s="55"/>
      <c r="E2055" s="55"/>
    </row>
    <row r="2056" spans="4:5">
      <c r="D2056" s="55"/>
      <c r="E2056" s="55"/>
    </row>
    <row r="2057" spans="4:5">
      <c r="D2057" s="55"/>
      <c r="E2057" s="55"/>
    </row>
    <row r="2058" spans="4:5">
      <c r="D2058" s="55"/>
      <c r="E2058" s="55"/>
    </row>
    <row r="2059" spans="4:5">
      <c r="D2059" s="55"/>
      <c r="E2059" s="55"/>
    </row>
    <row r="2060" spans="4:5">
      <c r="D2060" s="55"/>
      <c r="E2060" s="55"/>
    </row>
    <row r="2061" spans="4:5">
      <c r="D2061" s="55"/>
      <c r="E2061" s="55"/>
    </row>
    <row r="2062" spans="4:5">
      <c r="D2062" s="55"/>
      <c r="E2062" s="55"/>
    </row>
    <row r="2063" spans="4:5">
      <c r="D2063" s="55"/>
      <c r="E2063" s="55"/>
    </row>
    <row r="2064" spans="4:5">
      <c r="D2064" s="55"/>
      <c r="E2064" s="55"/>
    </row>
    <row r="2065" spans="4:5">
      <c r="D2065" s="55"/>
      <c r="E2065" s="55"/>
    </row>
    <row r="2066" spans="4:5">
      <c r="D2066" s="55"/>
      <c r="E2066" s="55"/>
    </row>
    <row r="2067" spans="4:5">
      <c r="D2067" s="55"/>
      <c r="E2067" s="55"/>
    </row>
    <row r="2068" spans="4:5">
      <c r="D2068" s="55"/>
      <c r="E2068" s="55"/>
    </row>
    <row r="2069" spans="4:5">
      <c r="D2069" s="55"/>
      <c r="E2069" s="55"/>
    </row>
    <row r="2070" spans="4:5">
      <c r="D2070" s="55"/>
      <c r="E2070" s="55"/>
    </row>
    <row r="2071" spans="4:5">
      <c r="D2071" s="55"/>
      <c r="E2071" s="55"/>
    </row>
    <row r="2072" spans="4:5">
      <c r="D2072" s="55"/>
      <c r="E2072" s="55"/>
    </row>
    <row r="2073" spans="4:5">
      <c r="D2073" s="55"/>
      <c r="E2073" s="55"/>
    </row>
    <row r="2074" spans="4:5">
      <c r="D2074" s="55"/>
      <c r="E2074" s="55"/>
    </row>
    <row r="2075" spans="4:5">
      <c r="D2075" s="55"/>
      <c r="E2075" s="55"/>
    </row>
    <row r="2076" spans="4:5">
      <c r="D2076" s="55"/>
      <c r="E2076" s="55"/>
    </row>
    <row r="2077" spans="4:5">
      <c r="D2077" s="55"/>
      <c r="E2077" s="55"/>
    </row>
    <row r="2078" spans="4:5">
      <c r="D2078" s="55"/>
      <c r="E2078" s="55"/>
    </row>
    <row r="2079" spans="4:5">
      <c r="D2079" s="55"/>
      <c r="E2079" s="55"/>
    </row>
    <row r="2080" spans="4:5">
      <c r="D2080" s="55"/>
      <c r="E2080" s="55"/>
    </row>
    <row r="2081" spans="4:5">
      <c r="D2081" s="55"/>
      <c r="E2081" s="55"/>
    </row>
    <row r="2082" spans="4:5">
      <c r="D2082" s="55"/>
      <c r="E2082" s="55"/>
    </row>
    <row r="2083" spans="4:5">
      <c r="D2083" s="55"/>
      <c r="E2083" s="55"/>
    </row>
    <row r="2084" spans="4:5">
      <c r="D2084" s="55"/>
      <c r="E2084" s="55"/>
    </row>
    <row r="2085" spans="4:5">
      <c r="D2085" s="55"/>
      <c r="E2085" s="55"/>
    </row>
    <row r="2086" spans="4:5">
      <c r="D2086" s="55"/>
      <c r="E2086" s="55"/>
    </row>
    <row r="2087" spans="4:5">
      <c r="D2087" s="55"/>
      <c r="E2087" s="55"/>
    </row>
    <row r="2088" spans="4:5">
      <c r="D2088" s="55"/>
      <c r="E2088" s="55"/>
    </row>
    <row r="2089" spans="4:5">
      <c r="D2089" s="55"/>
      <c r="E2089" s="55"/>
    </row>
    <row r="2090" spans="4:5">
      <c r="D2090" s="55"/>
      <c r="E2090" s="55"/>
    </row>
    <row r="2091" spans="4:5">
      <c r="D2091" s="55"/>
      <c r="E2091" s="55"/>
    </row>
    <row r="2092" spans="4:5">
      <c r="D2092" s="55"/>
      <c r="E2092" s="55"/>
    </row>
    <row r="2093" spans="4:5">
      <c r="D2093" s="55"/>
      <c r="E2093" s="55"/>
    </row>
    <row r="2094" spans="4:5">
      <c r="D2094" s="55"/>
      <c r="E2094" s="55"/>
    </row>
    <row r="2095" spans="4:5">
      <c r="D2095" s="55"/>
      <c r="E2095" s="55"/>
    </row>
    <row r="2096" spans="4:5">
      <c r="D2096" s="55"/>
      <c r="E2096" s="55"/>
    </row>
    <row r="2097" spans="4:5">
      <c r="D2097" s="55"/>
      <c r="E2097" s="55"/>
    </row>
    <row r="2098" spans="4:5">
      <c r="D2098" s="55"/>
      <c r="E2098" s="55"/>
    </row>
    <row r="2099" spans="4:5">
      <c r="D2099" s="55"/>
      <c r="E2099" s="55"/>
    </row>
    <row r="2100" spans="4:5">
      <c r="D2100" s="55"/>
      <c r="E2100" s="55"/>
    </row>
    <row r="2101" spans="4:5">
      <c r="D2101" s="55"/>
      <c r="E2101" s="55"/>
    </row>
    <row r="2102" spans="4:5">
      <c r="D2102" s="55"/>
      <c r="E2102" s="55"/>
    </row>
    <row r="2103" spans="4:5">
      <c r="D2103" s="55"/>
      <c r="E2103" s="55"/>
    </row>
    <row r="2104" spans="4:5">
      <c r="D2104" s="55"/>
      <c r="E2104" s="55"/>
    </row>
    <row r="2105" spans="4:5">
      <c r="D2105" s="55"/>
      <c r="E2105" s="55"/>
    </row>
    <row r="2106" spans="4:5">
      <c r="D2106" s="55"/>
      <c r="E2106" s="55"/>
    </row>
    <row r="2107" spans="4:5">
      <c r="D2107" s="55"/>
      <c r="E2107" s="55"/>
    </row>
    <row r="2108" spans="4:5">
      <c r="D2108" s="55"/>
      <c r="E2108" s="55"/>
    </row>
    <row r="2109" spans="4:5">
      <c r="D2109" s="55"/>
      <c r="E2109" s="55"/>
    </row>
    <row r="2110" spans="4:5">
      <c r="D2110" s="55"/>
      <c r="E2110" s="55"/>
    </row>
    <row r="2111" spans="4:5">
      <c r="D2111" s="55"/>
      <c r="E2111" s="55"/>
    </row>
    <row r="2112" spans="4:5">
      <c r="D2112" s="55"/>
      <c r="E2112" s="55"/>
    </row>
    <row r="2113" spans="4:5">
      <c r="D2113" s="55"/>
      <c r="E2113" s="55"/>
    </row>
    <row r="2114" spans="4:5">
      <c r="D2114" s="55"/>
      <c r="E2114" s="55"/>
    </row>
    <row r="2115" spans="4:5">
      <c r="D2115" s="55"/>
      <c r="E2115" s="55"/>
    </row>
    <row r="2116" spans="4:5">
      <c r="D2116" s="55"/>
      <c r="E2116" s="55"/>
    </row>
    <row r="2117" spans="4:5">
      <c r="D2117" s="55"/>
      <c r="E2117" s="55"/>
    </row>
    <row r="2118" spans="4:5">
      <c r="D2118" s="55"/>
      <c r="E2118" s="55"/>
    </row>
    <row r="2119" spans="4:5">
      <c r="D2119" s="55"/>
      <c r="E2119" s="55"/>
    </row>
    <row r="2120" spans="4:5">
      <c r="D2120" s="55"/>
      <c r="E2120" s="55"/>
    </row>
    <row r="2121" spans="4:5">
      <c r="D2121" s="55"/>
      <c r="E2121" s="55"/>
    </row>
    <row r="2122" spans="4:5">
      <c r="D2122" s="55"/>
      <c r="E2122" s="55"/>
    </row>
    <row r="2123" spans="4:5">
      <c r="D2123" s="55"/>
      <c r="E2123" s="55"/>
    </row>
    <row r="2124" spans="4:5">
      <c r="D2124" s="55"/>
      <c r="E2124" s="55"/>
    </row>
    <row r="2125" spans="4:5">
      <c r="D2125" s="55"/>
      <c r="E2125" s="55"/>
    </row>
    <row r="2126" spans="4:5">
      <c r="D2126" s="55"/>
      <c r="E2126" s="55"/>
    </row>
    <row r="2127" spans="4:5">
      <c r="D2127" s="55"/>
      <c r="E2127" s="55"/>
    </row>
    <row r="2128" spans="4:5">
      <c r="D2128" s="55"/>
      <c r="E2128" s="55"/>
    </row>
    <row r="2129" spans="4:5">
      <c r="D2129" s="55"/>
      <c r="E2129" s="55"/>
    </row>
    <row r="2130" spans="4:5">
      <c r="D2130" s="55"/>
      <c r="E2130" s="55"/>
    </row>
    <row r="2131" spans="4:5">
      <c r="D2131" s="55"/>
      <c r="E2131" s="55"/>
    </row>
    <row r="2132" spans="4:5">
      <c r="D2132" s="55"/>
      <c r="E2132" s="55"/>
    </row>
    <row r="2133" spans="4:5">
      <c r="D2133" s="55"/>
      <c r="E2133" s="55"/>
    </row>
    <row r="2134" spans="4:5">
      <c r="D2134" s="55"/>
      <c r="E2134" s="55"/>
    </row>
    <row r="2135" spans="4:5">
      <c r="D2135" s="55"/>
      <c r="E2135" s="55"/>
    </row>
    <row r="2136" spans="4:5">
      <c r="D2136" s="55"/>
      <c r="E2136" s="55"/>
    </row>
    <row r="2137" spans="4:5">
      <c r="D2137" s="55"/>
      <c r="E2137" s="55"/>
    </row>
    <row r="2138" spans="4:5">
      <c r="D2138" s="55"/>
      <c r="E2138" s="55"/>
    </row>
    <row r="2139" spans="4:5">
      <c r="D2139" s="55"/>
      <c r="E2139" s="55"/>
    </row>
    <row r="2140" spans="4:5">
      <c r="D2140" s="55"/>
      <c r="E2140" s="55"/>
    </row>
    <row r="2141" spans="4:5">
      <c r="D2141" s="55"/>
      <c r="E2141" s="55"/>
    </row>
    <row r="2142" spans="4:5">
      <c r="D2142" s="55"/>
      <c r="E2142" s="55"/>
    </row>
    <row r="2143" spans="4:5">
      <c r="D2143" s="55"/>
      <c r="E2143" s="55"/>
    </row>
    <row r="2144" spans="4:5">
      <c r="D2144" s="55"/>
      <c r="E2144" s="55"/>
    </row>
    <row r="2145" spans="4:5">
      <c r="D2145" s="55"/>
      <c r="E2145" s="55"/>
    </row>
    <row r="2146" spans="4:5">
      <c r="D2146" s="55"/>
      <c r="E2146" s="55"/>
    </row>
    <row r="2147" spans="4:5">
      <c r="D2147" s="55"/>
      <c r="E2147" s="55"/>
    </row>
    <row r="2148" spans="4:5">
      <c r="D2148" s="55"/>
      <c r="E2148" s="55"/>
    </row>
    <row r="2149" spans="4:5">
      <c r="D2149" s="55"/>
      <c r="E2149" s="55"/>
    </row>
    <row r="2150" spans="4:5">
      <c r="D2150" s="55"/>
      <c r="E2150" s="55"/>
    </row>
    <row r="2151" spans="4:5">
      <c r="D2151" s="55"/>
      <c r="E2151" s="55"/>
    </row>
    <row r="2152" spans="4:5">
      <c r="D2152" s="55"/>
      <c r="E2152" s="55"/>
    </row>
    <row r="2153" spans="4:5">
      <c r="D2153" s="55"/>
      <c r="E2153" s="55"/>
    </row>
    <row r="2154" spans="4:5">
      <c r="D2154" s="55"/>
      <c r="E2154" s="55"/>
    </row>
    <row r="2155" spans="4:5">
      <c r="D2155" s="55"/>
      <c r="E2155" s="55"/>
    </row>
    <row r="2156" spans="4:5">
      <c r="D2156" s="55"/>
      <c r="E2156" s="55"/>
    </row>
    <row r="2157" spans="4:5">
      <c r="D2157" s="55"/>
      <c r="E2157" s="55"/>
    </row>
    <row r="2158" spans="4:5">
      <c r="D2158" s="55"/>
      <c r="E2158" s="55"/>
    </row>
    <row r="2159" spans="4:5">
      <c r="D2159" s="55"/>
      <c r="E2159" s="55"/>
    </row>
    <row r="2160" spans="4:5">
      <c r="D2160" s="55"/>
      <c r="E2160" s="55"/>
    </row>
    <row r="2161" spans="4:5">
      <c r="D2161" s="55"/>
      <c r="E2161" s="55"/>
    </row>
    <row r="2162" spans="4:5">
      <c r="D2162" s="55"/>
      <c r="E2162" s="55"/>
    </row>
    <row r="2163" spans="4:5">
      <c r="D2163" s="55"/>
      <c r="E2163" s="55"/>
    </row>
    <row r="2164" spans="4:5">
      <c r="D2164" s="55"/>
      <c r="E2164" s="55"/>
    </row>
    <row r="2165" spans="4:5">
      <c r="D2165" s="55"/>
      <c r="E2165" s="55"/>
    </row>
    <row r="2166" spans="4:5">
      <c r="D2166" s="55"/>
      <c r="E2166" s="55"/>
    </row>
    <row r="2167" spans="4:5">
      <c r="D2167" s="55"/>
      <c r="E2167" s="55"/>
    </row>
    <row r="2168" spans="4:5">
      <c r="D2168" s="55"/>
      <c r="E2168" s="55"/>
    </row>
    <row r="2169" spans="4:5">
      <c r="D2169" s="55"/>
      <c r="E2169" s="55"/>
    </row>
    <row r="2170" spans="4:5">
      <c r="D2170" s="55"/>
      <c r="E2170" s="55"/>
    </row>
    <row r="2171" spans="4:5">
      <c r="D2171" s="55"/>
      <c r="E2171" s="55"/>
    </row>
    <row r="2172" spans="4:5">
      <c r="D2172" s="55"/>
      <c r="E2172" s="55"/>
    </row>
    <row r="2173" spans="4:5">
      <c r="D2173" s="55"/>
      <c r="E2173" s="55"/>
    </row>
    <row r="2174" spans="4:5">
      <c r="D2174" s="55"/>
      <c r="E2174" s="55"/>
    </row>
    <row r="2175" spans="4:5">
      <c r="D2175" s="55"/>
      <c r="E2175" s="55"/>
    </row>
    <row r="2176" spans="4:5">
      <c r="D2176" s="55"/>
      <c r="E2176" s="55"/>
    </row>
    <row r="2177" spans="4:5">
      <c r="D2177" s="55"/>
      <c r="E2177" s="55"/>
    </row>
    <row r="2178" spans="4:5">
      <c r="D2178" s="55"/>
      <c r="E2178" s="55"/>
    </row>
    <row r="2179" spans="4:5">
      <c r="D2179" s="55"/>
      <c r="E2179" s="55"/>
    </row>
    <row r="2180" spans="4:5">
      <c r="D2180" s="55"/>
      <c r="E2180" s="55"/>
    </row>
    <row r="2181" spans="4:5">
      <c r="D2181" s="55"/>
      <c r="E2181" s="55"/>
    </row>
    <row r="2182" spans="4:5">
      <c r="D2182" s="55"/>
      <c r="E2182" s="55"/>
    </row>
    <row r="2183" spans="4:5">
      <c r="D2183" s="55"/>
      <c r="E2183" s="55"/>
    </row>
    <row r="2184" spans="4:5">
      <c r="D2184" s="55"/>
      <c r="E2184" s="55"/>
    </row>
    <row r="2185" spans="4:5">
      <c r="D2185" s="55"/>
      <c r="E2185" s="55"/>
    </row>
    <row r="2186" spans="4:5">
      <c r="D2186" s="55"/>
      <c r="E2186" s="55"/>
    </row>
    <row r="2187" spans="4:5">
      <c r="D2187" s="55"/>
      <c r="E2187" s="55"/>
    </row>
    <row r="2188" spans="4:5">
      <c r="D2188" s="55"/>
      <c r="E2188" s="55"/>
    </row>
    <row r="2189" spans="4:5">
      <c r="D2189" s="55"/>
      <c r="E2189" s="55"/>
    </row>
    <row r="2190" spans="4:5">
      <c r="D2190" s="55"/>
      <c r="E2190" s="55"/>
    </row>
    <row r="2191" spans="4:5">
      <c r="D2191" s="55"/>
      <c r="E2191" s="55"/>
    </row>
    <row r="2192" spans="4:5">
      <c r="D2192" s="55"/>
      <c r="E2192" s="55"/>
    </row>
    <row r="2193" spans="4:5">
      <c r="D2193" s="55"/>
      <c r="E2193" s="55"/>
    </row>
    <row r="2194" spans="4:5">
      <c r="D2194" s="55"/>
      <c r="E2194" s="55"/>
    </row>
    <row r="2195" spans="4:5">
      <c r="D2195" s="55"/>
      <c r="E2195" s="55"/>
    </row>
    <row r="2196" spans="4:5">
      <c r="D2196" s="55"/>
      <c r="E2196" s="55"/>
    </row>
    <row r="2197" spans="4:5">
      <c r="D2197" s="55"/>
      <c r="E2197" s="55"/>
    </row>
    <row r="2198" spans="4:5">
      <c r="D2198" s="55"/>
      <c r="E2198" s="55"/>
    </row>
    <row r="2199" spans="4:5">
      <c r="D2199" s="55"/>
      <c r="E2199" s="55"/>
    </row>
    <row r="2200" spans="4:5">
      <c r="D2200" s="55"/>
      <c r="E2200" s="55"/>
    </row>
    <row r="2201" spans="4:5">
      <c r="D2201" s="55"/>
      <c r="E2201" s="55"/>
    </row>
    <row r="2202" spans="4:5">
      <c r="D2202" s="55"/>
      <c r="E2202" s="55"/>
    </row>
    <row r="2203" spans="4:5">
      <c r="D2203" s="55"/>
      <c r="E2203" s="55"/>
    </row>
    <row r="2204" spans="4:5">
      <c r="D2204" s="55"/>
      <c r="E2204" s="55"/>
    </row>
    <row r="2205" spans="4:5">
      <c r="D2205" s="55"/>
      <c r="E2205" s="55"/>
    </row>
    <row r="2206" spans="4:5">
      <c r="D2206" s="55"/>
      <c r="E2206" s="55"/>
    </row>
    <row r="2207" spans="4:5">
      <c r="D2207" s="55"/>
      <c r="E2207" s="55"/>
    </row>
    <row r="2208" spans="4:5">
      <c r="D2208" s="55"/>
      <c r="E2208" s="55"/>
    </row>
    <row r="2209" spans="4:5">
      <c r="D2209" s="55"/>
      <c r="E2209" s="55"/>
    </row>
    <row r="2210" spans="4:5">
      <c r="D2210" s="55"/>
      <c r="E2210" s="55"/>
    </row>
    <row r="2211" spans="4:5">
      <c r="D2211" s="55"/>
      <c r="E2211" s="55"/>
    </row>
    <row r="2212" spans="4:5">
      <c r="D2212" s="55"/>
      <c r="E2212" s="55"/>
    </row>
    <row r="2213" spans="4:5">
      <c r="D2213" s="55"/>
      <c r="E2213" s="55"/>
    </row>
    <row r="2214" spans="4:5">
      <c r="D2214" s="55"/>
      <c r="E2214" s="55"/>
    </row>
    <row r="2215" spans="4:5">
      <c r="D2215" s="55"/>
      <c r="E2215" s="55"/>
    </row>
    <row r="2216" spans="4:5">
      <c r="D2216" s="55"/>
      <c r="E2216" s="55"/>
    </row>
    <row r="2217" spans="4:5">
      <c r="D2217" s="55"/>
      <c r="E2217" s="55"/>
    </row>
    <row r="2218" spans="4:5">
      <c r="D2218" s="55"/>
      <c r="E2218" s="55"/>
    </row>
    <row r="2219" spans="4:5">
      <c r="D2219" s="55"/>
      <c r="E2219" s="55"/>
    </row>
    <row r="2220" spans="4:5">
      <c r="D2220" s="55"/>
      <c r="E2220" s="55"/>
    </row>
    <row r="2221" spans="4:5">
      <c r="D2221" s="55"/>
      <c r="E2221" s="55"/>
    </row>
    <row r="2222" spans="4:5">
      <c r="D2222" s="55"/>
      <c r="E2222" s="55"/>
    </row>
    <row r="2223" spans="4:5">
      <c r="D2223" s="55"/>
      <c r="E2223" s="55"/>
    </row>
    <row r="2224" spans="4:5">
      <c r="D2224" s="55"/>
      <c r="E2224" s="55"/>
    </row>
    <row r="2225" spans="4:5">
      <c r="D2225" s="55"/>
      <c r="E2225" s="55"/>
    </row>
    <row r="2226" spans="4:5">
      <c r="D2226" s="55"/>
      <c r="E2226" s="55"/>
    </row>
    <row r="2227" spans="4:5">
      <c r="D2227" s="55"/>
      <c r="E2227" s="55"/>
    </row>
    <row r="2228" spans="4:5">
      <c r="D2228" s="55"/>
      <c r="E2228" s="55"/>
    </row>
    <row r="2229" spans="4:5">
      <c r="D2229" s="55"/>
      <c r="E2229" s="55"/>
    </row>
    <row r="2230" spans="4:5">
      <c r="D2230" s="55"/>
      <c r="E2230" s="55"/>
    </row>
    <row r="2231" spans="4:5">
      <c r="D2231" s="55"/>
      <c r="E2231" s="55"/>
    </row>
    <row r="2232" spans="4:5">
      <c r="D2232" s="55"/>
      <c r="E2232" s="55"/>
    </row>
    <row r="2233" spans="4:5">
      <c r="D2233" s="55"/>
      <c r="E2233" s="55"/>
    </row>
    <row r="2234" spans="4:5">
      <c r="D2234" s="55"/>
      <c r="E2234" s="55"/>
    </row>
    <row r="2235" spans="4:5">
      <c r="D2235" s="55"/>
      <c r="E2235" s="55"/>
    </row>
    <row r="2236" spans="4:5">
      <c r="D2236" s="55"/>
      <c r="E2236" s="55"/>
    </row>
    <row r="2237" spans="4:5">
      <c r="D2237" s="55"/>
      <c r="E2237" s="55"/>
    </row>
    <row r="2238" spans="4:5">
      <c r="D2238" s="55"/>
      <c r="E2238" s="55"/>
    </row>
    <row r="2239" spans="4:5">
      <c r="D2239" s="55"/>
      <c r="E2239" s="55"/>
    </row>
    <row r="2240" spans="4:5">
      <c r="D2240" s="55"/>
      <c r="E2240" s="55"/>
    </row>
    <row r="2241" spans="4:5">
      <c r="D2241" s="55"/>
      <c r="E2241" s="55"/>
    </row>
    <row r="2242" spans="4:5">
      <c r="D2242" s="55"/>
      <c r="E2242" s="55"/>
    </row>
    <row r="2243" spans="4:5">
      <c r="D2243" s="55"/>
      <c r="E2243" s="55"/>
    </row>
    <row r="2244" spans="4:5">
      <c r="D2244" s="55"/>
      <c r="E2244" s="55"/>
    </row>
    <row r="2245" spans="4:5">
      <c r="D2245" s="55"/>
      <c r="E2245" s="55"/>
    </row>
    <row r="2246" spans="4:5">
      <c r="D2246" s="55"/>
      <c r="E2246" s="55"/>
    </row>
    <row r="2247" spans="4:5">
      <c r="D2247" s="55"/>
      <c r="E2247" s="55"/>
    </row>
    <row r="2248" spans="4:5">
      <c r="D2248" s="55"/>
      <c r="E2248" s="55"/>
    </row>
    <row r="2249" spans="4:5">
      <c r="D2249" s="55"/>
      <c r="E2249" s="55"/>
    </row>
    <row r="2250" spans="4:5">
      <c r="D2250" s="55"/>
      <c r="E2250" s="55"/>
    </row>
    <row r="2251" spans="4:5">
      <c r="D2251" s="55"/>
      <c r="E2251" s="55"/>
    </row>
    <row r="2252" spans="4:5">
      <c r="D2252" s="55"/>
      <c r="E2252" s="55"/>
    </row>
    <row r="2253" spans="4:5">
      <c r="D2253" s="55"/>
      <c r="E2253" s="55"/>
    </row>
    <row r="2254" spans="4:5">
      <c r="D2254" s="55"/>
      <c r="E2254" s="55"/>
    </row>
    <row r="2255" spans="4:5">
      <c r="D2255" s="55"/>
      <c r="E2255" s="55"/>
    </row>
    <row r="2256" spans="4:5">
      <c r="D2256" s="55"/>
      <c r="E2256" s="55"/>
    </row>
    <row r="2257" spans="4:5">
      <c r="D2257" s="55"/>
      <c r="E2257" s="55"/>
    </row>
    <row r="2258" spans="4:5">
      <c r="D2258" s="55"/>
      <c r="E2258" s="55"/>
    </row>
    <row r="2259" spans="4:5">
      <c r="D2259" s="55"/>
      <c r="E2259" s="55"/>
    </row>
    <row r="2260" spans="4:5">
      <c r="D2260" s="55"/>
      <c r="E2260" s="55"/>
    </row>
    <row r="2261" spans="4:5">
      <c r="D2261" s="55"/>
      <c r="E2261" s="55"/>
    </row>
    <row r="2262" spans="4:5">
      <c r="D2262" s="55"/>
      <c r="E2262" s="55"/>
    </row>
    <row r="2263" spans="4:5">
      <c r="D2263" s="55"/>
      <c r="E2263" s="55"/>
    </row>
    <row r="2264" spans="4:5">
      <c r="D2264" s="55"/>
      <c r="E2264" s="55"/>
    </row>
    <row r="2265" spans="4:5">
      <c r="D2265" s="55"/>
      <c r="E2265" s="55"/>
    </row>
    <row r="2266" spans="4:5">
      <c r="D2266" s="55"/>
      <c r="E2266" s="55"/>
    </row>
    <row r="2267" spans="4:5">
      <c r="D2267" s="55"/>
      <c r="E2267" s="55"/>
    </row>
    <row r="2268" spans="4:5">
      <c r="D2268" s="55"/>
      <c r="E2268" s="55"/>
    </row>
    <row r="2269" spans="4:5">
      <c r="D2269" s="55"/>
      <c r="E2269" s="55"/>
    </row>
    <row r="2270" spans="4:5">
      <c r="D2270" s="55"/>
      <c r="E2270" s="55"/>
    </row>
    <row r="2271" spans="4:5">
      <c r="D2271" s="55"/>
      <c r="E2271" s="55"/>
    </row>
    <row r="2272" spans="4:5">
      <c r="D2272" s="55"/>
      <c r="E2272" s="55"/>
    </row>
    <row r="2273" spans="4:5">
      <c r="D2273" s="55"/>
      <c r="E2273" s="55"/>
    </row>
    <row r="2274" spans="4:5">
      <c r="D2274" s="55"/>
      <c r="E2274" s="55"/>
    </row>
    <row r="2275" spans="4:5">
      <c r="D2275" s="55"/>
      <c r="E2275" s="55"/>
    </row>
    <row r="2276" spans="4:5">
      <c r="D2276" s="55"/>
      <c r="E2276" s="55"/>
    </row>
    <row r="2277" spans="4:5">
      <c r="D2277" s="55"/>
      <c r="E2277" s="55"/>
    </row>
    <row r="2278" spans="4:5">
      <c r="D2278" s="55"/>
      <c r="E2278" s="55"/>
    </row>
    <row r="2279" spans="4:5">
      <c r="D2279" s="55"/>
      <c r="E2279" s="55"/>
    </row>
    <row r="2280" spans="4:5">
      <c r="D2280" s="55"/>
      <c r="E2280" s="55"/>
    </row>
    <row r="2281" spans="4:5">
      <c r="D2281" s="55"/>
      <c r="E2281" s="55"/>
    </row>
    <row r="2282" spans="4:5">
      <c r="D2282" s="55"/>
      <c r="E2282" s="55"/>
    </row>
    <row r="2283" spans="4:5">
      <c r="D2283" s="55"/>
      <c r="E2283" s="55"/>
    </row>
    <row r="2284" spans="4:5">
      <c r="D2284" s="55"/>
      <c r="E2284" s="55"/>
    </row>
    <row r="2285" spans="4:5">
      <c r="D2285" s="55"/>
      <c r="E2285" s="55"/>
    </row>
    <row r="2286" spans="4:5">
      <c r="D2286" s="55"/>
      <c r="E2286" s="55"/>
    </row>
    <row r="2287" spans="4:5">
      <c r="D2287" s="55"/>
      <c r="E2287" s="55"/>
    </row>
    <row r="2288" spans="4:5">
      <c r="D2288" s="55"/>
      <c r="E2288" s="55"/>
    </row>
    <row r="2289" spans="4:5">
      <c r="D2289" s="55"/>
      <c r="E2289" s="55"/>
    </row>
    <row r="2290" spans="4:5">
      <c r="D2290" s="55"/>
      <c r="E2290" s="55"/>
    </row>
    <row r="2291" spans="4:5">
      <c r="D2291" s="55"/>
      <c r="E2291" s="55"/>
    </row>
    <row r="2292" spans="4:5">
      <c r="D2292" s="55"/>
      <c r="E2292" s="55"/>
    </row>
    <row r="2293" spans="4:5">
      <c r="D2293" s="55"/>
      <c r="E2293" s="55"/>
    </row>
    <row r="2294" spans="4:5">
      <c r="D2294" s="55"/>
      <c r="E2294" s="55"/>
    </row>
    <row r="2295" spans="4:5">
      <c r="D2295" s="55"/>
      <c r="E2295" s="55"/>
    </row>
    <row r="2296" spans="4:5">
      <c r="D2296" s="55"/>
      <c r="E2296" s="55"/>
    </row>
    <row r="2297" spans="4:5">
      <c r="D2297" s="55"/>
      <c r="E2297" s="55"/>
    </row>
    <row r="2298" spans="4:5">
      <c r="D2298" s="55"/>
      <c r="E2298" s="55"/>
    </row>
    <row r="2299" spans="4:5">
      <c r="D2299" s="55"/>
      <c r="E2299" s="55"/>
    </row>
    <row r="2300" spans="4:5">
      <c r="D2300" s="55"/>
      <c r="E2300" s="55"/>
    </row>
    <row r="2301" spans="4:5">
      <c r="D2301" s="55"/>
      <c r="E2301" s="55"/>
    </row>
    <row r="2302" spans="4:5">
      <c r="D2302" s="55"/>
      <c r="E2302" s="55"/>
    </row>
    <row r="2303" spans="4:5">
      <c r="D2303" s="55"/>
      <c r="E2303" s="55"/>
    </row>
    <row r="2304" spans="4:5">
      <c r="D2304" s="55"/>
      <c r="E2304" s="55"/>
    </row>
    <row r="2305" spans="4:5">
      <c r="D2305" s="55"/>
      <c r="E2305" s="55"/>
    </row>
    <row r="2306" spans="4:5">
      <c r="D2306" s="55"/>
      <c r="E2306" s="55"/>
    </row>
    <row r="2307" spans="4:5">
      <c r="D2307" s="55"/>
      <c r="E2307" s="55"/>
    </row>
    <row r="2308" spans="4:5">
      <c r="D2308" s="55"/>
      <c r="E2308" s="55"/>
    </row>
    <row r="2309" spans="4:5">
      <c r="D2309" s="55"/>
      <c r="E2309" s="55"/>
    </row>
    <row r="2310" spans="4:5">
      <c r="D2310" s="55"/>
      <c r="E2310" s="55"/>
    </row>
    <row r="2311" spans="4:5">
      <c r="D2311" s="55"/>
      <c r="E2311" s="55"/>
    </row>
    <row r="2312" spans="4:5">
      <c r="D2312" s="55"/>
      <c r="E2312" s="55"/>
    </row>
    <row r="2313" spans="4:5">
      <c r="D2313" s="55"/>
      <c r="E2313" s="55"/>
    </row>
    <row r="2314" spans="4:5">
      <c r="D2314" s="55"/>
      <c r="E2314" s="55"/>
    </row>
    <row r="2315" spans="4:5">
      <c r="D2315" s="55"/>
      <c r="E2315" s="55"/>
    </row>
    <row r="2316" spans="4:5">
      <c r="D2316" s="55"/>
      <c r="E2316" s="55"/>
    </row>
    <row r="2317" spans="4:5">
      <c r="D2317" s="55"/>
      <c r="E2317" s="55"/>
    </row>
    <row r="2318" spans="4:5">
      <c r="D2318" s="55"/>
      <c r="E2318" s="55"/>
    </row>
    <row r="2319" spans="4:5">
      <c r="D2319" s="55"/>
      <c r="E2319" s="55"/>
    </row>
    <row r="2320" spans="4:5">
      <c r="D2320" s="55"/>
      <c r="E2320" s="55"/>
    </row>
    <row r="2321" spans="4:5">
      <c r="D2321" s="55"/>
      <c r="E2321" s="55"/>
    </row>
    <row r="2322" spans="4:5">
      <c r="D2322" s="55"/>
      <c r="E2322" s="55"/>
    </row>
    <row r="2323" spans="4:5">
      <c r="D2323" s="55"/>
      <c r="E2323" s="55"/>
    </row>
    <row r="2324" spans="4:5">
      <c r="D2324" s="55"/>
      <c r="E2324" s="55"/>
    </row>
    <row r="2325" spans="4:5">
      <c r="D2325" s="55"/>
      <c r="E2325" s="55"/>
    </row>
    <row r="2326" spans="4:5">
      <c r="D2326" s="55"/>
      <c r="E2326" s="55"/>
    </row>
    <row r="2327" spans="4:5">
      <c r="D2327" s="55"/>
      <c r="E2327" s="55"/>
    </row>
    <row r="2328" spans="4:5">
      <c r="D2328" s="55"/>
      <c r="E2328" s="55"/>
    </row>
    <row r="2329" spans="4:5">
      <c r="D2329" s="55"/>
      <c r="E2329" s="55"/>
    </row>
    <row r="2330" spans="4:5">
      <c r="D2330" s="55"/>
      <c r="E2330" s="55"/>
    </row>
    <row r="2331" spans="4:5">
      <c r="D2331" s="55"/>
      <c r="E2331" s="55"/>
    </row>
    <row r="2332" spans="4:5">
      <c r="D2332" s="55"/>
      <c r="E2332" s="55"/>
    </row>
    <row r="2333" spans="4:5">
      <c r="D2333" s="55"/>
      <c r="E2333" s="55"/>
    </row>
    <row r="2334" spans="4:5">
      <c r="D2334" s="55"/>
      <c r="E2334" s="55"/>
    </row>
    <row r="2335" spans="4:5">
      <c r="D2335" s="55"/>
      <c r="E2335" s="55"/>
    </row>
    <row r="2336" spans="4:5">
      <c r="D2336" s="55"/>
      <c r="E2336" s="55"/>
    </row>
    <row r="2337" spans="4:5">
      <c r="D2337" s="55"/>
      <c r="E2337" s="55"/>
    </row>
    <row r="2338" spans="4:5">
      <c r="D2338" s="55"/>
      <c r="E2338" s="55"/>
    </row>
    <row r="2339" spans="4:5">
      <c r="D2339" s="55"/>
      <c r="E2339" s="55"/>
    </row>
    <row r="2340" spans="4:5">
      <c r="D2340" s="55"/>
      <c r="E2340" s="55"/>
    </row>
    <row r="2341" spans="4:5">
      <c r="D2341" s="55"/>
      <c r="E2341" s="55"/>
    </row>
    <row r="2342" spans="4:5">
      <c r="D2342" s="55"/>
      <c r="E2342" s="55"/>
    </row>
    <row r="2343" spans="4:5">
      <c r="D2343" s="55"/>
      <c r="E2343" s="55"/>
    </row>
    <row r="2344" spans="4:5">
      <c r="D2344" s="55"/>
      <c r="E2344" s="55"/>
    </row>
    <row r="2345" spans="4:5">
      <c r="D2345" s="55"/>
      <c r="E2345" s="55"/>
    </row>
    <row r="2346" spans="4:5">
      <c r="D2346" s="55"/>
      <c r="E2346" s="55"/>
    </row>
    <row r="2347" spans="4:5">
      <c r="D2347" s="55"/>
      <c r="E2347" s="55"/>
    </row>
    <row r="2348" spans="4:5">
      <c r="D2348" s="55"/>
      <c r="E2348" s="55"/>
    </row>
    <row r="2349" spans="4:5">
      <c r="D2349" s="55"/>
      <c r="E2349" s="55"/>
    </row>
    <row r="2350" spans="4:5">
      <c r="D2350" s="55"/>
      <c r="E2350" s="55"/>
    </row>
    <row r="2351" spans="4:5">
      <c r="D2351" s="55"/>
      <c r="E2351" s="55"/>
    </row>
    <row r="2352" spans="4:5">
      <c r="D2352" s="55"/>
      <c r="E2352" s="55"/>
    </row>
    <row r="2353" spans="4:5">
      <c r="D2353" s="55"/>
      <c r="E2353" s="55"/>
    </row>
    <row r="2354" spans="4:5">
      <c r="D2354" s="55"/>
      <c r="E2354" s="55"/>
    </row>
    <row r="2355" spans="4:5">
      <c r="D2355" s="55"/>
      <c r="E2355" s="55"/>
    </row>
    <row r="2356" spans="4:5">
      <c r="D2356" s="55"/>
      <c r="E2356" s="55"/>
    </row>
    <row r="2357" spans="4:5">
      <c r="D2357" s="55"/>
      <c r="E2357" s="55"/>
    </row>
    <row r="2358" spans="4:5">
      <c r="D2358" s="55"/>
      <c r="E2358" s="55"/>
    </row>
    <row r="2359" spans="4:5">
      <c r="D2359" s="55"/>
      <c r="E2359" s="55"/>
    </row>
    <row r="2360" spans="4:5">
      <c r="D2360" s="55"/>
      <c r="E2360" s="55"/>
    </row>
    <row r="2361" spans="4:5">
      <c r="D2361" s="55"/>
      <c r="E2361" s="55"/>
    </row>
    <row r="2362" spans="4:5">
      <c r="D2362" s="55"/>
      <c r="E2362" s="55"/>
    </row>
    <row r="2363" spans="4:5">
      <c r="D2363" s="55"/>
      <c r="E2363" s="55"/>
    </row>
    <row r="2364" spans="4:5">
      <c r="D2364" s="55"/>
      <c r="E2364" s="55"/>
    </row>
    <row r="2365" spans="4:5">
      <c r="D2365" s="55"/>
      <c r="E2365" s="55"/>
    </row>
    <row r="2366" spans="4:5">
      <c r="D2366" s="55"/>
      <c r="E2366" s="55"/>
    </row>
    <row r="2367" spans="4:5">
      <c r="D2367" s="55"/>
      <c r="E2367" s="55"/>
    </row>
    <row r="2368" spans="4:5">
      <c r="D2368" s="55"/>
      <c r="E2368" s="55"/>
    </row>
    <row r="2369" spans="4:5">
      <c r="D2369" s="55"/>
      <c r="E2369" s="55"/>
    </row>
    <row r="2370" spans="4:5">
      <c r="D2370" s="55"/>
      <c r="E2370" s="55"/>
    </row>
    <row r="2371" spans="4:5">
      <c r="D2371" s="55"/>
      <c r="E2371" s="55"/>
    </row>
    <row r="2372" spans="4:5">
      <c r="D2372" s="55"/>
      <c r="E2372" s="55"/>
    </row>
    <row r="2373" spans="4:5">
      <c r="D2373" s="55"/>
      <c r="E2373" s="55"/>
    </row>
    <row r="2374" spans="4:5">
      <c r="D2374" s="55"/>
      <c r="E2374" s="55"/>
    </row>
    <row r="2375" spans="4:5">
      <c r="D2375" s="55"/>
      <c r="E2375" s="55"/>
    </row>
    <row r="2376" spans="4:5">
      <c r="D2376" s="55"/>
      <c r="E2376" s="55"/>
    </row>
    <row r="2377" spans="4:5">
      <c r="D2377" s="55"/>
      <c r="E2377" s="55"/>
    </row>
    <row r="2378" spans="4:5">
      <c r="D2378" s="55"/>
      <c r="E2378" s="55"/>
    </row>
    <row r="2379" spans="4:5">
      <c r="D2379" s="55"/>
      <c r="E2379" s="55"/>
    </row>
    <row r="2380" spans="4:5">
      <c r="D2380" s="55"/>
      <c r="E2380" s="55"/>
    </row>
    <row r="2381" spans="4:5">
      <c r="D2381" s="55"/>
      <c r="E2381" s="55"/>
    </row>
    <row r="2382" spans="4:5">
      <c r="D2382" s="55"/>
      <c r="E2382" s="55"/>
    </row>
    <row r="2383" spans="4:5">
      <c r="D2383" s="55"/>
      <c r="E2383" s="55"/>
    </row>
    <row r="2384" spans="4:5">
      <c r="D2384" s="55"/>
      <c r="E2384" s="55"/>
    </row>
    <row r="2385" spans="4:5">
      <c r="D2385" s="55"/>
      <c r="E2385" s="55"/>
    </row>
    <row r="2386" spans="4:5">
      <c r="D2386" s="55"/>
      <c r="E2386" s="55"/>
    </row>
    <row r="2387" spans="4:5">
      <c r="D2387" s="55"/>
      <c r="E2387" s="55"/>
    </row>
    <row r="2388" spans="4:5">
      <c r="D2388" s="55"/>
      <c r="E2388" s="55"/>
    </row>
    <row r="2389" spans="4:5">
      <c r="D2389" s="55"/>
      <c r="E2389" s="55"/>
    </row>
    <row r="2390" spans="4:5">
      <c r="D2390" s="55"/>
      <c r="E2390" s="55"/>
    </row>
    <row r="2391" spans="4:5">
      <c r="D2391" s="55"/>
      <c r="E2391" s="55"/>
    </row>
    <row r="2392" spans="4:5">
      <c r="D2392" s="55"/>
      <c r="E2392" s="55"/>
    </row>
    <row r="2393" spans="4:5">
      <c r="D2393" s="55"/>
      <c r="E2393" s="55"/>
    </row>
    <row r="2394" spans="4:5">
      <c r="D2394" s="55"/>
      <c r="E2394" s="55"/>
    </row>
    <row r="2395" spans="4:5">
      <c r="D2395" s="55"/>
      <c r="E2395" s="55"/>
    </row>
    <row r="2396" spans="4:5">
      <c r="D2396" s="55"/>
      <c r="E2396" s="55"/>
    </row>
    <row r="2397" spans="4:5">
      <c r="D2397" s="55"/>
      <c r="E2397" s="55"/>
    </row>
    <row r="2398" spans="4:5">
      <c r="D2398" s="55"/>
      <c r="E2398" s="55"/>
    </row>
    <row r="2399" spans="4:5">
      <c r="D2399" s="55"/>
      <c r="E2399" s="55"/>
    </row>
    <row r="2400" spans="4:5">
      <c r="D2400" s="55"/>
      <c r="E2400" s="55"/>
    </row>
    <row r="2401" spans="4:5">
      <c r="D2401" s="55"/>
      <c r="E2401" s="55"/>
    </row>
    <row r="2402" spans="4:5">
      <c r="D2402" s="55"/>
      <c r="E2402" s="55"/>
    </row>
    <row r="2403" spans="4:5">
      <c r="D2403" s="55"/>
      <c r="E2403" s="55"/>
    </row>
    <row r="2404" spans="4:5">
      <c r="D2404" s="55"/>
      <c r="E2404" s="55"/>
    </row>
    <row r="2405" spans="4:5">
      <c r="D2405" s="55"/>
      <c r="E2405" s="55"/>
    </row>
    <row r="2406" spans="4:5">
      <c r="D2406" s="55"/>
      <c r="E2406" s="55"/>
    </row>
    <row r="2407" spans="4:5">
      <c r="D2407" s="55"/>
      <c r="E2407" s="55"/>
    </row>
    <row r="2408" spans="4:5">
      <c r="D2408" s="55"/>
      <c r="E2408" s="55"/>
    </row>
    <row r="2409" spans="4:5">
      <c r="D2409" s="55"/>
      <c r="E2409" s="55"/>
    </row>
    <row r="2410" spans="4:5">
      <c r="D2410" s="55"/>
      <c r="E2410" s="55"/>
    </row>
    <row r="2411" spans="4:5">
      <c r="D2411" s="55"/>
      <c r="E2411" s="55"/>
    </row>
    <row r="2412" spans="4:5">
      <c r="D2412" s="55"/>
      <c r="E2412" s="55"/>
    </row>
    <row r="2413" spans="4:5">
      <c r="D2413" s="55"/>
      <c r="E2413" s="55"/>
    </row>
    <row r="2414" spans="4:5">
      <c r="D2414" s="55"/>
      <c r="E2414" s="55"/>
    </row>
    <row r="2415" spans="4:5">
      <c r="D2415" s="55"/>
      <c r="E2415" s="55"/>
    </row>
    <row r="2416" spans="4:5">
      <c r="D2416" s="55"/>
      <c r="E2416" s="55"/>
    </row>
    <row r="2417" spans="4:5">
      <c r="D2417" s="55"/>
      <c r="E2417" s="55"/>
    </row>
    <row r="2418" spans="4:5">
      <c r="D2418" s="55"/>
      <c r="E2418" s="55"/>
    </row>
    <row r="2419" spans="4:5">
      <c r="D2419" s="55"/>
      <c r="E2419" s="55"/>
    </row>
    <row r="2420" spans="4:5">
      <c r="D2420" s="55"/>
      <c r="E2420" s="55"/>
    </row>
    <row r="2421" spans="4:5">
      <c r="D2421" s="55"/>
      <c r="E2421" s="55"/>
    </row>
    <row r="2422" spans="4:5">
      <c r="D2422" s="55"/>
      <c r="E2422" s="55"/>
    </row>
    <row r="2423" spans="4:5">
      <c r="D2423" s="55"/>
      <c r="E2423" s="55"/>
    </row>
    <row r="2424" spans="4:5">
      <c r="D2424" s="55"/>
      <c r="E2424" s="55"/>
    </row>
    <row r="2425" spans="4:5">
      <c r="D2425" s="55"/>
      <c r="E2425" s="55"/>
    </row>
    <row r="2426" spans="4:5">
      <c r="D2426" s="55"/>
      <c r="E2426" s="55"/>
    </row>
    <row r="2427" spans="4:5">
      <c r="D2427" s="55"/>
      <c r="E2427" s="55"/>
    </row>
    <row r="2428" spans="4:5">
      <c r="D2428" s="55"/>
      <c r="E2428" s="55"/>
    </row>
    <row r="2429" spans="4:5">
      <c r="D2429" s="55"/>
      <c r="E2429" s="55"/>
    </row>
    <row r="2430" spans="4:5">
      <c r="D2430" s="55"/>
      <c r="E2430" s="55"/>
    </row>
    <row r="2431" spans="4:5">
      <c r="D2431" s="55"/>
      <c r="E2431" s="55"/>
    </row>
    <row r="2432" spans="4:5">
      <c r="D2432" s="55"/>
      <c r="E2432" s="55"/>
    </row>
    <row r="2433" spans="4:5">
      <c r="D2433" s="55"/>
      <c r="E2433" s="55"/>
    </row>
    <row r="2434" spans="4:5">
      <c r="D2434" s="55"/>
      <c r="E2434" s="55"/>
    </row>
    <row r="2435" spans="4:5">
      <c r="D2435" s="55"/>
      <c r="E2435" s="55"/>
    </row>
    <row r="2436" spans="4:5">
      <c r="D2436" s="55"/>
      <c r="E2436" s="55"/>
    </row>
    <row r="2437" spans="4:5">
      <c r="D2437" s="55"/>
      <c r="E2437" s="55"/>
    </row>
    <row r="2438" spans="4:5">
      <c r="D2438" s="55"/>
      <c r="E2438" s="55"/>
    </row>
    <row r="2439" spans="4:5">
      <c r="D2439" s="55"/>
      <c r="E2439" s="55"/>
    </row>
    <row r="2440" spans="4:5">
      <c r="D2440" s="55"/>
      <c r="E2440" s="55"/>
    </row>
    <row r="2441" spans="4:5">
      <c r="D2441" s="55"/>
      <c r="E2441" s="55"/>
    </row>
    <row r="2442" spans="4:5">
      <c r="D2442" s="55"/>
      <c r="E2442" s="55"/>
    </row>
    <row r="2443" spans="4:5">
      <c r="D2443" s="55"/>
      <c r="E2443" s="55"/>
    </row>
    <row r="2444" spans="4:5">
      <c r="D2444" s="55"/>
      <c r="E2444" s="55"/>
    </row>
    <row r="2445" spans="4:5">
      <c r="D2445" s="55"/>
      <c r="E2445" s="55"/>
    </row>
    <row r="2446" spans="4:5">
      <c r="D2446" s="55"/>
      <c r="E2446" s="55"/>
    </row>
    <row r="2447" spans="4:5">
      <c r="D2447" s="55"/>
      <c r="E2447" s="55"/>
    </row>
    <row r="2448" spans="4:5">
      <c r="D2448" s="55"/>
      <c r="E2448" s="55"/>
    </row>
    <row r="2449" spans="4:5">
      <c r="D2449" s="55"/>
      <c r="E2449" s="55"/>
    </row>
    <row r="2450" spans="4:5">
      <c r="D2450" s="55"/>
      <c r="E2450" s="55"/>
    </row>
    <row r="2451" spans="4:5">
      <c r="D2451" s="55"/>
      <c r="E2451" s="55"/>
    </row>
    <row r="2452" spans="4:5">
      <c r="D2452" s="55"/>
      <c r="E2452" s="55"/>
    </row>
    <row r="2453" spans="4:5">
      <c r="D2453" s="55"/>
      <c r="E2453" s="55"/>
    </row>
    <row r="2454" spans="4:5">
      <c r="D2454" s="55"/>
      <c r="E2454" s="55"/>
    </row>
    <row r="2455" spans="4:5">
      <c r="D2455" s="55"/>
      <c r="E2455" s="55"/>
    </row>
    <row r="2456" spans="4:5">
      <c r="D2456" s="55"/>
      <c r="E2456" s="55"/>
    </row>
    <row r="2457" spans="4:5">
      <c r="D2457" s="55"/>
      <c r="E2457" s="55"/>
    </row>
    <row r="2458" spans="4:5">
      <c r="D2458" s="55"/>
      <c r="E2458" s="55"/>
    </row>
    <row r="2459" spans="4:5">
      <c r="D2459" s="55"/>
      <c r="E2459" s="55"/>
    </row>
    <row r="2460" spans="4:5">
      <c r="D2460" s="55"/>
      <c r="E2460" s="55"/>
    </row>
    <row r="2461" spans="4:5">
      <c r="D2461" s="55"/>
      <c r="E2461" s="55"/>
    </row>
    <row r="2462" spans="4:5">
      <c r="D2462" s="55"/>
      <c r="E2462" s="55"/>
    </row>
    <row r="2463" spans="4:5">
      <c r="D2463" s="55"/>
      <c r="E2463" s="55"/>
    </row>
    <row r="2464" spans="4:5">
      <c r="D2464" s="55"/>
      <c r="E2464" s="55"/>
    </row>
    <row r="2465" spans="4:5">
      <c r="D2465" s="55"/>
      <c r="E2465" s="55"/>
    </row>
    <row r="2466" spans="4:5">
      <c r="D2466" s="55"/>
      <c r="E2466" s="55"/>
    </row>
    <row r="2467" spans="4:5">
      <c r="D2467" s="55"/>
      <c r="E2467" s="55"/>
    </row>
    <row r="2468" spans="4:5">
      <c r="D2468" s="55"/>
      <c r="E2468" s="55"/>
    </row>
    <row r="2469" spans="4:5">
      <c r="D2469" s="55"/>
      <c r="E2469" s="55"/>
    </row>
    <row r="2470" spans="4:5">
      <c r="D2470" s="55"/>
      <c r="E2470" s="55"/>
    </row>
    <row r="2471" spans="4:5">
      <c r="D2471" s="55"/>
      <c r="E2471" s="55"/>
    </row>
    <row r="2472" spans="4:5">
      <c r="D2472" s="55"/>
      <c r="E2472" s="55"/>
    </row>
    <row r="2473" spans="4:5">
      <c r="D2473" s="55"/>
      <c r="E2473" s="55"/>
    </row>
    <row r="2474" spans="4:5">
      <c r="D2474" s="55"/>
      <c r="E2474" s="55"/>
    </row>
    <row r="2475" spans="4:5">
      <c r="D2475" s="55"/>
      <c r="E2475" s="55"/>
    </row>
    <row r="2476" spans="4:5">
      <c r="D2476" s="55"/>
      <c r="E2476" s="55"/>
    </row>
    <row r="2477" spans="4:5">
      <c r="D2477" s="55"/>
      <c r="E2477" s="55"/>
    </row>
    <row r="2478" spans="4:5">
      <c r="D2478" s="55"/>
      <c r="E2478" s="55"/>
    </row>
    <row r="2479" spans="4:5">
      <c r="D2479" s="55"/>
      <c r="E2479" s="55"/>
    </row>
    <row r="2480" spans="4:5">
      <c r="D2480" s="55"/>
      <c r="E2480" s="55"/>
    </row>
    <row r="2481" spans="4:5">
      <c r="D2481" s="55"/>
      <c r="E2481" s="55"/>
    </row>
    <row r="2482" spans="4:5">
      <c r="D2482" s="55"/>
      <c r="E2482" s="55"/>
    </row>
    <row r="2483" spans="4:5">
      <c r="D2483" s="55"/>
      <c r="E2483" s="55"/>
    </row>
    <row r="2484" spans="4:5">
      <c r="D2484" s="55"/>
      <c r="E2484" s="55"/>
    </row>
    <row r="2485" spans="4:5">
      <c r="D2485" s="55"/>
      <c r="E2485" s="55"/>
    </row>
    <row r="2486" spans="4:5">
      <c r="D2486" s="55"/>
      <c r="E2486" s="55"/>
    </row>
    <row r="2487" spans="4:5">
      <c r="D2487" s="55"/>
      <c r="E2487" s="55"/>
    </row>
    <row r="2488" spans="4:5">
      <c r="D2488" s="55"/>
      <c r="E2488" s="55"/>
    </row>
    <row r="2489" spans="4:5">
      <c r="D2489" s="55"/>
      <c r="E2489" s="55"/>
    </row>
    <row r="2490" spans="4:5">
      <c r="D2490" s="55"/>
      <c r="E2490" s="55"/>
    </row>
    <row r="2491" spans="4:5">
      <c r="D2491" s="55"/>
      <c r="E2491" s="55"/>
    </row>
    <row r="2492" spans="4:5">
      <c r="D2492" s="55"/>
      <c r="E2492" s="55"/>
    </row>
    <row r="2493" spans="4:5">
      <c r="D2493" s="55"/>
      <c r="E2493" s="55"/>
    </row>
    <row r="2494" spans="4:5">
      <c r="D2494" s="55"/>
      <c r="E2494" s="55"/>
    </row>
    <row r="2495" spans="4:5">
      <c r="D2495" s="55"/>
      <c r="E2495" s="55"/>
    </row>
    <row r="2496" spans="4:5">
      <c r="D2496" s="55"/>
      <c r="E2496" s="55"/>
    </row>
    <row r="2497" spans="4:5">
      <c r="D2497" s="55"/>
      <c r="E2497" s="55"/>
    </row>
    <row r="2498" spans="4:5">
      <c r="D2498" s="55"/>
      <c r="E2498" s="55"/>
    </row>
    <row r="2499" spans="4:5">
      <c r="D2499" s="55"/>
      <c r="E2499" s="55"/>
    </row>
    <row r="2500" spans="4:5">
      <c r="D2500" s="55"/>
      <c r="E2500" s="55"/>
    </row>
    <row r="2501" spans="4:5">
      <c r="D2501" s="55"/>
      <c r="E2501" s="55"/>
    </row>
    <row r="2502" spans="4:5">
      <c r="D2502" s="55"/>
      <c r="E2502" s="55"/>
    </row>
    <row r="2503" spans="4:5">
      <c r="D2503" s="55"/>
      <c r="E2503" s="55"/>
    </row>
    <row r="2504" spans="4:5">
      <c r="D2504" s="55"/>
      <c r="E2504" s="55"/>
    </row>
    <row r="2505" spans="4:5">
      <c r="D2505" s="55"/>
      <c r="E2505" s="55"/>
    </row>
    <row r="2506" spans="4:5">
      <c r="D2506" s="55"/>
      <c r="E2506" s="55"/>
    </row>
    <row r="2507" spans="4:5">
      <c r="D2507" s="55"/>
      <c r="E2507" s="55"/>
    </row>
    <row r="2508" spans="4:5">
      <c r="D2508" s="55"/>
      <c r="E2508" s="55"/>
    </row>
    <row r="2509" spans="4:5">
      <c r="D2509" s="55"/>
      <c r="E2509" s="55"/>
    </row>
    <row r="2510" spans="4:5">
      <c r="D2510" s="55"/>
      <c r="E2510" s="55"/>
    </row>
    <row r="2511" spans="4:5">
      <c r="D2511" s="55"/>
      <c r="E2511" s="55"/>
    </row>
    <row r="2512" spans="4:5">
      <c r="D2512" s="55"/>
      <c r="E2512" s="55"/>
    </row>
    <row r="2513" spans="4:5">
      <c r="D2513" s="55"/>
      <c r="E2513" s="55"/>
    </row>
    <row r="2514" spans="4:5">
      <c r="D2514" s="55"/>
      <c r="E2514" s="55"/>
    </row>
    <row r="2515" spans="4:5">
      <c r="D2515" s="55"/>
      <c r="E2515" s="55"/>
    </row>
    <row r="2516" spans="4:5">
      <c r="D2516" s="55"/>
      <c r="E2516" s="55"/>
    </row>
    <row r="2517" spans="4:5">
      <c r="D2517" s="55"/>
      <c r="E2517" s="55"/>
    </row>
    <row r="2518" spans="4:5">
      <c r="D2518" s="55"/>
      <c r="E2518" s="55"/>
    </row>
    <row r="2519" spans="4:5">
      <c r="D2519" s="55"/>
      <c r="E2519" s="55"/>
    </row>
    <row r="2520" spans="4:5">
      <c r="D2520" s="55"/>
      <c r="E2520" s="55"/>
    </row>
    <row r="2521" spans="4:5">
      <c r="D2521" s="55"/>
      <c r="E2521" s="55"/>
    </row>
    <row r="2522" spans="4:5">
      <c r="D2522" s="55"/>
      <c r="E2522" s="55"/>
    </row>
    <row r="2523" spans="4:5">
      <c r="D2523" s="55"/>
      <c r="E2523" s="55"/>
    </row>
    <row r="2524" spans="4:5">
      <c r="D2524" s="55"/>
      <c r="E2524" s="55"/>
    </row>
    <row r="2525" spans="4:5">
      <c r="D2525" s="55"/>
      <c r="E2525" s="55"/>
    </row>
    <row r="2526" spans="4:5">
      <c r="D2526" s="55"/>
      <c r="E2526" s="55"/>
    </row>
    <row r="2527" spans="4:5">
      <c r="D2527" s="55"/>
      <c r="E2527" s="55"/>
    </row>
    <row r="2528" spans="4:5">
      <c r="D2528" s="55"/>
      <c r="E2528" s="55"/>
    </row>
    <row r="2529" spans="4:5">
      <c r="D2529" s="55"/>
      <c r="E2529" s="55"/>
    </row>
    <row r="2530" spans="4:5">
      <c r="D2530" s="55"/>
      <c r="E2530" s="55"/>
    </row>
    <row r="2531" spans="4:5">
      <c r="D2531" s="55"/>
      <c r="E2531" s="55"/>
    </row>
    <row r="2532" spans="4:5">
      <c r="D2532" s="55"/>
      <c r="E2532" s="55"/>
    </row>
    <row r="2533" spans="4:5">
      <c r="D2533" s="55"/>
      <c r="E2533" s="55"/>
    </row>
    <row r="2534" spans="4:5">
      <c r="D2534" s="55"/>
      <c r="E2534" s="55"/>
    </row>
    <row r="2535" spans="4:5">
      <c r="D2535" s="55"/>
      <c r="E2535" s="55"/>
    </row>
    <row r="2536" spans="4:5">
      <c r="D2536" s="55"/>
      <c r="E2536" s="55"/>
    </row>
    <row r="2537" spans="4:5">
      <c r="D2537" s="55"/>
      <c r="E2537" s="55"/>
    </row>
    <row r="2538" spans="4:5">
      <c r="D2538" s="55"/>
      <c r="E2538" s="55"/>
    </row>
    <row r="2539" spans="4:5">
      <c r="D2539" s="55"/>
      <c r="E2539" s="55"/>
    </row>
    <row r="2540" spans="4:5">
      <c r="D2540" s="55"/>
      <c r="E2540" s="55"/>
    </row>
    <row r="2541" spans="4:5">
      <c r="D2541" s="55"/>
      <c r="E2541" s="55"/>
    </row>
    <row r="2542" spans="4:5">
      <c r="D2542" s="55"/>
      <c r="E2542" s="55"/>
    </row>
    <row r="2543" spans="4:5">
      <c r="D2543" s="55"/>
      <c r="E2543" s="55"/>
    </row>
    <row r="2544" spans="4:5">
      <c r="D2544" s="55"/>
      <c r="E2544" s="55"/>
    </row>
    <row r="2545" spans="4:5">
      <c r="D2545" s="55"/>
      <c r="E2545" s="55"/>
    </row>
    <row r="2546" spans="4:5">
      <c r="D2546" s="55"/>
      <c r="E2546" s="55"/>
    </row>
    <row r="2547" spans="4:5">
      <c r="D2547" s="55"/>
      <c r="E2547" s="55"/>
    </row>
    <row r="2548" spans="4:5">
      <c r="D2548" s="55"/>
      <c r="E2548" s="55"/>
    </row>
    <row r="2549" spans="4:5">
      <c r="D2549" s="55"/>
      <c r="E2549" s="55"/>
    </row>
    <row r="2550" spans="4:5">
      <c r="D2550" s="55"/>
      <c r="E2550" s="55"/>
    </row>
    <row r="2551" spans="4:5">
      <c r="D2551" s="55"/>
      <c r="E2551" s="55"/>
    </row>
    <row r="2552" spans="4:5">
      <c r="D2552" s="55"/>
      <c r="E2552" s="55"/>
    </row>
    <row r="2553" spans="4:5">
      <c r="D2553" s="55"/>
      <c r="E2553" s="55"/>
    </row>
    <row r="2554" spans="4:5">
      <c r="D2554" s="55"/>
      <c r="E2554" s="55"/>
    </row>
    <row r="2555" spans="4:5">
      <c r="D2555" s="55"/>
      <c r="E2555" s="55"/>
    </row>
    <row r="2556" spans="4:5">
      <c r="D2556" s="55"/>
      <c r="E2556" s="55"/>
    </row>
    <row r="2557" spans="4:5">
      <c r="D2557" s="55"/>
      <c r="E2557" s="55"/>
    </row>
    <row r="2558" spans="4:5">
      <c r="D2558" s="55"/>
      <c r="E2558" s="55"/>
    </row>
    <row r="2559" spans="4:5">
      <c r="D2559" s="55"/>
      <c r="E2559" s="55"/>
    </row>
    <row r="2560" spans="4:5">
      <c r="D2560" s="55"/>
      <c r="E2560" s="55"/>
    </row>
    <row r="2561" spans="4:5">
      <c r="D2561" s="55"/>
      <c r="E2561" s="55"/>
    </row>
    <row r="2562" spans="4:5">
      <c r="D2562" s="55"/>
      <c r="E2562" s="55"/>
    </row>
    <row r="2563" spans="4:5">
      <c r="D2563" s="55"/>
      <c r="E2563" s="55"/>
    </row>
    <row r="2564" spans="4:5">
      <c r="D2564" s="55"/>
      <c r="E2564" s="55"/>
    </row>
    <row r="2565" spans="4:5">
      <c r="D2565" s="55"/>
      <c r="E2565" s="55"/>
    </row>
    <row r="2566" spans="4:5">
      <c r="D2566" s="55"/>
      <c r="E2566" s="55"/>
    </row>
    <row r="2567" spans="4:5">
      <c r="D2567" s="55"/>
      <c r="E2567" s="55"/>
    </row>
    <row r="2568" spans="4:5">
      <c r="D2568" s="55"/>
      <c r="E2568" s="55"/>
    </row>
    <row r="2569" spans="4:5">
      <c r="D2569" s="55"/>
      <c r="E2569" s="55"/>
    </row>
    <row r="2570" spans="4:5">
      <c r="D2570" s="55"/>
      <c r="E2570" s="55"/>
    </row>
    <row r="2571" spans="4:5">
      <c r="D2571" s="55"/>
      <c r="E2571" s="55"/>
    </row>
    <row r="2572" spans="4:5">
      <c r="D2572" s="55"/>
      <c r="E2572" s="55"/>
    </row>
    <row r="2573" spans="4:5">
      <c r="D2573" s="55"/>
      <c r="E2573" s="55"/>
    </row>
    <row r="2574" spans="4:5">
      <c r="D2574" s="55"/>
      <c r="E2574" s="55"/>
    </row>
    <row r="2575" spans="4:5">
      <c r="D2575" s="55"/>
      <c r="E2575" s="55"/>
    </row>
    <row r="2576" spans="4:5">
      <c r="D2576" s="55"/>
      <c r="E2576" s="55"/>
    </row>
    <row r="2577" spans="4:5">
      <c r="D2577" s="55"/>
      <c r="E2577" s="55"/>
    </row>
    <row r="2578" spans="4:5">
      <c r="D2578" s="55"/>
      <c r="E2578" s="55"/>
    </row>
    <row r="2579" spans="4:5">
      <c r="D2579" s="55"/>
      <c r="E2579" s="55"/>
    </row>
    <row r="2580" spans="4:5">
      <c r="D2580" s="55"/>
      <c r="E2580" s="55"/>
    </row>
    <row r="2581" spans="4:5">
      <c r="D2581" s="55"/>
      <c r="E2581" s="55"/>
    </row>
    <row r="2582" spans="4:5">
      <c r="D2582" s="55"/>
      <c r="E2582" s="55"/>
    </row>
    <row r="2583" spans="4:5">
      <c r="D2583" s="55"/>
      <c r="E2583" s="55"/>
    </row>
    <row r="2584" spans="4:5">
      <c r="D2584" s="55"/>
      <c r="E2584" s="55"/>
    </row>
    <row r="2585" spans="4:5">
      <c r="D2585" s="55"/>
      <c r="E2585" s="55"/>
    </row>
    <row r="2586" spans="4:5">
      <c r="D2586" s="55"/>
      <c r="E2586" s="55"/>
    </row>
    <row r="2587" spans="4:5">
      <c r="D2587" s="55"/>
      <c r="E2587" s="55"/>
    </row>
    <row r="2588" spans="4:5">
      <c r="D2588" s="55"/>
      <c r="E2588" s="55"/>
    </row>
    <row r="2589" spans="4:5">
      <c r="D2589" s="55"/>
      <c r="E2589" s="55"/>
    </row>
    <row r="2590" spans="4:5">
      <c r="D2590" s="55"/>
      <c r="E2590" s="55"/>
    </row>
    <row r="2591" spans="4:5">
      <c r="D2591" s="55"/>
      <c r="E2591" s="55"/>
    </row>
    <row r="2592" spans="4:5">
      <c r="D2592" s="55"/>
      <c r="E2592" s="55"/>
    </row>
    <row r="2593" spans="4:5">
      <c r="D2593" s="55"/>
      <c r="E2593" s="55"/>
    </row>
    <row r="2594" spans="4:5">
      <c r="D2594" s="55"/>
      <c r="E2594" s="55"/>
    </row>
    <row r="2595" spans="4:5">
      <c r="D2595" s="55"/>
      <c r="E2595" s="55"/>
    </row>
    <row r="2596" spans="4:5">
      <c r="D2596" s="55"/>
      <c r="E2596" s="55"/>
    </row>
    <row r="2597" spans="4:5">
      <c r="D2597" s="55"/>
      <c r="E2597" s="55"/>
    </row>
    <row r="2598" spans="4:5">
      <c r="D2598" s="55"/>
      <c r="E2598" s="55"/>
    </row>
    <row r="2599" spans="4:5">
      <c r="D2599" s="55"/>
      <c r="E2599" s="55"/>
    </row>
    <row r="2600" spans="4:5">
      <c r="D2600" s="55"/>
      <c r="E2600" s="55"/>
    </row>
    <row r="2601" spans="4:5">
      <c r="D2601" s="55"/>
      <c r="E2601" s="55"/>
    </row>
    <row r="2602" spans="4:5">
      <c r="D2602" s="55"/>
      <c r="E2602" s="55"/>
    </row>
    <row r="2603" spans="4:5">
      <c r="D2603" s="55"/>
      <c r="E2603" s="55"/>
    </row>
    <row r="2604" spans="4:5">
      <c r="D2604" s="55"/>
      <c r="E2604" s="55"/>
    </row>
    <row r="2605" spans="4:5">
      <c r="D2605" s="55"/>
      <c r="E2605" s="55"/>
    </row>
    <row r="2606" spans="4:5">
      <c r="D2606" s="55"/>
      <c r="E2606" s="55"/>
    </row>
    <row r="2607" spans="4:5">
      <c r="D2607" s="55"/>
      <c r="E2607" s="55"/>
    </row>
    <row r="2608" spans="4:5">
      <c r="D2608" s="55"/>
      <c r="E2608" s="55"/>
    </row>
    <row r="2609" spans="4:5">
      <c r="D2609" s="55"/>
      <c r="E2609" s="55"/>
    </row>
    <row r="2610" spans="4:5">
      <c r="D2610" s="55"/>
      <c r="E2610" s="55"/>
    </row>
    <row r="2611" spans="4:5">
      <c r="D2611" s="55"/>
      <c r="E2611" s="55"/>
    </row>
    <row r="2612" spans="4:5">
      <c r="D2612" s="55"/>
      <c r="E2612" s="55"/>
    </row>
    <row r="2613" spans="4:5">
      <c r="D2613" s="55"/>
      <c r="E2613" s="55"/>
    </row>
    <row r="2614" spans="4:5">
      <c r="D2614" s="55"/>
      <c r="E2614" s="55"/>
    </row>
    <row r="2615" spans="4:5">
      <c r="D2615" s="55"/>
      <c r="E2615" s="55"/>
    </row>
    <row r="2616" spans="4:5">
      <c r="D2616" s="55"/>
      <c r="E2616" s="55"/>
    </row>
    <row r="2617" spans="4:5">
      <c r="D2617" s="55"/>
      <c r="E2617" s="55"/>
    </row>
    <row r="2618" spans="4:5">
      <c r="D2618" s="55"/>
      <c r="E2618" s="55"/>
    </row>
    <row r="2619" spans="4:5">
      <c r="D2619" s="55"/>
      <c r="E2619" s="55"/>
    </row>
    <row r="2620" spans="4:5">
      <c r="D2620" s="55"/>
      <c r="E2620" s="55"/>
    </row>
    <row r="2621" spans="4:5">
      <c r="D2621" s="55"/>
      <c r="E2621" s="55"/>
    </row>
    <row r="2622" spans="4:5">
      <c r="D2622" s="55"/>
      <c r="E2622" s="55"/>
    </row>
    <row r="2623" spans="4:5">
      <c r="D2623" s="55"/>
      <c r="E2623" s="55"/>
    </row>
    <row r="2624" spans="4:5">
      <c r="D2624" s="55"/>
      <c r="E2624" s="55"/>
    </row>
    <row r="2625" spans="4:5">
      <c r="D2625" s="55"/>
      <c r="E2625" s="55"/>
    </row>
    <row r="2626" spans="4:5">
      <c r="D2626" s="55"/>
      <c r="E2626" s="55"/>
    </row>
    <row r="2627" spans="4:5">
      <c r="D2627" s="55"/>
      <c r="E2627" s="55"/>
    </row>
    <row r="2628" spans="4:5">
      <c r="D2628" s="55"/>
      <c r="E2628" s="55"/>
    </row>
    <row r="2629" spans="4:5">
      <c r="D2629" s="55"/>
      <c r="E2629" s="55"/>
    </row>
    <row r="2630" spans="4:5">
      <c r="D2630" s="55"/>
      <c r="E2630" s="55"/>
    </row>
    <row r="2631" spans="4:5">
      <c r="D2631" s="55"/>
      <c r="E2631" s="55"/>
    </row>
    <row r="2632" spans="4:5">
      <c r="D2632" s="55"/>
      <c r="E2632" s="55"/>
    </row>
    <row r="2633" spans="4:5">
      <c r="D2633" s="55"/>
      <c r="E2633" s="55"/>
    </row>
    <row r="2634" spans="4:5">
      <c r="D2634" s="55"/>
      <c r="E2634" s="55"/>
    </row>
    <row r="2635" spans="4:5">
      <c r="D2635" s="55"/>
      <c r="E2635" s="55"/>
    </row>
    <row r="2636" spans="4:5">
      <c r="D2636" s="55"/>
      <c r="E2636" s="55"/>
    </row>
    <row r="2637" spans="4:5">
      <c r="D2637" s="55"/>
      <c r="E2637" s="55"/>
    </row>
    <row r="2638" spans="4:5">
      <c r="D2638" s="55"/>
      <c r="E2638" s="55"/>
    </row>
    <row r="2639" spans="4:5">
      <c r="D2639" s="55"/>
      <c r="E2639" s="55"/>
    </row>
    <row r="2640" spans="4:5">
      <c r="D2640" s="55"/>
      <c r="E2640" s="55"/>
    </row>
    <row r="2641" spans="4:5">
      <c r="D2641" s="55"/>
      <c r="E2641" s="55"/>
    </row>
    <row r="2642" spans="4:5">
      <c r="D2642" s="55"/>
      <c r="E2642" s="55"/>
    </row>
    <row r="2643" spans="4:5">
      <c r="D2643" s="55"/>
      <c r="E2643" s="55"/>
    </row>
    <row r="2644" spans="4:5">
      <c r="D2644" s="55"/>
      <c r="E2644" s="55"/>
    </row>
    <row r="2645" spans="4:5">
      <c r="D2645" s="55"/>
      <c r="E2645" s="55"/>
    </row>
    <row r="2646" spans="4:5">
      <c r="D2646" s="55"/>
      <c r="E2646" s="55"/>
    </row>
    <row r="2647" spans="4:5">
      <c r="D2647" s="55"/>
      <c r="E2647" s="55"/>
    </row>
    <row r="2648" spans="4:5">
      <c r="D2648" s="55"/>
      <c r="E2648" s="55"/>
    </row>
    <row r="2649" spans="4:5">
      <c r="D2649" s="55"/>
      <c r="E2649" s="55"/>
    </row>
    <row r="2650" spans="4:5">
      <c r="D2650" s="55"/>
      <c r="E2650" s="55"/>
    </row>
    <row r="2651" spans="4:5">
      <c r="D2651" s="55"/>
      <c r="E2651" s="55"/>
    </row>
    <row r="2652" spans="4:5">
      <c r="D2652" s="55"/>
      <c r="E2652" s="55"/>
    </row>
    <row r="2653" spans="4:5">
      <c r="D2653" s="55"/>
      <c r="E2653" s="55"/>
    </row>
    <row r="2654" spans="4:5">
      <c r="D2654" s="55"/>
      <c r="E2654" s="55"/>
    </row>
    <row r="2655" spans="4:5">
      <c r="D2655" s="55"/>
      <c r="E2655" s="55"/>
    </row>
    <row r="2656" spans="4:5">
      <c r="D2656" s="55"/>
      <c r="E2656" s="55"/>
    </row>
    <row r="2657" spans="4:5">
      <c r="D2657" s="55"/>
      <c r="E2657" s="55"/>
    </row>
    <row r="2658" spans="4:5">
      <c r="D2658" s="55"/>
      <c r="E2658" s="55"/>
    </row>
    <row r="2659" spans="4:5">
      <c r="D2659" s="55"/>
      <c r="E2659" s="55"/>
    </row>
    <row r="2660" spans="4:5">
      <c r="D2660" s="55"/>
      <c r="E2660" s="55"/>
    </row>
    <row r="2661" spans="4:5">
      <c r="D2661" s="55"/>
      <c r="E2661" s="55"/>
    </row>
    <row r="2662" spans="4:5">
      <c r="D2662" s="55"/>
      <c r="E2662" s="55"/>
    </row>
    <row r="2663" spans="4:5">
      <c r="D2663" s="55"/>
      <c r="E2663" s="55"/>
    </row>
    <row r="2664" spans="4:5">
      <c r="D2664" s="55"/>
      <c r="E2664" s="55"/>
    </row>
    <row r="2665" spans="4:5">
      <c r="D2665" s="55"/>
      <c r="E2665" s="55"/>
    </row>
    <row r="2666" spans="4:5">
      <c r="D2666" s="55"/>
      <c r="E2666" s="55"/>
    </row>
    <row r="2667" spans="4:5">
      <c r="D2667" s="55"/>
      <c r="E2667" s="55"/>
    </row>
    <row r="2668" spans="4:5">
      <c r="D2668" s="55"/>
      <c r="E2668" s="55"/>
    </row>
    <row r="2669" spans="4:5">
      <c r="D2669" s="55"/>
      <c r="E2669" s="55"/>
    </row>
    <row r="2670" spans="4:5">
      <c r="D2670" s="55"/>
      <c r="E2670" s="55"/>
    </row>
    <row r="2671" spans="4:5">
      <c r="D2671" s="55"/>
      <c r="E2671" s="55"/>
    </row>
    <row r="2672" spans="4:5">
      <c r="D2672" s="55"/>
      <c r="E2672" s="55"/>
    </row>
    <row r="2673" spans="4:5">
      <c r="D2673" s="55"/>
      <c r="E2673" s="55"/>
    </row>
    <row r="2674" spans="4:5">
      <c r="D2674" s="55"/>
      <c r="E2674" s="55"/>
    </row>
    <row r="2675" spans="4:5">
      <c r="D2675" s="55"/>
      <c r="E2675" s="55"/>
    </row>
    <row r="2676" spans="4:5">
      <c r="D2676" s="55"/>
      <c r="E2676" s="55"/>
    </row>
    <row r="2677" spans="4:5">
      <c r="D2677" s="55"/>
      <c r="E2677" s="55"/>
    </row>
    <row r="2678" spans="4:5">
      <c r="D2678" s="55"/>
      <c r="E2678" s="55"/>
    </row>
    <row r="2679" spans="4:5">
      <c r="D2679" s="55"/>
      <c r="E2679" s="55"/>
    </row>
    <row r="2680" spans="4:5">
      <c r="D2680" s="55"/>
      <c r="E2680" s="55"/>
    </row>
    <row r="2681" spans="4:5">
      <c r="D2681" s="55"/>
      <c r="E2681" s="55"/>
    </row>
    <row r="2682" spans="4:5">
      <c r="D2682" s="55"/>
      <c r="E2682" s="55"/>
    </row>
    <row r="2683" spans="4:5">
      <c r="D2683" s="55"/>
      <c r="E2683" s="55"/>
    </row>
    <row r="2684" spans="4:5">
      <c r="D2684" s="55"/>
      <c r="E2684" s="55"/>
    </row>
    <row r="2685" spans="4:5">
      <c r="D2685" s="55"/>
      <c r="E2685" s="55"/>
    </row>
    <row r="2686" spans="4:5">
      <c r="D2686" s="55"/>
      <c r="E2686" s="55"/>
    </row>
    <row r="2687" spans="4:5">
      <c r="D2687" s="55"/>
      <c r="E2687" s="55"/>
    </row>
    <row r="2688" spans="4:5">
      <c r="D2688" s="55"/>
      <c r="E2688" s="55"/>
    </row>
    <row r="2689" spans="4:5">
      <c r="D2689" s="55"/>
      <c r="E2689" s="55"/>
    </row>
    <row r="2690" spans="4:5">
      <c r="D2690" s="55"/>
      <c r="E2690" s="55"/>
    </row>
    <row r="2691" spans="4:5">
      <c r="D2691" s="55"/>
      <c r="E2691" s="55"/>
    </row>
    <row r="2692" spans="4:5">
      <c r="D2692" s="55"/>
      <c r="E2692" s="55"/>
    </row>
    <row r="2693" spans="4:5">
      <c r="D2693" s="55"/>
      <c r="E2693" s="55"/>
    </row>
    <row r="2694" spans="4:5">
      <c r="D2694" s="55"/>
      <c r="E2694" s="55"/>
    </row>
    <row r="2695" spans="4:5">
      <c r="D2695" s="55"/>
      <c r="E2695" s="55"/>
    </row>
    <row r="2696" spans="4:5">
      <c r="D2696" s="55"/>
      <c r="E2696" s="55"/>
    </row>
    <row r="2697" spans="4:5">
      <c r="D2697" s="55"/>
      <c r="E2697" s="55"/>
    </row>
    <row r="2698" spans="4:5">
      <c r="D2698" s="55"/>
      <c r="E2698" s="55"/>
    </row>
    <row r="2699" spans="4:5">
      <c r="D2699" s="55"/>
      <c r="E2699" s="55"/>
    </row>
    <row r="2700" spans="4:5">
      <c r="D2700" s="55"/>
      <c r="E2700" s="55"/>
    </row>
    <row r="2701" spans="4:5">
      <c r="D2701" s="55"/>
      <c r="E2701" s="55"/>
    </row>
    <row r="2702" spans="4:5">
      <c r="D2702" s="55"/>
      <c r="E2702" s="55"/>
    </row>
    <row r="2703" spans="4:5">
      <c r="D2703" s="55"/>
      <c r="E2703" s="55"/>
    </row>
    <row r="2704" spans="4:5">
      <c r="D2704" s="55"/>
      <c r="E2704" s="55"/>
    </row>
    <row r="2705" spans="4:5">
      <c r="D2705" s="55"/>
      <c r="E2705" s="55"/>
    </row>
    <row r="2706" spans="4:5">
      <c r="D2706" s="55"/>
      <c r="E2706" s="55"/>
    </row>
    <row r="2707" spans="4:5">
      <c r="D2707" s="55"/>
      <c r="E2707" s="55"/>
    </row>
    <row r="2708" spans="4:5">
      <c r="D2708" s="55"/>
      <c r="E2708" s="55"/>
    </row>
    <row r="2709" spans="4:5">
      <c r="D2709" s="55"/>
      <c r="E2709" s="55"/>
    </row>
    <row r="2710" spans="4:5">
      <c r="D2710" s="55"/>
      <c r="E2710" s="55"/>
    </row>
    <row r="2711" spans="4:5">
      <c r="D2711" s="55"/>
      <c r="E2711" s="55"/>
    </row>
    <row r="2712" spans="4:5">
      <c r="D2712" s="55"/>
      <c r="E2712" s="55"/>
    </row>
    <row r="2713" spans="4:5">
      <c r="D2713" s="55"/>
      <c r="E2713" s="55"/>
    </row>
    <row r="2714" spans="4:5">
      <c r="D2714" s="55"/>
      <c r="E2714" s="55"/>
    </row>
    <row r="2715" spans="4:5">
      <c r="D2715" s="55"/>
      <c r="E2715" s="55"/>
    </row>
    <row r="2716" spans="4:5">
      <c r="D2716" s="55"/>
      <c r="E2716" s="55"/>
    </row>
    <row r="2717" spans="4:5">
      <c r="D2717" s="55"/>
      <c r="E2717" s="55"/>
    </row>
    <row r="2718" spans="4:5">
      <c r="D2718" s="55"/>
      <c r="E2718" s="55"/>
    </row>
    <row r="2719" spans="4:5">
      <c r="D2719" s="55"/>
      <c r="E2719" s="55"/>
    </row>
    <row r="2720" spans="4:5">
      <c r="D2720" s="55"/>
      <c r="E2720" s="55"/>
    </row>
    <row r="2721" spans="4:5">
      <c r="D2721" s="55"/>
      <c r="E2721" s="55"/>
    </row>
    <row r="2722" spans="4:5">
      <c r="D2722" s="55"/>
      <c r="E2722" s="55"/>
    </row>
    <row r="2723" spans="4:5">
      <c r="D2723" s="55"/>
      <c r="E2723" s="55"/>
    </row>
    <row r="2724" spans="4:5">
      <c r="D2724" s="55"/>
      <c r="E2724" s="55"/>
    </row>
    <row r="2725" spans="4:5">
      <c r="D2725" s="55"/>
      <c r="E2725" s="55"/>
    </row>
    <row r="2726" spans="4:5">
      <c r="D2726" s="55"/>
      <c r="E2726" s="55"/>
    </row>
    <row r="2727" spans="4:5">
      <c r="D2727" s="55"/>
      <c r="E2727" s="55"/>
    </row>
    <row r="2728" spans="4:5">
      <c r="D2728" s="55"/>
      <c r="E2728" s="55"/>
    </row>
    <row r="2729" spans="4:5">
      <c r="D2729" s="55"/>
      <c r="E2729" s="55"/>
    </row>
    <row r="2730" spans="4:5">
      <c r="D2730" s="55"/>
      <c r="E2730" s="55"/>
    </row>
    <row r="2731" spans="4:5">
      <c r="D2731" s="55"/>
      <c r="E2731" s="55"/>
    </row>
    <row r="2732" spans="4:5">
      <c r="D2732" s="55"/>
      <c r="E2732" s="55"/>
    </row>
    <row r="2733" spans="4:5">
      <c r="D2733" s="55"/>
      <c r="E2733" s="55"/>
    </row>
    <row r="2734" spans="4:5">
      <c r="D2734" s="55"/>
      <c r="E2734" s="55"/>
    </row>
    <row r="2735" spans="4:5">
      <c r="D2735" s="55"/>
      <c r="E2735" s="55"/>
    </row>
    <row r="2736" spans="4:5">
      <c r="D2736" s="55"/>
      <c r="E2736" s="55"/>
    </row>
    <row r="2737" spans="4:5">
      <c r="D2737" s="55"/>
      <c r="E2737" s="55"/>
    </row>
    <row r="2738" spans="4:5">
      <c r="D2738" s="55"/>
      <c r="E2738" s="55"/>
    </row>
    <row r="2739" spans="4:5">
      <c r="D2739" s="55"/>
      <c r="E2739" s="55"/>
    </row>
    <row r="2740" spans="4:5">
      <c r="D2740" s="55"/>
      <c r="E2740" s="55"/>
    </row>
    <row r="2741" spans="4:5">
      <c r="D2741" s="55"/>
      <c r="E2741" s="55"/>
    </row>
    <row r="2742" spans="4:5">
      <c r="D2742" s="55"/>
      <c r="E2742" s="55"/>
    </row>
    <row r="2743" spans="4:5">
      <c r="D2743" s="55"/>
      <c r="E2743" s="55"/>
    </row>
    <row r="2744" spans="4:5">
      <c r="D2744" s="55"/>
      <c r="E2744" s="55"/>
    </row>
    <row r="2745" spans="4:5">
      <c r="D2745" s="55"/>
      <c r="E2745" s="55"/>
    </row>
    <row r="2746" spans="4:5">
      <c r="D2746" s="55"/>
      <c r="E2746" s="55"/>
    </row>
    <row r="2747" spans="4:5">
      <c r="D2747" s="55"/>
      <c r="E2747" s="55"/>
    </row>
    <row r="2748" spans="4:5">
      <c r="D2748" s="55"/>
      <c r="E2748" s="55"/>
    </row>
    <row r="2749" spans="4:5">
      <c r="D2749" s="55"/>
      <c r="E2749" s="55"/>
    </row>
    <row r="2750" spans="4:5">
      <c r="D2750" s="55"/>
      <c r="E2750" s="55"/>
    </row>
    <row r="2751" spans="4:5">
      <c r="D2751" s="55"/>
      <c r="E2751" s="55"/>
    </row>
    <row r="2752" spans="4:5">
      <c r="D2752" s="55"/>
      <c r="E2752" s="55"/>
    </row>
    <row r="2753" spans="4:5">
      <c r="D2753" s="55"/>
      <c r="E2753" s="55"/>
    </row>
    <row r="2754" spans="4:5">
      <c r="D2754" s="55"/>
      <c r="E2754" s="55"/>
    </row>
    <row r="2755" spans="4:5">
      <c r="D2755" s="55"/>
      <c r="E2755" s="55"/>
    </row>
    <row r="2756" spans="4:5">
      <c r="D2756" s="55"/>
      <c r="E2756" s="55"/>
    </row>
    <row r="2757" spans="4:5">
      <c r="D2757" s="55"/>
      <c r="E2757" s="55"/>
    </row>
    <row r="2758" spans="4:5">
      <c r="D2758" s="55"/>
      <c r="E2758" s="55"/>
    </row>
    <row r="2759" spans="4:5">
      <c r="D2759" s="55"/>
      <c r="E2759" s="55"/>
    </row>
    <row r="2760" spans="4:5">
      <c r="D2760" s="55"/>
      <c r="E2760" s="55"/>
    </row>
    <row r="2761" spans="4:5">
      <c r="D2761" s="55"/>
      <c r="E2761" s="55"/>
    </row>
    <row r="2762" spans="4:5">
      <c r="D2762" s="55"/>
      <c r="E2762" s="55"/>
    </row>
    <row r="2763" spans="4:5">
      <c r="D2763" s="55"/>
      <c r="E2763" s="55"/>
    </row>
    <row r="2764" spans="4:5">
      <c r="D2764" s="55"/>
      <c r="E2764" s="55"/>
    </row>
    <row r="2765" spans="4:5">
      <c r="D2765" s="55"/>
      <c r="E2765" s="55"/>
    </row>
    <row r="2766" spans="4:5">
      <c r="D2766" s="55"/>
      <c r="E2766" s="55"/>
    </row>
    <row r="2767" spans="4:5">
      <c r="D2767" s="55"/>
      <c r="E2767" s="55"/>
    </row>
    <row r="2768" spans="4:5">
      <c r="D2768" s="55"/>
      <c r="E2768" s="55"/>
    </row>
    <row r="2769" spans="4:5">
      <c r="D2769" s="55"/>
      <c r="E2769" s="55"/>
    </row>
    <row r="2770" spans="4:5">
      <c r="D2770" s="55"/>
      <c r="E2770" s="55"/>
    </row>
    <row r="2771" spans="4:5">
      <c r="D2771" s="55"/>
      <c r="E2771" s="55"/>
    </row>
    <row r="2772" spans="4:5">
      <c r="D2772" s="55"/>
      <c r="E2772" s="55"/>
    </row>
    <row r="2773" spans="4:5">
      <c r="D2773" s="55"/>
      <c r="E2773" s="55"/>
    </row>
    <row r="2774" spans="4:5">
      <c r="D2774" s="55"/>
      <c r="E2774" s="55"/>
    </row>
    <row r="2775" spans="4:5">
      <c r="D2775" s="55"/>
      <c r="E2775" s="55"/>
    </row>
    <row r="2776" spans="4:5">
      <c r="D2776" s="55"/>
      <c r="E2776" s="55"/>
    </row>
    <row r="2777" spans="4:5">
      <c r="D2777" s="55"/>
      <c r="E2777" s="55"/>
    </row>
    <row r="2778" spans="4:5">
      <c r="D2778" s="55"/>
      <c r="E2778" s="55"/>
    </row>
    <row r="2779" spans="4:5">
      <c r="D2779" s="55"/>
      <c r="E2779" s="55"/>
    </row>
    <row r="2780" spans="4:5">
      <c r="D2780" s="55"/>
      <c r="E2780" s="55"/>
    </row>
    <row r="2781" spans="4:5">
      <c r="D2781" s="55"/>
      <c r="E2781" s="55"/>
    </row>
    <row r="2782" spans="4:5">
      <c r="D2782" s="55"/>
      <c r="E2782" s="55"/>
    </row>
    <row r="2783" spans="4:5">
      <c r="D2783" s="55"/>
      <c r="E2783" s="55"/>
    </row>
    <row r="2784" spans="4:5">
      <c r="D2784" s="55"/>
      <c r="E2784" s="55"/>
    </row>
    <row r="2785" spans="4:5">
      <c r="D2785" s="55"/>
      <c r="E2785" s="55"/>
    </row>
    <row r="2786" spans="4:5">
      <c r="D2786" s="55"/>
      <c r="E2786" s="55"/>
    </row>
    <row r="2787" spans="4:5">
      <c r="D2787" s="55"/>
      <c r="E2787" s="55"/>
    </row>
    <row r="2788" spans="4:5">
      <c r="D2788" s="55"/>
      <c r="E2788" s="55"/>
    </row>
    <row r="2789" spans="4:5">
      <c r="D2789" s="55"/>
      <c r="E2789" s="55"/>
    </row>
    <row r="2790" spans="4:5">
      <c r="D2790" s="55"/>
      <c r="E2790" s="55"/>
    </row>
    <row r="2791" spans="4:5">
      <c r="D2791" s="55"/>
      <c r="E2791" s="55"/>
    </row>
    <row r="2792" spans="4:5">
      <c r="D2792" s="55"/>
      <c r="E2792" s="55"/>
    </row>
    <row r="2793" spans="4:5">
      <c r="D2793" s="55"/>
      <c r="E2793" s="55"/>
    </row>
    <row r="2794" spans="4:5">
      <c r="D2794" s="55"/>
      <c r="E2794" s="55"/>
    </row>
    <row r="2795" spans="4:5">
      <c r="D2795" s="55"/>
      <c r="E2795" s="55"/>
    </row>
    <row r="2796" spans="4:5">
      <c r="D2796" s="55"/>
      <c r="E2796" s="55"/>
    </row>
    <row r="2797" spans="4:5">
      <c r="D2797" s="55"/>
      <c r="E2797" s="55"/>
    </row>
    <row r="2798" spans="4:5">
      <c r="D2798" s="55"/>
      <c r="E2798" s="55"/>
    </row>
    <row r="2799" spans="4:5">
      <c r="D2799" s="55"/>
      <c r="E2799" s="55"/>
    </row>
    <row r="2800" spans="4:5">
      <c r="D2800" s="55"/>
      <c r="E2800" s="55"/>
    </row>
    <row r="2801" spans="4:5">
      <c r="D2801" s="55"/>
      <c r="E2801" s="55"/>
    </row>
    <row r="2802" spans="4:5">
      <c r="D2802" s="55"/>
      <c r="E2802" s="55"/>
    </row>
    <row r="2803" spans="4:5">
      <c r="D2803" s="55"/>
      <c r="E2803" s="55"/>
    </row>
    <row r="2804" spans="4:5">
      <c r="D2804" s="55"/>
      <c r="E2804" s="55"/>
    </row>
    <row r="2805" spans="4:5">
      <c r="D2805" s="55"/>
      <c r="E2805" s="55"/>
    </row>
    <row r="2806" spans="4:5">
      <c r="D2806" s="55"/>
      <c r="E2806" s="55"/>
    </row>
    <row r="2807" spans="4:5">
      <c r="D2807" s="55"/>
      <c r="E2807" s="55"/>
    </row>
    <row r="2808" spans="4:5">
      <c r="D2808" s="55"/>
      <c r="E2808" s="55"/>
    </row>
    <row r="2809" spans="4:5">
      <c r="D2809" s="55"/>
      <c r="E2809" s="55"/>
    </row>
    <row r="2810" spans="4:5">
      <c r="D2810" s="55"/>
      <c r="E2810" s="55"/>
    </row>
    <row r="2811" spans="4:5">
      <c r="D2811" s="55"/>
      <c r="E2811" s="55"/>
    </row>
    <row r="2812" spans="4:5">
      <c r="D2812" s="55"/>
      <c r="E2812" s="55"/>
    </row>
    <row r="2813" spans="4:5">
      <c r="D2813" s="55"/>
      <c r="E2813" s="55"/>
    </row>
    <row r="2814" spans="4:5">
      <c r="D2814" s="55"/>
      <c r="E2814" s="55"/>
    </row>
    <row r="2815" spans="4:5">
      <c r="D2815" s="55"/>
      <c r="E2815" s="55"/>
    </row>
    <row r="2816" spans="4:5">
      <c r="D2816" s="55"/>
      <c r="E2816" s="55"/>
    </row>
    <row r="2817" spans="4:5">
      <c r="D2817" s="55"/>
      <c r="E2817" s="55"/>
    </row>
    <row r="2818" spans="4:5">
      <c r="D2818" s="55"/>
      <c r="E2818" s="55"/>
    </row>
    <row r="2819" spans="4:5">
      <c r="D2819" s="55"/>
      <c r="E2819" s="55"/>
    </row>
    <row r="2820" spans="4:5">
      <c r="D2820" s="55"/>
      <c r="E2820" s="55"/>
    </row>
    <row r="2821" spans="4:5">
      <c r="D2821" s="55"/>
      <c r="E2821" s="55"/>
    </row>
    <row r="2822" spans="4:5">
      <c r="D2822" s="55"/>
      <c r="E2822" s="55"/>
    </row>
    <row r="2823" spans="4:5">
      <c r="D2823" s="55"/>
      <c r="E2823" s="55"/>
    </row>
    <row r="2824" spans="4:5">
      <c r="D2824" s="55"/>
      <c r="E2824" s="55"/>
    </row>
    <row r="2825" spans="4:5">
      <c r="D2825" s="55"/>
      <c r="E2825" s="55"/>
    </row>
    <row r="2826" spans="4:5">
      <c r="D2826" s="55"/>
      <c r="E2826" s="55"/>
    </row>
    <row r="2827" spans="4:5">
      <c r="D2827" s="55"/>
      <c r="E2827" s="55"/>
    </row>
    <row r="2828" spans="4:5">
      <c r="D2828" s="55"/>
      <c r="E2828" s="55"/>
    </row>
    <row r="2829" spans="4:5">
      <c r="D2829" s="55"/>
      <c r="E2829" s="55"/>
    </row>
    <row r="2830" spans="4:5">
      <c r="D2830" s="55"/>
      <c r="E2830" s="55"/>
    </row>
    <row r="2831" spans="4:5">
      <c r="D2831" s="55"/>
      <c r="E2831" s="55"/>
    </row>
    <row r="2832" spans="4:5">
      <c r="D2832" s="55"/>
      <c r="E2832" s="55"/>
    </row>
    <row r="2833" spans="4:5">
      <c r="D2833" s="55"/>
      <c r="E2833" s="55"/>
    </row>
    <row r="2834" spans="4:5">
      <c r="D2834" s="55"/>
      <c r="E2834" s="55"/>
    </row>
    <row r="2835" spans="4:5">
      <c r="D2835" s="55"/>
      <c r="E2835" s="55"/>
    </row>
    <row r="2836" spans="4:5">
      <c r="D2836" s="55"/>
      <c r="E2836" s="55"/>
    </row>
    <row r="2837" spans="4:5">
      <c r="D2837" s="55"/>
      <c r="E2837" s="55"/>
    </row>
    <row r="2838" spans="4:5">
      <c r="D2838" s="55"/>
      <c r="E2838" s="55"/>
    </row>
    <row r="2839" spans="4:5">
      <c r="D2839" s="55"/>
      <c r="E2839" s="55"/>
    </row>
    <row r="2840" spans="4:5">
      <c r="D2840" s="55"/>
      <c r="E2840" s="55"/>
    </row>
    <row r="2841" spans="4:5">
      <c r="D2841" s="55"/>
      <c r="E2841" s="55"/>
    </row>
    <row r="2842" spans="4:5">
      <c r="D2842" s="55"/>
      <c r="E2842" s="55"/>
    </row>
    <row r="2843" spans="4:5">
      <c r="D2843" s="55"/>
      <c r="E2843" s="55"/>
    </row>
    <row r="2844" spans="4:5">
      <c r="D2844" s="55"/>
      <c r="E2844" s="55"/>
    </row>
    <row r="2845" spans="4:5">
      <c r="D2845" s="55"/>
      <c r="E2845" s="55"/>
    </row>
    <row r="2846" spans="4:5">
      <c r="D2846" s="55"/>
      <c r="E2846" s="55"/>
    </row>
    <row r="2847" spans="4:5">
      <c r="D2847" s="55"/>
      <c r="E2847" s="55"/>
    </row>
    <row r="2848" spans="4:5">
      <c r="D2848" s="55"/>
      <c r="E2848" s="55"/>
    </row>
    <row r="2849" spans="4:5">
      <c r="D2849" s="55"/>
      <c r="E2849" s="55"/>
    </row>
    <row r="2850" spans="4:5">
      <c r="D2850" s="55"/>
      <c r="E2850" s="55"/>
    </row>
    <row r="2851" spans="4:5">
      <c r="D2851" s="55"/>
      <c r="E2851" s="55"/>
    </row>
    <row r="2852" spans="4:5">
      <c r="D2852" s="55"/>
      <c r="E2852" s="55"/>
    </row>
    <row r="2853" spans="4:5">
      <c r="D2853" s="55"/>
      <c r="E2853" s="55"/>
    </row>
    <row r="2854" spans="4:5">
      <c r="D2854" s="55"/>
      <c r="E2854" s="55"/>
    </row>
    <row r="2855" spans="4:5">
      <c r="D2855" s="55"/>
      <c r="E2855" s="55"/>
    </row>
    <row r="2856" spans="4:5">
      <c r="D2856" s="55"/>
      <c r="E2856" s="55"/>
    </row>
    <row r="2857" spans="4:5">
      <c r="D2857" s="55"/>
      <c r="E2857" s="55"/>
    </row>
    <row r="2858" spans="4:5">
      <c r="D2858" s="55"/>
      <c r="E2858" s="55"/>
    </row>
    <row r="2859" spans="4:5">
      <c r="D2859" s="55"/>
      <c r="E2859" s="55"/>
    </row>
    <row r="2860" spans="4:5">
      <c r="D2860" s="55"/>
      <c r="E2860" s="55"/>
    </row>
    <row r="2861" spans="4:5">
      <c r="D2861" s="55"/>
      <c r="E2861" s="55"/>
    </row>
    <row r="2862" spans="4:5">
      <c r="D2862" s="55"/>
      <c r="E2862" s="55"/>
    </row>
    <row r="2863" spans="4:5">
      <c r="D2863" s="55"/>
      <c r="E2863" s="55"/>
    </row>
    <row r="2864" spans="4:5">
      <c r="D2864" s="55"/>
      <c r="E2864" s="55"/>
    </row>
    <row r="2865" spans="4:5">
      <c r="D2865" s="55"/>
      <c r="E2865" s="55"/>
    </row>
    <row r="2866" spans="4:5">
      <c r="D2866" s="55"/>
      <c r="E2866" s="55"/>
    </row>
    <row r="2867" spans="4:5">
      <c r="D2867" s="55"/>
      <c r="E2867" s="55"/>
    </row>
    <row r="2868" spans="4:5">
      <c r="D2868" s="55"/>
      <c r="E2868" s="55"/>
    </row>
    <row r="2869" spans="4:5">
      <c r="D2869" s="55"/>
      <c r="E2869" s="55"/>
    </row>
    <row r="2870" spans="4:5">
      <c r="D2870" s="55"/>
      <c r="E2870" s="55"/>
    </row>
    <row r="2871" spans="4:5">
      <c r="D2871" s="55"/>
      <c r="E2871" s="55"/>
    </row>
    <row r="2872" spans="4:5">
      <c r="D2872" s="55"/>
      <c r="E2872" s="55"/>
    </row>
    <row r="2873" spans="4:5">
      <c r="D2873" s="55"/>
      <c r="E2873" s="55"/>
    </row>
    <row r="2874" spans="4:5">
      <c r="D2874" s="55"/>
      <c r="E2874" s="55"/>
    </row>
    <row r="2875" spans="4:5">
      <c r="D2875" s="55"/>
      <c r="E2875" s="55"/>
    </row>
    <row r="2876" spans="4:5">
      <c r="D2876" s="55"/>
      <c r="E2876" s="55"/>
    </row>
    <row r="2877" spans="4:5">
      <c r="D2877" s="55"/>
      <c r="E2877" s="55"/>
    </row>
    <row r="2878" spans="4:5">
      <c r="D2878" s="55"/>
      <c r="E2878" s="55"/>
    </row>
    <row r="2879" spans="4:5">
      <c r="D2879" s="55"/>
      <c r="E2879" s="55"/>
    </row>
    <row r="2880" spans="4:5">
      <c r="D2880" s="55"/>
      <c r="E2880" s="55"/>
    </row>
    <row r="2881" spans="4:5">
      <c r="D2881" s="55"/>
      <c r="E2881" s="55"/>
    </row>
    <row r="2882" spans="4:5">
      <c r="D2882" s="55"/>
      <c r="E2882" s="55"/>
    </row>
    <row r="2883" spans="4:5">
      <c r="D2883" s="55"/>
      <c r="E2883" s="55"/>
    </row>
    <row r="2884" spans="4:5">
      <c r="D2884" s="55"/>
      <c r="E2884" s="55"/>
    </row>
    <row r="2885" spans="4:5">
      <c r="D2885" s="55"/>
      <c r="E2885" s="55"/>
    </row>
    <row r="2886" spans="4:5">
      <c r="D2886" s="55"/>
      <c r="E2886" s="55"/>
    </row>
    <row r="2887" spans="4:5">
      <c r="D2887" s="55"/>
      <c r="E2887" s="55"/>
    </row>
    <row r="2888" spans="4:5">
      <c r="D2888" s="55"/>
      <c r="E2888" s="55"/>
    </row>
    <row r="2889" spans="4:5">
      <c r="D2889" s="55"/>
      <c r="E2889" s="55"/>
    </row>
    <row r="2890" spans="4:5">
      <c r="D2890" s="55"/>
      <c r="E2890" s="55"/>
    </row>
    <row r="2891" spans="4:5">
      <c r="D2891" s="55"/>
      <c r="E2891" s="55"/>
    </row>
    <row r="2892" spans="4:5">
      <c r="D2892" s="55"/>
      <c r="E2892" s="55"/>
    </row>
    <row r="2893" spans="4:5">
      <c r="D2893" s="55"/>
      <c r="E2893" s="55"/>
    </row>
    <row r="2894" spans="4:5">
      <c r="D2894" s="55"/>
      <c r="E2894" s="55"/>
    </row>
    <row r="2895" spans="4:5">
      <c r="D2895" s="55"/>
      <c r="E2895" s="55"/>
    </row>
    <row r="2896" spans="4:5">
      <c r="D2896" s="55"/>
      <c r="E2896" s="55"/>
    </row>
    <row r="2897" spans="4:5">
      <c r="D2897" s="55"/>
      <c r="E2897" s="55"/>
    </row>
    <row r="2898" spans="4:5">
      <c r="D2898" s="55"/>
      <c r="E2898" s="55"/>
    </row>
    <row r="2899" spans="4:5">
      <c r="D2899" s="55"/>
      <c r="E2899" s="55"/>
    </row>
    <row r="2900" spans="4:5">
      <c r="D2900" s="55"/>
      <c r="E2900" s="55"/>
    </row>
    <row r="2901" spans="4:5">
      <c r="D2901" s="55"/>
      <c r="E2901" s="55"/>
    </row>
    <row r="2902" spans="4:5">
      <c r="D2902" s="55"/>
      <c r="E2902" s="55"/>
    </row>
    <row r="2903" spans="4:5">
      <c r="D2903" s="55"/>
      <c r="E2903" s="55"/>
    </row>
    <row r="2904" spans="4:5">
      <c r="D2904" s="55"/>
      <c r="E2904" s="55"/>
    </row>
    <row r="2905" spans="4:5">
      <c r="D2905" s="55"/>
      <c r="E2905" s="55"/>
    </row>
    <row r="2906" spans="4:5">
      <c r="D2906" s="55"/>
      <c r="E2906" s="55"/>
    </row>
    <row r="2907" spans="4:5">
      <c r="D2907" s="55"/>
      <c r="E2907" s="55"/>
    </row>
    <row r="2908" spans="4:5">
      <c r="D2908" s="55"/>
      <c r="E2908" s="55"/>
    </row>
    <row r="2909" spans="4:5">
      <c r="D2909" s="55"/>
      <c r="E2909" s="55"/>
    </row>
    <row r="2910" spans="4:5">
      <c r="D2910" s="55"/>
      <c r="E2910" s="55"/>
    </row>
    <row r="2911" spans="4:5">
      <c r="D2911" s="55"/>
      <c r="E2911" s="55"/>
    </row>
    <row r="2912" spans="4:5">
      <c r="D2912" s="55"/>
      <c r="E2912" s="55"/>
    </row>
    <row r="2913" spans="4:5">
      <c r="D2913" s="55"/>
      <c r="E2913" s="55"/>
    </row>
    <row r="2914" spans="4:5">
      <c r="D2914" s="55"/>
      <c r="E2914" s="55"/>
    </row>
    <row r="2915" spans="4:5">
      <c r="D2915" s="55"/>
      <c r="E2915" s="55"/>
    </row>
    <row r="2916" spans="4:5">
      <c r="D2916" s="55"/>
      <c r="E2916" s="55"/>
    </row>
    <row r="2917" spans="4:5">
      <c r="D2917" s="55"/>
      <c r="E2917" s="55"/>
    </row>
    <row r="2918" spans="4:5">
      <c r="D2918" s="55"/>
      <c r="E2918" s="55"/>
    </row>
    <row r="2919" spans="4:5">
      <c r="D2919" s="55"/>
      <c r="E2919" s="55"/>
    </row>
    <row r="2920" spans="4:5">
      <c r="D2920" s="55"/>
      <c r="E2920" s="55"/>
    </row>
    <row r="2921" spans="4:5">
      <c r="D2921" s="55"/>
      <c r="E2921" s="55"/>
    </row>
    <row r="2922" spans="4:5">
      <c r="D2922" s="55"/>
      <c r="E2922" s="55"/>
    </row>
    <row r="2923" spans="4:5">
      <c r="D2923" s="55"/>
      <c r="E2923" s="55"/>
    </row>
    <row r="2924" spans="4:5">
      <c r="D2924" s="55"/>
      <c r="E2924" s="55"/>
    </row>
    <row r="2925" spans="4:5">
      <c r="D2925" s="55"/>
      <c r="E2925" s="55"/>
    </row>
    <row r="2926" spans="4:5">
      <c r="D2926" s="55"/>
      <c r="E2926" s="55"/>
    </row>
    <row r="2927" spans="4:5">
      <c r="D2927" s="55"/>
      <c r="E2927" s="55"/>
    </row>
    <row r="2928" spans="4:5">
      <c r="D2928" s="55"/>
      <c r="E2928" s="55"/>
    </row>
    <row r="2929" spans="4:5">
      <c r="D2929" s="55"/>
      <c r="E2929" s="55"/>
    </row>
    <row r="2930" spans="4:5">
      <c r="D2930" s="55"/>
      <c r="E2930" s="55"/>
    </row>
    <row r="2931" spans="4:5">
      <c r="D2931" s="55"/>
      <c r="E2931" s="55"/>
    </row>
    <row r="2932" spans="4:5">
      <c r="D2932" s="55"/>
      <c r="E2932" s="55"/>
    </row>
    <row r="2933" spans="4:5">
      <c r="D2933" s="55"/>
      <c r="E2933" s="55"/>
    </row>
    <row r="2934" spans="4:5">
      <c r="D2934" s="55"/>
      <c r="E2934" s="55"/>
    </row>
    <row r="2935" spans="4:5">
      <c r="D2935" s="55"/>
      <c r="E2935" s="55"/>
    </row>
    <row r="2936" spans="4:5">
      <c r="D2936" s="55"/>
      <c r="E2936" s="55"/>
    </row>
    <row r="2937" spans="4:5">
      <c r="D2937" s="55"/>
      <c r="E2937" s="55"/>
    </row>
    <row r="2938" spans="4:5">
      <c r="D2938" s="55"/>
      <c r="E2938" s="55"/>
    </row>
    <row r="2939" spans="4:5">
      <c r="D2939" s="55"/>
      <c r="E2939" s="55"/>
    </row>
    <row r="2940" spans="4:5">
      <c r="D2940" s="55"/>
      <c r="E2940" s="55"/>
    </row>
    <row r="2941" spans="4:5">
      <c r="D2941" s="55"/>
      <c r="E2941" s="55"/>
    </row>
    <row r="2942" spans="4:5">
      <c r="D2942" s="55"/>
      <c r="E2942" s="55"/>
    </row>
    <row r="2943" spans="4:5">
      <c r="D2943" s="55"/>
      <c r="E2943" s="55"/>
    </row>
    <row r="2944" spans="4:5">
      <c r="D2944" s="55"/>
      <c r="E2944" s="55"/>
    </row>
    <row r="2945" spans="4:5">
      <c r="D2945" s="55"/>
      <c r="E2945" s="55"/>
    </row>
    <row r="2946" spans="4:5">
      <c r="D2946" s="55"/>
      <c r="E2946" s="55"/>
    </row>
    <row r="2947" spans="4:5">
      <c r="D2947" s="55"/>
      <c r="E2947" s="55"/>
    </row>
    <row r="2948" spans="4:5">
      <c r="D2948" s="55"/>
      <c r="E2948" s="55"/>
    </row>
    <row r="2949" spans="4:5">
      <c r="D2949" s="55"/>
      <c r="E2949" s="55"/>
    </row>
    <row r="2950" spans="4:5">
      <c r="D2950" s="55"/>
      <c r="E2950" s="55"/>
    </row>
    <row r="2951" spans="4:5">
      <c r="D2951" s="55"/>
      <c r="E2951" s="55"/>
    </row>
    <row r="2952" spans="4:5">
      <c r="D2952" s="55"/>
      <c r="E2952" s="55"/>
    </row>
    <row r="2953" spans="4:5">
      <c r="D2953" s="55"/>
      <c r="E2953" s="55"/>
    </row>
    <row r="2954" spans="4:5">
      <c r="D2954" s="55"/>
      <c r="E2954" s="55"/>
    </row>
    <row r="2955" spans="4:5">
      <c r="D2955" s="55"/>
      <c r="E2955" s="55"/>
    </row>
    <row r="2956" spans="4:5">
      <c r="D2956" s="55"/>
      <c r="E2956" s="55"/>
    </row>
    <row r="2957" spans="4:5">
      <c r="D2957" s="55"/>
      <c r="E2957" s="55"/>
    </row>
    <row r="2958" spans="4:5">
      <c r="D2958" s="55"/>
      <c r="E2958" s="55"/>
    </row>
    <row r="2959" spans="4:5">
      <c r="D2959" s="55"/>
      <c r="E2959" s="55"/>
    </row>
    <row r="2960" spans="4:5">
      <c r="D2960" s="55"/>
      <c r="E2960" s="55"/>
    </row>
    <row r="2961" spans="4:5">
      <c r="D2961" s="55"/>
      <c r="E2961" s="55"/>
    </row>
    <row r="2962" spans="4:5">
      <c r="D2962" s="55"/>
      <c r="E2962" s="55"/>
    </row>
    <row r="2963" spans="4:5">
      <c r="D2963" s="55"/>
      <c r="E2963" s="55"/>
    </row>
    <row r="2964" spans="4:5">
      <c r="D2964" s="55"/>
      <c r="E2964" s="55"/>
    </row>
    <row r="2965" spans="4:5">
      <c r="D2965" s="55"/>
      <c r="E2965" s="55"/>
    </row>
    <row r="2966" spans="4:5">
      <c r="D2966" s="55"/>
      <c r="E2966" s="55"/>
    </row>
    <row r="2967" spans="4:5">
      <c r="D2967" s="55"/>
      <c r="E2967" s="55"/>
    </row>
    <row r="2968" spans="4:5">
      <c r="D2968" s="55"/>
      <c r="E2968" s="55"/>
    </row>
    <row r="2969" spans="4:5">
      <c r="D2969" s="55"/>
      <c r="E2969" s="55"/>
    </row>
    <row r="2970" spans="4:5">
      <c r="D2970" s="55"/>
      <c r="E2970" s="55"/>
    </row>
    <row r="2971" spans="4:5">
      <c r="D2971" s="55"/>
      <c r="E2971" s="55"/>
    </row>
    <row r="2972" spans="4:5">
      <c r="D2972" s="55"/>
      <c r="E2972" s="55"/>
    </row>
    <row r="2973" spans="4:5">
      <c r="D2973" s="55"/>
      <c r="E2973" s="55"/>
    </row>
    <row r="2974" spans="4:5">
      <c r="D2974" s="55"/>
      <c r="E2974" s="55"/>
    </row>
    <row r="2975" spans="4:5">
      <c r="D2975" s="55"/>
      <c r="E2975" s="55"/>
    </row>
    <row r="2976" spans="4:5">
      <c r="D2976" s="55"/>
      <c r="E2976" s="55"/>
    </row>
    <row r="2977" spans="4:5">
      <c r="D2977" s="55"/>
      <c r="E2977" s="55"/>
    </row>
    <row r="2978" spans="4:5">
      <c r="D2978" s="55"/>
      <c r="E2978" s="55"/>
    </row>
    <row r="2979" spans="4:5">
      <c r="D2979" s="55"/>
      <c r="E2979" s="55"/>
    </row>
    <row r="2980" spans="4:5">
      <c r="D2980" s="55"/>
      <c r="E2980" s="55"/>
    </row>
    <row r="2981" spans="4:5">
      <c r="D2981" s="55"/>
      <c r="E2981" s="55"/>
    </row>
    <row r="2982" spans="4:5">
      <c r="D2982" s="55"/>
      <c r="E2982" s="55"/>
    </row>
    <row r="2983" spans="4:5">
      <c r="D2983" s="55"/>
      <c r="E2983" s="55"/>
    </row>
    <row r="2984" spans="4:5">
      <c r="D2984" s="55"/>
      <c r="E2984" s="55"/>
    </row>
    <row r="2985" spans="4:5">
      <c r="D2985" s="55"/>
      <c r="E2985" s="55"/>
    </row>
    <row r="2986" spans="4:5">
      <c r="D2986" s="55"/>
      <c r="E2986" s="55"/>
    </row>
    <row r="2987" spans="4:5">
      <c r="D2987" s="55"/>
      <c r="E2987" s="55"/>
    </row>
    <row r="2988" spans="4:5">
      <c r="D2988" s="55"/>
      <c r="E2988" s="55"/>
    </row>
    <row r="2989" spans="4:5">
      <c r="D2989" s="55"/>
      <c r="E2989" s="55"/>
    </row>
    <row r="2990" spans="4:5">
      <c r="D2990" s="55"/>
      <c r="E2990" s="55"/>
    </row>
    <row r="2991" spans="4:5">
      <c r="D2991" s="55"/>
      <c r="E2991" s="55"/>
    </row>
    <row r="2992" spans="4:5">
      <c r="D2992" s="55"/>
      <c r="E2992" s="55"/>
    </row>
    <row r="2993" spans="4:5">
      <c r="D2993" s="55"/>
      <c r="E2993" s="55"/>
    </row>
    <row r="2994" spans="4:5">
      <c r="D2994" s="55"/>
      <c r="E2994" s="55"/>
    </row>
    <row r="2995" spans="4:5">
      <c r="D2995" s="55"/>
      <c r="E2995" s="55"/>
    </row>
    <row r="2996" spans="4:5">
      <c r="D2996" s="55"/>
      <c r="E2996" s="55"/>
    </row>
    <row r="2997" spans="4:5">
      <c r="D2997" s="55"/>
      <c r="E2997" s="55"/>
    </row>
    <row r="2998" spans="4:5">
      <c r="D2998" s="55"/>
      <c r="E2998" s="55"/>
    </row>
    <row r="2999" spans="4:5">
      <c r="D2999" s="55"/>
      <c r="E2999" s="55"/>
    </row>
    <row r="3000" spans="4:5">
      <c r="D3000" s="55"/>
      <c r="E3000" s="55"/>
    </row>
    <row r="3001" spans="4:5">
      <c r="D3001" s="55"/>
      <c r="E3001" s="55"/>
    </row>
    <row r="3002" spans="4:5">
      <c r="D3002" s="55"/>
      <c r="E3002" s="55"/>
    </row>
    <row r="3003" spans="4:5">
      <c r="D3003" s="55"/>
      <c r="E3003" s="55"/>
    </row>
    <row r="3004" spans="4:5">
      <c r="D3004" s="55"/>
      <c r="E3004" s="55"/>
    </row>
    <row r="3005" spans="4:5">
      <c r="D3005" s="55"/>
      <c r="E3005" s="55"/>
    </row>
    <row r="3006" spans="4:5">
      <c r="D3006" s="55"/>
      <c r="E3006" s="55"/>
    </row>
    <row r="3007" spans="4:5">
      <c r="D3007" s="55"/>
      <c r="E3007" s="55"/>
    </row>
    <row r="3008" spans="4:5">
      <c r="D3008" s="55"/>
      <c r="E3008" s="55"/>
    </row>
    <row r="3009" spans="4:5">
      <c r="D3009" s="55"/>
      <c r="E3009" s="55"/>
    </row>
    <row r="3010" spans="4:5">
      <c r="D3010" s="55"/>
      <c r="E3010" s="55"/>
    </row>
    <row r="3011" spans="4:5">
      <c r="D3011" s="55"/>
      <c r="E3011" s="55"/>
    </row>
    <row r="3012" spans="4:5">
      <c r="D3012" s="55"/>
      <c r="E3012" s="55"/>
    </row>
    <row r="3013" spans="4:5">
      <c r="D3013" s="55"/>
      <c r="E3013" s="55"/>
    </row>
    <row r="3014" spans="4:5">
      <c r="D3014" s="55"/>
      <c r="E3014" s="55"/>
    </row>
    <row r="3015" spans="4:5">
      <c r="D3015" s="55"/>
      <c r="E3015" s="55"/>
    </row>
    <row r="3016" spans="4:5">
      <c r="D3016" s="55"/>
      <c r="E3016" s="55"/>
    </row>
    <row r="3017" spans="4:5">
      <c r="D3017" s="55"/>
      <c r="E3017" s="55"/>
    </row>
    <row r="3018" spans="4:5">
      <c r="D3018" s="55"/>
      <c r="E3018" s="55"/>
    </row>
    <row r="3019" spans="4:5">
      <c r="D3019" s="55"/>
      <c r="E3019" s="55"/>
    </row>
    <row r="3020" spans="4:5">
      <c r="D3020" s="55"/>
      <c r="E3020" s="55"/>
    </row>
    <row r="3021" spans="4:5">
      <c r="D3021" s="55"/>
      <c r="E3021" s="55"/>
    </row>
    <row r="3022" spans="4:5">
      <c r="D3022" s="55"/>
      <c r="E3022" s="55"/>
    </row>
    <row r="3023" spans="4:5">
      <c r="D3023" s="55"/>
      <c r="E3023" s="55"/>
    </row>
    <row r="3024" spans="4:5">
      <c r="D3024" s="55"/>
      <c r="E3024" s="55"/>
    </row>
    <row r="3025" spans="4:5">
      <c r="D3025" s="55"/>
      <c r="E3025" s="55"/>
    </row>
    <row r="3026" spans="4:5">
      <c r="D3026" s="55"/>
      <c r="E3026" s="55"/>
    </row>
    <row r="3027" spans="4:5">
      <c r="D3027" s="55"/>
      <c r="E3027" s="55"/>
    </row>
    <row r="3028" spans="4:5">
      <c r="D3028" s="55"/>
      <c r="E3028" s="55"/>
    </row>
    <row r="3029" spans="4:5">
      <c r="D3029" s="55"/>
      <c r="E3029" s="55"/>
    </row>
    <row r="3030" spans="4:5">
      <c r="D3030" s="55"/>
      <c r="E3030" s="55"/>
    </row>
    <row r="3031" spans="4:5">
      <c r="D3031" s="55"/>
      <c r="E3031" s="55"/>
    </row>
    <row r="3032" spans="4:5">
      <c r="D3032" s="55"/>
      <c r="E3032" s="55"/>
    </row>
    <row r="3033" spans="4:5">
      <c r="D3033" s="55"/>
      <c r="E3033" s="55"/>
    </row>
    <row r="3034" spans="4:5">
      <c r="D3034" s="55"/>
      <c r="E3034" s="55"/>
    </row>
    <row r="3035" spans="4:5">
      <c r="D3035" s="55"/>
      <c r="E3035" s="55"/>
    </row>
    <row r="3036" spans="4:5">
      <c r="D3036" s="55"/>
      <c r="E3036" s="55"/>
    </row>
    <row r="3037" spans="4:5">
      <c r="D3037" s="55"/>
      <c r="E3037" s="55"/>
    </row>
    <row r="3038" spans="4:5">
      <c r="D3038" s="55"/>
      <c r="E3038" s="55"/>
    </row>
    <row r="3039" spans="4:5">
      <c r="D3039" s="55"/>
      <c r="E3039" s="55"/>
    </row>
    <row r="3040" spans="4:5">
      <c r="D3040" s="55"/>
      <c r="E3040" s="55"/>
    </row>
    <row r="3041" spans="4:5">
      <c r="D3041" s="55"/>
      <c r="E3041" s="55"/>
    </row>
    <row r="3042" spans="4:5">
      <c r="D3042" s="55"/>
      <c r="E3042" s="55"/>
    </row>
    <row r="3043" spans="4:5">
      <c r="D3043" s="55"/>
      <c r="E3043" s="55"/>
    </row>
    <row r="3044" spans="4:5">
      <c r="D3044" s="55"/>
      <c r="E3044" s="55"/>
    </row>
    <row r="3045" spans="4:5">
      <c r="D3045" s="55"/>
      <c r="E3045" s="55"/>
    </row>
    <row r="3046" spans="4:5">
      <c r="D3046" s="55"/>
      <c r="E3046" s="55"/>
    </row>
    <row r="3047" spans="4:5">
      <c r="D3047" s="55"/>
      <c r="E3047" s="55"/>
    </row>
    <row r="3048" spans="4:5">
      <c r="D3048" s="55"/>
      <c r="E3048" s="55"/>
    </row>
    <row r="3049" spans="4:5">
      <c r="D3049" s="55"/>
      <c r="E3049" s="55"/>
    </row>
    <row r="3050" spans="4:5">
      <c r="D3050" s="55"/>
      <c r="E3050" s="55"/>
    </row>
    <row r="3051" spans="4:5">
      <c r="D3051" s="55"/>
      <c r="E3051" s="55"/>
    </row>
    <row r="3052" spans="4:5">
      <c r="D3052" s="55"/>
      <c r="E3052" s="55"/>
    </row>
    <row r="3053" spans="4:5">
      <c r="D3053" s="55"/>
      <c r="E3053" s="55"/>
    </row>
    <row r="3054" spans="4:5">
      <c r="D3054" s="55"/>
      <c r="E3054" s="55"/>
    </row>
    <row r="3055" spans="4:5">
      <c r="D3055" s="55"/>
      <c r="E3055" s="55"/>
    </row>
    <row r="3056" spans="4:5">
      <c r="D3056" s="55"/>
      <c r="E3056" s="55"/>
    </row>
    <row r="3057" spans="4:5">
      <c r="D3057" s="55"/>
      <c r="E3057" s="55"/>
    </row>
    <row r="3058" spans="4:5">
      <c r="D3058" s="55"/>
      <c r="E3058" s="55"/>
    </row>
    <row r="3059" spans="4:5">
      <c r="D3059" s="55"/>
      <c r="E3059" s="55"/>
    </row>
    <row r="3060" spans="4:5">
      <c r="D3060" s="55"/>
      <c r="E3060" s="55"/>
    </row>
    <row r="3061" spans="4:5">
      <c r="D3061" s="55"/>
      <c r="E3061" s="55"/>
    </row>
    <row r="3062" spans="4:5">
      <c r="D3062" s="55"/>
      <c r="E3062" s="55"/>
    </row>
    <row r="3063" spans="4:5">
      <c r="D3063" s="55"/>
      <c r="E3063" s="55"/>
    </row>
    <row r="3064" spans="4:5">
      <c r="D3064" s="55"/>
      <c r="E3064" s="55"/>
    </row>
    <row r="3065" spans="4:5">
      <c r="D3065" s="55"/>
      <c r="E3065" s="55"/>
    </row>
    <row r="3066" spans="4:5">
      <c r="D3066" s="55"/>
      <c r="E3066" s="55"/>
    </row>
    <row r="3067" spans="4:5">
      <c r="D3067" s="55"/>
      <c r="E3067" s="55"/>
    </row>
    <row r="3068" spans="4:5">
      <c r="D3068" s="55"/>
      <c r="E3068" s="55"/>
    </row>
    <row r="3069" spans="4:5">
      <c r="D3069" s="55"/>
      <c r="E3069" s="55"/>
    </row>
    <row r="3070" spans="4:5">
      <c r="D3070" s="55"/>
      <c r="E3070" s="55"/>
    </row>
    <row r="3071" spans="4:5">
      <c r="D3071" s="55"/>
      <c r="E3071" s="55"/>
    </row>
    <row r="3072" spans="4:5">
      <c r="D3072" s="55"/>
      <c r="E3072" s="55"/>
    </row>
    <row r="3073" spans="4:5">
      <c r="D3073" s="55"/>
      <c r="E3073" s="55"/>
    </row>
    <row r="3074" spans="4:5">
      <c r="D3074" s="55"/>
      <c r="E3074" s="55"/>
    </row>
    <row r="3075" spans="4:5">
      <c r="D3075" s="55"/>
      <c r="E3075" s="55"/>
    </row>
    <row r="3076" spans="4:5">
      <c r="D3076" s="55"/>
      <c r="E3076" s="55"/>
    </row>
    <row r="3077" spans="4:5">
      <c r="D3077" s="55"/>
      <c r="E3077" s="55"/>
    </row>
    <row r="3078" spans="4:5">
      <c r="D3078" s="55"/>
      <c r="E3078" s="55"/>
    </row>
    <row r="3079" spans="4:5">
      <c r="D3079" s="55"/>
      <c r="E3079" s="55"/>
    </row>
    <row r="3080" spans="4:5">
      <c r="D3080" s="55"/>
      <c r="E3080" s="55"/>
    </row>
    <row r="3081" spans="4:5">
      <c r="D3081" s="55"/>
      <c r="E3081" s="55"/>
    </row>
    <row r="3082" spans="4:5">
      <c r="D3082" s="55"/>
      <c r="E3082" s="55"/>
    </row>
    <row r="3083" spans="4:5">
      <c r="D3083" s="55"/>
      <c r="E3083" s="55"/>
    </row>
    <row r="3084" spans="4:5">
      <c r="D3084" s="55"/>
      <c r="E3084" s="55"/>
    </row>
    <row r="3085" spans="4:5">
      <c r="D3085" s="55"/>
      <c r="E3085" s="55"/>
    </row>
    <row r="3086" spans="4:5">
      <c r="D3086" s="55"/>
      <c r="E3086" s="55"/>
    </row>
    <row r="3087" spans="4:5">
      <c r="D3087" s="55"/>
      <c r="E3087" s="55"/>
    </row>
    <row r="3088" spans="4:5">
      <c r="D3088" s="55"/>
      <c r="E3088" s="55"/>
    </row>
    <row r="3089" spans="4:5">
      <c r="D3089" s="55"/>
      <c r="E3089" s="55"/>
    </row>
    <row r="3090" spans="4:5">
      <c r="D3090" s="55"/>
      <c r="E3090" s="55"/>
    </row>
    <row r="3091" spans="4:5">
      <c r="D3091" s="55"/>
      <c r="E3091" s="55"/>
    </row>
    <row r="3092" spans="4:5">
      <c r="D3092" s="55"/>
      <c r="E3092" s="55"/>
    </row>
    <row r="3093" spans="4:5">
      <c r="D3093" s="55"/>
      <c r="E3093" s="55"/>
    </row>
    <row r="3094" spans="4:5">
      <c r="D3094" s="55"/>
      <c r="E3094" s="55"/>
    </row>
    <row r="3095" spans="4:5">
      <c r="D3095" s="55"/>
      <c r="E3095" s="55"/>
    </row>
    <row r="3096" spans="4:5">
      <c r="D3096" s="55"/>
      <c r="E3096" s="55"/>
    </row>
    <row r="3097" spans="4:5">
      <c r="D3097" s="55"/>
      <c r="E3097" s="55"/>
    </row>
    <row r="3098" spans="4:5">
      <c r="D3098" s="55"/>
      <c r="E3098" s="55"/>
    </row>
    <row r="3099" spans="4:5">
      <c r="D3099" s="55"/>
      <c r="E3099" s="55"/>
    </row>
    <row r="3100" spans="4:5">
      <c r="D3100" s="55"/>
      <c r="E3100" s="55"/>
    </row>
    <row r="3101" spans="4:5">
      <c r="D3101" s="55"/>
      <c r="E3101" s="55"/>
    </row>
    <row r="3102" spans="4:5">
      <c r="D3102" s="55"/>
      <c r="E3102" s="55"/>
    </row>
    <row r="3103" spans="4:5">
      <c r="D3103" s="55"/>
      <c r="E3103" s="55"/>
    </row>
    <row r="3104" spans="4:5">
      <c r="D3104" s="55"/>
      <c r="E3104" s="55"/>
    </row>
    <row r="3105" spans="4:5">
      <c r="D3105" s="55"/>
      <c r="E3105" s="55"/>
    </row>
    <row r="3106" spans="4:5">
      <c r="D3106" s="55"/>
      <c r="E3106" s="55"/>
    </row>
    <row r="3107" spans="4:5">
      <c r="D3107" s="55"/>
      <c r="E3107" s="55"/>
    </row>
    <row r="3108" spans="4:5">
      <c r="D3108" s="55"/>
      <c r="E3108" s="55"/>
    </row>
    <row r="3109" spans="4:5">
      <c r="D3109" s="55"/>
      <c r="E3109" s="55"/>
    </row>
    <row r="3110" spans="4:5">
      <c r="D3110" s="55"/>
      <c r="E3110" s="55"/>
    </row>
    <row r="3111" spans="4:5">
      <c r="D3111" s="55"/>
      <c r="E3111" s="55"/>
    </row>
    <row r="3112" spans="4:5">
      <c r="D3112" s="55"/>
      <c r="E3112" s="55"/>
    </row>
    <row r="3113" spans="4:5">
      <c r="D3113" s="55"/>
      <c r="E3113" s="55"/>
    </row>
    <row r="3114" spans="4:5">
      <c r="D3114" s="55"/>
      <c r="E3114" s="55"/>
    </row>
    <row r="3115" spans="4:5">
      <c r="D3115" s="55"/>
      <c r="E3115" s="55"/>
    </row>
    <row r="3116" spans="4:5">
      <c r="D3116" s="55"/>
      <c r="E3116" s="55"/>
    </row>
    <row r="3117" spans="4:5">
      <c r="D3117" s="55"/>
      <c r="E3117" s="55"/>
    </row>
    <row r="3118" spans="4:5">
      <c r="D3118" s="55"/>
      <c r="E3118" s="55"/>
    </row>
    <row r="3119" spans="4:5">
      <c r="D3119" s="55"/>
      <c r="E3119" s="55"/>
    </row>
    <row r="3120" spans="4:5">
      <c r="D3120" s="55"/>
      <c r="E3120" s="55"/>
    </row>
    <row r="3121" spans="4:5">
      <c r="D3121" s="55"/>
      <c r="E3121" s="55"/>
    </row>
    <row r="3122" spans="4:5">
      <c r="D3122" s="55"/>
      <c r="E3122" s="55"/>
    </row>
    <row r="3123" spans="4:5">
      <c r="D3123" s="55"/>
      <c r="E3123" s="55"/>
    </row>
    <row r="3124" spans="4:5">
      <c r="D3124" s="55"/>
      <c r="E3124" s="55"/>
    </row>
    <row r="3125" spans="4:5">
      <c r="D3125" s="55"/>
      <c r="E3125" s="55"/>
    </row>
    <row r="3126" spans="4:5">
      <c r="D3126" s="55"/>
      <c r="E3126" s="55"/>
    </row>
    <row r="3127" spans="4:5">
      <c r="D3127" s="55"/>
      <c r="E3127" s="55"/>
    </row>
    <row r="3128" spans="4:5">
      <c r="D3128" s="55"/>
      <c r="E3128" s="55"/>
    </row>
    <row r="3129" spans="4:5">
      <c r="D3129" s="55"/>
      <c r="E3129" s="55"/>
    </row>
    <row r="3130" spans="4:5">
      <c r="D3130" s="55"/>
      <c r="E3130" s="55"/>
    </row>
    <row r="3131" spans="4:5">
      <c r="D3131" s="55"/>
      <c r="E3131" s="55"/>
    </row>
    <row r="3132" spans="4:5">
      <c r="D3132" s="55"/>
      <c r="E3132" s="55"/>
    </row>
    <row r="3133" spans="4:5">
      <c r="D3133" s="55"/>
      <c r="E3133" s="55"/>
    </row>
    <row r="3134" spans="4:5">
      <c r="D3134" s="55"/>
      <c r="E3134" s="55"/>
    </row>
    <row r="3135" spans="4:5">
      <c r="D3135" s="55"/>
      <c r="E3135" s="55"/>
    </row>
    <row r="3136" spans="4:5">
      <c r="D3136" s="55"/>
      <c r="E3136" s="55"/>
    </row>
    <row r="3137" spans="4:5">
      <c r="D3137" s="55"/>
      <c r="E3137" s="55"/>
    </row>
    <row r="3138" spans="4:5">
      <c r="D3138" s="55"/>
      <c r="E3138" s="55"/>
    </row>
    <row r="3139" spans="4:5">
      <c r="D3139" s="55"/>
      <c r="E3139" s="55"/>
    </row>
    <row r="3140" spans="4:5">
      <c r="D3140" s="55"/>
      <c r="E3140" s="55"/>
    </row>
    <row r="3141" spans="4:5">
      <c r="D3141" s="55"/>
      <c r="E3141" s="55"/>
    </row>
    <row r="3142" spans="4:5">
      <c r="D3142" s="55"/>
      <c r="E3142" s="55"/>
    </row>
    <row r="3143" spans="4:5">
      <c r="D3143" s="55"/>
      <c r="E3143" s="55"/>
    </row>
    <row r="3144" spans="4:5">
      <c r="D3144" s="55"/>
      <c r="E3144" s="55"/>
    </row>
    <row r="3145" spans="4:5">
      <c r="D3145" s="55"/>
      <c r="E3145" s="55"/>
    </row>
    <row r="3146" spans="4:5">
      <c r="D3146" s="55"/>
      <c r="E3146" s="55"/>
    </row>
    <row r="3147" spans="4:5">
      <c r="D3147" s="55"/>
      <c r="E3147" s="55"/>
    </row>
    <row r="3148" spans="4:5">
      <c r="D3148" s="55"/>
      <c r="E3148" s="55"/>
    </row>
    <row r="3149" spans="4:5">
      <c r="D3149" s="55"/>
      <c r="E3149" s="55"/>
    </row>
    <row r="3150" spans="4:5">
      <c r="D3150" s="55"/>
      <c r="E3150" s="55"/>
    </row>
    <row r="3151" spans="4:5">
      <c r="D3151" s="55"/>
      <c r="E3151" s="55"/>
    </row>
    <row r="3152" spans="4:5">
      <c r="D3152" s="55"/>
      <c r="E3152" s="55"/>
    </row>
    <row r="3153" spans="4:5">
      <c r="D3153" s="55"/>
      <c r="E3153" s="55"/>
    </row>
    <row r="3154" spans="4:5">
      <c r="D3154" s="55"/>
      <c r="E3154" s="55"/>
    </row>
    <row r="3155" spans="4:5">
      <c r="D3155" s="55"/>
      <c r="E3155" s="55"/>
    </row>
    <row r="3156" spans="4:5">
      <c r="D3156" s="55"/>
      <c r="E3156" s="55"/>
    </row>
    <row r="3157" spans="4:5">
      <c r="D3157" s="55"/>
      <c r="E3157" s="55"/>
    </row>
    <row r="3158" spans="4:5">
      <c r="D3158" s="55"/>
      <c r="E3158" s="55"/>
    </row>
    <row r="3159" spans="4:5">
      <c r="D3159" s="55"/>
      <c r="E3159" s="55"/>
    </row>
    <row r="3160" spans="4:5">
      <c r="D3160" s="55"/>
      <c r="E3160" s="55"/>
    </row>
    <row r="3161" spans="4:5">
      <c r="D3161" s="55"/>
      <c r="E3161" s="55"/>
    </row>
    <row r="3162" spans="4:5">
      <c r="D3162" s="55"/>
      <c r="E3162" s="55"/>
    </row>
    <row r="3163" spans="4:5">
      <c r="D3163" s="55"/>
      <c r="E3163" s="55"/>
    </row>
    <row r="3164" spans="4:5">
      <c r="D3164" s="55"/>
      <c r="E3164" s="55"/>
    </row>
    <row r="3165" spans="4:5">
      <c r="D3165" s="55"/>
      <c r="E3165" s="55"/>
    </row>
    <row r="3166" spans="4:5">
      <c r="D3166" s="55"/>
      <c r="E3166" s="55"/>
    </row>
    <row r="3167" spans="4:5">
      <c r="D3167" s="55"/>
      <c r="E3167" s="55"/>
    </row>
    <row r="3168" spans="4:5">
      <c r="D3168" s="55"/>
      <c r="E3168" s="55"/>
    </row>
    <row r="3169" spans="4:5">
      <c r="D3169" s="55"/>
      <c r="E3169" s="55"/>
    </row>
    <row r="3170" spans="4:5">
      <c r="D3170" s="55"/>
      <c r="E3170" s="55"/>
    </row>
    <row r="3171" spans="4:5">
      <c r="D3171" s="55"/>
      <c r="E3171" s="55"/>
    </row>
    <row r="3172" spans="4:5">
      <c r="D3172" s="55"/>
      <c r="E3172" s="55"/>
    </row>
    <row r="3173" spans="4:5">
      <c r="D3173" s="55"/>
      <c r="E3173" s="55"/>
    </row>
    <row r="3174" spans="4:5">
      <c r="D3174" s="55"/>
      <c r="E3174" s="55"/>
    </row>
    <row r="3175" spans="4:5">
      <c r="D3175" s="55"/>
      <c r="E3175" s="55"/>
    </row>
    <row r="3176" spans="4:5">
      <c r="D3176" s="55"/>
      <c r="E3176" s="55"/>
    </row>
    <row r="3177" spans="4:5">
      <c r="D3177" s="55"/>
      <c r="E3177" s="55"/>
    </row>
    <row r="3178" spans="4:5">
      <c r="D3178" s="55"/>
      <c r="E3178" s="55"/>
    </row>
    <row r="3179" spans="4:5">
      <c r="D3179" s="55"/>
      <c r="E3179" s="55"/>
    </row>
    <row r="3180" spans="4:5">
      <c r="D3180" s="55"/>
      <c r="E3180" s="55"/>
    </row>
    <row r="3181" spans="4:5">
      <c r="D3181" s="55"/>
      <c r="E3181" s="55"/>
    </row>
    <row r="3182" spans="4:5">
      <c r="D3182" s="55"/>
      <c r="E3182" s="55"/>
    </row>
    <row r="3183" spans="4:5">
      <c r="D3183" s="55"/>
      <c r="E3183" s="55"/>
    </row>
    <row r="3184" spans="4:5">
      <c r="D3184" s="55"/>
      <c r="E3184" s="55"/>
    </row>
    <row r="3185" spans="4:5">
      <c r="D3185" s="55"/>
      <c r="E3185" s="55"/>
    </row>
    <row r="3186" spans="4:5">
      <c r="D3186" s="55"/>
      <c r="E3186" s="55"/>
    </row>
    <row r="3187" spans="4:5">
      <c r="D3187" s="55"/>
      <c r="E3187" s="55"/>
    </row>
    <row r="3188" spans="4:5">
      <c r="D3188" s="55"/>
      <c r="E3188" s="55"/>
    </row>
    <row r="3189" spans="4:5">
      <c r="D3189" s="55"/>
      <c r="E3189" s="55"/>
    </row>
    <row r="3190" spans="4:5">
      <c r="D3190" s="55"/>
      <c r="E3190" s="55"/>
    </row>
    <row r="3191" spans="4:5">
      <c r="D3191" s="55"/>
      <c r="E3191" s="55"/>
    </row>
    <row r="3192" spans="4:5">
      <c r="D3192" s="55"/>
      <c r="E3192" s="55"/>
    </row>
    <row r="3193" spans="4:5">
      <c r="D3193" s="55"/>
      <c r="E3193" s="55"/>
    </row>
    <row r="3194" spans="4:5">
      <c r="D3194" s="55"/>
      <c r="E3194" s="55"/>
    </row>
    <row r="3195" spans="4:5">
      <c r="D3195" s="55"/>
      <c r="E3195" s="55"/>
    </row>
    <row r="3196" spans="4:5">
      <c r="D3196" s="55"/>
      <c r="E3196" s="55"/>
    </row>
    <row r="3197" spans="4:5">
      <c r="D3197" s="55"/>
      <c r="E3197" s="55"/>
    </row>
    <row r="3198" spans="4:5">
      <c r="D3198" s="55"/>
      <c r="E3198" s="55"/>
    </row>
    <row r="3199" spans="4:5">
      <c r="D3199" s="55"/>
      <c r="E3199" s="55"/>
    </row>
    <row r="3200" spans="4:5">
      <c r="D3200" s="55"/>
      <c r="E3200" s="55"/>
    </row>
    <row r="3201" spans="4:5">
      <c r="D3201" s="55"/>
      <c r="E3201" s="55"/>
    </row>
    <row r="3202" spans="4:5">
      <c r="D3202" s="55"/>
      <c r="E3202" s="55"/>
    </row>
    <row r="3203" spans="4:5">
      <c r="D3203" s="55"/>
      <c r="E3203" s="55"/>
    </row>
    <row r="3204" spans="4:5">
      <c r="D3204" s="55"/>
      <c r="E3204" s="55"/>
    </row>
    <row r="3205" spans="4:5">
      <c r="D3205" s="55"/>
      <c r="E3205" s="55"/>
    </row>
    <row r="3206" spans="4:5">
      <c r="D3206" s="55"/>
      <c r="E3206" s="55"/>
    </row>
    <row r="3207" spans="4:5">
      <c r="D3207" s="55"/>
      <c r="E3207" s="55"/>
    </row>
    <row r="3208" spans="4:5">
      <c r="D3208" s="55"/>
      <c r="E3208" s="55"/>
    </row>
    <row r="3209" spans="4:5">
      <c r="D3209" s="55"/>
      <c r="E3209" s="55"/>
    </row>
    <row r="3210" spans="4:5">
      <c r="D3210" s="55"/>
      <c r="E3210" s="55"/>
    </row>
    <row r="3211" spans="4:5">
      <c r="D3211" s="55"/>
      <c r="E3211" s="55"/>
    </row>
    <row r="3212" spans="4:5">
      <c r="D3212" s="55"/>
      <c r="E3212" s="55"/>
    </row>
    <row r="3213" spans="4:5">
      <c r="D3213" s="55"/>
      <c r="E3213" s="55"/>
    </row>
    <row r="3214" spans="4:5">
      <c r="D3214" s="55"/>
      <c r="E3214" s="55"/>
    </row>
    <row r="3215" spans="4:5">
      <c r="D3215" s="55"/>
      <c r="E3215" s="55"/>
    </row>
    <row r="3216" spans="4:5">
      <c r="D3216" s="55"/>
      <c r="E3216" s="55"/>
    </row>
    <row r="3217" spans="4:5">
      <c r="D3217" s="55"/>
      <c r="E3217" s="55"/>
    </row>
    <row r="3218" spans="4:5">
      <c r="D3218" s="55"/>
      <c r="E3218" s="55"/>
    </row>
    <row r="3219" spans="4:5">
      <c r="D3219" s="55"/>
      <c r="E3219" s="55"/>
    </row>
    <row r="3220" spans="4:5">
      <c r="D3220" s="55"/>
      <c r="E3220" s="55"/>
    </row>
    <row r="3221" spans="4:5">
      <c r="D3221" s="55"/>
      <c r="E3221" s="55"/>
    </row>
    <row r="3222" spans="4:5">
      <c r="D3222" s="55"/>
      <c r="E3222" s="55"/>
    </row>
    <row r="3223" spans="4:5">
      <c r="D3223" s="55"/>
      <c r="E3223" s="55"/>
    </row>
    <row r="3224" spans="4:5">
      <c r="D3224" s="55"/>
      <c r="E3224" s="55"/>
    </row>
    <row r="3225" spans="4:5">
      <c r="D3225" s="55"/>
      <c r="E3225" s="55"/>
    </row>
    <row r="3226" spans="4:5">
      <c r="D3226" s="55"/>
      <c r="E3226" s="55"/>
    </row>
    <row r="3227" spans="4:5">
      <c r="D3227" s="55"/>
      <c r="E3227" s="55"/>
    </row>
    <row r="3228" spans="4:5">
      <c r="D3228" s="55"/>
      <c r="E3228" s="55"/>
    </row>
    <row r="3229" spans="4:5">
      <c r="D3229" s="55"/>
      <c r="E3229" s="55"/>
    </row>
    <row r="3230" spans="4:5">
      <c r="D3230" s="55"/>
      <c r="E3230" s="55"/>
    </row>
    <row r="3231" spans="4:5">
      <c r="D3231" s="55"/>
      <c r="E3231" s="55"/>
    </row>
    <row r="3232" spans="4:5">
      <c r="D3232" s="55"/>
      <c r="E3232" s="55"/>
    </row>
    <row r="3233" spans="4:5">
      <c r="D3233" s="55"/>
      <c r="E3233" s="55"/>
    </row>
    <row r="3234" spans="4:5">
      <c r="D3234" s="55"/>
      <c r="E3234" s="55"/>
    </row>
    <row r="3235" spans="4:5">
      <c r="D3235" s="55"/>
      <c r="E3235" s="55"/>
    </row>
    <row r="3236" spans="4:5">
      <c r="D3236" s="55"/>
      <c r="E3236" s="55"/>
    </row>
    <row r="3237" spans="4:5">
      <c r="D3237" s="55"/>
      <c r="E3237" s="55"/>
    </row>
    <row r="3238" spans="4:5">
      <c r="D3238" s="55"/>
      <c r="E3238" s="55"/>
    </row>
    <row r="3239" spans="4:5">
      <c r="D3239" s="55"/>
      <c r="E3239" s="55"/>
    </row>
    <row r="3240" spans="4:5">
      <c r="D3240" s="55"/>
      <c r="E3240" s="55"/>
    </row>
    <row r="3241" spans="4:5">
      <c r="D3241" s="55"/>
      <c r="E3241" s="55"/>
    </row>
    <row r="3242" spans="4:5">
      <c r="D3242" s="55"/>
      <c r="E3242" s="55"/>
    </row>
    <row r="3243" spans="4:5">
      <c r="D3243" s="55"/>
      <c r="E3243" s="55"/>
    </row>
    <row r="3244" spans="4:5">
      <c r="D3244" s="55"/>
      <c r="E3244" s="55"/>
    </row>
    <row r="3245" spans="4:5">
      <c r="D3245" s="55"/>
      <c r="E3245" s="55"/>
    </row>
    <row r="3246" spans="4:5">
      <c r="D3246" s="55"/>
      <c r="E3246" s="55"/>
    </row>
    <row r="3247" spans="4:5">
      <c r="D3247" s="55"/>
      <c r="E3247" s="55"/>
    </row>
    <row r="3248" spans="4:5">
      <c r="D3248" s="55"/>
      <c r="E3248" s="55"/>
    </row>
    <row r="3249" spans="4:5">
      <c r="D3249" s="55"/>
      <c r="E3249" s="55"/>
    </row>
    <row r="3250" spans="4:5">
      <c r="D3250" s="55"/>
      <c r="E3250" s="55"/>
    </row>
    <row r="3251" spans="4:5">
      <c r="D3251" s="55"/>
      <c r="E3251" s="55"/>
    </row>
    <row r="3252" spans="4:5">
      <c r="D3252" s="55"/>
      <c r="E3252" s="55"/>
    </row>
    <row r="3253" spans="4:5">
      <c r="D3253" s="55"/>
      <c r="E3253" s="55"/>
    </row>
    <row r="3254" spans="4:5">
      <c r="D3254" s="55"/>
      <c r="E3254" s="55"/>
    </row>
    <row r="3255" spans="4:5">
      <c r="D3255" s="55"/>
      <c r="E3255" s="55"/>
    </row>
    <row r="3256" spans="4:5">
      <c r="D3256" s="55"/>
      <c r="E3256" s="55"/>
    </row>
    <row r="3257" spans="4:5">
      <c r="D3257" s="55"/>
      <c r="E3257" s="55"/>
    </row>
    <row r="3258" spans="4:5">
      <c r="D3258" s="55"/>
      <c r="E3258" s="55"/>
    </row>
    <row r="3259" spans="4:5">
      <c r="D3259" s="55"/>
      <c r="E3259" s="55"/>
    </row>
    <row r="3260" spans="4:5">
      <c r="D3260" s="55"/>
      <c r="E3260" s="55"/>
    </row>
    <row r="3261" spans="4:5">
      <c r="D3261" s="55"/>
      <c r="E3261" s="55"/>
    </row>
    <row r="3262" spans="4:5">
      <c r="D3262" s="55"/>
      <c r="E3262" s="55"/>
    </row>
    <row r="3263" spans="4:5">
      <c r="D3263" s="55"/>
      <c r="E3263" s="55"/>
    </row>
    <row r="3264" spans="4:5">
      <c r="D3264" s="55"/>
      <c r="E3264" s="55"/>
    </row>
    <row r="3265" spans="4:5">
      <c r="D3265" s="55"/>
      <c r="E3265" s="55"/>
    </row>
    <row r="3266" spans="4:5">
      <c r="D3266" s="55"/>
      <c r="E3266" s="55"/>
    </row>
    <row r="3267" spans="4:5">
      <c r="D3267" s="55"/>
      <c r="E3267" s="55"/>
    </row>
    <row r="3268" spans="4:5">
      <c r="D3268" s="55"/>
      <c r="E3268" s="55"/>
    </row>
    <row r="3269" spans="4:5">
      <c r="D3269" s="55"/>
      <c r="E3269" s="55"/>
    </row>
    <row r="3270" spans="4:5">
      <c r="D3270" s="55"/>
      <c r="E3270" s="55"/>
    </row>
    <row r="3271" spans="4:5">
      <c r="D3271" s="55"/>
      <c r="E3271" s="55"/>
    </row>
    <row r="3272" spans="4:5">
      <c r="D3272" s="55"/>
      <c r="E3272" s="55"/>
    </row>
    <row r="3273" spans="4:5">
      <c r="D3273" s="55"/>
      <c r="E3273" s="55"/>
    </row>
    <row r="3274" spans="4:5">
      <c r="D3274" s="55"/>
      <c r="E3274" s="55"/>
    </row>
    <row r="3275" spans="4:5">
      <c r="D3275" s="55"/>
      <c r="E3275" s="55"/>
    </row>
    <row r="3276" spans="4:5">
      <c r="D3276" s="55"/>
      <c r="E3276" s="55"/>
    </row>
    <row r="3277" spans="4:5">
      <c r="D3277" s="55"/>
      <c r="E3277" s="55"/>
    </row>
    <row r="3278" spans="4:5">
      <c r="D3278" s="55"/>
      <c r="E3278" s="55"/>
    </row>
    <row r="3279" spans="4:5">
      <c r="D3279" s="55"/>
      <c r="E3279" s="55"/>
    </row>
    <row r="3280" spans="4:5">
      <c r="D3280" s="55"/>
      <c r="E3280" s="55"/>
    </row>
    <row r="3281" spans="4:5">
      <c r="D3281" s="55"/>
      <c r="E3281" s="55"/>
    </row>
    <row r="3282" spans="4:5">
      <c r="D3282" s="55"/>
      <c r="E3282" s="55"/>
    </row>
    <row r="3283" spans="4:5">
      <c r="D3283" s="55"/>
      <c r="E3283" s="55"/>
    </row>
    <row r="3284" spans="4:5">
      <c r="D3284" s="55"/>
      <c r="E3284" s="55"/>
    </row>
    <row r="3285" spans="4:5">
      <c r="D3285" s="55"/>
      <c r="E3285" s="55"/>
    </row>
    <row r="3286" spans="4:5">
      <c r="D3286" s="55"/>
      <c r="E3286" s="55"/>
    </row>
    <row r="3287" spans="4:5">
      <c r="D3287" s="55"/>
      <c r="E3287" s="55"/>
    </row>
    <row r="3288" spans="4:5">
      <c r="D3288" s="55"/>
      <c r="E3288" s="55"/>
    </row>
    <row r="3289" spans="4:5">
      <c r="D3289" s="55"/>
      <c r="E3289" s="55"/>
    </row>
    <row r="3290" spans="4:5">
      <c r="D3290" s="55"/>
      <c r="E3290" s="55"/>
    </row>
    <row r="3291" spans="4:5">
      <c r="D3291" s="55"/>
      <c r="E3291" s="55"/>
    </row>
    <row r="3292" spans="4:5">
      <c r="D3292" s="55"/>
      <c r="E3292" s="55"/>
    </row>
    <row r="3293" spans="4:5">
      <c r="D3293" s="55"/>
      <c r="E3293" s="55"/>
    </row>
    <row r="3294" spans="4:5">
      <c r="D3294" s="55"/>
      <c r="E3294" s="55"/>
    </row>
    <row r="3295" spans="4:5">
      <c r="D3295" s="55"/>
      <c r="E3295" s="55"/>
    </row>
    <row r="3296" spans="4:5">
      <c r="D3296" s="55"/>
      <c r="E3296" s="55"/>
    </row>
    <row r="3297" spans="4:5">
      <c r="D3297" s="55"/>
      <c r="E3297" s="55"/>
    </row>
    <row r="3298" spans="4:5">
      <c r="D3298" s="55"/>
      <c r="E3298" s="55"/>
    </row>
    <row r="3299" spans="4:5">
      <c r="D3299" s="55"/>
      <c r="E3299" s="55"/>
    </row>
    <row r="3300" spans="4:5">
      <c r="D3300" s="55"/>
      <c r="E3300" s="55"/>
    </row>
    <row r="3301" spans="4:5">
      <c r="D3301" s="55"/>
      <c r="E3301" s="55"/>
    </row>
    <row r="3302" spans="4:5">
      <c r="D3302" s="55"/>
      <c r="E3302" s="55"/>
    </row>
    <row r="3303" spans="4:5">
      <c r="D3303" s="55"/>
      <c r="E3303" s="55"/>
    </row>
    <row r="3304" spans="4:5">
      <c r="D3304" s="55"/>
      <c r="E3304" s="55"/>
    </row>
    <row r="3305" spans="4:5">
      <c r="D3305" s="55"/>
      <c r="E3305" s="55"/>
    </row>
    <row r="3306" spans="4:5">
      <c r="D3306" s="55"/>
      <c r="E3306" s="55"/>
    </row>
    <row r="3307" spans="4:5">
      <c r="D3307" s="55"/>
      <c r="E3307" s="55"/>
    </row>
    <row r="3308" spans="4:5">
      <c r="D3308" s="55"/>
      <c r="E3308" s="55"/>
    </row>
    <row r="3309" spans="4:5">
      <c r="D3309" s="55"/>
      <c r="E3309" s="55"/>
    </row>
    <row r="3310" spans="4:5">
      <c r="D3310" s="55"/>
      <c r="E3310" s="55"/>
    </row>
    <row r="3311" spans="4:5">
      <c r="D3311" s="55"/>
      <c r="E3311" s="55"/>
    </row>
    <row r="3312" spans="4:5">
      <c r="D3312" s="55"/>
      <c r="E3312" s="55"/>
    </row>
    <row r="3313" spans="4:5">
      <c r="D3313" s="55"/>
      <c r="E3313" s="55"/>
    </row>
    <row r="3314" spans="4:5">
      <c r="D3314" s="55"/>
      <c r="E3314" s="55"/>
    </row>
    <row r="3315" spans="4:5">
      <c r="D3315" s="55"/>
      <c r="E3315" s="55"/>
    </row>
    <row r="3316" spans="4:5">
      <c r="D3316" s="55"/>
      <c r="E3316" s="55"/>
    </row>
    <row r="3317" spans="4:5">
      <c r="D3317" s="55"/>
      <c r="E3317" s="55"/>
    </row>
    <row r="3318" spans="4:5">
      <c r="D3318" s="55"/>
      <c r="E3318" s="55"/>
    </row>
    <row r="3319" spans="4:5">
      <c r="D3319" s="55"/>
      <c r="E3319" s="55"/>
    </row>
    <row r="3320" spans="4:5">
      <c r="D3320" s="55"/>
      <c r="E3320" s="55"/>
    </row>
    <row r="3321" spans="4:5">
      <c r="D3321" s="55"/>
      <c r="E3321" s="55"/>
    </row>
    <row r="3322" spans="4:5">
      <c r="D3322" s="55"/>
      <c r="E3322" s="55"/>
    </row>
    <row r="3323" spans="4:5">
      <c r="D3323" s="55"/>
      <c r="E3323" s="55"/>
    </row>
    <row r="3324" spans="4:5">
      <c r="D3324" s="55"/>
      <c r="E3324" s="55"/>
    </row>
    <row r="3325" spans="4:5">
      <c r="D3325" s="55"/>
      <c r="E3325" s="55"/>
    </row>
    <row r="3326" spans="4:5">
      <c r="D3326" s="55"/>
      <c r="E3326" s="55"/>
    </row>
    <row r="3327" spans="4:5">
      <c r="D3327" s="55"/>
      <c r="E3327" s="55"/>
    </row>
    <row r="3328" spans="4:5">
      <c r="D3328" s="55"/>
      <c r="E3328" s="55"/>
    </row>
    <row r="3329" spans="4:5">
      <c r="D3329" s="55"/>
      <c r="E3329" s="55"/>
    </row>
    <row r="3330" spans="4:5">
      <c r="D3330" s="55"/>
      <c r="E3330" s="55"/>
    </row>
    <row r="3331" spans="4:5">
      <c r="D3331" s="55"/>
      <c r="E3331" s="55"/>
    </row>
    <row r="3332" spans="4:5">
      <c r="D3332" s="55"/>
      <c r="E3332" s="55"/>
    </row>
    <row r="3333" spans="4:5">
      <c r="D3333" s="55"/>
      <c r="E3333" s="55"/>
    </row>
    <row r="3334" spans="4:5">
      <c r="D3334" s="55"/>
      <c r="E3334" s="55"/>
    </row>
    <row r="3335" spans="4:5">
      <c r="D3335" s="55"/>
      <c r="E3335" s="55"/>
    </row>
    <row r="3336" spans="4:5">
      <c r="D3336" s="55"/>
      <c r="E3336" s="55"/>
    </row>
    <row r="3337" spans="4:5">
      <c r="D3337" s="55"/>
      <c r="E3337" s="55"/>
    </row>
    <row r="3338" spans="4:5">
      <c r="D3338" s="55"/>
      <c r="E3338" s="55"/>
    </row>
    <row r="3339" spans="4:5">
      <c r="D3339" s="55"/>
      <c r="E3339" s="55"/>
    </row>
    <row r="3340" spans="4:5">
      <c r="D3340" s="55"/>
      <c r="E3340" s="55"/>
    </row>
    <row r="3341" spans="4:5">
      <c r="D3341" s="55"/>
      <c r="E3341" s="55"/>
    </row>
    <row r="3342" spans="4:5">
      <c r="D3342" s="55"/>
      <c r="E3342" s="55"/>
    </row>
    <row r="3343" spans="4:5">
      <c r="D3343" s="55"/>
      <c r="E3343" s="55"/>
    </row>
    <row r="3344" spans="4:5">
      <c r="D3344" s="55"/>
      <c r="E3344" s="55"/>
    </row>
    <row r="3345" spans="4:5">
      <c r="D3345" s="55"/>
      <c r="E3345" s="55"/>
    </row>
    <row r="3346" spans="4:5">
      <c r="D3346" s="55"/>
      <c r="E3346" s="55"/>
    </row>
    <row r="3347" spans="4:5">
      <c r="D3347" s="55"/>
      <c r="E3347" s="55"/>
    </row>
    <row r="3348" spans="4:5">
      <c r="D3348" s="55"/>
      <c r="E3348" s="55"/>
    </row>
    <row r="3349" spans="4:5">
      <c r="D3349" s="55"/>
      <c r="E3349" s="55"/>
    </row>
    <row r="3350" spans="4:5">
      <c r="D3350" s="55"/>
      <c r="E3350" s="55"/>
    </row>
    <row r="3351" spans="4:5">
      <c r="D3351" s="55"/>
      <c r="E3351" s="55"/>
    </row>
    <row r="3352" spans="4:5">
      <c r="D3352" s="55"/>
      <c r="E3352" s="55"/>
    </row>
    <row r="3353" spans="4:5">
      <c r="D3353" s="55"/>
      <c r="E3353" s="55"/>
    </row>
    <row r="3354" spans="4:5">
      <c r="D3354" s="55"/>
      <c r="E3354" s="55"/>
    </row>
    <row r="3355" spans="4:5">
      <c r="D3355" s="55"/>
      <c r="E3355" s="55"/>
    </row>
    <row r="3356" spans="4:5">
      <c r="D3356" s="55"/>
      <c r="E3356" s="55"/>
    </row>
    <row r="3357" spans="4:5">
      <c r="D3357" s="55"/>
      <c r="E3357" s="55"/>
    </row>
    <row r="3358" spans="4:5">
      <c r="D3358" s="55"/>
      <c r="E3358" s="55"/>
    </row>
    <row r="3359" spans="4:5">
      <c r="D3359" s="55"/>
      <c r="E3359" s="55"/>
    </row>
    <row r="3360" spans="4:5">
      <c r="D3360" s="55"/>
      <c r="E3360" s="55"/>
    </row>
    <row r="3361" spans="4:5">
      <c r="D3361" s="55"/>
      <c r="E3361" s="55"/>
    </row>
    <row r="3362" spans="4:5">
      <c r="D3362" s="55"/>
      <c r="E3362" s="55"/>
    </row>
    <row r="3363" spans="4:5">
      <c r="D3363" s="55"/>
      <c r="E3363" s="55"/>
    </row>
    <row r="3364" spans="4:5">
      <c r="D3364" s="55"/>
      <c r="E3364" s="55"/>
    </row>
    <row r="3365" spans="4:5">
      <c r="D3365" s="55"/>
      <c r="E3365" s="55"/>
    </row>
    <row r="3366" spans="4:5">
      <c r="D3366" s="55"/>
      <c r="E3366" s="55"/>
    </row>
    <row r="3367" spans="4:5">
      <c r="D3367" s="55"/>
      <c r="E3367" s="55"/>
    </row>
    <row r="3368" spans="4:5">
      <c r="D3368" s="55"/>
      <c r="E3368" s="55"/>
    </row>
    <row r="3369" spans="4:5">
      <c r="D3369" s="55"/>
      <c r="E3369" s="55"/>
    </row>
    <row r="3370" spans="4:5">
      <c r="D3370" s="55"/>
      <c r="E3370" s="55"/>
    </row>
    <row r="3371" spans="4:5">
      <c r="D3371" s="55"/>
      <c r="E3371" s="55"/>
    </row>
    <row r="3372" spans="4:5">
      <c r="D3372" s="55"/>
      <c r="E3372" s="55"/>
    </row>
    <row r="3373" spans="4:5">
      <c r="D3373" s="55"/>
      <c r="E3373" s="55"/>
    </row>
    <row r="3374" spans="4:5">
      <c r="D3374" s="55"/>
      <c r="E3374" s="55"/>
    </row>
    <row r="3375" spans="4:5">
      <c r="D3375" s="55"/>
      <c r="E3375" s="55"/>
    </row>
    <row r="3376" spans="4:5">
      <c r="D3376" s="55"/>
      <c r="E3376" s="55"/>
    </row>
    <row r="3377" spans="4:5">
      <c r="D3377" s="55"/>
      <c r="E3377" s="55"/>
    </row>
    <row r="3378" spans="4:5">
      <c r="D3378" s="55"/>
      <c r="E3378" s="55"/>
    </row>
    <row r="3379" spans="4:5">
      <c r="D3379" s="55"/>
      <c r="E3379" s="55"/>
    </row>
    <row r="3380" spans="4:5">
      <c r="D3380" s="55"/>
      <c r="E3380" s="55"/>
    </row>
    <row r="3381" spans="4:5">
      <c r="D3381" s="55"/>
      <c r="E3381" s="55"/>
    </row>
    <row r="3382" spans="4:5">
      <c r="D3382" s="55"/>
      <c r="E3382" s="55"/>
    </row>
    <row r="3383" spans="4:5">
      <c r="D3383" s="55"/>
      <c r="E3383" s="55"/>
    </row>
    <row r="3384" spans="4:5">
      <c r="D3384" s="55"/>
      <c r="E3384" s="55"/>
    </row>
    <row r="3385" spans="4:5">
      <c r="D3385" s="55"/>
      <c r="E3385" s="55"/>
    </row>
    <row r="3386" spans="4:5">
      <c r="D3386" s="55"/>
      <c r="E3386" s="55"/>
    </row>
    <row r="3387" spans="4:5">
      <c r="D3387" s="55"/>
      <c r="E3387" s="55"/>
    </row>
    <row r="3388" spans="4:5">
      <c r="D3388" s="55"/>
      <c r="E3388" s="55"/>
    </row>
    <row r="3389" spans="4:5">
      <c r="D3389" s="55"/>
      <c r="E3389" s="55"/>
    </row>
    <row r="3390" spans="4:5">
      <c r="D3390" s="55"/>
      <c r="E3390" s="55"/>
    </row>
    <row r="3391" spans="4:5">
      <c r="D3391" s="55"/>
      <c r="E3391" s="55"/>
    </row>
    <row r="3392" spans="4:5">
      <c r="D3392" s="55"/>
      <c r="E3392" s="55"/>
    </row>
    <row r="3393" spans="4:5">
      <c r="D3393" s="55"/>
      <c r="E3393" s="55"/>
    </row>
    <row r="3394" spans="4:5">
      <c r="D3394" s="55"/>
      <c r="E3394" s="55"/>
    </row>
    <row r="3395" spans="4:5">
      <c r="D3395" s="55"/>
      <c r="E3395" s="55"/>
    </row>
    <row r="3396" spans="4:5">
      <c r="D3396" s="55"/>
      <c r="E3396" s="55"/>
    </row>
    <row r="3397" spans="4:5">
      <c r="D3397" s="55"/>
      <c r="E3397" s="55"/>
    </row>
    <row r="3398" spans="4:5">
      <c r="D3398" s="55"/>
      <c r="E3398" s="55"/>
    </row>
    <row r="3399" spans="4:5">
      <c r="D3399" s="55"/>
      <c r="E3399" s="55"/>
    </row>
    <row r="3400" spans="4:5">
      <c r="D3400" s="55"/>
      <c r="E3400" s="55"/>
    </row>
    <row r="3401" spans="4:5">
      <c r="D3401" s="55"/>
      <c r="E3401" s="55"/>
    </row>
    <row r="3402" spans="4:5">
      <c r="D3402" s="55"/>
      <c r="E3402" s="55"/>
    </row>
    <row r="3403" spans="4:5">
      <c r="D3403" s="55"/>
      <c r="E3403" s="55"/>
    </row>
    <row r="3404" spans="4:5">
      <c r="D3404" s="55"/>
      <c r="E3404" s="55"/>
    </row>
    <row r="3405" spans="4:5">
      <c r="D3405" s="55"/>
      <c r="E3405" s="55"/>
    </row>
    <row r="3406" spans="4:5">
      <c r="D3406" s="55"/>
      <c r="E3406" s="55"/>
    </row>
    <row r="3407" spans="4:5">
      <c r="D3407" s="55"/>
      <c r="E3407" s="55"/>
    </row>
    <row r="3408" spans="4:5">
      <c r="D3408" s="55"/>
      <c r="E3408" s="55"/>
    </row>
    <row r="3409" spans="4:5">
      <c r="D3409" s="55"/>
      <c r="E3409" s="55"/>
    </row>
    <row r="3410" spans="4:5">
      <c r="D3410" s="55"/>
      <c r="E3410" s="55"/>
    </row>
    <row r="3411" spans="4:5">
      <c r="D3411" s="55"/>
      <c r="E3411" s="55"/>
    </row>
    <row r="3412" spans="4:5">
      <c r="D3412" s="55"/>
      <c r="E3412" s="55"/>
    </row>
    <row r="3413" spans="4:5">
      <c r="D3413" s="55"/>
      <c r="E3413" s="55"/>
    </row>
    <row r="3414" spans="4:5">
      <c r="D3414" s="55"/>
      <c r="E3414" s="55"/>
    </row>
    <row r="3415" spans="4:5">
      <c r="D3415" s="55"/>
      <c r="E3415" s="55"/>
    </row>
    <row r="3416" spans="4:5">
      <c r="D3416" s="55"/>
      <c r="E3416" s="55"/>
    </row>
    <row r="3417" spans="4:5">
      <c r="D3417" s="55"/>
      <c r="E3417" s="55"/>
    </row>
    <row r="3418" spans="4:5">
      <c r="D3418" s="55"/>
      <c r="E3418" s="55"/>
    </row>
    <row r="3419" spans="4:5">
      <c r="D3419" s="55"/>
      <c r="E3419" s="55"/>
    </row>
    <row r="3420" spans="4:5">
      <c r="D3420" s="55"/>
      <c r="E3420" s="55"/>
    </row>
    <row r="3421" spans="4:5">
      <c r="D3421" s="55"/>
      <c r="E3421" s="55"/>
    </row>
    <row r="3422" spans="4:5">
      <c r="D3422" s="55"/>
      <c r="E3422" s="55"/>
    </row>
    <row r="3423" spans="4:5">
      <c r="D3423" s="55"/>
      <c r="E3423" s="55"/>
    </row>
    <row r="3424" spans="4:5">
      <c r="D3424" s="55"/>
      <c r="E3424" s="55"/>
    </row>
    <row r="3425" spans="4:5">
      <c r="D3425" s="55"/>
      <c r="E3425" s="55"/>
    </row>
    <row r="3426" spans="4:5">
      <c r="D3426" s="55"/>
      <c r="E3426" s="55"/>
    </row>
    <row r="3427" spans="4:5">
      <c r="D3427" s="55"/>
      <c r="E3427" s="55"/>
    </row>
    <row r="3428" spans="4:5">
      <c r="D3428" s="55"/>
      <c r="E3428" s="55"/>
    </row>
    <row r="3429" spans="4:5">
      <c r="D3429" s="55"/>
      <c r="E3429" s="55"/>
    </row>
    <row r="3430" spans="4:5">
      <c r="D3430" s="55"/>
      <c r="E3430" s="55"/>
    </row>
    <row r="3431" spans="4:5">
      <c r="D3431" s="55"/>
      <c r="E3431" s="55"/>
    </row>
    <row r="3432" spans="4:5">
      <c r="D3432" s="55"/>
      <c r="E3432" s="55"/>
    </row>
    <row r="3433" spans="4:5">
      <c r="D3433" s="55"/>
      <c r="E3433" s="55"/>
    </row>
    <row r="3434" spans="4:5">
      <c r="D3434" s="55"/>
      <c r="E3434" s="55"/>
    </row>
    <row r="3435" spans="4:5">
      <c r="D3435" s="55"/>
      <c r="E3435" s="55"/>
    </row>
    <row r="3436" spans="4:5">
      <c r="D3436" s="55"/>
      <c r="E3436" s="55"/>
    </row>
    <row r="3437" spans="4:5">
      <c r="D3437" s="55"/>
      <c r="E3437" s="55"/>
    </row>
    <row r="3438" spans="4:5">
      <c r="D3438" s="55"/>
      <c r="E3438" s="55"/>
    </row>
    <row r="3439" spans="4:5">
      <c r="D3439" s="55"/>
      <c r="E3439" s="55"/>
    </row>
    <row r="3440" spans="4:5">
      <c r="D3440" s="55"/>
      <c r="E3440" s="55"/>
    </row>
    <row r="3441" spans="4:5">
      <c r="D3441" s="55"/>
      <c r="E3441" s="55"/>
    </row>
    <row r="3442" spans="4:5">
      <c r="D3442" s="55"/>
      <c r="E3442" s="55"/>
    </row>
    <row r="3443" spans="4:5">
      <c r="D3443" s="55"/>
      <c r="E3443" s="55"/>
    </row>
    <row r="3444" spans="4:5">
      <c r="D3444" s="55"/>
      <c r="E3444" s="55"/>
    </row>
    <row r="3445" spans="4:5">
      <c r="D3445" s="55"/>
      <c r="E3445" s="55"/>
    </row>
    <row r="3446" spans="4:5">
      <c r="D3446" s="55"/>
      <c r="E3446" s="55"/>
    </row>
    <row r="3447" spans="4:5">
      <c r="D3447" s="55"/>
      <c r="E3447" s="55"/>
    </row>
    <row r="3448" spans="4:5">
      <c r="D3448" s="55"/>
      <c r="E3448" s="55"/>
    </row>
    <row r="3449" spans="4:5">
      <c r="D3449" s="55"/>
      <c r="E3449" s="55"/>
    </row>
    <row r="3450" spans="4:5">
      <c r="D3450" s="55"/>
      <c r="E3450" s="55"/>
    </row>
    <row r="3451" spans="4:5">
      <c r="D3451" s="55"/>
      <c r="E3451" s="55"/>
    </row>
    <row r="3452" spans="4:5">
      <c r="D3452" s="55"/>
      <c r="E3452" s="55"/>
    </row>
    <row r="3453" spans="4:5">
      <c r="D3453" s="55"/>
      <c r="E3453" s="55"/>
    </row>
    <row r="3454" spans="4:5">
      <c r="D3454" s="55"/>
      <c r="E3454" s="55"/>
    </row>
    <row r="3455" spans="4:5">
      <c r="D3455" s="55"/>
      <c r="E3455" s="55"/>
    </row>
    <row r="3456" spans="4:5">
      <c r="D3456" s="55"/>
      <c r="E3456" s="55"/>
    </row>
    <row r="3457" spans="4:5">
      <c r="D3457" s="55"/>
      <c r="E3457" s="55"/>
    </row>
    <row r="3458" spans="4:5">
      <c r="D3458" s="55"/>
      <c r="E3458" s="55"/>
    </row>
    <row r="3459" spans="4:5">
      <c r="D3459" s="55"/>
      <c r="E3459" s="55"/>
    </row>
    <row r="3460" spans="4:5">
      <c r="D3460" s="55"/>
      <c r="E3460" s="55"/>
    </row>
    <row r="3461" spans="4:5">
      <c r="D3461" s="55"/>
      <c r="E3461" s="55"/>
    </row>
    <row r="3462" spans="4:5">
      <c r="D3462" s="55"/>
      <c r="E3462" s="55"/>
    </row>
    <row r="3463" spans="4:5">
      <c r="D3463" s="55"/>
      <c r="E3463" s="55"/>
    </row>
    <row r="3464" spans="4:5">
      <c r="D3464" s="55"/>
      <c r="E3464" s="55"/>
    </row>
    <row r="3465" spans="4:5">
      <c r="D3465" s="55"/>
      <c r="E3465" s="55"/>
    </row>
    <row r="3466" spans="4:5">
      <c r="D3466" s="55"/>
      <c r="E3466" s="55"/>
    </row>
    <row r="3467" spans="4:5">
      <c r="D3467" s="55"/>
      <c r="E3467" s="55"/>
    </row>
    <row r="3468" spans="4:5">
      <c r="D3468" s="55"/>
      <c r="E3468" s="55"/>
    </row>
    <row r="3469" spans="4:5">
      <c r="D3469" s="55"/>
      <c r="E3469" s="55"/>
    </row>
    <row r="3470" spans="4:5">
      <c r="D3470" s="55"/>
      <c r="E3470" s="55"/>
    </row>
    <row r="3471" spans="4:5">
      <c r="D3471" s="55"/>
      <c r="E3471" s="55"/>
    </row>
    <row r="3472" spans="4:5">
      <c r="D3472" s="55"/>
      <c r="E3472" s="55"/>
    </row>
    <row r="3473" spans="4:5">
      <c r="D3473" s="55"/>
      <c r="E3473" s="55"/>
    </row>
    <row r="3474" spans="4:5">
      <c r="D3474" s="55"/>
      <c r="E3474" s="55"/>
    </row>
    <row r="3475" spans="4:5">
      <c r="D3475" s="55"/>
      <c r="E3475" s="55"/>
    </row>
    <row r="3476" spans="4:5">
      <c r="D3476" s="55"/>
      <c r="E3476" s="55"/>
    </row>
    <row r="3477" spans="4:5">
      <c r="D3477" s="55"/>
      <c r="E3477" s="55"/>
    </row>
    <row r="3478" spans="4:5">
      <c r="D3478" s="55"/>
      <c r="E3478" s="55"/>
    </row>
    <row r="3479" spans="4:5">
      <c r="D3479" s="55"/>
      <c r="E3479" s="55"/>
    </row>
    <row r="3480" spans="4:5">
      <c r="D3480" s="55"/>
      <c r="E3480" s="55"/>
    </row>
    <row r="3481" spans="4:5">
      <c r="D3481" s="55"/>
      <c r="E3481" s="55"/>
    </row>
    <row r="3482" spans="4:5">
      <c r="D3482" s="55"/>
      <c r="E3482" s="55"/>
    </row>
    <row r="3483" spans="4:5">
      <c r="D3483" s="55"/>
      <c r="E3483" s="55"/>
    </row>
    <row r="3484" spans="4:5">
      <c r="D3484" s="55"/>
      <c r="E3484" s="55"/>
    </row>
    <row r="3485" spans="4:5">
      <c r="D3485" s="55"/>
      <c r="E3485" s="55"/>
    </row>
    <row r="3486" spans="4:5">
      <c r="D3486" s="55"/>
      <c r="E3486" s="55"/>
    </row>
    <row r="3487" spans="4:5">
      <c r="D3487" s="55"/>
      <c r="E3487" s="55"/>
    </row>
    <row r="3488" spans="4:5">
      <c r="D3488" s="55"/>
      <c r="E3488" s="55"/>
    </row>
    <row r="3489" spans="4:5">
      <c r="D3489" s="55"/>
      <c r="E3489" s="55"/>
    </row>
    <row r="3490" spans="4:5">
      <c r="D3490" s="55"/>
      <c r="E3490" s="55"/>
    </row>
    <row r="3491" spans="4:5">
      <c r="D3491" s="55"/>
      <c r="E3491" s="55"/>
    </row>
    <row r="3492" spans="4:5">
      <c r="D3492" s="55"/>
      <c r="E3492" s="55"/>
    </row>
    <row r="3493" spans="4:5">
      <c r="D3493" s="55"/>
      <c r="E3493" s="55"/>
    </row>
    <row r="3494" spans="4:5">
      <c r="D3494" s="55"/>
      <c r="E3494" s="55"/>
    </row>
    <row r="3495" spans="4:5">
      <c r="D3495" s="55"/>
      <c r="E3495" s="55"/>
    </row>
    <row r="3496" spans="4:5">
      <c r="D3496" s="55"/>
      <c r="E3496" s="55"/>
    </row>
    <row r="3497" spans="4:5">
      <c r="D3497" s="55"/>
      <c r="E3497" s="55"/>
    </row>
    <row r="3498" spans="4:5">
      <c r="D3498" s="55"/>
      <c r="E3498" s="55"/>
    </row>
    <row r="3499" spans="4:5">
      <c r="D3499" s="55"/>
      <c r="E3499" s="55"/>
    </row>
    <row r="3500" spans="4:5">
      <c r="D3500" s="55"/>
      <c r="E3500" s="55"/>
    </row>
    <row r="3501" spans="4:5">
      <c r="D3501" s="55"/>
      <c r="E3501" s="55"/>
    </row>
    <row r="3502" spans="4:5">
      <c r="D3502" s="55"/>
      <c r="E3502" s="55"/>
    </row>
    <row r="3503" spans="4:5">
      <c r="D3503" s="55"/>
      <c r="E3503" s="55"/>
    </row>
    <row r="3504" spans="4:5">
      <c r="D3504" s="55"/>
      <c r="E3504" s="55"/>
    </row>
    <row r="3505" spans="4:5">
      <c r="D3505" s="55"/>
      <c r="E3505" s="55"/>
    </row>
    <row r="3506" spans="4:5">
      <c r="D3506" s="55"/>
      <c r="E3506" s="55"/>
    </row>
    <row r="3507" spans="4:5">
      <c r="D3507" s="55"/>
      <c r="E3507" s="55"/>
    </row>
    <row r="3508" spans="4:5">
      <c r="D3508" s="55"/>
      <c r="E3508" s="55"/>
    </row>
    <row r="3509" spans="4:5">
      <c r="D3509" s="55"/>
      <c r="E3509" s="55"/>
    </row>
    <row r="3510" spans="4:5">
      <c r="D3510" s="55"/>
      <c r="E3510" s="55"/>
    </row>
    <row r="3511" spans="4:5">
      <c r="D3511" s="55"/>
      <c r="E3511" s="55"/>
    </row>
    <row r="3512" spans="4:5">
      <c r="D3512" s="55"/>
      <c r="E3512" s="55"/>
    </row>
    <row r="3513" spans="4:5">
      <c r="D3513" s="55"/>
      <c r="E3513" s="55"/>
    </row>
    <row r="3514" spans="4:5">
      <c r="D3514" s="55"/>
      <c r="E3514" s="55"/>
    </row>
    <row r="3515" spans="4:5">
      <c r="D3515" s="55"/>
      <c r="E3515" s="55"/>
    </row>
    <row r="3516" spans="4:5">
      <c r="D3516" s="55"/>
      <c r="E3516" s="55"/>
    </row>
    <row r="3517" spans="4:5">
      <c r="D3517" s="55"/>
      <c r="E3517" s="55"/>
    </row>
    <row r="3518" spans="4:5">
      <c r="D3518" s="55"/>
      <c r="E3518" s="55"/>
    </row>
    <row r="3519" spans="4:5">
      <c r="D3519" s="55"/>
      <c r="E3519" s="55"/>
    </row>
    <row r="3520" spans="4:5">
      <c r="D3520" s="55"/>
      <c r="E3520" s="55"/>
    </row>
    <row r="3521" spans="4:5">
      <c r="D3521" s="55"/>
      <c r="E3521" s="55"/>
    </row>
    <row r="3522" spans="4:5">
      <c r="D3522" s="55"/>
      <c r="E3522" s="55"/>
    </row>
    <row r="3523" spans="4:5">
      <c r="D3523" s="55"/>
      <c r="E3523" s="55"/>
    </row>
    <row r="3524" spans="4:5">
      <c r="D3524" s="55"/>
      <c r="E3524" s="55"/>
    </row>
    <row r="3525" spans="4:5">
      <c r="D3525" s="55"/>
      <c r="E3525" s="55"/>
    </row>
    <row r="3526" spans="4:5">
      <c r="D3526" s="55"/>
      <c r="E3526" s="55"/>
    </row>
    <row r="3527" spans="4:5">
      <c r="D3527" s="55"/>
      <c r="E3527" s="55"/>
    </row>
    <row r="3528" spans="4:5">
      <c r="D3528" s="55"/>
      <c r="E3528" s="55"/>
    </row>
    <row r="3529" spans="4:5">
      <c r="D3529" s="55"/>
      <c r="E3529" s="55"/>
    </row>
    <row r="3530" spans="4:5">
      <c r="D3530" s="55"/>
      <c r="E3530" s="55"/>
    </row>
    <row r="3531" spans="4:5">
      <c r="D3531" s="55"/>
      <c r="E3531" s="55"/>
    </row>
    <row r="3532" spans="4:5">
      <c r="D3532" s="55"/>
      <c r="E3532" s="55"/>
    </row>
    <row r="3533" spans="4:5">
      <c r="D3533" s="55"/>
      <c r="E3533" s="55"/>
    </row>
    <row r="3534" spans="4:5">
      <c r="D3534" s="55"/>
      <c r="E3534" s="55"/>
    </row>
    <row r="3535" spans="4:5">
      <c r="D3535" s="55"/>
      <c r="E3535" s="55"/>
    </row>
    <row r="3536" spans="4:5">
      <c r="D3536" s="55"/>
      <c r="E3536" s="55"/>
    </row>
    <row r="3537" spans="4:5">
      <c r="D3537" s="55"/>
      <c r="E3537" s="55"/>
    </row>
    <row r="3538" spans="4:5">
      <c r="D3538" s="55"/>
      <c r="E3538" s="55"/>
    </row>
    <row r="3539" spans="4:5">
      <c r="D3539" s="55"/>
      <c r="E3539" s="55"/>
    </row>
    <row r="3540" spans="4:5">
      <c r="D3540" s="55"/>
      <c r="E3540" s="55"/>
    </row>
    <row r="3541" spans="4:5">
      <c r="D3541" s="55"/>
      <c r="E3541" s="55"/>
    </row>
    <row r="3542" spans="4:5">
      <c r="D3542" s="55"/>
      <c r="E3542" s="55"/>
    </row>
    <row r="3543" spans="4:5">
      <c r="D3543" s="55"/>
      <c r="E3543" s="55"/>
    </row>
    <row r="3544" spans="4:5">
      <c r="D3544" s="55"/>
      <c r="E3544" s="55"/>
    </row>
    <row r="3545" spans="4:5">
      <c r="D3545" s="55"/>
      <c r="E3545" s="55"/>
    </row>
    <row r="3546" spans="4:5">
      <c r="D3546" s="55"/>
      <c r="E3546" s="55"/>
    </row>
    <row r="3547" spans="4:5">
      <c r="D3547" s="55"/>
      <c r="E3547" s="55"/>
    </row>
    <row r="3548" spans="4:5">
      <c r="D3548" s="55"/>
      <c r="E3548" s="55"/>
    </row>
    <row r="3549" spans="4:5">
      <c r="D3549" s="55"/>
      <c r="E3549" s="55"/>
    </row>
    <row r="3550" spans="4:5">
      <c r="D3550" s="55"/>
      <c r="E3550" s="55"/>
    </row>
    <row r="3551" spans="4:5">
      <c r="D3551" s="55"/>
      <c r="E3551" s="55"/>
    </row>
    <row r="3552" spans="4:5">
      <c r="D3552" s="55"/>
      <c r="E3552" s="55"/>
    </row>
    <row r="3553" spans="4:5">
      <c r="D3553" s="55"/>
      <c r="E3553" s="55"/>
    </row>
    <row r="3554" spans="4:5">
      <c r="D3554" s="55"/>
      <c r="E3554" s="55"/>
    </row>
    <row r="3555" spans="4:5">
      <c r="D3555" s="55"/>
      <c r="E3555" s="55"/>
    </row>
    <row r="3556" spans="4:5">
      <c r="D3556" s="55"/>
      <c r="E3556" s="55"/>
    </row>
    <row r="3557" spans="4:5">
      <c r="D3557" s="55"/>
      <c r="E3557" s="55"/>
    </row>
    <row r="3558" spans="4:5">
      <c r="D3558" s="55"/>
      <c r="E3558" s="55"/>
    </row>
    <row r="3559" spans="4:5">
      <c r="D3559" s="55"/>
      <c r="E3559" s="55"/>
    </row>
    <row r="3560" spans="4:5">
      <c r="D3560" s="55"/>
      <c r="E3560" s="55"/>
    </row>
    <row r="3561" spans="4:5">
      <c r="D3561" s="55"/>
      <c r="E3561" s="55"/>
    </row>
    <row r="3562" spans="4:5">
      <c r="D3562" s="55"/>
      <c r="E3562" s="55"/>
    </row>
    <row r="3563" spans="4:5">
      <c r="D3563" s="55"/>
      <c r="E3563" s="55"/>
    </row>
    <row r="3564" spans="4:5">
      <c r="D3564" s="55"/>
      <c r="E3564" s="55"/>
    </row>
    <row r="3565" spans="4:5">
      <c r="D3565" s="55"/>
      <c r="E3565" s="55"/>
    </row>
    <row r="3566" spans="4:5">
      <c r="D3566" s="55"/>
      <c r="E3566" s="55"/>
    </row>
    <row r="3567" spans="4:5">
      <c r="D3567" s="55"/>
      <c r="E3567" s="55"/>
    </row>
    <row r="3568" spans="4:5">
      <c r="D3568" s="55"/>
      <c r="E3568" s="55"/>
    </row>
    <row r="3569" spans="4:5">
      <c r="D3569" s="55"/>
      <c r="E3569" s="55"/>
    </row>
    <row r="3570" spans="4:5">
      <c r="D3570" s="55"/>
      <c r="E3570" s="55"/>
    </row>
    <row r="3571" spans="4:5">
      <c r="D3571" s="55"/>
      <c r="E3571" s="55"/>
    </row>
    <row r="3572" spans="4:5">
      <c r="D3572" s="55"/>
      <c r="E3572" s="55"/>
    </row>
    <row r="3573" spans="4:5">
      <c r="D3573" s="55"/>
      <c r="E3573" s="55"/>
    </row>
    <row r="3574" spans="4:5">
      <c r="D3574" s="55"/>
      <c r="E3574" s="55"/>
    </row>
    <row r="3575" spans="4:5">
      <c r="D3575" s="55"/>
      <c r="E3575" s="55"/>
    </row>
    <row r="3576" spans="4:5">
      <c r="D3576" s="55"/>
      <c r="E3576" s="55"/>
    </row>
    <row r="3577" spans="4:5">
      <c r="D3577" s="55"/>
      <c r="E3577" s="55"/>
    </row>
    <row r="3578" spans="4:5">
      <c r="D3578" s="55"/>
      <c r="E3578" s="55"/>
    </row>
    <row r="3579" spans="4:5">
      <c r="D3579" s="55"/>
      <c r="E3579" s="55"/>
    </row>
    <row r="3580" spans="4:5">
      <c r="D3580" s="55"/>
      <c r="E3580" s="55"/>
    </row>
    <row r="3581" spans="4:5">
      <c r="D3581" s="55"/>
      <c r="E3581" s="55"/>
    </row>
    <row r="3582" spans="4:5">
      <c r="D3582" s="55"/>
      <c r="E3582" s="55"/>
    </row>
    <row r="3583" spans="4:5">
      <c r="D3583" s="55"/>
      <c r="E3583" s="55"/>
    </row>
    <row r="3584" spans="4:5">
      <c r="D3584" s="55"/>
      <c r="E3584" s="55"/>
    </row>
    <row r="3585" spans="4:5">
      <c r="D3585" s="55"/>
      <c r="E3585" s="55"/>
    </row>
    <row r="3586" spans="4:5">
      <c r="D3586" s="55"/>
      <c r="E3586" s="55"/>
    </row>
    <row r="3587" spans="4:5">
      <c r="D3587" s="55"/>
      <c r="E3587" s="55"/>
    </row>
    <row r="3588" spans="4:5">
      <c r="D3588" s="55"/>
      <c r="E3588" s="55"/>
    </row>
    <row r="3589" spans="4:5">
      <c r="D3589" s="55"/>
      <c r="E3589" s="55"/>
    </row>
    <row r="3590" spans="4:5">
      <c r="D3590" s="55"/>
      <c r="E3590" s="55"/>
    </row>
    <row r="3591" spans="4:5">
      <c r="D3591" s="55"/>
      <c r="E3591" s="55"/>
    </row>
    <row r="3592" spans="4:5">
      <c r="D3592" s="55"/>
      <c r="E3592" s="55"/>
    </row>
    <row r="3593" spans="4:5">
      <c r="D3593" s="55"/>
      <c r="E3593" s="55"/>
    </row>
    <row r="3594" spans="4:5">
      <c r="D3594" s="55"/>
      <c r="E3594" s="55"/>
    </row>
    <row r="3595" spans="4:5">
      <c r="D3595" s="55"/>
      <c r="E3595" s="55"/>
    </row>
    <row r="3596" spans="4:5">
      <c r="D3596" s="55"/>
      <c r="E3596" s="55"/>
    </row>
    <row r="3597" spans="4:5">
      <c r="D3597" s="55"/>
      <c r="E3597" s="55"/>
    </row>
    <row r="3598" spans="4:5">
      <c r="D3598" s="55"/>
      <c r="E3598" s="55"/>
    </row>
    <row r="3599" spans="4:5">
      <c r="D3599" s="55"/>
      <c r="E3599" s="55"/>
    </row>
    <row r="3600" spans="4:5">
      <c r="D3600" s="55"/>
      <c r="E3600" s="55"/>
    </row>
    <row r="3601" spans="4:5">
      <c r="D3601" s="55"/>
      <c r="E3601" s="55"/>
    </row>
    <row r="3602" spans="4:5">
      <c r="D3602" s="55"/>
      <c r="E3602" s="55"/>
    </row>
    <row r="3603" spans="4:5">
      <c r="D3603" s="55"/>
      <c r="E3603" s="55"/>
    </row>
    <row r="3604" spans="4:5">
      <c r="D3604" s="55"/>
      <c r="E3604" s="55"/>
    </row>
    <row r="3605" spans="4:5">
      <c r="D3605" s="55"/>
      <c r="E3605" s="55"/>
    </row>
    <row r="3606" spans="4:5">
      <c r="D3606" s="55"/>
      <c r="E3606" s="55"/>
    </row>
    <row r="3607" spans="4:5">
      <c r="D3607" s="55"/>
      <c r="E3607" s="55"/>
    </row>
    <row r="3608" spans="4:5">
      <c r="D3608" s="55"/>
      <c r="E3608" s="55"/>
    </row>
    <row r="3609" spans="4:5">
      <c r="D3609" s="55"/>
      <c r="E3609" s="55"/>
    </row>
    <row r="3610" spans="4:5">
      <c r="D3610" s="55"/>
      <c r="E3610" s="55"/>
    </row>
    <row r="3611" spans="4:5">
      <c r="D3611" s="55"/>
      <c r="E3611" s="55"/>
    </row>
    <row r="3612" spans="4:5">
      <c r="D3612" s="55"/>
      <c r="E3612" s="55"/>
    </row>
    <row r="3613" spans="4:5">
      <c r="D3613" s="55"/>
      <c r="E3613" s="55"/>
    </row>
    <row r="3614" spans="4:5">
      <c r="D3614" s="55"/>
      <c r="E3614" s="55"/>
    </row>
    <row r="3615" spans="4:5">
      <c r="D3615" s="55"/>
      <c r="E3615" s="55"/>
    </row>
    <row r="3616" spans="4:5">
      <c r="D3616" s="55"/>
      <c r="E3616" s="55"/>
    </row>
    <row r="3617" spans="4:5">
      <c r="D3617" s="55"/>
      <c r="E3617" s="55"/>
    </row>
    <row r="3618" spans="4:5">
      <c r="D3618" s="55"/>
      <c r="E3618" s="55"/>
    </row>
    <row r="3619" spans="4:5">
      <c r="D3619" s="55"/>
      <c r="E3619" s="55"/>
    </row>
    <row r="3620" spans="4:5">
      <c r="D3620" s="55"/>
      <c r="E3620" s="55"/>
    </row>
    <row r="3621" spans="4:5">
      <c r="D3621" s="55"/>
      <c r="E3621" s="55"/>
    </row>
    <row r="3622" spans="4:5">
      <c r="D3622" s="55"/>
      <c r="E3622" s="55"/>
    </row>
    <row r="3623" spans="4:5">
      <c r="D3623" s="55"/>
      <c r="E3623" s="55"/>
    </row>
    <row r="3624" spans="4:5">
      <c r="D3624" s="55"/>
      <c r="E3624" s="55"/>
    </row>
    <row r="3625" spans="4:5">
      <c r="D3625" s="55"/>
      <c r="E3625" s="55"/>
    </row>
    <row r="3626" spans="4:5">
      <c r="D3626" s="55"/>
      <c r="E3626" s="55"/>
    </row>
    <row r="3627" spans="4:5">
      <c r="D3627" s="55"/>
      <c r="E3627" s="55"/>
    </row>
    <row r="3628" spans="4:5">
      <c r="D3628" s="55"/>
      <c r="E3628" s="55"/>
    </row>
    <row r="3629" spans="4:5">
      <c r="D3629" s="55"/>
      <c r="E3629" s="55"/>
    </row>
    <row r="3630" spans="4:5">
      <c r="D3630" s="55"/>
      <c r="E3630" s="55"/>
    </row>
    <row r="3631" spans="4:5">
      <c r="D3631" s="55"/>
      <c r="E3631" s="55"/>
    </row>
    <row r="3632" spans="4:5">
      <c r="D3632" s="55"/>
      <c r="E3632" s="55"/>
    </row>
    <row r="3633" spans="4:5">
      <c r="D3633" s="55"/>
      <c r="E3633" s="55"/>
    </row>
    <row r="3634" spans="4:5">
      <c r="D3634" s="55"/>
      <c r="E3634" s="55"/>
    </row>
    <row r="3635" spans="4:5">
      <c r="D3635" s="55"/>
      <c r="E3635" s="55"/>
    </row>
    <row r="3636" spans="4:5">
      <c r="D3636" s="55"/>
      <c r="E3636" s="55"/>
    </row>
    <row r="3637" spans="4:5">
      <c r="D3637" s="55"/>
      <c r="E3637" s="55"/>
    </row>
    <row r="3638" spans="4:5">
      <c r="D3638" s="55"/>
      <c r="E3638" s="55"/>
    </row>
    <row r="3639" spans="4:5">
      <c r="D3639" s="55"/>
      <c r="E3639" s="55"/>
    </row>
    <row r="3640" spans="4:5">
      <c r="D3640" s="55"/>
      <c r="E3640" s="55"/>
    </row>
    <row r="3641" spans="4:5">
      <c r="D3641" s="55"/>
      <c r="E3641" s="55"/>
    </row>
    <row r="3642" spans="4:5">
      <c r="D3642" s="55"/>
      <c r="E3642" s="55"/>
    </row>
    <row r="3643" spans="4:5">
      <c r="D3643" s="55"/>
      <c r="E3643" s="55"/>
    </row>
    <row r="3644" spans="4:5">
      <c r="D3644" s="55"/>
      <c r="E3644" s="55"/>
    </row>
    <row r="3645" spans="4:5">
      <c r="D3645" s="55"/>
      <c r="E3645" s="55"/>
    </row>
    <row r="3646" spans="4:5">
      <c r="D3646" s="55"/>
      <c r="E3646" s="55"/>
    </row>
    <row r="3647" spans="4:5">
      <c r="D3647" s="55"/>
      <c r="E3647" s="55"/>
    </row>
    <row r="3648" spans="4:5">
      <c r="D3648" s="55"/>
      <c r="E3648" s="55"/>
    </row>
    <row r="3649" spans="4:5">
      <c r="D3649" s="55"/>
      <c r="E3649" s="55"/>
    </row>
    <row r="3650" spans="4:5">
      <c r="D3650" s="55"/>
      <c r="E3650" s="55"/>
    </row>
    <row r="3651" spans="4:5">
      <c r="D3651" s="55"/>
      <c r="E3651" s="55"/>
    </row>
    <row r="3652" spans="4:5">
      <c r="D3652" s="55"/>
      <c r="E3652" s="55"/>
    </row>
    <row r="3653" spans="4:5">
      <c r="D3653" s="55"/>
      <c r="E3653" s="55"/>
    </row>
    <row r="3654" spans="4:5">
      <c r="D3654" s="55"/>
      <c r="E3654" s="55"/>
    </row>
    <row r="3655" spans="4:5">
      <c r="D3655" s="55"/>
      <c r="E3655" s="55"/>
    </row>
    <row r="3656" spans="4:5">
      <c r="D3656" s="55"/>
      <c r="E3656" s="55"/>
    </row>
    <row r="3657" spans="4:5">
      <c r="D3657" s="55"/>
      <c r="E3657" s="55"/>
    </row>
    <row r="3658" spans="4:5">
      <c r="D3658" s="55"/>
      <c r="E3658" s="55"/>
    </row>
    <row r="3659" spans="4:5">
      <c r="D3659" s="55"/>
      <c r="E3659" s="55"/>
    </row>
    <row r="3660" spans="4:5">
      <c r="D3660" s="55"/>
      <c r="E3660" s="55"/>
    </row>
    <row r="3661" spans="4:5">
      <c r="D3661" s="55"/>
      <c r="E3661" s="55"/>
    </row>
    <row r="3662" spans="4:5">
      <c r="D3662" s="55"/>
      <c r="E3662" s="55"/>
    </row>
    <row r="3663" spans="4:5">
      <c r="D3663" s="55"/>
      <c r="E3663" s="55"/>
    </row>
    <row r="3664" spans="4:5">
      <c r="D3664" s="55"/>
      <c r="E3664" s="55"/>
    </row>
    <row r="3665" spans="4:5">
      <c r="D3665" s="55"/>
      <c r="E3665" s="55"/>
    </row>
    <row r="3666" spans="4:5">
      <c r="D3666" s="55"/>
      <c r="E3666" s="55"/>
    </row>
    <row r="3667" spans="4:5">
      <c r="D3667" s="55"/>
      <c r="E3667" s="55"/>
    </row>
    <row r="3668" spans="4:5">
      <c r="D3668" s="55"/>
      <c r="E3668" s="55"/>
    </row>
    <row r="3669" spans="4:5">
      <c r="D3669" s="55"/>
      <c r="E3669" s="55"/>
    </row>
    <row r="3670" spans="4:5">
      <c r="D3670" s="55"/>
      <c r="E3670" s="55"/>
    </row>
    <row r="3671" spans="4:5">
      <c r="D3671" s="55"/>
      <c r="E3671" s="55"/>
    </row>
    <row r="3672" spans="4:5">
      <c r="D3672" s="55"/>
      <c r="E3672" s="55"/>
    </row>
    <row r="3673" spans="4:5">
      <c r="D3673" s="55"/>
      <c r="E3673" s="55"/>
    </row>
    <row r="3674" spans="4:5">
      <c r="D3674" s="55"/>
      <c r="E3674" s="55"/>
    </row>
    <row r="3675" spans="4:5">
      <c r="D3675" s="55"/>
      <c r="E3675" s="55"/>
    </row>
    <row r="3676" spans="4:5">
      <c r="D3676" s="55"/>
      <c r="E3676" s="55"/>
    </row>
    <row r="3677" spans="4:5">
      <c r="D3677" s="55"/>
      <c r="E3677" s="55"/>
    </row>
    <row r="3678" spans="4:5">
      <c r="D3678" s="55"/>
      <c r="E3678" s="55"/>
    </row>
    <row r="3679" spans="4:5">
      <c r="D3679" s="55"/>
      <c r="E3679" s="55"/>
    </row>
    <row r="3680" spans="4:5">
      <c r="D3680" s="55"/>
      <c r="E3680" s="55"/>
    </row>
    <row r="3681" spans="4:5">
      <c r="D3681" s="55"/>
      <c r="E3681" s="55"/>
    </row>
    <row r="3682" spans="4:5">
      <c r="D3682" s="55"/>
      <c r="E3682" s="55"/>
    </row>
    <row r="3683" spans="4:5">
      <c r="D3683" s="55"/>
      <c r="E3683" s="55"/>
    </row>
    <row r="3684" spans="4:5">
      <c r="D3684" s="55"/>
      <c r="E3684" s="55"/>
    </row>
    <row r="3685" spans="4:5">
      <c r="D3685" s="55"/>
      <c r="E3685" s="55"/>
    </row>
    <row r="3686" spans="4:5">
      <c r="D3686" s="55"/>
      <c r="E3686" s="55"/>
    </row>
    <row r="3687" spans="4:5">
      <c r="D3687" s="55"/>
      <c r="E3687" s="55"/>
    </row>
    <row r="3688" spans="4:5">
      <c r="D3688" s="55"/>
      <c r="E3688" s="55"/>
    </row>
    <row r="3689" spans="4:5">
      <c r="D3689" s="55"/>
      <c r="E3689" s="55"/>
    </row>
    <row r="3690" spans="4:5">
      <c r="D3690" s="55"/>
      <c r="E3690" s="55"/>
    </row>
    <row r="3691" spans="4:5">
      <c r="D3691" s="55"/>
      <c r="E3691" s="55"/>
    </row>
    <row r="3692" spans="4:5">
      <c r="D3692" s="55"/>
      <c r="E3692" s="55"/>
    </row>
    <row r="3693" spans="4:5">
      <c r="D3693" s="55"/>
      <c r="E3693" s="55"/>
    </row>
    <row r="3694" spans="4:5">
      <c r="D3694" s="55"/>
      <c r="E3694" s="55"/>
    </row>
    <row r="3695" spans="4:5">
      <c r="D3695" s="55"/>
      <c r="E3695" s="55"/>
    </row>
    <row r="3696" spans="4:5">
      <c r="D3696" s="55"/>
      <c r="E3696" s="55"/>
    </row>
    <row r="3697" spans="4:5">
      <c r="D3697" s="55"/>
      <c r="E3697" s="55"/>
    </row>
    <row r="3698" spans="4:5">
      <c r="D3698" s="55"/>
      <c r="E3698" s="55"/>
    </row>
    <row r="3699" spans="4:5">
      <c r="D3699" s="55"/>
      <c r="E3699" s="55"/>
    </row>
    <row r="3700" spans="4:5">
      <c r="D3700" s="55"/>
      <c r="E3700" s="55"/>
    </row>
    <row r="3701" spans="4:5">
      <c r="D3701" s="55"/>
      <c r="E3701" s="55"/>
    </row>
    <row r="3702" spans="4:5">
      <c r="D3702" s="55"/>
      <c r="E3702" s="55"/>
    </row>
    <row r="3703" spans="4:5">
      <c r="D3703" s="55"/>
      <c r="E3703" s="55"/>
    </row>
    <row r="3704" spans="4:5">
      <c r="D3704" s="55"/>
      <c r="E3704" s="55"/>
    </row>
    <row r="3705" spans="4:5">
      <c r="D3705" s="55"/>
      <c r="E3705" s="55"/>
    </row>
    <row r="3706" spans="4:5">
      <c r="D3706" s="55"/>
      <c r="E3706" s="55"/>
    </row>
    <row r="3707" spans="4:5">
      <c r="D3707" s="55"/>
      <c r="E3707" s="55"/>
    </row>
    <row r="3708" spans="4:5">
      <c r="D3708" s="55"/>
      <c r="E3708" s="55"/>
    </row>
    <row r="3709" spans="4:5">
      <c r="D3709" s="55"/>
      <c r="E3709" s="55"/>
    </row>
    <row r="3710" spans="4:5">
      <c r="D3710" s="55"/>
      <c r="E3710" s="55"/>
    </row>
    <row r="3711" spans="4:5">
      <c r="D3711" s="55"/>
      <c r="E3711" s="55"/>
    </row>
    <row r="3712" spans="4:5">
      <c r="D3712" s="55"/>
      <c r="E3712" s="55"/>
    </row>
    <row r="3713" spans="4:5">
      <c r="D3713" s="55"/>
      <c r="E3713" s="55"/>
    </row>
    <row r="3714" spans="4:5">
      <c r="D3714" s="55"/>
      <c r="E3714" s="55"/>
    </row>
    <row r="3715" spans="4:5">
      <c r="D3715" s="55"/>
      <c r="E3715" s="55"/>
    </row>
    <row r="3716" spans="4:5">
      <c r="D3716" s="55"/>
      <c r="E3716" s="55"/>
    </row>
    <row r="3717" spans="4:5">
      <c r="D3717" s="55"/>
      <c r="E3717" s="55"/>
    </row>
    <row r="3718" spans="4:5">
      <c r="D3718" s="55"/>
      <c r="E3718" s="55"/>
    </row>
    <row r="3719" spans="4:5">
      <c r="D3719" s="55"/>
      <c r="E3719" s="55"/>
    </row>
    <row r="3720" spans="4:5">
      <c r="D3720" s="55"/>
      <c r="E3720" s="55"/>
    </row>
    <row r="3721" spans="4:5">
      <c r="D3721" s="55"/>
      <c r="E3721" s="55"/>
    </row>
    <row r="3722" spans="4:5">
      <c r="D3722" s="55"/>
      <c r="E3722" s="55"/>
    </row>
    <row r="3723" spans="4:5">
      <c r="D3723" s="55"/>
      <c r="E3723" s="55"/>
    </row>
    <row r="3724" spans="4:5">
      <c r="D3724" s="55"/>
      <c r="E3724" s="55"/>
    </row>
    <row r="3725" spans="4:5">
      <c r="D3725" s="55"/>
      <c r="E3725" s="55"/>
    </row>
    <row r="3726" spans="4:5">
      <c r="D3726" s="55"/>
      <c r="E3726" s="55"/>
    </row>
    <row r="3727" spans="4:5">
      <c r="D3727" s="55"/>
      <c r="E3727" s="55"/>
    </row>
    <row r="3728" spans="4:5">
      <c r="D3728" s="55"/>
      <c r="E3728" s="55"/>
    </row>
    <row r="3729" spans="4:5">
      <c r="D3729" s="55"/>
      <c r="E3729" s="55"/>
    </row>
    <row r="3730" spans="4:5">
      <c r="D3730" s="55"/>
      <c r="E3730" s="55"/>
    </row>
    <row r="3731" spans="4:5">
      <c r="D3731" s="55"/>
      <c r="E3731" s="55"/>
    </row>
    <row r="3732" spans="4:5">
      <c r="D3732" s="55"/>
      <c r="E3732" s="55"/>
    </row>
    <row r="3733" spans="4:5">
      <c r="D3733" s="55"/>
      <c r="E3733" s="55"/>
    </row>
    <row r="3734" spans="4:5">
      <c r="D3734" s="55"/>
      <c r="E3734" s="55"/>
    </row>
    <row r="3735" spans="4:5">
      <c r="D3735" s="55"/>
      <c r="E3735" s="55"/>
    </row>
    <row r="3736" spans="4:5">
      <c r="D3736" s="55"/>
      <c r="E3736" s="55"/>
    </row>
    <row r="3737" spans="4:5">
      <c r="D3737" s="55"/>
      <c r="E3737" s="55"/>
    </row>
    <row r="3738" spans="4:5">
      <c r="D3738" s="55"/>
      <c r="E3738" s="55"/>
    </row>
    <row r="3739" spans="4:5">
      <c r="D3739" s="55"/>
      <c r="E3739" s="55"/>
    </row>
    <row r="3740" spans="4:5">
      <c r="D3740" s="55"/>
      <c r="E3740" s="55"/>
    </row>
    <row r="3741" spans="4:5">
      <c r="D3741" s="55"/>
      <c r="E3741" s="55"/>
    </row>
    <row r="3742" spans="4:5">
      <c r="D3742" s="55"/>
      <c r="E3742" s="55"/>
    </row>
    <row r="3743" spans="4:5">
      <c r="D3743" s="55"/>
      <c r="E3743" s="55"/>
    </row>
    <row r="3744" spans="4:5">
      <c r="D3744" s="55"/>
      <c r="E3744" s="55"/>
    </row>
    <row r="3745" spans="4:5">
      <c r="D3745" s="55"/>
      <c r="E3745" s="55"/>
    </row>
    <row r="3746" spans="4:5">
      <c r="D3746" s="55"/>
      <c r="E3746" s="55"/>
    </row>
    <row r="3747" spans="4:5">
      <c r="D3747" s="55"/>
      <c r="E3747" s="55"/>
    </row>
    <row r="3748" spans="4:5">
      <c r="D3748" s="55"/>
      <c r="E3748" s="55"/>
    </row>
    <row r="3749" spans="4:5">
      <c r="D3749" s="55"/>
      <c r="E3749" s="55"/>
    </row>
    <row r="3750" spans="4:5">
      <c r="D3750" s="55"/>
      <c r="E3750" s="55"/>
    </row>
    <row r="3751" spans="4:5">
      <c r="D3751" s="55"/>
      <c r="E3751" s="55"/>
    </row>
    <row r="3752" spans="4:5">
      <c r="D3752" s="55"/>
      <c r="E3752" s="55"/>
    </row>
    <row r="3753" spans="4:5">
      <c r="D3753" s="55"/>
      <c r="E3753" s="55"/>
    </row>
    <row r="3754" spans="4:5">
      <c r="D3754" s="55"/>
      <c r="E3754" s="55"/>
    </row>
    <row r="3755" spans="4:5">
      <c r="D3755" s="55"/>
      <c r="E3755" s="55"/>
    </row>
    <row r="3756" spans="4:5">
      <c r="D3756" s="55"/>
      <c r="E3756" s="55"/>
    </row>
    <row r="3757" spans="4:5">
      <c r="D3757" s="55"/>
      <c r="E3757" s="55"/>
    </row>
    <row r="3758" spans="4:5">
      <c r="D3758" s="55"/>
      <c r="E3758" s="55"/>
    </row>
    <row r="3759" spans="4:5">
      <c r="D3759" s="55"/>
      <c r="E3759" s="55"/>
    </row>
    <row r="3760" spans="4:5">
      <c r="D3760" s="55"/>
      <c r="E3760" s="55"/>
    </row>
    <row r="3761" spans="4:5">
      <c r="D3761" s="55"/>
      <c r="E3761" s="55"/>
    </row>
    <row r="3762" spans="4:5">
      <c r="D3762" s="55"/>
      <c r="E3762" s="55"/>
    </row>
    <row r="3763" spans="4:5">
      <c r="D3763" s="55"/>
      <c r="E3763" s="55"/>
    </row>
    <row r="3764" spans="4:5">
      <c r="D3764" s="55"/>
      <c r="E3764" s="55"/>
    </row>
    <row r="3765" spans="4:5">
      <c r="D3765" s="55"/>
      <c r="E3765" s="55"/>
    </row>
    <row r="3766" spans="4:5">
      <c r="D3766" s="55"/>
      <c r="E3766" s="55"/>
    </row>
    <row r="3767" spans="4:5">
      <c r="D3767" s="55"/>
      <c r="E3767" s="55"/>
    </row>
    <row r="3768" spans="4:5">
      <c r="D3768" s="55"/>
      <c r="E3768" s="55"/>
    </row>
    <row r="3769" spans="4:5">
      <c r="D3769" s="55"/>
      <c r="E3769" s="55"/>
    </row>
    <row r="3770" spans="4:5">
      <c r="D3770" s="55"/>
      <c r="E3770" s="55"/>
    </row>
    <row r="3771" spans="4:5">
      <c r="D3771" s="55"/>
      <c r="E3771" s="55"/>
    </row>
    <row r="3772" spans="4:5">
      <c r="D3772" s="55"/>
      <c r="E3772" s="55"/>
    </row>
    <row r="3773" spans="4:5">
      <c r="D3773" s="55"/>
      <c r="E3773" s="55"/>
    </row>
    <row r="3774" spans="4:5">
      <c r="D3774" s="55"/>
      <c r="E3774" s="55"/>
    </row>
    <row r="3775" spans="4:5">
      <c r="D3775" s="55"/>
      <c r="E3775" s="55"/>
    </row>
    <row r="3776" spans="4:5">
      <c r="D3776" s="55"/>
      <c r="E3776" s="55"/>
    </row>
    <row r="3777" spans="4:5">
      <c r="D3777" s="55"/>
      <c r="E3777" s="55"/>
    </row>
    <row r="3778" spans="4:5">
      <c r="D3778" s="55"/>
      <c r="E3778" s="55"/>
    </row>
  </sheetData>
  <sortState ref="A3:L34">
    <sortCondition descending="1" ref="K3"/>
  </sortState>
  <pageMargins left="0.7" right="0.7" top="0.75" bottom="0.75" header="0.3" footer="0.3"/>
  <pageSetup orientation="portrait" r:id="rId1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FF00"/>
  </sheetPr>
  <dimension ref="A1:AN5624"/>
  <sheetViews>
    <sheetView zoomScale="90" zoomScaleNormal="90" workbookViewId="0">
      <selection activeCell="AW25" sqref="AW25"/>
    </sheetView>
  </sheetViews>
  <sheetFormatPr defaultColWidth="8.85546875" defaultRowHeight="12.75"/>
  <cols>
    <col min="1" max="1" width="21.140625" style="43" customWidth="1"/>
    <col min="2" max="10" width="8.85546875" style="43" customWidth="1"/>
    <col min="11" max="11" width="8.85546875" style="43"/>
    <col min="12" max="12" width="23" style="40" bestFit="1" customWidth="1"/>
    <col min="13" max="13" width="9.28515625" style="40" customWidth="1"/>
    <col min="14" max="14" width="9" style="40" customWidth="1"/>
    <col min="15" max="15" width="20.5703125" style="40" hidden="1" customWidth="1"/>
    <col min="16" max="17" width="8.5703125" style="40" hidden="1" customWidth="1"/>
    <col min="18" max="18" width="15.28515625" style="40" hidden="1" customWidth="1"/>
    <col min="19" max="29" width="8.5703125" style="40" hidden="1" customWidth="1"/>
    <col min="30" max="40" width="8.85546875" style="40" hidden="1" customWidth="1"/>
    <col min="41" max="69" width="8.85546875" style="40" customWidth="1"/>
    <col min="70" max="16384" width="8.85546875" style="40"/>
  </cols>
  <sheetData>
    <row r="1" spans="1:40">
      <c r="D1" s="43" t="s">
        <v>788</v>
      </c>
    </row>
    <row r="2" spans="1:40" ht="26.25" thickBot="1">
      <c r="A2" s="56" t="s">
        <v>117</v>
      </c>
      <c r="B2" s="56" t="s">
        <v>93</v>
      </c>
      <c r="C2" s="56" t="s">
        <v>663</v>
      </c>
      <c r="D2" s="56" t="s">
        <v>11</v>
      </c>
      <c r="E2" s="56" t="s">
        <v>12</v>
      </c>
      <c r="F2" s="56" t="s">
        <v>115</v>
      </c>
      <c r="G2" s="56" t="s">
        <v>94</v>
      </c>
      <c r="H2" s="56" t="s">
        <v>95</v>
      </c>
      <c r="I2" s="56" t="s">
        <v>96</v>
      </c>
      <c r="J2" s="56" t="s">
        <v>667</v>
      </c>
      <c r="K2" s="56" t="s">
        <v>121</v>
      </c>
      <c r="L2" s="47" t="s">
        <v>128</v>
      </c>
      <c r="M2" s="82" t="s">
        <v>511</v>
      </c>
      <c r="O2" s="41" t="s">
        <v>5</v>
      </c>
      <c r="P2" s="40" t="s">
        <v>116</v>
      </c>
      <c r="R2" s="41" t="s">
        <v>5</v>
      </c>
      <c r="S2" s="40" t="s">
        <v>152</v>
      </c>
      <c r="T2" s="50"/>
      <c r="U2" s="41" t="s">
        <v>5</v>
      </c>
      <c r="V2" s="40" t="s">
        <v>153</v>
      </c>
      <c r="X2" s="41" t="s">
        <v>5</v>
      </c>
      <c r="Y2" s="40" t="s">
        <v>154</v>
      </c>
      <c r="AA2" s="41" t="s">
        <v>5</v>
      </c>
      <c r="AB2" s="40" t="s">
        <v>155</v>
      </c>
      <c r="AD2" s="41" t="s">
        <v>5</v>
      </c>
      <c r="AE2" s="40" t="s">
        <v>156</v>
      </c>
      <c r="AG2" s="41" t="s">
        <v>5</v>
      </c>
      <c r="AH2" s="40" t="s">
        <v>157</v>
      </c>
      <c r="AJ2" s="41" t="s">
        <v>5</v>
      </c>
      <c r="AK2" s="40" t="s">
        <v>664</v>
      </c>
      <c r="AM2" s="41" t="s">
        <v>5</v>
      </c>
      <c r="AN2" s="40" t="s">
        <v>668</v>
      </c>
    </row>
    <row r="3" spans="1:40" ht="15">
      <c r="A3" s="72"/>
      <c r="B3" s="72"/>
      <c r="C3" s="72"/>
      <c r="D3" s="73"/>
      <c r="E3" s="73"/>
      <c r="F3" s="72"/>
      <c r="G3" s="72"/>
      <c r="H3" s="72"/>
      <c r="I3" s="72"/>
      <c r="J3" s="72"/>
      <c r="K3" s="72"/>
      <c r="L3" s="71" t="str">
        <f t="shared" ref="L3:L14" si="0">CONCATENATE(IFERROR(LEFT($A3,FIND(",",$A3)-1),$A3),", ",TRIM($K3))</f>
        <v xml:space="preserve">, </v>
      </c>
      <c r="O3" s="43" t="s">
        <v>1095</v>
      </c>
      <c r="P3" s="44">
        <v>44</v>
      </c>
      <c r="Q3" s="44"/>
      <c r="R3" s="43" t="s">
        <v>389</v>
      </c>
      <c r="S3" s="44">
        <v>1</v>
      </c>
      <c r="U3" s="43" t="s">
        <v>757</v>
      </c>
      <c r="V3" s="44">
        <v>1</v>
      </c>
      <c r="X3" s="43" t="s">
        <v>304</v>
      </c>
      <c r="Y3" s="44">
        <v>20</v>
      </c>
      <c r="AA3" s="43" t="s">
        <v>1207</v>
      </c>
      <c r="AB3" s="44">
        <v>12</v>
      </c>
      <c r="AD3" s="43" t="s">
        <v>1222</v>
      </c>
      <c r="AE3" s="44">
        <v>12</v>
      </c>
      <c r="AG3" s="43" t="s">
        <v>278</v>
      </c>
      <c r="AH3" s="44">
        <v>8</v>
      </c>
      <c r="AI3" s="44" t="str">
        <f>IFERROR(VLOOKUP(AG3,Playersmax,10,FALSE),"")</f>
        <v/>
      </c>
      <c r="AJ3" s="43" t="s">
        <v>1222</v>
      </c>
      <c r="AK3" s="44">
        <v>9</v>
      </c>
      <c r="AM3" s="43" t="s">
        <v>793</v>
      </c>
      <c r="AN3" s="44">
        <v>10</v>
      </c>
    </row>
    <row r="4" spans="1:40" ht="15">
      <c r="A4" s="72"/>
      <c r="B4" s="72"/>
      <c r="C4" s="72"/>
      <c r="D4" s="73"/>
      <c r="E4" s="73"/>
      <c r="F4" s="72"/>
      <c r="G4" s="72"/>
      <c r="H4" s="72"/>
      <c r="I4" s="72"/>
      <c r="J4" s="72"/>
      <c r="K4" s="72"/>
      <c r="L4" s="71" t="str">
        <f t="shared" si="0"/>
        <v xml:space="preserve">, </v>
      </c>
      <c r="O4"/>
      <c r="P4"/>
      <c r="Q4" s="44" t="str">
        <f>IFERROR(VLOOKUP(O4,Playersmax,10,FALSE),"")</f>
        <v/>
      </c>
      <c r="R4" s="43" t="s">
        <v>1363</v>
      </c>
      <c r="S4" s="44">
        <v>1</v>
      </c>
      <c r="U4" s="43" t="s">
        <v>405</v>
      </c>
      <c r="V4" s="44">
        <v>1</v>
      </c>
      <c r="X4" s="43" t="s">
        <v>422</v>
      </c>
      <c r="Y4" s="44">
        <v>20</v>
      </c>
      <c r="AA4"/>
      <c r="AB4"/>
      <c r="AD4"/>
      <c r="AE4"/>
      <c r="AG4"/>
      <c r="AH4"/>
      <c r="AI4" s="44" t="str">
        <f>IFERROR(VLOOKUP(AG4,Playersmax,10,FALSE),"")</f>
        <v/>
      </c>
      <c r="AJ4" s="43" t="s">
        <v>131</v>
      </c>
      <c r="AK4" s="44">
        <v>9</v>
      </c>
      <c r="AM4"/>
      <c r="AN4"/>
    </row>
    <row r="5" spans="1:40" ht="15">
      <c r="A5" s="72"/>
      <c r="B5" s="72"/>
      <c r="C5" s="72"/>
      <c r="D5" s="73"/>
      <c r="E5" s="73"/>
      <c r="F5" s="72"/>
      <c r="G5" s="72"/>
      <c r="H5" s="72"/>
      <c r="I5" s="72"/>
      <c r="J5" s="72"/>
      <c r="K5" s="72"/>
      <c r="L5" s="71" t="str">
        <f t="shared" si="0"/>
        <v xml:space="preserve">, </v>
      </c>
      <c r="O5"/>
      <c r="P5"/>
      <c r="Q5" s="44"/>
      <c r="R5"/>
      <c r="S5"/>
      <c r="U5" s="43"/>
      <c r="V5" s="44"/>
      <c r="X5" s="43"/>
      <c r="Y5" s="44"/>
      <c r="AA5"/>
      <c r="AB5"/>
      <c r="AD5" s="43"/>
      <c r="AE5" s="44"/>
      <c r="AG5"/>
      <c r="AH5"/>
      <c r="AI5" s="44"/>
      <c r="AJ5" s="43" t="s">
        <v>665</v>
      </c>
      <c r="AK5" s="44">
        <v>9</v>
      </c>
      <c r="AM5"/>
      <c r="AN5"/>
    </row>
    <row r="6" spans="1:40" ht="15">
      <c r="A6" s="72"/>
      <c r="B6" s="72"/>
      <c r="C6" s="72"/>
      <c r="D6" s="73"/>
      <c r="E6" s="73"/>
      <c r="F6" s="72"/>
      <c r="G6" s="72"/>
      <c r="H6" s="72"/>
      <c r="I6" s="72"/>
      <c r="J6" s="72"/>
      <c r="K6" s="72"/>
      <c r="L6" s="71" t="str">
        <f t="shared" si="0"/>
        <v xml:space="preserve">, </v>
      </c>
      <c r="O6"/>
      <c r="P6"/>
      <c r="Q6" s="44"/>
      <c r="R6"/>
      <c r="S6"/>
      <c r="U6" s="43"/>
      <c r="V6" s="44"/>
      <c r="X6" s="43"/>
      <c r="Y6" s="44"/>
      <c r="AA6"/>
      <c r="AB6"/>
      <c r="AD6" s="43"/>
      <c r="AE6" s="44"/>
      <c r="AG6"/>
      <c r="AH6"/>
      <c r="AI6" s="44"/>
      <c r="AJ6" s="43" t="s">
        <v>666</v>
      </c>
      <c r="AK6" s="44">
        <v>9</v>
      </c>
      <c r="AM6" s="43"/>
      <c r="AN6" s="44"/>
    </row>
    <row r="7" spans="1:40" ht="15">
      <c r="A7" s="72"/>
      <c r="B7" s="72"/>
      <c r="C7" s="72"/>
      <c r="D7" s="73"/>
      <c r="E7" s="73"/>
      <c r="F7" s="72"/>
      <c r="G7" s="72"/>
      <c r="H7" s="72"/>
      <c r="I7" s="72"/>
      <c r="J7" s="72"/>
      <c r="K7" s="72"/>
      <c r="L7" s="71" t="str">
        <f t="shared" si="0"/>
        <v xml:space="preserve">, </v>
      </c>
      <c r="O7"/>
      <c r="P7"/>
      <c r="Q7" s="44"/>
      <c r="R7"/>
      <c r="S7"/>
      <c r="U7" s="43"/>
      <c r="V7" s="44"/>
      <c r="X7" s="43"/>
      <c r="Y7" s="44"/>
      <c r="AA7"/>
      <c r="AB7"/>
      <c r="AD7" s="43"/>
      <c r="AE7" s="44"/>
      <c r="AG7"/>
      <c r="AH7"/>
      <c r="AI7" s="44"/>
      <c r="AJ7" s="43"/>
      <c r="AK7" s="44"/>
      <c r="AM7" s="43"/>
      <c r="AN7" s="44"/>
    </row>
    <row r="8" spans="1:40" ht="15">
      <c r="A8" s="72"/>
      <c r="B8" s="72"/>
      <c r="C8" s="72"/>
      <c r="D8" s="73"/>
      <c r="E8" s="73"/>
      <c r="F8" s="72"/>
      <c r="G8" s="72"/>
      <c r="H8" s="72"/>
      <c r="I8" s="72"/>
      <c r="J8" s="72"/>
      <c r="K8" s="72"/>
      <c r="L8" s="71" t="str">
        <f t="shared" si="0"/>
        <v xml:space="preserve">, </v>
      </c>
      <c r="O8"/>
      <c r="P8"/>
      <c r="Q8" s="44"/>
      <c r="R8"/>
      <c r="S8"/>
      <c r="U8" s="43"/>
      <c r="V8" s="44"/>
      <c r="X8" s="43"/>
      <c r="Y8" s="44"/>
      <c r="AA8"/>
      <c r="AB8"/>
      <c r="AD8" s="43"/>
      <c r="AE8" s="44"/>
      <c r="AG8"/>
      <c r="AH8"/>
      <c r="AI8" s="44"/>
      <c r="AJ8" s="43"/>
      <c r="AK8" s="44"/>
      <c r="AM8" s="43"/>
      <c r="AN8" s="44"/>
    </row>
    <row r="9" spans="1:40" ht="15">
      <c r="A9" s="72"/>
      <c r="B9" s="72"/>
      <c r="C9" s="72"/>
      <c r="D9" s="73"/>
      <c r="E9" s="73"/>
      <c r="F9" s="72"/>
      <c r="G9" s="72"/>
      <c r="H9" s="72"/>
      <c r="I9" s="72"/>
      <c r="J9" s="72"/>
      <c r="K9" s="72"/>
      <c r="L9" s="71" t="str">
        <f t="shared" si="0"/>
        <v xml:space="preserve">, </v>
      </c>
      <c r="O9"/>
      <c r="P9"/>
      <c r="Q9" s="44"/>
      <c r="R9"/>
      <c r="S9"/>
      <c r="U9" s="43"/>
      <c r="V9" s="44"/>
      <c r="X9" s="43"/>
      <c r="Y9" s="44"/>
      <c r="AA9"/>
      <c r="AB9"/>
      <c r="AD9" s="43"/>
      <c r="AE9" s="44"/>
      <c r="AG9"/>
      <c r="AH9"/>
      <c r="AI9" s="44"/>
      <c r="AJ9" s="43"/>
      <c r="AK9" s="44"/>
      <c r="AM9" s="43"/>
      <c r="AN9" s="44"/>
    </row>
    <row r="10" spans="1:40" ht="15">
      <c r="A10" s="72"/>
      <c r="B10" s="72"/>
      <c r="C10" s="72"/>
      <c r="D10" s="73"/>
      <c r="E10" s="73"/>
      <c r="F10" s="72"/>
      <c r="G10" s="72"/>
      <c r="H10" s="72"/>
      <c r="I10" s="72"/>
      <c r="J10" s="72"/>
      <c r="K10" s="72"/>
      <c r="L10" s="71" t="str">
        <f t="shared" si="0"/>
        <v xml:space="preserve">, </v>
      </c>
      <c r="O10"/>
      <c r="P10"/>
      <c r="Q10" s="44"/>
      <c r="R10"/>
      <c r="S10"/>
      <c r="U10"/>
      <c r="V10"/>
      <c r="X10" s="43"/>
      <c r="Y10" s="44"/>
      <c r="AA10"/>
      <c r="AB10"/>
      <c r="AD10" s="43"/>
      <c r="AE10" s="44"/>
      <c r="AG10"/>
      <c r="AH10"/>
      <c r="AI10" s="44"/>
      <c r="AJ10" s="43"/>
      <c r="AK10" s="44"/>
      <c r="AM10" s="43"/>
      <c r="AN10" s="44"/>
    </row>
    <row r="11" spans="1:40" ht="15">
      <c r="A11" s="72"/>
      <c r="B11" s="72"/>
      <c r="C11" s="72"/>
      <c r="D11" s="73"/>
      <c r="E11" s="73"/>
      <c r="F11" s="72"/>
      <c r="G11" s="72"/>
      <c r="H11" s="72"/>
      <c r="I11" s="72"/>
      <c r="J11" s="72"/>
      <c r="K11" s="72"/>
      <c r="L11" s="71" t="str">
        <f t="shared" si="0"/>
        <v xml:space="preserve">, </v>
      </c>
      <c r="O11"/>
      <c r="P11"/>
      <c r="Q11" s="44"/>
      <c r="R11"/>
      <c r="S11"/>
      <c r="U11"/>
      <c r="V11"/>
      <c r="X11" s="43"/>
      <c r="Y11" s="44"/>
      <c r="AA11"/>
      <c r="AB11"/>
      <c r="AD11" s="43"/>
      <c r="AE11" s="44"/>
      <c r="AG11"/>
      <c r="AH11"/>
      <c r="AI11" s="44"/>
      <c r="AJ11" s="43"/>
      <c r="AK11" s="44"/>
      <c r="AM11" s="43"/>
      <c r="AN11" s="44"/>
    </row>
    <row r="12" spans="1:40" ht="15">
      <c r="A12" s="72"/>
      <c r="B12" s="72"/>
      <c r="C12" s="72"/>
      <c r="D12" s="73"/>
      <c r="E12" s="73"/>
      <c r="F12" s="72"/>
      <c r="G12" s="72"/>
      <c r="H12" s="72"/>
      <c r="I12" s="72"/>
      <c r="J12" s="72"/>
      <c r="K12" s="72"/>
      <c r="L12" s="71" t="str">
        <f t="shared" si="0"/>
        <v xml:space="preserve">, </v>
      </c>
      <c r="O12"/>
      <c r="P12"/>
      <c r="Q12" s="44"/>
      <c r="R12"/>
      <c r="S12"/>
      <c r="U12"/>
      <c r="V12"/>
      <c r="X12" s="43"/>
      <c r="Y12" s="44"/>
      <c r="AA12"/>
      <c r="AB12"/>
      <c r="AD12" s="43"/>
      <c r="AE12" s="44"/>
      <c r="AG12"/>
      <c r="AH12"/>
      <c r="AI12" s="44"/>
      <c r="AJ12" s="43"/>
      <c r="AK12" s="44"/>
      <c r="AM12" s="43"/>
      <c r="AN12" s="44"/>
    </row>
    <row r="13" spans="1:40" ht="15">
      <c r="A13" s="72"/>
      <c r="B13" s="72"/>
      <c r="C13" s="72"/>
      <c r="D13" s="73"/>
      <c r="E13" s="73"/>
      <c r="F13" s="72"/>
      <c r="G13" s="72"/>
      <c r="H13" s="72"/>
      <c r="I13" s="72"/>
      <c r="J13" s="72"/>
      <c r="K13" s="72"/>
      <c r="L13" s="71" t="str">
        <f t="shared" si="0"/>
        <v xml:space="preserve">, </v>
      </c>
      <c r="O13"/>
      <c r="P13"/>
      <c r="Q13" s="44"/>
      <c r="R13"/>
      <c r="S13"/>
      <c r="U13"/>
      <c r="V13"/>
      <c r="X13" s="43"/>
      <c r="Y13" s="44"/>
      <c r="AA13"/>
      <c r="AB13"/>
      <c r="AD13" s="43"/>
      <c r="AE13" s="44"/>
      <c r="AG13"/>
      <c r="AH13"/>
      <c r="AI13" s="44"/>
      <c r="AJ13" s="43"/>
      <c r="AK13" s="44"/>
      <c r="AM13" s="43"/>
      <c r="AN13" s="44"/>
    </row>
    <row r="14" spans="1:40" ht="15">
      <c r="A14" s="72" t="s">
        <v>1323</v>
      </c>
      <c r="B14" s="72">
        <v>27</v>
      </c>
      <c r="C14" s="72"/>
      <c r="D14" s="73"/>
      <c r="E14" s="73"/>
      <c r="F14" s="72"/>
      <c r="G14" s="72"/>
      <c r="H14" s="72"/>
      <c r="I14" s="72"/>
      <c r="J14" s="72"/>
      <c r="K14" s="72">
        <v>2023</v>
      </c>
      <c r="L14" s="71" t="str">
        <f t="shared" si="0"/>
        <v>Ethan Schiller, 2023</v>
      </c>
      <c r="M14" s="40" t="s">
        <v>418</v>
      </c>
      <c r="O14"/>
      <c r="P14"/>
      <c r="Q14" s="44"/>
      <c r="R14"/>
      <c r="S14"/>
      <c r="U14"/>
      <c r="V14"/>
      <c r="X14" s="43"/>
      <c r="Y14" s="44"/>
      <c r="AA14"/>
      <c r="AB14"/>
      <c r="AD14" s="43"/>
      <c r="AE14" s="44"/>
      <c r="AG14"/>
      <c r="AH14"/>
      <c r="AI14" s="44"/>
      <c r="AJ14" s="43"/>
      <c r="AK14" s="44"/>
      <c r="AM14" s="43"/>
      <c r="AN14" s="44"/>
    </row>
    <row r="15" spans="1:40" ht="15">
      <c r="A15" s="72" t="s">
        <v>1324</v>
      </c>
      <c r="B15" s="72"/>
      <c r="C15" s="72">
        <v>5</v>
      </c>
      <c r="D15" s="73"/>
      <c r="E15" s="73"/>
      <c r="F15" s="72"/>
      <c r="G15" s="72"/>
      <c r="H15" s="72"/>
      <c r="I15" s="72"/>
      <c r="J15" s="72"/>
      <c r="K15" s="72">
        <v>2023</v>
      </c>
      <c r="L15" s="71" t="str">
        <f t="shared" ref="L15:L23" si="1">CONCATENATE(IFERROR(LEFT($A15,FIND(",",$A15)-1),$A15),", ",TRIM($K15))</f>
        <v>Chase Mills, 2023</v>
      </c>
      <c r="M15" s="40" t="s">
        <v>1362</v>
      </c>
      <c r="O15"/>
      <c r="P15"/>
      <c r="Q15" s="44"/>
      <c r="R15"/>
      <c r="S15"/>
      <c r="U15"/>
      <c r="V15"/>
      <c r="X15" s="43"/>
      <c r="Y15" s="44"/>
      <c r="AA15"/>
      <c r="AB15"/>
      <c r="AD15" s="43"/>
      <c r="AE15" s="44"/>
      <c r="AG15"/>
      <c r="AH15"/>
      <c r="AI15" s="44"/>
      <c r="AJ15" s="43"/>
      <c r="AK15" s="44"/>
      <c r="AM15" s="43"/>
      <c r="AN15" s="44"/>
    </row>
    <row r="16" spans="1:40" ht="15">
      <c r="A16" s="72" t="s">
        <v>1332</v>
      </c>
      <c r="B16" s="72"/>
      <c r="C16" s="72"/>
      <c r="D16" s="73">
        <v>1</v>
      </c>
      <c r="E16" s="73"/>
      <c r="F16" s="72"/>
      <c r="G16" s="72"/>
      <c r="H16" s="72"/>
      <c r="I16" s="72"/>
      <c r="J16" s="72"/>
      <c r="K16" s="72">
        <v>2023</v>
      </c>
      <c r="L16" s="71" t="str">
        <f t="shared" si="1"/>
        <v>Kailer Duarte, 2023</v>
      </c>
      <c r="M16" s="40" t="s">
        <v>354</v>
      </c>
      <c r="O16"/>
      <c r="P16"/>
      <c r="Q16" s="44"/>
      <c r="R16"/>
      <c r="S16"/>
      <c r="U16"/>
      <c r="V16"/>
      <c r="X16" s="43"/>
      <c r="Y16" s="44"/>
      <c r="AA16"/>
      <c r="AB16"/>
      <c r="AD16" s="43"/>
      <c r="AE16" s="44"/>
      <c r="AG16"/>
      <c r="AH16"/>
      <c r="AI16" s="44"/>
      <c r="AJ16" s="43"/>
      <c r="AK16" s="44"/>
      <c r="AM16" s="43"/>
      <c r="AN16" s="44"/>
    </row>
    <row r="17" spans="1:40" ht="15">
      <c r="A17" s="72" t="s">
        <v>1323</v>
      </c>
      <c r="B17" s="72"/>
      <c r="C17" s="72"/>
      <c r="D17" s="73"/>
      <c r="E17" s="73">
        <v>0.9</v>
      </c>
      <c r="F17" s="72"/>
      <c r="G17" s="72"/>
      <c r="H17" s="72"/>
      <c r="I17" s="72"/>
      <c r="J17" s="72"/>
      <c r="K17" s="72">
        <v>2023</v>
      </c>
      <c r="L17" s="71" t="str">
        <f t="shared" si="1"/>
        <v>Ethan Schiller, 2023</v>
      </c>
      <c r="M17" s="40" t="s">
        <v>1305</v>
      </c>
      <c r="O17"/>
      <c r="P17"/>
      <c r="Q17" s="44"/>
      <c r="R17"/>
      <c r="S17"/>
      <c r="U17"/>
      <c r="V17"/>
      <c r="X17" s="43"/>
      <c r="Y17" s="44"/>
      <c r="AA17"/>
      <c r="AB17"/>
      <c r="AD17" s="43"/>
      <c r="AE17" s="44"/>
      <c r="AG17"/>
      <c r="AH17"/>
      <c r="AI17" s="44"/>
      <c r="AJ17" s="43"/>
      <c r="AK17" s="44"/>
      <c r="AM17" s="43"/>
      <c r="AN17" s="44"/>
    </row>
    <row r="18" spans="1:40" ht="15">
      <c r="A18" s="72" t="s">
        <v>1323</v>
      </c>
      <c r="B18" s="72"/>
      <c r="C18" s="72"/>
      <c r="D18" s="73"/>
      <c r="E18" s="73"/>
      <c r="F18" s="72">
        <v>15</v>
      </c>
      <c r="G18" s="72"/>
      <c r="H18" s="72"/>
      <c r="I18" s="72"/>
      <c r="J18" s="72"/>
      <c r="K18" s="72">
        <v>2023</v>
      </c>
      <c r="L18" s="71" t="str">
        <f t="shared" si="1"/>
        <v>Ethan Schiller, 2023</v>
      </c>
      <c r="M18" s="40" t="s">
        <v>1361</v>
      </c>
      <c r="O18"/>
      <c r="P18"/>
      <c r="Q18" s="44"/>
      <c r="R18"/>
      <c r="S18"/>
      <c r="U18"/>
      <c r="V18"/>
      <c r="X18" s="43"/>
      <c r="Y18" s="44"/>
      <c r="AA18"/>
      <c r="AB18"/>
      <c r="AD18" s="43"/>
      <c r="AE18" s="44"/>
      <c r="AG18"/>
      <c r="AH18"/>
      <c r="AI18" s="44"/>
      <c r="AJ18" s="43"/>
      <c r="AK18" s="44"/>
      <c r="AM18" s="43"/>
      <c r="AN18" s="44"/>
    </row>
    <row r="19" spans="1:40" ht="15">
      <c r="A19" s="72" t="s">
        <v>1323</v>
      </c>
      <c r="B19" s="72"/>
      <c r="C19" s="72"/>
      <c r="D19" s="73"/>
      <c r="E19" s="73"/>
      <c r="F19" s="72"/>
      <c r="G19" s="72">
        <v>8</v>
      </c>
      <c r="H19" s="72"/>
      <c r="I19" s="72"/>
      <c r="J19" s="72"/>
      <c r="K19" s="72">
        <v>2023</v>
      </c>
      <c r="L19" s="71" t="str">
        <f t="shared" si="1"/>
        <v>Ethan Schiller, 2023</v>
      </c>
      <c r="M19" s="40" t="s">
        <v>1360</v>
      </c>
      <c r="O19"/>
      <c r="P19"/>
      <c r="Q19" s="44"/>
      <c r="R19"/>
      <c r="S19"/>
      <c r="U19"/>
      <c r="V19"/>
      <c r="X19" s="43"/>
      <c r="Y19" s="44"/>
      <c r="AA19"/>
      <c r="AB19"/>
      <c r="AD19" s="43"/>
      <c r="AE19" s="44"/>
      <c r="AG19"/>
      <c r="AH19"/>
      <c r="AI19" s="44"/>
      <c r="AJ19" s="43"/>
      <c r="AK19" s="44"/>
      <c r="AM19" s="43"/>
      <c r="AN19" s="44"/>
    </row>
    <row r="20" spans="1:40" ht="15">
      <c r="A20" s="72" t="s">
        <v>1323</v>
      </c>
      <c r="B20" s="72"/>
      <c r="C20" s="72"/>
      <c r="D20" s="73"/>
      <c r="E20" s="73"/>
      <c r="F20" s="72"/>
      <c r="G20" s="72"/>
      <c r="H20" s="72">
        <v>8</v>
      </c>
      <c r="I20" s="72"/>
      <c r="J20" s="72"/>
      <c r="K20" s="72">
        <v>2023</v>
      </c>
      <c r="L20" s="71" t="str">
        <f t="shared" si="1"/>
        <v>Ethan Schiller, 2023</v>
      </c>
      <c r="M20" s="40" t="s">
        <v>790</v>
      </c>
      <c r="O20"/>
      <c r="P20"/>
      <c r="Q20" s="44"/>
      <c r="R20"/>
      <c r="S20"/>
      <c r="U20"/>
      <c r="V20"/>
      <c r="X20" s="43"/>
      <c r="Y20" s="44"/>
      <c r="AA20"/>
      <c r="AB20"/>
      <c r="AD20" s="43"/>
      <c r="AE20" s="44"/>
      <c r="AG20"/>
      <c r="AH20"/>
      <c r="AI20" s="44"/>
      <c r="AJ20" s="43"/>
      <c r="AK20" s="44"/>
      <c r="AM20" s="43"/>
      <c r="AN20" s="44"/>
    </row>
    <row r="21" spans="1:40" ht="15">
      <c r="A21" s="72" t="s">
        <v>1323</v>
      </c>
      <c r="B21" s="72"/>
      <c r="C21" s="72"/>
      <c r="D21" s="73"/>
      <c r="E21" s="73"/>
      <c r="F21" s="72"/>
      <c r="G21" s="72"/>
      <c r="H21" s="72"/>
      <c r="I21" s="72">
        <v>3</v>
      </c>
      <c r="J21" s="72"/>
      <c r="K21" s="72">
        <v>2023</v>
      </c>
      <c r="L21" s="71" t="str">
        <f t="shared" si="1"/>
        <v>Ethan Schiller, 2023</v>
      </c>
      <c r="M21" s="40" t="s">
        <v>1359</v>
      </c>
      <c r="O21"/>
      <c r="P21"/>
      <c r="Q21" s="44"/>
      <c r="R21"/>
      <c r="S21"/>
      <c r="U21"/>
      <c r="V21"/>
      <c r="X21" s="43"/>
      <c r="Y21" s="44"/>
      <c r="AA21"/>
      <c r="AB21"/>
      <c r="AD21" s="43"/>
      <c r="AE21" s="44"/>
      <c r="AG21"/>
      <c r="AH21"/>
      <c r="AI21" s="44"/>
      <c r="AJ21" s="43"/>
      <c r="AK21" s="44"/>
      <c r="AM21" s="43"/>
      <c r="AN21" s="44"/>
    </row>
    <row r="22" spans="1:40" ht="15">
      <c r="A22" s="72" t="s">
        <v>1323</v>
      </c>
      <c r="B22" s="72"/>
      <c r="C22" s="72"/>
      <c r="D22" s="73"/>
      <c r="E22" s="73"/>
      <c r="F22" s="72"/>
      <c r="G22" s="72"/>
      <c r="H22" s="72"/>
      <c r="I22" s="72"/>
      <c r="J22" s="72">
        <v>7</v>
      </c>
      <c r="K22" s="72">
        <v>2023</v>
      </c>
      <c r="L22" s="71" t="str">
        <f t="shared" si="1"/>
        <v>Ethan Schiller, 2023</v>
      </c>
      <c r="M22" s="40" t="s">
        <v>353</v>
      </c>
      <c r="O22"/>
      <c r="P22"/>
      <c r="Q22" s="44"/>
      <c r="R22"/>
      <c r="S22"/>
      <c r="U22"/>
      <c r="V22"/>
      <c r="X22" s="43"/>
      <c r="Y22" s="44"/>
      <c r="AA22"/>
      <c r="AB22"/>
      <c r="AD22" s="43"/>
      <c r="AE22" s="44"/>
      <c r="AG22"/>
      <c r="AH22"/>
      <c r="AI22" s="44"/>
      <c r="AJ22" s="43"/>
      <c r="AK22" s="44"/>
      <c r="AM22" s="43"/>
      <c r="AN22" s="44"/>
    </row>
    <row r="23" spans="1:40" ht="15">
      <c r="A23" s="72" t="s">
        <v>1358</v>
      </c>
      <c r="B23" s="72"/>
      <c r="C23" s="72"/>
      <c r="D23" s="73"/>
      <c r="E23" s="73"/>
      <c r="F23" s="72"/>
      <c r="G23" s="72"/>
      <c r="H23" s="72"/>
      <c r="I23" s="72"/>
      <c r="J23" s="72">
        <v>7</v>
      </c>
      <c r="K23" s="72">
        <v>2023</v>
      </c>
      <c r="L23" s="71" t="str">
        <f t="shared" si="1"/>
        <v>Ryan Baker, 2023</v>
      </c>
      <c r="M23" s="40" t="s">
        <v>367</v>
      </c>
      <c r="O23"/>
      <c r="P23"/>
      <c r="Q23" s="44" t="str">
        <f>IFERROR(VLOOKUP(O23,Playersmax,10,FALSE),"")</f>
        <v/>
      </c>
      <c r="R23"/>
      <c r="S23"/>
      <c r="U23"/>
      <c r="V23"/>
      <c r="X23"/>
      <c r="Y23"/>
      <c r="AA23"/>
      <c r="AB23"/>
      <c r="AD23"/>
      <c r="AE23"/>
      <c r="AG23"/>
      <c r="AH23"/>
      <c r="AI23" s="44" t="str">
        <f>IFERROR(VLOOKUP(AG23,Playersmax,10,FALSE),"")</f>
        <v/>
      </c>
      <c r="AJ23"/>
      <c r="AK23"/>
      <c r="AM23"/>
      <c r="AN23"/>
    </row>
    <row r="24" spans="1:40" ht="15">
      <c r="A24" s="72"/>
      <c r="B24" s="72"/>
      <c r="C24" s="72"/>
      <c r="D24" s="73"/>
      <c r="E24" s="73"/>
      <c r="F24" s="72"/>
      <c r="G24" s="72"/>
      <c r="H24" s="72"/>
      <c r="I24" s="72"/>
      <c r="J24" s="72"/>
      <c r="K24" s="72"/>
      <c r="L24" s="71" t="str">
        <f t="shared" ref="L24:L38" si="2">CONCATENATE(IFERROR(LEFT($A24,FIND(",",$A24)-1),$A24),", ",TRIM($K24))</f>
        <v xml:space="preserve">, </v>
      </c>
      <c r="O24"/>
      <c r="P24"/>
      <c r="Q24" s="44"/>
      <c r="R24"/>
      <c r="S24"/>
      <c r="U24"/>
      <c r="V24"/>
      <c r="X24"/>
      <c r="Y24"/>
      <c r="AA24"/>
      <c r="AB24"/>
      <c r="AD24"/>
      <c r="AE24"/>
      <c r="AG24"/>
      <c r="AH24"/>
      <c r="AI24" s="44"/>
      <c r="AJ24"/>
      <c r="AK24"/>
      <c r="AM24"/>
      <c r="AN24"/>
    </row>
    <row r="25" spans="1:40" ht="15">
      <c r="A25" s="72" t="s">
        <v>1225</v>
      </c>
      <c r="B25" s="72">
        <v>34</v>
      </c>
      <c r="C25" s="72"/>
      <c r="D25" s="73"/>
      <c r="E25" s="73"/>
      <c r="F25" s="72"/>
      <c r="G25" s="72"/>
      <c r="H25" s="72"/>
      <c r="I25" s="72"/>
      <c r="J25" s="72"/>
      <c r="K25" s="72">
        <v>2022</v>
      </c>
      <c r="L25" s="71" t="str">
        <f t="shared" si="2"/>
        <v>Luca Brooks, 2022</v>
      </c>
      <c r="M25" s="40" t="s">
        <v>1255</v>
      </c>
      <c r="O25"/>
      <c r="P25"/>
      <c r="Q25" s="44"/>
      <c r="R25"/>
      <c r="S25"/>
      <c r="U25"/>
      <c r="V25"/>
      <c r="X25"/>
      <c r="Y25"/>
      <c r="AA25"/>
      <c r="AB25"/>
      <c r="AD25"/>
      <c r="AE25"/>
      <c r="AG25"/>
      <c r="AH25"/>
      <c r="AI25" s="44"/>
      <c r="AJ25"/>
      <c r="AK25"/>
      <c r="AM25"/>
      <c r="AN25"/>
    </row>
    <row r="26" spans="1:40" ht="15">
      <c r="A26" s="72" t="s">
        <v>1225</v>
      </c>
      <c r="B26" s="72"/>
      <c r="C26" s="72">
        <v>7</v>
      </c>
      <c r="D26" s="73"/>
      <c r="E26" s="73"/>
      <c r="F26" s="72"/>
      <c r="G26" s="72"/>
      <c r="H26" s="72"/>
      <c r="I26" s="72"/>
      <c r="J26" s="72"/>
      <c r="K26" s="72">
        <v>2022</v>
      </c>
      <c r="L26" s="71" t="str">
        <f t="shared" si="2"/>
        <v>Luca Brooks, 2022</v>
      </c>
      <c r="M26" s="40" t="s">
        <v>367</v>
      </c>
      <c r="O26"/>
      <c r="P26"/>
      <c r="Q26" s="44" t="str">
        <f>IFERROR(VLOOKUP(O26,Playersmax,10,FALSE),"")</f>
        <v/>
      </c>
      <c r="R26"/>
      <c r="S26"/>
      <c r="U26"/>
      <c r="V26"/>
      <c r="X26"/>
      <c r="Y26"/>
      <c r="AA26"/>
      <c r="AB26"/>
      <c r="AD26"/>
      <c r="AE26"/>
      <c r="AG26"/>
      <c r="AH26"/>
      <c r="AI26" s="44" t="str">
        <f>IFERROR(VLOOKUP(AG26,Playersmax,10,FALSE),"")</f>
        <v/>
      </c>
      <c r="AJ26"/>
      <c r="AK26"/>
      <c r="AM26"/>
      <c r="AN26"/>
    </row>
    <row r="27" spans="1:40" ht="15">
      <c r="A27" s="72" t="s">
        <v>1225</v>
      </c>
      <c r="B27" s="72"/>
      <c r="C27" s="72">
        <v>7</v>
      </c>
      <c r="D27" s="73"/>
      <c r="E27" s="73"/>
      <c r="F27" s="72"/>
      <c r="G27" s="72"/>
      <c r="H27" s="72"/>
      <c r="I27" s="72"/>
      <c r="J27" s="72"/>
      <c r="K27" s="72">
        <v>2022</v>
      </c>
      <c r="L27" s="71" t="str">
        <f t="shared" si="2"/>
        <v>Luca Brooks, 2022</v>
      </c>
      <c r="M27" s="40" t="s">
        <v>354</v>
      </c>
      <c r="O27"/>
      <c r="P27"/>
      <c r="Q27" s="44" t="str">
        <f>IFERROR(VLOOKUP(O27,Playersmax,10,FALSE),"")</f>
        <v/>
      </c>
      <c r="R27"/>
      <c r="S27"/>
      <c r="U27"/>
      <c r="V27"/>
      <c r="X27"/>
      <c r="Y27"/>
      <c r="AA27"/>
      <c r="AB27"/>
      <c r="AD27"/>
      <c r="AE27"/>
      <c r="AG27"/>
      <c r="AH27"/>
      <c r="AI27" s="44" t="str">
        <f>IFERROR(VLOOKUP(AG27,Playersmax,10,FALSE),"")</f>
        <v/>
      </c>
      <c r="AJ27"/>
      <c r="AK27"/>
      <c r="AM27"/>
      <c r="AN27"/>
    </row>
    <row r="28" spans="1:40" ht="15">
      <c r="A28" s="72" t="s">
        <v>1223</v>
      </c>
      <c r="B28" s="72"/>
      <c r="C28" s="72">
        <v>7</v>
      </c>
      <c r="D28" s="73"/>
      <c r="E28" s="73"/>
      <c r="F28" s="72"/>
      <c r="G28" s="72"/>
      <c r="H28" s="72"/>
      <c r="I28" s="72"/>
      <c r="J28" s="72"/>
      <c r="K28" s="72">
        <v>2022</v>
      </c>
      <c r="L28" s="71" t="str">
        <f t="shared" si="2"/>
        <v>Reece Barritt, 2022</v>
      </c>
      <c r="M28" s="40" t="s">
        <v>354</v>
      </c>
      <c r="O28"/>
      <c r="P28"/>
      <c r="Q28" s="44"/>
      <c r="R28"/>
      <c r="S28"/>
      <c r="U28"/>
      <c r="V28"/>
      <c r="X28"/>
      <c r="Y28"/>
      <c r="AA28"/>
      <c r="AB28"/>
      <c r="AD28"/>
      <c r="AE28"/>
      <c r="AG28"/>
      <c r="AH28"/>
      <c r="AI28" s="44"/>
      <c r="AJ28"/>
      <c r="AK28"/>
      <c r="AM28"/>
      <c r="AN28"/>
    </row>
    <row r="29" spans="1:40" ht="15">
      <c r="A29" s="72" t="s">
        <v>1253</v>
      </c>
      <c r="B29" s="72"/>
      <c r="C29" s="72"/>
      <c r="D29" s="73">
        <v>0.88</v>
      </c>
      <c r="E29" s="73"/>
      <c r="F29" s="72"/>
      <c r="G29" s="72"/>
      <c r="H29" s="72"/>
      <c r="I29" s="72"/>
      <c r="J29" s="72"/>
      <c r="K29" s="72">
        <v>2022</v>
      </c>
      <c r="L29" s="71" t="str">
        <f t="shared" si="2"/>
        <v>Nathan Baker, 2022</v>
      </c>
      <c r="M29" s="40" t="s">
        <v>1304</v>
      </c>
      <c r="O29"/>
      <c r="P29"/>
      <c r="Q29" s="44"/>
      <c r="R29"/>
      <c r="S29"/>
      <c r="U29"/>
      <c r="V29"/>
      <c r="X29"/>
      <c r="Y29"/>
      <c r="AA29"/>
      <c r="AB29"/>
      <c r="AD29"/>
      <c r="AE29"/>
      <c r="AG29"/>
      <c r="AH29"/>
      <c r="AI29" s="44"/>
      <c r="AJ29"/>
      <c r="AK29"/>
      <c r="AM29"/>
      <c r="AN29"/>
    </row>
    <row r="30" spans="1:40" ht="15">
      <c r="A30" s="72" t="s">
        <v>1254</v>
      </c>
      <c r="B30" s="72"/>
      <c r="C30" s="72"/>
      <c r="D30" s="73">
        <v>0.88</v>
      </c>
      <c r="E30" s="73"/>
      <c r="F30" s="72"/>
      <c r="G30" s="72"/>
      <c r="H30" s="72"/>
      <c r="I30" s="72"/>
      <c r="J30" s="72"/>
      <c r="K30" s="72">
        <v>2022</v>
      </c>
      <c r="L30" s="71" t="str">
        <f t="shared" si="2"/>
        <v>Dawson Smith, 2022</v>
      </c>
      <c r="M30" s="40" t="s">
        <v>1237</v>
      </c>
      <c r="O30"/>
      <c r="P30"/>
      <c r="Q30" s="44"/>
      <c r="R30"/>
      <c r="S30"/>
      <c r="U30"/>
      <c r="V30"/>
      <c r="X30"/>
      <c r="Y30"/>
      <c r="AA30"/>
      <c r="AB30"/>
      <c r="AD30"/>
      <c r="AE30"/>
      <c r="AG30"/>
      <c r="AH30"/>
      <c r="AI30" s="44"/>
      <c r="AJ30"/>
      <c r="AK30"/>
      <c r="AM30"/>
      <c r="AN30"/>
    </row>
    <row r="31" spans="1:40" ht="15">
      <c r="A31" s="72" t="s">
        <v>1254</v>
      </c>
      <c r="B31" s="72"/>
      <c r="C31" s="72"/>
      <c r="D31" s="73"/>
      <c r="E31" s="73">
        <v>0.63</v>
      </c>
      <c r="F31" s="72"/>
      <c r="G31" s="72"/>
      <c r="H31" s="72"/>
      <c r="I31" s="72"/>
      <c r="J31" s="72"/>
      <c r="K31" s="72">
        <v>2022</v>
      </c>
      <c r="L31" s="71" t="str">
        <f t="shared" si="2"/>
        <v>Dawson Smith, 2022</v>
      </c>
      <c r="M31" s="40" t="s">
        <v>1237</v>
      </c>
      <c r="O31"/>
      <c r="P31"/>
      <c r="Q31" s="44"/>
      <c r="R31"/>
      <c r="S31"/>
      <c r="U31"/>
      <c r="V31"/>
      <c r="X31"/>
      <c r="Y31"/>
      <c r="AA31"/>
      <c r="AB31"/>
      <c r="AD31"/>
      <c r="AE31"/>
      <c r="AG31"/>
      <c r="AH31"/>
      <c r="AI31" s="44"/>
      <c r="AJ31"/>
      <c r="AK31"/>
      <c r="AM31"/>
      <c r="AN31"/>
    </row>
    <row r="32" spans="1:40" ht="15">
      <c r="A32" s="72" t="s">
        <v>1225</v>
      </c>
      <c r="B32" s="72"/>
      <c r="C32" s="72"/>
      <c r="D32" s="73"/>
      <c r="E32" s="73"/>
      <c r="F32" s="72">
        <v>13</v>
      </c>
      <c r="G32" s="72"/>
      <c r="H32" s="72"/>
      <c r="I32" s="72"/>
      <c r="J32" s="72"/>
      <c r="K32" s="72">
        <v>2022</v>
      </c>
      <c r="L32" s="71" t="str">
        <f t="shared" si="2"/>
        <v>Luca Brooks, 2022</v>
      </c>
      <c r="M32" s="40" t="s">
        <v>1305</v>
      </c>
      <c r="O32"/>
      <c r="P32"/>
      <c r="Q32" s="44"/>
      <c r="R32"/>
      <c r="S32"/>
      <c r="U32"/>
      <c r="V32"/>
      <c r="X32"/>
      <c r="Y32"/>
      <c r="AA32"/>
      <c r="AB32"/>
      <c r="AD32"/>
      <c r="AE32"/>
      <c r="AG32"/>
      <c r="AH32"/>
      <c r="AI32" s="44"/>
      <c r="AJ32"/>
      <c r="AK32"/>
      <c r="AM32"/>
      <c r="AN32"/>
    </row>
    <row r="33" spans="1:40" ht="15">
      <c r="A33" s="72" t="s">
        <v>1225</v>
      </c>
      <c r="B33" s="72"/>
      <c r="C33" s="72"/>
      <c r="D33" s="73"/>
      <c r="E33" s="73"/>
      <c r="F33" s="72">
        <v>13</v>
      </c>
      <c r="G33" s="72"/>
      <c r="H33" s="72"/>
      <c r="I33" s="72"/>
      <c r="J33" s="72"/>
      <c r="K33" s="72">
        <v>2022</v>
      </c>
      <c r="L33" s="71" t="str">
        <f t="shared" si="2"/>
        <v>Luca Brooks, 2022</v>
      </c>
      <c r="M33" s="40" t="s">
        <v>354</v>
      </c>
      <c r="O33"/>
      <c r="P33"/>
      <c r="Q33" s="44"/>
      <c r="R33"/>
      <c r="S33"/>
      <c r="U33"/>
      <c r="V33"/>
      <c r="X33"/>
      <c r="Y33"/>
      <c r="AA33"/>
      <c r="AB33"/>
      <c r="AD33"/>
      <c r="AE33"/>
      <c r="AG33"/>
      <c r="AH33"/>
      <c r="AI33" s="44"/>
      <c r="AJ33"/>
      <c r="AK33"/>
      <c r="AM33"/>
      <c r="AN33"/>
    </row>
    <row r="34" spans="1:40" ht="15">
      <c r="A34" s="72" t="s">
        <v>1225</v>
      </c>
      <c r="B34" s="72"/>
      <c r="C34" s="72"/>
      <c r="D34" s="73"/>
      <c r="E34" s="73"/>
      <c r="F34" s="72"/>
      <c r="G34" s="72">
        <v>12</v>
      </c>
      <c r="H34" s="72"/>
      <c r="I34" s="72"/>
      <c r="J34" s="72"/>
      <c r="K34" s="72">
        <v>2022</v>
      </c>
      <c r="L34" s="71" t="str">
        <f t="shared" si="2"/>
        <v>Luca Brooks, 2022</v>
      </c>
      <c r="M34" s="40" t="s">
        <v>355</v>
      </c>
      <c r="O34"/>
      <c r="P34"/>
      <c r="Q34" s="44"/>
      <c r="R34"/>
      <c r="S34"/>
      <c r="U34"/>
      <c r="V34"/>
      <c r="X34"/>
      <c r="Y34"/>
      <c r="AA34"/>
      <c r="AB34"/>
      <c r="AD34"/>
      <c r="AE34"/>
      <c r="AG34"/>
      <c r="AH34"/>
      <c r="AI34" s="44"/>
      <c r="AJ34"/>
      <c r="AK34"/>
      <c r="AM34"/>
      <c r="AN34"/>
    </row>
    <row r="35" spans="1:40" ht="15">
      <c r="A35" s="72" t="s">
        <v>1225</v>
      </c>
      <c r="B35" s="72"/>
      <c r="C35" s="72"/>
      <c r="D35" s="73"/>
      <c r="E35" s="73"/>
      <c r="F35" s="72"/>
      <c r="G35" s="72"/>
      <c r="H35" s="72">
        <v>10</v>
      </c>
      <c r="I35" s="72"/>
      <c r="J35" s="72"/>
      <c r="K35" s="72">
        <v>2022</v>
      </c>
      <c r="L35" s="71" t="str">
        <f t="shared" si="2"/>
        <v>Luca Brooks, 2022</v>
      </c>
      <c r="M35" s="40" t="s">
        <v>355</v>
      </c>
      <c r="O35"/>
      <c r="P35"/>
      <c r="Q35" s="44"/>
      <c r="R35"/>
      <c r="S35"/>
      <c r="U35"/>
      <c r="V35"/>
      <c r="X35"/>
      <c r="Y35"/>
      <c r="AA35"/>
      <c r="AB35"/>
      <c r="AD35"/>
      <c r="AE35"/>
      <c r="AG35"/>
      <c r="AH35"/>
      <c r="AI35" s="44"/>
      <c r="AJ35"/>
      <c r="AK35"/>
      <c r="AM35"/>
      <c r="AN35"/>
    </row>
    <row r="36" spans="1:40" ht="15">
      <c r="A36" s="72" t="s">
        <v>1254</v>
      </c>
      <c r="B36" s="72"/>
      <c r="C36" s="72"/>
      <c r="D36" s="73"/>
      <c r="E36" s="73"/>
      <c r="F36" s="72"/>
      <c r="G36" s="72"/>
      <c r="H36" s="72"/>
      <c r="I36" s="72">
        <v>5</v>
      </c>
      <c r="J36" s="72"/>
      <c r="K36" s="72">
        <v>2022</v>
      </c>
      <c r="L36" s="71" t="str">
        <f t="shared" si="2"/>
        <v>Dawson Smith, 2022</v>
      </c>
      <c r="M36" s="40" t="s">
        <v>1304</v>
      </c>
      <c r="O36"/>
      <c r="P36"/>
      <c r="Q36" s="44"/>
      <c r="R36"/>
      <c r="S36"/>
      <c r="U36"/>
      <c r="V36"/>
      <c r="X36"/>
      <c r="Y36"/>
      <c r="AA36"/>
      <c r="AB36"/>
      <c r="AD36"/>
      <c r="AE36"/>
      <c r="AG36"/>
      <c r="AH36"/>
      <c r="AI36" s="44"/>
      <c r="AJ36"/>
      <c r="AK36"/>
      <c r="AM36"/>
      <c r="AN36"/>
    </row>
    <row r="37" spans="1:40" ht="15">
      <c r="A37" s="72" t="s">
        <v>1253</v>
      </c>
      <c r="B37" s="72"/>
      <c r="C37" s="72"/>
      <c r="D37" s="73"/>
      <c r="E37" s="73"/>
      <c r="F37" s="72"/>
      <c r="G37" s="72"/>
      <c r="H37" s="72"/>
      <c r="I37" s="72"/>
      <c r="J37" s="72">
        <v>10</v>
      </c>
      <c r="K37" s="72">
        <v>2022</v>
      </c>
      <c r="L37" s="71" t="str">
        <f t="shared" si="2"/>
        <v>Nathan Baker, 2022</v>
      </c>
      <c r="M37" s="40" t="s">
        <v>1305</v>
      </c>
      <c r="O37"/>
      <c r="P37"/>
      <c r="Q37" s="44" t="str">
        <f>IFERROR(VLOOKUP(O37,Playersmax,10,FALSE),"")</f>
        <v/>
      </c>
      <c r="R37"/>
      <c r="S37"/>
      <c r="U37"/>
      <c r="V37"/>
      <c r="X37"/>
      <c r="Y37"/>
      <c r="AA37"/>
      <c r="AB37"/>
      <c r="AD37"/>
      <c r="AE37"/>
      <c r="AG37"/>
      <c r="AH37"/>
      <c r="AI37" s="44" t="str">
        <f>IFERROR(VLOOKUP(AG37,Playersmax,10,FALSE),"")</f>
        <v/>
      </c>
      <c r="AJ37"/>
      <c r="AK37"/>
      <c r="AM37"/>
      <c r="AN37"/>
    </row>
    <row r="38" spans="1:40" ht="15">
      <c r="A38" s="72"/>
      <c r="B38" s="72"/>
      <c r="C38" s="72"/>
      <c r="D38" s="73"/>
      <c r="E38" s="73"/>
      <c r="F38" s="72"/>
      <c r="G38" s="72"/>
      <c r="H38" s="72"/>
      <c r="I38" s="72"/>
      <c r="J38" s="72"/>
      <c r="K38" s="72"/>
      <c r="L38" s="71" t="str">
        <f t="shared" si="2"/>
        <v xml:space="preserve">, </v>
      </c>
      <c r="O38"/>
      <c r="P38"/>
      <c r="Q38" s="44"/>
      <c r="R38"/>
      <c r="S38"/>
      <c r="U38"/>
      <c r="V38"/>
      <c r="X38"/>
      <c r="Y38"/>
      <c r="AA38"/>
      <c r="AB38"/>
      <c r="AD38"/>
      <c r="AE38"/>
      <c r="AG38"/>
      <c r="AH38"/>
      <c r="AI38" s="44"/>
      <c r="AJ38"/>
      <c r="AK38"/>
      <c r="AM38"/>
      <c r="AN38"/>
    </row>
    <row r="39" spans="1:40" ht="15">
      <c r="A39" s="72" t="s">
        <v>1225</v>
      </c>
      <c r="B39" s="72">
        <v>30</v>
      </c>
      <c r="C39" s="72"/>
      <c r="D39" s="73"/>
      <c r="E39" s="73"/>
      <c r="F39" s="72"/>
      <c r="G39" s="72"/>
      <c r="H39" s="72"/>
      <c r="I39" s="72"/>
      <c r="J39" s="72"/>
      <c r="K39" s="72">
        <v>2021</v>
      </c>
      <c r="L39" s="71" t="str">
        <f t="shared" ref="L39:L79" si="3">CONCATENATE(IFERROR(LEFT($A39,FIND(",",$A39)-1),$A39),", ",TRIM($K39))</f>
        <v>Luca Brooks, 2021</v>
      </c>
      <c r="M39" s="40" t="s">
        <v>1252</v>
      </c>
      <c r="Q39" s="44" t="str">
        <f>IFERROR(VLOOKUP(O39,Playersmax,10,FALSE),"")</f>
        <v/>
      </c>
      <c r="R39"/>
      <c r="S39"/>
      <c r="AI39" s="44" t="str">
        <f>IFERROR(VLOOKUP(AG39,Playersmax,10,FALSE),"")</f>
        <v/>
      </c>
      <c r="AJ39"/>
      <c r="AK39"/>
      <c r="AM39"/>
      <c r="AN39"/>
    </row>
    <row r="40" spans="1:40" ht="15">
      <c r="A40" s="72" t="s">
        <v>1225</v>
      </c>
      <c r="B40" s="72"/>
      <c r="C40" s="72">
        <v>7</v>
      </c>
      <c r="D40" s="73"/>
      <c r="E40" s="73"/>
      <c r="F40" s="72"/>
      <c r="G40" s="72"/>
      <c r="H40" s="72"/>
      <c r="I40" s="72"/>
      <c r="J40" s="72"/>
      <c r="K40" s="72">
        <v>2021</v>
      </c>
      <c r="L40" s="71" t="str">
        <f t="shared" si="3"/>
        <v>Luca Brooks, 2021</v>
      </c>
      <c r="M40" s="40" t="s">
        <v>1257</v>
      </c>
      <c r="Q40" s="44"/>
      <c r="R40"/>
      <c r="S40"/>
      <c r="AI40" s="44"/>
      <c r="AJ40"/>
      <c r="AK40"/>
      <c r="AM40"/>
      <c r="AN40"/>
    </row>
    <row r="41" spans="1:40" ht="15">
      <c r="A41" s="72" t="s">
        <v>1223</v>
      </c>
      <c r="B41" s="72"/>
      <c r="C41" s="72">
        <v>7</v>
      </c>
      <c r="D41" s="73"/>
      <c r="E41" s="73"/>
      <c r="F41" s="72"/>
      <c r="G41" s="72"/>
      <c r="H41" s="72"/>
      <c r="I41" s="72"/>
      <c r="J41" s="72"/>
      <c r="K41" s="72">
        <v>2021</v>
      </c>
      <c r="L41" s="71" t="str">
        <f t="shared" si="3"/>
        <v>Reece Barritt, 2021</v>
      </c>
      <c r="M41" s="40" t="s">
        <v>353</v>
      </c>
      <c r="Q41" s="44" t="str">
        <f t="shared" ref="Q41:Q47" si="4">IFERROR(VLOOKUP(O41,Playersmax,10,FALSE),"")</f>
        <v/>
      </c>
      <c r="R41"/>
      <c r="S41"/>
      <c r="AI41" s="44" t="str">
        <f t="shared" ref="AI41:AI47" si="5">IFERROR(VLOOKUP(AG41,Playersmax,10,FALSE),"")</f>
        <v/>
      </c>
      <c r="AJ41"/>
      <c r="AK41"/>
      <c r="AM41"/>
      <c r="AN41"/>
    </row>
    <row r="42" spans="1:40" ht="15">
      <c r="A42" s="72" t="s">
        <v>1225</v>
      </c>
      <c r="B42" s="72"/>
      <c r="C42" s="72"/>
      <c r="D42" s="73">
        <v>0.71</v>
      </c>
      <c r="E42" s="73"/>
      <c r="F42" s="72"/>
      <c r="G42" s="72"/>
      <c r="H42" s="72"/>
      <c r="I42" s="72"/>
      <c r="J42" s="72"/>
      <c r="K42" s="72">
        <v>2021</v>
      </c>
      <c r="L42" s="71" t="str">
        <f t="shared" si="3"/>
        <v>Luca Brooks, 2021</v>
      </c>
      <c r="M42" s="40" t="s">
        <v>419</v>
      </c>
      <c r="Q42" s="44" t="str">
        <f t="shared" si="4"/>
        <v/>
      </c>
      <c r="R42"/>
      <c r="S42"/>
      <c r="AI42" s="44" t="str">
        <f t="shared" si="5"/>
        <v/>
      </c>
      <c r="AJ42"/>
      <c r="AK42"/>
      <c r="AM42"/>
      <c r="AN42"/>
    </row>
    <row r="43" spans="1:40" ht="15">
      <c r="A43" s="72" t="s">
        <v>1225</v>
      </c>
      <c r="B43" s="72"/>
      <c r="C43" s="72"/>
      <c r="D43" s="73"/>
      <c r="E43" s="73">
        <v>0.81799999999999995</v>
      </c>
      <c r="F43" s="72"/>
      <c r="G43" s="72"/>
      <c r="H43" s="72"/>
      <c r="I43" s="72"/>
      <c r="J43" s="72"/>
      <c r="K43" s="72">
        <v>2021</v>
      </c>
      <c r="L43" s="71" t="str">
        <f t="shared" si="3"/>
        <v>Luca Brooks, 2021</v>
      </c>
      <c r="M43" s="40" t="s">
        <v>1255</v>
      </c>
      <c r="Q43" s="44" t="str">
        <f t="shared" si="4"/>
        <v/>
      </c>
      <c r="R43"/>
      <c r="S43"/>
      <c r="AI43" s="44" t="str">
        <f t="shared" si="5"/>
        <v/>
      </c>
      <c r="AJ43"/>
      <c r="AK43"/>
      <c r="AM43"/>
      <c r="AN43"/>
    </row>
    <row r="44" spans="1:40" ht="15">
      <c r="A44" s="72" t="s">
        <v>1253</v>
      </c>
      <c r="B44" s="72"/>
      <c r="C44" s="72"/>
      <c r="D44" s="73"/>
      <c r="E44" s="73"/>
      <c r="F44" s="72">
        <v>16</v>
      </c>
      <c r="G44" s="72"/>
      <c r="H44" s="72"/>
      <c r="I44" s="72"/>
      <c r="J44" s="72"/>
      <c r="K44" s="72">
        <v>2021</v>
      </c>
      <c r="L44" s="71" t="str">
        <f t="shared" si="3"/>
        <v>Nathan Baker, 2021</v>
      </c>
      <c r="M44" s="40" t="s">
        <v>1256</v>
      </c>
      <c r="Q44" s="44" t="str">
        <f t="shared" si="4"/>
        <v/>
      </c>
      <c r="AI44" s="44" t="str">
        <f t="shared" si="5"/>
        <v/>
      </c>
      <c r="AJ44"/>
      <c r="AK44"/>
      <c r="AM44"/>
      <c r="AN44"/>
    </row>
    <row r="45" spans="1:40" ht="15">
      <c r="A45" s="72" t="s">
        <v>1225</v>
      </c>
      <c r="B45" s="72"/>
      <c r="C45" s="72"/>
      <c r="D45" s="73"/>
      <c r="E45" s="73"/>
      <c r="F45" s="72"/>
      <c r="G45" s="72">
        <v>10</v>
      </c>
      <c r="H45" s="72"/>
      <c r="I45" s="72"/>
      <c r="J45" s="72"/>
      <c r="K45" s="72">
        <v>2021</v>
      </c>
      <c r="L45" s="71" t="str">
        <f t="shared" si="3"/>
        <v>Luca Brooks, 2021</v>
      </c>
      <c r="M45" s="40" t="s">
        <v>353</v>
      </c>
      <c r="Q45" s="44" t="str">
        <f t="shared" si="4"/>
        <v/>
      </c>
      <c r="AI45" s="44" t="str">
        <f t="shared" si="5"/>
        <v/>
      </c>
      <c r="AJ45"/>
      <c r="AK45"/>
      <c r="AM45"/>
      <c r="AN45"/>
    </row>
    <row r="46" spans="1:40" ht="15">
      <c r="A46" s="72" t="s">
        <v>1225</v>
      </c>
      <c r="B46" s="72"/>
      <c r="C46" s="72"/>
      <c r="D46" s="73"/>
      <c r="E46" s="73"/>
      <c r="F46" s="72"/>
      <c r="G46" s="72"/>
      <c r="H46" s="72">
        <v>7</v>
      </c>
      <c r="I46" s="72"/>
      <c r="J46" s="72"/>
      <c r="K46" s="72">
        <v>2021</v>
      </c>
      <c r="L46" s="71" t="str">
        <f t="shared" si="3"/>
        <v>Luca Brooks, 2021</v>
      </c>
      <c r="M46" s="40" t="s">
        <v>1258</v>
      </c>
      <c r="Q46" s="44" t="str">
        <f t="shared" si="4"/>
        <v/>
      </c>
      <c r="U46" s="43"/>
      <c r="X46" s="43"/>
      <c r="AA46" s="43"/>
      <c r="AI46" s="44" t="str">
        <f t="shared" si="5"/>
        <v/>
      </c>
      <c r="AJ46"/>
      <c r="AK46"/>
      <c r="AM46"/>
      <c r="AN46"/>
    </row>
    <row r="47" spans="1:40" ht="15">
      <c r="A47" s="72" t="s">
        <v>1254</v>
      </c>
      <c r="B47" s="72"/>
      <c r="C47" s="72"/>
      <c r="D47" s="73"/>
      <c r="E47" s="73"/>
      <c r="F47" s="72"/>
      <c r="G47" s="72"/>
      <c r="H47" s="72"/>
      <c r="I47" s="72">
        <v>4</v>
      </c>
      <c r="J47" s="72"/>
      <c r="K47" s="72">
        <v>2021</v>
      </c>
      <c r="L47" s="71" t="str">
        <f t="shared" si="3"/>
        <v>Dawson Smith, 2021</v>
      </c>
      <c r="M47" s="40" t="s">
        <v>1259</v>
      </c>
      <c r="Q47" s="44" t="str">
        <f t="shared" si="4"/>
        <v/>
      </c>
      <c r="AI47" s="44" t="str">
        <f t="shared" si="5"/>
        <v/>
      </c>
      <c r="AJ47"/>
      <c r="AK47"/>
      <c r="AM47"/>
      <c r="AN47"/>
    </row>
    <row r="48" spans="1:40" ht="15">
      <c r="A48" s="72" t="s">
        <v>1253</v>
      </c>
      <c r="B48" s="72"/>
      <c r="C48" s="72"/>
      <c r="D48" s="73"/>
      <c r="E48" s="73"/>
      <c r="F48" s="72"/>
      <c r="G48" s="72"/>
      <c r="H48" s="72"/>
      <c r="I48" s="72"/>
      <c r="J48" s="72">
        <v>6</v>
      </c>
      <c r="K48" s="72">
        <v>2021</v>
      </c>
      <c r="L48" s="71" t="str">
        <f t="shared" si="3"/>
        <v>Nathan Baker, 2021</v>
      </c>
      <c r="M48" s="40" t="s">
        <v>1260</v>
      </c>
      <c r="Q48" s="44"/>
      <c r="AI48" s="44"/>
      <c r="AJ48"/>
      <c r="AK48"/>
      <c r="AM48"/>
      <c r="AN48"/>
    </row>
    <row r="49" spans="1:40" ht="15">
      <c r="A49" s="72"/>
      <c r="B49" s="72"/>
      <c r="C49" s="72"/>
      <c r="D49" s="73"/>
      <c r="E49" s="73"/>
      <c r="F49" s="72"/>
      <c r="G49" s="72"/>
      <c r="H49" s="72"/>
      <c r="I49" s="72"/>
      <c r="J49" s="72"/>
      <c r="K49" s="72"/>
      <c r="L49" s="71" t="str">
        <f t="shared" si="3"/>
        <v xml:space="preserve">, </v>
      </c>
      <c r="Q49" s="44" t="str">
        <f t="shared" ref="Q49:Q60" si="6">IFERROR(VLOOKUP(O49,Playersmax,10,FALSE),"")</f>
        <v/>
      </c>
      <c r="AI49" s="44" t="str">
        <f t="shared" ref="AI49:AI60" si="7">IFERROR(VLOOKUP(AG49,Playersmax,10,FALSE),"")</f>
        <v/>
      </c>
      <c r="AJ49"/>
      <c r="AK49"/>
      <c r="AM49"/>
      <c r="AN49"/>
    </row>
    <row r="50" spans="1:40" ht="15">
      <c r="A50" s="72" t="s">
        <v>1206</v>
      </c>
      <c r="B50" s="72">
        <v>30</v>
      </c>
      <c r="C50" s="72"/>
      <c r="D50" s="73"/>
      <c r="E50" s="73"/>
      <c r="F50" s="72"/>
      <c r="G50" s="72"/>
      <c r="H50" s="72"/>
      <c r="I50" s="72"/>
      <c r="J50" s="72"/>
      <c r="K50" s="72">
        <v>2020</v>
      </c>
      <c r="L50" s="71" t="str">
        <f t="shared" si="3"/>
        <v>Luca Brooks, 2020</v>
      </c>
      <c r="M50" s="40" t="s">
        <v>351</v>
      </c>
      <c r="Q50" s="44" t="str">
        <f t="shared" si="6"/>
        <v/>
      </c>
      <c r="AI50" s="44" t="str">
        <f t="shared" si="7"/>
        <v/>
      </c>
      <c r="AJ50"/>
      <c r="AK50"/>
      <c r="AM50"/>
      <c r="AN50"/>
    </row>
    <row r="51" spans="1:40" ht="15">
      <c r="A51" s="72" t="s">
        <v>1206</v>
      </c>
      <c r="B51" s="72"/>
      <c r="C51" s="72">
        <v>9</v>
      </c>
      <c r="D51" s="73"/>
      <c r="E51" s="73"/>
      <c r="F51" s="72"/>
      <c r="G51" s="72"/>
      <c r="H51" s="72"/>
      <c r="I51" s="72"/>
      <c r="J51" s="72"/>
      <c r="K51" s="72">
        <v>2020</v>
      </c>
      <c r="L51" s="71" t="str">
        <f t="shared" si="3"/>
        <v>Luca Brooks, 2020</v>
      </c>
      <c r="M51" s="40" t="s">
        <v>354</v>
      </c>
      <c r="Q51" s="44" t="str">
        <f t="shared" si="6"/>
        <v/>
      </c>
      <c r="AI51" s="44" t="str">
        <f t="shared" si="7"/>
        <v/>
      </c>
      <c r="AJ51"/>
      <c r="AK51"/>
      <c r="AM51"/>
      <c r="AN51"/>
    </row>
    <row r="52" spans="1:40" ht="15">
      <c r="A52" s="72" t="s">
        <v>1206</v>
      </c>
      <c r="B52" s="72"/>
      <c r="C52" s="72"/>
      <c r="D52" s="73">
        <v>0.9</v>
      </c>
      <c r="E52" s="73"/>
      <c r="F52" s="72"/>
      <c r="G52" s="72"/>
      <c r="H52" s="72"/>
      <c r="I52" s="72"/>
      <c r="J52" s="72"/>
      <c r="K52" s="72">
        <v>2020</v>
      </c>
      <c r="L52" s="71" t="str">
        <f t="shared" si="3"/>
        <v>Luca Brooks, 2020</v>
      </c>
      <c r="M52" s="40" t="s">
        <v>419</v>
      </c>
      <c r="Q52" s="44" t="str">
        <f t="shared" si="6"/>
        <v/>
      </c>
      <c r="AI52" s="44" t="str">
        <f t="shared" si="7"/>
        <v/>
      </c>
      <c r="AJ52"/>
      <c r="AK52"/>
      <c r="AM52"/>
      <c r="AN52"/>
    </row>
    <row r="53" spans="1:40" ht="15">
      <c r="A53" s="72" t="s">
        <v>728</v>
      </c>
      <c r="B53" s="72"/>
      <c r="C53" s="72"/>
      <c r="D53" s="73"/>
      <c r="E53" s="73">
        <v>0.78</v>
      </c>
      <c r="F53" s="72"/>
      <c r="G53" s="72"/>
      <c r="H53" s="72"/>
      <c r="I53" s="72"/>
      <c r="J53" s="72"/>
      <c r="K53" s="72">
        <v>2020</v>
      </c>
      <c r="L53" s="71" t="str">
        <f t="shared" si="3"/>
        <v>Jess Claycomb, 2020</v>
      </c>
      <c r="M53" s="40" t="s">
        <v>354</v>
      </c>
      <c r="Q53" s="44" t="str">
        <f t="shared" si="6"/>
        <v/>
      </c>
      <c r="AI53" s="44" t="str">
        <f t="shared" si="7"/>
        <v/>
      </c>
      <c r="AJ53"/>
      <c r="AK53"/>
      <c r="AM53"/>
      <c r="AN53"/>
    </row>
    <row r="54" spans="1:40" ht="15">
      <c r="A54" s="72" t="s">
        <v>727</v>
      </c>
      <c r="B54" s="72"/>
      <c r="C54" s="72"/>
      <c r="D54" s="73"/>
      <c r="E54" s="73"/>
      <c r="F54" s="72">
        <v>17</v>
      </c>
      <c r="G54" s="72"/>
      <c r="H54" s="72"/>
      <c r="I54" s="72"/>
      <c r="J54" s="72"/>
      <c r="K54" s="72">
        <v>2020</v>
      </c>
      <c r="L54" s="71" t="str">
        <f t="shared" si="3"/>
        <v>Jayden Caylor, 2020</v>
      </c>
      <c r="M54" s="40" t="s">
        <v>751</v>
      </c>
      <c r="Q54" s="44" t="str">
        <f t="shared" si="6"/>
        <v/>
      </c>
      <c r="AI54" s="44" t="str">
        <f t="shared" si="7"/>
        <v/>
      </c>
      <c r="AJ54"/>
      <c r="AK54"/>
      <c r="AM54"/>
      <c r="AN54"/>
    </row>
    <row r="55" spans="1:40" ht="15">
      <c r="A55" s="72" t="s">
        <v>1206</v>
      </c>
      <c r="B55" s="72"/>
      <c r="C55" s="72"/>
      <c r="D55" s="73"/>
      <c r="E55" s="73"/>
      <c r="F55" s="72"/>
      <c r="G55" s="72">
        <v>8</v>
      </c>
      <c r="H55" s="72"/>
      <c r="I55" s="72"/>
      <c r="J55" s="72"/>
      <c r="K55" s="72">
        <v>2020</v>
      </c>
      <c r="L55" s="71" t="str">
        <f t="shared" si="3"/>
        <v>Luca Brooks, 2020</v>
      </c>
      <c r="M55" s="40" t="s">
        <v>353</v>
      </c>
      <c r="Q55" s="44" t="str">
        <f t="shared" si="6"/>
        <v/>
      </c>
      <c r="AI55" s="44" t="str">
        <f t="shared" si="7"/>
        <v/>
      </c>
      <c r="AJ55"/>
      <c r="AK55"/>
      <c r="AM55"/>
      <c r="AN55"/>
    </row>
    <row r="56" spans="1:40" ht="15">
      <c r="A56" s="72" t="s">
        <v>1206</v>
      </c>
      <c r="B56" s="72"/>
      <c r="C56" s="72"/>
      <c r="D56" s="73"/>
      <c r="E56" s="73"/>
      <c r="F56" s="72"/>
      <c r="G56" s="72"/>
      <c r="H56" s="72">
        <v>12</v>
      </c>
      <c r="I56" s="72"/>
      <c r="J56" s="72"/>
      <c r="K56" s="72">
        <v>2020</v>
      </c>
      <c r="L56" s="71" t="str">
        <f t="shared" si="3"/>
        <v>Luca Brooks, 2020</v>
      </c>
      <c r="M56" s="40" t="s">
        <v>353</v>
      </c>
      <c r="Q56" s="44" t="str">
        <f t="shared" si="6"/>
        <v/>
      </c>
      <c r="AI56" s="44" t="str">
        <f t="shared" si="7"/>
        <v/>
      </c>
      <c r="AJ56"/>
      <c r="AK56"/>
      <c r="AM56"/>
      <c r="AN56"/>
    </row>
    <row r="57" spans="1:40" ht="15">
      <c r="A57" s="72" t="s">
        <v>727</v>
      </c>
      <c r="B57" s="72"/>
      <c r="C57" s="72"/>
      <c r="D57" s="73"/>
      <c r="E57" s="73"/>
      <c r="F57" s="72"/>
      <c r="G57" s="72"/>
      <c r="H57" s="72"/>
      <c r="I57" s="72">
        <v>3</v>
      </c>
      <c r="J57" s="72"/>
      <c r="K57" s="72">
        <v>2020</v>
      </c>
      <c r="L57" s="71" t="str">
        <f t="shared" si="3"/>
        <v>Jayden Caylor, 2020</v>
      </c>
      <c r="M57" s="40" t="s">
        <v>419</v>
      </c>
      <c r="Q57" s="44" t="str">
        <f t="shared" si="6"/>
        <v/>
      </c>
      <c r="AI57" s="44" t="str">
        <f t="shared" si="7"/>
        <v/>
      </c>
      <c r="AJ57"/>
      <c r="AK57"/>
      <c r="AM57"/>
      <c r="AN57"/>
    </row>
    <row r="58" spans="1:40" ht="15">
      <c r="A58" s="72" t="s">
        <v>729</v>
      </c>
      <c r="B58" s="72"/>
      <c r="C58" s="72"/>
      <c r="D58" s="73"/>
      <c r="E58" s="73"/>
      <c r="F58" s="72"/>
      <c r="G58" s="72"/>
      <c r="H58" s="72"/>
      <c r="I58" s="72"/>
      <c r="J58" s="72">
        <v>7</v>
      </c>
      <c r="K58" s="72">
        <v>2020</v>
      </c>
      <c r="L58" s="71" t="str">
        <f t="shared" si="3"/>
        <v>Brayden Bruce, 2020</v>
      </c>
      <c r="M58" s="40" t="s">
        <v>1237</v>
      </c>
      <c r="Q58" s="44" t="str">
        <f t="shared" si="6"/>
        <v/>
      </c>
      <c r="AI58" s="44" t="str">
        <f t="shared" si="7"/>
        <v/>
      </c>
      <c r="AJ58"/>
      <c r="AK58"/>
      <c r="AM58"/>
      <c r="AN58"/>
    </row>
    <row r="59" spans="1:40" ht="15">
      <c r="A59" s="72" t="s">
        <v>525</v>
      </c>
      <c r="B59" s="72"/>
      <c r="C59" s="72"/>
      <c r="D59" s="73"/>
      <c r="E59" s="73"/>
      <c r="F59" s="72"/>
      <c r="G59" s="72"/>
      <c r="H59" s="72"/>
      <c r="I59" s="72"/>
      <c r="J59" s="72">
        <v>7</v>
      </c>
      <c r="K59" s="72">
        <v>2020</v>
      </c>
      <c r="L59" s="71" t="str">
        <f t="shared" si="3"/>
        <v>Jo Bishop, 2020</v>
      </c>
      <c r="M59" s="40" t="s">
        <v>355</v>
      </c>
      <c r="Q59" s="44" t="str">
        <f t="shared" si="6"/>
        <v/>
      </c>
      <c r="AI59" s="44" t="str">
        <f t="shared" si="7"/>
        <v/>
      </c>
      <c r="AJ59"/>
      <c r="AK59"/>
      <c r="AM59"/>
      <c r="AN59"/>
    </row>
    <row r="60" spans="1:40" ht="15">
      <c r="A60" s="72" t="s">
        <v>244</v>
      </c>
      <c r="B60" s="72">
        <v>41</v>
      </c>
      <c r="C60" s="72"/>
      <c r="D60" s="73"/>
      <c r="E60" s="73"/>
      <c r="F60" s="72"/>
      <c r="G60" s="72"/>
      <c r="H60" s="72"/>
      <c r="I60" s="72"/>
      <c r="J60" s="72"/>
      <c r="K60" s="72">
        <v>2019</v>
      </c>
      <c r="L60" s="71" t="str">
        <f t="shared" si="3"/>
        <v>Clayton Louderback, 2019</v>
      </c>
      <c r="M60" s="40" t="s">
        <v>621</v>
      </c>
      <c r="Q60" s="44" t="str">
        <f t="shared" si="6"/>
        <v/>
      </c>
      <c r="AI60" s="44" t="str">
        <f t="shared" si="7"/>
        <v/>
      </c>
      <c r="AJ60"/>
      <c r="AK60"/>
      <c r="AM60"/>
      <c r="AN60"/>
    </row>
    <row r="61" spans="1:40" ht="15">
      <c r="A61" s="72" t="s">
        <v>124</v>
      </c>
      <c r="B61" s="72"/>
      <c r="C61" s="72">
        <v>9</v>
      </c>
      <c r="D61" s="73"/>
      <c r="E61" s="73"/>
      <c r="F61" s="72"/>
      <c r="G61" s="72"/>
      <c r="H61" s="72"/>
      <c r="I61" s="72"/>
      <c r="J61" s="72"/>
      <c r="K61" s="72">
        <v>2019</v>
      </c>
      <c r="L61" s="71" t="str">
        <f t="shared" si="3"/>
        <v>Dillon Barritt, 2019</v>
      </c>
      <c r="M61" s="40" t="s">
        <v>354</v>
      </c>
      <c r="AJ61"/>
      <c r="AK61"/>
      <c r="AM61"/>
      <c r="AN61"/>
    </row>
    <row r="62" spans="1:40" ht="15">
      <c r="A62" s="72" t="s">
        <v>244</v>
      </c>
      <c r="B62" s="72"/>
      <c r="C62" s="72"/>
      <c r="D62" s="73">
        <v>0.9</v>
      </c>
      <c r="E62" s="73"/>
      <c r="F62" s="72"/>
      <c r="G62" s="72"/>
      <c r="H62" s="72"/>
      <c r="I62" s="72"/>
      <c r="J62" s="72"/>
      <c r="K62" s="72">
        <v>2019</v>
      </c>
      <c r="L62" s="71" t="str">
        <f t="shared" si="3"/>
        <v>Clayton Louderback, 2019</v>
      </c>
      <c r="M62" s="40" t="s">
        <v>787</v>
      </c>
      <c r="AJ62"/>
      <c r="AK62"/>
      <c r="AM62"/>
      <c r="AN62"/>
    </row>
    <row r="63" spans="1:40" ht="15">
      <c r="A63" s="72" t="s">
        <v>728</v>
      </c>
      <c r="B63" s="72"/>
      <c r="C63" s="72"/>
      <c r="D63" s="73"/>
      <c r="E63" s="73">
        <v>0.8</v>
      </c>
      <c r="F63" s="72"/>
      <c r="G63" s="72"/>
      <c r="H63" s="72"/>
      <c r="I63" s="72"/>
      <c r="J63" s="72"/>
      <c r="K63" s="72">
        <v>2019</v>
      </c>
      <c r="L63" s="71" t="str">
        <f t="shared" si="3"/>
        <v>Jess Claycomb, 2019</v>
      </c>
      <c r="M63" s="40" t="s">
        <v>354</v>
      </c>
      <c r="AJ63"/>
      <c r="AK63"/>
      <c r="AM63"/>
      <c r="AN63"/>
    </row>
    <row r="64" spans="1:40" ht="15">
      <c r="A64" s="72" t="s">
        <v>244</v>
      </c>
      <c r="B64" s="72"/>
      <c r="C64" s="72"/>
      <c r="D64" s="73"/>
      <c r="E64" s="73"/>
      <c r="F64" s="72">
        <v>18</v>
      </c>
      <c r="G64" s="72"/>
      <c r="H64" s="72"/>
      <c r="I64" s="72"/>
      <c r="J64" s="72"/>
      <c r="K64" s="72">
        <v>2019</v>
      </c>
      <c r="L64" s="71" t="str">
        <f t="shared" si="3"/>
        <v>Clayton Louderback, 2019</v>
      </c>
      <c r="M64" s="40" t="s">
        <v>789</v>
      </c>
      <c r="AJ64"/>
      <c r="AK64"/>
      <c r="AM64"/>
      <c r="AN64"/>
    </row>
    <row r="65" spans="1:40" ht="15">
      <c r="A65" s="72" t="s">
        <v>727</v>
      </c>
      <c r="B65" s="72"/>
      <c r="C65" s="72"/>
      <c r="D65" s="73"/>
      <c r="E65" s="73"/>
      <c r="F65" s="72">
        <v>18</v>
      </c>
      <c r="G65" s="72"/>
      <c r="H65" s="72"/>
      <c r="I65" s="72"/>
      <c r="J65" s="72"/>
      <c r="K65" s="72">
        <v>2019</v>
      </c>
      <c r="L65" s="71" t="str">
        <f t="shared" si="3"/>
        <v>Jayden Caylor, 2019</v>
      </c>
      <c r="M65" s="40" t="s">
        <v>419</v>
      </c>
      <c r="AJ65"/>
      <c r="AK65"/>
      <c r="AM65"/>
      <c r="AN65"/>
    </row>
    <row r="66" spans="1:40" ht="15">
      <c r="A66" s="72" t="s">
        <v>244</v>
      </c>
      <c r="B66" s="72"/>
      <c r="C66" s="72"/>
      <c r="D66" s="73"/>
      <c r="E66" s="73"/>
      <c r="F66" s="72"/>
      <c r="G66" s="72">
        <v>8</v>
      </c>
      <c r="H66" s="72"/>
      <c r="I66" s="72"/>
      <c r="J66" s="72"/>
      <c r="K66" s="72">
        <v>2019</v>
      </c>
      <c r="L66" s="71" t="str">
        <f t="shared" si="3"/>
        <v>Clayton Louderback, 2019</v>
      </c>
      <c r="M66" s="40" t="s">
        <v>353</v>
      </c>
      <c r="AJ66"/>
      <c r="AK66"/>
      <c r="AM66"/>
      <c r="AN66"/>
    </row>
    <row r="67" spans="1:40" ht="15">
      <c r="A67" s="72" t="s">
        <v>727</v>
      </c>
      <c r="B67" s="72"/>
      <c r="C67" s="72"/>
      <c r="D67" s="73"/>
      <c r="E67" s="73"/>
      <c r="F67" s="72"/>
      <c r="G67" s="72">
        <v>8</v>
      </c>
      <c r="H67" s="72"/>
      <c r="I67" s="72"/>
      <c r="J67" s="72"/>
      <c r="K67" s="72">
        <v>2019</v>
      </c>
      <c r="L67" s="71" t="str">
        <f t="shared" si="3"/>
        <v>Jayden Caylor, 2019</v>
      </c>
      <c r="M67" s="40" t="s">
        <v>353</v>
      </c>
      <c r="AJ67"/>
      <c r="AK67"/>
      <c r="AM67"/>
      <c r="AN67"/>
    </row>
    <row r="68" spans="1:40" ht="15">
      <c r="A68" s="72" t="s">
        <v>244</v>
      </c>
      <c r="B68" s="72"/>
      <c r="C68" s="72"/>
      <c r="D68" s="73"/>
      <c r="E68" s="73"/>
      <c r="F68" s="72"/>
      <c r="G68" s="72">
        <v>8</v>
      </c>
      <c r="H68" s="72"/>
      <c r="I68" s="72"/>
      <c r="J68" s="72"/>
      <c r="K68" s="72">
        <v>2019</v>
      </c>
      <c r="L68" s="71" t="str">
        <f t="shared" si="3"/>
        <v>Clayton Louderback, 2019</v>
      </c>
      <c r="M68" s="40" t="s">
        <v>354</v>
      </c>
      <c r="AJ68"/>
      <c r="AK68"/>
      <c r="AM68"/>
      <c r="AN68"/>
    </row>
    <row r="69" spans="1:40" ht="15">
      <c r="A69" s="72" t="s">
        <v>728</v>
      </c>
      <c r="B69" s="72"/>
      <c r="C69" s="72"/>
      <c r="D69" s="73"/>
      <c r="E69" s="73"/>
      <c r="F69" s="72"/>
      <c r="G69" s="72"/>
      <c r="H69" s="72">
        <v>8</v>
      </c>
      <c r="I69" s="72"/>
      <c r="J69" s="72"/>
      <c r="K69" s="72">
        <v>2019</v>
      </c>
      <c r="L69" s="71" t="str">
        <f t="shared" si="3"/>
        <v>Jess Claycomb, 2019</v>
      </c>
      <c r="M69" s="40" t="s">
        <v>790</v>
      </c>
      <c r="AJ69"/>
      <c r="AK69"/>
      <c r="AM69"/>
      <c r="AN69"/>
    </row>
    <row r="70" spans="1:40" ht="15">
      <c r="A70" s="72"/>
      <c r="B70" s="72"/>
      <c r="C70" s="72"/>
      <c r="D70" s="73"/>
      <c r="E70" s="73"/>
      <c r="F70" s="72"/>
      <c r="G70" s="72"/>
      <c r="H70" s="72"/>
      <c r="I70" s="72">
        <v>1</v>
      </c>
      <c r="J70" s="72"/>
      <c r="K70" s="72">
        <v>2019</v>
      </c>
      <c r="L70" s="71" t="str">
        <f t="shared" si="3"/>
        <v>, 2019</v>
      </c>
      <c r="AJ70"/>
      <c r="AK70"/>
      <c r="AM70"/>
    </row>
    <row r="71" spans="1:40" ht="15">
      <c r="A71" s="72" t="s">
        <v>727</v>
      </c>
      <c r="B71" s="72"/>
      <c r="C71" s="72"/>
      <c r="D71" s="73"/>
      <c r="E71" s="73"/>
      <c r="F71" s="72"/>
      <c r="G71" s="72"/>
      <c r="H71" s="72"/>
      <c r="I71" s="72"/>
      <c r="J71" s="72">
        <v>8</v>
      </c>
      <c r="K71" s="72">
        <v>2019</v>
      </c>
      <c r="L71" s="71" t="str">
        <f t="shared" si="3"/>
        <v>Jayden Caylor, 2019</v>
      </c>
      <c r="M71" s="40" t="s">
        <v>791</v>
      </c>
      <c r="AJ71"/>
      <c r="AK71"/>
      <c r="AM71"/>
    </row>
    <row r="72" spans="1:40" ht="15">
      <c r="A72" s="72" t="s">
        <v>123</v>
      </c>
      <c r="B72" s="72">
        <v>30</v>
      </c>
      <c r="C72" s="72"/>
      <c r="D72" s="73"/>
      <c r="E72" s="73"/>
      <c r="F72" s="72"/>
      <c r="G72" s="72"/>
      <c r="H72" s="72"/>
      <c r="I72" s="72"/>
      <c r="J72" s="72"/>
      <c r="K72" s="72">
        <v>2018</v>
      </c>
      <c r="L72" s="71" t="str">
        <f t="shared" si="3"/>
        <v>Payton Watt, 2018</v>
      </c>
      <c r="M72" s="40" t="s">
        <v>418</v>
      </c>
      <c r="AJ72"/>
      <c r="AK72"/>
      <c r="AM72"/>
    </row>
    <row r="73" spans="1:40" ht="15">
      <c r="A73" s="72" t="s">
        <v>244</v>
      </c>
      <c r="B73" s="72">
        <v>30</v>
      </c>
      <c r="C73" s="72"/>
      <c r="D73" s="73"/>
      <c r="E73" s="73"/>
      <c r="F73" s="72"/>
      <c r="G73" s="72"/>
      <c r="H73" s="72"/>
      <c r="I73" s="72"/>
      <c r="J73" s="72"/>
      <c r="K73" s="72">
        <v>2018</v>
      </c>
      <c r="L73" s="71" t="str">
        <f t="shared" si="3"/>
        <v>Clayton Louderback, 2018</v>
      </c>
      <c r="M73" s="40" t="s">
        <v>749</v>
      </c>
      <c r="AJ73"/>
      <c r="AK73"/>
      <c r="AM73"/>
    </row>
    <row r="74" spans="1:40" ht="15">
      <c r="A74" s="72" t="s">
        <v>123</v>
      </c>
      <c r="B74" s="72"/>
      <c r="C74" s="72">
        <v>7</v>
      </c>
      <c r="D74" s="73"/>
      <c r="E74" s="73"/>
      <c r="F74" s="72"/>
      <c r="G74" s="72"/>
      <c r="H74" s="72"/>
      <c r="I74" s="72"/>
      <c r="J74" s="72"/>
      <c r="K74" s="72">
        <v>2018</v>
      </c>
      <c r="L74" s="71" t="str">
        <f t="shared" si="3"/>
        <v>Payton Watt, 2018</v>
      </c>
      <c r="M74" s="40" t="s">
        <v>751</v>
      </c>
      <c r="AJ74"/>
      <c r="AK74"/>
      <c r="AM74"/>
    </row>
    <row r="75" spans="1:40" ht="15">
      <c r="A75" s="72" t="s">
        <v>750</v>
      </c>
      <c r="B75" s="72"/>
      <c r="C75" s="72"/>
      <c r="D75" s="73">
        <v>0.9</v>
      </c>
      <c r="E75" s="73"/>
      <c r="F75" s="72"/>
      <c r="G75" s="72"/>
      <c r="H75" s="72"/>
      <c r="I75" s="72"/>
      <c r="J75" s="72"/>
      <c r="K75" s="72">
        <v>2018</v>
      </c>
      <c r="L75" s="71" t="str">
        <f t="shared" si="3"/>
        <v>Jess Claycomb, 2018</v>
      </c>
      <c r="M75" s="40" t="s">
        <v>353</v>
      </c>
      <c r="AJ75"/>
      <c r="AK75"/>
      <c r="AM75"/>
    </row>
    <row r="76" spans="1:40" ht="15">
      <c r="A76" s="72" t="s">
        <v>244</v>
      </c>
      <c r="B76" s="72"/>
      <c r="C76" s="72"/>
      <c r="D76" s="73"/>
      <c r="E76" s="73">
        <v>1</v>
      </c>
      <c r="F76" s="72"/>
      <c r="G76" s="72"/>
      <c r="H76" s="72"/>
      <c r="I76" s="72"/>
      <c r="J76" s="72"/>
      <c r="K76" s="72">
        <v>2018</v>
      </c>
      <c r="L76" s="71" t="str">
        <f t="shared" si="3"/>
        <v>Clayton Louderback, 2018</v>
      </c>
      <c r="M76" s="40" t="s">
        <v>751</v>
      </c>
      <c r="R76" s="40" t="s">
        <v>100</v>
      </c>
      <c r="AJ76"/>
      <c r="AK76"/>
      <c r="AM76"/>
    </row>
    <row r="77" spans="1:40" ht="15">
      <c r="A77" s="72" t="s">
        <v>123</v>
      </c>
      <c r="B77" s="72"/>
      <c r="C77" s="72"/>
      <c r="D77" s="73"/>
      <c r="E77" s="73"/>
      <c r="F77" s="72">
        <v>17</v>
      </c>
      <c r="G77" s="72"/>
      <c r="H77" s="72"/>
      <c r="I77" s="72"/>
      <c r="J77" s="72"/>
      <c r="K77" s="72">
        <v>2018</v>
      </c>
      <c r="L77" s="71" t="str">
        <f t="shared" si="3"/>
        <v>Payton Watt, 2018</v>
      </c>
      <c r="M77" s="40" t="s">
        <v>621</v>
      </c>
      <c r="AJ77"/>
      <c r="AK77"/>
      <c r="AM77"/>
    </row>
    <row r="78" spans="1:40" ht="15">
      <c r="A78" s="72" t="s">
        <v>244</v>
      </c>
      <c r="B78" s="72"/>
      <c r="C78" s="72"/>
      <c r="D78" s="73"/>
      <c r="E78" s="73"/>
      <c r="F78" s="72"/>
      <c r="G78" s="72">
        <v>8</v>
      </c>
      <c r="H78" s="72"/>
      <c r="I78" s="72"/>
      <c r="J78" s="72"/>
      <c r="K78" s="72">
        <v>2018</v>
      </c>
      <c r="L78" s="71" t="str">
        <f t="shared" si="3"/>
        <v>Clayton Louderback, 2018</v>
      </c>
      <c r="M78" s="40" t="s">
        <v>418</v>
      </c>
      <c r="AJ78"/>
      <c r="AK78"/>
      <c r="AM78"/>
    </row>
    <row r="79" spans="1:40" ht="15">
      <c r="A79" s="72" t="s">
        <v>125</v>
      </c>
      <c r="B79" s="72"/>
      <c r="C79" s="72"/>
      <c r="D79" s="73"/>
      <c r="E79" s="73"/>
      <c r="F79" s="72"/>
      <c r="G79" s="72"/>
      <c r="H79" s="72">
        <v>6</v>
      </c>
      <c r="I79" s="72"/>
      <c r="J79" s="72"/>
      <c r="K79" s="72">
        <v>2018</v>
      </c>
      <c r="L79" s="71" t="str">
        <f t="shared" si="3"/>
        <v>Dawson Butts, 2018</v>
      </c>
      <c r="M79" s="40" t="s">
        <v>420</v>
      </c>
      <c r="AJ79"/>
      <c r="AM79"/>
    </row>
    <row r="80" spans="1:40" ht="15">
      <c r="A80" s="72" t="s">
        <v>124</v>
      </c>
      <c r="B80" s="72"/>
      <c r="C80" s="72"/>
      <c r="D80" s="73"/>
      <c r="E80" s="73"/>
      <c r="F80" s="72"/>
      <c r="G80" s="72"/>
      <c r="H80" s="72">
        <v>6</v>
      </c>
      <c r="I80" s="72"/>
      <c r="J80" s="72"/>
      <c r="K80" s="72">
        <v>2018</v>
      </c>
      <c r="L80" s="71" t="str">
        <f t="shared" ref="L80:L111" si="8">CONCATENATE(IFERROR(LEFT($A80,FIND(",",$A80)-1),$A80),", ",TRIM($K80))</f>
        <v>Dillon Barritt, 2018</v>
      </c>
      <c r="M80" s="40" t="s">
        <v>751</v>
      </c>
      <c r="AJ80"/>
      <c r="AM80"/>
    </row>
    <row r="81" spans="1:39" ht="15">
      <c r="A81" s="72" t="s">
        <v>123</v>
      </c>
      <c r="B81" s="72"/>
      <c r="C81" s="72"/>
      <c r="D81" s="73"/>
      <c r="E81" s="73"/>
      <c r="F81" s="72"/>
      <c r="G81" s="72"/>
      <c r="H81" s="72"/>
      <c r="I81" s="72">
        <v>3</v>
      </c>
      <c r="J81" s="72"/>
      <c r="K81" s="72">
        <v>2018</v>
      </c>
      <c r="L81" s="71" t="str">
        <f t="shared" si="8"/>
        <v>Payton Watt, 2018</v>
      </c>
      <c r="M81" s="40" t="s">
        <v>403</v>
      </c>
      <c r="AJ81"/>
      <c r="AM81"/>
    </row>
    <row r="82" spans="1:39" ht="15">
      <c r="A82" s="72" t="s">
        <v>244</v>
      </c>
      <c r="B82" s="72"/>
      <c r="C82" s="72"/>
      <c r="D82" s="73"/>
      <c r="E82" s="73"/>
      <c r="F82" s="72"/>
      <c r="G82" s="72"/>
      <c r="H82" s="72"/>
      <c r="I82" s="72"/>
      <c r="J82" s="72">
        <v>7</v>
      </c>
      <c r="K82" s="72">
        <v>2018</v>
      </c>
      <c r="L82" s="71" t="str">
        <f t="shared" si="8"/>
        <v>Clayton Louderback, 2018</v>
      </c>
      <c r="M82" s="40" t="s">
        <v>418</v>
      </c>
      <c r="AJ82"/>
      <c r="AM82"/>
    </row>
    <row r="83" spans="1:39" ht="15">
      <c r="A83" s="72" t="s">
        <v>527</v>
      </c>
      <c r="B83" s="72">
        <v>32</v>
      </c>
      <c r="C83" s="72"/>
      <c r="D83" s="73"/>
      <c r="E83" s="73"/>
      <c r="F83" s="72"/>
      <c r="G83" s="72"/>
      <c r="H83" s="72"/>
      <c r="I83" s="72"/>
      <c r="J83" s="72"/>
      <c r="K83" s="72">
        <v>2017</v>
      </c>
      <c r="L83" s="71" t="str">
        <f t="shared" si="8"/>
        <v>Clayton Louderback, 2017</v>
      </c>
      <c r="M83" s="40" t="s">
        <v>418</v>
      </c>
      <c r="AJ83"/>
      <c r="AM83"/>
    </row>
    <row r="84" spans="1:39" ht="15">
      <c r="A84" s="72" t="s">
        <v>124</v>
      </c>
      <c r="B84" s="72"/>
      <c r="C84" s="72">
        <v>9</v>
      </c>
      <c r="D84" s="73"/>
      <c r="E84" s="73"/>
      <c r="F84" s="72"/>
      <c r="G84" s="72"/>
      <c r="H84" s="72"/>
      <c r="I84" s="72"/>
      <c r="J84" s="72"/>
      <c r="K84" s="72">
        <v>2017</v>
      </c>
      <c r="L84" s="71" t="str">
        <f t="shared" si="8"/>
        <v>Dillon Barritt, 2017</v>
      </c>
      <c r="M84" s="40" t="s">
        <v>621</v>
      </c>
      <c r="AJ84"/>
      <c r="AM84"/>
    </row>
    <row r="85" spans="1:39" ht="15">
      <c r="A85" s="72" t="s">
        <v>527</v>
      </c>
      <c r="B85" s="72"/>
      <c r="C85" s="72"/>
      <c r="D85" s="73">
        <v>0.88</v>
      </c>
      <c r="E85" s="73"/>
      <c r="F85" s="72"/>
      <c r="G85" s="72"/>
      <c r="H85" s="72"/>
      <c r="I85" s="72"/>
      <c r="J85" s="72"/>
      <c r="K85" s="72">
        <v>2017</v>
      </c>
      <c r="L85" s="71" t="str">
        <f t="shared" si="8"/>
        <v>Clayton Louderback, 2017</v>
      </c>
      <c r="M85" s="40" t="s">
        <v>629</v>
      </c>
      <c r="AJ85"/>
      <c r="AM85"/>
    </row>
    <row r="86" spans="1:39" ht="15">
      <c r="A86" s="72" t="s">
        <v>527</v>
      </c>
      <c r="B86" s="72"/>
      <c r="C86" s="72"/>
      <c r="D86" s="73"/>
      <c r="E86" s="73">
        <v>0.9</v>
      </c>
      <c r="F86" s="72"/>
      <c r="G86" s="72"/>
      <c r="H86" s="72"/>
      <c r="I86" s="72"/>
      <c r="J86" s="72"/>
      <c r="K86" s="72">
        <v>2017</v>
      </c>
      <c r="L86" s="71" t="str">
        <f t="shared" si="8"/>
        <v>Clayton Louderback, 2017</v>
      </c>
      <c r="M86" s="40" t="s">
        <v>621</v>
      </c>
      <c r="AJ86"/>
      <c r="AM86"/>
    </row>
    <row r="87" spans="1:39" ht="15">
      <c r="A87" s="72" t="s">
        <v>527</v>
      </c>
      <c r="B87" s="72"/>
      <c r="C87" s="72"/>
      <c r="D87" s="73"/>
      <c r="E87" s="73"/>
      <c r="F87" s="72">
        <v>12</v>
      </c>
      <c r="G87" s="72"/>
      <c r="H87" s="72"/>
      <c r="I87" s="72"/>
      <c r="J87" s="72"/>
      <c r="K87" s="72">
        <v>2017</v>
      </c>
      <c r="L87" s="71" t="str">
        <f t="shared" si="8"/>
        <v>Clayton Louderback, 2017</v>
      </c>
      <c r="M87" s="40" t="s">
        <v>367</v>
      </c>
      <c r="AJ87"/>
      <c r="AM87"/>
    </row>
    <row r="88" spans="1:39" ht="15">
      <c r="A88" s="72" t="s">
        <v>125</v>
      </c>
      <c r="B88" s="72"/>
      <c r="C88" s="72"/>
      <c r="D88" s="73"/>
      <c r="E88" s="73"/>
      <c r="F88" s="72"/>
      <c r="G88" s="72">
        <v>10</v>
      </c>
      <c r="H88" s="72"/>
      <c r="I88" s="72"/>
      <c r="J88" s="72"/>
      <c r="K88" s="72">
        <v>2017</v>
      </c>
      <c r="L88" s="71" t="str">
        <f t="shared" si="8"/>
        <v>Dawson Butts, 2017</v>
      </c>
      <c r="M88" s="40" t="s">
        <v>354</v>
      </c>
      <c r="AJ88"/>
      <c r="AM88"/>
    </row>
    <row r="89" spans="1:39" ht="15">
      <c r="A89" s="72" t="s">
        <v>126</v>
      </c>
      <c r="B89" s="72"/>
      <c r="C89" s="72"/>
      <c r="D89" s="73"/>
      <c r="E89" s="73"/>
      <c r="F89" s="72"/>
      <c r="G89" s="72"/>
      <c r="H89" s="72">
        <v>7</v>
      </c>
      <c r="I89" s="72"/>
      <c r="J89" s="72"/>
      <c r="K89" s="72">
        <v>2017</v>
      </c>
      <c r="L89" s="71" t="str">
        <f t="shared" si="8"/>
        <v>Hunter Woodard, 2017</v>
      </c>
      <c r="M89" s="40" t="s">
        <v>418</v>
      </c>
      <c r="AJ89"/>
      <c r="AM89"/>
    </row>
    <row r="90" spans="1:39" ht="15">
      <c r="A90" s="72" t="s">
        <v>123</v>
      </c>
      <c r="B90" s="72"/>
      <c r="C90" s="72"/>
      <c r="D90" s="73"/>
      <c r="E90" s="73"/>
      <c r="F90" s="72"/>
      <c r="G90" s="72"/>
      <c r="H90" s="72"/>
      <c r="I90" s="72">
        <v>4</v>
      </c>
      <c r="J90" s="72"/>
      <c r="K90" s="72">
        <v>2017</v>
      </c>
      <c r="L90" s="71" t="str">
        <f t="shared" si="8"/>
        <v>Payton Watt, 2017</v>
      </c>
      <c r="AJ90"/>
      <c r="AM90"/>
    </row>
    <row r="91" spans="1:39" ht="15">
      <c r="A91" s="72" t="s">
        <v>125</v>
      </c>
      <c r="B91" s="72"/>
      <c r="C91" s="72"/>
      <c r="D91" s="73"/>
      <c r="E91" s="73"/>
      <c r="F91" s="72"/>
      <c r="G91" s="72"/>
      <c r="H91" s="72"/>
      <c r="I91" s="72"/>
      <c r="J91" s="72">
        <v>7</v>
      </c>
      <c r="K91" s="72">
        <v>2017</v>
      </c>
      <c r="L91" s="71" t="str">
        <f t="shared" si="8"/>
        <v>Dawson Butts, 2017</v>
      </c>
      <c r="M91" s="40" t="s">
        <v>367</v>
      </c>
      <c r="AJ91"/>
      <c r="AM91"/>
    </row>
    <row r="92" spans="1:39" ht="15">
      <c r="A92" s="72" t="s">
        <v>123</v>
      </c>
      <c r="B92" s="72">
        <v>31</v>
      </c>
      <c r="C92" s="72"/>
      <c r="D92" s="73"/>
      <c r="E92" s="73"/>
      <c r="F92" s="72"/>
      <c r="G92" s="72"/>
      <c r="H92" s="72"/>
      <c r="I92" s="72"/>
      <c r="J92" s="72"/>
      <c r="K92" s="72">
        <v>2016</v>
      </c>
      <c r="L92" s="71" t="str">
        <f t="shared" si="8"/>
        <v>Payton Watt, 2016</v>
      </c>
      <c r="AJ92"/>
      <c r="AM92"/>
    </row>
    <row r="93" spans="1:39" ht="15">
      <c r="A93" s="72" t="s">
        <v>123</v>
      </c>
      <c r="B93" s="72"/>
      <c r="C93" s="72">
        <v>9</v>
      </c>
      <c r="D93" s="73"/>
      <c r="E93" s="73"/>
      <c r="F93" s="72"/>
      <c r="G93" s="72"/>
      <c r="H93" s="72"/>
      <c r="I93" s="72"/>
      <c r="J93" s="72"/>
      <c r="K93" s="72">
        <v>2016</v>
      </c>
      <c r="L93" s="71" t="str">
        <f t="shared" si="8"/>
        <v>Payton Watt, 2016</v>
      </c>
      <c r="M93" s="40" t="s">
        <v>354</v>
      </c>
      <c r="AJ93"/>
      <c r="AM93"/>
    </row>
    <row r="94" spans="1:39" ht="15">
      <c r="A94" s="72" t="s">
        <v>126</v>
      </c>
      <c r="B94" s="72"/>
      <c r="C94" s="72"/>
      <c r="D94" s="73">
        <v>0.78</v>
      </c>
      <c r="E94" s="73"/>
      <c r="F94" s="72"/>
      <c r="G94" s="72"/>
      <c r="H94" s="72"/>
      <c r="I94" s="72"/>
      <c r="J94" s="72"/>
      <c r="K94" s="72">
        <v>2016</v>
      </c>
      <c r="L94" s="71" t="str">
        <f t="shared" si="8"/>
        <v>Hunter Woodard, 2016</v>
      </c>
      <c r="AJ94"/>
      <c r="AM94"/>
    </row>
    <row r="95" spans="1:39" ht="15">
      <c r="A95" s="72" t="s">
        <v>242</v>
      </c>
      <c r="B95" s="72"/>
      <c r="C95" s="72"/>
      <c r="D95" s="73"/>
      <c r="E95" s="73">
        <v>0.9</v>
      </c>
      <c r="F95" s="72"/>
      <c r="G95" s="72"/>
      <c r="H95" s="72"/>
      <c r="I95" s="72"/>
      <c r="J95" s="72"/>
      <c r="K95" s="72">
        <v>2016</v>
      </c>
      <c r="L95" s="71" t="str">
        <f t="shared" si="8"/>
        <v>Lance Garland, 2016</v>
      </c>
      <c r="AJ95"/>
      <c r="AM95"/>
    </row>
    <row r="96" spans="1:39" ht="15">
      <c r="A96" s="72" t="s">
        <v>242</v>
      </c>
      <c r="B96" s="72"/>
      <c r="C96" s="72"/>
      <c r="D96" s="73"/>
      <c r="E96" s="73"/>
      <c r="F96" s="72">
        <v>14</v>
      </c>
      <c r="G96" s="72"/>
      <c r="H96" s="72"/>
      <c r="I96" s="72"/>
      <c r="J96" s="72"/>
      <c r="K96" s="72">
        <v>2016</v>
      </c>
      <c r="L96" s="71" t="str">
        <f t="shared" si="8"/>
        <v>Lance Garland, 2016</v>
      </c>
      <c r="AJ96"/>
      <c r="AM96"/>
    </row>
    <row r="97" spans="1:39" ht="15">
      <c r="A97" s="72" t="s">
        <v>242</v>
      </c>
      <c r="B97" s="72"/>
      <c r="C97" s="72"/>
      <c r="D97" s="73"/>
      <c r="E97" s="73"/>
      <c r="F97" s="72"/>
      <c r="G97" s="72">
        <v>7</v>
      </c>
      <c r="H97" s="72"/>
      <c r="I97" s="72"/>
      <c r="J97" s="72"/>
      <c r="K97" s="72">
        <v>2016</v>
      </c>
      <c r="L97" s="71" t="str">
        <f t="shared" si="8"/>
        <v>Lance Garland, 2016</v>
      </c>
      <c r="AJ97"/>
      <c r="AM97"/>
    </row>
    <row r="98" spans="1:39" ht="15">
      <c r="A98" s="72" t="s">
        <v>123</v>
      </c>
      <c r="B98" s="72"/>
      <c r="C98" s="72"/>
      <c r="D98" s="73"/>
      <c r="E98" s="73"/>
      <c r="F98" s="72"/>
      <c r="G98" s="72"/>
      <c r="H98" s="72">
        <v>8</v>
      </c>
      <c r="I98" s="72"/>
      <c r="J98" s="72"/>
      <c r="K98" s="72">
        <v>2016</v>
      </c>
      <c r="L98" s="71" t="str">
        <f t="shared" si="8"/>
        <v>Payton Watt, 2016</v>
      </c>
      <c r="AJ98"/>
      <c r="AM98"/>
    </row>
    <row r="99" spans="1:39" ht="15">
      <c r="A99" s="72" t="s">
        <v>242</v>
      </c>
      <c r="B99" s="72"/>
      <c r="C99" s="72"/>
      <c r="D99" s="73"/>
      <c r="E99" s="73"/>
      <c r="F99" s="72"/>
      <c r="G99" s="72"/>
      <c r="H99" s="72"/>
      <c r="I99" s="72">
        <v>5</v>
      </c>
      <c r="J99" s="72"/>
      <c r="K99" s="72">
        <v>2016</v>
      </c>
      <c r="L99" s="71" t="str">
        <f t="shared" si="8"/>
        <v>Lance Garland, 2016</v>
      </c>
      <c r="AJ99"/>
      <c r="AM99"/>
    </row>
    <row r="100" spans="1:39" ht="15">
      <c r="A100" s="72" t="s">
        <v>123</v>
      </c>
      <c r="B100" s="72"/>
      <c r="C100" s="72"/>
      <c r="D100" s="73"/>
      <c r="E100" s="73"/>
      <c r="F100" s="72"/>
      <c r="G100" s="72">
        <v>7</v>
      </c>
      <c r="H100" s="72"/>
      <c r="I100" s="72"/>
      <c r="J100" s="72"/>
      <c r="K100" s="72">
        <v>2016</v>
      </c>
      <c r="L100" s="71" t="str">
        <f t="shared" si="8"/>
        <v>Payton Watt, 2016</v>
      </c>
      <c r="AJ100"/>
      <c r="AM100"/>
    </row>
    <row r="101" spans="1:39" ht="15">
      <c r="A101" s="72" t="s">
        <v>244</v>
      </c>
      <c r="B101" s="72"/>
      <c r="C101" s="72"/>
      <c r="D101" s="73"/>
      <c r="E101" s="73"/>
      <c r="F101" s="72"/>
      <c r="G101" s="72"/>
      <c r="H101" s="72"/>
      <c r="I101" s="72"/>
      <c r="J101" s="72">
        <v>8</v>
      </c>
      <c r="K101" s="72">
        <v>2016</v>
      </c>
      <c r="L101" s="71" t="str">
        <f t="shared" si="8"/>
        <v>Clayton Louderback, 2016</v>
      </c>
      <c r="AJ101"/>
      <c r="AM101"/>
    </row>
    <row r="102" spans="1:39" ht="15">
      <c r="A102" s="72" t="s">
        <v>123</v>
      </c>
      <c r="B102" s="72">
        <v>28</v>
      </c>
      <c r="C102" s="72"/>
      <c r="D102" s="73"/>
      <c r="E102" s="73"/>
      <c r="F102" s="72"/>
      <c r="G102" s="72"/>
      <c r="H102" s="72"/>
      <c r="I102" s="72"/>
      <c r="J102" s="72"/>
      <c r="K102" s="72">
        <v>2015</v>
      </c>
      <c r="L102" s="71" t="str">
        <f t="shared" si="8"/>
        <v>Payton Watt, 2015</v>
      </c>
      <c r="AJ102"/>
      <c r="AM102"/>
    </row>
    <row r="103" spans="1:39" ht="15">
      <c r="A103" s="72" t="s">
        <v>275</v>
      </c>
      <c r="B103" s="72"/>
      <c r="C103" s="72"/>
      <c r="D103" s="73">
        <v>0.88</v>
      </c>
      <c r="E103" s="73"/>
      <c r="F103" s="72"/>
      <c r="G103" s="72"/>
      <c r="H103" s="72"/>
      <c r="I103" s="72"/>
      <c r="J103" s="72"/>
      <c r="K103" s="72">
        <v>2015</v>
      </c>
      <c r="L103" s="71" t="str">
        <f t="shared" si="8"/>
        <v>Jeff Materi, 2015</v>
      </c>
      <c r="AJ103"/>
      <c r="AM103"/>
    </row>
    <row r="104" spans="1:39" ht="15">
      <c r="A104" s="72" t="s">
        <v>123</v>
      </c>
      <c r="B104" s="72"/>
      <c r="C104" s="72"/>
      <c r="D104" s="73"/>
      <c r="E104" s="73">
        <v>0.9</v>
      </c>
      <c r="F104" s="72"/>
      <c r="G104" s="72"/>
      <c r="H104" s="72"/>
      <c r="I104" s="72"/>
      <c r="J104" s="72"/>
      <c r="K104" s="72">
        <v>2015</v>
      </c>
      <c r="L104" s="71" t="str">
        <f t="shared" si="8"/>
        <v>Payton Watt, 2015</v>
      </c>
      <c r="AJ104"/>
      <c r="AM104"/>
    </row>
    <row r="105" spans="1:39" ht="15">
      <c r="A105" s="72" t="s">
        <v>271</v>
      </c>
      <c r="B105" s="72"/>
      <c r="C105" s="72"/>
      <c r="D105" s="73"/>
      <c r="E105" s="73"/>
      <c r="F105" s="72">
        <v>19</v>
      </c>
      <c r="G105" s="72"/>
      <c r="H105" s="72"/>
      <c r="I105" s="72"/>
      <c r="J105" s="72"/>
      <c r="K105" s="72">
        <v>2015</v>
      </c>
      <c r="L105" s="71" t="str">
        <f t="shared" si="8"/>
        <v>Logan Loberg, 2015</v>
      </c>
      <c r="AJ105"/>
      <c r="AM105"/>
    </row>
    <row r="106" spans="1:39" ht="15">
      <c r="A106" s="72" t="s">
        <v>275</v>
      </c>
      <c r="B106" s="72"/>
      <c r="C106" s="72"/>
      <c r="D106" s="73"/>
      <c r="E106" s="73"/>
      <c r="F106" s="72"/>
      <c r="G106" s="72">
        <v>8</v>
      </c>
      <c r="H106" s="72"/>
      <c r="I106" s="72"/>
      <c r="J106" s="72"/>
      <c r="K106" s="72">
        <v>2015</v>
      </c>
      <c r="L106" s="71" t="str">
        <f t="shared" si="8"/>
        <v>Jeff Materi, 2015</v>
      </c>
      <c r="AJ106"/>
      <c r="AM106"/>
    </row>
    <row r="107" spans="1:39" ht="15">
      <c r="A107" s="72" t="s">
        <v>125</v>
      </c>
      <c r="B107" s="72"/>
      <c r="C107" s="72"/>
      <c r="D107" s="73"/>
      <c r="E107" s="73"/>
      <c r="F107" s="72"/>
      <c r="G107" s="72"/>
      <c r="H107" s="72">
        <v>10</v>
      </c>
      <c r="I107" s="72"/>
      <c r="J107" s="72"/>
      <c r="K107" s="72">
        <v>2015</v>
      </c>
      <c r="L107" s="71" t="str">
        <f t="shared" si="8"/>
        <v>Dawson Butts, 2015</v>
      </c>
      <c r="M107" s="40" t="s">
        <v>353</v>
      </c>
      <c r="AJ107"/>
      <c r="AM107"/>
    </row>
    <row r="108" spans="1:39" ht="15">
      <c r="A108" s="72" t="s">
        <v>271</v>
      </c>
      <c r="B108" s="72"/>
      <c r="C108" s="72"/>
      <c r="D108" s="73"/>
      <c r="E108" s="73"/>
      <c r="F108" s="72"/>
      <c r="G108" s="72"/>
      <c r="H108" s="72"/>
      <c r="I108" s="72">
        <v>8</v>
      </c>
      <c r="J108" s="72"/>
      <c r="K108" s="72">
        <v>2015</v>
      </c>
      <c r="L108" s="71" t="str">
        <f t="shared" si="8"/>
        <v>Logan Loberg, 2015</v>
      </c>
      <c r="AJ108"/>
      <c r="AM108"/>
    </row>
    <row r="109" spans="1:39" ht="15">
      <c r="A109" s="72" t="s">
        <v>271</v>
      </c>
      <c r="B109" s="72">
        <v>28</v>
      </c>
      <c r="C109" s="72"/>
      <c r="D109" s="73"/>
      <c r="E109" s="73"/>
      <c r="F109" s="72"/>
      <c r="G109" s="72"/>
      <c r="H109" s="72"/>
      <c r="I109" s="72"/>
      <c r="J109" s="72"/>
      <c r="K109" s="72">
        <v>2015</v>
      </c>
      <c r="L109" s="71" t="str">
        <f t="shared" si="8"/>
        <v>Logan Loberg, 2015</v>
      </c>
      <c r="AJ109"/>
      <c r="AM109"/>
    </row>
    <row r="110" spans="1:39" ht="15">
      <c r="A110" s="72" t="s">
        <v>299</v>
      </c>
      <c r="B110" s="72">
        <v>27</v>
      </c>
      <c r="C110" s="72"/>
      <c r="D110" s="73"/>
      <c r="E110" s="73"/>
      <c r="F110" s="72"/>
      <c r="G110" s="72"/>
      <c r="H110" s="72"/>
      <c r="I110" s="72"/>
      <c r="J110" s="72"/>
      <c r="K110" s="72">
        <v>2014</v>
      </c>
      <c r="L110" s="71" t="str">
        <f t="shared" si="8"/>
        <v>Wyatt Burr, 2014</v>
      </c>
      <c r="AJ110"/>
      <c r="AM110"/>
    </row>
    <row r="111" spans="1:39" ht="15">
      <c r="A111" s="72" t="s">
        <v>299</v>
      </c>
      <c r="B111" s="72"/>
      <c r="C111" s="72"/>
      <c r="D111" s="73">
        <v>0.82</v>
      </c>
      <c r="E111" s="73"/>
      <c r="F111" s="72"/>
      <c r="G111" s="72"/>
      <c r="H111" s="72"/>
      <c r="I111" s="72"/>
      <c r="J111" s="72"/>
      <c r="K111" s="72">
        <v>2014</v>
      </c>
      <c r="L111" s="71" t="str">
        <f t="shared" si="8"/>
        <v>Wyatt Burr, 2014</v>
      </c>
      <c r="AJ111"/>
      <c r="AM111"/>
    </row>
    <row r="112" spans="1:39" ht="15">
      <c r="A112" s="72" t="s">
        <v>299</v>
      </c>
      <c r="B112" s="72"/>
      <c r="C112" s="72"/>
      <c r="D112" s="73"/>
      <c r="E112" s="73">
        <v>0.9</v>
      </c>
      <c r="F112" s="72"/>
      <c r="G112" s="72"/>
      <c r="H112" s="72"/>
      <c r="I112" s="72"/>
      <c r="J112" s="72"/>
      <c r="K112" s="72">
        <v>2014</v>
      </c>
      <c r="L112" s="71" t="str">
        <f t="shared" ref="L112:L175" si="9">CONCATENATE(IFERROR(LEFT($A112,FIND(",",$A112)-1),$A112),", ",TRIM($K112))</f>
        <v>Wyatt Burr, 2014</v>
      </c>
      <c r="AJ112"/>
      <c r="AM112"/>
    </row>
    <row r="113" spans="1:39" ht="15">
      <c r="A113" s="72" t="s">
        <v>299</v>
      </c>
      <c r="B113" s="72"/>
      <c r="C113" s="72"/>
      <c r="D113" s="73"/>
      <c r="E113" s="73"/>
      <c r="F113" s="72">
        <v>20</v>
      </c>
      <c r="G113" s="72"/>
      <c r="H113" s="72"/>
      <c r="I113" s="72"/>
      <c r="J113" s="72"/>
      <c r="K113" s="72">
        <v>2014</v>
      </c>
      <c r="L113" s="71" t="str">
        <f t="shared" si="9"/>
        <v>Wyatt Burr, 2014</v>
      </c>
      <c r="AJ113"/>
      <c r="AM113"/>
    </row>
    <row r="114" spans="1:39" ht="15">
      <c r="A114" s="72" t="s">
        <v>275</v>
      </c>
      <c r="B114" s="72"/>
      <c r="C114" s="72"/>
      <c r="D114" s="73"/>
      <c r="E114" s="73"/>
      <c r="F114" s="72"/>
      <c r="G114" s="72">
        <v>8</v>
      </c>
      <c r="H114" s="72"/>
      <c r="I114" s="72"/>
      <c r="J114" s="72"/>
      <c r="K114" s="72">
        <v>2014</v>
      </c>
      <c r="L114" s="71" t="str">
        <f t="shared" si="9"/>
        <v>Jeff Materi, 2014</v>
      </c>
      <c r="AJ114"/>
      <c r="AM114"/>
    </row>
    <row r="115" spans="1:39" ht="15">
      <c r="A115" s="72" t="s">
        <v>275</v>
      </c>
      <c r="B115" s="72"/>
      <c r="C115" s="72"/>
      <c r="D115" s="73"/>
      <c r="E115" s="73"/>
      <c r="F115" s="72"/>
      <c r="G115" s="72"/>
      <c r="H115" s="72">
        <v>6</v>
      </c>
      <c r="I115" s="72"/>
      <c r="J115" s="72"/>
      <c r="K115" s="72">
        <v>2014</v>
      </c>
      <c r="L115" s="71" t="str">
        <f t="shared" si="9"/>
        <v>Jeff Materi, 2014</v>
      </c>
      <c r="AJ115"/>
      <c r="AM115"/>
    </row>
    <row r="116" spans="1:39" ht="15">
      <c r="A116" s="72" t="s">
        <v>298</v>
      </c>
      <c r="B116" s="72"/>
      <c r="C116" s="72"/>
      <c r="D116" s="73"/>
      <c r="E116" s="73"/>
      <c r="F116" s="72"/>
      <c r="G116" s="72"/>
      <c r="H116" s="72"/>
      <c r="I116" s="72">
        <v>5</v>
      </c>
      <c r="J116" s="72"/>
      <c r="K116" s="72">
        <v>2014</v>
      </c>
      <c r="L116" s="71" t="str">
        <f t="shared" si="9"/>
        <v>Logan Loberg, 2014</v>
      </c>
      <c r="AJ116"/>
    </row>
    <row r="117" spans="1:39" ht="15">
      <c r="A117" s="72" t="s">
        <v>299</v>
      </c>
      <c r="B117" s="72"/>
      <c r="C117" s="72"/>
      <c r="D117" s="73"/>
      <c r="E117" s="73"/>
      <c r="F117" s="72"/>
      <c r="G117" s="72"/>
      <c r="H117" s="72">
        <v>6</v>
      </c>
      <c r="I117" s="72"/>
      <c r="J117" s="72"/>
      <c r="K117" s="72">
        <v>2014</v>
      </c>
      <c r="L117" s="71" t="str">
        <f t="shared" si="9"/>
        <v>Wyatt Burr, 2014</v>
      </c>
      <c r="AJ117"/>
    </row>
    <row r="118" spans="1:39" ht="15">
      <c r="A118" s="72" t="s">
        <v>295</v>
      </c>
      <c r="B118" s="72"/>
      <c r="C118" s="72"/>
      <c r="D118" s="73"/>
      <c r="E118" s="73"/>
      <c r="F118" s="72"/>
      <c r="G118" s="72"/>
      <c r="H118" s="72"/>
      <c r="I118" s="72">
        <v>5</v>
      </c>
      <c r="J118" s="72"/>
      <c r="K118" s="72">
        <v>2014</v>
      </c>
      <c r="L118" s="71" t="str">
        <f t="shared" si="9"/>
        <v>Bryton Materi, 2014</v>
      </c>
      <c r="AJ118"/>
    </row>
    <row r="119" spans="1:39" ht="15">
      <c r="A119" s="72" t="s">
        <v>299</v>
      </c>
      <c r="B119" s="72">
        <v>22</v>
      </c>
      <c r="C119" s="72"/>
      <c r="D119" s="73"/>
      <c r="E119" s="73"/>
      <c r="F119" s="72"/>
      <c r="G119" s="72"/>
      <c r="H119" s="72"/>
      <c r="I119" s="72"/>
      <c r="J119" s="72"/>
      <c r="K119" s="72">
        <v>2013</v>
      </c>
      <c r="L119" s="71" t="str">
        <f t="shared" si="9"/>
        <v>Wyatt Burr, 2013</v>
      </c>
      <c r="AJ119"/>
    </row>
    <row r="120" spans="1:39" ht="15">
      <c r="A120" s="72" t="s">
        <v>320</v>
      </c>
      <c r="B120" s="72"/>
      <c r="C120" s="72"/>
      <c r="D120" s="73">
        <v>0.78</v>
      </c>
      <c r="E120" s="73"/>
      <c r="F120" s="72"/>
      <c r="G120" s="72"/>
      <c r="H120" s="72"/>
      <c r="I120" s="72"/>
      <c r="J120" s="72"/>
      <c r="K120" s="72">
        <v>2013</v>
      </c>
      <c r="L120" s="71" t="str">
        <f t="shared" si="9"/>
        <v>Judd Brost, 2013</v>
      </c>
      <c r="AJ120"/>
    </row>
    <row r="121" spans="1:39" ht="15">
      <c r="A121" s="72" t="s">
        <v>299</v>
      </c>
      <c r="B121" s="72"/>
      <c r="C121" s="72"/>
      <c r="D121" s="73"/>
      <c r="E121" s="73">
        <v>0.88</v>
      </c>
      <c r="F121" s="72"/>
      <c r="G121" s="72"/>
      <c r="H121" s="72"/>
      <c r="I121" s="72"/>
      <c r="J121" s="72"/>
      <c r="K121" s="72">
        <v>2013</v>
      </c>
      <c r="L121" s="71" t="str">
        <f t="shared" si="9"/>
        <v>Wyatt Burr, 2013</v>
      </c>
      <c r="AJ121"/>
    </row>
    <row r="122" spans="1:39" ht="15">
      <c r="A122" s="72" t="s">
        <v>299</v>
      </c>
      <c r="B122" s="72"/>
      <c r="C122" s="72"/>
      <c r="D122" s="73"/>
      <c r="E122" s="73"/>
      <c r="F122" s="72">
        <v>12</v>
      </c>
      <c r="G122" s="72"/>
      <c r="H122" s="72"/>
      <c r="I122" s="72"/>
      <c r="J122" s="72"/>
      <c r="K122" s="72">
        <v>2013</v>
      </c>
      <c r="L122" s="71" t="str">
        <f t="shared" si="9"/>
        <v>Wyatt Burr, 2013</v>
      </c>
      <c r="AJ122"/>
    </row>
    <row r="123" spans="1:39" ht="15">
      <c r="A123" s="72" t="s">
        <v>299</v>
      </c>
      <c r="B123" s="72"/>
      <c r="C123" s="72"/>
      <c r="D123" s="73"/>
      <c r="E123" s="73"/>
      <c r="F123" s="72"/>
      <c r="G123" s="72">
        <v>6</v>
      </c>
      <c r="H123" s="72"/>
      <c r="I123" s="72"/>
      <c r="J123" s="72"/>
      <c r="K123" s="72">
        <v>2013</v>
      </c>
      <c r="L123" s="71" t="str">
        <f t="shared" si="9"/>
        <v>Wyatt Burr, 2013</v>
      </c>
      <c r="AJ123"/>
    </row>
    <row r="124" spans="1:39" ht="15">
      <c r="A124" s="72" t="s">
        <v>299</v>
      </c>
      <c r="B124" s="72"/>
      <c r="C124" s="72"/>
      <c r="D124" s="73"/>
      <c r="E124" s="73"/>
      <c r="F124" s="72"/>
      <c r="G124" s="72"/>
      <c r="H124" s="72">
        <v>6</v>
      </c>
      <c r="I124" s="72"/>
      <c r="J124" s="72"/>
      <c r="K124" s="72">
        <v>2013</v>
      </c>
      <c r="L124" s="71" t="str">
        <f t="shared" si="9"/>
        <v>Wyatt Burr, 2013</v>
      </c>
      <c r="AJ124"/>
    </row>
    <row r="125" spans="1:39" ht="15">
      <c r="A125" s="72" t="s">
        <v>317</v>
      </c>
      <c r="B125" s="72"/>
      <c r="C125" s="72"/>
      <c r="D125" s="73"/>
      <c r="E125" s="73"/>
      <c r="F125" s="72"/>
      <c r="G125" s="72"/>
      <c r="H125" s="72"/>
      <c r="I125" s="72">
        <v>2</v>
      </c>
      <c r="J125" s="72"/>
      <c r="K125" s="72">
        <v>2013</v>
      </c>
      <c r="L125" s="71" t="str">
        <f t="shared" si="9"/>
        <v>Logan Loberg, 2013</v>
      </c>
      <c r="AJ125"/>
    </row>
    <row r="126" spans="1:39" ht="15">
      <c r="A126" s="72" t="s">
        <v>322</v>
      </c>
      <c r="B126" s="72"/>
      <c r="C126" s="72"/>
      <c r="D126" s="73"/>
      <c r="E126" s="73"/>
      <c r="F126" s="72">
        <v>12</v>
      </c>
      <c r="G126" s="72"/>
      <c r="H126" s="72"/>
      <c r="I126" s="72"/>
      <c r="J126" s="72"/>
      <c r="K126" s="72">
        <v>2013</v>
      </c>
      <c r="L126" s="71" t="str">
        <f t="shared" si="9"/>
        <v>Caleb Garnett, 2013</v>
      </c>
    </row>
    <row r="127" spans="1:39" ht="15">
      <c r="A127" s="72" t="s">
        <v>299</v>
      </c>
      <c r="B127" s="72"/>
      <c r="C127" s="72"/>
      <c r="D127" s="73"/>
      <c r="E127" s="73"/>
      <c r="F127" s="72"/>
      <c r="G127" s="72">
        <v>6</v>
      </c>
      <c r="H127" s="72"/>
      <c r="I127" s="72"/>
      <c r="J127" s="72"/>
      <c r="K127" s="72">
        <v>2013</v>
      </c>
      <c r="L127" s="71" t="str">
        <f t="shared" si="9"/>
        <v>Wyatt Burr, 2013</v>
      </c>
    </row>
    <row r="128" spans="1:39" ht="15">
      <c r="A128" s="72" t="s">
        <v>320</v>
      </c>
      <c r="B128" s="72">
        <v>20</v>
      </c>
      <c r="C128" s="72"/>
      <c r="D128" s="73"/>
      <c r="E128" s="73"/>
      <c r="F128" s="72"/>
      <c r="G128" s="72"/>
      <c r="H128" s="72"/>
      <c r="I128" s="72"/>
      <c r="J128" s="72"/>
      <c r="K128" s="72">
        <v>2012</v>
      </c>
      <c r="L128" s="71" t="str">
        <f t="shared" si="9"/>
        <v>Judd Brost, 2012</v>
      </c>
    </row>
    <row r="129" spans="1:13" ht="15">
      <c r="A129" s="72" t="s">
        <v>298</v>
      </c>
      <c r="B129" s="72"/>
      <c r="C129" s="72"/>
      <c r="D129" s="73">
        <v>0.5</v>
      </c>
      <c r="E129" s="73"/>
      <c r="F129" s="72"/>
      <c r="G129" s="72"/>
      <c r="H129" s="72"/>
      <c r="I129" s="72"/>
      <c r="J129" s="72"/>
      <c r="K129" s="72">
        <v>2012</v>
      </c>
      <c r="L129" s="71" t="str">
        <f t="shared" si="9"/>
        <v>Logan Loberg, 2012</v>
      </c>
    </row>
    <row r="130" spans="1:13" ht="15">
      <c r="A130" s="72" t="s">
        <v>320</v>
      </c>
      <c r="B130" s="72"/>
      <c r="C130" s="72"/>
      <c r="D130" s="73"/>
      <c r="E130" s="73"/>
      <c r="F130" s="72">
        <v>9</v>
      </c>
      <c r="G130" s="72"/>
      <c r="H130" s="72"/>
      <c r="I130" s="72"/>
      <c r="J130" s="72"/>
      <c r="K130" s="72">
        <v>2012</v>
      </c>
      <c r="L130" s="71" t="str">
        <f t="shared" si="9"/>
        <v>Judd Brost, 2012</v>
      </c>
    </row>
    <row r="131" spans="1:13" ht="15">
      <c r="A131" s="72" t="s">
        <v>295</v>
      </c>
      <c r="B131" s="72"/>
      <c r="C131" s="72"/>
      <c r="D131" s="73"/>
      <c r="E131" s="73"/>
      <c r="F131" s="72"/>
      <c r="G131" s="72"/>
      <c r="H131" s="72">
        <v>2</v>
      </c>
      <c r="I131" s="72"/>
      <c r="J131" s="72"/>
      <c r="K131" s="72">
        <v>2012</v>
      </c>
      <c r="L131" s="71" t="str">
        <f t="shared" si="9"/>
        <v>Bryton Materi, 2012</v>
      </c>
    </row>
    <row r="132" spans="1:13" ht="15">
      <c r="A132" s="72" t="s">
        <v>295</v>
      </c>
      <c r="B132" s="72"/>
      <c r="C132" s="72"/>
      <c r="D132" s="73"/>
      <c r="E132" s="73"/>
      <c r="F132" s="72"/>
      <c r="G132" s="72"/>
      <c r="H132" s="72"/>
      <c r="I132" s="72">
        <v>1</v>
      </c>
      <c r="J132" s="72"/>
      <c r="K132" s="72">
        <v>2012</v>
      </c>
      <c r="L132" s="71" t="str">
        <f t="shared" si="9"/>
        <v>Bryton Materi, 2012</v>
      </c>
    </row>
    <row r="133" spans="1:13" ht="15">
      <c r="A133" s="72" t="s">
        <v>299</v>
      </c>
      <c r="B133" s="72">
        <v>22</v>
      </c>
      <c r="C133" s="72"/>
      <c r="D133" s="73"/>
      <c r="E133" s="73"/>
      <c r="F133" s="72"/>
      <c r="G133" s="72"/>
      <c r="H133" s="72"/>
      <c r="I133" s="72"/>
      <c r="J133" s="72"/>
      <c r="K133" s="72">
        <v>2011</v>
      </c>
      <c r="L133" s="71" t="str">
        <f t="shared" si="9"/>
        <v>Wyatt Burr, 2011</v>
      </c>
      <c r="M133" s="40" t="s">
        <v>353</v>
      </c>
    </row>
    <row r="134" spans="1:13" ht="15">
      <c r="A134" s="72" t="s">
        <v>299</v>
      </c>
      <c r="B134" s="72"/>
      <c r="C134" s="72"/>
      <c r="D134" s="73">
        <v>0.9</v>
      </c>
      <c r="E134" s="73"/>
      <c r="F134" s="72"/>
      <c r="G134" s="72"/>
      <c r="H134" s="72"/>
      <c r="I134" s="72"/>
      <c r="J134" s="72"/>
      <c r="K134" s="72">
        <v>2011</v>
      </c>
      <c r="L134" s="71" t="str">
        <f t="shared" si="9"/>
        <v>Wyatt Burr, 2011</v>
      </c>
      <c r="M134" s="40" t="s">
        <v>352</v>
      </c>
    </row>
    <row r="135" spans="1:13" ht="15">
      <c r="A135" s="72" t="s">
        <v>299</v>
      </c>
      <c r="B135" s="72"/>
      <c r="C135" s="72"/>
      <c r="D135" s="73"/>
      <c r="E135" s="73">
        <v>0.83</v>
      </c>
      <c r="F135" s="72"/>
      <c r="G135" s="72"/>
      <c r="H135" s="72"/>
      <c r="I135" s="72"/>
      <c r="J135" s="72"/>
      <c r="K135" s="72">
        <v>2011</v>
      </c>
      <c r="L135" s="71" t="str">
        <f t="shared" si="9"/>
        <v>Wyatt Burr, 2011</v>
      </c>
      <c r="M135" s="40" t="s">
        <v>354</v>
      </c>
    </row>
    <row r="136" spans="1:13" ht="15">
      <c r="A136" s="72" t="s">
        <v>343</v>
      </c>
      <c r="B136" s="72"/>
      <c r="C136" s="72"/>
      <c r="D136" s="73"/>
      <c r="E136" s="73"/>
      <c r="F136" s="72">
        <v>16</v>
      </c>
      <c r="G136" s="72"/>
      <c r="H136" s="72"/>
      <c r="I136" s="72"/>
      <c r="J136" s="72"/>
      <c r="K136" s="72">
        <v>2011</v>
      </c>
      <c r="L136" s="71" t="str">
        <f t="shared" si="9"/>
        <v>Kevin Allen, 2011</v>
      </c>
      <c r="M136" s="40" t="s">
        <v>352</v>
      </c>
    </row>
    <row r="137" spans="1:13" ht="15">
      <c r="A137" s="72" t="s">
        <v>344</v>
      </c>
      <c r="B137" s="72"/>
      <c r="C137" s="72"/>
      <c r="D137" s="73"/>
      <c r="E137" s="73"/>
      <c r="F137" s="72"/>
      <c r="G137" s="72">
        <v>5</v>
      </c>
      <c r="H137" s="72"/>
      <c r="I137" s="72"/>
      <c r="J137" s="72"/>
      <c r="K137" s="72">
        <v>2011</v>
      </c>
      <c r="L137" s="71" t="str">
        <f t="shared" si="9"/>
        <v>Travis Woods, 2011</v>
      </c>
      <c r="M137" s="40" t="s">
        <v>355</v>
      </c>
    </row>
    <row r="138" spans="1:13" ht="15">
      <c r="A138" s="72" t="s">
        <v>350</v>
      </c>
      <c r="B138" s="72"/>
      <c r="C138" s="72"/>
      <c r="D138" s="73"/>
      <c r="E138" s="73"/>
      <c r="F138" s="72"/>
      <c r="G138" s="72"/>
      <c r="H138" s="72">
        <v>7</v>
      </c>
      <c r="I138" s="72"/>
      <c r="J138" s="72"/>
      <c r="K138" s="72">
        <v>2011</v>
      </c>
      <c r="L138" s="71" t="str">
        <f t="shared" si="9"/>
        <v>Mike Christiensen, 2011</v>
      </c>
      <c r="M138" s="40" t="s">
        <v>353</v>
      </c>
    </row>
    <row r="139" spans="1:13" ht="15">
      <c r="A139" s="72" t="s">
        <v>343</v>
      </c>
      <c r="B139" s="72"/>
      <c r="C139" s="72"/>
      <c r="D139" s="73"/>
      <c r="E139" s="73"/>
      <c r="F139" s="72"/>
      <c r="G139" s="72"/>
      <c r="H139" s="72"/>
      <c r="I139" s="72">
        <v>2</v>
      </c>
      <c r="J139" s="72"/>
      <c r="K139" s="72">
        <v>2011</v>
      </c>
      <c r="L139" s="71" t="str">
        <f t="shared" si="9"/>
        <v>Kevin Allen, 2011</v>
      </c>
      <c r="M139" s="40" t="s">
        <v>351</v>
      </c>
    </row>
    <row r="140" spans="1:13" ht="15">
      <c r="A140" s="72" t="s">
        <v>322</v>
      </c>
      <c r="B140" s="72"/>
      <c r="C140" s="72"/>
      <c r="D140" s="73"/>
      <c r="E140" s="73"/>
      <c r="F140" s="72"/>
      <c r="G140" s="72"/>
      <c r="H140" s="72"/>
      <c r="I140" s="72">
        <v>2</v>
      </c>
      <c r="J140" s="72"/>
      <c r="K140" s="72">
        <v>2011</v>
      </c>
      <c r="L140" s="71" t="str">
        <f t="shared" si="9"/>
        <v>Caleb Garnett, 2011</v>
      </c>
      <c r="M140" s="40" t="s">
        <v>352</v>
      </c>
    </row>
    <row r="141" spans="1:13" ht="15">
      <c r="A141" s="72" t="s">
        <v>358</v>
      </c>
      <c r="B141" s="72">
        <v>36</v>
      </c>
      <c r="C141" s="72"/>
      <c r="D141" s="73"/>
      <c r="E141" s="73"/>
      <c r="F141" s="72"/>
      <c r="G141" s="72"/>
      <c r="H141" s="72"/>
      <c r="I141" s="72"/>
      <c r="J141" s="72"/>
      <c r="K141" s="72">
        <v>2010</v>
      </c>
      <c r="L141" s="71" t="str">
        <f t="shared" si="9"/>
        <v>Derek Lougee, 2010</v>
      </c>
      <c r="M141" s="40" t="s">
        <v>366</v>
      </c>
    </row>
    <row r="142" spans="1:13" ht="15">
      <c r="A142" s="72" t="s">
        <v>359</v>
      </c>
      <c r="B142" s="72"/>
      <c r="C142" s="72"/>
      <c r="D142" s="73">
        <v>0.64</v>
      </c>
      <c r="E142" s="73"/>
      <c r="F142" s="72"/>
      <c r="G142" s="72"/>
      <c r="H142" s="72"/>
      <c r="I142" s="72"/>
      <c r="J142" s="72"/>
      <c r="K142" s="72">
        <v>2010</v>
      </c>
      <c r="L142" s="71" t="str">
        <f t="shared" si="9"/>
        <v>Nate Sutherland, 2010</v>
      </c>
      <c r="M142" s="40" t="s">
        <v>367</v>
      </c>
    </row>
    <row r="143" spans="1:13" ht="15">
      <c r="A143" s="72" t="s">
        <v>358</v>
      </c>
      <c r="B143" s="72"/>
      <c r="C143" s="72"/>
      <c r="D143" s="73"/>
      <c r="E143" s="73">
        <v>0.89</v>
      </c>
      <c r="F143" s="72"/>
      <c r="G143" s="72"/>
      <c r="H143" s="72"/>
      <c r="I143" s="72"/>
      <c r="J143" s="72"/>
      <c r="K143" s="72">
        <v>2010</v>
      </c>
      <c r="L143" s="71" t="str">
        <f t="shared" si="9"/>
        <v>Derek Lougee, 2010</v>
      </c>
      <c r="M143" s="40" t="s">
        <v>367</v>
      </c>
    </row>
    <row r="144" spans="1:13" ht="15">
      <c r="A144" s="72" t="s">
        <v>359</v>
      </c>
      <c r="B144" s="72"/>
      <c r="C144" s="72"/>
      <c r="D144" s="73"/>
      <c r="E144" s="73"/>
      <c r="F144" s="72">
        <v>18</v>
      </c>
      <c r="G144" s="72"/>
      <c r="H144" s="72"/>
      <c r="I144" s="72"/>
      <c r="J144" s="72"/>
      <c r="K144" s="72">
        <v>2010</v>
      </c>
      <c r="L144" s="71" t="str">
        <f t="shared" si="9"/>
        <v>Nate Sutherland, 2010</v>
      </c>
      <c r="M144" s="40" t="s">
        <v>352</v>
      </c>
    </row>
    <row r="145" spans="1:13" ht="15">
      <c r="A145" s="72" t="s">
        <v>358</v>
      </c>
      <c r="B145" s="72"/>
      <c r="C145" s="72"/>
      <c r="D145" s="73"/>
      <c r="E145" s="73"/>
      <c r="F145" s="72"/>
      <c r="G145" s="72">
        <v>7</v>
      </c>
      <c r="H145" s="72"/>
      <c r="I145" s="72"/>
      <c r="J145" s="72"/>
      <c r="K145" s="72">
        <v>2010</v>
      </c>
      <c r="L145" s="71" t="str">
        <f t="shared" si="9"/>
        <v>Derek Lougee, 2010</v>
      </c>
      <c r="M145" s="40" t="s">
        <v>367</v>
      </c>
    </row>
    <row r="146" spans="1:13" ht="15">
      <c r="A146" s="72" t="s">
        <v>358</v>
      </c>
      <c r="B146" s="72"/>
      <c r="C146" s="72"/>
      <c r="D146" s="73"/>
      <c r="E146" s="73"/>
      <c r="F146" s="72"/>
      <c r="G146" s="72"/>
      <c r="H146" s="72">
        <v>7</v>
      </c>
      <c r="I146" s="72"/>
      <c r="J146" s="72"/>
      <c r="K146" s="72">
        <v>2010</v>
      </c>
      <c r="L146" s="71" t="str">
        <f t="shared" si="9"/>
        <v>Derek Lougee, 2010</v>
      </c>
      <c r="M146" s="40" t="s">
        <v>366</v>
      </c>
    </row>
    <row r="147" spans="1:13" ht="15">
      <c r="A147" s="72" t="s">
        <v>359</v>
      </c>
      <c r="B147" s="72"/>
      <c r="C147" s="72"/>
      <c r="D147" s="73"/>
      <c r="E147" s="73"/>
      <c r="F147" s="72"/>
      <c r="G147" s="72"/>
      <c r="H147" s="72"/>
      <c r="I147" s="72">
        <v>4</v>
      </c>
      <c r="J147" s="72"/>
      <c r="K147" s="72">
        <v>2010</v>
      </c>
      <c r="L147" s="71" t="str">
        <f t="shared" si="9"/>
        <v>Nate Sutherland, 2010</v>
      </c>
      <c r="M147" s="40" t="s">
        <v>355</v>
      </c>
    </row>
    <row r="148" spans="1:13" ht="15">
      <c r="A148" s="72" t="s">
        <v>373</v>
      </c>
      <c r="B148" s="72">
        <v>35</v>
      </c>
      <c r="C148" s="72"/>
      <c r="D148" s="73"/>
      <c r="E148" s="73"/>
      <c r="F148" s="72"/>
      <c r="G148" s="72"/>
      <c r="H148" s="72"/>
      <c r="I148" s="72"/>
      <c r="J148" s="72"/>
      <c r="K148" s="72">
        <v>2009</v>
      </c>
      <c r="L148" s="71" t="str">
        <f t="shared" si="9"/>
        <v>Hyrum Booth, 2009</v>
      </c>
      <c r="M148" s="40" t="s">
        <v>383</v>
      </c>
    </row>
    <row r="149" spans="1:13" ht="15">
      <c r="A149" s="72" t="s">
        <v>377</v>
      </c>
      <c r="B149" s="72"/>
      <c r="C149" s="72">
        <v>6</v>
      </c>
      <c r="D149" s="73"/>
      <c r="E149" s="73"/>
      <c r="F149" s="72"/>
      <c r="G149" s="72"/>
      <c r="H149" s="72"/>
      <c r="I149" s="72"/>
      <c r="J149" s="72"/>
      <c r="K149" s="72">
        <v>2009</v>
      </c>
      <c r="L149" s="71" t="str">
        <f t="shared" si="9"/>
        <v>Matt Lougee, 2009</v>
      </c>
      <c r="M149" s="40" t="s">
        <v>418</v>
      </c>
    </row>
    <row r="150" spans="1:13" ht="15">
      <c r="A150" s="72" t="s">
        <v>359</v>
      </c>
      <c r="B150" s="72"/>
      <c r="C150" s="72"/>
      <c r="D150" s="73">
        <v>1</v>
      </c>
      <c r="E150" s="73"/>
      <c r="F150" s="72"/>
      <c r="G150" s="72"/>
      <c r="H150" s="72"/>
      <c r="I150" s="72"/>
      <c r="J150" s="72"/>
      <c r="K150" s="72">
        <v>2009</v>
      </c>
      <c r="L150" s="71" t="str">
        <f t="shared" si="9"/>
        <v>Nate Sutherland, 2009</v>
      </c>
      <c r="M150" s="40" t="s">
        <v>367</v>
      </c>
    </row>
    <row r="151" spans="1:13" ht="15">
      <c r="A151" s="72" t="s">
        <v>377</v>
      </c>
      <c r="B151" s="72"/>
      <c r="C151" s="72"/>
      <c r="D151" s="73"/>
      <c r="E151" s="73">
        <v>0.92</v>
      </c>
      <c r="F151" s="72"/>
      <c r="G151" s="72"/>
      <c r="H151" s="72"/>
      <c r="I151" s="72"/>
      <c r="J151" s="72"/>
      <c r="K151" s="72">
        <v>2009</v>
      </c>
      <c r="L151" s="71" t="str">
        <f t="shared" si="9"/>
        <v>Matt Lougee, 2009</v>
      </c>
      <c r="M151" s="40" t="s">
        <v>384</v>
      </c>
    </row>
    <row r="152" spans="1:13" ht="15">
      <c r="A152" s="72" t="s">
        <v>373</v>
      </c>
      <c r="B152" s="72"/>
      <c r="C152" s="72"/>
      <c r="D152" s="73"/>
      <c r="E152" s="73"/>
      <c r="F152" s="72">
        <v>18</v>
      </c>
      <c r="G152" s="72"/>
      <c r="H152" s="72"/>
      <c r="I152" s="72"/>
      <c r="J152" s="72"/>
      <c r="K152" s="72">
        <v>2009</v>
      </c>
      <c r="L152" s="71" t="str">
        <f t="shared" si="9"/>
        <v>Hyrum Booth, 2009</v>
      </c>
      <c r="M152" s="40" t="s">
        <v>355</v>
      </c>
    </row>
    <row r="153" spans="1:13" ht="15">
      <c r="A153" s="72" t="s">
        <v>375</v>
      </c>
      <c r="B153" s="72"/>
      <c r="C153" s="72"/>
      <c r="D153" s="73"/>
      <c r="E153" s="73"/>
      <c r="F153" s="72"/>
      <c r="G153" s="72">
        <v>9</v>
      </c>
      <c r="H153" s="72"/>
      <c r="I153" s="72"/>
      <c r="J153" s="72"/>
      <c r="K153" s="72">
        <v>2009</v>
      </c>
      <c r="L153" s="71" t="str">
        <f t="shared" si="9"/>
        <v>Derek Lougee, 2009</v>
      </c>
      <c r="M153" s="40" t="s">
        <v>385</v>
      </c>
    </row>
    <row r="154" spans="1:13" ht="15">
      <c r="A154" s="72" t="s">
        <v>373</v>
      </c>
      <c r="B154" s="72"/>
      <c r="C154" s="72"/>
      <c r="D154" s="73"/>
      <c r="E154" s="73"/>
      <c r="F154" s="72"/>
      <c r="G154" s="72"/>
      <c r="H154" s="72">
        <v>7</v>
      </c>
      <c r="I154" s="72"/>
      <c r="J154" s="72"/>
      <c r="K154" s="72">
        <v>2009</v>
      </c>
      <c r="L154" s="71" t="str">
        <f t="shared" si="9"/>
        <v>Hyrum Booth, 2009</v>
      </c>
      <c r="M154" s="40" t="s">
        <v>367</v>
      </c>
    </row>
    <row r="155" spans="1:13" ht="15">
      <c r="A155" s="72" t="s">
        <v>378</v>
      </c>
      <c r="B155" s="72"/>
      <c r="C155" s="72"/>
      <c r="D155" s="73"/>
      <c r="E155" s="73"/>
      <c r="F155" s="72"/>
      <c r="G155" s="72"/>
      <c r="H155" s="72"/>
      <c r="I155" s="72">
        <v>3</v>
      </c>
      <c r="J155" s="72"/>
      <c r="K155" s="72">
        <v>2009</v>
      </c>
      <c r="L155" s="71" t="str">
        <f t="shared" si="9"/>
        <v>Mark Himle, 2009</v>
      </c>
      <c r="M155" s="40" t="s">
        <v>386</v>
      </c>
    </row>
    <row r="156" spans="1:13" ht="15">
      <c r="A156" s="72" t="s">
        <v>373</v>
      </c>
      <c r="B156" s="72"/>
      <c r="C156" s="72"/>
      <c r="D156" s="73"/>
      <c r="E156" s="73"/>
      <c r="F156" s="72"/>
      <c r="G156" s="72"/>
      <c r="H156" s="72"/>
      <c r="I156" s="72"/>
      <c r="J156" s="72">
        <v>8</v>
      </c>
      <c r="K156" s="72">
        <v>2009</v>
      </c>
      <c r="L156" s="71" t="str">
        <f t="shared" si="9"/>
        <v>Hyrum Booth, 2009</v>
      </c>
      <c r="M156" s="40" t="s">
        <v>677</v>
      </c>
    </row>
    <row r="157" spans="1:13" ht="15">
      <c r="A157" s="72" t="s">
        <v>393</v>
      </c>
      <c r="B157" s="72">
        <v>27</v>
      </c>
      <c r="C157" s="72"/>
      <c r="D157" s="73"/>
      <c r="E157" s="73"/>
      <c r="F157" s="72"/>
      <c r="G157" s="72"/>
      <c r="H157" s="72"/>
      <c r="I157" s="72"/>
      <c r="J157" s="72"/>
      <c r="K157" s="72">
        <v>2008</v>
      </c>
      <c r="L157" s="71" t="str">
        <f t="shared" si="9"/>
        <v>Hyrum Booth, 2008</v>
      </c>
      <c r="M157" s="40" t="s">
        <v>352</v>
      </c>
    </row>
    <row r="158" spans="1:13" ht="15">
      <c r="A158" s="72" t="s">
        <v>393</v>
      </c>
      <c r="B158" s="72"/>
      <c r="C158" s="72"/>
      <c r="D158" s="73">
        <v>0.75</v>
      </c>
      <c r="E158" s="73"/>
      <c r="F158" s="72"/>
      <c r="G158" s="72"/>
      <c r="H158" s="72"/>
      <c r="I158" s="72"/>
      <c r="J158" s="72"/>
      <c r="K158" s="72">
        <v>2008</v>
      </c>
      <c r="L158" s="71" t="str">
        <f t="shared" si="9"/>
        <v>Hyrum Booth, 2008</v>
      </c>
      <c r="M158" s="40" t="s">
        <v>400</v>
      </c>
    </row>
    <row r="159" spans="1:13" ht="15">
      <c r="A159" s="72" t="s">
        <v>393</v>
      </c>
      <c r="B159" s="72"/>
      <c r="C159" s="72"/>
      <c r="D159" s="73"/>
      <c r="E159" s="73">
        <v>1</v>
      </c>
      <c r="F159" s="72"/>
      <c r="G159" s="72"/>
      <c r="H159" s="72"/>
      <c r="I159" s="72"/>
      <c r="J159" s="72"/>
      <c r="K159" s="72">
        <v>2008</v>
      </c>
      <c r="L159" s="71" t="str">
        <f t="shared" si="9"/>
        <v>Hyrum Booth, 2008</v>
      </c>
      <c r="M159" s="40" t="s">
        <v>401</v>
      </c>
    </row>
    <row r="160" spans="1:13" ht="15">
      <c r="A160" s="72" t="s">
        <v>393</v>
      </c>
      <c r="B160" s="72"/>
      <c r="C160" s="72"/>
      <c r="D160" s="73"/>
      <c r="E160" s="73"/>
      <c r="F160" s="72">
        <v>13</v>
      </c>
      <c r="G160" s="72"/>
      <c r="H160" s="72"/>
      <c r="I160" s="72"/>
      <c r="J160" s="72"/>
      <c r="K160" s="72">
        <v>2008</v>
      </c>
      <c r="L160" s="71" t="str">
        <f t="shared" si="9"/>
        <v>Hyrum Booth, 2008</v>
      </c>
      <c r="M160" s="40" t="s">
        <v>353</v>
      </c>
    </row>
    <row r="161" spans="1:13" ht="15">
      <c r="A161" s="72" t="s">
        <v>393</v>
      </c>
      <c r="B161" s="72"/>
      <c r="C161" s="72"/>
      <c r="D161" s="73"/>
      <c r="E161" s="73"/>
      <c r="F161" s="72"/>
      <c r="G161" s="72">
        <v>6</v>
      </c>
      <c r="H161" s="72"/>
      <c r="I161" s="72"/>
      <c r="J161" s="72"/>
      <c r="K161" s="72">
        <v>2008</v>
      </c>
      <c r="L161" s="71" t="str">
        <f t="shared" si="9"/>
        <v>Hyrum Booth, 2008</v>
      </c>
      <c r="M161" s="40" t="s">
        <v>402</v>
      </c>
    </row>
    <row r="162" spans="1:13" ht="15">
      <c r="A162" s="72" t="s">
        <v>393</v>
      </c>
      <c r="B162" s="72"/>
      <c r="C162" s="72"/>
      <c r="D162" s="73"/>
      <c r="E162" s="73"/>
      <c r="F162" s="72"/>
      <c r="G162" s="72"/>
      <c r="H162" s="72">
        <v>6</v>
      </c>
      <c r="I162" s="72"/>
      <c r="J162" s="72"/>
      <c r="K162" s="72">
        <v>2008</v>
      </c>
      <c r="L162" s="71" t="str">
        <f t="shared" si="9"/>
        <v>Hyrum Booth, 2008</v>
      </c>
      <c r="M162" s="40" t="s">
        <v>403</v>
      </c>
    </row>
    <row r="163" spans="1:13" ht="15">
      <c r="A163" s="72" t="s">
        <v>377</v>
      </c>
      <c r="B163" s="72"/>
      <c r="C163" s="72"/>
      <c r="D163" s="73"/>
      <c r="E163" s="73"/>
      <c r="F163" s="72"/>
      <c r="G163" s="72"/>
      <c r="H163" s="72">
        <v>6</v>
      </c>
      <c r="I163" s="72"/>
      <c r="J163" s="72"/>
      <c r="K163" s="72">
        <v>2008</v>
      </c>
      <c r="L163" s="71" t="str">
        <f t="shared" si="9"/>
        <v>Matt Lougee, 2008</v>
      </c>
      <c r="M163" s="40" t="s">
        <v>352</v>
      </c>
    </row>
    <row r="164" spans="1:13" ht="15">
      <c r="A164" s="72" t="s">
        <v>394</v>
      </c>
      <c r="B164" s="72"/>
      <c r="C164" s="72"/>
      <c r="D164" s="73"/>
      <c r="E164" s="73"/>
      <c r="F164" s="72"/>
      <c r="G164" s="72"/>
      <c r="H164" s="72">
        <v>6</v>
      </c>
      <c r="I164" s="72"/>
      <c r="J164" s="72"/>
      <c r="K164" s="72">
        <v>2008</v>
      </c>
      <c r="L164" s="71" t="str">
        <f t="shared" si="9"/>
        <v>Derek Lougee, 2008</v>
      </c>
      <c r="M164" s="40" t="s">
        <v>367</v>
      </c>
    </row>
    <row r="165" spans="1:13" ht="15">
      <c r="A165" s="72" t="s">
        <v>378</v>
      </c>
      <c r="B165" s="72"/>
      <c r="C165" s="72"/>
      <c r="D165" s="73"/>
      <c r="E165" s="73"/>
      <c r="F165" s="72"/>
      <c r="G165" s="72"/>
      <c r="H165" s="72"/>
      <c r="I165" s="72">
        <v>2</v>
      </c>
      <c r="J165" s="72"/>
      <c r="K165" s="72">
        <v>2008</v>
      </c>
      <c r="L165" s="71" t="str">
        <f t="shared" si="9"/>
        <v>Mark Himle, 2008</v>
      </c>
      <c r="M165" s="40" t="s">
        <v>403</v>
      </c>
    </row>
    <row r="166" spans="1:13" ht="15">
      <c r="A166" s="72" t="s">
        <v>393</v>
      </c>
      <c r="B166" s="72"/>
      <c r="C166" s="72"/>
      <c r="D166" s="73"/>
      <c r="E166" s="73"/>
      <c r="F166" s="72"/>
      <c r="G166" s="72"/>
      <c r="H166" s="72"/>
      <c r="I166" s="72">
        <v>2</v>
      </c>
      <c r="J166" s="72"/>
      <c r="K166" s="72">
        <v>2008</v>
      </c>
      <c r="L166" s="71" t="str">
        <f t="shared" si="9"/>
        <v>Hyrum Booth, 2008</v>
      </c>
      <c r="M166" s="40" t="s">
        <v>353</v>
      </c>
    </row>
    <row r="167" spans="1:13" ht="15">
      <c r="A167" s="72" t="s">
        <v>377</v>
      </c>
      <c r="B167" s="72"/>
      <c r="C167" s="72"/>
      <c r="D167" s="73"/>
      <c r="E167" s="73"/>
      <c r="F167" s="72"/>
      <c r="G167" s="72"/>
      <c r="H167" s="72"/>
      <c r="I167" s="72">
        <v>2</v>
      </c>
      <c r="J167" s="72"/>
      <c r="K167" s="72">
        <v>2008</v>
      </c>
      <c r="L167" s="71" t="str">
        <f t="shared" si="9"/>
        <v>Matt Lougee, 2008</v>
      </c>
      <c r="M167" s="40" t="s">
        <v>354</v>
      </c>
    </row>
    <row r="168" spans="1:13" ht="15">
      <c r="A168" s="72" t="s">
        <v>393</v>
      </c>
      <c r="B168" s="72"/>
      <c r="C168" s="72"/>
      <c r="D168" s="73"/>
      <c r="E168" s="73"/>
      <c r="F168" s="72"/>
      <c r="G168" s="72"/>
      <c r="H168" s="72"/>
      <c r="I168" s="72">
        <v>2</v>
      </c>
      <c r="J168" s="72"/>
      <c r="K168" s="72">
        <v>2008</v>
      </c>
      <c r="L168" s="71" t="str">
        <f t="shared" si="9"/>
        <v>Hyrum Booth, 2008</v>
      </c>
      <c r="M168" s="40" t="s">
        <v>352</v>
      </c>
    </row>
    <row r="169" spans="1:13" ht="15">
      <c r="A169" s="72" t="s">
        <v>412</v>
      </c>
      <c r="B169" s="72">
        <v>33</v>
      </c>
      <c r="C169" s="72"/>
      <c r="D169" s="73"/>
      <c r="E169" s="73"/>
      <c r="F169" s="72"/>
      <c r="G169" s="72"/>
      <c r="H169" s="72"/>
      <c r="I169" s="72"/>
      <c r="J169" s="72"/>
      <c r="K169" s="72">
        <v>2007</v>
      </c>
      <c r="L169" s="71" t="str">
        <f t="shared" si="9"/>
        <v>Kaleb Brost, 2007</v>
      </c>
      <c r="M169" s="40" t="s">
        <v>418</v>
      </c>
    </row>
    <row r="170" spans="1:13" ht="15">
      <c r="A170" s="72" t="s">
        <v>412</v>
      </c>
      <c r="B170" s="72"/>
      <c r="C170" s="72"/>
      <c r="D170" s="73">
        <v>0.81799999999999995</v>
      </c>
      <c r="E170" s="73"/>
      <c r="F170" s="72"/>
      <c r="G170" s="72"/>
      <c r="H170" s="72"/>
      <c r="I170" s="72"/>
      <c r="J170" s="72"/>
      <c r="K170" s="72">
        <v>2007</v>
      </c>
      <c r="L170" s="71" t="str">
        <f t="shared" si="9"/>
        <v>Kaleb Brost, 2007</v>
      </c>
      <c r="M170" s="40" t="s">
        <v>355</v>
      </c>
    </row>
    <row r="171" spans="1:13" ht="15">
      <c r="A171" s="72" t="s">
        <v>412</v>
      </c>
      <c r="B171" s="72"/>
      <c r="C171" s="72"/>
      <c r="D171" s="73"/>
      <c r="E171" s="73">
        <v>0.83299999999999996</v>
      </c>
      <c r="F171" s="72"/>
      <c r="G171" s="72"/>
      <c r="H171" s="72"/>
      <c r="I171" s="72"/>
      <c r="J171" s="72"/>
      <c r="K171" s="72">
        <v>2007</v>
      </c>
      <c r="L171" s="71" t="str">
        <f t="shared" si="9"/>
        <v>Kaleb Brost, 2007</v>
      </c>
      <c r="M171" s="40" t="s">
        <v>419</v>
      </c>
    </row>
    <row r="172" spans="1:13" ht="15">
      <c r="A172" s="72" t="s">
        <v>412</v>
      </c>
      <c r="B172" s="72"/>
      <c r="C172" s="72"/>
      <c r="D172" s="73"/>
      <c r="E172" s="73"/>
      <c r="F172" s="72">
        <v>20</v>
      </c>
      <c r="G172" s="72"/>
      <c r="H172" s="72"/>
      <c r="I172" s="72"/>
      <c r="J172" s="72"/>
      <c r="K172" s="72">
        <v>2007</v>
      </c>
      <c r="L172" s="71" t="str">
        <f t="shared" si="9"/>
        <v>Kaleb Brost, 2007</v>
      </c>
      <c r="M172" s="40" t="s">
        <v>418</v>
      </c>
    </row>
    <row r="173" spans="1:13" ht="15">
      <c r="A173" s="72" t="s">
        <v>409</v>
      </c>
      <c r="B173" s="72"/>
      <c r="C173" s="72"/>
      <c r="D173" s="73"/>
      <c r="E173" s="73"/>
      <c r="F173" s="72"/>
      <c r="G173" s="72">
        <v>7</v>
      </c>
      <c r="H173" s="72"/>
      <c r="I173" s="72"/>
      <c r="J173" s="72"/>
      <c r="K173" s="72">
        <v>2007</v>
      </c>
      <c r="L173" s="71" t="str">
        <f t="shared" si="9"/>
        <v>Matt Hiatt, 2007</v>
      </c>
      <c r="M173" s="40" t="s">
        <v>420</v>
      </c>
    </row>
    <row r="174" spans="1:13" ht="15">
      <c r="A174" s="72" t="s">
        <v>408</v>
      </c>
      <c r="B174" s="72"/>
      <c r="C174" s="72"/>
      <c r="D174" s="73"/>
      <c r="E174" s="73"/>
      <c r="F174" s="72"/>
      <c r="G174" s="72"/>
      <c r="H174" s="72">
        <v>10</v>
      </c>
      <c r="I174" s="72"/>
      <c r="J174" s="72"/>
      <c r="K174" s="72">
        <v>2007</v>
      </c>
      <c r="L174" s="71" t="str">
        <f t="shared" si="9"/>
        <v>Danny Helwig, 2007</v>
      </c>
      <c r="M174" s="40" t="s">
        <v>367</v>
      </c>
    </row>
    <row r="175" spans="1:13" ht="15">
      <c r="A175" s="72" t="s">
        <v>948</v>
      </c>
      <c r="B175" s="72">
        <v>44</v>
      </c>
      <c r="C175" s="72"/>
      <c r="D175" s="73"/>
      <c r="E175" s="73"/>
      <c r="F175" s="72"/>
      <c r="G175" s="72"/>
      <c r="H175" s="72"/>
      <c r="I175" s="72"/>
      <c r="J175" s="72"/>
      <c r="K175" s="72">
        <v>1994</v>
      </c>
      <c r="L175" s="71" t="str">
        <f t="shared" si="9"/>
        <v>Keith Strong, 1994</v>
      </c>
    </row>
    <row r="176" spans="1:13" ht="15">
      <c r="A176" s="72"/>
      <c r="B176" s="72"/>
      <c r="C176" s="72"/>
      <c r="D176" s="73"/>
      <c r="E176" s="73"/>
      <c r="F176" s="72"/>
      <c r="G176" s="72"/>
      <c r="H176" s="72"/>
      <c r="I176" s="72"/>
      <c r="J176" s="72"/>
      <c r="K176" s="72"/>
    </row>
    <row r="177" spans="1:11" ht="15">
      <c r="A177" s="72"/>
      <c r="B177" s="72"/>
      <c r="C177" s="72"/>
      <c r="D177" s="73"/>
      <c r="E177" s="73"/>
      <c r="F177" s="72"/>
      <c r="G177" s="72"/>
      <c r="H177" s="72"/>
      <c r="I177" s="72"/>
      <c r="J177" s="72"/>
      <c r="K177" s="72"/>
    </row>
    <row r="178" spans="1:11" ht="15">
      <c r="A178" s="72"/>
      <c r="B178" s="72"/>
      <c r="C178" s="72"/>
      <c r="D178" s="73"/>
      <c r="E178" s="73"/>
      <c r="F178" s="72"/>
      <c r="G178" s="72"/>
      <c r="H178" s="72"/>
      <c r="I178" s="72"/>
      <c r="J178" s="72"/>
      <c r="K178" s="72"/>
    </row>
    <row r="179" spans="1:11" ht="15">
      <c r="A179" s="72"/>
      <c r="B179" s="72"/>
      <c r="C179" s="72"/>
      <c r="D179" s="73"/>
      <c r="E179" s="73"/>
      <c r="F179" s="72"/>
      <c r="G179" s="72"/>
      <c r="H179" s="72"/>
      <c r="I179" s="72"/>
      <c r="J179" s="72"/>
      <c r="K179" s="72"/>
    </row>
    <row r="180" spans="1:11" ht="15">
      <c r="A180" s="72"/>
      <c r="B180" s="72"/>
      <c r="C180" s="72"/>
      <c r="D180" s="73"/>
      <c r="E180" s="73"/>
      <c r="F180" s="72"/>
      <c r="G180" s="72"/>
      <c r="H180" s="72"/>
      <c r="I180" s="72"/>
      <c r="J180" s="72"/>
      <c r="K180" s="72"/>
    </row>
    <row r="181" spans="1:11" ht="15">
      <c r="A181" s="72"/>
      <c r="B181" s="72"/>
      <c r="C181" s="72"/>
      <c r="D181" s="73"/>
      <c r="E181" s="73"/>
      <c r="F181" s="72"/>
      <c r="G181" s="72"/>
      <c r="H181" s="72"/>
      <c r="I181" s="72"/>
      <c r="J181" s="72"/>
      <c r="K181" s="72"/>
    </row>
    <row r="182" spans="1:11" ht="15">
      <c r="A182" s="72"/>
      <c r="B182" s="72"/>
      <c r="C182" s="72"/>
      <c r="D182" s="73"/>
      <c r="E182" s="73"/>
      <c r="F182" s="72"/>
      <c r="G182" s="72"/>
      <c r="H182" s="72"/>
      <c r="I182" s="72"/>
      <c r="J182" s="72"/>
      <c r="K182" s="72"/>
    </row>
    <row r="183" spans="1:11" ht="15">
      <c r="A183" s="72"/>
      <c r="B183" s="72"/>
      <c r="C183" s="72"/>
      <c r="D183" s="73"/>
      <c r="E183" s="73"/>
      <c r="F183" s="72"/>
      <c r="G183" s="72"/>
      <c r="H183" s="72"/>
      <c r="I183" s="72"/>
      <c r="J183" s="72"/>
      <c r="K183" s="72"/>
    </row>
    <row r="184" spans="1:11" ht="15">
      <c r="A184" s="72"/>
      <c r="B184" s="72"/>
      <c r="C184" s="72"/>
      <c r="D184" s="73"/>
      <c r="E184" s="73"/>
      <c r="F184" s="72"/>
      <c r="G184" s="72"/>
      <c r="H184" s="72"/>
      <c r="I184" s="72"/>
      <c r="J184" s="72"/>
      <c r="K184" s="72"/>
    </row>
    <row r="185" spans="1:11" ht="15">
      <c r="A185" s="72"/>
      <c r="B185" s="72"/>
      <c r="C185" s="72"/>
      <c r="D185" s="73"/>
      <c r="E185" s="73"/>
      <c r="F185" s="72"/>
      <c r="G185" s="72"/>
      <c r="H185" s="72"/>
      <c r="I185" s="72"/>
      <c r="J185" s="72"/>
      <c r="K185" s="72"/>
    </row>
    <row r="186" spans="1:11" ht="15">
      <c r="A186" s="72"/>
      <c r="B186" s="72"/>
      <c r="C186" s="72"/>
      <c r="D186" s="73"/>
      <c r="E186" s="73"/>
      <c r="F186" s="72"/>
      <c r="G186" s="72"/>
      <c r="H186" s="72"/>
      <c r="I186" s="72"/>
      <c r="J186" s="72"/>
      <c r="K186" s="72"/>
    </row>
    <row r="187" spans="1:11" ht="15">
      <c r="A187" s="72"/>
      <c r="B187" s="72"/>
      <c r="C187" s="72"/>
      <c r="D187" s="73"/>
      <c r="E187" s="73"/>
      <c r="F187" s="72"/>
      <c r="G187" s="72"/>
      <c r="H187" s="72"/>
      <c r="I187" s="72"/>
      <c r="J187" s="72"/>
      <c r="K187" s="72"/>
    </row>
    <row r="188" spans="1:11" ht="15">
      <c r="A188" s="72"/>
      <c r="B188" s="72"/>
      <c r="C188" s="72"/>
      <c r="D188" s="73"/>
      <c r="E188" s="73"/>
      <c r="F188" s="72"/>
      <c r="G188" s="72"/>
      <c r="H188" s="72"/>
      <c r="I188" s="72"/>
      <c r="J188" s="72"/>
      <c r="K188" s="72"/>
    </row>
    <row r="189" spans="1:11" ht="15">
      <c r="A189" s="72"/>
      <c r="B189" s="72"/>
      <c r="C189" s="72"/>
      <c r="D189" s="73"/>
      <c r="E189" s="73"/>
      <c r="F189" s="72"/>
      <c r="G189" s="72"/>
      <c r="H189" s="72"/>
      <c r="I189" s="72"/>
      <c r="J189" s="72"/>
      <c r="K189" s="72"/>
    </row>
    <row r="190" spans="1:11" ht="15">
      <c r="A190" s="72"/>
      <c r="B190" s="72"/>
      <c r="C190" s="72"/>
      <c r="D190" s="73"/>
      <c r="E190" s="73"/>
      <c r="F190" s="72"/>
      <c r="G190" s="72"/>
      <c r="H190" s="72"/>
      <c r="I190" s="72"/>
      <c r="J190" s="72"/>
      <c r="K190" s="72"/>
    </row>
    <row r="191" spans="1:11" ht="15">
      <c r="A191" s="72"/>
      <c r="B191" s="72"/>
      <c r="C191" s="72"/>
      <c r="D191" s="73"/>
      <c r="E191" s="73"/>
      <c r="F191" s="72"/>
      <c r="G191" s="72"/>
      <c r="H191" s="72"/>
      <c r="I191" s="72"/>
      <c r="J191" s="72"/>
      <c r="K191" s="72"/>
    </row>
    <row r="192" spans="1:11" ht="15">
      <c r="A192" s="72"/>
      <c r="B192" s="72"/>
      <c r="C192" s="72"/>
      <c r="D192" s="73"/>
      <c r="E192" s="73"/>
      <c r="F192" s="72"/>
      <c r="G192" s="72"/>
      <c r="H192" s="72"/>
      <c r="I192" s="72"/>
      <c r="J192" s="72"/>
      <c r="K192" s="72"/>
    </row>
    <row r="193" spans="1:11" ht="15">
      <c r="A193" s="72"/>
      <c r="B193" s="72"/>
      <c r="C193" s="72"/>
      <c r="D193" s="73"/>
      <c r="E193" s="73"/>
      <c r="F193" s="72"/>
      <c r="G193" s="72"/>
      <c r="H193" s="72"/>
      <c r="I193" s="72"/>
      <c r="J193" s="72"/>
      <c r="K193" s="72"/>
    </row>
    <row r="194" spans="1:11" ht="15">
      <c r="A194" s="72"/>
      <c r="B194" s="72"/>
      <c r="C194" s="72"/>
      <c r="D194" s="73"/>
      <c r="E194" s="73"/>
      <c r="F194" s="72"/>
      <c r="G194" s="72"/>
      <c r="H194" s="72"/>
      <c r="I194" s="72"/>
      <c r="J194" s="72"/>
      <c r="K194" s="72"/>
    </row>
    <row r="195" spans="1:11" ht="15">
      <c r="A195" s="72"/>
      <c r="B195" s="72"/>
      <c r="C195" s="72"/>
      <c r="D195" s="73"/>
      <c r="E195" s="73"/>
      <c r="F195" s="72"/>
      <c r="G195" s="72"/>
      <c r="H195" s="72"/>
      <c r="I195" s="72"/>
      <c r="J195" s="72"/>
      <c r="K195" s="72"/>
    </row>
    <row r="196" spans="1:11" ht="15">
      <c r="A196" s="72"/>
      <c r="B196" s="72"/>
      <c r="C196" s="72"/>
      <c r="D196" s="73"/>
      <c r="E196" s="73"/>
      <c r="F196" s="72"/>
      <c r="G196" s="72"/>
      <c r="H196" s="72"/>
      <c r="I196" s="72"/>
      <c r="J196" s="72"/>
      <c r="K196" s="72"/>
    </row>
    <row r="197" spans="1:11" ht="15">
      <c r="A197" s="72"/>
      <c r="B197" s="72"/>
      <c r="C197" s="72"/>
      <c r="D197" s="73"/>
      <c r="E197" s="73"/>
      <c r="F197" s="72"/>
      <c r="G197" s="72"/>
      <c r="H197" s="72"/>
      <c r="I197" s="72"/>
      <c r="J197" s="72"/>
      <c r="K197" s="72"/>
    </row>
    <row r="198" spans="1:11" ht="15">
      <c r="A198" s="72"/>
      <c r="B198" s="72"/>
      <c r="C198" s="72"/>
      <c r="D198" s="73"/>
      <c r="E198" s="73"/>
      <c r="F198" s="72"/>
      <c r="G198" s="72"/>
      <c r="H198" s="72"/>
      <c r="I198" s="72"/>
      <c r="J198" s="72"/>
      <c r="K198" s="72"/>
    </row>
    <row r="199" spans="1:11" ht="15">
      <c r="A199" s="72"/>
      <c r="B199" s="72"/>
      <c r="C199" s="72"/>
      <c r="D199" s="73"/>
      <c r="E199" s="73"/>
      <c r="F199" s="72"/>
      <c r="G199" s="72"/>
      <c r="H199" s="72"/>
      <c r="I199" s="72"/>
      <c r="J199" s="72"/>
      <c r="K199" s="72"/>
    </row>
    <row r="200" spans="1:11" ht="15">
      <c r="A200" s="72"/>
      <c r="B200" s="72"/>
      <c r="C200" s="72"/>
      <c r="D200" s="73"/>
      <c r="E200" s="73"/>
      <c r="F200" s="72"/>
      <c r="G200" s="72"/>
      <c r="H200" s="72"/>
      <c r="I200" s="72"/>
      <c r="J200" s="72"/>
      <c r="K200" s="72"/>
    </row>
    <row r="201" spans="1:11" ht="15">
      <c r="A201" s="72"/>
      <c r="B201" s="72"/>
      <c r="C201" s="72"/>
      <c r="D201" s="73"/>
      <c r="E201" s="73"/>
      <c r="F201" s="72"/>
      <c r="G201" s="72"/>
      <c r="H201" s="72"/>
      <c r="I201" s="72"/>
      <c r="J201" s="72"/>
      <c r="K201" s="72"/>
    </row>
    <row r="202" spans="1:11" ht="15">
      <c r="A202" s="72"/>
      <c r="B202" s="72"/>
      <c r="C202" s="72"/>
      <c r="D202" s="73"/>
      <c r="E202" s="73"/>
      <c r="F202" s="72"/>
      <c r="G202" s="72"/>
      <c r="H202" s="72"/>
      <c r="I202" s="72"/>
      <c r="J202" s="72"/>
      <c r="K202" s="72"/>
    </row>
    <row r="203" spans="1:11" ht="15">
      <c r="A203" s="72"/>
      <c r="B203" s="72"/>
      <c r="C203" s="72"/>
      <c r="D203" s="73"/>
      <c r="E203" s="73"/>
      <c r="F203" s="72"/>
      <c r="G203" s="72"/>
      <c r="H203" s="72"/>
      <c r="I203" s="72"/>
      <c r="J203" s="72"/>
      <c r="K203" s="72"/>
    </row>
    <row r="204" spans="1:11" ht="15">
      <c r="A204" s="72"/>
      <c r="B204" s="72"/>
      <c r="C204" s="72"/>
      <c r="D204" s="73"/>
      <c r="E204" s="73"/>
      <c r="F204" s="72"/>
      <c r="G204" s="72"/>
      <c r="H204" s="72"/>
      <c r="I204" s="72"/>
      <c r="J204" s="72"/>
      <c r="K204" s="72"/>
    </row>
    <row r="205" spans="1:11" ht="15">
      <c r="A205" s="72"/>
      <c r="B205" s="72"/>
      <c r="C205" s="72"/>
      <c r="D205" s="73"/>
      <c r="E205" s="73"/>
      <c r="F205" s="72"/>
      <c r="G205" s="72"/>
      <c r="H205" s="72"/>
      <c r="I205" s="72"/>
      <c r="J205" s="72"/>
      <c r="K205" s="72"/>
    </row>
    <row r="206" spans="1:11" ht="15">
      <c r="A206" s="72"/>
      <c r="B206" s="72"/>
      <c r="C206" s="72"/>
      <c r="D206" s="73"/>
      <c r="E206" s="73"/>
      <c r="F206" s="72"/>
      <c r="G206" s="72"/>
      <c r="H206" s="72"/>
      <c r="I206" s="72"/>
      <c r="J206" s="72"/>
      <c r="K206" s="72"/>
    </row>
    <row r="207" spans="1:11" ht="15">
      <c r="A207" s="72"/>
      <c r="B207" s="72"/>
      <c r="C207" s="72"/>
      <c r="D207" s="73"/>
      <c r="E207" s="73"/>
      <c r="F207" s="72"/>
      <c r="G207" s="72"/>
      <c r="H207" s="72"/>
      <c r="I207" s="72"/>
      <c r="J207" s="72"/>
      <c r="K207" s="72"/>
    </row>
    <row r="208" spans="1:11" ht="15">
      <c r="A208" s="72"/>
      <c r="B208" s="72"/>
      <c r="C208" s="72"/>
      <c r="D208" s="73"/>
      <c r="E208" s="73"/>
      <c r="F208" s="72"/>
      <c r="G208" s="72"/>
      <c r="H208" s="72"/>
      <c r="I208" s="72"/>
      <c r="J208" s="72"/>
      <c r="K208" s="72"/>
    </row>
    <row r="209" spans="1:11" ht="15">
      <c r="A209" s="72"/>
      <c r="B209" s="72"/>
      <c r="C209" s="72"/>
      <c r="D209" s="73"/>
      <c r="E209" s="73"/>
      <c r="F209" s="72"/>
      <c r="G209" s="72"/>
      <c r="H209" s="72"/>
      <c r="I209" s="72"/>
      <c r="J209" s="72"/>
      <c r="K209" s="72"/>
    </row>
    <row r="210" spans="1:11" ht="15">
      <c r="A210" s="72"/>
      <c r="B210" s="72"/>
      <c r="C210" s="72"/>
      <c r="D210" s="73"/>
      <c r="E210" s="73"/>
      <c r="F210" s="72"/>
      <c r="G210" s="72"/>
      <c r="H210" s="72"/>
      <c r="I210" s="72"/>
      <c r="J210" s="72"/>
      <c r="K210" s="72"/>
    </row>
    <row r="211" spans="1:11" ht="15">
      <c r="A211" s="72"/>
      <c r="B211" s="72"/>
      <c r="C211" s="72"/>
      <c r="D211" s="73"/>
      <c r="E211" s="73"/>
      <c r="F211" s="72"/>
      <c r="G211" s="72"/>
      <c r="H211" s="72"/>
      <c r="I211" s="72"/>
      <c r="J211" s="72"/>
      <c r="K211" s="72"/>
    </row>
    <row r="212" spans="1:11" ht="15">
      <c r="A212" s="72"/>
      <c r="B212" s="72"/>
      <c r="C212" s="72"/>
      <c r="D212" s="73"/>
      <c r="E212" s="73"/>
      <c r="F212" s="72"/>
      <c r="G212" s="72"/>
      <c r="H212" s="72"/>
      <c r="I212" s="72"/>
      <c r="J212" s="72"/>
      <c r="K212" s="72"/>
    </row>
    <row r="213" spans="1:11" ht="15">
      <c r="A213" s="72"/>
      <c r="B213" s="72"/>
      <c r="C213" s="72"/>
      <c r="D213" s="73"/>
      <c r="E213" s="73"/>
      <c r="F213" s="72"/>
      <c r="G213" s="72"/>
      <c r="H213" s="72"/>
      <c r="I213" s="72"/>
      <c r="J213" s="72"/>
      <c r="K213" s="72"/>
    </row>
    <row r="214" spans="1:11" ht="15">
      <c r="A214" s="72"/>
      <c r="B214" s="72"/>
      <c r="C214" s="72"/>
      <c r="D214" s="73"/>
      <c r="E214" s="73"/>
      <c r="F214" s="72"/>
      <c r="G214" s="72"/>
      <c r="H214" s="72"/>
      <c r="I214" s="72"/>
      <c r="J214" s="72"/>
      <c r="K214" s="72"/>
    </row>
    <row r="215" spans="1:11" ht="15">
      <c r="A215" s="72"/>
      <c r="B215" s="72"/>
      <c r="C215" s="72"/>
      <c r="D215" s="73"/>
      <c r="E215" s="73"/>
      <c r="F215" s="72"/>
      <c r="G215" s="72"/>
      <c r="H215" s="72"/>
      <c r="I215" s="72"/>
      <c r="J215" s="72"/>
      <c r="K215" s="72"/>
    </row>
    <row r="216" spans="1:11" ht="15">
      <c r="A216" s="72"/>
      <c r="B216" s="72"/>
      <c r="C216" s="72"/>
      <c r="D216" s="73"/>
      <c r="E216" s="73"/>
      <c r="F216" s="72"/>
      <c r="G216" s="72"/>
      <c r="H216" s="72"/>
      <c r="I216" s="72"/>
      <c r="J216" s="72"/>
      <c r="K216" s="72"/>
    </row>
    <row r="217" spans="1:11" ht="15">
      <c r="A217" s="72"/>
      <c r="B217" s="72"/>
      <c r="C217" s="72"/>
      <c r="D217" s="73"/>
      <c r="E217" s="73"/>
      <c r="F217" s="72"/>
      <c r="G217" s="72"/>
      <c r="H217" s="72"/>
      <c r="I217" s="72"/>
      <c r="J217" s="72"/>
      <c r="K217" s="72"/>
    </row>
    <row r="218" spans="1:11" ht="15">
      <c r="A218" s="72"/>
      <c r="B218" s="72"/>
      <c r="C218" s="72"/>
      <c r="D218" s="73"/>
      <c r="E218" s="73"/>
      <c r="F218" s="72"/>
      <c r="G218" s="72"/>
      <c r="H218" s="72"/>
      <c r="I218" s="72"/>
      <c r="J218" s="72"/>
      <c r="K218" s="72"/>
    </row>
    <row r="219" spans="1:11" ht="15">
      <c r="A219" s="72"/>
      <c r="B219" s="72"/>
      <c r="C219" s="72"/>
      <c r="D219" s="73"/>
      <c r="E219" s="73"/>
      <c r="F219" s="72"/>
      <c r="G219" s="72"/>
      <c r="H219" s="72"/>
      <c r="I219" s="72"/>
      <c r="J219" s="72"/>
      <c r="K219" s="72"/>
    </row>
    <row r="220" spans="1:11" ht="15">
      <c r="A220" s="72"/>
      <c r="B220" s="72"/>
      <c r="C220" s="72"/>
      <c r="D220" s="73"/>
      <c r="E220" s="73"/>
      <c r="F220" s="72"/>
      <c r="G220" s="72"/>
      <c r="H220" s="72"/>
      <c r="I220" s="72"/>
      <c r="J220" s="72"/>
      <c r="K220" s="72"/>
    </row>
    <row r="221" spans="1:11" ht="15">
      <c r="A221" s="72"/>
      <c r="B221" s="72"/>
      <c r="C221" s="72"/>
      <c r="D221" s="73"/>
      <c r="E221" s="73"/>
      <c r="F221" s="72"/>
      <c r="G221" s="72"/>
      <c r="H221" s="72"/>
      <c r="I221" s="72"/>
      <c r="J221" s="72"/>
      <c r="K221" s="72"/>
    </row>
    <row r="222" spans="1:11" ht="15">
      <c r="A222" s="72"/>
      <c r="B222" s="72"/>
      <c r="C222" s="72"/>
      <c r="D222" s="73"/>
      <c r="E222" s="73"/>
      <c r="F222" s="72"/>
      <c r="G222" s="72"/>
      <c r="H222" s="72"/>
      <c r="I222" s="72"/>
      <c r="J222" s="72"/>
      <c r="K222" s="72"/>
    </row>
    <row r="223" spans="1:11" ht="15">
      <c r="A223" s="72"/>
      <c r="B223" s="72"/>
      <c r="C223" s="72"/>
      <c r="D223" s="73"/>
      <c r="E223" s="73"/>
      <c r="F223" s="72"/>
      <c r="G223" s="72"/>
      <c r="H223" s="72"/>
      <c r="I223" s="72"/>
      <c r="J223" s="72"/>
      <c r="K223" s="72"/>
    </row>
    <row r="224" spans="1:11" ht="15">
      <c r="A224" s="72"/>
      <c r="B224" s="72"/>
      <c r="C224" s="72"/>
      <c r="D224" s="73"/>
      <c r="E224" s="73"/>
      <c r="F224" s="72"/>
      <c r="G224" s="72"/>
      <c r="H224" s="72"/>
      <c r="I224" s="72"/>
      <c r="J224" s="72"/>
      <c r="K224" s="72"/>
    </row>
    <row r="225" spans="1:11" ht="15">
      <c r="A225" s="72"/>
      <c r="B225" s="72"/>
      <c r="C225" s="72"/>
      <c r="D225" s="73"/>
      <c r="E225" s="73"/>
      <c r="F225" s="72"/>
      <c r="G225" s="72"/>
      <c r="H225" s="72"/>
      <c r="I225" s="72"/>
      <c r="J225" s="72"/>
      <c r="K225" s="72"/>
    </row>
    <row r="226" spans="1:11" ht="15">
      <c r="A226" s="72"/>
      <c r="B226" s="72"/>
      <c r="C226" s="72"/>
      <c r="D226" s="73"/>
      <c r="E226" s="73"/>
      <c r="F226" s="72"/>
      <c r="G226" s="72"/>
      <c r="H226" s="72"/>
      <c r="I226" s="72"/>
      <c r="J226" s="72"/>
      <c r="K226" s="72"/>
    </row>
    <row r="227" spans="1:11" ht="15">
      <c r="A227" s="72"/>
      <c r="B227" s="72"/>
      <c r="C227" s="72"/>
      <c r="D227" s="73"/>
      <c r="E227" s="73"/>
      <c r="F227" s="72"/>
      <c r="G227" s="72"/>
      <c r="H227" s="72"/>
      <c r="I227" s="72"/>
      <c r="J227" s="72"/>
      <c r="K227" s="72"/>
    </row>
    <row r="228" spans="1:11" ht="15">
      <c r="A228" s="72"/>
      <c r="B228" s="72"/>
      <c r="C228" s="72"/>
      <c r="D228" s="73"/>
      <c r="E228" s="73"/>
      <c r="F228" s="72"/>
      <c r="G228" s="72"/>
      <c r="H228" s="72"/>
      <c r="I228" s="72"/>
      <c r="J228" s="72"/>
      <c r="K228" s="72"/>
    </row>
    <row r="229" spans="1:11" ht="15">
      <c r="A229" s="72"/>
      <c r="B229" s="72"/>
      <c r="C229" s="72"/>
      <c r="D229" s="73"/>
      <c r="E229" s="73"/>
      <c r="F229" s="72"/>
      <c r="G229" s="72"/>
      <c r="H229" s="72"/>
      <c r="I229" s="72"/>
      <c r="J229" s="72"/>
      <c r="K229" s="72"/>
    </row>
    <row r="230" spans="1:11" ht="15">
      <c r="A230" s="72"/>
      <c r="B230" s="72"/>
      <c r="C230" s="72"/>
      <c r="D230" s="73"/>
      <c r="E230" s="73"/>
      <c r="F230" s="72"/>
      <c r="G230" s="72"/>
      <c r="H230" s="72"/>
      <c r="I230" s="72"/>
      <c r="J230" s="72"/>
      <c r="K230" s="72"/>
    </row>
    <row r="231" spans="1:11" ht="15">
      <c r="A231" s="72"/>
      <c r="B231" s="72"/>
      <c r="C231" s="72"/>
      <c r="D231" s="73"/>
      <c r="E231" s="73"/>
      <c r="F231" s="72"/>
      <c r="G231" s="72"/>
      <c r="H231" s="72"/>
      <c r="I231" s="72"/>
      <c r="J231" s="72"/>
      <c r="K231" s="72"/>
    </row>
    <row r="232" spans="1:11" ht="15">
      <c r="A232" s="72"/>
      <c r="B232" s="72"/>
      <c r="C232" s="72"/>
      <c r="D232" s="73"/>
      <c r="E232" s="73"/>
      <c r="F232" s="72"/>
      <c r="G232" s="72"/>
      <c r="H232" s="72"/>
      <c r="I232" s="72"/>
      <c r="J232" s="72"/>
      <c r="K232" s="72"/>
    </row>
    <row r="233" spans="1:11" ht="15">
      <c r="A233" s="72"/>
      <c r="B233" s="72"/>
      <c r="C233" s="72"/>
      <c r="D233" s="73"/>
      <c r="E233" s="73"/>
      <c r="F233" s="72"/>
      <c r="G233" s="72"/>
      <c r="H233" s="72"/>
      <c r="I233" s="72"/>
      <c r="J233" s="72"/>
      <c r="K233" s="72"/>
    </row>
    <row r="234" spans="1:11" ht="15">
      <c r="A234" s="72"/>
      <c r="B234" s="72"/>
      <c r="C234" s="72"/>
      <c r="D234" s="73"/>
      <c r="E234" s="73"/>
      <c r="F234" s="72"/>
      <c r="G234" s="72"/>
      <c r="H234" s="72"/>
      <c r="I234" s="72"/>
      <c r="J234" s="72"/>
      <c r="K234" s="72"/>
    </row>
    <row r="235" spans="1:11" ht="15">
      <c r="A235" s="72"/>
      <c r="B235" s="72"/>
      <c r="C235" s="72"/>
      <c r="D235" s="73"/>
      <c r="E235" s="73"/>
      <c r="F235" s="72"/>
      <c r="G235" s="72"/>
      <c r="H235" s="72"/>
      <c r="I235" s="72"/>
      <c r="J235" s="72"/>
      <c r="K235" s="72"/>
    </row>
    <row r="236" spans="1:11" ht="15">
      <c r="A236" s="72"/>
      <c r="B236" s="72"/>
      <c r="C236" s="72"/>
      <c r="D236" s="73"/>
      <c r="E236" s="73"/>
      <c r="F236" s="72"/>
      <c r="G236" s="72"/>
      <c r="H236" s="72"/>
      <c r="I236" s="72"/>
      <c r="J236" s="72"/>
      <c r="K236" s="72"/>
    </row>
    <row r="237" spans="1:11" ht="15">
      <c r="A237" s="72"/>
      <c r="B237" s="72"/>
      <c r="C237" s="72"/>
      <c r="D237" s="73"/>
      <c r="E237" s="73"/>
      <c r="F237" s="72"/>
      <c r="G237" s="72"/>
      <c r="H237" s="72"/>
      <c r="I237" s="72"/>
      <c r="J237" s="72"/>
      <c r="K237" s="72"/>
    </row>
    <row r="238" spans="1:11" ht="15">
      <c r="A238" s="72"/>
      <c r="B238" s="72"/>
      <c r="C238" s="72"/>
      <c r="D238" s="73"/>
      <c r="E238" s="73"/>
      <c r="F238" s="72"/>
      <c r="G238" s="72"/>
      <c r="H238" s="72"/>
      <c r="I238" s="72"/>
      <c r="J238" s="72"/>
      <c r="K238" s="72"/>
    </row>
    <row r="239" spans="1:11" ht="15">
      <c r="A239" s="72"/>
      <c r="B239" s="72"/>
      <c r="C239" s="72"/>
      <c r="D239" s="73"/>
      <c r="E239" s="73"/>
      <c r="F239" s="72"/>
      <c r="G239" s="72"/>
      <c r="H239" s="72"/>
      <c r="I239" s="72"/>
      <c r="J239" s="72"/>
      <c r="K239" s="72"/>
    </row>
    <row r="240" spans="1:11" ht="15">
      <c r="A240" s="72"/>
      <c r="B240" s="72"/>
      <c r="C240" s="72"/>
      <c r="D240" s="73"/>
      <c r="E240" s="73"/>
      <c r="F240" s="72"/>
      <c r="G240" s="72"/>
      <c r="H240" s="72"/>
      <c r="I240" s="72"/>
      <c r="J240" s="72"/>
      <c r="K240" s="72"/>
    </row>
    <row r="241" spans="1:11" ht="15">
      <c r="A241" s="72"/>
      <c r="B241" s="72"/>
      <c r="C241" s="72"/>
      <c r="D241" s="73"/>
      <c r="E241" s="73"/>
      <c r="F241" s="72"/>
      <c r="G241" s="72"/>
      <c r="H241" s="72"/>
      <c r="I241" s="72"/>
      <c r="J241" s="72"/>
      <c r="K241" s="72"/>
    </row>
    <row r="242" spans="1:11" ht="15">
      <c r="A242" s="72"/>
      <c r="B242" s="72"/>
      <c r="C242" s="72"/>
      <c r="D242" s="73"/>
      <c r="E242" s="73"/>
      <c r="F242" s="72"/>
      <c r="G242" s="72"/>
      <c r="H242" s="72"/>
      <c r="I242" s="72"/>
      <c r="J242" s="72"/>
      <c r="K242" s="72"/>
    </row>
    <row r="243" spans="1:11" ht="15">
      <c r="A243" s="72"/>
      <c r="B243" s="72"/>
      <c r="C243" s="72"/>
      <c r="D243" s="73"/>
      <c r="E243" s="73"/>
      <c r="F243" s="72"/>
      <c r="G243" s="72"/>
      <c r="H243" s="72"/>
      <c r="I243" s="72"/>
      <c r="J243" s="72"/>
      <c r="K243" s="72"/>
    </row>
    <row r="244" spans="1:11" ht="15">
      <c r="A244" s="72"/>
      <c r="B244" s="72"/>
      <c r="C244" s="72"/>
      <c r="D244" s="73"/>
      <c r="E244" s="73"/>
      <c r="F244" s="72"/>
      <c r="G244" s="72"/>
      <c r="H244" s="72"/>
      <c r="I244" s="72"/>
      <c r="J244" s="72"/>
      <c r="K244" s="72"/>
    </row>
    <row r="245" spans="1:11" ht="15">
      <c r="A245" s="72"/>
      <c r="B245" s="72"/>
      <c r="C245" s="72"/>
      <c r="D245" s="73"/>
      <c r="E245" s="73"/>
      <c r="F245" s="72"/>
      <c r="G245" s="72"/>
      <c r="H245" s="72"/>
      <c r="I245" s="72"/>
      <c r="J245" s="72"/>
      <c r="K245" s="72"/>
    </row>
    <row r="246" spans="1:11" ht="15">
      <c r="A246" s="72"/>
      <c r="B246" s="72"/>
      <c r="C246" s="72"/>
      <c r="D246" s="73"/>
      <c r="E246" s="73"/>
      <c r="F246" s="72"/>
      <c r="G246" s="72"/>
      <c r="H246" s="72"/>
      <c r="I246" s="72"/>
      <c r="J246" s="72"/>
      <c r="K246" s="72"/>
    </row>
    <row r="247" spans="1:11" ht="15">
      <c r="A247" s="72"/>
      <c r="B247" s="72"/>
      <c r="C247" s="72"/>
      <c r="D247" s="73"/>
      <c r="E247" s="73"/>
      <c r="F247" s="72"/>
      <c r="G247" s="72"/>
      <c r="H247" s="72"/>
      <c r="I247" s="72"/>
      <c r="J247" s="72"/>
      <c r="K247" s="72"/>
    </row>
    <row r="248" spans="1:11" ht="15">
      <c r="A248" s="72"/>
      <c r="B248" s="72"/>
      <c r="C248" s="72"/>
      <c r="D248" s="73"/>
      <c r="E248" s="73"/>
      <c r="F248" s="72"/>
      <c r="G248" s="72"/>
      <c r="H248" s="72"/>
      <c r="I248" s="72"/>
      <c r="J248" s="72"/>
      <c r="K248" s="72"/>
    </row>
    <row r="249" spans="1:11" ht="15">
      <c r="A249" s="72"/>
      <c r="B249" s="72"/>
      <c r="C249" s="72"/>
      <c r="D249" s="73"/>
      <c r="E249" s="73"/>
      <c r="F249" s="72"/>
      <c r="G249" s="72"/>
      <c r="H249" s="72"/>
      <c r="I249" s="72"/>
      <c r="J249" s="72"/>
      <c r="K249" s="72"/>
    </row>
    <row r="250" spans="1:11" ht="15">
      <c r="A250" s="72"/>
      <c r="B250" s="72"/>
      <c r="C250" s="72"/>
      <c r="D250" s="73"/>
      <c r="E250" s="73"/>
      <c r="F250" s="72"/>
      <c r="G250" s="72"/>
      <c r="H250" s="72"/>
      <c r="I250" s="72"/>
      <c r="J250" s="72"/>
      <c r="K250" s="72"/>
    </row>
    <row r="251" spans="1:11" ht="15">
      <c r="A251" s="72"/>
      <c r="B251" s="72"/>
      <c r="C251" s="72"/>
      <c r="D251" s="73"/>
      <c r="E251" s="73"/>
      <c r="F251" s="72"/>
      <c r="G251" s="72"/>
      <c r="H251" s="72"/>
      <c r="I251" s="72"/>
      <c r="J251" s="72"/>
      <c r="K251" s="72"/>
    </row>
    <row r="252" spans="1:11" ht="15">
      <c r="A252" s="72"/>
      <c r="B252" s="72"/>
      <c r="C252" s="72"/>
      <c r="D252" s="73"/>
      <c r="E252" s="73"/>
      <c r="F252" s="72"/>
      <c r="G252" s="72"/>
      <c r="H252" s="72"/>
      <c r="I252" s="72"/>
      <c r="J252" s="72"/>
      <c r="K252" s="72"/>
    </row>
    <row r="253" spans="1:11" ht="15">
      <c r="A253" s="72"/>
      <c r="B253" s="72"/>
      <c r="C253" s="72"/>
      <c r="D253" s="73"/>
      <c r="E253" s="73"/>
      <c r="F253" s="72"/>
      <c r="G253" s="72"/>
      <c r="H253" s="72"/>
      <c r="I253" s="72"/>
      <c r="J253" s="72"/>
      <c r="K253" s="72"/>
    </row>
    <row r="254" spans="1:11" ht="15">
      <c r="A254" s="72"/>
      <c r="B254" s="72"/>
      <c r="C254" s="72"/>
      <c r="D254" s="73"/>
      <c r="E254" s="73"/>
      <c r="F254" s="72"/>
      <c r="G254" s="72"/>
      <c r="H254" s="72"/>
      <c r="I254" s="72"/>
      <c r="J254" s="72"/>
      <c r="K254" s="72"/>
    </row>
    <row r="255" spans="1:11" ht="15">
      <c r="A255" s="72"/>
      <c r="B255" s="72"/>
      <c r="C255" s="72"/>
      <c r="D255" s="73"/>
      <c r="E255" s="73"/>
      <c r="F255" s="72"/>
      <c r="G255" s="72"/>
      <c r="H255" s="72"/>
      <c r="I255" s="72"/>
      <c r="J255" s="72"/>
      <c r="K255" s="72"/>
    </row>
    <row r="256" spans="1:11" ht="15">
      <c r="A256" s="72"/>
      <c r="B256" s="72"/>
      <c r="C256" s="72"/>
      <c r="D256" s="73"/>
      <c r="E256" s="73"/>
      <c r="F256" s="72"/>
      <c r="G256" s="72"/>
      <c r="H256" s="72"/>
      <c r="I256" s="72"/>
      <c r="J256" s="72"/>
      <c r="K256" s="72"/>
    </row>
    <row r="257" spans="1:11" ht="15">
      <c r="A257" s="72"/>
      <c r="B257" s="72"/>
      <c r="C257" s="72"/>
      <c r="D257" s="73"/>
      <c r="E257" s="73"/>
      <c r="F257" s="72"/>
      <c r="G257" s="72"/>
      <c r="H257" s="72"/>
      <c r="I257" s="72"/>
      <c r="J257" s="72"/>
      <c r="K257" s="72"/>
    </row>
    <row r="258" spans="1:11" ht="15">
      <c r="A258" s="72"/>
      <c r="B258" s="72"/>
      <c r="C258" s="72"/>
      <c r="D258" s="73"/>
      <c r="E258" s="73"/>
      <c r="F258" s="72"/>
      <c r="G258" s="72"/>
      <c r="H258" s="72"/>
      <c r="I258" s="72"/>
      <c r="J258" s="72"/>
      <c r="K258" s="72"/>
    </row>
    <row r="259" spans="1:11" ht="15">
      <c r="A259" s="72"/>
      <c r="B259" s="72"/>
      <c r="C259" s="72"/>
      <c r="D259" s="73"/>
      <c r="E259" s="73"/>
      <c r="F259" s="72"/>
      <c r="G259" s="72"/>
      <c r="H259" s="72"/>
      <c r="I259" s="72"/>
      <c r="J259" s="72"/>
      <c r="K259" s="72"/>
    </row>
    <row r="260" spans="1:11" ht="15">
      <c r="A260" s="72"/>
      <c r="B260" s="72"/>
      <c r="C260" s="72"/>
      <c r="D260" s="73"/>
      <c r="E260" s="73"/>
      <c r="F260" s="72"/>
      <c r="G260" s="72"/>
      <c r="H260" s="72"/>
      <c r="I260" s="72"/>
      <c r="J260" s="72"/>
      <c r="K260" s="72"/>
    </row>
    <row r="261" spans="1:11" ht="15">
      <c r="A261" s="72"/>
      <c r="B261" s="72"/>
      <c r="C261" s="72"/>
      <c r="D261" s="73"/>
      <c r="E261" s="73"/>
      <c r="F261" s="72"/>
      <c r="G261" s="72"/>
      <c r="H261" s="72"/>
      <c r="I261" s="72"/>
      <c r="J261" s="72"/>
      <c r="K261" s="72"/>
    </row>
    <row r="262" spans="1:11" ht="15">
      <c r="A262" s="72"/>
      <c r="B262" s="72"/>
      <c r="C262" s="72"/>
      <c r="D262" s="73"/>
      <c r="E262" s="73"/>
      <c r="F262" s="72"/>
      <c r="G262" s="72"/>
      <c r="H262" s="72"/>
      <c r="I262" s="72"/>
      <c r="J262" s="72"/>
      <c r="K262" s="72"/>
    </row>
    <row r="263" spans="1:11" ht="15">
      <c r="A263" s="72"/>
      <c r="B263" s="72"/>
      <c r="C263" s="72"/>
      <c r="D263" s="73"/>
      <c r="E263" s="73"/>
      <c r="F263" s="72"/>
      <c r="G263" s="72"/>
      <c r="H263" s="72"/>
      <c r="I263" s="72"/>
      <c r="J263" s="72"/>
      <c r="K263" s="72"/>
    </row>
    <row r="264" spans="1:11" ht="15">
      <c r="A264" s="72"/>
      <c r="B264" s="72"/>
      <c r="C264" s="72"/>
      <c r="D264" s="73"/>
      <c r="E264" s="73"/>
      <c r="F264" s="72"/>
      <c r="G264" s="72"/>
      <c r="H264" s="72"/>
      <c r="I264" s="72"/>
      <c r="J264" s="72"/>
      <c r="K264" s="72"/>
    </row>
    <row r="265" spans="1:11" ht="15">
      <c r="A265" s="72"/>
      <c r="B265" s="72"/>
      <c r="C265" s="72"/>
      <c r="D265" s="73"/>
      <c r="E265" s="73"/>
      <c r="F265" s="72"/>
      <c r="G265" s="72"/>
      <c r="H265" s="72"/>
      <c r="I265" s="72"/>
      <c r="J265" s="72"/>
      <c r="K265" s="72"/>
    </row>
    <row r="266" spans="1:11" ht="15">
      <c r="A266" s="72"/>
      <c r="B266" s="72"/>
      <c r="C266" s="72"/>
      <c r="D266" s="73"/>
      <c r="E266" s="73"/>
      <c r="F266" s="72"/>
      <c r="G266" s="72"/>
      <c r="H266" s="72"/>
      <c r="I266" s="72"/>
      <c r="J266" s="72"/>
      <c r="K266" s="72"/>
    </row>
    <row r="267" spans="1:11" ht="15">
      <c r="A267" s="72"/>
      <c r="B267" s="72"/>
      <c r="C267" s="72"/>
      <c r="D267" s="73"/>
      <c r="E267" s="73"/>
      <c r="F267" s="72"/>
      <c r="G267" s="72"/>
      <c r="H267" s="72"/>
      <c r="I267" s="72"/>
      <c r="J267" s="72"/>
      <c r="K267" s="72"/>
    </row>
    <row r="268" spans="1:11" ht="15">
      <c r="A268" s="72"/>
      <c r="B268" s="72"/>
      <c r="C268" s="72"/>
      <c r="D268" s="73"/>
      <c r="E268" s="73"/>
      <c r="F268" s="72"/>
      <c r="G268" s="72"/>
      <c r="H268" s="72"/>
      <c r="I268" s="72"/>
      <c r="J268" s="72"/>
      <c r="K268" s="72"/>
    </row>
    <row r="269" spans="1:11" ht="15">
      <c r="A269" s="72"/>
      <c r="B269" s="72"/>
      <c r="C269" s="72"/>
      <c r="D269" s="73"/>
      <c r="E269" s="73"/>
      <c r="F269" s="72"/>
      <c r="G269" s="72"/>
      <c r="H269" s="72"/>
      <c r="I269" s="72"/>
      <c r="J269" s="72"/>
      <c r="K269" s="72"/>
    </row>
    <row r="270" spans="1:11" ht="15">
      <c r="A270" s="72"/>
      <c r="B270" s="72"/>
      <c r="C270" s="72"/>
      <c r="D270" s="73"/>
      <c r="E270" s="73"/>
      <c r="F270" s="72"/>
      <c r="G270" s="72"/>
      <c r="H270" s="72"/>
      <c r="I270" s="72"/>
      <c r="J270" s="72"/>
      <c r="K270" s="72"/>
    </row>
    <row r="271" spans="1:11" ht="15">
      <c r="A271" s="72"/>
      <c r="B271" s="72"/>
      <c r="C271" s="72"/>
      <c r="D271" s="73"/>
      <c r="E271" s="73"/>
      <c r="F271" s="72"/>
      <c r="G271" s="72"/>
      <c r="H271" s="72"/>
      <c r="I271" s="72"/>
      <c r="J271" s="72"/>
      <c r="K271" s="72"/>
    </row>
    <row r="272" spans="1:11" ht="15">
      <c r="A272" s="72"/>
      <c r="B272" s="72"/>
      <c r="C272" s="72"/>
      <c r="D272" s="73"/>
      <c r="E272" s="73"/>
      <c r="F272" s="72"/>
      <c r="G272" s="72"/>
      <c r="H272" s="72"/>
      <c r="I272" s="72"/>
      <c r="J272" s="72"/>
      <c r="K272" s="72"/>
    </row>
    <row r="273" spans="1:11" ht="15">
      <c r="A273" s="72"/>
      <c r="B273" s="72"/>
      <c r="C273" s="72"/>
      <c r="D273" s="73"/>
      <c r="E273" s="73"/>
      <c r="F273" s="72"/>
      <c r="G273" s="72"/>
      <c r="H273" s="72"/>
      <c r="I273" s="72"/>
      <c r="J273" s="72"/>
      <c r="K273" s="72"/>
    </row>
    <row r="274" spans="1:11" ht="15">
      <c r="A274" s="72"/>
      <c r="B274" s="72"/>
      <c r="C274" s="72"/>
      <c r="D274" s="73"/>
      <c r="E274" s="73"/>
      <c r="F274" s="72"/>
      <c r="G274" s="72"/>
      <c r="H274" s="72"/>
      <c r="I274" s="72"/>
      <c r="J274" s="72"/>
      <c r="K274" s="72"/>
    </row>
    <row r="275" spans="1:11" ht="15">
      <c r="A275" s="72"/>
      <c r="B275" s="72"/>
      <c r="C275" s="72"/>
      <c r="D275" s="73"/>
      <c r="E275" s="73"/>
      <c r="F275" s="72"/>
      <c r="G275" s="72"/>
      <c r="H275" s="72"/>
      <c r="I275" s="72"/>
      <c r="J275" s="72"/>
      <c r="K275" s="72"/>
    </row>
    <row r="276" spans="1:11" ht="15">
      <c r="A276" s="72"/>
      <c r="B276" s="72"/>
      <c r="C276" s="72"/>
      <c r="D276" s="73"/>
      <c r="E276" s="73"/>
      <c r="F276" s="72"/>
      <c r="G276" s="72"/>
      <c r="H276" s="72"/>
      <c r="I276" s="72"/>
      <c r="J276" s="72"/>
      <c r="K276" s="72"/>
    </row>
    <row r="277" spans="1:11" ht="15">
      <c r="A277" s="72"/>
      <c r="B277" s="72"/>
      <c r="C277" s="72"/>
      <c r="D277" s="73"/>
      <c r="E277" s="73"/>
      <c r="F277" s="72"/>
      <c r="G277" s="72"/>
      <c r="H277" s="72"/>
      <c r="I277" s="72"/>
      <c r="J277" s="72"/>
      <c r="K277" s="72"/>
    </row>
    <row r="278" spans="1:11" ht="15">
      <c r="A278" s="72"/>
      <c r="B278" s="72"/>
      <c r="C278" s="72"/>
      <c r="D278" s="73"/>
      <c r="E278" s="73"/>
      <c r="F278" s="72"/>
      <c r="G278" s="72"/>
      <c r="H278" s="72"/>
      <c r="I278" s="72"/>
      <c r="J278" s="72"/>
      <c r="K278" s="72"/>
    </row>
    <row r="279" spans="1:11" ht="15">
      <c r="A279" s="72"/>
      <c r="B279" s="72"/>
      <c r="C279" s="72"/>
      <c r="D279" s="73"/>
      <c r="E279" s="73"/>
      <c r="F279" s="72"/>
      <c r="G279" s="72"/>
      <c r="H279" s="72"/>
      <c r="I279" s="72"/>
      <c r="J279" s="72"/>
      <c r="K279" s="72"/>
    </row>
    <row r="280" spans="1:11" ht="15">
      <c r="A280" s="72"/>
      <c r="B280" s="72"/>
      <c r="C280" s="72"/>
      <c r="D280" s="73"/>
      <c r="E280" s="73"/>
      <c r="F280" s="72"/>
      <c r="G280" s="72"/>
      <c r="H280" s="72"/>
      <c r="I280" s="72"/>
      <c r="J280" s="72"/>
      <c r="K280" s="72"/>
    </row>
    <row r="281" spans="1:11" ht="15">
      <c r="A281" s="72"/>
      <c r="B281" s="72"/>
      <c r="C281" s="72"/>
      <c r="D281" s="73"/>
      <c r="E281" s="73"/>
      <c r="F281" s="72"/>
      <c r="G281" s="72"/>
      <c r="H281" s="72"/>
      <c r="I281" s="72"/>
      <c r="J281" s="72"/>
      <c r="K281" s="72"/>
    </row>
    <row r="282" spans="1:11" ht="15">
      <c r="A282" s="72"/>
      <c r="B282" s="72"/>
      <c r="C282" s="72"/>
      <c r="D282" s="73"/>
      <c r="E282" s="73"/>
      <c r="F282" s="72"/>
      <c r="G282" s="72"/>
      <c r="H282" s="72"/>
      <c r="I282" s="72"/>
      <c r="J282" s="72"/>
      <c r="K282" s="72"/>
    </row>
    <row r="283" spans="1:11" ht="15">
      <c r="A283" s="72"/>
      <c r="B283" s="72"/>
      <c r="C283" s="72"/>
      <c r="D283" s="73"/>
      <c r="E283" s="73"/>
      <c r="F283" s="72"/>
      <c r="G283" s="72"/>
      <c r="H283" s="72"/>
      <c r="I283" s="72"/>
      <c r="J283" s="72"/>
      <c r="K283" s="72"/>
    </row>
    <row r="284" spans="1:11" ht="15">
      <c r="A284" s="72"/>
      <c r="B284" s="72"/>
      <c r="C284" s="72"/>
      <c r="D284" s="73"/>
      <c r="E284" s="73"/>
      <c r="F284" s="72"/>
      <c r="G284" s="72"/>
      <c r="H284" s="72"/>
      <c r="I284" s="72"/>
      <c r="J284" s="72"/>
      <c r="K284" s="72"/>
    </row>
    <row r="285" spans="1:11" ht="15">
      <c r="A285" s="72"/>
      <c r="B285" s="72"/>
      <c r="C285" s="72"/>
      <c r="D285" s="73"/>
      <c r="E285" s="73"/>
      <c r="F285" s="72"/>
      <c r="G285" s="72"/>
      <c r="H285" s="72"/>
      <c r="I285" s="72"/>
      <c r="J285" s="72"/>
      <c r="K285" s="72"/>
    </row>
    <row r="286" spans="1:11" ht="15">
      <c r="A286" s="72"/>
      <c r="B286" s="72"/>
      <c r="C286" s="72"/>
      <c r="D286" s="73"/>
      <c r="E286" s="73"/>
      <c r="F286" s="72"/>
      <c r="G286" s="72"/>
      <c r="H286" s="72"/>
      <c r="I286" s="72"/>
      <c r="J286" s="72"/>
      <c r="K286" s="72"/>
    </row>
    <row r="287" spans="1:11" ht="15">
      <c r="A287" s="72"/>
      <c r="B287" s="72"/>
      <c r="C287" s="72"/>
      <c r="D287" s="73"/>
      <c r="E287" s="73"/>
      <c r="F287" s="72"/>
      <c r="G287" s="72"/>
      <c r="H287" s="72"/>
      <c r="I287" s="72"/>
      <c r="J287" s="72"/>
      <c r="K287" s="72"/>
    </row>
    <row r="288" spans="1:11" ht="15">
      <c r="A288" s="72"/>
      <c r="B288" s="72"/>
      <c r="C288" s="72"/>
      <c r="D288" s="73"/>
      <c r="E288" s="73"/>
      <c r="F288" s="72"/>
      <c r="G288" s="72"/>
      <c r="H288" s="72"/>
      <c r="I288" s="72"/>
      <c r="J288" s="72"/>
      <c r="K288" s="72"/>
    </row>
    <row r="289" spans="1:11" ht="15">
      <c r="A289" s="72"/>
      <c r="B289" s="72"/>
      <c r="C289" s="72"/>
      <c r="D289" s="73"/>
      <c r="E289" s="73"/>
      <c r="F289" s="72"/>
      <c r="G289" s="72"/>
      <c r="H289" s="72"/>
      <c r="I289" s="72"/>
      <c r="J289" s="72"/>
      <c r="K289" s="72"/>
    </row>
    <row r="290" spans="1:11" ht="15">
      <c r="A290" s="72"/>
      <c r="B290" s="72"/>
      <c r="C290" s="72"/>
      <c r="D290" s="73"/>
      <c r="E290" s="73"/>
      <c r="F290" s="72"/>
      <c r="G290" s="72"/>
      <c r="H290" s="72"/>
      <c r="I290" s="72"/>
      <c r="J290" s="72"/>
      <c r="K290" s="72"/>
    </row>
    <row r="291" spans="1:11" ht="15">
      <c r="A291" s="72"/>
      <c r="B291" s="72"/>
      <c r="C291" s="72"/>
      <c r="D291" s="73"/>
      <c r="E291" s="73"/>
      <c r="F291" s="72"/>
      <c r="G291" s="72"/>
      <c r="H291" s="72"/>
      <c r="I291" s="72"/>
      <c r="J291" s="72"/>
      <c r="K291" s="72"/>
    </row>
    <row r="292" spans="1:11" ht="15">
      <c r="A292" s="72"/>
      <c r="B292" s="72"/>
      <c r="C292" s="72"/>
      <c r="D292" s="73"/>
      <c r="E292" s="73"/>
      <c r="F292" s="72"/>
      <c r="G292" s="72"/>
      <c r="H292" s="72"/>
      <c r="I292" s="72"/>
      <c r="J292" s="72"/>
      <c r="K292" s="72"/>
    </row>
    <row r="293" spans="1:11" ht="15">
      <c r="A293" s="72"/>
      <c r="B293" s="72"/>
      <c r="C293" s="72"/>
      <c r="D293" s="73"/>
      <c r="E293" s="73"/>
      <c r="F293" s="72"/>
      <c r="G293" s="72"/>
      <c r="H293" s="72"/>
      <c r="I293" s="72"/>
      <c r="J293" s="72"/>
      <c r="K293" s="72"/>
    </row>
    <row r="294" spans="1:11" ht="15">
      <c r="A294" s="72"/>
      <c r="B294" s="72"/>
      <c r="C294" s="72"/>
      <c r="D294" s="73"/>
      <c r="E294" s="73"/>
      <c r="F294" s="72"/>
      <c r="G294" s="72"/>
      <c r="H294" s="72"/>
      <c r="I294" s="72"/>
      <c r="J294" s="72"/>
      <c r="K294" s="72"/>
    </row>
    <row r="295" spans="1:11" ht="15">
      <c r="A295" s="72"/>
      <c r="B295" s="72"/>
      <c r="C295" s="72"/>
      <c r="D295" s="73"/>
      <c r="E295" s="73"/>
      <c r="F295" s="72"/>
      <c r="G295" s="72"/>
      <c r="H295" s="72"/>
      <c r="I295" s="72"/>
      <c r="J295" s="72"/>
      <c r="K295" s="72"/>
    </row>
    <row r="296" spans="1:11" ht="15">
      <c r="A296" s="72"/>
      <c r="B296" s="72"/>
      <c r="C296" s="72"/>
      <c r="D296" s="73"/>
      <c r="E296" s="73"/>
      <c r="F296" s="72"/>
      <c r="G296" s="72"/>
      <c r="H296" s="72"/>
      <c r="I296" s="72"/>
      <c r="J296" s="72"/>
      <c r="K296" s="72"/>
    </row>
    <row r="297" spans="1:11" ht="15">
      <c r="A297" s="72"/>
      <c r="B297" s="72"/>
      <c r="C297" s="72"/>
      <c r="D297" s="73"/>
      <c r="E297" s="73"/>
      <c r="F297" s="72"/>
      <c r="G297" s="72"/>
      <c r="H297" s="72"/>
      <c r="I297" s="72"/>
      <c r="J297" s="72"/>
      <c r="K297" s="72"/>
    </row>
    <row r="298" spans="1:11" ht="15">
      <c r="A298" s="72"/>
      <c r="B298" s="72"/>
      <c r="C298" s="72"/>
      <c r="D298" s="73"/>
      <c r="E298" s="73"/>
      <c r="F298" s="72"/>
      <c r="G298" s="72"/>
      <c r="H298" s="72"/>
      <c r="I298" s="72"/>
      <c r="J298" s="72"/>
      <c r="K298" s="72"/>
    </row>
    <row r="299" spans="1:11" ht="15">
      <c r="A299" s="72"/>
      <c r="B299" s="72"/>
      <c r="C299" s="72"/>
      <c r="D299" s="73"/>
      <c r="E299" s="73"/>
      <c r="F299" s="72"/>
      <c r="G299" s="72"/>
      <c r="H299" s="72"/>
      <c r="I299" s="72"/>
      <c r="J299" s="72"/>
      <c r="K299" s="72"/>
    </row>
    <row r="300" spans="1:11" ht="15">
      <c r="A300" s="72"/>
      <c r="B300" s="72"/>
      <c r="C300" s="72"/>
      <c r="D300" s="73"/>
      <c r="E300" s="73"/>
      <c r="F300" s="72"/>
      <c r="G300" s="72"/>
      <c r="H300" s="72"/>
      <c r="I300" s="72"/>
      <c r="J300" s="72"/>
      <c r="K300" s="72"/>
    </row>
    <row r="301" spans="1:11" ht="15">
      <c r="A301" s="72"/>
      <c r="B301" s="72"/>
      <c r="C301" s="72"/>
      <c r="D301" s="73"/>
      <c r="E301" s="73"/>
      <c r="F301" s="72"/>
      <c r="G301" s="72"/>
      <c r="H301" s="72"/>
      <c r="I301" s="72"/>
      <c r="J301" s="72"/>
      <c r="K301" s="72"/>
    </row>
    <row r="302" spans="1:11" ht="15">
      <c r="A302" s="72"/>
      <c r="B302" s="72"/>
      <c r="C302" s="72"/>
      <c r="D302" s="73"/>
      <c r="E302" s="73"/>
      <c r="F302" s="72"/>
      <c r="G302" s="72"/>
      <c r="H302" s="72"/>
      <c r="I302" s="72"/>
      <c r="J302" s="72"/>
      <c r="K302" s="72"/>
    </row>
    <row r="303" spans="1:11" ht="15">
      <c r="A303" s="72"/>
      <c r="B303" s="72"/>
      <c r="C303" s="72"/>
      <c r="D303" s="73"/>
      <c r="E303" s="73"/>
      <c r="F303" s="72"/>
      <c r="G303" s="72"/>
      <c r="H303" s="72"/>
      <c r="I303" s="72"/>
      <c r="J303" s="72"/>
      <c r="K303" s="72"/>
    </row>
    <row r="304" spans="1:11" ht="15">
      <c r="A304" s="72"/>
      <c r="B304" s="72"/>
      <c r="C304" s="72"/>
      <c r="D304" s="73"/>
      <c r="E304" s="73"/>
      <c r="F304" s="72"/>
      <c r="G304" s="72"/>
      <c r="H304" s="72"/>
      <c r="I304" s="72"/>
      <c r="J304" s="72"/>
      <c r="K304" s="72"/>
    </row>
    <row r="305" spans="1:11" ht="15">
      <c r="A305" s="72"/>
      <c r="B305" s="72"/>
      <c r="C305" s="72"/>
      <c r="D305" s="73"/>
      <c r="E305" s="73"/>
      <c r="F305" s="72"/>
      <c r="G305" s="72"/>
      <c r="H305" s="72"/>
      <c r="I305" s="72"/>
      <c r="J305" s="72"/>
      <c r="K305" s="72"/>
    </row>
    <row r="306" spans="1:11" ht="15">
      <c r="A306" s="72"/>
      <c r="B306" s="72"/>
      <c r="C306" s="72"/>
      <c r="D306" s="73"/>
      <c r="E306" s="73"/>
      <c r="F306" s="72"/>
      <c r="G306" s="72"/>
      <c r="H306" s="72"/>
      <c r="I306" s="72"/>
      <c r="J306" s="72"/>
      <c r="K306" s="72"/>
    </row>
    <row r="307" spans="1:11" ht="15">
      <c r="A307" s="72"/>
      <c r="B307" s="72"/>
      <c r="C307" s="72"/>
      <c r="D307" s="73"/>
      <c r="E307" s="73"/>
      <c r="F307" s="72"/>
      <c r="G307" s="72"/>
      <c r="H307" s="72"/>
      <c r="I307" s="72"/>
      <c r="J307" s="72"/>
      <c r="K307" s="72"/>
    </row>
    <row r="308" spans="1:11" ht="15">
      <c r="A308" s="72"/>
      <c r="B308" s="72"/>
      <c r="C308" s="72"/>
      <c r="D308" s="73"/>
      <c r="E308" s="73"/>
      <c r="F308" s="72"/>
      <c r="G308" s="72"/>
      <c r="H308" s="72"/>
      <c r="I308" s="72"/>
      <c r="J308" s="72"/>
      <c r="K308" s="72"/>
    </row>
    <row r="309" spans="1:11" ht="15">
      <c r="A309" s="72"/>
      <c r="B309" s="72"/>
      <c r="C309" s="72"/>
      <c r="D309" s="73"/>
      <c r="E309" s="73"/>
      <c r="F309" s="72"/>
      <c r="G309" s="72"/>
      <c r="H309" s="72"/>
      <c r="I309" s="72"/>
      <c r="J309" s="72"/>
      <c r="K309" s="72"/>
    </row>
    <row r="310" spans="1:11" ht="15">
      <c r="A310" s="72"/>
      <c r="B310" s="72"/>
      <c r="C310" s="72"/>
      <c r="D310" s="73"/>
      <c r="E310" s="73"/>
      <c r="F310" s="72"/>
      <c r="G310" s="72"/>
      <c r="H310" s="72"/>
      <c r="I310" s="72"/>
      <c r="J310" s="72"/>
      <c r="K310" s="72"/>
    </row>
    <row r="311" spans="1:11" ht="15">
      <c r="A311" s="72"/>
      <c r="B311" s="72"/>
      <c r="C311" s="72"/>
      <c r="D311" s="73"/>
      <c r="E311" s="73"/>
      <c r="F311" s="72"/>
      <c r="G311" s="72"/>
      <c r="H311" s="72"/>
      <c r="I311" s="72"/>
      <c r="J311" s="72"/>
      <c r="K311" s="72"/>
    </row>
    <row r="312" spans="1:11" ht="15">
      <c r="A312" s="72"/>
      <c r="B312" s="72"/>
      <c r="C312" s="72"/>
      <c r="D312" s="73"/>
      <c r="E312" s="73"/>
      <c r="F312" s="72"/>
      <c r="G312" s="72"/>
      <c r="H312" s="72"/>
      <c r="I312" s="72"/>
      <c r="J312" s="72"/>
      <c r="K312" s="72"/>
    </row>
    <row r="313" spans="1:11" ht="15">
      <c r="A313" s="72"/>
      <c r="B313" s="72"/>
      <c r="C313" s="72"/>
      <c r="D313" s="73"/>
      <c r="E313" s="73"/>
      <c r="F313" s="72"/>
      <c r="G313" s="72"/>
      <c r="H313" s="72"/>
      <c r="I313" s="72"/>
      <c r="J313" s="72"/>
      <c r="K313" s="72"/>
    </row>
    <row r="314" spans="1:11" ht="15">
      <c r="A314" s="72"/>
      <c r="B314" s="72"/>
      <c r="C314" s="72"/>
      <c r="D314" s="73"/>
      <c r="E314" s="73"/>
      <c r="F314" s="72"/>
      <c r="G314" s="72"/>
      <c r="H314" s="72"/>
      <c r="I314" s="72"/>
      <c r="J314" s="72"/>
      <c r="K314" s="72"/>
    </row>
    <row r="315" spans="1:11" ht="15">
      <c r="A315" s="72"/>
      <c r="B315" s="72"/>
      <c r="C315" s="72"/>
      <c r="D315" s="73"/>
      <c r="E315" s="73"/>
      <c r="F315" s="72"/>
      <c r="G315" s="72"/>
      <c r="H315" s="72"/>
      <c r="I315" s="72"/>
      <c r="J315" s="72"/>
      <c r="K315" s="72"/>
    </row>
    <row r="316" spans="1:11" ht="15">
      <c r="A316" s="72"/>
      <c r="B316" s="72"/>
      <c r="C316" s="72"/>
      <c r="D316" s="73"/>
      <c r="E316" s="73"/>
      <c r="F316" s="72"/>
      <c r="G316" s="72"/>
      <c r="H316" s="72"/>
      <c r="I316" s="72"/>
      <c r="J316" s="72"/>
      <c r="K316" s="72"/>
    </row>
    <row r="317" spans="1:11" ht="15">
      <c r="A317" s="72"/>
      <c r="B317" s="72"/>
      <c r="C317" s="72"/>
      <c r="D317" s="73"/>
      <c r="E317" s="73"/>
      <c r="F317" s="72"/>
      <c r="G317" s="72"/>
      <c r="H317" s="72"/>
      <c r="I317" s="72"/>
      <c r="J317" s="72"/>
      <c r="K317" s="72"/>
    </row>
    <row r="318" spans="1:11" ht="15">
      <c r="A318" s="72"/>
      <c r="B318" s="72"/>
      <c r="C318" s="72"/>
      <c r="D318" s="73"/>
      <c r="E318" s="73"/>
      <c r="F318" s="72"/>
      <c r="G318" s="72"/>
      <c r="H318" s="72"/>
      <c r="I318" s="72"/>
      <c r="J318" s="72"/>
      <c r="K318" s="72"/>
    </row>
    <row r="319" spans="1:11" ht="15">
      <c r="A319" s="72"/>
      <c r="B319" s="72"/>
      <c r="C319" s="72"/>
      <c r="D319" s="73"/>
      <c r="E319" s="73"/>
      <c r="F319" s="72"/>
      <c r="G319" s="72"/>
      <c r="H319" s="72"/>
      <c r="I319" s="72"/>
      <c r="J319" s="72"/>
      <c r="K319" s="72"/>
    </row>
    <row r="320" spans="1:11" ht="15">
      <c r="A320" s="72"/>
      <c r="B320" s="72"/>
      <c r="C320" s="72"/>
      <c r="D320" s="73"/>
      <c r="E320" s="73"/>
      <c r="F320" s="72"/>
      <c r="G320" s="72"/>
      <c r="H320" s="72"/>
      <c r="I320" s="72"/>
      <c r="J320" s="72"/>
      <c r="K320" s="72"/>
    </row>
    <row r="321" spans="1:11" ht="15">
      <c r="A321" s="72"/>
      <c r="B321" s="72"/>
      <c r="C321" s="72"/>
      <c r="D321" s="73"/>
      <c r="E321" s="73"/>
      <c r="F321" s="72"/>
      <c r="G321" s="72"/>
      <c r="H321" s="72"/>
      <c r="I321" s="72"/>
      <c r="J321" s="72"/>
      <c r="K321" s="72"/>
    </row>
    <row r="322" spans="1:11" ht="15">
      <c r="A322" s="72"/>
      <c r="B322" s="72"/>
      <c r="C322" s="72"/>
      <c r="D322" s="73"/>
      <c r="E322" s="73"/>
      <c r="F322" s="72"/>
      <c r="G322" s="72"/>
      <c r="H322" s="72"/>
      <c r="I322" s="72"/>
      <c r="J322" s="72"/>
      <c r="K322" s="72"/>
    </row>
    <row r="323" spans="1:11" ht="15">
      <c r="A323" s="72"/>
      <c r="B323" s="72"/>
      <c r="C323" s="72"/>
      <c r="D323" s="73"/>
      <c r="E323" s="73"/>
      <c r="F323" s="72"/>
      <c r="G323" s="72"/>
      <c r="H323" s="72"/>
      <c r="I323" s="72"/>
      <c r="J323" s="72"/>
      <c r="K323" s="72"/>
    </row>
    <row r="324" spans="1:11" ht="15">
      <c r="A324" s="72"/>
      <c r="B324" s="72"/>
      <c r="C324" s="72"/>
      <c r="D324" s="73"/>
      <c r="E324" s="73"/>
      <c r="F324" s="72"/>
      <c r="G324" s="72"/>
      <c r="H324" s="72"/>
      <c r="I324" s="72"/>
      <c r="J324" s="72"/>
      <c r="K324" s="72"/>
    </row>
    <row r="325" spans="1:11" ht="15">
      <c r="A325" s="72"/>
      <c r="B325" s="72"/>
      <c r="C325" s="72"/>
      <c r="D325" s="73"/>
      <c r="E325" s="73"/>
      <c r="F325" s="72"/>
      <c r="G325" s="72"/>
      <c r="H325" s="72"/>
      <c r="I325" s="72"/>
      <c r="J325" s="72"/>
      <c r="K325" s="72"/>
    </row>
    <row r="326" spans="1:11" ht="15">
      <c r="A326" s="72"/>
      <c r="B326" s="72"/>
      <c r="C326" s="72"/>
      <c r="D326" s="73"/>
      <c r="E326" s="73"/>
      <c r="F326" s="72"/>
      <c r="G326" s="72"/>
      <c r="H326" s="72"/>
      <c r="I326" s="72"/>
      <c r="J326" s="72"/>
      <c r="K326" s="72"/>
    </row>
    <row r="327" spans="1:11" ht="15">
      <c r="A327" s="72"/>
      <c r="B327" s="72"/>
      <c r="C327" s="72"/>
      <c r="D327" s="73"/>
      <c r="E327" s="73"/>
      <c r="F327" s="72"/>
      <c r="G327" s="72"/>
      <c r="H327" s="72"/>
      <c r="I327" s="72"/>
      <c r="J327" s="72"/>
      <c r="K327" s="72"/>
    </row>
    <row r="328" spans="1:11" ht="15">
      <c r="A328" s="72"/>
      <c r="B328" s="72"/>
      <c r="C328" s="72"/>
      <c r="D328" s="73"/>
      <c r="E328" s="73"/>
      <c r="F328" s="72"/>
      <c r="G328" s="72"/>
      <c r="H328" s="72"/>
      <c r="I328" s="72"/>
      <c r="J328" s="72"/>
      <c r="K328" s="72"/>
    </row>
    <row r="329" spans="1:11" ht="15">
      <c r="A329" s="72"/>
      <c r="B329" s="72"/>
      <c r="C329" s="72"/>
      <c r="D329" s="73"/>
      <c r="E329" s="73"/>
      <c r="F329" s="72"/>
      <c r="G329" s="72"/>
      <c r="H329" s="72"/>
      <c r="I329" s="72"/>
      <c r="J329" s="72"/>
      <c r="K329" s="72"/>
    </row>
    <row r="330" spans="1:11" ht="15">
      <c r="A330" s="72"/>
      <c r="B330" s="72"/>
      <c r="C330" s="72"/>
      <c r="D330" s="73"/>
      <c r="E330" s="73"/>
      <c r="F330" s="72"/>
      <c r="G330" s="72"/>
      <c r="H330" s="72"/>
      <c r="I330" s="72"/>
      <c r="J330" s="72"/>
      <c r="K330" s="72"/>
    </row>
    <row r="331" spans="1:11" ht="15">
      <c r="A331" s="72"/>
      <c r="B331" s="72"/>
      <c r="C331" s="72"/>
      <c r="D331" s="73"/>
      <c r="E331" s="73"/>
      <c r="F331" s="72"/>
      <c r="G331" s="72"/>
      <c r="H331" s="72"/>
      <c r="I331" s="72"/>
      <c r="J331" s="72"/>
      <c r="K331" s="72"/>
    </row>
    <row r="332" spans="1:11" ht="15">
      <c r="A332" s="72"/>
      <c r="B332" s="72"/>
      <c r="C332" s="72"/>
      <c r="D332" s="73"/>
      <c r="E332" s="73"/>
      <c r="F332" s="72"/>
      <c r="G332" s="72"/>
      <c r="H332" s="72"/>
      <c r="I332" s="72"/>
      <c r="J332" s="72"/>
      <c r="K332" s="72"/>
    </row>
    <row r="333" spans="1:11" ht="15">
      <c r="A333" s="72"/>
      <c r="B333" s="72"/>
      <c r="C333" s="72"/>
      <c r="D333" s="73"/>
      <c r="E333" s="73"/>
      <c r="F333" s="72"/>
      <c r="G333" s="72"/>
      <c r="H333" s="72"/>
      <c r="I333" s="72"/>
      <c r="J333" s="72"/>
      <c r="K333" s="72"/>
    </row>
    <row r="334" spans="1:11" ht="15">
      <c r="A334" s="72"/>
      <c r="B334" s="72"/>
      <c r="C334" s="72"/>
      <c r="D334" s="73"/>
      <c r="E334" s="73"/>
      <c r="F334" s="72"/>
      <c r="G334" s="72"/>
      <c r="H334" s="72"/>
      <c r="I334" s="72"/>
      <c r="J334" s="72"/>
      <c r="K334" s="72"/>
    </row>
    <row r="335" spans="1:11" ht="15">
      <c r="A335" s="72"/>
      <c r="B335" s="72"/>
      <c r="C335" s="72"/>
      <c r="D335" s="73"/>
      <c r="E335" s="73"/>
      <c r="F335" s="72"/>
      <c r="G335" s="72"/>
      <c r="H335" s="72"/>
      <c r="I335" s="72"/>
      <c r="J335" s="72"/>
      <c r="K335" s="72"/>
    </row>
    <row r="336" spans="1:11" ht="15">
      <c r="A336" s="72"/>
      <c r="B336" s="72"/>
      <c r="C336" s="72"/>
      <c r="D336" s="73"/>
      <c r="E336" s="73"/>
      <c r="F336" s="72"/>
      <c r="G336" s="72"/>
      <c r="H336" s="72"/>
      <c r="I336" s="72"/>
      <c r="J336" s="72"/>
      <c r="K336" s="72"/>
    </row>
    <row r="337" spans="1:11" ht="15">
      <c r="A337" s="72"/>
      <c r="B337" s="72"/>
      <c r="C337" s="72"/>
      <c r="D337" s="73"/>
      <c r="E337" s="73"/>
      <c r="F337" s="72"/>
      <c r="G337" s="72"/>
      <c r="H337" s="72"/>
      <c r="I337" s="72"/>
      <c r="J337" s="72"/>
      <c r="K337" s="72"/>
    </row>
    <row r="338" spans="1:11" ht="15">
      <c r="A338" s="72"/>
      <c r="B338" s="72"/>
      <c r="C338" s="72"/>
      <c r="D338" s="73"/>
      <c r="E338" s="73"/>
      <c r="F338" s="72"/>
      <c r="G338" s="72"/>
      <c r="H338" s="72"/>
      <c r="I338" s="72"/>
      <c r="J338" s="72"/>
      <c r="K338" s="72"/>
    </row>
    <row r="339" spans="1:11" ht="15">
      <c r="A339" s="72"/>
      <c r="B339" s="72"/>
      <c r="C339" s="72"/>
      <c r="D339" s="73"/>
      <c r="E339" s="73"/>
      <c r="F339" s="72"/>
      <c r="G339" s="72"/>
      <c r="H339" s="72"/>
      <c r="I339" s="72"/>
      <c r="J339" s="72"/>
      <c r="K339" s="72"/>
    </row>
    <row r="340" spans="1:11" ht="15">
      <c r="A340" s="72"/>
      <c r="B340" s="72"/>
      <c r="C340" s="72"/>
      <c r="D340" s="73"/>
      <c r="E340" s="73"/>
      <c r="F340" s="72"/>
      <c r="G340" s="72"/>
      <c r="H340" s="72"/>
      <c r="I340" s="72"/>
      <c r="J340" s="72"/>
      <c r="K340" s="72"/>
    </row>
    <row r="341" spans="1:11" ht="15">
      <c r="A341" s="72"/>
      <c r="B341" s="72"/>
      <c r="C341" s="72"/>
      <c r="D341" s="73"/>
      <c r="E341" s="73"/>
      <c r="F341" s="72"/>
      <c r="G341" s="72"/>
      <c r="H341" s="72"/>
      <c r="I341" s="72"/>
      <c r="J341" s="72"/>
      <c r="K341" s="72"/>
    </row>
    <row r="342" spans="1:11" ht="15">
      <c r="A342" s="72"/>
      <c r="B342" s="72"/>
      <c r="C342" s="72"/>
      <c r="D342" s="73"/>
      <c r="E342" s="73"/>
      <c r="F342" s="72"/>
      <c r="G342" s="72"/>
      <c r="H342" s="72"/>
      <c r="I342" s="72"/>
      <c r="J342" s="72"/>
      <c r="K342" s="72"/>
    </row>
    <row r="343" spans="1:11" ht="15">
      <c r="A343" s="72"/>
      <c r="B343" s="72"/>
      <c r="C343" s="72"/>
      <c r="D343" s="73"/>
      <c r="E343" s="73"/>
      <c r="F343" s="72"/>
      <c r="G343" s="72"/>
      <c r="H343" s="72"/>
      <c r="I343" s="72"/>
      <c r="J343" s="72"/>
      <c r="K343" s="72"/>
    </row>
    <row r="344" spans="1:11" ht="15">
      <c r="A344" s="72"/>
      <c r="B344" s="72"/>
      <c r="C344" s="72"/>
      <c r="D344" s="73"/>
      <c r="E344" s="73"/>
      <c r="F344" s="72"/>
      <c r="G344" s="72"/>
      <c r="H344" s="72"/>
      <c r="I344" s="72"/>
      <c r="J344" s="72"/>
      <c r="K344" s="72"/>
    </row>
    <row r="345" spans="1:11" ht="15">
      <c r="A345" s="72"/>
      <c r="B345" s="72"/>
      <c r="C345" s="72"/>
      <c r="D345" s="73"/>
      <c r="E345" s="73"/>
      <c r="F345" s="72"/>
      <c r="G345" s="72"/>
      <c r="H345" s="72"/>
      <c r="I345" s="72"/>
      <c r="J345" s="72"/>
      <c r="K345" s="72"/>
    </row>
    <row r="346" spans="1:11" ht="15">
      <c r="A346" s="72"/>
      <c r="B346" s="72"/>
      <c r="C346" s="72"/>
      <c r="D346" s="73"/>
      <c r="E346" s="73"/>
      <c r="F346" s="72"/>
      <c r="G346" s="72"/>
      <c r="H346" s="72"/>
      <c r="I346" s="72"/>
      <c r="J346" s="72"/>
      <c r="K346" s="72"/>
    </row>
    <row r="347" spans="1:11" ht="15">
      <c r="A347" s="72"/>
      <c r="B347" s="72"/>
      <c r="C347" s="72"/>
      <c r="D347" s="73"/>
      <c r="E347" s="73"/>
      <c r="F347" s="72"/>
      <c r="G347" s="72"/>
      <c r="H347" s="72"/>
      <c r="I347" s="72"/>
      <c r="J347" s="72"/>
      <c r="K347" s="72"/>
    </row>
    <row r="348" spans="1:11" ht="15">
      <c r="A348" s="72"/>
      <c r="B348" s="72"/>
      <c r="C348" s="72"/>
      <c r="D348" s="73"/>
      <c r="E348" s="73"/>
      <c r="F348" s="72"/>
      <c r="G348" s="72"/>
      <c r="H348" s="72"/>
      <c r="I348" s="72"/>
      <c r="J348" s="72"/>
      <c r="K348" s="72"/>
    </row>
    <row r="349" spans="1:11" ht="15">
      <c r="A349" s="72"/>
      <c r="B349" s="72"/>
      <c r="C349" s="72"/>
      <c r="D349" s="73"/>
      <c r="E349" s="73"/>
      <c r="F349" s="72"/>
      <c r="G349" s="72"/>
      <c r="H349" s="72"/>
      <c r="I349" s="72"/>
      <c r="J349" s="72"/>
      <c r="K349" s="72"/>
    </row>
    <row r="350" spans="1:11" ht="15">
      <c r="A350" s="72"/>
      <c r="B350" s="72"/>
      <c r="C350" s="72"/>
      <c r="D350" s="73"/>
      <c r="E350" s="73"/>
      <c r="F350" s="72"/>
      <c r="G350" s="72"/>
      <c r="H350" s="72"/>
      <c r="I350" s="72"/>
      <c r="J350" s="72"/>
      <c r="K350" s="72"/>
    </row>
    <row r="351" spans="1:11" ht="15">
      <c r="A351" s="72"/>
      <c r="B351" s="72"/>
      <c r="C351" s="72"/>
      <c r="D351" s="73"/>
      <c r="E351" s="73"/>
      <c r="F351" s="72"/>
      <c r="G351" s="72"/>
      <c r="H351" s="72"/>
      <c r="I351" s="72"/>
      <c r="J351" s="72"/>
      <c r="K351" s="72"/>
    </row>
    <row r="352" spans="1:11" ht="15">
      <c r="A352" s="72"/>
      <c r="B352" s="72"/>
      <c r="C352" s="72"/>
      <c r="D352" s="73"/>
      <c r="E352" s="73"/>
      <c r="F352" s="72"/>
      <c r="G352" s="72"/>
      <c r="H352" s="72"/>
      <c r="I352" s="72"/>
      <c r="J352" s="72"/>
      <c r="K352" s="72"/>
    </row>
    <row r="353" spans="1:11" ht="15">
      <c r="A353" s="72"/>
      <c r="B353" s="72"/>
      <c r="C353" s="72"/>
      <c r="D353" s="73"/>
      <c r="E353" s="73"/>
      <c r="F353" s="72"/>
      <c r="G353" s="72"/>
      <c r="H353" s="72"/>
      <c r="I353" s="72"/>
      <c r="J353" s="72"/>
      <c r="K353" s="72"/>
    </row>
    <row r="354" spans="1:11" ht="15">
      <c r="A354" s="72"/>
      <c r="B354" s="72"/>
      <c r="C354" s="72"/>
      <c r="D354" s="73"/>
      <c r="E354" s="73"/>
      <c r="F354" s="72"/>
      <c r="G354" s="72"/>
      <c r="H354" s="72"/>
      <c r="I354" s="72"/>
      <c r="J354" s="72"/>
      <c r="K354" s="72"/>
    </row>
    <row r="355" spans="1:11" ht="15">
      <c r="A355" s="72"/>
      <c r="B355" s="72"/>
      <c r="C355" s="72"/>
      <c r="D355" s="73"/>
      <c r="E355" s="73"/>
      <c r="F355" s="72"/>
      <c r="G355" s="72"/>
      <c r="H355" s="72"/>
      <c r="I355" s="72"/>
      <c r="J355" s="72"/>
      <c r="K355" s="72"/>
    </row>
    <row r="356" spans="1:11" ht="15">
      <c r="A356" s="72"/>
      <c r="B356" s="72"/>
      <c r="C356" s="72"/>
      <c r="D356" s="73"/>
      <c r="E356" s="73"/>
      <c r="F356" s="72"/>
      <c r="G356" s="72"/>
      <c r="H356" s="72"/>
      <c r="I356" s="72"/>
      <c r="J356" s="72"/>
      <c r="K356" s="72"/>
    </row>
    <row r="357" spans="1:11" ht="15">
      <c r="A357" s="72"/>
      <c r="B357" s="72"/>
      <c r="C357" s="72"/>
      <c r="D357" s="73"/>
      <c r="E357" s="73"/>
      <c r="F357" s="72"/>
      <c r="G357" s="72"/>
      <c r="H357" s="72"/>
      <c r="I357" s="72"/>
      <c r="J357" s="72"/>
      <c r="K357" s="72"/>
    </row>
    <row r="358" spans="1:11" ht="15">
      <c r="A358" s="72"/>
      <c r="B358" s="72"/>
      <c r="C358" s="72"/>
      <c r="D358" s="73"/>
      <c r="E358" s="73"/>
      <c r="F358" s="72"/>
      <c r="G358" s="72"/>
      <c r="H358" s="72"/>
      <c r="I358" s="72"/>
      <c r="J358" s="72"/>
      <c r="K358" s="72"/>
    </row>
    <row r="359" spans="1:11" ht="15">
      <c r="A359" s="72"/>
      <c r="B359" s="72"/>
      <c r="C359" s="72"/>
      <c r="D359" s="73"/>
      <c r="E359" s="73"/>
      <c r="F359" s="72"/>
      <c r="G359" s="72"/>
      <c r="H359" s="72"/>
      <c r="I359" s="72"/>
      <c r="J359" s="72"/>
      <c r="K359" s="72"/>
    </row>
    <row r="360" spans="1:11" ht="15">
      <c r="A360" s="72"/>
      <c r="B360" s="72"/>
      <c r="C360" s="72"/>
      <c r="D360" s="73"/>
      <c r="E360" s="73"/>
      <c r="F360" s="72"/>
      <c r="G360" s="72"/>
      <c r="H360" s="72"/>
      <c r="I360" s="72"/>
      <c r="J360" s="72"/>
      <c r="K360" s="72"/>
    </row>
    <row r="361" spans="1:11" ht="15">
      <c r="A361" s="72"/>
      <c r="B361" s="72"/>
      <c r="C361" s="72"/>
      <c r="D361" s="73"/>
      <c r="E361" s="73"/>
      <c r="F361" s="72"/>
      <c r="G361" s="72"/>
      <c r="H361" s="72"/>
      <c r="I361" s="72"/>
      <c r="J361" s="72"/>
      <c r="K361" s="72"/>
    </row>
    <row r="362" spans="1:11" ht="15">
      <c r="A362" s="72"/>
      <c r="B362" s="72"/>
      <c r="C362" s="72"/>
      <c r="D362" s="73"/>
      <c r="E362" s="73"/>
      <c r="F362" s="72"/>
      <c r="G362" s="72"/>
      <c r="H362" s="72"/>
      <c r="I362" s="72"/>
      <c r="J362" s="72"/>
      <c r="K362" s="72"/>
    </row>
    <row r="363" spans="1:11" ht="15">
      <c r="A363" s="72"/>
      <c r="B363" s="72"/>
      <c r="C363" s="72"/>
      <c r="D363" s="73"/>
      <c r="E363" s="73"/>
      <c r="F363" s="72"/>
      <c r="G363" s="72"/>
      <c r="H363" s="72"/>
      <c r="I363" s="72"/>
      <c r="J363" s="72"/>
      <c r="K363" s="72"/>
    </row>
    <row r="364" spans="1:11" ht="15">
      <c r="A364" s="72"/>
      <c r="B364" s="72"/>
      <c r="C364" s="72"/>
      <c r="D364" s="73"/>
      <c r="E364" s="73"/>
      <c r="F364" s="72"/>
      <c r="G364" s="72"/>
      <c r="H364" s="72"/>
      <c r="I364" s="72"/>
      <c r="J364" s="72"/>
      <c r="K364" s="72"/>
    </row>
    <row r="365" spans="1:11" ht="15">
      <c r="A365" s="72"/>
      <c r="B365" s="72"/>
      <c r="C365" s="72"/>
      <c r="D365" s="73"/>
      <c r="E365" s="73"/>
      <c r="F365" s="72"/>
      <c r="G365" s="72"/>
      <c r="H365" s="72"/>
      <c r="I365" s="72"/>
      <c r="J365" s="72"/>
      <c r="K365" s="72"/>
    </row>
    <row r="366" spans="1:11" ht="15">
      <c r="A366" s="72"/>
      <c r="B366" s="72"/>
      <c r="C366" s="72"/>
      <c r="D366" s="73"/>
      <c r="E366" s="73"/>
      <c r="F366" s="72"/>
      <c r="G366" s="72"/>
      <c r="H366" s="72"/>
      <c r="I366" s="72"/>
      <c r="J366" s="72"/>
      <c r="K366" s="72"/>
    </row>
    <row r="367" spans="1:11" ht="15">
      <c r="A367" s="72"/>
      <c r="B367" s="72"/>
      <c r="C367" s="72"/>
      <c r="D367" s="73"/>
      <c r="E367" s="73"/>
      <c r="F367" s="72"/>
      <c r="G367" s="72"/>
      <c r="H367" s="72"/>
      <c r="I367" s="72"/>
      <c r="J367" s="72"/>
      <c r="K367" s="72"/>
    </row>
    <row r="368" spans="1:11" ht="15">
      <c r="A368" s="72"/>
      <c r="B368" s="72"/>
      <c r="C368" s="72"/>
      <c r="D368" s="73"/>
      <c r="E368" s="73"/>
      <c r="F368" s="72"/>
      <c r="G368" s="72"/>
      <c r="H368" s="72"/>
      <c r="I368" s="72"/>
      <c r="J368" s="72"/>
      <c r="K368" s="72"/>
    </row>
    <row r="369" spans="1:11" ht="15">
      <c r="A369" s="72"/>
      <c r="B369" s="72"/>
      <c r="C369" s="72"/>
      <c r="D369" s="73"/>
      <c r="E369" s="73"/>
      <c r="F369" s="72"/>
      <c r="G369" s="72"/>
      <c r="H369" s="72"/>
      <c r="I369" s="72"/>
      <c r="J369" s="72"/>
      <c r="K369" s="72"/>
    </row>
    <row r="370" spans="1:11" ht="15">
      <c r="A370" s="72"/>
      <c r="B370" s="72"/>
      <c r="C370" s="72"/>
      <c r="D370" s="73"/>
      <c r="E370" s="73"/>
      <c r="F370" s="72"/>
      <c r="G370" s="72"/>
      <c r="H370" s="72"/>
      <c r="I370" s="72"/>
      <c r="J370" s="72"/>
      <c r="K370" s="72"/>
    </row>
    <row r="371" spans="1:11" ht="15">
      <c r="A371" s="72"/>
      <c r="B371" s="72"/>
      <c r="C371" s="72"/>
      <c r="D371" s="73"/>
      <c r="E371" s="73"/>
      <c r="F371" s="72"/>
      <c r="G371" s="72"/>
      <c r="H371" s="72"/>
      <c r="I371" s="72"/>
      <c r="J371" s="72"/>
      <c r="K371" s="72"/>
    </row>
    <row r="372" spans="1:11" ht="15">
      <c r="A372" s="72"/>
      <c r="B372" s="72"/>
      <c r="C372" s="72"/>
      <c r="D372" s="73"/>
      <c r="E372" s="73"/>
      <c r="F372" s="72"/>
      <c r="G372" s="72"/>
      <c r="H372" s="72"/>
      <c r="I372" s="72"/>
      <c r="J372" s="72"/>
      <c r="K372" s="72"/>
    </row>
    <row r="373" spans="1:11" ht="15">
      <c r="A373" s="72"/>
      <c r="B373" s="72"/>
      <c r="C373" s="72"/>
      <c r="D373" s="73"/>
      <c r="E373" s="73"/>
      <c r="F373" s="72"/>
      <c r="G373" s="72"/>
      <c r="H373" s="72"/>
      <c r="I373" s="72"/>
      <c r="J373" s="72"/>
      <c r="K373" s="72"/>
    </row>
    <row r="374" spans="1:11" ht="15">
      <c r="A374" s="72"/>
      <c r="B374" s="72"/>
      <c r="C374" s="72"/>
      <c r="D374" s="73"/>
      <c r="E374" s="73"/>
      <c r="F374" s="72"/>
      <c r="G374" s="72"/>
      <c r="H374" s="72"/>
      <c r="I374" s="72"/>
      <c r="J374" s="72"/>
      <c r="K374" s="72"/>
    </row>
    <row r="375" spans="1:11" ht="15">
      <c r="A375" s="72"/>
      <c r="B375" s="72"/>
      <c r="C375" s="72"/>
      <c r="D375" s="73"/>
      <c r="E375" s="73"/>
      <c r="F375" s="72"/>
      <c r="G375" s="72"/>
      <c r="H375" s="72"/>
      <c r="I375" s="72"/>
      <c r="J375" s="72"/>
      <c r="K375" s="72"/>
    </row>
    <row r="376" spans="1:11" ht="15">
      <c r="A376" s="72"/>
      <c r="B376" s="72"/>
      <c r="C376" s="72"/>
      <c r="D376" s="73"/>
      <c r="E376" s="73"/>
      <c r="F376" s="72"/>
      <c r="G376" s="72"/>
      <c r="H376" s="72"/>
      <c r="I376" s="72"/>
      <c r="J376" s="72"/>
      <c r="K376" s="72"/>
    </row>
    <row r="377" spans="1:11" ht="15">
      <c r="A377" s="72"/>
      <c r="B377" s="72"/>
      <c r="C377" s="72"/>
      <c r="D377" s="73"/>
      <c r="E377" s="73"/>
      <c r="F377" s="72"/>
      <c r="G377" s="72"/>
      <c r="H377" s="72"/>
      <c r="I377" s="72"/>
      <c r="J377" s="72"/>
      <c r="K377" s="72"/>
    </row>
    <row r="378" spans="1:11" ht="15">
      <c r="A378" s="72"/>
      <c r="B378" s="72"/>
      <c r="C378" s="72"/>
      <c r="D378" s="73"/>
      <c r="E378" s="73"/>
      <c r="F378" s="72"/>
      <c r="G378" s="72"/>
      <c r="H378" s="72"/>
      <c r="I378" s="72"/>
      <c r="J378" s="72"/>
      <c r="K378" s="72"/>
    </row>
    <row r="379" spans="1:11" ht="15">
      <c r="A379" s="72"/>
      <c r="B379" s="72"/>
      <c r="C379" s="72"/>
      <c r="D379" s="73"/>
      <c r="E379" s="73"/>
      <c r="F379" s="72"/>
      <c r="G379" s="72"/>
      <c r="H379" s="72"/>
      <c r="I379" s="72"/>
      <c r="J379" s="72"/>
      <c r="K379" s="72"/>
    </row>
    <row r="380" spans="1:11" ht="15">
      <c r="A380" s="72"/>
      <c r="B380" s="72"/>
      <c r="C380" s="72"/>
      <c r="D380" s="73"/>
      <c r="E380" s="73"/>
      <c r="F380" s="72"/>
      <c r="G380" s="72"/>
      <c r="H380" s="72"/>
      <c r="I380" s="72"/>
      <c r="J380" s="72"/>
      <c r="K380" s="72"/>
    </row>
    <row r="381" spans="1:11" ht="15">
      <c r="A381" s="72"/>
      <c r="B381" s="72"/>
      <c r="C381" s="72"/>
      <c r="D381" s="73"/>
      <c r="E381" s="73"/>
      <c r="F381" s="72"/>
      <c r="G381" s="72"/>
      <c r="H381" s="72"/>
      <c r="I381" s="72"/>
      <c r="J381" s="72"/>
      <c r="K381" s="72"/>
    </row>
    <row r="382" spans="1:11" ht="15">
      <c r="A382" s="72"/>
      <c r="B382" s="72"/>
      <c r="C382" s="72"/>
      <c r="D382" s="73"/>
      <c r="E382" s="73"/>
      <c r="F382" s="72"/>
      <c r="G382" s="72"/>
      <c r="H382" s="72"/>
      <c r="I382" s="72"/>
      <c r="J382" s="72"/>
      <c r="K382" s="72"/>
    </row>
    <row r="383" spans="1:11" ht="15">
      <c r="A383" s="72"/>
      <c r="B383" s="72"/>
      <c r="C383" s="72"/>
      <c r="D383" s="73"/>
      <c r="E383" s="73"/>
      <c r="F383" s="72"/>
      <c r="G383" s="72"/>
      <c r="H383" s="72"/>
      <c r="I383" s="72"/>
      <c r="J383" s="72"/>
      <c r="K383" s="72"/>
    </row>
    <row r="384" spans="1:11" ht="15">
      <c r="A384" s="72"/>
      <c r="B384" s="72"/>
      <c r="C384" s="72"/>
      <c r="D384" s="73"/>
      <c r="E384" s="73"/>
      <c r="F384" s="72"/>
      <c r="G384" s="72"/>
      <c r="H384" s="72"/>
      <c r="I384" s="72"/>
      <c r="J384" s="72"/>
      <c r="K384" s="72"/>
    </row>
    <row r="385" spans="1:11" ht="15">
      <c r="A385" s="72"/>
      <c r="B385" s="72"/>
      <c r="C385" s="72"/>
      <c r="D385" s="73"/>
      <c r="E385" s="73"/>
      <c r="F385" s="72"/>
      <c r="G385" s="72"/>
      <c r="H385" s="72"/>
      <c r="I385" s="72"/>
      <c r="J385" s="72"/>
      <c r="K385" s="72"/>
    </row>
    <row r="386" spans="1:11" ht="15">
      <c r="A386" s="72"/>
      <c r="B386" s="72"/>
      <c r="C386" s="72"/>
      <c r="D386" s="73"/>
      <c r="E386" s="73"/>
      <c r="F386" s="72"/>
      <c r="G386" s="72"/>
      <c r="H386" s="72"/>
      <c r="I386" s="72"/>
      <c r="J386" s="72"/>
      <c r="K386" s="72"/>
    </row>
    <row r="387" spans="1:11" ht="15">
      <c r="A387" s="72"/>
      <c r="B387" s="72"/>
      <c r="C387" s="72"/>
      <c r="D387" s="73"/>
      <c r="E387" s="73"/>
      <c r="F387" s="72"/>
      <c r="G387" s="72"/>
      <c r="H387" s="72"/>
      <c r="I387" s="72"/>
      <c r="J387" s="72"/>
      <c r="K387" s="72"/>
    </row>
    <row r="388" spans="1:11" ht="15">
      <c r="A388" s="72"/>
      <c r="B388" s="72"/>
      <c r="C388" s="72"/>
      <c r="D388" s="73"/>
      <c r="E388" s="73"/>
      <c r="F388" s="72"/>
      <c r="G388" s="72"/>
      <c r="H388" s="72"/>
      <c r="I388" s="72"/>
      <c r="J388" s="72"/>
      <c r="K388" s="72"/>
    </row>
    <row r="389" spans="1:11" ht="15">
      <c r="A389" s="72"/>
      <c r="B389" s="72"/>
      <c r="C389" s="72"/>
      <c r="D389" s="73"/>
      <c r="E389" s="73"/>
      <c r="F389" s="72"/>
      <c r="G389" s="72"/>
      <c r="H389" s="72"/>
      <c r="I389" s="72"/>
      <c r="J389" s="72"/>
      <c r="K389" s="72"/>
    </row>
    <row r="390" spans="1:11" ht="15">
      <c r="A390" s="72"/>
      <c r="B390" s="72"/>
      <c r="C390" s="72"/>
      <c r="D390" s="73"/>
      <c r="E390" s="73"/>
      <c r="F390" s="72"/>
      <c r="G390" s="72"/>
      <c r="H390" s="72"/>
      <c r="I390" s="72"/>
      <c r="J390" s="72"/>
      <c r="K390" s="72"/>
    </row>
    <row r="391" spans="1:11" ht="15">
      <c r="A391" s="72"/>
      <c r="B391" s="72"/>
      <c r="C391" s="72"/>
      <c r="D391" s="73"/>
      <c r="E391" s="73"/>
      <c r="F391" s="72"/>
      <c r="G391" s="72"/>
      <c r="H391" s="72"/>
      <c r="I391" s="72"/>
      <c r="J391" s="72"/>
      <c r="K391" s="72"/>
    </row>
    <row r="392" spans="1:11" ht="15">
      <c r="A392" s="72"/>
      <c r="B392" s="72"/>
      <c r="C392" s="72"/>
      <c r="D392" s="73"/>
      <c r="E392" s="73"/>
      <c r="F392" s="72"/>
      <c r="G392" s="72"/>
      <c r="H392" s="72"/>
      <c r="I392" s="72"/>
      <c r="J392" s="72"/>
      <c r="K392" s="72"/>
    </row>
    <row r="393" spans="1:11" ht="15">
      <c r="A393" s="72"/>
      <c r="B393" s="72"/>
      <c r="C393" s="72"/>
      <c r="D393" s="73"/>
      <c r="E393" s="73"/>
      <c r="F393" s="72"/>
      <c r="G393" s="72"/>
      <c r="H393" s="72"/>
      <c r="I393" s="72"/>
      <c r="J393" s="72"/>
      <c r="K393" s="72"/>
    </row>
    <row r="394" spans="1:11" ht="15">
      <c r="A394" s="72"/>
      <c r="B394" s="72"/>
      <c r="C394" s="72"/>
      <c r="D394" s="73"/>
      <c r="E394" s="73"/>
      <c r="F394" s="72"/>
      <c r="G394" s="72"/>
      <c r="H394" s="72"/>
      <c r="I394" s="72"/>
      <c r="J394" s="72"/>
      <c r="K394" s="72"/>
    </row>
    <row r="395" spans="1:11" ht="15">
      <c r="A395" s="72"/>
      <c r="B395" s="72"/>
      <c r="C395" s="72"/>
      <c r="D395" s="73"/>
      <c r="E395" s="73"/>
      <c r="F395" s="72"/>
      <c r="G395" s="72"/>
      <c r="H395" s="72"/>
      <c r="I395" s="72"/>
      <c r="J395" s="72"/>
      <c r="K395" s="72"/>
    </row>
    <row r="396" spans="1:11" ht="15">
      <c r="A396" s="72"/>
      <c r="B396" s="72"/>
      <c r="C396" s="72"/>
      <c r="D396" s="73"/>
      <c r="E396" s="73"/>
      <c r="F396" s="72"/>
      <c r="G396" s="72"/>
      <c r="H396" s="72"/>
      <c r="I396" s="72"/>
      <c r="J396" s="72"/>
      <c r="K396" s="72"/>
    </row>
    <row r="397" spans="1:11" ht="15">
      <c r="A397" s="72"/>
      <c r="B397" s="72"/>
      <c r="C397" s="72"/>
      <c r="D397" s="73"/>
      <c r="E397" s="73"/>
      <c r="F397" s="72"/>
      <c r="G397" s="72"/>
      <c r="H397" s="72"/>
      <c r="I397" s="72"/>
      <c r="J397" s="72"/>
      <c r="K397" s="72"/>
    </row>
    <row r="398" spans="1:11" ht="15">
      <c r="A398" s="72"/>
      <c r="B398" s="72"/>
      <c r="C398" s="72"/>
      <c r="D398" s="73"/>
      <c r="E398" s="73"/>
      <c r="F398" s="72"/>
      <c r="G398" s="72"/>
      <c r="H398" s="72"/>
      <c r="I398" s="72"/>
      <c r="J398" s="72"/>
      <c r="K398" s="72"/>
    </row>
    <row r="399" spans="1:11" ht="15">
      <c r="A399" s="72"/>
      <c r="B399" s="72"/>
      <c r="C399" s="72"/>
      <c r="D399" s="73"/>
      <c r="E399" s="73"/>
      <c r="F399" s="72"/>
      <c r="G399" s="72"/>
      <c r="H399" s="72"/>
      <c r="I399" s="72"/>
      <c r="J399" s="72"/>
      <c r="K399" s="72"/>
    </row>
    <row r="400" spans="1:11" ht="15">
      <c r="A400" s="72"/>
      <c r="B400" s="72"/>
      <c r="C400" s="72"/>
      <c r="D400" s="73"/>
      <c r="E400" s="73"/>
      <c r="F400" s="72"/>
      <c r="G400" s="72"/>
      <c r="H400" s="72"/>
      <c r="I400" s="72"/>
      <c r="J400" s="72"/>
      <c r="K400" s="72"/>
    </row>
    <row r="401" spans="1:11" ht="15">
      <c r="A401" s="72"/>
      <c r="B401" s="72"/>
      <c r="C401" s="72"/>
      <c r="D401" s="73"/>
      <c r="E401" s="73"/>
      <c r="F401" s="72"/>
      <c r="G401" s="72"/>
      <c r="H401" s="72"/>
      <c r="I401" s="72"/>
      <c r="J401" s="72"/>
      <c r="K401" s="72"/>
    </row>
    <row r="402" spans="1:11" ht="15">
      <c r="A402" s="72"/>
      <c r="B402" s="72"/>
      <c r="C402" s="72"/>
      <c r="D402" s="73"/>
      <c r="E402" s="73"/>
      <c r="F402" s="72"/>
      <c r="G402" s="72"/>
      <c r="H402" s="72"/>
      <c r="I402" s="72"/>
      <c r="J402" s="72"/>
      <c r="K402" s="72"/>
    </row>
    <row r="403" spans="1:11" ht="15">
      <c r="A403" s="72"/>
      <c r="B403" s="72"/>
      <c r="C403" s="72"/>
      <c r="D403" s="73"/>
      <c r="E403" s="73"/>
      <c r="F403" s="72"/>
      <c r="G403" s="72"/>
      <c r="H403" s="72"/>
      <c r="I403" s="72"/>
      <c r="J403" s="72"/>
      <c r="K403" s="72"/>
    </row>
    <row r="404" spans="1:11" ht="15">
      <c r="A404" s="72"/>
      <c r="B404" s="72"/>
      <c r="C404" s="72"/>
      <c r="D404" s="73"/>
      <c r="E404" s="73"/>
      <c r="F404" s="72"/>
      <c r="G404" s="72"/>
      <c r="H404" s="72"/>
      <c r="I404" s="72"/>
      <c r="J404" s="72"/>
      <c r="K404" s="72"/>
    </row>
    <row r="405" spans="1:11" ht="15">
      <c r="A405" s="72"/>
      <c r="B405" s="72"/>
      <c r="C405" s="72"/>
      <c r="D405" s="73"/>
      <c r="E405" s="73"/>
      <c r="F405" s="72"/>
      <c r="G405" s="72"/>
      <c r="H405" s="72"/>
      <c r="I405" s="72"/>
      <c r="J405" s="72"/>
      <c r="K405" s="72"/>
    </row>
    <row r="406" spans="1:11" ht="15">
      <c r="A406" s="72"/>
      <c r="B406" s="72"/>
      <c r="C406" s="72"/>
      <c r="D406" s="73"/>
      <c r="E406" s="73"/>
      <c r="F406" s="72"/>
      <c r="G406" s="72"/>
      <c r="H406" s="72"/>
      <c r="I406" s="72"/>
      <c r="J406" s="72"/>
      <c r="K406" s="72"/>
    </row>
    <row r="407" spans="1:11" ht="15">
      <c r="A407" s="72"/>
      <c r="B407" s="72"/>
      <c r="C407" s="72"/>
      <c r="D407" s="73"/>
      <c r="E407" s="73"/>
      <c r="F407" s="72"/>
      <c r="G407" s="72"/>
      <c r="H407" s="72"/>
      <c r="I407" s="72"/>
      <c r="J407" s="72"/>
      <c r="K407" s="72"/>
    </row>
    <row r="408" spans="1:11" ht="15">
      <c r="A408" s="72"/>
      <c r="B408" s="72"/>
      <c r="C408" s="72"/>
      <c r="D408" s="73"/>
      <c r="E408" s="73"/>
      <c r="F408" s="72"/>
      <c r="G408" s="72"/>
      <c r="H408" s="72"/>
      <c r="I408" s="72"/>
      <c r="J408" s="72"/>
      <c r="K408" s="72"/>
    </row>
    <row r="409" spans="1:11" ht="15">
      <c r="A409" s="72"/>
      <c r="B409" s="72"/>
      <c r="C409" s="72"/>
      <c r="D409" s="73"/>
      <c r="E409" s="73"/>
      <c r="F409" s="72"/>
      <c r="G409" s="72"/>
      <c r="H409" s="72"/>
      <c r="I409" s="72"/>
      <c r="J409" s="72"/>
      <c r="K409" s="72"/>
    </row>
    <row r="410" spans="1:11" ht="15">
      <c r="A410" s="72"/>
      <c r="B410" s="72"/>
      <c r="C410" s="72"/>
      <c r="D410" s="73"/>
      <c r="E410" s="73"/>
      <c r="F410" s="72"/>
      <c r="G410" s="72"/>
      <c r="H410" s="72"/>
      <c r="I410" s="72"/>
      <c r="J410" s="72"/>
      <c r="K410" s="72"/>
    </row>
    <row r="411" spans="1:11" ht="15">
      <c r="A411" s="72"/>
      <c r="B411" s="72"/>
      <c r="C411" s="72"/>
      <c r="D411" s="73"/>
      <c r="E411" s="73"/>
      <c r="F411" s="72"/>
      <c r="G411" s="72"/>
      <c r="H411" s="72"/>
      <c r="I411" s="72"/>
      <c r="J411" s="72"/>
      <c r="K411" s="72"/>
    </row>
    <row r="412" spans="1:11" ht="15">
      <c r="A412" s="72"/>
      <c r="B412" s="72"/>
      <c r="C412" s="72"/>
      <c r="D412" s="73"/>
      <c r="E412" s="73"/>
      <c r="F412" s="72"/>
      <c r="G412" s="72"/>
      <c r="H412" s="72"/>
      <c r="I412" s="72"/>
      <c r="J412" s="72"/>
      <c r="K412" s="72"/>
    </row>
    <row r="413" spans="1:11" ht="15">
      <c r="A413" s="72"/>
      <c r="B413" s="72"/>
      <c r="C413" s="72"/>
      <c r="D413" s="73"/>
      <c r="E413" s="73"/>
      <c r="F413" s="72"/>
      <c r="G413" s="72"/>
      <c r="H413" s="72"/>
      <c r="I413" s="72"/>
      <c r="J413" s="72"/>
      <c r="K413" s="72"/>
    </row>
    <row r="414" spans="1:11" ht="15">
      <c r="A414" s="72"/>
      <c r="B414" s="72"/>
      <c r="C414" s="72"/>
      <c r="D414" s="73"/>
      <c r="E414" s="73"/>
      <c r="F414" s="72"/>
      <c r="G414" s="72"/>
      <c r="H414" s="72"/>
      <c r="I414" s="72"/>
      <c r="J414" s="72"/>
      <c r="K414" s="72"/>
    </row>
    <row r="415" spans="1:11" ht="15">
      <c r="A415" s="72"/>
      <c r="B415" s="72"/>
      <c r="C415" s="72"/>
      <c r="D415" s="73"/>
      <c r="E415" s="73"/>
      <c r="F415" s="72"/>
      <c r="G415" s="72"/>
      <c r="H415" s="72"/>
      <c r="I415" s="72"/>
      <c r="J415" s="72"/>
      <c r="K415" s="72"/>
    </row>
    <row r="416" spans="1:11" ht="15">
      <c r="A416" s="72"/>
      <c r="B416" s="72"/>
      <c r="C416" s="72"/>
      <c r="D416" s="73"/>
      <c r="E416" s="73"/>
      <c r="F416" s="72"/>
      <c r="G416" s="72"/>
      <c r="H416" s="72"/>
      <c r="I416" s="72"/>
      <c r="J416" s="72"/>
      <c r="K416" s="72"/>
    </row>
    <row r="417" spans="1:11" ht="15">
      <c r="A417" s="72"/>
      <c r="B417" s="72"/>
      <c r="C417" s="72"/>
      <c r="D417" s="73"/>
      <c r="E417" s="73"/>
      <c r="F417" s="72"/>
      <c r="G417" s="72"/>
      <c r="H417" s="72"/>
      <c r="I417" s="72"/>
      <c r="J417" s="72"/>
      <c r="K417" s="72"/>
    </row>
    <row r="418" spans="1:11" ht="15">
      <c r="A418" s="72"/>
      <c r="B418" s="72"/>
      <c r="C418" s="72"/>
      <c r="D418" s="73"/>
      <c r="E418" s="73"/>
      <c r="F418" s="72"/>
      <c r="G418" s="72"/>
      <c r="H418" s="72"/>
      <c r="I418" s="72"/>
      <c r="J418" s="72"/>
      <c r="K418" s="72"/>
    </row>
    <row r="419" spans="1:11" ht="15">
      <c r="A419" s="72"/>
      <c r="B419" s="72"/>
      <c r="C419" s="72"/>
      <c r="D419" s="73"/>
      <c r="E419" s="73"/>
      <c r="F419" s="72"/>
      <c r="G419" s="72"/>
      <c r="H419" s="72"/>
      <c r="I419" s="72"/>
      <c r="J419" s="72"/>
      <c r="K419" s="72"/>
    </row>
    <row r="420" spans="1:11" ht="15">
      <c r="A420" s="72"/>
      <c r="B420" s="72"/>
      <c r="C420" s="72"/>
      <c r="D420" s="73"/>
      <c r="E420" s="73"/>
      <c r="F420" s="72"/>
      <c r="G420" s="72"/>
      <c r="H420" s="72"/>
      <c r="I420" s="72"/>
      <c r="J420" s="72"/>
      <c r="K420" s="72"/>
    </row>
    <row r="421" spans="1:11" ht="15">
      <c r="A421" s="72"/>
      <c r="B421" s="72"/>
      <c r="C421" s="72"/>
      <c r="D421" s="73"/>
      <c r="E421" s="73"/>
      <c r="F421" s="72"/>
      <c r="G421" s="72"/>
      <c r="H421" s="72"/>
      <c r="I421" s="72"/>
      <c r="J421" s="72"/>
      <c r="K421" s="72"/>
    </row>
    <row r="422" spans="1:11" ht="15">
      <c r="A422" s="72"/>
      <c r="B422" s="72"/>
      <c r="C422" s="72"/>
      <c r="D422" s="73"/>
      <c r="E422" s="73"/>
      <c r="F422" s="72"/>
      <c r="G422" s="72"/>
      <c r="H422" s="72"/>
      <c r="I422" s="72"/>
      <c r="J422" s="72"/>
      <c r="K422" s="72"/>
    </row>
    <row r="423" spans="1:11" ht="15">
      <c r="A423" s="72"/>
      <c r="B423" s="72"/>
      <c r="C423" s="72"/>
      <c r="D423" s="73"/>
      <c r="E423" s="73"/>
      <c r="F423" s="72"/>
      <c r="G423" s="72"/>
      <c r="H423" s="72"/>
      <c r="I423" s="72"/>
      <c r="J423" s="72"/>
      <c r="K423" s="72"/>
    </row>
    <row r="424" spans="1:11" ht="15">
      <c r="A424" s="72"/>
      <c r="B424" s="72"/>
      <c r="C424" s="72"/>
      <c r="D424" s="73"/>
      <c r="E424" s="73"/>
      <c r="F424" s="72"/>
      <c r="G424" s="72"/>
      <c r="H424" s="72"/>
      <c r="I424" s="72"/>
      <c r="J424" s="72"/>
      <c r="K424" s="72"/>
    </row>
    <row r="425" spans="1:11" ht="15">
      <c r="A425" s="72"/>
      <c r="B425" s="72"/>
      <c r="C425" s="72"/>
      <c r="D425" s="73"/>
      <c r="E425" s="73"/>
      <c r="F425" s="72"/>
      <c r="G425" s="72"/>
      <c r="H425" s="72"/>
      <c r="I425" s="72"/>
      <c r="J425" s="72"/>
      <c r="K425" s="72"/>
    </row>
    <row r="426" spans="1:11" ht="15">
      <c r="A426" s="72"/>
      <c r="B426" s="72"/>
      <c r="C426" s="72"/>
      <c r="D426" s="73"/>
      <c r="E426" s="73"/>
      <c r="F426" s="72"/>
      <c r="G426" s="72"/>
      <c r="H426" s="72"/>
      <c r="I426" s="72"/>
      <c r="J426" s="72"/>
      <c r="K426" s="72"/>
    </row>
    <row r="427" spans="1:11" ht="15">
      <c r="A427" s="72"/>
      <c r="B427" s="72"/>
      <c r="C427" s="72"/>
      <c r="D427" s="73"/>
      <c r="E427" s="73"/>
      <c r="F427" s="72"/>
      <c r="G427" s="72"/>
      <c r="H427" s="72"/>
      <c r="I427" s="72"/>
      <c r="J427" s="72"/>
      <c r="K427" s="72"/>
    </row>
    <row r="428" spans="1:11" ht="15">
      <c r="A428" s="72"/>
      <c r="B428" s="72"/>
      <c r="C428" s="72"/>
      <c r="D428" s="73"/>
      <c r="E428" s="73"/>
      <c r="F428" s="72"/>
      <c r="G428" s="72"/>
      <c r="H428" s="72"/>
      <c r="I428" s="72"/>
      <c r="J428" s="72"/>
      <c r="K428" s="72"/>
    </row>
    <row r="429" spans="1:11" ht="15">
      <c r="A429" s="72"/>
      <c r="B429" s="72"/>
      <c r="C429" s="72"/>
      <c r="D429" s="73"/>
      <c r="E429" s="73"/>
      <c r="F429" s="72"/>
      <c r="G429" s="72"/>
      <c r="H429" s="72"/>
      <c r="I429" s="72"/>
      <c r="J429" s="72"/>
      <c r="K429" s="72"/>
    </row>
    <row r="430" spans="1:11" ht="15">
      <c r="A430" s="72"/>
      <c r="B430" s="72"/>
      <c r="C430" s="72"/>
      <c r="D430" s="73"/>
      <c r="E430" s="73"/>
      <c r="F430" s="72"/>
      <c r="G430" s="72"/>
      <c r="H430" s="72"/>
      <c r="I430" s="72"/>
      <c r="J430" s="72"/>
      <c r="K430" s="72"/>
    </row>
    <row r="431" spans="1:11" ht="15">
      <c r="A431" s="72"/>
      <c r="B431" s="72"/>
      <c r="C431" s="72"/>
      <c r="D431" s="73"/>
      <c r="E431" s="73"/>
      <c r="F431" s="72"/>
      <c r="G431" s="72"/>
      <c r="H431" s="72"/>
      <c r="I431" s="72"/>
      <c r="J431" s="72"/>
      <c r="K431" s="72"/>
    </row>
    <row r="432" spans="1:11" ht="15">
      <c r="A432" s="72"/>
      <c r="B432" s="72"/>
      <c r="C432" s="72"/>
      <c r="D432" s="73"/>
      <c r="E432" s="73"/>
      <c r="F432" s="72"/>
      <c r="G432" s="72"/>
      <c r="H432" s="72"/>
      <c r="I432" s="72"/>
      <c r="J432" s="72"/>
      <c r="K432" s="72"/>
    </row>
    <row r="433" spans="1:11" ht="15">
      <c r="A433" s="72"/>
      <c r="B433" s="72"/>
      <c r="C433" s="72"/>
      <c r="D433" s="73"/>
      <c r="E433" s="73"/>
      <c r="F433" s="72"/>
      <c r="G433" s="72"/>
      <c r="H433" s="72"/>
      <c r="I433" s="72"/>
      <c r="J433" s="72"/>
      <c r="K433" s="72"/>
    </row>
    <row r="434" spans="1:11" ht="15">
      <c r="A434" s="72"/>
      <c r="B434" s="72"/>
      <c r="C434" s="72"/>
      <c r="D434" s="73"/>
      <c r="E434" s="73"/>
      <c r="F434" s="72"/>
      <c r="G434" s="72"/>
      <c r="H434" s="72"/>
      <c r="I434" s="72"/>
      <c r="J434" s="72"/>
      <c r="K434" s="72"/>
    </row>
    <row r="435" spans="1:11" ht="15">
      <c r="A435" s="72"/>
      <c r="B435" s="72"/>
      <c r="C435" s="72"/>
      <c r="D435" s="73"/>
      <c r="E435" s="73"/>
      <c r="F435" s="72"/>
      <c r="G435" s="72"/>
      <c r="H435" s="72"/>
      <c r="I435" s="72"/>
      <c r="J435" s="72"/>
      <c r="K435" s="72"/>
    </row>
    <row r="436" spans="1:11" ht="15">
      <c r="A436" s="72"/>
      <c r="B436" s="72"/>
      <c r="C436" s="72"/>
      <c r="D436" s="73"/>
      <c r="E436" s="73"/>
      <c r="F436" s="72"/>
      <c r="G436" s="72"/>
      <c r="H436" s="72"/>
      <c r="I436" s="72"/>
      <c r="J436" s="72"/>
      <c r="K436" s="72"/>
    </row>
    <row r="437" spans="1:11" ht="15">
      <c r="A437" s="72"/>
      <c r="B437" s="72"/>
      <c r="C437" s="72"/>
      <c r="D437" s="73"/>
      <c r="E437" s="73"/>
      <c r="F437" s="72"/>
      <c r="G437" s="72"/>
      <c r="H437" s="72"/>
      <c r="I437" s="72"/>
      <c r="J437" s="72"/>
      <c r="K437" s="72"/>
    </row>
    <row r="438" spans="1:11" ht="15">
      <c r="A438" s="72"/>
      <c r="B438" s="72"/>
      <c r="C438" s="72"/>
      <c r="D438" s="73"/>
      <c r="E438" s="73"/>
      <c r="F438" s="72"/>
      <c r="G438" s="72"/>
      <c r="H438" s="72"/>
      <c r="I438" s="72"/>
      <c r="J438" s="72"/>
      <c r="K438" s="72"/>
    </row>
    <row r="439" spans="1:11" ht="15">
      <c r="A439" s="72"/>
      <c r="B439" s="72"/>
      <c r="C439" s="72"/>
      <c r="D439" s="73"/>
      <c r="E439" s="73"/>
      <c r="F439" s="72"/>
      <c r="G439" s="72"/>
      <c r="H439" s="72"/>
      <c r="I439" s="72"/>
      <c r="J439" s="72"/>
      <c r="K439" s="72"/>
    </row>
    <row r="440" spans="1:11" ht="15">
      <c r="A440" s="72"/>
      <c r="B440" s="72"/>
      <c r="C440" s="72"/>
      <c r="D440" s="73"/>
      <c r="E440" s="73"/>
      <c r="F440" s="72"/>
      <c r="G440" s="72"/>
      <c r="H440" s="72"/>
      <c r="I440" s="72"/>
      <c r="J440" s="72"/>
      <c r="K440" s="72"/>
    </row>
    <row r="441" spans="1:11" ht="15">
      <c r="A441" s="72"/>
      <c r="B441" s="72"/>
      <c r="C441" s="72"/>
      <c r="D441" s="73"/>
      <c r="E441" s="73"/>
      <c r="F441" s="72"/>
      <c r="G441" s="72"/>
      <c r="H441" s="72"/>
      <c r="I441" s="72"/>
      <c r="J441" s="72"/>
      <c r="K441" s="72"/>
    </row>
    <row r="442" spans="1:11" ht="15">
      <c r="A442" s="72"/>
      <c r="B442" s="72"/>
      <c r="C442" s="72"/>
      <c r="D442" s="73"/>
      <c r="E442" s="73"/>
      <c r="F442" s="72"/>
      <c r="G442" s="72"/>
      <c r="H442" s="72"/>
      <c r="I442" s="72"/>
      <c r="J442" s="72"/>
      <c r="K442" s="72"/>
    </row>
    <row r="443" spans="1:11" ht="15">
      <c r="A443" s="72"/>
      <c r="B443" s="72"/>
      <c r="C443" s="72"/>
      <c r="D443" s="73"/>
      <c r="E443" s="73"/>
      <c r="F443" s="72"/>
      <c r="G443" s="72"/>
      <c r="H443" s="72"/>
      <c r="I443" s="72"/>
      <c r="J443" s="72"/>
      <c r="K443" s="72"/>
    </row>
    <row r="444" spans="1:11" ht="15">
      <c r="A444" s="72"/>
      <c r="B444" s="72"/>
      <c r="C444" s="72"/>
      <c r="D444" s="73"/>
      <c r="E444" s="73"/>
      <c r="F444" s="72"/>
      <c r="G444" s="72"/>
      <c r="H444" s="72"/>
      <c r="I444" s="72"/>
      <c r="J444" s="72"/>
      <c r="K444" s="72"/>
    </row>
    <row r="445" spans="1:11" ht="15">
      <c r="A445" s="72"/>
      <c r="B445" s="72"/>
      <c r="C445" s="72"/>
      <c r="D445" s="73"/>
      <c r="E445" s="73"/>
      <c r="F445" s="72"/>
      <c r="G445" s="72"/>
      <c r="H445" s="72"/>
      <c r="I445" s="72"/>
      <c r="J445" s="72"/>
      <c r="K445" s="72"/>
    </row>
    <row r="446" spans="1:11" ht="15">
      <c r="A446" s="72"/>
      <c r="B446" s="72"/>
      <c r="C446" s="72"/>
      <c r="D446" s="73"/>
      <c r="E446" s="73"/>
      <c r="F446" s="72"/>
      <c r="G446" s="72"/>
      <c r="H446" s="72"/>
      <c r="I446" s="72"/>
      <c r="J446" s="72"/>
      <c r="K446" s="72"/>
    </row>
    <row r="447" spans="1:11" ht="15">
      <c r="A447" s="72"/>
      <c r="B447" s="72"/>
      <c r="C447" s="72"/>
      <c r="D447" s="73"/>
      <c r="E447" s="73"/>
      <c r="F447" s="72"/>
      <c r="G447" s="72"/>
      <c r="H447" s="72"/>
      <c r="I447" s="72"/>
      <c r="J447" s="72"/>
      <c r="K447" s="72"/>
    </row>
    <row r="448" spans="1:11" ht="15">
      <c r="A448" s="72"/>
      <c r="B448" s="72"/>
      <c r="C448" s="72"/>
      <c r="D448" s="73"/>
      <c r="E448" s="73"/>
      <c r="F448" s="72"/>
      <c r="G448" s="72"/>
      <c r="H448" s="72"/>
      <c r="I448" s="72"/>
      <c r="J448" s="72"/>
      <c r="K448" s="72"/>
    </row>
    <row r="449" spans="1:11" ht="15">
      <c r="A449" s="72"/>
      <c r="B449" s="72"/>
      <c r="C449" s="72"/>
      <c r="D449" s="73"/>
      <c r="E449" s="73"/>
      <c r="F449" s="72"/>
      <c r="G449" s="72"/>
      <c r="H449" s="72"/>
      <c r="I449" s="72"/>
      <c r="J449" s="72"/>
      <c r="K449" s="72"/>
    </row>
    <row r="450" spans="1:11" ht="15">
      <c r="A450" s="72"/>
      <c r="B450" s="72"/>
      <c r="C450" s="72"/>
      <c r="D450" s="73"/>
      <c r="E450" s="73"/>
      <c r="F450" s="72"/>
      <c r="G450" s="72"/>
      <c r="H450" s="72"/>
      <c r="I450" s="72"/>
      <c r="J450" s="72"/>
      <c r="K450" s="72"/>
    </row>
    <row r="451" spans="1:11" ht="15">
      <c r="A451" s="72"/>
      <c r="B451" s="72"/>
      <c r="C451" s="72"/>
      <c r="D451" s="73"/>
      <c r="E451" s="73"/>
      <c r="F451" s="72"/>
      <c r="G451" s="72"/>
      <c r="H451" s="72"/>
      <c r="I451" s="72"/>
      <c r="J451" s="72"/>
      <c r="K451" s="72"/>
    </row>
    <row r="452" spans="1:11" ht="15">
      <c r="A452" s="72"/>
      <c r="B452" s="72"/>
      <c r="C452" s="72"/>
      <c r="D452" s="73"/>
      <c r="E452" s="73"/>
      <c r="F452" s="72"/>
      <c r="G452" s="72"/>
      <c r="H452" s="72"/>
      <c r="I452" s="72"/>
      <c r="J452" s="72"/>
      <c r="K452" s="72"/>
    </row>
    <row r="453" spans="1:11" ht="15">
      <c r="A453" s="72"/>
      <c r="B453" s="72"/>
      <c r="C453" s="72"/>
      <c r="D453" s="73"/>
      <c r="E453" s="73"/>
      <c r="F453" s="72"/>
      <c r="G453" s="72"/>
      <c r="H453" s="72"/>
      <c r="I453" s="72"/>
      <c r="J453" s="72"/>
      <c r="K453" s="72"/>
    </row>
    <row r="454" spans="1:11" ht="15">
      <c r="A454" s="72"/>
      <c r="B454" s="72"/>
      <c r="C454" s="72"/>
      <c r="D454" s="73"/>
      <c r="E454" s="73"/>
      <c r="F454" s="72"/>
      <c r="G454" s="72"/>
      <c r="H454" s="72"/>
      <c r="I454" s="72"/>
      <c r="J454" s="72"/>
      <c r="K454" s="72"/>
    </row>
    <row r="455" spans="1:11" ht="15">
      <c r="A455" s="72"/>
      <c r="B455" s="72"/>
      <c r="C455" s="72"/>
      <c r="D455" s="73"/>
      <c r="E455" s="73"/>
      <c r="F455" s="72"/>
      <c r="G455" s="72"/>
      <c r="H455" s="72"/>
      <c r="I455" s="72"/>
      <c r="J455" s="72"/>
      <c r="K455" s="72"/>
    </row>
    <row r="456" spans="1:11" ht="15">
      <c r="A456" s="72"/>
      <c r="B456" s="72"/>
      <c r="C456" s="72"/>
      <c r="D456" s="73"/>
      <c r="E456" s="73"/>
      <c r="F456" s="72"/>
      <c r="G456" s="72"/>
      <c r="H456" s="72"/>
      <c r="I456" s="72"/>
      <c r="J456" s="72"/>
      <c r="K456" s="72"/>
    </row>
    <row r="457" spans="1:11" ht="15">
      <c r="A457" s="72"/>
      <c r="B457" s="72"/>
      <c r="C457" s="72"/>
      <c r="D457" s="73"/>
      <c r="E457" s="73"/>
      <c r="F457" s="72"/>
      <c r="G457" s="72"/>
      <c r="H457" s="72"/>
      <c r="I457" s="72"/>
      <c r="J457" s="72"/>
      <c r="K457" s="72"/>
    </row>
    <row r="458" spans="1:11" ht="15">
      <c r="A458" s="72"/>
      <c r="B458" s="72"/>
      <c r="C458" s="72"/>
      <c r="D458" s="73"/>
      <c r="E458" s="73"/>
      <c r="F458" s="72"/>
      <c r="G458" s="72"/>
      <c r="H458" s="72"/>
      <c r="I458" s="72"/>
      <c r="J458" s="72"/>
      <c r="K458" s="72"/>
    </row>
    <row r="459" spans="1:11" ht="15">
      <c r="A459" s="72"/>
      <c r="B459" s="72"/>
      <c r="C459" s="72"/>
      <c r="D459" s="73"/>
      <c r="E459" s="73"/>
      <c r="F459" s="72"/>
      <c r="G459" s="72"/>
      <c r="H459" s="72"/>
      <c r="I459" s="72"/>
      <c r="J459" s="72"/>
      <c r="K459" s="72"/>
    </row>
    <row r="460" spans="1:11" ht="15">
      <c r="A460" s="72"/>
      <c r="B460" s="72"/>
      <c r="C460" s="72"/>
      <c r="D460" s="73"/>
      <c r="E460" s="73"/>
      <c r="F460" s="72"/>
      <c r="G460" s="72"/>
      <c r="H460" s="72"/>
      <c r="I460" s="72"/>
      <c r="J460" s="72"/>
      <c r="K460" s="72"/>
    </row>
    <row r="461" spans="1:11" ht="15">
      <c r="A461" s="72"/>
      <c r="B461" s="72"/>
      <c r="C461" s="72"/>
      <c r="D461" s="73"/>
      <c r="E461" s="73"/>
      <c r="F461" s="72"/>
      <c r="G461" s="72"/>
      <c r="H461" s="72"/>
      <c r="I461" s="72"/>
      <c r="J461" s="72"/>
      <c r="K461" s="72"/>
    </row>
    <row r="462" spans="1:11" ht="15">
      <c r="A462" s="72"/>
      <c r="B462" s="72"/>
      <c r="C462" s="72"/>
      <c r="D462" s="73"/>
      <c r="E462" s="73"/>
      <c r="F462" s="72"/>
      <c r="G462" s="72"/>
      <c r="H462" s="72"/>
      <c r="I462" s="72"/>
      <c r="J462" s="72"/>
      <c r="K462" s="72"/>
    </row>
    <row r="463" spans="1:11" ht="15">
      <c r="A463" s="72"/>
      <c r="B463" s="72"/>
      <c r="C463" s="72"/>
      <c r="D463" s="73"/>
      <c r="E463" s="73"/>
      <c r="F463" s="72"/>
      <c r="G463" s="72"/>
      <c r="H463" s="72"/>
      <c r="I463" s="72"/>
      <c r="J463" s="72"/>
      <c r="K463" s="72"/>
    </row>
    <row r="464" spans="1:11" ht="15">
      <c r="A464" s="72"/>
      <c r="B464" s="72"/>
      <c r="C464" s="72"/>
      <c r="D464" s="73"/>
      <c r="E464" s="73"/>
      <c r="F464" s="72"/>
      <c r="G464" s="72"/>
      <c r="H464" s="72"/>
      <c r="I464" s="72"/>
      <c r="J464" s="72"/>
      <c r="K464" s="72"/>
    </row>
    <row r="465" spans="1:11" ht="15">
      <c r="A465" s="72"/>
      <c r="B465" s="72"/>
      <c r="C465" s="72"/>
      <c r="D465" s="73"/>
      <c r="E465" s="73"/>
      <c r="F465" s="72"/>
      <c r="G465" s="72"/>
      <c r="H465" s="72"/>
      <c r="I465" s="72"/>
      <c r="J465" s="72"/>
      <c r="K465" s="72"/>
    </row>
    <row r="466" spans="1:11" ht="15">
      <c r="A466" s="72"/>
      <c r="B466" s="72"/>
      <c r="C466" s="72"/>
      <c r="D466" s="73"/>
      <c r="E466" s="73"/>
      <c r="F466" s="72"/>
      <c r="G466" s="72"/>
      <c r="H466" s="72"/>
      <c r="I466" s="72"/>
      <c r="J466" s="72"/>
      <c r="K466" s="72"/>
    </row>
    <row r="467" spans="1:11" ht="15">
      <c r="A467" s="72"/>
      <c r="B467" s="72"/>
      <c r="C467" s="72"/>
      <c r="D467" s="73"/>
      <c r="E467" s="73"/>
      <c r="F467" s="72"/>
      <c r="G467" s="72"/>
      <c r="H467" s="72"/>
      <c r="I467" s="72"/>
      <c r="J467" s="72"/>
      <c r="K467" s="72"/>
    </row>
    <row r="468" spans="1:11" ht="15">
      <c r="A468" s="72"/>
      <c r="B468" s="72"/>
      <c r="C468" s="72"/>
      <c r="D468" s="73"/>
      <c r="E468" s="73"/>
      <c r="F468" s="72"/>
      <c r="G468" s="72"/>
      <c r="H468" s="72"/>
      <c r="I468" s="72"/>
      <c r="J468" s="72"/>
      <c r="K468" s="72"/>
    </row>
    <row r="469" spans="1:11" ht="15">
      <c r="A469" s="72"/>
      <c r="B469" s="72"/>
      <c r="C469" s="72"/>
      <c r="D469" s="73"/>
      <c r="E469" s="73"/>
      <c r="F469" s="72"/>
      <c r="G469" s="72"/>
      <c r="H469" s="72"/>
      <c r="I469" s="72"/>
      <c r="J469" s="72"/>
      <c r="K469" s="72"/>
    </row>
    <row r="470" spans="1:11" ht="15">
      <c r="A470" s="72"/>
      <c r="B470" s="72"/>
      <c r="C470" s="72"/>
      <c r="D470" s="73"/>
      <c r="E470" s="73"/>
      <c r="F470" s="72"/>
      <c r="G470" s="72"/>
      <c r="H470" s="72"/>
      <c r="I470" s="72"/>
      <c r="J470" s="72"/>
      <c r="K470" s="72"/>
    </row>
    <row r="471" spans="1:11" ht="15">
      <c r="A471" s="72"/>
      <c r="B471" s="72"/>
      <c r="C471" s="72"/>
      <c r="D471" s="73"/>
      <c r="E471" s="73"/>
      <c r="F471" s="72"/>
      <c r="G471" s="72"/>
      <c r="H471" s="72"/>
      <c r="I471" s="72"/>
      <c r="J471" s="72"/>
      <c r="K471" s="72"/>
    </row>
    <row r="472" spans="1:11" ht="15">
      <c r="A472" s="72"/>
      <c r="B472" s="72"/>
      <c r="C472" s="72"/>
      <c r="D472" s="73"/>
      <c r="E472" s="73"/>
      <c r="F472" s="72"/>
      <c r="G472" s="72"/>
      <c r="H472" s="72"/>
      <c r="I472" s="72"/>
      <c r="J472" s="72"/>
      <c r="K472" s="72"/>
    </row>
    <row r="473" spans="1:11" ht="15">
      <c r="A473" s="72"/>
      <c r="B473" s="72"/>
      <c r="C473" s="72"/>
      <c r="D473" s="73"/>
      <c r="E473" s="73"/>
      <c r="F473" s="72"/>
      <c r="G473" s="72"/>
      <c r="H473" s="72"/>
      <c r="I473" s="72"/>
      <c r="J473" s="72"/>
      <c r="K473" s="72"/>
    </row>
    <row r="474" spans="1:11" ht="15">
      <c r="A474" s="72"/>
      <c r="B474" s="72"/>
      <c r="C474" s="72"/>
      <c r="D474" s="73"/>
      <c r="E474" s="73"/>
      <c r="F474" s="72"/>
      <c r="G474" s="72"/>
      <c r="H474" s="72"/>
      <c r="I474" s="72"/>
      <c r="J474" s="72"/>
      <c r="K474" s="72"/>
    </row>
    <row r="475" spans="1:11" ht="15">
      <c r="A475" s="72"/>
      <c r="B475" s="72"/>
      <c r="C475" s="72"/>
      <c r="D475" s="73"/>
      <c r="E475" s="73"/>
      <c r="F475" s="72"/>
      <c r="G475" s="72"/>
      <c r="H475" s="72"/>
      <c r="I475" s="72"/>
      <c r="J475" s="72"/>
      <c r="K475" s="72"/>
    </row>
    <row r="476" spans="1:11" ht="15">
      <c r="A476" s="72"/>
      <c r="B476" s="72"/>
      <c r="C476" s="72"/>
      <c r="D476" s="73"/>
      <c r="E476" s="73"/>
      <c r="F476" s="72"/>
      <c r="G476" s="72"/>
      <c r="H476" s="72"/>
      <c r="I476" s="72"/>
      <c r="J476" s="72"/>
      <c r="K476" s="72"/>
    </row>
    <row r="477" spans="1:11" ht="15">
      <c r="A477" s="72"/>
      <c r="B477" s="72"/>
      <c r="C477" s="72"/>
      <c r="D477" s="73"/>
      <c r="E477" s="73"/>
      <c r="F477" s="72"/>
      <c r="G477" s="72"/>
      <c r="H477" s="72"/>
      <c r="I477" s="72"/>
      <c r="J477" s="72"/>
      <c r="K477" s="72"/>
    </row>
    <row r="478" spans="1:11" ht="15">
      <c r="A478" s="72"/>
      <c r="B478" s="72"/>
      <c r="C478" s="72"/>
      <c r="D478" s="73"/>
      <c r="E478" s="73"/>
      <c r="F478" s="72"/>
      <c r="G478" s="72"/>
      <c r="H478" s="72"/>
      <c r="I478" s="72"/>
      <c r="J478" s="72"/>
      <c r="K478" s="72"/>
    </row>
    <row r="479" spans="1:11" ht="15">
      <c r="A479" s="72"/>
      <c r="B479" s="72"/>
      <c r="C479" s="72"/>
      <c r="D479" s="73"/>
      <c r="E479" s="73"/>
      <c r="F479" s="72"/>
      <c r="G479" s="72"/>
      <c r="H479" s="72"/>
      <c r="I479" s="72"/>
      <c r="J479" s="72"/>
      <c r="K479" s="72"/>
    </row>
    <row r="480" spans="1:11" ht="15">
      <c r="A480" s="72"/>
      <c r="B480" s="72"/>
      <c r="C480" s="72"/>
      <c r="D480" s="73"/>
      <c r="E480" s="73"/>
      <c r="F480" s="72"/>
      <c r="G480" s="72"/>
      <c r="H480" s="72"/>
      <c r="I480" s="72"/>
      <c r="J480" s="72"/>
      <c r="K480" s="72"/>
    </row>
    <row r="481" spans="1:11" ht="15">
      <c r="A481" s="72"/>
      <c r="B481" s="72"/>
      <c r="C481" s="72"/>
      <c r="D481" s="73"/>
      <c r="E481" s="73"/>
      <c r="F481" s="72"/>
      <c r="G481" s="72"/>
      <c r="H481" s="72"/>
      <c r="I481" s="72"/>
      <c r="J481" s="72"/>
      <c r="K481" s="72"/>
    </row>
    <row r="482" spans="1:11" ht="15">
      <c r="A482" s="72"/>
      <c r="B482" s="72"/>
      <c r="C482" s="72"/>
      <c r="D482" s="73"/>
      <c r="E482" s="73"/>
      <c r="F482" s="72"/>
      <c r="G482" s="72"/>
      <c r="H482" s="72"/>
      <c r="I482" s="72"/>
      <c r="J482" s="72"/>
      <c r="K482" s="72"/>
    </row>
    <row r="483" spans="1:11" ht="15">
      <c r="A483" s="72"/>
      <c r="B483" s="72"/>
      <c r="C483" s="72"/>
      <c r="D483" s="73"/>
      <c r="E483" s="73"/>
      <c r="F483" s="72"/>
      <c r="G483" s="72"/>
      <c r="H483" s="72"/>
      <c r="I483" s="72"/>
      <c r="J483" s="72"/>
      <c r="K483" s="72"/>
    </row>
    <row r="484" spans="1:11" ht="15">
      <c r="A484" s="72"/>
      <c r="B484" s="72"/>
      <c r="C484" s="72"/>
      <c r="D484" s="73"/>
      <c r="E484" s="73"/>
      <c r="F484" s="72"/>
      <c r="G484" s="72"/>
      <c r="H484" s="72"/>
      <c r="I484" s="72"/>
      <c r="J484" s="72"/>
      <c r="K484" s="72"/>
    </row>
    <row r="485" spans="1:11" ht="15">
      <c r="A485" s="72"/>
      <c r="B485" s="72"/>
      <c r="C485" s="72"/>
      <c r="D485" s="73"/>
      <c r="E485" s="73"/>
      <c r="F485" s="72"/>
      <c r="G485" s="72"/>
      <c r="H485" s="72"/>
      <c r="I485" s="72"/>
      <c r="J485" s="72"/>
      <c r="K485" s="72"/>
    </row>
    <row r="486" spans="1:11" ht="15">
      <c r="A486" s="72"/>
      <c r="B486" s="72"/>
      <c r="C486" s="72"/>
      <c r="D486" s="73"/>
      <c r="E486" s="73"/>
      <c r="F486" s="72"/>
      <c r="G486" s="72"/>
      <c r="H486" s="72"/>
      <c r="I486" s="72"/>
      <c r="J486" s="72"/>
      <c r="K486" s="72"/>
    </row>
    <row r="487" spans="1:11" ht="15">
      <c r="A487" s="72"/>
      <c r="B487" s="72"/>
      <c r="C487" s="72"/>
      <c r="D487" s="73"/>
      <c r="E487" s="73"/>
      <c r="F487" s="72"/>
      <c r="G487" s="72"/>
      <c r="H487" s="72"/>
      <c r="I487" s="72"/>
      <c r="J487" s="72"/>
      <c r="K487" s="72"/>
    </row>
    <row r="488" spans="1:11" ht="15">
      <c r="A488" s="72"/>
      <c r="B488" s="72"/>
      <c r="C488" s="72"/>
      <c r="D488" s="73"/>
      <c r="E488" s="73"/>
      <c r="F488" s="72"/>
      <c r="G488" s="72"/>
      <c r="H488" s="72"/>
      <c r="I488" s="72"/>
      <c r="J488" s="72"/>
      <c r="K488" s="72"/>
    </row>
    <row r="489" spans="1:11" ht="15">
      <c r="A489" s="72"/>
      <c r="B489" s="72"/>
      <c r="C489" s="72"/>
      <c r="D489" s="73"/>
      <c r="E489" s="73"/>
      <c r="F489" s="72"/>
      <c r="G489" s="72"/>
      <c r="H489" s="72"/>
      <c r="I489" s="72"/>
      <c r="J489" s="72"/>
      <c r="K489" s="72"/>
    </row>
    <row r="490" spans="1:11" ht="15">
      <c r="A490" s="72"/>
      <c r="B490" s="72"/>
      <c r="C490" s="72"/>
      <c r="D490" s="73"/>
      <c r="E490" s="73"/>
      <c r="F490" s="72"/>
      <c r="G490" s="72"/>
      <c r="H490" s="72"/>
      <c r="I490" s="72"/>
      <c r="J490" s="72"/>
      <c r="K490" s="72"/>
    </row>
    <row r="491" spans="1:11" ht="15">
      <c r="A491" s="72"/>
      <c r="B491" s="72"/>
      <c r="C491" s="72"/>
      <c r="D491" s="73"/>
      <c r="E491" s="73"/>
      <c r="F491" s="72"/>
      <c r="G491" s="72"/>
      <c r="H491" s="72"/>
      <c r="I491" s="72"/>
      <c r="J491" s="72"/>
      <c r="K491" s="72"/>
    </row>
    <row r="492" spans="1:11" ht="15">
      <c r="A492" s="72"/>
      <c r="B492" s="72"/>
      <c r="C492" s="72"/>
      <c r="D492" s="73"/>
      <c r="E492" s="73"/>
      <c r="F492" s="72"/>
      <c r="G492" s="72"/>
      <c r="H492" s="72"/>
      <c r="I492" s="72"/>
      <c r="J492" s="72"/>
      <c r="K492" s="72"/>
    </row>
    <row r="493" spans="1:11" ht="15">
      <c r="A493" s="72"/>
      <c r="B493" s="72"/>
      <c r="C493" s="72"/>
      <c r="D493" s="73"/>
      <c r="E493" s="73"/>
      <c r="F493" s="72"/>
      <c r="G493" s="72"/>
      <c r="H493" s="72"/>
      <c r="I493" s="72"/>
      <c r="J493" s="72"/>
      <c r="K493" s="72"/>
    </row>
    <row r="494" spans="1:11" ht="15">
      <c r="A494" s="72"/>
      <c r="B494" s="72"/>
      <c r="C494" s="72"/>
      <c r="D494" s="73"/>
      <c r="E494" s="73"/>
      <c r="F494" s="72"/>
      <c r="G494" s="72"/>
      <c r="H494" s="72"/>
      <c r="I494" s="72"/>
      <c r="J494" s="72"/>
      <c r="K494" s="72"/>
    </row>
    <row r="495" spans="1:11" ht="15">
      <c r="A495" s="72"/>
      <c r="B495" s="72"/>
      <c r="C495" s="72"/>
      <c r="D495" s="73"/>
      <c r="E495" s="73"/>
      <c r="F495" s="72"/>
      <c r="G495" s="72"/>
      <c r="H495" s="72"/>
      <c r="I495" s="72"/>
      <c r="J495" s="72"/>
      <c r="K495" s="72"/>
    </row>
    <row r="496" spans="1:11" ht="15">
      <c r="A496" s="72"/>
      <c r="B496" s="72"/>
      <c r="C496" s="72"/>
      <c r="D496" s="73"/>
      <c r="E496" s="73"/>
      <c r="F496" s="72"/>
      <c r="G496" s="72"/>
      <c r="H496" s="72"/>
      <c r="I496" s="72"/>
      <c r="J496" s="72"/>
      <c r="K496" s="72"/>
    </row>
    <row r="497" spans="1:11" ht="15">
      <c r="A497" s="72"/>
      <c r="B497" s="72"/>
      <c r="C497" s="72"/>
      <c r="D497" s="73"/>
      <c r="E497" s="73"/>
      <c r="F497" s="72"/>
      <c r="G497" s="72"/>
      <c r="H497" s="72"/>
      <c r="I497" s="72"/>
      <c r="J497" s="72"/>
      <c r="K497" s="72"/>
    </row>
    <row r="498" spans="1:11" ht="15">
      <c r="A498" s="72"/>
      <c r="B498" s="72"/>
      <c r="C498" s="72"/>
      <c r="D498" s="73"/>
      <c r="E498" s="73"/>
      <c r="F498" s="72"/>
      <c r="G498" s="72"/>
      <c r="H498" s="72"/>
      <c r="I498" s="72"/>
      <c r="J498" s="72"/>
      <c r="K498" s="72"/>
    </row>
    <row r="499" spans="1:11" ht="15">
      <c r="A499" s="72"/>
      <c r="B499" s="72"/>
      <c r="C499" s="72"/>
      <c r="D499" s="73"/>
      <c r="E499" s="73"/>
      <c r="F499" s="72"/>
      <c r="G499" s="72"/>
      <c r="H499" s="72"/>
      <c r="I499" s="72"/>
      <c r="J499" s="72"/>
      <c r="K499" s="72"/>
    </row>
    <row r="500" spans="1:11" ht="15">
      <c r="A500" s="72"/>
      <c r="B500" s="72"/>
      <c r="C500" s="72"/>
      <c r="D500" s="73"/>
      <c r="E500" s="73"/>
      <c r="F500" s="72"/>
      <c r="G500" s="72"/>
      <c r="H500" s="72"/>
      <c r="I500" s="72"/>
      <c r="J500" s="72"/>
      <c r="K500" s="72"/>
    </row>
    <row r="501" spans="1:11" ht="15">
      <c r="A501" s="72"/>
      <c r="B501" s="72"/>
      <c r="C501" s="72"/>
      <c r="D501" s="73"/>
      <c r="E501" s="73"/>
      <c r="F501" s="72"/>
      <c r="G501" s="72"/>
      <c r="H501" s="72"/>
      <c r="I501" s="72"/>
      <c r="J501" s="72"/>
      <c r="K501" s="72"/>
    </row>
    <row r="502" spans="1:11" ht="15">
      <c r="A502" s="72"/>
      <c r="B502" s="72"/>
      <c r="C502" s="72"/>
      <c r="D502" s="73"/>
      <c r="E502" s="73"/>
      <c r="F502" s="72"/>
      <c r="G502" s="72"/>
      <c r="H502" s="72"/>
      <c r="I502" s="72"/>
      <c r="J502" s="72"/>
      <c r="K502" s="72"/>
    </row>
    <row r="503" spans="1:11" ht="15">
      <c r="A503" s="72"/>
      <c r="B503" s="72"/>
      <c r="C503" s="72"/>
      <c r="D503" s="73"/>
      <c r="E503" s="73"/>
      <c r="F503" s="72"/>
      <c r="G503" s="72"/>
      <c r="H503" s="72"/>
      <c r="I503" s="72"/>
      <c r="J503" s="72"/>
      <c r="K503" s="72"/>
    </row>
    <row r="504" spans="1:11" ht="15">
      <c r="A504" s="72"/>
      <c r="B504" s="72"/>
      <c r="C504" s="72"/>
      <c r="D504" s="73"/>
      <c r="E504" s="73"/>
      <c r="F504" s="72"/>
      <c r="G504" s="72"/>
      <c r="H504" s="72"/>
      <c r="I504" s="72"/>
      <c r="J504" s="72"/>
      <c r="K504" s="72"/>
    </row>
    <row r="505" spans="1:11" ht="15">
      <c r="A505" s="72"/>
      <c r="B505" s="72"/>
      <c r="C505" s="72"/>
      <c r="D505" s="73"/>
      <c r="E505" s="73"/>
      <c r="F505" s="72"/>
      <c r="G505" s="72"/>
      <c r="H505" s="72"/>
      <c r="I505" s="72"/>
      <c r="J505" s="72"/>
      <c r="K505" s="72"/>
    </row>
    <row r="506" spans="1:11" ht="15">
      <c r="A506" s="72"/>
      <c r="B506" s="72"/>
      <c r="C506" s="72"/>
      <c r="D506" s="73"/>
      <c r="E506" s="73"/>
      <c r="F506" s="72"/>
      <c r="G506" s="72"/>
      <c r="H506" s="72"/>
      <c r="I506" s="72"/>
      <c r="J506" s="72"/>
      <c r="K506" s="72"/>
    </row>
    <row r="507" spans="1:11" ht="15">
      <c r="A507" s="72"/>
      <c r="B507" s="72"/>
      <c r="C507" s="72"/>
      <c r="D507" s="73"/>
      <c r="E507" s="73"/>
      <c r="F507" s="72"/>
      <c r="G507" s="72"/>
      <c r="H507" s="72"/>
      <c r="I507" s="72"/>
      <c r="J507" s="72"/>
      <c r="K507" s="72"/>
    </row>
    <row r="508" spans="1:11" ht="15">
      <c r="A508" s="72"/>
      <c r="B508" s="72"/>
      <c r="C508" s="72"/>
      <c r="D508" s="73"/>
      <c r="E508" s="73"/>
      <c r="F508" s="72"/>
      <c r="G508" s="72"/>
      <c r="H508" s="72"/>
      <c r="I508" s="72"/>
      <c r="J508" s="72"/>
      <c r="K508" s="72"/>
    </row>
    <row r="509" spans="1:11" ht="15">
      <c r="A509" s="72"/>
      <c r="B509" s="72"/>
      <c r="C509" s="72"/>
      <c r="D509" s="73"/>
      <c r="E509" s="73"/>
      <c r="F509" s="72"/>
      <c r="G509" s="72"/>
      <c r="H509" s="72"/>
      <c r="I509" s="72"/>
      <c r="J509" s="72"/>
      <c r="K509" s="72"/>
    </row>
    <row r="510" spans="1:11" ht="15">
      <c r="A510" s="72"/>
      <c r="B510" s="72"/>
      <c r="C510" s="72"/>
      <c r="D510" s="73"/>
      <c r="E510" s="73"/>
      <c r="F510" s="72"/>
      <c r="G510" s="72"/>
      <c r="H510" s="72"/>
      <c r="I510" s="72"/>
      <c r="J510" s="72"/>
      <c r="K510" s="72"/>
    </row>
    <row r="511" spans="1:11" ht="15">
      <c r="A511" s="72"/>
      <c r="B511" s="72"/>
      <c r="C511" s="72"/>
      <c r="D511" s="73"/>
      <c r="E511" s="73"/>
      <c r="F511" s="72"/>
      <c r="G511" s="72"/>
      <c r="H511" s="72"/>
      <c r="I511" s="72"/>
      <c r="J511" s="72"/>
      <c r="K511" s="72"/>
    </row>
    <row r="512" spans="1:11" ht="15">
      <c r="A512" s="72"/>
      <c r="B512" s="72"/>
      <c r="C512" s="72"/>
      <c r="D512" s="73"/>
      <c r="E512" s="73"/>
      <c r="F512" s="72"/>
      <c r="G512" s="72"/>
      <c r="H512" s="72"/>
      <c r="I512" s="72"/>
      <c r="J512" s="72"/>
      <c r="K512" s="72"/>
    </row>
    <row r="513" spans="1:11" ht="15">
      <c r="A513" s="72"/>
      <c r="B513" s="72"/>
      <c r="C513" s="72"/>
      <c r="D513" s="73"/>
      <c r="E513" s="73"/>
      <c r="F513" s="72"/>
      <c r="G513" s="72"/>
      <c r="H513" s="72"/>
      <c r="I513" s="72"/>
      <c r="J513" s="72"/>
      <c r="K513" s="72"/>
    </row>
    <row r="514" spans="1:11" ht="15">
      <c r="A514" s="72"/>
      <c r="B514" s="72"/>
      <c r="C514" s="72"/>
      <c r="D514" s="73"/>
      <c r="E514" s="73"/>
      <c r="F514" s="72"/>
      <c r="G514" s="72"/>
      <c r="H514" s="72"/>
      <c r="I514" s="72"/>
      <c r="J514" s="72"/>
      <c r="K514" s="72"/>
    </row>
    <row r="515" spans="1:11" ht="15">
      <c r="A515" s="72"/>
      <c r="B515" s="72"/>
      <c r="C515" s="72"/>
      <c r="D515" s="73"/>
      <c r="E515" s="73"/>
      <c r="F515" s="72"/>
      <c r="G515" s="72"/>
      <c r="H515" s="72"/>
      <c r="I515" s="72"/>
      <c r="J515" s="72"/>
      <c r="K515" s="72"/>
    </row>
    <row r="516" spans="1:11" ht="15">
      <c r="A516" s="72"/>
      <c r="B516" s="72"/>
      <c r="C516" s="72"/>
      <c r="D516" s="73"/>
      <c r="E516" s="73"/>
      <c r="F516" s="72"/>
      <c r="G516" s="72"/>
      <c r="H516" s="72"/>
      <c r="I516" s="72"/>
      <c r="J516" s="72"/>
      <c r="K516" s="72"/>
    </row>
    <row r="517" spans="1:11" ht="15">
      <c r="A517" s="72"/>
      <c r="B517" s="72"/>
      <c r="C517" s="72"/>
      <c r="D517" s="73"/>
      <c r="E517" s="73"/>
      <c r="F517" s="72"/>
      <c r="G517" s="72"/>
      <c r="H517" s="72"/>
      <c r="I517" s="72"/>
      <c r="J517" s="72"/>
      <c r="K517" s="72"/>
    </row>
    <row r="518" spans="1:11" ht="15">
      <c r="A518" s="72"/>
      <c r="B518" s="72"/>
      <c r="C518" s="72"/>
      <c r="D518" s="73"/>
      <c r="E518" s="73"/>
      <c r="F518" s="72"/>
      <c r="G518" s="72"/>
      <c r="H518" s="72"/>
      <c r="I518" s="72"/>
      <c r="J518" s="72"/>
      <c r="K518" s="72"/>
    </row>
    <row r="519" spans="1:11" ht="15">
      <c r="A519" s="72"/>
      <c r="B519" s="72"/>
      <c r="C519" s="72"/>
      <c r="D519" s="73"/>
      <c r="E519" s="73"/>
      <c r="F519" s="72"/>
      <c r="G519" s="72"/>
      <c r="H519" s="72"/>
      <c r="I519" s="72"/>
      <c r="J519" s="72"/>
      <c r="K519" s="72"/>
    </row>
    <row r="520" spans="1:11" ht="15">
      <c r="A520" s="72"/>
      <c r="B520" s="72"/>
      <c r="C520" s="72"/>
      <c r="D520" s="73"/>
      <c r="E520" s="73"/>
      <c r="F520" s="72"/>
      <c r="G520" s="72"/>
      <c r="H520" s="72"/>
      <c r="I520" s="72"/>
      <c r="J520" s="72"/>
      <c r="K520" s="72"/>
    </row>
    <row r="521" spans="1:11" ht="15">
      <c r="A521" s="72"/>
      <c r="B521" s="72"/>
      <c r="C521" s="72"/>
      <c r="D521" s="73"/>
      <c r="E521" s="73"/>
      <c r="F521" s="72"/>
      <c r="G521" s="72"/>
      <c r="H521" s="72"/>
      <c r="I521" s="72"/>
      <c r="J521" s="72"/>
      <c r="K521" s="72"/>
    </row>
    <row r="522" spans="1:11" ht="15">
      <c r="A522" s="72"/>
      <c r="B522" s="72"/>
      <c r="C522" s="72"/>
      <c r="D522" s="73"/>
      <c r="E522" s="73"/>
      <c r="F522" s="72"/>
      <c r="G522" s="72"/>
      <c r="H522" s="72"/>
      <c r="I522" s="72"/>
      <c r="J522" s="72"/>
      <c r="K522" s="72"/>
    </row>
    <row r="523" spans="1:11" ht="15">
      <c r="A523" s="72"/>
      <c r="B523" s="72"/>
      <c r="C523" s="72"/>
      <c r="D523" s="73"/>
      <c r="E523" s="73"/>
      <c r="F523" s="72"/>
      <c r="G523" s="72"/>
      <c r="H523" s="72"/>
      <c r="I523" s="72"/>
      <c r="J523" s="72"/>
      <c r="K523" s="72"/>
    </row>
    <row r="524" spans="1:11" ht="15">
      <c r="A524" s="72"/>
      <c r="B524" s="72"/>
      <c r="C524" s="72"/>
      <c r="D524" s="73"/>
      <c r="E524" s="73"/>
      <c r="F524" s="72"/>
      <c r="G524" s="72"/>
      <c r="H524" s="72"/>
      <c r="I524" s="72"/>
      <c r="J524" s="72"/>
      <c r="K524" s="72"/>
    </row>
    <row r="525" spans="1:11" ht="15">
      <c r="A525" s="72"/>
      <c r="B525" s="72"/>
      <c r="C525" s="72"/>
      <c r="D525" s="73"/>
      <c r="E525" s="73"/>
      <c r="F525" s="72"/>
      <c r="G525" s="72"/>
      <c r="H525" s="72"/>
      <c r="I525" s="72"/>
      <c r="J525" s="72"/>
      <c r="K525" s="72"/>
    </row>
    <row r="526" spans="1:11" ht="15">
      <c r="A526" s="72"/>
      <c r="B526" s="72"/>
      <c r="C526" s="72"/>
      <c r="D526" s="73"/>
      <c r="E526" s="73"/>
      <c r="F526" s="72"/>
      <c r="G526" s="72"/>
      <c r="H526" s="72"/>
      <c r="I526" s="72"/>
      <c r="J526" s="72"/>
      <c r="K526" s="72"/>
    </row>
    <row r="527" spans="1:11" ht="15">
      <c r="A527" s="72"/>
      <c r="B527" s="72"/>
      <c r="C527" s="72"/>
      <c r="D527" s="73"/>
      <c r="E527" s="73"/>
      <c r="F527" s="72"/>
      <c r="G527" s="72"/>
      <c r="H527" s="72"/>
      <c r="I527" s="72"/>
      <c r="J527" s="72"/>
      <c r="K527" s="72"/>
    </row>
    <row r="528" spans="1:11" ht="15">
      <c r="A528" s="72"/>
      <c r="B528" s="72"/>
      <c r="C528" s="72"/>
      <c r="D528" s="73"/>
      <c r="E528" s="73"/>
      <c r="F528" s="72"/>
      <c r="G528" s="72"/>
      <c r="H528" s="72"/>
      <c r="I528" s="72"/>
      <c r="J528" s="72"/>
      <c r="K528" s="72"/>
    </row>
    <row r="529" spans="1:11" ht="15">
      <c r="A529" s="72"/>
      <c r="B529" s="72"/>
      <c r="C529" s="72"/>
      <c r="D529" s="73"/>
      <c r="E529" s="73"/>
      <c r="F529" s="72"/>
      <c r="G529" s="72"/>
      <c r="H529" s="72"/>
      <c r="I529" s="72"/>
      <c r="J529" s="72"/>
      <c r="K529" s="72"/>
    </row>
    <row r="530" spans="1:11" ht="15">
      <c r="A530" s="72"/>
      <c r="B530" s="72"/>
      <c r="C530" s="72"/>
      <c r="D530" s="73"/>
      <c r="E530" s="73"/>
      <c r="F530" s="72"/>
      <c r="G530" s="72"/>
      <c r="H530" s="72"/>
      <c r="I530" s="72"/>
      <c r="J530" s="72"/>
      <c r="K530" s="72"/>
    </row>
    <row r="531" spans="1:11" ht="15">
      <c r="A531" s="72"/>
      <c r="B531" s="72"/>
      <c r="C531" s="72"/>
      <c r="D531" s="73"/>
      <c r="E531" s="73"/>
      <c r="F531" s="72"/>
      <c r="G531" s="72"/>
      <c r="H531" s="72"/>
      <c r="I531" s="72"/>
      <c r="J531" s="72"/>
      <c r="K531" s="72"/>
    </row>
    <row r="532" spans="1:11" ht="15">
      <c r="A532" s="72"/>
      <c r="B532" s="72"/>
      <c r="C532" s="72"/>
      <c r="D532" s="73"/>
      <c r="E532" s="73"/>
      <c r="F532" s="72"/>
      <c r="G532" s="72"/>
      <c r="H532" s="72"/>
      <c r="I532" s="72"/>
      <c r="J532" s="72"/>
      <c r="K532" s="72"/>
    </row>
    <row r="533" spans="1:11" ht="15">
      <c r="A533" s="72"/>
      <c r="B533" s="72"/>
      <c r="C533" s="72"/>
      <c r="D533" s="73"/>
      <c r="E533" s="73"/>
      <c r="F533" s="72"/>
      <c r="G533" s="72"/>
      <c r="H533" s="72"/>
      <c r="I533" s="72"/>
      <c r="J533" s="72"/>
      <c r="K533" s="72"/>
    </row>
    <row r="534" spans="1:11" ht="15">
      <c r="A534" s="72"/>
      <c r="B534" s="72"/>
      <c r="C534" s="72"/>
      <c r="D534" s="73"/>
      <c r="E534" s="73"/>
      <c r="F534" s="72"/>
      <c r="G534" s="72"/>
      <c r="H534" s="72"/>
      <c r="I534" s="72"/>
      <c r="J534" s="72"/>
      <c r="K534" s="72"/>
    </row>
    <row r="535" spans="1:11" ht="15">
      <c r="A535" s="72"/>
      <c r="B535" s="72"/>
      <c r="C535" s="72"/>
      <c r="D535" s="73"/>
      <c r="E535" s="73"/>
      <c r="F535" s="72"/>
      <c r="G535" s="72"/>
      <c r="H535" s="72"/>
      <c r="I535" s="72"/>
      <c r="J535" s="72"/>
      <c r="K535" s="72"/>
    </row>
    <row r="536" spans="1:11" ht="15">
      <c r="A536" s="72"/>
      <c r="B536" s="72"/>
      <c r="C536" s="72"/>
      <c r="D536" s="73"/>
      <c r="E536" s="73"/>
      <c r="F536" s="72"/>
      <c r="G536" s="72"/>
      <c r="H536" s="72"/>
      <c r="I536" s="72"/>
      <c r="J536" s="72"/>
      <c r="K536" s="72"/>
    </row>
    <row r="537" spans="1:11" ht="15">
      <c r="A537" s="72"/>
      <c r="B537" s="72"/>
      <c r="C537" s="72"/>
      <c r="D537" s="73"/>
      <c r="E537" s="73"/>
      <c r="F537" s="72"/>
      <c r="G537" s="72"/>
      <c r="H537" s="72"/>
      <c r="I537" s="72"/>
      <c r="J537" s="72"/>
      <c r="K537" s="72"/>
    </row>
    <row r="538" spans="1:11" ht="15">
      <c r="A538" s="72"/>
      <c r="B538" s="72"/>
      <c r="C538" s="72"/>
      <c r="D538" s="73"/>
      <c r="E538" s="73"/>
      <c r="F538" s="72"/>
      <c r="G538" s="72"/>
      <c r="H538" s="72"/>
      <c r="I538" s="72"/>
      <c r="J538" s="72"/>
      <c r="K538" s="72"/>
    </row>
    <row r="539" spans="1:11" ht="15">
      <c r="A539" s="72"/>
      <c r="B539" s="72"/>
      <c r="C539" s="72"/>
      <c r="D539" s="73"/>
      <c r="E539" s="73"/>
      <c r="F539" s="72"/>
      <c r="G539" s="72"/>
      <c r="H539" s="72"/>
      <c r="I539" s="72"/>
      <c r="J539" s="72"/>
      <c r="K539" s="72"/>
    </row>
    <row r="540" spans="1:11" ht="15">
      <c r="A540" s="72"/>
      <c r="B540" s="72"/>
      <c r="C540" s="72"/>
      <c r="D540" s="73"/>
      <c r="E540" s="73"/>
      <c r="F540" s="72"/>
      <c r="G540" s="72"/>
      <c r="H540" s="72"/>
      <c r="I540" s="72"/>
      <c r="J540" s="72"/>
      <c r="K540" s="72"/>
    </row>
    <row r="541" spans="1:11" ht="15">
      <c r="A541" s="72"/>
      <c r="B541" s="72"/>
      <c r="C541" s="72"/>
      <c r="D541" s="73"/>
      <c r="E541" s="73"/>
      <c r="F541" s="72"/>
      <c r="G541" s="72"/>
      <c r="H541" s="72"/>
      <c r="I541" s="72"/>
      <c r="J541" s="72"/>
      <c r="K541" s="72"/>
    </row>
    <row r="542" spans="1:11" ht="15">
      <c r="A542" s="72"/>
      <c r="B542" s="72"/>
      <c r="C542" s="72"/>
      <c r="D542" s="73"/>
      <c r="E542" s="73"/>
      <c r="F542" s="72"/>
      <c r="G542" s="72"/>
      <c r="H542" s="72"/>
      <c r="I542" s="72"/>
      <c r="J542" s="72"/>
      <c r="K542" s="72"/>
    </row>
    <row r="543" spans="1:11" ht="15">
      <c r="A543" s="72"/>
      <c r="B543" s="72"/>
      <c r="C543" s="72"/>
      <c r="D543" s="73"/>
      <c r="E543" s="73"/>
      <c r="F543" s="72"/>
      <c r="G543" s="72"/>
      <c r="H543" s="72"/>
      <c r="I543" s="72"/>
      <c r="J543" s="72"/>
      <c r="K543" s="72"/>
    </row>
    <row r="544" spans="1:11" ht="15">
      <c r="A544" s="72"/>
      <c r="B544" s="72"/>
      <c r="C544" s="72"/>
      <c r="D544" s="73"/>
      <c r="E544" s="73"/>
      <c r="F544" s="72"/>
      <c r="G544" s="72"/>
      <c r="H544" s="72"/>
      <c r="I544" s="72"/>
      <c r="J544" s="72"/>
      <c r="K544" s="72"/>
    </row>
    <row r="545" spans="1:11" ht="15">
      <c r="A545" s="72"/>
      <c r="B545" s="72"/>
      <c r="C545" s="72"/>
      <c r="D545" s="73"/>
      <c r="E545" s="73"/>
      <c r="F545" s="72"/>
      <c r="G545" s="72"/>
      <c r="H545" s="72"/>
      <c r="I545" s="72"/>
      <c r="J545" s="72"/>
      <c r="K545" s="72"/>
    </row>
    <row r="546" spans="1:11" ht="15">
      <c r="A546" s="72"/>
      <c r="B546" s="72"/>
      <c r="C546" s="72"/>
      <c r="D546" s="73"/>
      <c r="E546" s="73"/>
      <c r="F546" s="72"/>
      <c r="G546" s="72"/>
      <c r="H546" s="72"/>
      <c r="I546" s="72"/>
      <c r="J546" s="72"/>
      <c r="K546" s="72"/>
    </row>
    <row r="547" spans="1:11" ht="15">
      <c r="A547" s="72"/>
      <c r="B547" s="72"/>
      <c r="C547" s="72"/>
      <c r="D547" s="73"/>
      <c r="E547" s="73"/>
      <c r="F547" s="72"/>
      <c r="G547" s="72"/>
      <c r="H547" s="72"/>
      <c r="I547" s="72"/>
      <c r="J547" s="72"/>
      <c r="K547" s="72"/>
    </row>
    <row r="548" spans="1:11" ht="15">
      <c r="A548" s="72"/>
      <c r="B548" s="72"/>
      <c r="C548" s="72"/>
      <c r="D548" s="73"/>
      <c r="E548" s="73"/>
      <c r="F548" s="72"/>
      <c r="G548" s="72"/>
      <c r="H548" s="72"/>
      <c r="I548" s="72"/>
      <c r="J548" s="72"/>
      <c r="K548" s="72"/>
    </row>
    <row r="549" spans="1:11" ht="15">
      <c r="A549" s="72"/>
      <c r="B549" s="72"/>
      <c r="C549" s="72"/>
      <c r="D549" s="73"/>
      <c r="E549" s="73"/>
      <c r="F549" s="72"/>
      <c r="G549" s="72"/>
      <c r="H549" s="72"/>
      <c r="I549" s="72"/>
      <c r="J549" s="72"/>
      <c r="K549" s="72"/>
    </row>
    <row r="550" spans="1:11" ht="15">
      <c r="A550" s="72"/>
      <c r="B550" s="72"/>
      <c r="C550" s="72"/>
      <c r="D550" s="73"/>
      <c r="E550" s="73"/>
      <c r="F550" s="72"/>
      <c r="G550" s="72"/>
      <c r="H550" s="72"/>
      <c r="I550" s="72"/>
      <c r="J550" s="72"/>
      <c r="K550" s="72"/>
    </row>
    <row r="551" spans="1:11" ht="15">
      <c r="A551" s="72"/>
      <c r="B551" s="72"/>
      <c r="C551" s="72"/>
      <c r="D551" s="73"/>
      <c r="E551" s="73"/>
      <c r="F551" s="72"/>
      <c r="G551" s="72"/>
      <c r="H551" s="72"/>
      <c r="I551" s="72"/>
      <c r="J551" s="72"/>
      <c r="K551" s="72"/>
    </row>
    <row r="552" spans="1:11" ht="15">
      <c r="A552" s="72"/>
      <c r="B552" s="72"/>
      <c r="C552" s="72"/>
      <c r="D552" s="73"/>
      <c r="E552" s="73"/>
      <c r="F552" s="72"/>
      <c r="G552" s="72"/>
      <c r="H552" s="72"/>
      <c r="I552" s="72"/>
      <c r="J552" s="72"/>
      <c r="K552" s="72"/>
    </row>
    <row r="553" spans="1:11" ht="15">
      <c r="A553" s="72"/>
      <c r="B553" s="72"/>
      <c r="C553" s="72"/>
      <c r="D553" s="73"/>
      <c r="E553" s="73"/>
      <c r="F553" s="72"/>
      <c r="G553" s="72"/>
      <c r="H553" s="72"/>
      <c r="I553" s="72"/>
      <c r="J553" s="72"/>
      <c r="K553" s="72"/>
    </row>
    <row r="554" spans="1:11" ht="15">
      <c r="A554" s="72"/>
      <c r="B554" s="72"/>
      <c r="C554" s="72"/>
      <c r="D554" s="73"/>
      <c r="E554" s="73"/>
      <c r="F554" s="72"/>
      <c r="G554" s="72"/>
      <c r="H554" s="72"/>
      <c r="I554" s="72"/>
      <c r="J554" s="72"/>
      <c r="K554" s="72"/>
    </row>
    <row r="555" spans="1:11" ht="15">
      <c r="A555" s="72"/>
      <c r="B555" s="72"/>
      <c r="C555" s="72"/>
      <c r="D555" s="73"/>
      <c r="E555" s="73"/>
      <c r="F555" s="72"/>
      <c r="G555" s="72"/>
      <c r="H555" s="72"/>
      <c r="I555" s="72"/>
      <c r="J555" s="72"/>
      <c r="K555" s="72"/>
    </row>
    <row r="556" spans="1:11" ht="15">
      <c r="A556" s="72"/>
      <c r="B556" s="72"/>
      <c r="C556" s="72"/>
      <c r="D556" s="73"/>
      <c r="E556" s="73"/>
      <c r="F556" s="72"/>
      <c r="G556" s="72"/>
      <c r="H556" s="72"/>
      <c r="I556" s="72"/>
      <c r="J556" s="72"/>
      <c r="K556" s="72"/>
    </row>
    <row r="557" spans="1:11" ht="15">
      <c r="A557" s="72"/>
      <c r="B557" s="72"/>
      <c r="C557" s="72"/>
      <c r="D557" s="73"/>
      <c r="E557" s="73"/>
      <c r="F557" s="72"/>
      <c r="G557" s="72"/>
      <c r="H557" s="72"/>
      <c r="I557" s="72"/>
      <c r="J557" s="72"/>
      <c r="K557" s="72"/>
    </row>
    <row r="558" spans="1:11" ht="15">
      <c r="A558" s="72"/>
      <c r="B558" s="72"/>
      <c r="C558" s="72"/>
      <c r="D558" s="73"/>
      <c r="E558" s="73"/>
      <c r="F558" s="72"/>
      <c r="G558" s="72"/>
      <c r="H558" s="72"/>
      <c r="I558" s="72"/>
      <c r="J558" s="72"/>
      <c r="K558" s="72"/>
    </row>
    <row r="559" spans="1:11" ht="15">
      <c r="A559" s="72"/>
      <c r="B559" s="72"/>
      <c r="C559" s="72"/>
      <c r="D559" s="73"/>
      <c r="E559" s="73"/>
      <c r="F559" s="72"/>
      <c r="G559" s="72"/>
      <c r="H559" s="72"/>
      <c r="I559" s="72"/>
      <c r="J559" s="72"/>
      <c r="K559" s="72"/>
    </row>
    <row r="560" spans="1:11" ht="15">
      <c r="A560" s="72"/>
      <c r="B560" s="72"/>
      <c r="C560" s="72"/>
      <c r="D560" s="73"/>
      <c r="E560" s="73"/>
      <c r="F560" s="72"/>
      <c r="G560" s="72"/>
      <c r="H560" s="72"/>
      <c r="I560" s="72"/>
      <c r="J560" s="72"/>
      <c r="K560" s="72"/>
    </row>
    <row r="561" spans="1:11" ht="15">
      <c r="A561" s="72"/>
      <c r="B561" s="72"/>
      <c r="C561" s="72"/>
      <c r="D561" s="73"/>
      <c r="E561" s="73"/>
      <c r="F561" s="72"/>
      <c r="G561" s="72"/>
      <c r="H561" s="72"/>
      <c r="I561" s="72"/>
      <c r="J561" s="72"/>
      <c r="K561" s="72"/>
    </row>
    <row r="562" spans="1:11" ht="15">
      <c r="A562" s="72"/>
      <c r="B562" s="72"/>
      <c r="C562" s="72"/>
      <c r="D562" s="73"/>
      <c r="E562" s="73"/>
      <c r="F562" s="72"/>
      <c r="G562" s="72"/>
      <c r="H562" s="72"/>
      <c r="I562" s="72"/>
      <c r="J562" s="72"/>
      <c r="K562" s="72"/>
    </row>
    <row r="563" spans="1:11" ht="15">
      <c r="A563" s="72"/>
      <c r="B563" s="72"/>
      <c r="C563" s="72"/>
      <c r="D563" s="73"/>
      <c r="E563" s="73"/>
      <c r="F563" s="72"/>
      <c r="G563" s="72"/>
      <c r="H563" s="72"/>
      <c r="I563" s="72"/>
      <c r="J563" s="72"/>
      <c r="K563" s="72"/>
    </row>
    <row r="564" spans="1:11" ht="15">
      <c r="A564" s="72"/>
      <c r="B564" s="72"/>
      <c r="C564" s="72"/>
      <c r="D564" s="73"/>
      <c r="E564" s="73"/>
      <c r="F564" s="72"/>
      <c r="G564" s="72"/>
      <c r="H564" s="72"/>
      <c r="I564" s="72"/>
      <c r="J564" s="72"/>
      <c r="K564" s="72"/>
    </row>
    <row r="565" spans="1:11" ht="15">
      <c r="A565" s="72"/>
      <c r="B565" s="72"/>
      <c r="C565" s="72"/>
      <c r="D565" s="73"/>
      <c r="E565" s="73"/>
      <c r="F565" s="72"/>
      <c r="G565" s="72"/>
      <c r="H565" s="72"/>
      <c r="I565" s="72"/>
      <c r="J565" s="72"/>
      <c r="K565" s="72"/>
    </row>
    <row r="566" spans="1:11" ht="15">
      <c r="A566" s="72"/>
      <c r="B566" s="72"/>
      <c r="C566" s="72"/>
      <c r="D566" s="73"/>
      <c r="E566" s="73"/>
      <c r="F566" s="72"/>
      <c r="G566" s="72"/>
      <c r="H566" s="72"/>
      <c r="I566" s="72"/>
      <c r="J566" s="72"/>
      <c r="K566" s="72"/>
    </row>
    <row r="567" spans="1:11" ht="15">
      <c r="A567" s="72"/>
      <c r="B567" s="72"/>
      <c r="C567" s="72"/>
      <c r="D567" s="73"/>
      <c r="E567" s="73"/>
      <c r="F567" s="72"/>
      <c r="G567" s="72"/>
      <c r="H567" s="72"/>
      <c r="I567" s="72"/>
      <c r="J567" s="72"/>
      <c r="K567" s="72"/>
    </row>
    <row r="568" spans="1:11" ht="15">
      <c r="A568" s="72"/>
      <c r="B568" s="72"/>
      <c r="C568" s="72"/>
      <c r="D568" s="73"/>
      <c r="E568" s="73"/>
      <c r="F568" s="72"/>
      <c r="G568" s="72"/>
      <c r="H568" s="72"/>
      <c r="I568" s="72"/>
      <c r="J568" s="72"/>
      <c r="K568" s="72"/>
    </row>
    <row r="569" spans="1:11" ht="15">
      <c r="A569" s="72"/>
      <c r="B569" s="72"/>
      <c r="C569" s="72"/>
      <c r="D569" s="73"/>
      <c r="E569" s="73"/>
      <c r="F569" s="72"/>
      <c r="G569" s="72"/>
      <c r="H569" s="72"/>
      <c r="I569" s="72"/>
      <c r="J569" s="72"/>
      <c r="K569" s="72"/>
    </row>
    <row r="570" spans="1:11" ht="15">
      <c r="A570" s="72"/>
      <c r="B570" s="72"/>
      <c r="C570" s="72"/>
      <c r="D570" s="73"/>
      <c r="E570" s="73"/>
      <c r="F570" s="72"/>
      <c r="G570" s="72"/>
      <c r="H570" s="72"/>
      <c r="I570" s="72"/>
      <c r="J570" s="72"/>
      <c r="K570" s="72"/>
    </row>
    <row r="571" spans="1:11" ht="15">
      <c r="A571" s="72"/>
      <c r="B571" s="72"/>
      <c r="C571" s="72"/>
      <c r="D571" s="73"/>
      <c r="E571" s="73"/>
      <c r="F571" s="72"/>
      <c r="G571" s="72"/>
      <c r="H571" s="72"/>
      <c r="I571" s="72"/>
      <c r="J571" s="72"/>
      <c r="K571" s="72"/>
    </row>
    <row r="572" spans="1:11" ht="15">
      <c r="A572" s="72"/>
      <c r="B572" s="72"/>
      <c r="C572" s="72"/>
      <c r="D572" s="73"/>
      <c r="E572" s="73"/>
      <c r="F572" s="72"/>
      <c r="G572" s="72"/>
      <c r="H572" s="72"/>
      <c r="I572" s="72"/>
      <c r="J572" s="72"/>
      <c r="K572" s="72"/>
    </row>
    <row r="573" spans="1:11" ht="15">
      <c r="A573" s="72"/>
      <c r="B573" s="72"/>
      <c r="C573" s="72"/>
      <c r="D573" s="73"/>
      <c r="E573" s="73"/>
      <c r="F573" s="72"/>
      <c r="G573" s="72"/>
      <c r="H573" s="72"/>
      <c r="I573" s="72"/>
      <c r="J573" s="72"/>
      <c r="K573" s="72"/>
    </row>
    <row r="574" spans="1:11" ht="15">
      <c r="A574" s="72"/>
      <c r="B574" s="72"/>
      <c r="C574" s="72"/>
      <c r="D574" s="73"/>
      <c r="E574" s="73"/>
      <c r="F574" s="72"/>
      <c r="G574" s="72"/>
      <c r="H574" s="72"/>
      <c r="I574" s="72"/>
      <c r="J574" s="72"/>
      <c r="K574" s="72"/>
    </row>
    <row r="575" spans="1:11" ht="15">
      <c r="A575" s="72"/>
      <c r="B575" s="72"/>
      <c r="C575" s="72"/>
      <c r="D575" s="73"/>
      <c r="E575" s="73"/>
      <c r="F575" s="72"/>
      <c r="G575" s="72"/>
      <c r="H575" s="72"/>
      <c r="I575" s="72"/>
      <c r="J575" s="72"/>
      <c r="K575" s="72"/>
    </row>
    <row r="576" spans="1:11" ht="15">
      <c r="A576" s="72"/>
      <c r="B576" s="72"/>
      <c r="C576" s="72"/>
      <c r="D576" s="73"/>
      <c r="E576" s="73"/>
      <c r="F576" s="72"/>
      <c r="G576" s="72"/>
      <c r="H576" s="72"/>
      <c r="I576" s="72"/>
      <c r="J576" s="72"/>
      <c r="K576" s="72"/>
    </row>
    <row r="577" spans="1:11" ht="15">
      <c r="A577" s="72"/>
      <c r="B577" s="72"/>
      <c r="C577" s="72"/>
      <c r="D577" s="73"/>
      <c r="E577" s="73"/>
      <c r="F577" s="72"/>
      <c r="G577" s="72"/>
      <c r="H577" s="72"/>
      <c r="I577" s="72"/>
      <c r="J577" s="72"/>
      <c r="K577" s="72"/>
    </row>
    <row r="578" spans="1:11" ht="15">
      <c r="A578" s="72"/>
      <c r="B578" s="72"/>
      <c r="C578" s="72"/>
      <c r="D578" s="73"/>
      <c r="E578" s="73"/>
      <c r="F578" s="72"/>
      <c r="G578" s="72"/>
      <c r="H578" s="72"/>
      <c r="I578" s="72"/>
      <c r="J578" s="72"/>
      <c r="K578" s="72"/>
    </row>
    <row r="579" spans="1:11" ht="15">
      <c r="A579" s="72"/>
      <c r="B579" s="72"/>
      <c r="C579" s="72"/>
      <c r="D579" s="73"/>
      <c r="E579" s="73"/>
      <c r="F579" s="72"/>
      <c r="G579" s="72"/>
      <c r="H579" s="72"/>
      <c r="I579" s="72"/>
      <c r="J579" s="72"/>
      <c r="K579" s="72"/>
    </row>
    <row r="580" spans="1:11" ht="15">
      <c r="A580" s="72"/>
      <c r="B580" s="72"/>
      <c r="C580" s="72"/>
      <c r="D580" s="73"/>
      <c r="E580" s="73"/>
      <c r="F580" s="72"/>
      <c r="G580" s="72"/>
      <c r="H580" s="72"/>
      <c r="I580" s="72"/>
      <c r="J580" s="72"/>
      <c r="K580" s="72"/>
    </row>
    <row r="581" spans="1:11" ht="15">
      <c r="A581" s="72"/>
      <c r="B581" s="72"/>
      <c r="C581" s="72"/>
      <c r="D581" s="73"/>
      <c r="E581" s="73"/>
      <c r="F581" s="72"/>
      <c r="G581" s="72"/>
      <c r="H581" s="72"/>
      <c r="I581" s="72"/>
      <c r="J581" s="72"/>
      <c r="K581" s="72"/>
    </row>
    <row r="582" spans="1:11" ht="15">
      <c r="A582" s="72"/>
      <c r="B582" s="72"/>
      <c r="C582" s="72"/>
      <c r="D582" s="73"/>
      <c r="E582" s="73"/>
      <c r="F582" s="72"/>
      <c r="G582" s="72"/>
      <c r="H582" s="72"/>
      <c r="I582" s="72"/>
      <c r="J582" s="72"/>
      <c r="K582" s="72"/>
    </row>
    <row r="583" spans="1:11" ht="15">
      <c r="A583" s="72"/>
      <c r="B583" s="72"/>
      <c r="C583" s="72"/>
      <c r="D583" s="73"/>
      <c r="E583" s="73"/>
      <c r="F583" s="72"/>
      <c r="G583" s="72"/>
      <c r="H583" s="72"/>
      <c r="I583" s="72"/>
      <c r="J583" s="72"/>
      <c r="K583" s="72"/>
    </row>
    <row r="584" spans="1:11" ht="15">
      <c r="A584" s="72"/>
      <c r="B584" s="72"/>
      <c r="C584" s="72"/>
      <c r="D584" s="73"/>
      <c r="E584" s="73"/>
      <c r="F584" s="72"/>
      <c r="G584" s="72"/>
      <c r="H584" s="72"/>
      <c r="I584" s="72"/>
      <c r="J584" s="72"/>
      <c r="K584" s="72"/>
    </row>
    <row r="585" spans="1:11" ht="15">
      <c r="A585" s="72"/>
      <c r="B585" s="72"/>
      <c r="C585" s="72"/>
      <c r="D585" s="73"/>
      <c r="E585" s="73"/>
      <c r="F585" s="72"/>
      <c r="G585" s="72"/>
      <c r="H585" s="72"/>
      <c r="I585" s="72"/>
      <c r="J585" s="72"/>
      <c r="K585" s="72"/>
    </row>
    <row r="586" spans="1:11" ht="15">
      <c r="A586" s="72"/>
      <c r="B586" s="72"/>
      <c r="C586" s="72"/>
      <c r="D586" s="73"/>
      <c r="E586" s="73"/>
      <c r="F586" s="72"/>
      <c r="G586" s="72"/>
      <c r="H586" s="72"/>
      <c r="I586" s="72"/>
      <c r="J586" s="72"/>
      <c r="K586" s="72"/>
    </row>
    <row r="587" spans="1:11" ht="15">
      <c r="A587" s="72"/>
      <c r="B587" s="72"/>
      <c r="C587" s="72"/>
      <c r="D587" s="73"/>
      <c r="E587" s="73"/>
      <c r="F587" s="72"/>
      <c r="G587" s="72"/>
      <c r="H587" s="72"/>
      <c r="I587" s="72"/>
      <c r="J587" s="72"/>
      <c r="K587" s="72"/>
    </row>
    <row r="588" spans="1:11" ht="15">
      <c r="A588" s="72"/>
      <c r="B588" s="72"/>
      <c r="C588" s="72"/>
      <c r="D588" s="73"/>
      <c r="E588" s="73"/>
      <c r="F588" s="72"/>
      <c r="G588" s="72"/>
      <c r="H588" s="72"/>
      <c r="I588" s="72"/>
      <c r="J588" s="72"/>
      <c r="K588" s="72"/>
    </row>
    <row r="589" spans="1:11" ht="15">
      <c r="A589" s="72"/>
      <c r="B589" s="72"/>
      <c r="C589" s="72"/>
      <c r="D589" s="73"/>
      <c r="E589" s="73"/>
      <c r="F589" s="72"/>
      <c r="G589" s="72"/>
      <c r="H589" s="72"/>
      <c r="I589" s="72"/>
      <c r="J589" s="72"/>
      <c r="K589" s="72"/>
    </row>
    <row r="590" spans="1:11" ht="15">
      <c r="A590" s="72"/>
      <c r="B590" s="72"/>
      <c r="C590" s="72"/>
      <c r="D590" s="73"/>
      <c r="E590" s="73"/>
      <c r="F590" s="72"/>
      <c r="G590" s="72"/>
      <c r="H590" s="72"/>
      <c r="I590" s="72"/>
      <c r="J590" s="72"/>
      <c r="K590" s="72"/>
    </row>
    <row r="591" spans="1:11" ht="15">
      <c r="A591" s="72"/>
      <c r="B591" s="72"/>
      <c r="C591" s="72"/>
      <c r="D591" s="73"/>
      <c r="E591" s="73"/>
      <c r="F591" s="72"/>
      <c r="G591" s="72"/>
      <c r="H591" s="72"/>
      <c r="I591" s="72"/>
      <c r="J591" s="72"/>
      <c r="K591" s="72"/>
    </row>
    <row r="592" spans="1:11" ht="15">
      <c r="A592" s="72"/>
      <c r="B592" s="72"/>
      <c r="C592" s="72"/>
      <c r="D592" s="73"/>
      <c r="E592" s="73"/>
      <c r="F592" s="72"/>
      <c r="G592" s="72"/>
      <c r="H592" s="72"/>
      <c r="I592" s="72"/>
      <c r="J592" s="72"/>
      <c r="K592" s="72"/>
    </row>
    <row r="593" spans="1:11" ht="15">
      <c r="A593" s="72"/>
      <c r="B593" s="72"/>
      <c r="C593" s="72"/>
      <c r="D593" s="73"/>
      <c r="E593" s="73"/>
      <c r="F593" s="72"/>
      <c r="G593" s="72"/>
      <c r="H593" s="72"/>
      <c r="I593" s="72"/>
      <c r="J593" s="72"/>
      <c r="K593" s="72"/>
    </row>
    <row r="594" spans="1:11" ht="15">
      <c r="A594" s="72"/>
      <c r="B594" s="72"/>
      <c r="C594" s="72"/>
      <c r="D594" s="73"/>
      <c r="E594" s="73"/>
      <c r="F594" s="72"/>
      <c r="G594" s="72"/>
      <c r="H594" s="72"/>
      <c r="I594" s="72"/>
      <c r="J594" s="72"/>
      <c r="K594" s="72"/>
    </row>
    <row r="595" spans="1:11" ht="15">
      <c r="A595" s="72"/>
      <c r="B595" s="72"/>
      <c r="C595" s="72"/>
      <c r="D595" s="73"/>
      <c r="E595" s="73"/>
      <c r="F595" s="72"/>
      <c r="G595" s="72"/>
      <c r="H595" s="72"/>
      <c r="I595" s="72"/>
      <c r="J595" s="72"/>
      <c r="K595" s="72"/>
    </row>
    <row r="596" spans="1:11" ht="15">
      <c r="A596" s="72"/>
      <c r="B596" s="72"/>
      <c r="C596" s="72"/>
      <c r="D596" s="73"/>
      <c r="E596" s="73"/>
      <c r="F596" s="72"/>
      <c r="G596" s="72"/>
      <c r="H596" s="72"/>
      <c r="I596" s="72"/>
      <c r="J596" s="72"/>
      <c r="K596" s="72"/>
    </row>
    <row r="597" spans="1:11" ht="15">
      <c r="A597" s="72"/>
      <c r="B597" s="72"/>
      <c r="C597" s="72"/>
      <c r="D597" s="73"/>
      <c r="E597" s="73"/>
      <c r="F597" s="72"/>
      <c r="G597" s="72"/>
      <c r="H597" s="72"/>
      <c r="I597" s="72"/>
      <c r="J597" s="72"/>
      <c r="K597" s="72"/>
    </row>
    <row r="598" spans="1:11" ht="15">
      <c r="A598" s="72"/>
      <c r="B598" s="72"/>
      <c r="C598" s="72"/>
      <c r="D598" s="73"/>
      <c r="E598" s="73"/>
      <c r="F598" s="72"/>
      <c r="G598" s="72"/>
      <c r="H598" s="72"/>
      <c r="I598" s="72"/>
      <c r="J598" s="72"/>
      <c r="K598" s="72"/>
    </row>
    <row r="599" spans="1:11" ht="15">
      <c r="A599" s="72"/>
      <c r="B599" s="72"/>
      <c r="C599" s="72"/>
      <c r="D599" s="73"/>
      <c r="E599" s="73"/>
      <c r="F599" s="72"/>
      <c r="G599" s="72"/>
      <c r="H599" s="72"/>
      <c r="I599" s="72"/>
      <c r="J599" s="72"/>
      <c r="K599" s="72"/>
    </row>
    <row r="600" spans="1:11" ht="15">
      <c r="A600" s="72"/>
      <c r="B600" s="72"/>
      <c r="C600" s="72"/>
      <c r="D600" s="73"/>
      <c r="E600" s="73"/>
      <c r="F600" s="72"/>
      <c r="G600" s="72"/>
      <c r="H600" s="72"/>
      <c r="I600" s="72"/>
      <c r="J600" s="72"/>
      <c r="K600" s="72"/>
    </row>
    <row r="601" spans="1:11" ht="15">
      <c r="A601" s="72"/>
      <c r="B601" s="72"/>
      <c r="C601" s="72"/>
      <c r="D601" s="73"/>
      <c r="E601" s="73"/>
      <c r="F601" s="72"/>
      <c r="G601" s="72"/>
      <c r="H601" s="72"/>
      <c r="I601" s="72"/>
      <c r="J601" s="72"/>
      <c r="K601" s="72"/>
    </row>
    <row r="602" spans="1:11" ht="15">
      <c r="A602" s="72"/>
      <c r="B602" s="72"/>
      <c r="C602" s="72"/>
      <c r="D602" s="73"/>
      <c r="E602" s="73"/>
      <c r="F602" s="72"/>
      <c r="G602" s="72"/>
      <c r="H602" s="72"/>
      <c r="I602" s="72"/>
      <c r="J602" s="72"/>
      <c r="K602" s="72"/>
    </row>
    <row r="603" spans="1:11" ht="15">
      <c r="A603" s="72"/>
      <c r="B603" s="72"/>
      <c r="C603" s="72"/>
      <c r="D603" s="73"/>
      <c r="E603" s="73"/>
      <c r="F603" s="72"/>
      <c r="G603" s="72"/>
      <c r="H603" s="72"/>
      <c r="I603" s="72"/>
      <c r="J603" s="72"/>
      <c r="K603" s="72"/>
    </row>
    <row r="604" spans="1:11" ht="15">
      <c r="A604" s="72"/>
      <c r="B604" s="72"/>
      <c r="C604" s="72"/>
      <c r="D604" s="73"/>
      <c r="E604" s="73"/>
      <c r="F604" s="72"/>
      <c r="G604" s="72"/>
      <c r="H604" s="72"/>
      <c r="I604" s="72"/>
      <c r="J604" s="72"/>
      <c r="K604" s="72"/>
    </row>
    <row r="605" spans="1:11" ht="15">
      <c r="A605" s="72"/>
      <c r="B605" s="72"/>
      <c r="C605" s="72"/>
      <c r="D605" s="73"/>
      <c r="E605" s="73"/>
      <c r="F605" s="72"/>
      <c r="G605" s="72"/>
      <c r="H605" s="72"/>
      <c r="I605" s="72"/>
      <c r="J605" s="72"/>
      <c r="K605" s="72"/>
    </row>
    <row r="606" spans="1:11" ht="15">
      <c r="A606" s="72"/>
      <c r="B606" s="72"/>
      <c r="C606" s="72"/>
      <c r="D606" s="73"/>
      <c r="E606" s="73"/>
      <c r="F606" s="72"/>
      <c r="G606" s="72"/>
      <c r="H606" s="72"/>
      <c r="I606" s="72"/>
      <c r="J606" s="72"/>
      <c r="K606" s="72"/>
    </row>
    <row r="607" spans="1:11" ht="15">
      <c r="A607" s="72"/>
      <c r="B607" s="72"/>
      <c r="C607" s="72"/>
      <c r="D607" s="73"/>
      <c r="E607" s="73"/>
      <c r="F607" s="72"/>
      <c r="G607" s="72"/>
      <c r="H607" s="72"/>
      <c r="I607" s="72"/>
      <c r="J607" s="72"/>
      <c r="K607" s="72"/>
    </row>
    <row r="608" spans="1:11" ht="15">
      <c r="A608" s="72"/>
      <c r="B608" s="72"/>
      <c r="C608" s="72"/>
      <c r="D608" s="73"/>
      <c r="E608" s="73"/>
      <c r="F608" s="72"/>
      <c r="G608" s="72"/>
      <c r="H608" s="72"/>
      <c r="I608" s="72"/>
      <c r="J608" s="72"/>
      <c r="K608" s="72"/>
    </row>
    <row r="609" spans="1:11" ht="15">
      <c r="A609" s="72"/>
      <c r="B609" s="72"/>
      <c r="C609" s="72"/>
      <c r="D609" s="73"/>
      <c r="E609" s="73"/>
      <c r="F609" s="72"/>
      <c r="G609" s="72"/>
      <c r="H609" s="72"/>
      <c r="I609" s="72"/>
      <c r="J609" s="72"/>
      <c r="K609" s="72"/>
    </row>
    <row r="610" spans="1:11" ht="15">
      <c r="A610" s="72"/>
      <c r="B610" s="72"/>
      <c r="C610" s="72"/>
      <c r="D610" s="73"/>
      <c r="E610" s="73"/>
      <c r="F610" s="72"/>
      <c r="G610" s="72"/>
      <c r="H610" s="72"/>
      <c r="I610" s="72"/>
      <c r="J610" s="72"/>
      <c r="K610" s="72"/>
    </row>
    <row r="611" spans="1:11" ht="15">
      <c r="A611" s="72"/>
      <c r="B611" s="72"/>
      <c r="C611" s="72"/>
      <c r="D611" s="73"/>
      <c r="E611" s="73"/>
      <c r="F611" s="72"/>
      <c r="G611" s="72"/>
      <c r="H611" s="72"/>
      <c r="I611" s="72"/>
      <c r="J611" s="72"/>
      <c r="K611" s="72"/>
    </row>
    <row r="612" spans="1:11" ht="15">
      <c r="A612" s="72"/>
      <c r="B612" s="72"/>
      <c r="C612" s="72"/>
      <c r="D612" s="73"/>
      <c r="E612" s="73"/>
      <c r="F612" s="72"/>
      <c r="G612" s="72"/>
      <c r="H612" s="72"/>
      <c r="I612" s="72"/>
      <c r="J612" s="72"/>
      <c r="K612" s="72"/>
    </row>
    <row r="613" spans="1:11" ht="15">
      <c r="A613" s="72"/>
      <c r="B613" s="72"/>
      <c r="C613" s="72"/>
      <c r="D613" s="73"/>
      <c r="E613" s="73"/>
      <c r="F613" s="72"/>
      <c r="G613" s="72"/>
      <c r="H613" s="72"/>
      <c r="I613" s="72"/>
      <c r="J613" s="72"/>
      <c r="K613" s="72"/>
    </row>
    <row r="614" spans="1:11" ht="15">
      <c r="A614" s="72"/>
      <c r="B614" s="72"/>
      <c r="C614" s="72"/>
      <c r="D614" s="73"/>
      <c r="E614" s="73"/>
      <c r="F614" s="72"/>
      <c r="G614" s="72"/>
      <c r="H614" s="72"/>
      <c r="I614" s="72"/>
      <c r="J614" s="72"/>
      <c r="K614" s="72"/>
    </row>
    <row r="615" spans="1:11" ht="15">
      <c r="A615" s="72"/>
      <c r="B615" s="72"/>
      <c r="C615" s="72"/>
      <c r="D615" s="73"/>
      <c r="E615" s="73"/>
      <c r="F615" s="72"/>
      <c r="G615" s="72"/>
      <c r="H615" s="72"/>
      <c r="I615" s="72"/>
      <c r="J615" s="72"/>
      <c r="K615" s="72"/>
    </row>
    <row r="616" spans="1:11" ht="15">
      <c r="A616" s="72"/>
      <c r="B616" s="72"/>
      <c r="C616" s="72"/>
      <c r="D616" s="73"/>
      <c r="E616" s="73"/>
      <c r="F616" s="72"/>
      <c r="G616" s="72"/>
      <c r="H616" s="72"/>
      <c r="I616" s="72"/>
      <c r="J616" s="72"/>
      <c r="K616" s="72"/>
    </row>
    <row r="617" spans="1:11" ht="15">
      <c r="A617" s="72"/>
      <c r="B617" s="72"/>
      <c r="C617" s="72"/>
      <c r="D617" s="73"/>
      <c r="E617" s="73"/>
      <c r="F617" s="72"/>
      <c r="G617" s="72"/>
      <c r="H617" s="72"/>
      <c r="I617" s="72"/>
      <c r="J617" s="72"/>
      <c r="K617" s="72"/>
    </row>
    <row r="618" spans="1:11" ht="15">
      <c r="A618" s="72"/>
      <c r="B618" s="72"/>
      <c r="C618" s="72"/>
      <c r="D618" s="73"/>
      <c r="E618" s="73"/>
      <c r="F618" s="72"/>
      <c r="G618" s="72"/>
      <c r="H618" s="72"/>
      <c r="I618" s="72"/>
      <c r="J618" s="72"/>
      <c r="K618" s="72"/>
    </row>
    <row r="619" spans="1:11" ht="15">
      <c r="A619" s="72"/>
      <c r="B619" s="72"/>
      <c r="C619" s="72"/>
      <c r="D619" s="73"/>
      <c r="E619" s="73"/>
      <c r="F619" s="72"/>
      <c r="G619" s="72"/>
      <c r="H619" s="72"/>
      <c r="I619" s="72"/>
      <c r="J619" s="72"/>
      <c r="K619" s="72"/>
    </row>
    <row r="620" spans="1:11" ht="15">
      <c r="A620" s="72"/>
      <c r="B620" s="72"/>
      <c r="C620" s="72"/>
      <c r="D620" s="73"/>
      <c r="E620" s="73"/>
      <c r="F620" s="72"/>
      <c r="G620" s="72"/>
      <c r="H620" s="72"/>
      <c r="I620" s="72"/>
      <c r="J620" s="72"/>
      <c r="K620" s="72"/>
    </row>
    <row r="621" spans="1:11" ht="15">
      <c r="A621" s="72"/>
      <c r="B621" s="72"/>
      <c r="C621" s="72"/>
      <c r="D621" s="73"/>
      <c r="E621" s="73"/>
      <c r="F621" s="72"/>
      <c r="G621" s="72"/>
      <c r="H621" s="72"/>
      <c r="I621" s="72"/>
      <c r="J621" s="72"/>
      <c r="K621" s="72"/>
    </row>
    <row r="622" spans="1:11" ht="15">
      <c r="A622" s="72"/>
      <c r="B622" s="72"/>
      <c r="C622" s="72"/>
      <c r="D622" s="73"/>
      <c r="E622" s="73"/>
      <c r="F622" s="72"/>
      <c r="G622" s="72"/>
      <c r="H622" s="72"/>
      <c r="I622" s="72"/>
      <c r="J622" s="72"/>
      <c r="K622" s="72"/>
    </row>
    <row r="623" spans="1:11" ht="15">
      <c r="A623" s="72"/>
      <c r="B623" s="72"/>
      <c r="C623" s="72"/>
      <c r="D623" s="73"/>
      <c r="E623" s="73"/>
      <c r="F623" s="72"/>
      <c r="G623" s="72"/>
      <c r="H623" s="72"/>
      <c r="I623" s="72"/>
      <c r="J623" s="72"/>
      <c r="K623" s="72"/>
    </row>
    <row r="624" spans="1:11" ht="15">
      <c r="A624" s="72"/>
      <c r="B624" s="72"/>
      <c r="C624" s="72"/>
      <c r="D624" s="73"/>
      <c r="E624" s="73"/>
      <c r="F624" s="72"/>
      <c r="G624" s="72"/>
      <c r="H624" s="72"/>
      <c r="I624" s="72"/>
      <c r="J624" s="72"/>
      <c r="K624" s="72"/>
    </row>
    <row r="625" spans="1:11" ht="15">
      <c r="A625" s="72"/>
      <c r="B625" s="72"/>
      <c r="C625" s="72"/>
      <c r="D625" s="73"/>
      <c r="E625" s="73"/>
      <c r="F625" s="72"/>
      <c r="G625" s="72"/>
      <c r="H625" s="72"/>
      <c r="I625" s="72"/>
      <c r="J625" s="72"/>
      <c r="K625" s="72"/>
    </row>
    <row r="626" spans="1:11" ht="15">
      <c r="A626" s="72"/>
      <c r="B626" s="72"/>
      <c r="C626" s="72"/>
      <c r="D626" s="73"/>
      <c r="E626" s="73"/>
      <c r="F626" s="72"/>
      <c r="G626" s="72"/>
      <c r="H626" s="72"/>
      <c r="I626" s="72"/>
      <c r="J626" s="72"/>
      <c r="K626" s="72"/>
    </row>
    <row r="627" spans="1:11" ht="15">
      <c r="A627" s="72"/>
      <c r="B627" s="72"/>
      <c r="C627" s="72"/>
      <c r="D627" s="73"/>
      <c r="E627" s="73"/>
      <c r="F627" s="72"/>
      <c r="G627" s="72"/>
      <c r="H627" s="72"/>
      <c r="I627" s="72"/>
      <c r="J627" s="72"/>
      <c r="K627" s="72"/>
    </row>
    <row r="628" spans="1:11" ht="15">
      <c r="A628" s="72"/>
      <c r="B628" s="72"/>
      <c r="C628" s="72"/>
      <c r="D628" s="73"/>
      <c r="E628" s="73"/>
      <c r="F628" s="72"/>
      <c r="G628" s="72"/>
      <c r="H628" s="72"/>
      <c r="I628" s="72"/>
      <c r="J628" s="72"/>
      <c r="K628" s="72"/>
    </row>
    <row r="629" spans="1:11" ht="15">
      <c r="A629" s="72"/>
      <c r="B629" s="72"/>
      <c r="C629" s="72"/>
      <c r="D629" s="73"/>
      <c r="E629" s="73"/>
      <c r="F629" s="72"/>
      <c r="G629" s="72"/>
      <c r="H629" s="72"/>
      <c r="I629" s="72"/>
      <c r="J629" s="72"/>
      <c r="K629" s="72"/>
    </row>
    <row r="630" spans="1:11" ht="15">
      <c r="A630" s="72"/>
      <c r="B630" s="72"/>
      <c r="C630" s="72"/>
      <c r="D630" s="73"/>
      <c r="E630" s="73"/>
      <c r="F630" s="72"/>
      <c r="G630" s="72"/>
      <c r="H630" s="72"/>
      <c r="I630" s="72"/>
      <c r="J630" s="72"/>
      <c r="K630" s="72"/>
    </row>
    <row r="631" spans="1:11" ht="15">
      <c r="A631" s="72"/>
      <c r="B631" s="72"/>
      <c r="C631" s="72"/>
      <c r="D631" s="73"/>
      <c r="E631" s="73"/>
      <c r="F631" s="72"/>
      <c r="G631" s="72"/>
      <c r="H631" s="72"/>
      <c r="I631" s="72"/>
      <c r="J631" s="72"/>
      <c r="K631" s="72"/>
    </row>
    <row r="632" spans="1:11" ht="15">
      <c r="A632" s="72"/>
      <c r="B632" s="72"/>
      <c r="C632" s="72"/>
      <c r="D632" s="73"/>
      <c r="E632" s="73"/>
      <c r="F632" s="72"/>
      <c r="G632" s="72"/>
      <c r="H632" s="72"/>
      <c r="I632" s="72"/>
      <c r="J632" s="72"/>
      <c r="K632" s="72"/>
    </row>
    <row r="633" spans="1:11" ht="15">
      <c r="A633" s="72"/>
      <c r="B633" s="72"/>
      <c r="C633" s="72"/>
      <c r="D633" s="73"/>
      <c r="E633" s="73"/>
      <c r="F633" s="72"/>
      <c r="G633" s="72"/>
      <c r="H633" s="72"/>
      <c r="I633" s="72"/>
      <c r="J633" s="72"/>
      <c r="K633" s="72"/>
    </row>
    <row r="634" spans="1:11" ht="15">
      <c r="A634" s="72"/>
      <c r="B634" s="72"/>
      <c r="C634" s="72"/>
      <c r="D634" s="73"/>
      <c r="E634" s="73"/>
      <c r="F634" s="72"/>
      <c r="G634" s="72"/>
      <c r="H634" s="72"/>
      <c r="I634" s="72"/>
      <c r="J634" s="72"/>
      <c r="K634" s="72"/>
    </row>
    <row r="635" spans="1:11" ht="15">
      <c r="A635" s="72"/>
      <c r="B635" s="72"/>
      <c r="C635" s="72"/>
      <c r="D635" s="73"/>
      <c r="E635" s="73"/>
      <c r="F635" s="72"/>
      <c r="G635" s="72"/>
      <c r="H635" s="72"/>
      <c r="I635" s="72"/>
      <c r="J635" s="72"/>
      <c r="K635" s="72"/>
    </row>
    <row r="636" spans="1:11" ht="15">
      <c r="A636" s="72"/>
      <c r="B636" s="72"/>
      <c r="C636" s="72"/>
      <c r="D636" s="73"/>
      <c r="E636" s="73"/>
      <c r="F636" s="72"/>
      <c r="G636" s="72"/>
      <c r="H636" s="72"/>
      <c r="I636" s="72"/>
      <c r="J636" s="72"/>
      <c r="K636" s="72"/>
    </row>
    <row r="637" spans="1:11" ht="15">
      <c r="A637" s="72"/>
      <c r="B637" s="72"/>
      <c r="C637" s="72"/>
      <c r="D637" s="73"/>
      <c r="E637" s="73"/>
      <c r="F637" s="72"/>
      <c r="G637" s="72"/>
      <c r="H637" s="72"/>
      <c r="I637" s="72"/>
      <c r="J637" s="72"/>
      <c r="K637" s="72"/>
    </row>
    <row r="638" spans="1:11" ht="15">
      <c r="A638" s="72"/>
      <c r="B638" s="72"/>
      <c r="C638" s="72"/>
      <c r="D638" s="73"/>
      <c r="E638" s="73"/>
      <c r="F638" s="72"/>
      <c r="G638" s="72"/>
      <c r="H638" s="72"/>
      <c r="I638" s="72"/>
      <c r="J638" s="72"/>
      <c r="K638" s="72"/>
    </row>
    <row r="639" spans="1:11" ht="15">
      <c r="A639" s="72"/>
      <c r="B639" s="72"/>
      <c r="C639" s="72"/>
      <c r="D639" s="73"/>
      <c r="E639" s="73"/>
      <c r="F639" s="72"/>
      <c r="G639" s="72"/>
      <c r="H639" s="72"/>
      <c r="I639" s="72"/>
      <c r="J639" s="72"/>
      <c r="K639" s="72"/>
    </row>
    <row r="640" spans="1:11" ht="15">
      <c r="A640" s="72"/>
      <c r="B640" s="72"/>
      <c r="C640" s="72"/>
      <c r="D640" s="73"/>
      <c r="E640" s="73"/>
      <c r="F640" s="72"/>
      <c r="G640" s="72"/>
      <c r="H640" s="72"/>
      <c r="I640" s="72"/>
      <c r="J640" s="72"/>
      <c r="K640" s="72"/>
    </row>
    <row r="641" spans="1:11" ht="15">
      <c r="A641" s="72"/>
      <c r="B641" s="72"/>
      <c r="C641" s="72"/>
      <c r="D641" s="73"/>
      <c r="E641" s="73"/>
      <c r="F641" s="72"/>
      <c r="G641" s="72"/>
      <c r="H641" s="72"/>
      <c r="I641" s="72"/>
      <c r="J641" s="72"/>
      <c r="K641" s="72"/>
    </row>
    <row r="642" spans="1:11" ht="15">
      <c r="A642" s="72"/>
      <c r="B642" s="72"/>
      <c r="C642" s="72"/>
      <c r="D642" s="73"/>
      <c r="E642" s="73"/>
      <c r="F642" s="72"/>
      <c r="G642" s="72"/>
      <c r="H642" s="72"/>
      <c r="I642" s="72"/>
      <c r="J642" s="72"/>
      <c r="K642" s="72"/>
    </row>
    <row r="643" spans="1:11" ht="15">
      <c r="A643" s="72"/>
      <c r="B643" s="72"/>
      <c r="C643" s="72"/>
      <c r="D643" s="73"/>
      <c r="E643" s="73"/>
      <c r="F643" s="72"/>
      <c r="G643" s="72"/>
      <c r="H643" s="72"/>
      <c r="I643" s="72"/>
      <c r="J643" s="72"/>
      <c r="K643" s="72"/>
    </row>
    <row r="644" spans="1:11" ht="15">
      <c r="A644" s="72"/>
      <c r="B644" s="72"/>
      <c r="C644" s="72"/>
      <c r="D644" s="73"/>
      <c r="E644" s="73"/>
      <c r="F644" s="72"/>
      <c r="G644" s="72"/>
      <c r="H644" s="72"/>
      <c r="I644" s="72"/>
      <c r="J644" s="72"/>
      <c r="K644" s="72"/>
    </row>
    <row r="645" spans="1:11" ht="15">
      <c r="A645" s="72"/>
      <c r="B645" s="72"/>
      <c r="C645" s="72"/>
      <c r="D645" s="73"/>
      <c r="E645" s="73"/>
      <c r="F645" s="72"/>
      <c r="G645" s="72"/>
      <c r="H645" s="72"/>
      <c r="I645" s="72"/>
      <c r="J645" s="72"/>
      <c r="K645" s="72"/>
    </row>
    <row r="646" spans="1:11" ht="15">
      <c r="A646" s="72"/>
      <c r="B646" s="72"/>
      <c r="C646" s="72"/>
      <c r="D646" s="73"/>
      <c r="E646" s="73"/>
      <c r="F646" s="72"/>
      <c r="G646" s="72"/>
      <c r="H646" s="72"/>
      <c r="I646" s="72"/>
      <c r="J646" s="72"/>
      <c r="K646" s="72"/>
    </row>
    <row r="647" spans="1:11" ht="15">
      <c r="A647" s="72"/>
      <c r="B647" s="72"/>
      <c r="C647" s="72"/>
      <c r="D647" s="73"/>
      <c r="E647" s="73"/>
      <c r="F647" s="72"/>
      <c r="G647" s="72"/>
      <c r="H647" s="72"/>
      <c r="I647" s="72"/>
      <c r="J647" s="72"/>
      <c r="K647" s="72"/>
    </row>
    <row r="648" spans="1:11" ht="15">
      <c r="A648" s="72"/>
      <c r="B648" s="72"/>
      <c r="C648" s="72"/>
      <c r="D648" s="73"/>
      <c r="E648" s="73"/>
      <c r="F648" s="72"/>
      <c r="G648" s="72"/>
      <c r="H648" s="72"/>
      <c r="I648" s="72"/>
      <c r="J648" s="72"/>
      <c r="K648" s="72"/>
    </row>
    <row r="649" spans="1:11" ht="15">
      <c r="A649" s="72"/>
      <c r="B649" s="72"/>
      <c r="C649" s="72"/>
      <c r="D649" s="73"/>
      <c r="E649" s="73"/>
      <c r="F649" s="72"/>
      <c r="G649" s="72"/>
      <c r="H649" s="72"/>
      <c r="I649" s="72"/>
      <c r="J649" s="72"/>
      <c r="K649" s="72"/>
    </row>
    <row r="650" spans="1:11" ht="15">
      <c r="A650" s="72"/>
      <c r="B650" s="72"/>
      <c r="C650" s="72"/>
      <c r="D650" s="73"/>
      <c r="E650" s="73"/>
      <c r="F650" s="72"/>
      <c r="G650" s="72"/>
      <c r="H650" s="72"/>
      <c r="I650" s="72"/>
      <c r="J650" s="72"/>
      <c r="K650" s="72"/>
    </row>
    <row r="651" spans="1:11" ht="15">
      <c r="A651" s="72"/>
      <c r="B651" s="72"/>
      <c r="C651" s="72"/>
      <c r="D651" s="73"/>
      <c r="E651" s="73"/>
      <c r="F651" s="72"/>
      <c r="G651" s="72"/>
      <c r="H651" s="72"/>
      <c r="I651" s="72"/>
      <c r="J651" s="72"/>
      <c r="K651" s="72"/>
    </row>
    <row r="652" spans="1:11" ht="15">
      <c r="A652" s="72"/>
      <c r="B652" s="72"/>
      <c r="C652" s="72"/>
      <c r="D652" s="73"/>
      <c r="E652" s="73"/>
      <c r="F652" s="72"/>
      <c r="G652" s="72"/>
      <c r="H652" s="72"/>
      <c r="I652" s="72"/>
      <c r="J652" s="72"/>
      <c r="K652" s="72"/>
    </row>
    <row r="653" spans="1:11" ht="15">
      <c r="A653" s="72"/>
      <c r="B653" s="72"/>
      <c r="C653" s="72"/>
      <c r="D653" s="73"/>
      <c r="E653" s="73"/>
      <c r="F653" s="72"/>
      <c r="G653" s="72"/>
      <c r="H653" s="72"/>
      <c r="I653" s="72"/>
      <c r="J653" s="72"/>
      <c r="K653" s="72"/>
    </row>
    <row r="654" spans="1:11" ht="15">
      <c r="A654" s="72"/>
      <c r="B654" s="72"/>
      <c r="C654" s="72"/>
      <c r="D654" s="73"/>
      <c r="E654" s="73"/>
      <c r="F654" s="72"/>
      <c r="G654" s="72"/>
      <c r="H654" s="72"/>
      <c r="I654" s="72"/>
      <c r="J654" s="72"/>
      <c r="K654" s="72"/>
    </row>
    <row r="655" spans="1:11" ht="15">
      <c r="A655" s="72"/>
      <c r="B655" s="72"/>
      <c r="C655" s="72"/>
      <c r="D655" s="73"/>
      <c r="E655" s="73"/>
      <c r="F655" s="72"/>
      <c r="G655" s="72"/>
      <c r="H655" s="72"/>
      <c r="I655" s="72"/>
      <c r="J655" s="72"/>
      <c r="K655" s="72"/>
    </row>
    <row r="656" spans="1:11" ht="15">
      <c r="A656" s="72"/>
      <c r="B656" s="72"/>
      <c r="C656" s="72"/>
      <c r="D656" s="73"/>
      <c r="E656" s="73"/>
      <c r="F656" s="72"/>
      <c r="G656" s="72"/>
      <c r="H656" s="72"/>
      <c r="I656" s="72"/>
      <c r="J656" s="72"/>
      <c r="K656" s="72"/>
    </row>
    <row r="657" spans="1:11" ht="15">
      <c r="A657" s="72"/>
      <c r="B657" s="72"/>
      <c r="C657" s="72"/>
      <c r="D657" s="73"/>
      <c r="E657" s="73"/>
      <c r="F657" s="72"/>
      <c r="G657" s="72"/>
      <c r="H657" s="72"/>
      <c r="I657" s="72"/>
      <c r="J657" s="72"/>
      <c r="K657" s="72"/>
    </row>
    <row r="658" spans="1:11" ht="15">
      <c r="A658" s="72"/>
      <c r="B658" s="72"/>
      <c r="C658" s="72"/>
      <c r="D658" s="73"/>
      <c r="E658" s="73"/>
      <c r="F658" s="72"/>
      <c r="G658" s="72"/>
      <c r="H658" s="72"/>
      <c r="I658" s="72"/>
      <c r="J658" s="72"/>
      <c r="K658" s="72"/>
    </row>
    <row r="659" spans="1:11" ht="15">
      <c r="A659" s="72"/>
      <c r="B659" s="72"/>
      <c r="C659" s="72"/>
      <c r="D659" s="73"/>
      <c r="E659" s="73"/>
      <c r="F659" s="72"/>
      <c r="G659" s="72"/>
      <c r="H659" s="72"/>
      <c r="I659" s="72"/>
      <c r="J659" s="72"/>
      <c r="K659" s="72"/>
    </row>
    <row r="660" spans="1:11" ht="15">
      <c r="A660" s="72"/>
      <c r="B660" s="72"/>
      <c r="C660" s="72"/>
      <c r="D660" s="73"/>
      <c r="E660" s="73"/>
      <c r="F660" s="72"/>
      <c r="G660" s="72"/>
      <c r="H660" s="72"/>
      <c r="I660" s="72"/>
      <c r="J660" s="72"/>
      <c r="K660" s="72"/>
    </row>
    <row r="661" spans="1:11" ht="15">
      <c r="A661" s="72"/>
      <c r="B661" s="72"/>
      <c r="C661" s="72"/>
      <c r="D661" s="73"/>
      <c r="E661" s="73"/>
      <c r="F661" s="72"/>
      <c r="G661" s="72"/>
      <c r="H661" s="72"/>
      <c r="I661" s="72"/>
      <c r="J661" s="72"/>
      <c r="K661" s="72"/>
    </row>
    <row r="662" spans="1:11" ht="15">
      <c r="A662" s="72"/>
      <c r="B662" s="72"/>
      <c r="C662" s="72"/>
      <c r="D662" s="73"/>
      <c r="E662" s="73"/>
      <c r="F662" s="72"/>
      <c r="G662" s="72"/>
      <c r="H662" s="72"/>
      <c r="I662" s="72"/>
      <c r="J662" s="72"/>
      <c r="K662" s="72"/>
    </row>
    <row r="663" spans="1:11" ht="15">
      <c r="A663" s="72"/>
      <c r="B663" s="72"/>
      <c r="C663" s="72"/>
      <c r="D663" s="73"/>
      <c r="E663" s="73"/>
      <c r="F663" s="72"/>
      <c r="G663" s="72"/>
      <c r="H663" s="72"/>
      <c r="I663" s="72"/>
      <c r="J663" s="72"/>
      <c r="K663" s="72"/>
    </row>
    <row r="664" spans="1:11" ht="15">
      <c r="A664" s="72"/>
      <c r="B664" s="72"/>
      <c r="C664" s="72"/>
      <c r="D664" s="73"/>
      <c r="E664" s="73"/>
      <c r="F664" s="72"/>
      <c r="G664" s="72"/>
      <c r="H664" s="72"/>
      <c r="I664" s="72"/>
      <c r="J664" s="72"/>
      <c r="K664" s="72"/>
    </row>
    <row r="665" spans="1:11" ht="15">
      <c r="A665" s="72"/>
      <c r="B665" s="72"/>
      <c r="C665" s="72"/>
      <c r="D665" s="73"/>
      <c r="E665" s="73"/>
      <c r="F665" s="72"/>
      <c r="G665" s="72"/>
      <c r="H665" s="72"/>
      <c r="I665" s="72"/>
      <c r="J665" s="72"/>
      <c r="K665" s="72"/>
    </row>
    <row r="666" spans="1:11" ht="15">
      <c r="A666" s="72"/>
      <c r="B666" s="72"/>
      <c r="C666" s="72"/>
      <c r="D666" s="73"/>
      <c r="E666" s="73"/>
      <c r="F666" s="72"/>
      <c r="G666" s="72"/>
      <c r="H666" s="72"/>
      <c r="I666" s="72"/>
      <c r="J666" s="72"/>
      <c r="K666" s="72"/>
    </row>
    <row r="667" spans="1:11" ht="15">
      <c r="A667" s="72"/>
      <c r="B667" s="72"/>
      <c r="C667" s="72"/>
      <c r="D667" s="73"/>
      <c r="E667" s="73"/>
      <c r="F667" s="72"/>
      <c r="G667" s="72"/>
      <c r="H667" s="72"/>
      <c r="I667" s="72"/>
      <c r="J667" s="72"/>
      <c r="K667" s="72"/>
    </row>
    <row r="668" spans="1:11" ht="15">
      <c r="A668" s="72"/>
      <c r="B668" s="72"/>
      <c r="C668" s="72"/>
      <c r="D668" s="73"/>
      <c r="E668" s="73"/>
      <c r="F668" s="72"/>
      <c r="G668" s="72"/>
      <c r="H668" s="72"/>
      <c r="I668" s="72"/>
      <c r="J668" s="72"/>
      <c r="K668" s="72"/>
    </row>
    <row r="669" spans="1:11" ht="15">
      <c r="A669" s="72"/>
      <c r="B669" s="72"/>
      <c r="C669" s="72"/>
      <c r="D669" s="73"/>
      <c r="E669" s="73"/>
      <c r="F669" s="72"/>
      <c r="G669" s="72"/>
      <c r="H669" s="72"/>
      <c r="I669" s="72"/>
      <c r="J669" s="72"/>
      <c r="K669" s="72"/>
    </row>
    <row r="670" spans="1:11" ht="15">
      <c r="A670" s="72"/>
      <c r="B670" s="72"/>
      <c r="C670" s="72"/>
      <c r="D670" s="73"/>
      <c r="E670" s="73"/>
      <c r="F670" s="72"/>
      <c r="G670" s="72"/>
      <c r="H670" s="72"/>
      <c r="I670" s="72"/>
      <c r="J670" s="72"/>
      <c r="K670" s="72"/>
    </row>
    <row r="671" spans="1:11" ht="15">
      <c r="A671" s="72"/>
      <c r="B671" s="72"/>
      <c r="C671" s="72"/>
      <c r="D671" s="73"/>
      <c r="E671" s="73"/>
      <c r="F671" s="72"/>
      <c r="G671" s="72"/>
      <c r="H671" s="72"/>
      <c r="I671" s="72"/>
      <c r="J671" s="72"/>
      <c r="K671" s="72"/>
    </row>
    <row r="672" spans="1:11" ht="15">
      <c r="A672" s="72"/>
      <c r="B672" s="72"/>
      <c r="C672" s="72"/>
      <c r="D672" s="73"/>
      <c r="E672" s="73"/>
      <c r="F672" s="72"/>
      <c r="G672" s="72"/>
      <c r="H672" s="72"/>
      <c r="I672" s="72"/>
      <c r="J672" s="72"/>
      <c r="K672" s="72"/>
    </row>
    <row r="673" spans="1:11" ht="15">
      <c r="A673" s="72"/>
      <c r="B673" s="72"/>
      <c r="C673" s="72"/>
      <c r="D673" s="73"/>
      <c r="E673" s="73"/>
      <c r="F673" s="72"/>
      <c r="G673" s="72"/>
      <c r="H673" s="72"/>
      <c r="I673" s="72"/>
      <c r="J673" s="72"/>
      <c r="K673" s="72"/>
    </row>
    <row r="674" spans="1:11" ht="15">
      <c r="A674" s="72"/>
      <c r="B674" s="72"/>
      <c r="C674" s="72"/>
      <c r="D674" s="73"/>
      <c r="E674" s="73"/>
      <c r="F674" s="72"/>
      <c r="G674" s="72"/>
      <c r="H674" s="72"/>
      <c r="I674" s="72"/>
      <c r="J674" s="72"/>
      <c r="K674" s="72"/>
    </row>
    <row r="675" spans="1:11" ht="15">
      <c r="A675" s="72"/>
      <c r="B675" s="72"/>
      <c r="C675" s="72"/>
      <c r="D675" s="73"/>
      <c r="E675" s="73"/>
      <c r="F675" s="72"/>
      <c r="G675" s="72"/>
      <c r="H675" s="72"/>
      <c r="I675" s="72"/>
      <c r="J675" s="72"/>
      <c r="K675" s="72"/>
    </row>
    <row r="676" spans="1:11" ht="15">
      <c r="A676" s="72"/>
      <c r="B676" s="72"/>
      <c r="C676" s="72"/>
      <c r="D676" s="73"/>
      <c r="E676" s="73"/>
      <c r="F676" s="72"/>
      <c r="G676" s="72"/>
      <c r="H676" s="72"/>
      <c r="I676" s="72"/>
      <c r="J676" s="72"/>
      <c r="K676" s="72"/>
    </row>
    <row r="677" spans="1:11" ht="15">
      <c r="A677" s="72"/>
      <c r="B677" s="72"/>
      <c r="C677" s="72"/>
      <c r="D677" s="73"/>
      <c r="E677" s="73"/>
      <c r="F677" s="72"/>
      <c r="G677" s="72"/>
      <c r="H677" s="72"/>
      <c r="I677" s="72"/>
      <c r="J677" s="72"/>
      <c r="K677" s="72"/>
    </row>
    <row r="678" spans="1:11" ht="15">
      <c r="A678" s="72"/>
      <c r="B678" s="72"/>
      <c r="C678" s="72"/>
      <c r="D678" s="73"/>
      <c r="E678" s="73"/>
      <c r="F678" s="72"/>
      <c r="G678" s="72"/>
      <c r="H678" s="72"/>
      <c r="I678" s="72"/>
      <c r="J678" s="72"/>
      <c r="K678" s="72"/>
    </row>
    <row r="679" spans="1:11" ht="15">
      <c r="A679" s="72"/>
      <c r="B679" s="72"/>
      <c r="C679" s="72"/>
      <c r="D679" s="73"/>
      <c r="E679" s="73"/>
      <c r="F679" s="72"/>
      <c r="G679" s="72"/>
      <c r="H679" s="72"/>
      <c r="I679" s="72"/>
      <c r="J679" s="72"/>
      <c r="K679" s="72"/>
    </row>
    <row r="680" spans="1:11" ht="15">
      <c r="A680" s="72"/>
      <c r="B680" s="72"/>
      <c r="C680" s="72"/>
      <c r="D680" s="73"/>
      <c r="E680" s="73"/>
      <c r="F680" s="72"/>
      <c r="G680" s="72"/>
      <c r="H680" s="72"/>
      <c r="I680" s="72"/>
      <c r="J680" s="72"/>
      <c r="K680" s="72"/>
    </row>
    <row r="681" spans="1:11" ht="15">
      <c r="A681" s="72"/>
      <c r="B681" s="72"/>
      <c r="C681" s="72"/>
      <c r="D681" s="73"/>
      <c r="E681" s="73"/>
      <c r="F681" s="72"/>
      <c r="G681" s="72"/>
      <c r="H681" s="72"/>
      <c r="I681" s="72"/>
      <c r="J681" s="72"/>
      <c r="K681" s="72"/>
    </row>
    <row r="682" spans="1:11" ht="15">
      <c r="A682" s="72"/>
      <c r="B682" s="72"/>
      <c r="C682" s="72"/>
      <c r="D682" s="73"/>
      <c r="E682" s="73"/>
      <c r="F682" s="72"/>
      <c r="G682" s="72"/>
      <c r="H682" s="72"/>
      <c r="I682" s="72"/>
      <c r="J682" s="72"/>
      <c r="K682" s="72"/>
    </row>
    <row r="683" spans="1:11" ht="15">
      <c r="A683" s="72"/>
      <c r="B683" s="72"/>
      <c r="C683" s="72"/>
      <c r="D683" s="73"/>
      <c r="E683" s="73"/>
      <c r="F683" s="72"/>
      <c r="G683" s="72"/>
      <c r="H683" s="72"/>
      <c r="I683" s="72"/>
      <c r="J683" s="72"/>
      <c r="K683" s="72"/>
    </row>
    <row r="684" spans="1:11" ht="15">
      <c r="A684" s="72"/>
      <c r="B684" s="72"/>
      <c r="C684" s="72"/>
      <c r="D684" s="73"/>
      <c r="E684" s="73"/>
      <c r="F684" s="72"/>
      <c r="G684" s="72"/>
      <c r="H684" s="72"/>
      <c r="I684" s="72"/>
      <c r="J684" s="72"/>
      <c r="K684" s="72"/>
    </row>
    <row r="685" spans="1:11" ht="15">
      <c r="A685" s="72"/>
      <c r="B685" s="72"/>
      <c r="C685" s="72"/>
      <c r="D685" s="73"/>
      <c r="E685" s="73"/>
      <c r="F685" s="72"/>
      <c r="G685" s="72"/>
      <c r="H685" s="72"/>
      <c r="I685" s="72"/>
      <c r="J685" s="72"/>
      <c r="K685" s="72"/>
    </row>
    <row r="686" spans="1:11" ht="15">
      <c r="A686" s="72"/>
      <c r="B686" s="72"/>
      <c r="C686" s="72"/>
      <c r="D686" s="73"/>
      <c r="E686" s="73"/>
      <c r="F686" s="72"/>
      <c r="G686" s="72"/>
      <c r="H686" s="72"/>
      <c r="I686" s="72"/>
      <c r="J686" s="72"/>
      <c r="K686" s="72"/>
    </row>
    <row r="687" spans="1:11" ht="15">
      <c r="A687" s="72"/>
      <c r="B687" s="72"/>
      <c r="C687" s="72"/>
      <c r="D687" s="73"/>
      <c r="E687" s="73"/>
      <c r="F687" s="72"/>
      <c r="G687" s="72"/>
      <c r="H687" s="72"/>
      <c r="I687" s="72"/>
      <c r="J687" s="72"/>
      <c r="K687" s="72"/>
    </row>
    <row r="688" spans="1:11" ht="15">
      <c r="A688" s="72"/>
      <c r="B688" s="72"/>
      <c r="C688" s="72"/>
      <c r="D688" s="73"/>
      <c r="E688" s="73"/>
      <c r="F688" s="72"/>
      <c r="G688" s="72"/>
      <c r="H688" s="72"/>
      <c r="I688" s="72"/>
      <c r="J688" s="72"/>
      <c r="K688" s="72"/>
    </row>
    <row r="689" spans="1:11" ht="15">
      <c r="A689" s="72"/>
      <c r="B689" s="72"/>
      <c r="C689" s="72"/>
      <c r="D689" s="73"/>
      <c r="E689" s="73"/>
      <c r="F689" s="72"/>
      <c r="G689" s="72"/>
      <c r="H689" s="72"/>
      <c r="I689" s="72"/>
      <c r="J689" s="72"/>
      <c r="K689" s="72"/>
    </row>
    <row r="690" spans="1:11" ht="15">
      <c r="A690" s="72"/>
      <c r="B690" s="72"/>
      <c r="C690" s="72"/>
      <c r="D690" s="73"/>
      <c r="E690" s="73"/>
      <c r="F690" s="72"/>
      <c r="G690" s="72"/>
      <c r="H690" s="72"/>
      <c r="I690" s="72"/>
      <c r="J690" s="72"/>
      <c r="K690" s="72"/>
    </row>
    <row r="691" spans="1:11" ht="15">
      <c r="A691" s="72"/>
      <c r="B691" s="72"/>
      <c r="C691" s="72"/>
      <c r="D691" s="73"/>
      <c r="E691" s="73"/>
      <c r="F691" s="72"/>
      <c r="G691" s="72"/>
      <c r="H691" s="72"/>
      <c r="I691" s="72"/>
      <c r="J691" s="72"/>
      <c r="K691" s="72"/>
    </row>
    <row r="692" spans="1:11" ht="15">
      <c r="A692" s="72"/>
      <c r="B692" s="72"/>
      <c r="C692" s="72"/>
      <c r="D692" s="73"/>
      <c r="E692" s="73"/>
      <c r="F692" s="72"/>
      <c r="G692" s="72"/>
      <c r="H692" s="72"/>
      <c r="I692" s="72"/>
      <c r="J692" s="72"/>
      <c r="K692" s="72"/>
    </row>
    <row r="693" spans="1:11" ht="15">
      <c r="A693" s="72"/>
      <c r="B693" s="72"/>
      <c r="C693" s="72"/>
      <c r="D693" s="73"/>
      <c r="E693" s="73"/>
      <c r="F693" s="72"/>
      <c r="G693" s="72"/>
      <c r="H693" s="72"/>
      <c r="I693" s="72"/>
      <c r="J693" s="72"/>
      <c r="K693" s="72"/>
    </row>
    <row r="694" spans="1:11" ht="15">
      <c r="A694" s="72"/>
      <c r="B694" s="72"/>
      <c r="C694" s="72"/>
      <c r="D694" s="73"/>
      <c r="E694" s="73"/>
      <c r="F694" s="72"/>
      <c r="G694" s="72"/>
      <c r="H694" s="72"/>
      <c r="I694" s="72"/>
      <c r="J694" s="72"/>
      <c r="K694" s="72"/>
    </row>
    <row r="695" spans="1:11" ht="15">
      <c r="A695" s="72"/>
      <c r="B695" s="72"/>
      <c r="C695" s="72"/>
      <c r="D695" s="73"/>
      <c r="E695" s="73"/>
      <c r="F695" s="72"/>
      <c r="G695" s="72"/>
      <c r="H695" s="72"/>
      <c r="I695" s="72"/>
      <c r="J695" s="72"/>
      <c r="K695" s="72"/>
    </row>
    <row r="696" spans="1:11" ht="15">
      <c r="A696" s="72"/>
      <c r="B696" s="72"/>
      <c r="C696" s="72"/>
      <c r="D696" s="73"/>
      <c r="E696" s="73"/>
      <c r="F696" s="72"/>
      <c r="G696" s="72"/>
      <c r="H696" s="72"/>
      <c r="I696" s="72"/>
      <c r="J696" s="72"/>
      <c r="K696" s="72"/>
    </row>
    <row r="697" spans="1:11" ht="15">
      <c r="A697" s="72"/>
      <c r="B697" s="72"/>
      <c r="C697" s="72"/>
      <c r="D697" s="73"/>
      <c r="E697" s="73"/>
      <c r="F697" s="72"/>
      <c r="G697" s="72"/>
      <c r="H697" s="72"/>
      <c r="I697" s="72"/>
      <c r="J697" s="72"/>
      <c r="K697" s="72"/>
    </row>
    <row r="698" spans="1:11" ht="15">
      <c r="A698" s="72"/>
      <c r="B698" s="72"/>
      <c r="C698" s="72"/>
      <c r="D698" s="73"/>
      <c r="E698" s="73"/>
      <c r="F698" s="72"/>
      <c r="G698" s="72"/>
      <c r="H698" s="72"/>
      <c r="I698" s="72"/>
      <c r="J698" s="72"/>
      <c r="K698" s="72"/>
    </row>
    <row r="699" spans="1:11" ht="15">
      <c r="A699" s="72"/>
      <c r="B699" s="72"/>
      <c r="C699" s="72"/>
      <c r="D699" s="73"/>
      <c r="E699" s="73"/>
      <c r="F699" s="72"/>
      <c r="G699" s="72"/>
      <c r="H699" s="72"/>
      <c r="I699" s="72"/>
      <c r="J699" s="72"/>
      <c r="K699" s="72"/>
    </row>
    <row r="700" spans="1:11" ht="15">
      <c r="A700" s="72"/>
      <c r="B700" s="72"/>
      <c r="C700" s="72"/>
      <c r="D700" s="73"/>
      <c r="E700" s="73"/>
      <c r="F700" s="72"/>
      <c r="G700" s="72"/>
      <c r="H700" s="72"/>
      <c r="I700" s="72"/>
      <c r="J700" s="72"/>
      <c r="K700" s="72"/>
    </row>
    <row r="701" spans="1:11" ht="15">
      <c r="A701" s="72"/>
      <c r="B701" s="72"/>
      <c r="C701" s="72"/>
      <c r="D701" s="73"/>
      <c r="E701" s="73"/>
      <c r="F701" s="72"/>
      <c r="G701" s="72"/>
      <c r="H701" s="72"/>
      <c r="I701" s="72"/>
      <c r="J701" s="72"/>
      <c r="K701" s="72"/>
    </row>
    <row r="702" spans="1:11" ht="15">
      <c r="A702" s="72"/>
      <c r="B702" s="72"/>
      <c r="C702" s="72"/>
      <c r="D702" s="73"/>
      <c r="E702" s="73"/>
      <c r="F702" s="72"/>
      <c r="G702" s="72"/>
      <c r="H702" s="72"/>
      <c r="I702" s="72"/>
      <c r="J702" s="72"/>
      <c r="K702" s="72"/>
    </row>
    <row r="703" spans="1:11" ht="15">
      <c r="A703" s="72"/>
      <c r="B703" s="72"/>
      <c r="C703" s="72"/>
      <c r="D703" s="73"/>
      <c r="E703" s="73"/>
      <c r="F703" s="72"/>
      <c r="G703" s="72"/>
      <c r="H703" s="72"/>
      <c r="I703" s="72"/>
      <c r="J703" s="72"/>
      <c r="K703" s="72"/>
    </row>
    <row r="704" spans="1:11" ht="15">
      <c r="A704" s="72"/>
      <c r="B704" s="72"/>
      <c r="C704" s="72"/>
      <c r="D704" s="73"/>
      <c r="E704" s="73"/>
      <c r="F704" s="72"/>
      <c r="G704" s="72"/>
      <c r="H704" s="72"/>
      <c r="I704" s="72"/>
      <c r="J704" s="72"/>
      <c r="K704" s="72"/>
    </row>
    <row r="705" spans="1:11" ht="15">
      <c r="A705" s="72"/>
      <c r="B705" s="72"/>
      <c r="C705" s="72"/>
      <c r="D705" s="73"/>
      <c r="E705" s="73"/>
      <c r="F705" s="72"/>
      <c r="G705" s="72"/>
      <c r="H705" s="72"/>
      <c r="I705" s="72"/>
      <c r="J705" s="72"/>
      <c r="K705" s="72"/>
    </row>
    <row r="706" spans="1:11" ht="15">
      <c r="A706" s="72"/>
      <c r="B706" s="72"/>
      <c r="C706" s="72"/>
      <c r="D706" s="73"/>
      <c r="E706" s="73"/>
      <c r="F706" s="72"/>
      <c r="G706" s="72"/>
      <c r="H706" s="72"/>
      <c r="I706" s="72"/>
      <c r="J706" s="72"/>
      <c r="K706" s="72"/>
    </row>
    <row r="707" spans="1:11" ht="15">
      <c r="A707" s="72"/>
      <c r="B707" s="72"/>
      <c r="C707" s="72"/>
      <c r="D707" s="73"/>
      <c r="E707" s="73"/>
      <c r="F707" s="72"/>
      <c r="G707" s="72"/>
      <c r="H707" s="72"/>
      <c r="I707" s="72"/>
      <c r="J707" s="72"/>
      <c r="K707" s="72"/>
    </row>
    <row r="708" spans="1:11" ht="15">
      <c r="A708" s="72"/>
      <c r="B708" s="72"/>
      <c r="C708" s="72"/>
      <c r="D708" s="73"/>
      <c r="E708" s="73"/>
      <c r="F708" s="72"/>
      <c r="G708" s="72"/>
      <c r="H708" s="72"/>
      <c r="I708" s="72"/>
      <c r="J708" s="72"/>
      <c r="K708" s="72"/>
    </row>
    <row r="709" spans="1:11" ht="15">
      <c r="A709" s="72"/>
      <c r="B709" s="72"/>
      <c r="C709" s="72"/>
      <c r="D709" s="73"/>
      <c r="E709" s="73"/>
      <c r="F709" s="72"/>
      <c r="G709" s="72"/>
      <c r="H709" s="72"/>
      <c r="I709" s="72"/>
      <c r="J709" s="72"/>
      <c r="K709" s="72"/>
    </row>
    <row r="710" spans="1:11" ht="15">
      <c r="A710" s="72"/>
      <c r="B710" s="72"/>
      <c r="C710" s="72"/>
      <c r="D710" s="73"/>
      <c r="E710" s="73"/>
      <c r="F710" s="72"/>
      <c r="G710" s="72"/>
      <c r="H710" s="72"/>
      <c r="I710" s="72"/>
      <c r="J710" s="72"/>
      <c r="K710" s="72"/>
    </row>
    <row r="711" spans="1:11" ht="15">
      <c r="A711" s="72"/>
      <c r="B711" s="72"/>
      <c r="C711" s="72"/>
      <c r="D711" s="73"/>
      <c r="E711" s="73"/>
      <c r="F711" s="72"/>
      <c r="G711" s="72"/>
      <c r="H711" s="72"/>
      <c r="I711" s="72"/>
      <c r="J711" s="72"/>
      <c r="K711" s="72"/>
    </row>
    <row r="712" spans="1:11" ht="15">
      <c r="A712" s="72"/>
      <c r="B712" s="72"/>
      <c r="C712" s="72"/>
      <c r="D712" s="73"/>
      <c r="E712" s="73"/>
      <c r="F712" s="72"/>
      <c r="G712" s="72"/>
      <c r="H712" s="72"/>
      <c r="I712" s="72"/>
      <c r="J712" s="72"/>
      <c r="K712" s="72"/>
    </row>
    <row r="713" spans="1:11" ht="15">
      <c r="A713" s="72"/>
      <c r="B713" s="72"/>
      <c r="C713" s="72"/>
      <c r="D713" s="73"/>
      <c r="E713" s="73"/>
      <c r="F713" s="72"/>
      <c r="G713" s="72"/>
      <c r="H713" s="72"/>
      <c r="I713" s="72"/>
      <c r="J713" s="72"/>
      <c r="K713" s="72"/>
    </row>
    <row r="714" spans="1:11" ht="15">
      <c r="A714" s="72"/>
      <c r="B714" s="72"/>
      <c r="C714" s="72"/>
      <c r="D714" s="73"/>
      <c r="E714" s="73"/>
      <c r="F714" s="72"/>
      <c r="G714" s="72"/>
      <c r="H714" s="72"/>
      <c r="I714" s="72"/>
      <c r="J714" s="72"/>
      <c r="K714" s="72"/>
    </row>
    <row r="715" spans="1:11" ht="15">
      <c r="A715" s="72"/>
      <c r="B715" s="72"/>
      <c r="C715" s="72"/>
      <c r="D715" s="73"/>
      <c r="E715" s="73"/>
      <c r="F715" s="72"/>
      <c r="G715" s="72"/>
      <c r="H715" s="72"/>
      <c r="I715" s="72"/>
      <c r="J715" s="72"/>
      <c r="K715" s="72"/>
    </row>
    <row r="716" spans="1:11" ht="15">
      <c r="A716" s="72"/>
      <c r="B716" s="72"/>
      <c r="C716" s="72"/>
      <c r="D716" s="73"/>
      <c r="E716" s="73"/>
      <c r="F716" s="72"/>
      <c r="G716" s="72"/>
      <c r="H716" s="72"/>
      <c r="I716" s="72"/>
      <c r="J716" s="72"/>
      <c r="K716" s="72"/>
    </row>
    <row r="717" spans="1:11" ht="15">
      <c r="A717" s="72"/>
      <c r="B717" s="72"/>
      <c r="C717" s="72"/>
      <c r="D717" s="73"/>
      <c r="E717" s="73"/>
      <c r="F717" s="72"/>
      <c r="G717" s="72"/>
      <c r="H717" s="72"/>
      <c r="I717" s="72"/>
      <c r="J717" s="72"/>
      <c r="K717" s="72"/>
    </row>
    <row r="718" spans="1:11" ht="15">
      <c r="A718" s="72"/>
      <c r="B718" s="72"/>
      <c r="C718" s="72"/>
      <c r="D718" s="73"/>
      <c r="E718" s="73"/>
      <c r="F718" s="72"/>
      <c r="G718" s="72"/>
      <c r="H718" s="72"/>
      <c r="I718" s="72"/>
      <c r="J718" s="72"/>
      <c r="K718" s="72"/>
    </row>
    <row r="719" spans="1:11" ht="15">
      <c r="A719" s="72"/>
      <c r="B719" s="72"/>
      <c r="C719" s="72"/>
      <c r="D719" s="73"/>
      <c r="E719" s="73"/>
      <c r="F719" s="72"/>
      <c r="G719" s="72"/>
      <c r="H719" s="72"/>
      <c r="I719" s="72"/>
      <c r="J719" s="72"/>
      <c r="K719" s="72"/>
    </row>
    <row r="720" spans="1:11" ht="15">
      <c r="A720" s="72"/>
      <c r="B720" s="72"/>
      <c r="C720" s="72"/>
      <c r="D720" s="73"/>
      <c r="E720" s="73"/>
      <c r="F720" s="72"/>
      <c r="G720" s="72"/>
      <c r="H720" s="72"/>
      <c r="I720" s="72"/>
      <c r="J720" s="72"/>
      <c r="K720" s="72"/>
    </row>
    <row r="721" spans="1:11" ht="15">
      <c r="A721" s="72"/>
      <c r="B721" s="72"/>
      <c r="C721" s="72"/>
      <c r="D721" s="73"/>
      <c r="E721" s="73"/>
      <c r="F721" s="72"/>
      <c r="G721" s="72"/>
      <c r="H721" s="72"/>
      <c r="I721" s="72"/>
      <c r="J721" s="72"/>
      <c r="K721" s="72"/>
    </row>
    <row r="722" spans="1:11" ht="15">
      <c r="A722" s="72"/>
      <c r="B722" s="72"/>
      <c r="C722" s="72"/>
      <c r="D722" s="73"/>
      <c r="E722" s="73"/>
      <c r="F722" s="72"/>
      <c r="G722" s="72"/>
      <c r="H722" s="72"/>
      <c r="I722" s="72"/>
      <c r="J722" s="72"/>
      <c r="K722" s="72"/>
    </row>
    <row r="723" spans="1:11" ht="15">
      <c r="A723" s="72"/>
      <c r="B723" s="72"/>
      <c r="C723" s="72"/>
      <c r="D723" s="73"/>
      <c r="E723" s="73"/>
      <c r="F723" s="72"/>
      <c r="G723" s="72"/>
      <c r="H723" s="72"/>
      <c r="I723" s="72"/>
      <c r="J723" s="72"/>
      <c r="K723" s="72"/>
    </row>
    <row r="724" spans="1:11" ht="15">
      <c r="A724" s="72"/>
      <c r="B724" s="72"/>
      <c r="C724" s="72"/>
      <c r="D724" s="73"/>
      <c r="E724" s="73"/>
      <c r="F724" s="72"/>
      <c r="G724" s="72"/>
      <c r="H724" s="72"/>
      <c r="I724" s="72"/>
      <c r="J724" s="72"/>
      <c r="K724" s="72"/>
    </row>
    <row r="725" spans="1:11" ht="15">
      <c r="A725" s="72"/>
      <c r="B725" s="72"/>
      <c r="C725" s="72"/>
      <c r="D725" s="73"/>
      <c r="E725" s="73"/>
      <c r="F725" s="72"/>
      <c r="G725" s="72"/>
      <c r="H725" s="72"/>
      <c r="I725" s="72"/>
      <c r="J725" s="72"/>
      <c r="K725" s="72"/>
    </row>
    <row r="726" spans="1:11" ht="15">
      <c r="A726" s="72"/>
      <c r="B726" s="72"/>
      <c r="C726" s="72"/>
      <c r="D726" s="73"/>
      <c r="E726" s="73"/>
      <c r="F726" s="72"/>
      <c r="G726" s="72"/>
      <c r="H726" s="72"/>
      <c r="I726" s="72"/>
      <c r="J726" s="72"/>
      <c r="K726" s="72"/>
    </row>
    <row r="727" spans="1:11" ht="15">
      <c r="A727" s="72"/>
      <c r="B727" s="72"/>
      <c r="C727" s="72"/>
      <c r="D727" s="73"/>
      <c r="E727" s="73"/>
      <c r="F727" s="72"/>
      <c r="G727" s="72"/>
      <c r="H727" s="72"/>
      <c r="I727" s="72"/>
      <c r="J727" s="72"/>
      <c r="K727" s="72"/>
    </row>
    <row r="728" spans="1:11" ht="15">
      <c r="A728" s="72"/>
      <c r="B728" s="72"/>
      <c r="C728" s="72"/>
      <c r="D728" s="73"/>
      <c r="E728" s="73"/>
      <c r="F728" s="72"/>
      <c r="G728" s="72"/>
      <c r="H728" s="72"/>
      <c r="I728" s="72"/>
      <c r="J728" s="72"/>
      <c r="K728" s="72"/>
    </row>
    <row r="729" spans="1:11" ht="15">
      <c r="A729" s="72"/>
      <c r="B729" s="72"/>
      <c r="C729" s="72"/>
      <c r="D729" s="73"/>
      <c r="E729" s="73"/>
      <c r="F729" s="72"/>
      <c r="G729" s="72"/>
      <c r="H729" s="72"/>
      <c r="I729" s="72"/>
      <c r="J729" s="72"/>
      <c r="K729" s="72"/>
    </row>
    <row r="730" spans="1:11" ht="15">
      <c r="A730" s="72"/>
      <c r="B730" s="72"/>
      <c r="C730" s="72"/>
      <c r="D730" s="73"/>
      <c r="E730" s="73"/>
      <c r="F730" s="72"/>
      <c r="G730" s="72"/>
      <c r="H730" s="72"/>
      <c r="I730" s="72"/>
      <c r="J730" s="72"/>
      <c r="K730" s="72"/>
    </row>
    <row r="731" spans="1:11" ht="15">
      <c r="A731" s="72"/>
      <c r="B731" s="72"/>
      <c r="C731" s="72"/>
      <c r="D731" s="73"/>
      <c r="E731" s="73"/>
      <c r="F731" s="72"/>
      <c r="G731" s="72"/>
      <c r="H731" s="72"/>
      <c r="I731" s="72"/>
      <c r="J731" s="72"/>
      <c r="K731" s="72"/>
    </row>
    <row r="732" spans="1:11" ht="15">
      <c r="A732" s="72"/>
      <c r="B732" s="72"/>
      <c r="C732" s="72"/>
      <c r="D732" s="73"/>
      <c r="E732" s="73"/>
      <c r="F732" s="72"/>
      <c r="G732" s="72"/>
      <c r="H732" s="72"/>
      <c r="I732" s="72"/>
      <c r="J732" s="72"/>
      <c r="K732" s="72"/>
    </row>
    <row r="733" spans="1:11" ht="15">
      <c r="A733" s="72"/>
      <c r="B733" s="72"/>
      <c r="C733" s="72"/>
      <c r="D733" s="73"/>
      <c r="E733" s="73"/>
      <c r="F733" s="72"/>
      <c r="G733" s="72"/>
      <c r="H733" s="72"/>
      <c r="I733" s="72"/>
      <c r="J733" s="72"/>
      <c r="K733" s="72"/>
    </row>
    <row r="734" spans="1:11" ht="15">
      <c r="A734" s="72"/>
      <c r="B734" s="72"/>
      <c r="C734" s="72"/>
      <c r="D734" s="73"/>
      <c r="E734" s="73"/>
      <c r="F734" s="72"/>
      <c r="G734" s="72"/>
      <c r="H734" s="72"/>
      <c r="I734" s="72"/>
      <c r="J734" s="72"/>
      <c r="K734" s="72"/>
    </row>
    <row r="735" spans="1:11" ht="15">
      <c r="A735" s="72"/>
      <c r="B735" s="72"/>
      <c r="C735" s="72"/>
      <c r="D735" s="73"/>
      <c r="E735" s="73"/>
      <c r="F735" s="72"/>
      <c r="G735" s="72"/>
      <c r="H735" s="72"/>
      <c r="I735" s="72"/>
      <c r="J735" s="72"/>
      <c r="K735" s="72"/>
    </row>
    <row r="736" spans="1:11" ht="15">
      <c r="A736" s="72"/>
      <c r="B736" s="72"/>
      <c r="C736" s="72"/>
      <c r="D736" s="73"/>
      <c r="E736" s="73"/>
      <c r="F736" s="72"/>
      <c r="G736" s="72"/>
      <c r="H736" s="72"/>
      <c r="I736" s="72"/>
      <c r="J736" s="72"/>
      <c r="K736" s="72"/>
    </row>
    <row r="737" spans="1:11" ht="15">
      <c r="A737" s="72"/>
      <c r="B737" s="72"/>
      <c r="C737" s="72"/>
      <c r="D737" s="73"/>
      <c r="E737" s="73"/>
      <c r="F737" s="72"/>
      <c r="G737" s="72"/>
      <c r="H737" s="72"/>
      <c r="I737" s="72"/>
      <c r="J737" s="72"/>
      <c r="K737" s="72"/>
    </row>
    <row r="738" spans="1:11" ht="15">
      <c r="A738" s="72"/>
      <c r="B738" s="72"/>
      <c r="C738" s="72"/>
      <c r="D738" s="73"/>
      <c r="E738" s="73"/>
      <c r="F738" s="72"/>
      <c r="G738" s="72"/>
      <c r="H738" s="72"/>
      <c r="I738" s="72"/>
      <c r="J738" s="72"/>
      <c r="K738" s="72"/>
    </row>
    <row r="739" spans="1:11" ht="15">
      <c r="A739" s="72"/>
      <c r="B739" s="72"/>
      <c r="C739" s="72"/>
      <c r="D739" s="73"/>
      <c r="E739" s="73"/>
      <c r="F739" s="72"/>
      <c r="G739" s="72"/>
      <c r="H739" s="72"/>
      <c r="I739" s="72"/>
      <c r="J739" s="72"/>
      <c r="K739" s="72"/>
    </row>
    <row r="740" spans="1:11" ht="15">
      <c r="A740" s="72"/>
      <c r="B740" s="72"/>
      <c r="C740" s="72"/>
      <c r="D740" s="73"/>
      <c r="E740" s="73"/>
      <c r="F740" s="72"/>
      <c r="G740" s="72"/>
      <c r="H740" s="72"/>
      <c r="I740" s="72"/>
      <c r="J740" s="72"/>
      <c r="K740" s="72"/>
    </row>
    <row r="741" spans="1:11" ht="15">
      <c r="A741" s="72"/>
      <c r="B741" s="72"/>
      <c r="C741" s="72"/>
      <c r="D741" s="73"/>
      <c r="E741" s="73"/>
      <c r="F741" s="72"/>
      <c r="G741" s="72"/>
      <c r="H741" s="72"/>
      <c r="I741" s="72"/>
      <c r="J741" s="72"/>
      <c r="K741" s="72"/>
    </row>
    <row r="742" spans="1:11" ht="15">
      <c r="A742" s="72"/>
      <c r="B742" s="72"/>
      <c r="C742" s="72"/>
      <c r="D742" s="73"/>
      <c r="E742" s="73"/>
      <c r="F742" s="72"/>
      <c r="G742" s="72"/>
      <c r="H742" s="72"/>
      <c r="I742" s="72"/>
      <c r="J742" s="72"/>
      <c r="K742" s="72"/>
    </row>
    <row r="743" spans="1:11" ht="15">
      <c r="A743" s="72"/>
      <c r="B743" s="72"/>
      <c r="C743" s="72"/>
      <c r="D743" s="73"/>
      <c r="E743" s="73"/>
      <c r="F743" s="72"/>
      <c r="G743" s="72"/>
      <c r="H743" s="72"/>
      <c r="I743" s="72"/>
      <c r="J743" s="72"/>
      <c r="K743" s="72"/>
    </row>
    <row r="744" spans="1:11" ht="15">
      <c r="A744" s="72"/>
      <c r="B744" s="72"/>
      <c r="C744" s="72"/>
      <c r="D744" s="73"/>
      <c r="E744" s="73"/>
      <c r="F744" s="72"/>
      <c r="G744" s="72"/>
      <c r="H744" s="72"/>
      <c r="I744" s="72"/>
      <c r="J744" s="72"/>
      <c r="K744" s="72"/>
    </row>
    <row r="745" spans="1:11" ht="15">
      <c r="A745" s="72"/>
      <c r="B745" s="72"/>
      <c r="C745" s="72"/>
      <c r="D745" s="73"/>
      <c r="E745" s="73"/>
      <c r="F745" s="72"/>
      <c r="G745" s="72"/>
      <c r="H745" s="72"/>
      <c r="I745" s="72"/>
      <c r="J745" s="72"/>
      <c r="K745" s="72"/>
    </row>
    <row r="746" spans="1:11" ht="15">
      <c r="A746" s="72"/>
      <c r="B746" s="72"/>
      <c r="C746" s="72"/>
      <c r="D746" s="73"/>
      <c r="E746" s="73"/>
      <c r="F746" s="72"/>
      <c r="G746" s="72"/>
      <c r="H746" s="72"/>
      <c r="I746" s="72"/>
      <c r="J746" s="72"/>
      <c r="K746" s="72"/>
    </row>
    <row r="747" spans="1:11" ht="15">
      <c r="A747" s="72"/>
      <c r="B747" s="72"/>
      <c r="C747" s="72"/>
      <c r="D747" s="73"/>
      <c r="E747" s="73"/>
      <c r="F747" s="72"/>
      <c r="G747" s="72"/>
      <c r="H747" s="72"/>
      <c r="I747" s="72"/>
      <c r="J747" s="72"/>
      <c r="K747" s="72"/>
    </row>
    <row r="748" spans="1:11" ht="15">
      <c r="A748" s="72"/>
      <c r="B748" s="72"/>
      <c r="C748" s="72"/>
      <c r="D748" s="73"/>
      <c r="E748" s="73"/>
      <c r="F748" s="72"/>
      <c r="G748" s="72"/>
      <c r="H748" s="72"/>
      <c r="I748" s="72"/>
      <c r="J748" s="72"/>
      <c r="K748" s="72"/>
    </row>
    <row r="749" spans="1:11" ht="15">
      <c r="A749" s="72"/>
      <c r="B749" s="72"/>
      <c r="C749" s="72"/>
      <c r="D749" s="73"/>
      <c r="E749" s="73"/>
      <c r="F749" s="72"/>
      <c r="G749" s="72"/>
      <c r="H749" s="72"/>
      <c r="I749" s="72"/>
      <c r="J749" s="72"/>
      <c r="K749" s="72"/>
    </row>
    <row r="750" spans="1:11" ht="15">
      <c r="A750" s="72"/>
      <c r="B750" s="72"/>
      <c r="C750" s="72"/>
      <c r="D750" s="73"/>
      <c r="E750" s="73"/>
      <c r="F750" s="72"/>
      <c r="G750" s="72"/>
      <c r="H750" s="72"/>
      <c r="I750" s="72"/>
      <c r="J750" s="72"/>
      <c r="K750" s="72"/>
    </row>
    <row r="751" spans="1:11" ht="15">
      <c r="A751" s="72"/>
      <c r="B751" s="72"/>
      <c r="C751" s="72"/>
      <c r="D751" s="73"/>
      <c r="E751" s="73"/>
      <c r="F751" s="72"/>
      <c r="G751" s="72"/>
      <c r="H751" s="72"/>
      <c r="I751" s="72"/>
      <c r="J751" s="72"/>
      <c r="K751" s="72"/>
    </row>
    <row r="752" spans="1:11" ht="15">
      <c r="A752" s="72"/>
      <c r="B752" s="72"/>
      <c r="C752" s="72"/>
      <c r="D752" s="73"/>
      <c r="E752" s="73"/>
      <c r="F752" s="72"/>
      <c r="G752" s="72"/>
      <c r="H752" s="72"/>
      <c r="I752" s="72"/>
      <c r="J752" s="72"/>
      <c r="K752" s="72"/>
    </row>
    <row r="753" spans="1:11" ht="15">
      <c r="A753" s="72"/>
      <c r="B753" s="72"/>
      <c r="C753" s="72"/>
      <c r="D753" s="73"/>
      <c r="E753" s="73"/>
      <c r="F753" s="72"/>
      <c r="G753" s="72"/>
      <c r="H753" s="72"/>
      <c r="I753" s="72"/>
      <c r="J753" s="72"/>
      <c r="K753" s="72"/>
    </row>
    <row r="754" spans="1:11" ht="15">
      <c r="A754" s="72"/>
      <c r="B754" s="72"/>
      <c r="C754" s="72"/>
      <c r="D754" s="73"/>
      <c r="E754" s="73"/>
      <c r="F754" s="72"/>
      <c r="G754" s="72"/>
      <c r="H754" s="72"/>
      <c r="I754" s="72"/>
      <c r="J754" s="72"/>
      <c r="K754" s="72"/>
    </row>
    <row r="755" spans="1:11" ht="15">
      <c r="A755" s="72"/>
      <c r="B755" s="72"/>
      <c r="C755" s="72"/>
      <c r="D755" s="73"/>
      <c r="E755" s="73"/>
      <c r="F755" s="72"/>
      <c r="G755" s="72"/>
      <c r="H755" s="72"/>
      <c r="I755" s="72"/>
      <c r="J755" s="72"/>
      <c r="K755" s="72"/>
    </row>
    <row r="756" spans="1:11" ht="15">
      <c r="A756" s="72"/>
      <c r="B756" s="72"/>
      <c r="C756" s="72"/>
      <c r="D756" s="73"/>
      <c r="E756" s="73"/>
      <c r="F756" s="72"/>
      <c r="G756" s="72"/>
      <c r="H756" s="72"/>
      <c r="I756" s="72"/>
      <c r="J756" s="72"/>
      <c r="K756" s="72"/>
    </row>
    <row r="757" spans="1:11" ht="15">
      <c r="A757" s="72"/>
      <c r="B757" s="72"/>
      <c r="C757" s="72"/>
      <c r="D757" s="73"/>
      <c r="E757" s="73"/>
      <c r="F757" s="72"/>
      <c r="G757" s="72"/>
      <c r="H757" s="72"/>
      <c r="I757" s="72"/>
      <c r="J757" s="72"/>
      <c r="K757" s="72"/>
    </row>
    <row r="758" spans="1:11" ht="15">
      <c r="A758" s="72"/>
      <c r="B758" s="72"/>
      <c r="C758" s="72"/>
      <c r="D758" s="73"/>
      <c r="E758" s="73"/>
      <c r="F758" s="72"/>
      <c r="G758" s="72"/>
      <c r="H758" s="72"/>
      <c r="I758" s="72"/>
      <c r="J758" s="72"/>
      <c r="K758" s="72"/>
    </row>
    <row r="759" spans="1:11" ht="15">
      <c r="A759" s="72"/>
      <c r="B759" s="72"/>
      <c r="C759" s="72"/>
      <c r="D759" s="73"/>
      <c r="E759" s="73"/>
      <c r="F759" s="72"/>
      <c r="G759" s="72"/>
      <c r="H759" s="72"/>
      <c r="I759" s="72"/>
      <c r="J759" s="72"/>
      <c r="K759" s="72"/>
    </row>
    <row r="760" spans="1:11" ht="15">
      <c r="A760" s="72"/>
      <c r="B760" s="72"/>
      <c r="C760" s="72"/>
      <c r="D760" s="73"/>
      <c r="E760" s="73"/>
      <c r="F760" s="72"/>
      <c r="G760" s="72"/>
      <c r="H760" s="72"/>
      <c r="I760" s="72"/>
      <c r="J760" s="72"/>
      <c r="K760" s="72"/>
    </row>
    <row r="761" spans="1:11" ht="15">
      <c r="A761" s="72"/>
      <c r="B761" s="72"/>
      <c r="C761" s="72"/>
      <c r="D761" s="73"/>
      <c r="E761" s="73"/>
      <c r="F761" s="72"/>
      <c r="G761" s="72"/>
      <c r="H761" s="72"/>
      <c r="I761" s="72"/>
      <c r="J761" s="72"/>
      <c r="K761" s="72"/>
    </row>
    <row r="762" spans="1:11" ht="15">
      <c r="A762" s="72"/>
      <c r="B762" s="72"/>
      <c r="C762" s="72"/>
      <c r="D762" s="73"/>
      <c r="E762" s="73"/>
      <c r="F762" s="72"/>
      <c r="G762" s="72"/>
      <c r="H762" s="72"/>
      <c r="I762" s="72"/>
      <c r="J762" s="72"/>
      <c r="K762" s="72"/>
    </row>
    <row r="763" spans="1:11" ht="15">
      <c r="A763" s="72"/>
      <c r="B763" s="72"/>
      <c r="C763" s="72"/>
      <c r="D763" s="73"/>
      <c r="E763" s="73"/>
      <c r="F763" s="72"/>
      <c r="G763" s="72"/>
      <c r="H763" s="72"/>
      <c r="I763" s="72"/>
      <c r="J763" s="72"/>
      <c r="K763" s="72"/>
    </row>
    <row r="764" spans="1:11" ht="15">
      <c r="A764" s="72"/>
      <c r="B764" s="72"/>
      <c r="C764" s="72"/>
      <c r="D764" s="73"/>
      <c r="E764" s="73"/>
      <c r="F764" s="72"/>
      <c r="G764" s="72"/>
      <c r="H764" s="72"/>
      <c r="I764" s="72"/>
      <c r="J764" s="72"/>
      <c r="K764" s="72"/>
    </row>
    <row r="765" spans="1:11" ht="15">
      <c r="A765" s="72"/>
      <c r="B765" s="72"/>
      <c r="C765" s="72"/>
      <c r="D765" s="73"/>
      <c r="E765" s="73"/>
      <c r="F765" s="72"/>
      <c r="G765" s="72"/>
      <c r="H765" s="72"/>
      <c r="I765" s="72"/>
      <c r="J765" s="72"/>
      <c r="K765" s="72"/>
    </row>
    <row r="766" spans="1:11" ht="15">
      <c r="A766" s="72"/>
      <c r="B766" s="72"/>
      <c r="C766" s="72"/>
      <c r="D766" s="73"/>
      <c r="E766" s="73"/>
      <c r="F766" s="72"/>
      <c r="G766" s="72"/>
      <c r="H766" s="72"/>
      <c r="I766" s="72"/>
      <c r="J766" s="72"/>
      <c r="K766" s="72"/>
    </row>
    <row r="767" spans="1:11" ht="15">
      <c r="A767" s="72"/>
      <c r="B767" s="72"/>
      <c r="C767" s="72"/>
      <c r="D767" s="73"/>
      <c r="E767" s="73"/>
      <c r="F767" s="72"/>
      <c r="G767" s="72"/>
      <c r="H767" s="72"/>
      <c r="I767" s="72"/>
      <c r="J767" s="72"/>
      <c r="K767" s="72"/>
    </row>
    <row r="768" spans="1:11" ht="15">
      <c r="A768" s="72"/>
      <c r="B768" s="72"/>
      <c r="C768" s="72"/>
      <c r="D768" s="73"/>
      <c r="E768" s="73"/>
      <c r="F768" s="72"/>
      <c r="G768" s="72"/>
      <c r="H768" s="72"/>
      <c r="I768" s="72"/>
      <c r="J768" s="72"/>
      <c r="K768" s="72"/>
    </row>
    <row r="769" spans="1:11" ht="15">
      <c r="A769" s="72"/>
      <c r="B769" s="72"/>
      <c r="C769" s="72"/>
      <c r="D769" s="73"/>
      <c r="E769" s="73"/>
      <c r="F769" s="72"/>
      <c r="G769" s="72"/>
      <c r="H769" s="72"/>
      <c r="I769" s="72"/>
      <c r="J769" s="72"/>
      <c r="K769" s="72"/>
    </row>
    <row r="770" spans="1:11" ht="15">
      <c r="A770" s="72"/>
      <c r="B770" s="72"/>
      <c r="C770" s="72"/>
      <c r="D770" s="73"/>
      <c r="E770" s="73"/>
      <c r="F770" s="72"/>
      <c r="G770" s="72"/>
      <c r="H770" s="72"/>
      <c r="I770" s="72"/>
      <c r="J770" s="72"/>
      <c r="K770" s="72"/>
    </row>
    <row r="771" spans="1:11" ht="15">
      <c r="A771" s="72"/>
      <c r="B771" s="72"/>
      <c r="C771" s="72"/>
      <c r="D771" s="73"/>
      <c r="E771" s="73"/>
      <c r="F771" s="72"/>
      <c r="G771" s="72"/>
      <c r="H771" s="72"/>
      <c r="I771" s="72"/>
      <c r="J771" s="72"/>
      <c r="K771" s="72"/>
    </row>
    <row r="772" spans="1:11" ht="15">
      <c r="A772" s="72"/>
      <c r="B772" s="72"/>
      <c r="C772" s="72"/>
      <c r="D772" s="73"/>
      <c r="E772" s="73"/>
      <c r="F772" s="72"/>
      <c r="G772" s="72"/>
      <c r="H772" s="72"/>
      <c r="I772" s="72"/>
      <c r="J772" s="72"/>
      <c r="K772" s="72"/>
    </row>
    <row r="773" spans="1:11" ht="15">
      <c r="A773" s="72"/>
      <c r="B773" s="72"/>
      <c r="C773" s="72"/>
      <c r="D773" s="73"/>
      <c r="E773" s="73"/>
      <c r="F773" s="72"/>
      <c r="G773" s="72"/>
      <c r="H773" s="72"/>
      <c r="I773" s="72"/>
      <c r="J773" s="72"/>
      <c r="K773" s="72"/>
    </row>
    <row r="774" spans="1:11" ht="15">
      <c r="A774" s="72"/>
      <c r="B774" s="72"/>
      <c r="C774" s="72"/>
      <c r="D774" s="73"/>
      <c r="E774" s="73"/>
      <c r="F774" s="72"/>
      <c r="G774" s="72"/>
      <c r="H774" s="72"/>
      <c r="I774" s="72"/>
      <c r="J774" s="72"/>
      <c r="K774" s="72"/>
    </row>
    <row r="775" spans="1:11" ht="15">
      <c r="A775" s="72"/>
      <c r="B775" s="72"/>
      <c r="C775" s="72"/>
      <c r="D775" s="73"/>
      <c r="E775" s="73"/>
      <c r="F775" s="72"/>
      <c r="G775" s="72"/>
      <c r="H775" s="72"/>
      <c r="I775" s="72"/>
      <c r="J775" s="72"/>
      <c r="K775" s="72"/>
    </row>
    <row r="776" spans="1:11" ht="15">
      <c r="A776" s="72"/>
      <c r="B776" s="72"/>
      <c r="C776" s="72"/>
      <c r="D776" s="73"/>
      <c r="E776" s="73"/>
      <c r="F776" s="72"/>
      <c r="G776" s="72"/>
      <c r="H776" s="72"/>
      <c r="I776" s="72"/>
      <c r="J776" s="72"/>
      <c r="K776" s="72"/>
    </row>
    <row r="777" spans="1:11" ht="15">
      <c r="A777" s="72"/>
      <c r="B777" s="72"/>
      <c r="C777" s="72"/>
      <c r="D777" s="73"/>
      <c r="E777" s="73"/>
      <c r="F777" s="72"/>
      <c r="G777" s="72"/>
      <c r="H777" s="72"/>
      <c r="I777" s="72"/>
      <c r="J777" s="72"/>
      <c r="K777" s="72"/>
    </row>
    <row r="778" spans="1:11" ht="15">
      <c r="A778" s="72"/>
      <c r="B778" s="72"/>
      <c r="C778" s="72"/>
      <c r="D778" s="73"/>
      <c r="E778" s="73"/>
      <c r="F778" s="72"/>
      <c r="G778" s="72"/>
      <c r="H778" s="72"/>
      <c r="I778" s="72"/>
      <c r="J778" s="72"/>
      <c r="K778" s="72"/>
    </row>
    <row r="779" spans="1:11" ht="15">
      <c r="A779" s="72"/>
      <c r="B779" s="72"/>
      <c r="C779" s="72"/>
      <c r="D779" s="73"/>
      <c r="E779" s="73"/>
      <c r="F779" s="72"/>
      <c r="G779" s="72"/>
      <c r="H779" s="72"/>
      <c r="I779" s="72"/>
      <c r="J779" s="72"/>
      <c r="K779" s="72"/>
    </row>
    <row r="780" spans="1:11" ht="15">
      <c r="A780" s="72"/>
      <c r="B780" s="72"/>
      <c r="C780" s="72"/>
      <c r="D780" s="73"/>
      <c r="E780" s="73"/>
      <c r="F780" s="72"/>
      <c r="G780" s="72"/>
      <c r="H780" s="72"/>
      <c r="I780" s="72"/>
      <c r="J780" s="72"/>
      <c r="K780" s="72"/>
    </row>
    <row r="781" spans="1:11" ht="15">
      <c r="A781" s="72"/>
      <c r="B781" s="72"/>
      <c r="C781" s="72"/>
      <c r="D781" s="73"/>
      <c r="E781" s="73"/>
      <c r="F781" s="72"/>
      <c r="G781" s="72"/>
      <c r="H781" s="72"/>
      <c r="I781" s="72"/>
      <c r="J781" s="72"/>
      <c r="K781" s="72"/>
    </row>
    <row r="782" spans="1:11" ht="15">
      <c r="A782" s="72"/>
      <c r="B782" s="72"/>
      <c r="C782" s="72"/>
      <c r="D782" s="73"/>
      <c r="E782" s="73"/>
      <c r="F782" s="72"/>
      <c r="G782" s="72"/>
      <c r="H782" s="72"/>
      <c r="I782" s="72"/>
      <c r="J782" s="72"/>
      <c r="K782" s="72"/>
    </row>
    <row r="783" spans="1:11" ht="15">
      <c r="A783" s="72"/>
      <c r="B783" s="72"/>
      <c r="C783" s="72"/>
      <c r="D783" s="73"/>
      <c r="E783" s="73"/>
      <c r="F783" s="72"/>
      <c r="G783" s="72"/>
      <c r="H783" s="72"/>
      <c r="I783" s="72"/>
      <c r="J783" s="72"/>
      <c r="K783" s="72"/>
    </row>
    <row r="784" spans="1:11" ht="15">
      <c r="A784" s="72"/>
      <c r="B784" s="72"/>
      <c r="C784" s="72"/>
      <c r="D784" s="73"/>
      <c r="E784" s="73"/>
      <c r="F784" s="72"/>
      <c r="G784" s="72"/>
      <c r="H784" s="72"/>
      <c r="I784" s="72"/>
      <c r="J784" s="72"/>
      <c r="K784" s="72"/>
    </row>
    <row r="785" spans="1:11" ht="15">
      <c r="A785" s="72"/>
      <c r="B785" s="72"/>
      <c r="C785" s="72"/>
      <c r="D785" s="73"/>
      <c r="E785" s="73"/>
      <c r="F785" s="72"/>
      <c r="G785" s="72"/>
      <c r="H785" s="72"/>
      <c r="I785" s="72"/>
      <c r="J785" s="72"/>
      <c r="K785" s="72"/>
    </row>
    <row r="786" spans="1:11" ht="15">
      <c r="A786" s="72"/>
      <c r="B786" s="72"/>
      <c r="C786" s="72"/>
      <c r="D786" s="73"/>
      <c r="E786" s="73"/>
      <c r="F786" s="72"/>
      <c r="G786" s="72"/>
      <c r="H786" s="72"/>
      <c r="I786" s="72"/>
      <c r="J786" s="72"/>
      <c r="K786" s="72"/>
    </row>
    <row r="787" spans="1:11" ht="15">
      <c r="A787" s="72"/>
      <c r="B787" s="72"/>
      <c r="C787" s="72"/>
      <c r="D787" s="73"/>
      <c r="E787" s="73"/>
      <c r="F787" s="72"/>
      <c r="G787" s="72"/>
      <c r="H787" s="72"/>
      <c r="I787" s="72"/>
      <c r="J787" s="72"/>
      <c r="K787" s="72"/>
    </row>
    <row r="788" spans="1:11" ht="15">
      <c r="A788" s="72"/>
      <c r="B788" s="72"/>
      <c r="C788" s="72"/>
      <c r="D788" s="73"/>
      <c r="E788" s="73"/>
      <c r="F788" s="72"/>
      <c r="G788" s="72"/>
      <c r="H788" s="72"/>
      <c r="I788" s="72"/>
      <c r="J788" s="72"/>
      <c r="K788" s="72"/>
    </row>
    <row r="789" spans="1:11" ht="15">
      <c r="A789" s="72"/>
      <c r="B789" s="72"/>
      <c r="C789" s="72"/>
      <c r="D789" s="73"/>
      <c r="E789" s="73"/>
      <c r="F789" s="72"/>
      <c r="G789" s="72"/>
      <c r="H789" s="72"/>
      <c r="I789" s="72"/>
      <c r="J789" s="72"/>
      <c r="K789" s="72"/>
    </row>
    <row r="790" spans="1:11" ht="15">
      <c r="A790" s="72"/>
      <c r="B790" s="72"/>
      <c r="C790" s="72"/>
      <c r="D790" s="73"/>
      <c r="E790" s="73"/>
      <c r="F790" s="72"/>
      <c r="G790" s="72"/>
      <c r="H790" s="72"/>
      <c r="I790" s="72"/>
      <c r="J790" s="72"/>
      <c r="K790" s="72"/>
    </row>
    <row r="791" spans="1:11" ht="15">
      <c r="A791" s="72"/>
      <c r="B791" s="72"/>
      <c r="C791" s="72"/>
      <c r="D791" s="73"/>
      <c r="E791" s="73"/>
      <c r="F791" s="72"/>
      <c r="G791" s="72"/>
      <c r="H791" s="72"/>
      <c r="I791" s="72"/>
      <c r="J791" s="72"/>
      <c r="K791" s="72"/>
    </row>
    <row r="792" spans="1:11" ht="15">
      <c r="A792" s="72"/>
      <c r="B792" s="72"/>
      <c r="C792" s="72"/>
      <c r="D792" s="73"/>
      <c r="E792" s="73"/>
      <c r="F792" s="72"/>
      <c r="G792" s="72"/>
      <c r="H792" s="72"/>
      <c r="I792" s="72"/>
      <c r="J792" s="72"/>
      <c r="K792" s="72"/>
    </row>
    <row r="793" spans="1:11" ht="15">
      <c r="A793" s="72"/>
      <c r="B793" s="72"/>
      <c r="C793" s="72"/>
      <c r="D793" s="73"/>
      <c r="E793" s="73"/>
      <c r="F793" s="72"/>
      <c r="G793" s="72"/>
      <c r="H793" s="72"/>
      <c r="I793" s="72"/>
      <c r="J793" s="72"/>
      <c r="K793" s="72"/>
    </row>
    <row r="794" spans="1:11" ht="15">
      <c r="A794" s="72"/>
      <c r="B794" s="72"/>
      <c r="C794" s="72"/>
      <c r="D794" s="73"/>
      <c r="E794" s="73"/>
      <c r="F794" s="72"/>
      <c r="G794" s="72"/>
      <c r="H794" s="72"/>
      <c r="I794" s="72"/>
      <c r="J794" s="72"/>
      <c r="K794" s="72"/>
    </row>
    <row r="795" spans="1:11" ht="15">
      <c r="A795" s="72"/>
      <c r="B795" s="72"/>
      <c r="C795" s="72"/>
      <c r="D795" s="73"/>
      <c r="E795" s="73"/>
      <c r="F795" s="72"/>
      <c r="G795" s="72"/>
      <c r="H795" s="72"/>
      <c r="I795" s="72"/>
      <c r="J795" s="72"/>
      <c r="K795" s="72"/>
    </row>
    <row r="796" spans="1:11" ht="15">
      <c r="A796" s="72"/>
      <c r="B796" s="72"/>
      <c r="C796" s="72"/>
      <c r="D796" s="73"/>
      <c r="E796" s="73"/>
      <c r="F796" s="72"/>
      <c r="G796" s="72"/>
      <c r="H796" s="72"/>
      <c r="I796" s="72"/>
      <c r="J796" s="72"/>
      <c r="K796" s="72"/>
    </row>
    <row r="797" spans="1:11" ht="15">
      <c r="A797" s="72"/>
      <c r="B797" s="72"/>
      <c r="C797" s="72"/>
      <c r="D797" s="73"/>
      <c r="E797" s="73"/>
      <c r="F797" s="72"/>
      <c r="G797" s="72"/>
      <c r="H797" s="72"/>
      <c r="I797" s="72"/>
      <c r="J797" s="72"/>
      <c r="K797" s="72"/>
    </row>
    <row r="798" spans="1:11" ht="15">
      <c r="A798" s="72"/>
      <c r="B798" s="72"/>
      <c r="C798" s="72"/>
      <c r="D798" s="73"/>
      <c r="E798" s="73"/>
      <c r="F798" s="72"/>
      <c r="G798" s="72"/>
      <c r="H798" s="72"/>
      <c r="I798" s="72"/>
      <c r="J798" s="72"/>
      <c r="K798" s="72"/>
    </row>
    <row r="799" spans="1:11" ht="15">
      <c r="A799" s="72"/>
      <c r="B799" s="72"/>
      <c r="C799" s="72"/>
      <c r="D799" s="73"/>
      <c r="E799" s="73"/>
      <c r="F799" s="72"/>
      <c r="G799" s="72"/>
      <c r="H799" s="72"/>
      <c r="I799" s="72"/>
      <c r="J799" s="72"/>
      <c r="K799" s="72"/>
    </row>
    <row r="800" spans="1:11" ht="15">
      <c r="A800" s="72"/>
      <c r="B800" s="72"/>
      <c r="C800" s="72"/>
      <c r="D800" s="73"/>
      <c r="E800" s="73"/>
      <c r="F800" s="72"/>
      <c r="G800" s="72"/>
      <c r="H800" s="72"/>
      <c r="I800" s="72"/>
      <c r="J800" s="72"/>
      <c r="K800" s="72"/>
    </row>
    <row r="801" spans="1:11" ht="15">
      <c r="A801" s="72"/>
      <c r="B801" s="72"/>
      <c r="C801" s="72"/>
      <c r="D801" s="73"/>
      <c r="E801" s="73"/>
      <c r="F801" s="72"/>
      <c r="G801" s="72"/>
      <c r="H801" s="72"/>
      <c r="I801" s="72"/>
      <c r="J801" s="72"/>
      <c r="K801" s="72"/>
    </row>
    <row r="802" spans="1:11" ht="15">
      <c r="A802" s="72"/>
      <c r="B802" s="72"/>
      <c r="C802" s="72"/>
      <c r="D802" s="73"/>
      <c r="E802" s="73"/>
      <c r="F802" s="72"/>
      <c r="G802" s="72"/>
      <c r="H802" s="72"/>
      <c r="I802" s="72"/>
      <c r="J802" s="72"/>
      <c r="K802" s="72"/>
    </row>
    <row r="803" spans="1:11" ht="15">
      <c r="A803" s="72"/>
      <c r="B803" s="72"/>
      <c r="C803" s="72"/>
      <c r="D803" s="73"/>
      <c r="E803" s="73"/>
      <c r="F803" s="72"/>
      <c r="G803" s="72"/>
      <c r="H803" s="72"/>
      <c r="I803" s="72"/>
      <c r="J803" s="72"/>
      <c r="K803" s="72"/>
    </row>
    <row r="804" spans="1:11" ht="15">
      <c r="A804" s="72"/>
      <c r="B804" s="72"/>
      <c r="C804" s="72"/>
      <c r="D804" s="73"/>
      <c r="E804" s="73"/>
      <c r="F804" s="72"/>
      <c r="G804" s="72"/>
      <c r="H804" s="72"/>
      <c r="I804" s="72"/>
      <c r="J804" s="72"/>
      <c r="K804" s="72"/>
    </row>
    <row r="805" spans="1:11" ht="15">
      <c r="A805" s="72"/>
      <c r="B805" s="72"/>
      <c r="C805" s="72"/>
      <c r="D805" s="73"/>
      <c r="E805" s="73"/>
      <c r="F805" s="72"/>
      <c r="G805" s="72"/>
      <c r="H805" s="72"/>
      <c r="I805" s="72"/>
      <c r="J805" s="72"/>
      <c r="K805" s="72"/>
    </row>
    <row r="806" spans="1:11" ht="15">
      <c r="A806" s="72"/>
      <c r="B806" s="72"/>
      <c r="C806" s="72"/>
      <c r="D806" s="73"/>
      <c r="E806" s="73"/>
      <c r="F806" s="72"/>
      <c r="G806" s="72"/>
      <c r="H806" s="72"/>
      <c r="I806" s="72"/>
      <c r="J806" s="72"/>
      <c r="K806" s="72"/>
    </row>
    <row r="807" spans="1:11" ht="15">
      <c r="A807" s="72"/>
      <c r="B807" s="72"/>
      <c r="C807" s="72"/>
      <c r="D807" s="73"/>
      <c r="E807" s="73"/>
      <c r="F807" s="72"/>
      <c r="G807" s="72"/>
      <c r="H807" s="72"/>
      <c r="I807" s="72"/>
      <c r="J807" s="72"/>
      <c r="K807" s="72"/>
    </row>
    <row r="808" spans="1:11" ht="15">
      <c r="A808" s="72"/>
      <c r="B808" s="72"/>
      <c r="C808" s="72"/>
      <c r="D808" s="73"/>
      <c r="E808" s="73"/>
      <c r="F808" s="72"/>
      <c r="G808" s="72"/>
      <c r="H808" s="72"/>
      <c r="I808" s="72"/>
      <c r="J808" s="72"/>
      <c r="K808" s="72"/>
    </row>
    <row r="809" spans="1:11" ht="15">
      <c r="A809" s="72"/>
      <c r="B809" s="72"/>
      <c r="C809" s="72"/>
      <c r="D809" s="73"/>
      <c r="E809" s="73"/>
      <c r="F809" s="72"/>
      <c r="G809" s="72"/>
      <c r="H809" s="72"/>
      <c r="I809" s="72"/>
      <c r="J809" s="72"/>
      <c r="K809" s="72"/>
    </row>
    <row r="810" spans="1:11" ht="15">
      <c r="A810" s="72"/>
      <c r="B810" s="72"/>
      <c r="C810" s="72"/>
      <c r="D810" s="73"/>
      <c r="E810" s="73"/>
      <c r="F810" s="72"/>
      <c r="G810" s="72"/>
      <c r="H810" s="72"/>
      <c r="I810" s="72"/>
      <c r="J810" s="72"/>
      <c r="K810" s="72"/>
    </row>
    <row r="811" spans="1:11" ht="15">
      <c r="A811" s="72"/>
      <c r="B811" s="72"/>
      <c r="C811" s="72"/>
      <c r="D811" s="73"/>
      <c r="E811" s="73"/>
      <c r="F811" s="72"/>
      <c r="G811" s="72"/>
      <c r="H811" s="72"/>
      <c r="I811" s="72"/>
      <c r="J811" s="72"/>
      <c r="K811" s="72"/>
    </row>
    <row r="812" spans="1:11" ht="15">
      <c r="A812" s="72"/>
      <c r="B812" s="72"/>
      <c r="C812" s="72"/>
      <c r="D812" s="73"/>
      <c r="E812" s="73"/>
      <c r="F812" s="72"/>
      <c r="G812" s="72"/>
      <c r="H812" s="72"/>
      <c r="I812" s="72"/>
      <c r="J812" s="72"/>
      <c r="K812" s="72"/>
    </row>
    <row r="813" spans="1:11" ht="15">
      <c r="A813" s="72"/>
      <c r="B813" s="72"/>
      <c r="C813" s="72"/>
      <c r="D813" s="73"/>
      <c r="E813" s="73"/>
      <c r="F813" s="72"/>
      <c r="G813" s="72"/>
      <c r="H813" s="72"/>
      <c r="I813" s="72"/>
      <c r="J813" s="72"/>
      <c r="K813" s="72"/>
    </row>
    <row r="814" spans="1:11" ht="15">
      <c r="A814" s="72"/>
      <c r="B814" s="72"/>
      <c r="C814" s="72"/>
      <c r="D814" s="73"/>
      <c r="E814" s="73"/>
      <c r="F814" s="72"/>
      <c r="G814" s="72"/>
      <c r="H814" s="72"/>
      <c r="I814" s="72"/>
      <c r="J814" s="72"/>
      <c r="K814" s="72"/>
    </row>
    <row r="815" spans="1:11" ht="15">
      <c r="A815" s="72"/>
      <c r="B815" s="72"/>
      <c r="C815" s="72"/>
      <c r="D815" s="73"/>
      <c r="E815" s="73"/>
      <c r="F815" s="72"/>
      <c r="G815" s="72"/>
      <c r="H815" s="72"/>
      <c r="I815" s="72"/>
      <c r="J815" s="72"/>
      <c r="K815" s="72"/>
    </row>
    <row r="816" spans="1:11" ht="15">
      <c r="A816" s="72"/>
      <c r="B816" s="72"/>
      <c r="C816" s="72"/>
      <c r="D816" s="73"/>
      <c r="E816" s="73"/>
      <c r="F816" s="72"/>
      <c r="G816" s="72"/>
      <c r="H816" s="72"/>
      <c r="I816" s="72"/>
      <c r="J816" s="72"/>
      <c r="K816" s="72"/>
    </row>
    <row r="817" spans="1:11" ht="15">
      <c r="A817" s="72"/>
      <c r="B817" s="72"/>
      <c r="C817" s="72"/>
      <c r="D817" s="73"/>
      <c r="E817" s="73"/>
      <c r="F817" s="72"/>
      <c r="G817" s="72"/>
      <c r="H817" s="72"/>
      <c r="I817" s="72"/>
      <c r="J817" s="72"/>
      <c r="K817" s="72"/>
    </row>
    <row r="818" spans="1:11" ht="15">
      <c r="A818" s="72"/>
      <c r="B818" s="72"/>
      <c r="C818" s="72"/>
      <c r="D818" s="73"/>
      <c r="E818" s="73"/>
      <c r="F818" s="72"/>
      <c r="G818" s="72"/>
      <c r="H818" s="72"/>
      <c r="I818" s="72"/>
      <c r="J818" s="72"/>
      <c r="K818" s="72"/>
    </row>
    <row r="819" spans="1:11" ht="15">
      <c r="A819" s="72"/>
      <c r="B819" s="72"/>
      <c r="C819" s="72"/>
      <c r="D819" s="73"/>
      <c r="E819" s="73"/>
      <c r="F819" s="72"/>
      <c r="G819" s="72"/>
      <c r="H819" s="72"/>
      <c r="I819" s="72"/>
      <c r="J819" s="72"/>
      <c r="K819" s="72"/>
    </row>
    <row r="820" spans="1:11" ht="15">
      <c r="A820" s="72"/>
      <c r="B820" s="72"/>
      <c r="C820" s="72"/>
      <c r="D820" s="73"/>
      <c r="E820" s="73"/>
      <c r="F820" s="72"/>
      <c r="G820" s="72"/>
      <c r="H820" s="72"/>
      <c r="I820" s="72"/>
      <c r="J820" s="72"/>
      <c r="K820" s="72"/>
    </row>
    <row r="821" spans="1:11" ht="15">
      <c r="A821" s="72"/>
      <c r="B821" s="72"/>
      <c r="C821" s="72"/>
      <c r="D821" s="73"/>
      <c r="E821" s="73"/>
      <c r="F821" s="72"/>
      <c r="G821" s="72"/>
      <c r="H821" s="72"/>
      <c r="I821" s="72"/>
      <c r="J821" s="72"/>
      <c r="K821" s="72"/>
    </row>
    <row r="822" spans="1:11" ht="15">
      <c r="A822" s="72"/>
      <c r="B822" s="72"/>
      <c r="C822" s="72"/>
      <c r="D822" s="73"/>
      <c r="E822" s="73"/>
      <c r="F822" s="72"/>
      <c r="G822" s="72"/>
      <c r="H822" s="72"/>
      <c r="I822" s="72"/>
      <c r="J822" s="72"/>
      <c r="K822" s="72"/>
    </row>
    <row r="823" spans="1:11" ht="15">
      <c r="A823" s="72"/>
      <c r="B823" s="72"/>
      <c r="C823" s="72"/>
      <c r="D823" s="73"/>
      <c r="E823" s="73"/>
      <c r="F823" s="72"/>
      <c r="G823" s="72"/>
      <c r="H823" s="72"/>
      <c r="I823" s="72"/>
      <c r="J823" s="72"/>
      <c r="K823" s="72"/>
    </row>
    <row r="824" spans="1:11" ht="15">
      <c r="A824" s="72"/>
      <c r="B824" s="72"/>
      <c r="C824" s="72"/>
      <c r="D824" s="73"/>
      <c r="E824" s="73"/>
      <c r="F824" s="72"/>
      <c r="G824" s="72"/>
      <c r="H824" s="72"/>
      <c r="I824" s="72"/>
      <c r="J824" s="72"/>
      <c r="K824" s="72"/>
    </row>
    <row r="825" spans="1:11" ht="15">
      <c r="A825" s="72"/>
      <c r="B825" s="72"/>
      <c r="C825" s="72"/>
      <c r="D825" s="73"/>
      <c r="E825" s="73"/>
      <c r="F825" s="72"/>
      <c r="G825" s="72"/>
      <c r="H825" s="72"/>
      <c r="I825" s="72"/>
      <c r="J825" s="72"/>
      <c r="K825" s="72"/>
    </row>
    <row r="826" spans="1:11" ht="15">
      <c r="A826" s="72"/>
      <c r="B826" s="72"/>
      <c r="C826" s="72"/>
      <c r="D826" s="73"/>
      <c r="E826" s="73"/>
      <c r="F826" s="72"/>
      <c r="G826" s="72"/>
      <c r="H826" s="72"/>
      <c r="I826" s="72"/>
      <c r="J826" s="72"/>
      <c r="K826" s="72"/>
    </row>
    <row r="827" spans="1:11" ht="15">
      <c r="A827" s="72"/>
      <c r="B827" s="72"/>
      <c r="C827" s="72"/>
      <c r="D827" s="73"/>
      <c r="E827" s="73"/>
      <c r="F827" s="72"/>
      <c r="G827" s="72"/>
      <c r="H827" s="72"/>
      <c r="I827" s="72"/>
      <c r="J827" s="72"/>
      <c r="K827" s="72"/>
    </row>
    <row r="828" spans="1:11" ht="15">
      <c r="A828" s="72"/>
      <c r="B828" s="72"/>
      <c r="C828" s="72"/>
      <c r="D828" s="73"/>
      <c r="E828" s="73"/>
      <c r="F828" s="72"/>
      <c r="G828" s="72"/>
      <c r="H828" s="72"/>
      <c r="I828" s="72"/>
      <c r="J828" s="72"/>
      <c r="K828" s="72"/>
    </row>
    <row r="829" spans="1:11" ht="15">
      <c r="A829" s="72"/>
      <c r="B829" s="72"/>
      <c r="C829" s="72"/>
      <c r="D829" s="73"/>
      <c r="E829" s="73"/>
      <c r="F829" s="72"/>
      <c r="G829" s="72"/>
      <c r="H829" s="72"/>
      <c r="I829" s="72"/>
      <c r="J829" s="72"/>
      <c r="K829" s="72"/>
    </row>
    <row r="830" spans="1:11" ht="15">
      <c r="A830" s="72"/>
      <c r="B830" s="72"/>
      <c r="C830" s="72"/>
      <c r="D830" s="73"/>
      <c r="E830" s="73"/>
      <c r="F830" s="72"/>
      <c r="G830" s="72"/>
      <c r="H830" s="72"/>
      <c r="I830" s="72"/>
      <c r="J830" s="72"/>
      <c r="K830" s="72"/>
    </row>
    <row r="831" spans="1:11" ht="15">
      <c r="A831" s="72"/>
      <c r="B831" s="72"/>
      <c r="C831" s="72"/>
      <c r="D831" s="73"/>
      <c r="E831" s="73"/>
      <c r="F831" s="72"/>
      <c r="G831" s="72"/>
      <c r="H831" s="72"/>
      <c r="I831" s="72"/>
      <c r="J831" s="72"/>
      <c r="K831" s="72"/>
    </row>
    <row r="832" spans="1:11" ht="15">
      <c r="A832" s="72"/>
      <c r="B832" s="72"/>
      <c r="C832" s="72"/>
      <c r="D832" s="73"/>
      <c r="E832" s="73"/>
      <c r="F832" s="72"/>
      <c r="G832" s="72"/>
      <c r="H832" s="72"/>
      <c r="I832" s="72"/>
      <c r="J832" s="72"/>
      <c r="K832" s="72"/>
    </row>
    <row r="833" spans="1:11" ht="15">
      <c r="A833" s="72"/>
      <c r="B833" s="72"/>
      <c r="C833" s="72"/>
      <c r="D833" s="73"/>
      <c r="E833" s="73"/>
      <c r="F833" s="72"/>
      <c r="G833" s="72"/>
      <c r="H833" s="72"/>
      <c r="I833" s="72"/>
      <c r="J833" s="72"/>
      <c r="K833" s="72"/>
    </row>
    <row r="834" spans="1:11" ht="15">
      <c r="A834" s="72"/>
      <c r="B834" s="72"/>
      <c r="C834" s="72"/>
      <c r="D834" s="73"/>
      <c r="E834" s="73"/>
      <c r="F834" s="72"/>
      <c r="G834" s="72"/>
      <c r="H834" s="72"/>
      <c r="I834" s="72"/>
      <c r="J834" s="72"/>
      <c r="K834" s="72"/>
    </row>
    <row r="835" spans="1:11" ht="15">
      <c r="A835" s="72"/>
      <c r="B835" s="72"/>
      <c r="C835" s="72"/>
      <c r="D835" s="73"/>
      <c r="E835" s="73"/>
      <c r="F835" s="72"/>
      <c r="G835" s="72"/>
      <c r="H835" s="72"/>
      <c r="I835" s="72"/>
      <c r="J835" s="72"/>
      <c r="K835" s="72"/>
    </row>
    <row r="836" spans="1:11" ht="15">
      <c r="A836" s="72"/>
      <c r="B836" s="72"/>
      <c r="C836" s="72"/>
      <c r="D836" s="73"/>
      <c r="E836" s="73"/>
      <c r="F836" s="72"/>
      <c r="G836" s="72"/>
      <c r="H836" s="72"/>
      <c r="I836" s="72"/>
      <c r="J836" s="72"/>
      <c r="K836" s="72"/>
    </row>
    <row r="837" spans="1:11" ht="15">
      <c r="A837" s="72"/>
      <c r="B837" s="72"/>
      <c r="C837" s="72"/>
      <c r="D837" s="73"/>
      <c r="E837" s="73"/>
      <c r="F837" s="72"/>
      <c r="G837" s="72"/>
      <c r="H837" s="72"/>
      <c r="I837" s="72"/>
      <c r="J837" s="72"/>
      <c r="K837" s="72"/>
    </row>
    <row r="838" spans="1:11" ht="15">
      <c r="A838" s="72"/>
      <c r="B838" s="72"/>
      <c r="C838" s="72"/>
      <c r="D838" s="73"/>
      <c r="E838" s="73"/>
      <c r="F838" s="72"/>
      <c r="G838" s="72"/>
      <c r="H838" s="72"/>
      <c r="I838" s="72"/>
      <c r="J838" s="72"/>
      <c r="K838" s="72"/>
    </row>
    <row r="839" spans="1:11" ht="15">
      <c r="A839" s="72"/>
      <c r="B839" s="72"/>
      <c r="C839" s="72"/>
      <c r="D839" s="73"/>
      <c r="E839" s="73"/>
      <c r="F839" s="72"/>
      <c r="G839" s="72"/>
      <c r="H839" s="72"/>
      <c r="I839" s="72"/>
      <c r="J839" s="72"/>
      <c r="K839" s="72"/>
    </row>
    <row r="840" spans="1:11" ht="15">
      <c r="A840" s="72"/>
      <c r="B840" s="72"/>
      <c r="C840" s="72"/>
      <c r="D840" s="73"/>
      <c r="E840" s="73"/>
      <c r="F840" s="72"/>
      <c r="G840" s="72"/>
      <c r="H840" s="72"/>
      <c r="I840" s="72"/>
      <c r="J840" s="72"/>
      <c r="K840" s="72"/>
    </row>
    <row r="841" spans="1:11" ht="15">
      <c r="A841" s="72"/>
      <c r="B841" s="72"/>
      <c r="C841" s="72"/>
      <c r="D841" s="73"/>
      <c r="E841" s="73"/>
      <c r="F841" s="72"/>
      <c r="G841" s="72"/>
      <c r="H841" s="72"/>
      <c r="I841" s="72"/>
      <c r="J841" s="72"/>
      <c r="K841" s="72"/>
    </row>
    <row r="842" spans="1:11" ht="15">
      <c r="A842" s="72"/>
      <c r="B842" s="72"/>
      <c r="C842" s="72"/>
      <c r="D842" s="73"/>
      <c r="E842" s="73"/>
      <c r="F842" s="72"/>
      <c r="G842" s="72"/>
      <c r="H842" s="72"/>
      <c r="I842" s="72"/>
      <c r="J842" s="72"/>
      <c r="K842" s="72"/>
    </row>
    <row r="843" spans="1:11" ht="15">
      <c r="A843" s="72"/>
      <c r="B843" s="72"/>
      <c r="C843" s="72"/>
      <c r="D843" s="73"/>
      <c r="E843" s="73"/>
      <c r="F843" s="72"/>
      <c r="G843" s="72"/>
      <c r="H843" s="72"/>
      <c r="I843" s="72"/>
      <c r="J843" s="72"/>
      <c r="K843" s="72"/>
    </row>
    <row r="844" spans="1:11" ht="15">
      <c r="A844" s="72"/>
      <c r="B844" s="72"/>
      <c r="C844" s="72"/>
      <c r="D844" s="73"/>
      <c r="E844" s="73"/>
      <c r="F844" s="72"/>
      <c r="G844" s="72"/>
      <c r="H844" s="72"/>
      <c r="I844" s="72"/>
      <c r="J844" s="72"/>
      <c r="K844" s="72"/>
    </row>
    <row r="845" spans="1:11" ht="15">
      <c r="A845" s="72"/>
      <c r="B845" s="72"/>
      <c r="C845" s="72"/>
      <c r="D845" s="73"/>
      <c r="E845" s="73"/>
      <c r="F845" s="72"/>
      <c r="G845" s="72"/>
      <c r="H845" s="72"/>
      <c r="I845" s="72"/>
      <c r="J845" s="72"/>
      <c r="K845" s="72"/>
    </row>
    <row r="846" spans="1:11" ht="15">
      <c r="A846" s="72"/>
      <c r="B846" s="72"/>
      <c r="C846" s="72"/>
      <c r="D846" s="73"/>
      <c r="E846" s="73"/>
      <c r="F846" s="72"/>
      <c r="G846" s="72"/>
      <c r="H846" s="72"/>
      <c r="I846" s="72"/>
      <c r="J846" s="72"/>
      <c r="K846" s="72"/>
    </row>
    <row r="847" spans="1:11" ht="15">
      <c r="A847" s="72"/>
      <c r="B847" s="72"/>
      <c r="C847" s="72"/>
      <c r="D847" s="73"/>
      <c r="E847" s="73"/>
      <c r="F847" s="72"/>
      <c r="G847" s="72"/>
      <c r="H847" s="72"/>
      <c r="I847" s="72"/>
      <c r="J847" s="72"/>
      <c r="K847" s="72"/>
    </row>
    <row r="848" spans="1:11" ht="15">
      <c r="A848" s="72"/>
      <c r="B848" s="72"/>
      <c r="C848" s="72"/>
      <c r="D848" s="73"/>
      <c r="E848" s="73"/>
      <c r="F848" s="72"/>
      <c r="G848" s="72"/>
      <c r="H848" s="72"/>
      <c r="I848" s="72"/>
      <c r="J848" s="72"/>
      <c r="K848" s="72"/>
    </row>
    <row r="849" spans="1:11" ht="15">
      <c r="A849" s="72"/>
      <c r="B849" s="72"/>
      <c r="C849" s="72"/>
      <c r="D849" s="73"/>
      <c r="E849" s="73"/>
      <c r="F849" s="72"/>
      <c r="G849" s="72"/>
      <c r="H849" s="72"/>
      <c r="I849" s="72"/>
      <c r="J849" s="72"/>
      <c r="K849" s="72"/>
    </row>
    <row r="850" spans="1:11" ht="15">
      <c r="A850" s="72"/>
      <c r="B850" s="72"/>
      <c r="C850" s="72"/>
      <c r="D850" s="73"/>
      <c r="E850" s="73"/>
      <c r="F850" s="72"/>
      <c r="G850" s="72"/>
      <c r="H850" s="72"/>
      <c r="I850" s="72"/>
      <c r="J850" s="72"/>
      <c r="K850" s="72"/>
    </row>
    <row r="851" spans="1:11" ht="15">
      <c r="A851" s="72"/>
      <c r="B851" s="72"/>
      <c r="C851" s="72"/>
      <c r="D851" s="73"/>
      <c r="E851" s="73"/>
      <c r="F851" s="72"/>
      <c r="G851" s="72"/>
      <c r="H851" s="72"/>
      <c r="I851" s="72"/>
      <c r="J851" s="72"/>
      <c r="K851" s="72"/>
    </row>
    <row r="852" spans="1:11" ht="15">
      <c r="A852" s="72"/>
      <c r="B852" s="72"/>
      <c r="C852" s="72"/>
      <c r="D852" s="73"/>
      <c r="E852" s="73"/>
      <c r="F852" s="72"/>
      <c r="G852" s="72"/>
      <c r="H852" s="72"/>
      <c r="I852" s="72"/>
      <c r="J852" s="72"/>
      <c r="K852" s="72"/>
    </row>
    <row r="853" spans="1:11" ht="15">
      <c r="A853" s="72"/>
      <c r="B853" s="72"/>
      <c r="C853" s="72"/>
      <c r="D853" s="73"/>
      <c r="E853" s="73"/>
      <c r="F853" s="72"/>
      <c r="G853" s="72"/>
      <c r="H853" s="72"/>
      <c r="I853" s="72"/>
      <c r="J853" s="72"/>
      <c r="K853" s="72"/>
    </row>
    <row r="854" spans="1:11" ht="15">
      <c r="A854" s="72"/>
      <c r="B854" s="72"/>
      <c r="C854" s="72"/>
      <c r="D854" s="73"/>
      <c r="E854" s="73"/>
      <c r="F854" s="72"/>
      <c r="G854" s="72"/>
      <c r="H854" s="72"/>
      <c r="I854" s="72"/>
      <c r="J854" s="72"/>
      <c r="K854" s="72"/>
    </row>
    <row r="855" spans="1:11" ht="15">
      <c r="A855" s="72"/>
      <c r="B855" s="72"/>
      <c r="C855" s="72"/>
      <c r="D855" s="73"/>
      <c r="E855" s="73"/>
      <c r="F855" s="72"/>
      <c r="G855" s="72"/>
      <c r="H855" s="72"/>
      <c r="I855" s="72"/>
      <c r="J855" s="72"/>
      <c r="K855" s="72"/>
    </row>
    <row r="856" spans="1:11" ht="15">
      <c r="A856" s="72"/>
      <c r="B856" s="72"/>
      <c r="C856" s="72"/>
      <c r="D856" s="73"/>
      <c r="E856" s="73"/>
      <c r="F856" s="72"/>
      <c r="G856" s="72"/>
      <c r="H856" s="72"/>
      <c r="I856" s="72"/>
      <c r="J856" s="72"/>
      <c r="K856" s="72"/>
    </row>
    <row r="857" spans="1:11" ht="15">
      <c r="A857" s="72"/>
      <c r="B857" s="72"/>
      <c r="C857" s="72"/>
      <c r="D857" s="73"/>
      <c r="E857" s="73"/>
      <c r="F857" s="72"/>
      <c r="G857" s="72"/>
      <c r="H857" s="72"/>
      <c r="I857" s="72"/>
      <c r="J857" s="72"/>
      <c r="K857" s="72"/>
    </row>
    <row r="858" spans="1:11" ht="15">
      <c r="A858" s="72"/>
      <c r="B858" s="72"/>
      <c r="C858" s="72"/>
      <c r="D858" s="73"/>
      <c r="E858" s="73"/>
      <c r="F858" s="72"/>
      <c r="G858" s="72"/>
      <c r="H858" s="72"/>
      <c r="I858" s="72"/>
      <c r="J858" s="72"/>
      <c r="K858" s="72"/>
    </row>
    <row r="859" spans="1:11" ht="15">
      <c r="A859" s="72"/>
      <c r="B859" s="72"/>
      <c r="C859" s="72"/>
      <c r="D859" s="73"/>
      <c r="E859" s="73"/>
      <c r="F859" s="72"/>
      <c r="G859" s="72"/>
      <c r="H859" s="72"/>
      <c r="I859" s="72"/>
      <c r="J859" s="72"/>
      <c r="K859" s="72"/>
    </row>
    <row r="860" spans="1:11" ht="15">
      <c r="A860" s="72"/>
      <c r="B860" s="72"/>
      <c r="C860" s="72"/>
      <c r="D860" s="73"/>
      <c r="E860" s="73"/>
      <c r="F860" s="72"/>
      <c r="G860" s="72"/>
      <c r="H860" s="72"/>
      <c r="I860" s="72"/>
      <c r="J860" s="72"/>
      <c r="K860" s="72"/>
    </row>
    <row r="861" spans="1:11" ht="15">
      <c r="A861" s="72"/>
      <c r="B861" s="72"/>
      <c r="C861" s="72"/>
      <c r="D861" s="73"/>
      <c r="E861" s="73"/>
      <c r="F861" s="72"/>
      <c r="G861" s="72"/>
      <c r="H861" s="72"/>
      <c r="I861" s="72"/>
      <c r="J861" s="72"/>
      <c r="K861" s="72"/>
    </row>
    <row r="862" spans="1:11" ht="15">
      <c r="A862" s="72"/>
      <c r="B862" s="72"/>
      <c r="C862" s="72"/>
      <c r="D862" s="73"/>
      <c r="E862" s="73"/>
      <c r="F862" s="72"/>
      <c r="G862" s="72"/>
      <c r="H862" s="72"/>
      <c r="I862" s="72"/>
      <c r="J862" s="72"/>
      <c r="K862" s="72"/>
    </row>
    <row r="863" spans="1:11" ht="15">
      <c r="A863" s="72"/>
      <c r="B863" s="72"/>
      <c r="C863" s="72"/>
      <c r="D863" s="73"/>
      <c r="E863" s="73"/>
      <c r="F863" s="72"/>
      <c r="G863" s="72"/>
      <c r="H863" s="72"/>
      <c r="I863" s="72"/>
      <c r="J863" s="72"/>
      <c r="K863" s="72"/>
    </row>
    <row r="864" spans="1:11" ht="15">
      <c r="A864" s="72"/>
      <c r="B864" s="72"/>
      <c r="C864" s="72"/>
      <c r="D864" s="73"/>
      <c r="E864" s="73"/>
      <c r="F864" s="72"/>
      <c r="G864" s="72"/>
      <c r="H864" s="72"/>
      <c r="I864" s="72"/>
      <c r="J864" s="72"/>
      <c r="K864" s="72"/>
    </row>
    <row r="865" spans="1:11" ht="15">
      <c r="A865" s="72"/>
      <c r="B865" s="72"/>
      <c r="C865" s="72"/>
      <c r="D865" s="73"/>
      <c r="E865" s="73"/>
      <c r="F865" s="72"/>
      <c r="G865" s="72"/>
      <c r="H865" s="72"/>
      <c r="I865" s="72"/>
      <c r="J865" s="72"/>
      <c r="K865" s="72"/>
    </row>
    <row r="866" spans="1:11" ht="15">
      <c r="A866" s="72"/>
      <c r="B866" s="72"/>
      <c r="C866" s="72"/>
      <c r="D866" s="73"/>
      <c r="E866" s="73"/>
      <c r="F866" s="72"/>
      <c r="G866" s="72"/>
      <c r="H866" s="72"/>
      <c r="I866" s="72"/>
      <c r="J866" s="72"/>
      <c r="K866" s="72"/>
    </row>
    <row r="867" spans="1:11" ht="15">
      <c r="A867" s="72"/>
      <c r="B867" s="72"/>
      <c r="C867" s="72"/>
      <c r="D867" s="73"/>
      <c r="E867" s="73"/>
      <c r="F867" s="72"/>
      <c r="G867" s="72"/>
      <c r="H867" s="72"/>
      <c r="I867" s="72"/>
      <c r="J867" s="72"/>
      <c r="K867" s="72"/>
    </row>
    <row r="868" spans="1:11" ht="15">
      <c r="A868" s="72"/>
      <c r="B868" s="72"/>
      <c r="C868" s="72"/>
      <c r="D868" s="73"/>
      <c r="E868" s="73"/>
      <c r="F868" s="72"/>
      <c r="G868" s="72"/>
      <c r="H868" s="72"/>
      <c r="I868" s="72"/>
      <c r="J868" s="72"/>
      <c r="K868" s="72"/>
    </row>
    <row r="869" spans="1:11" ht="15">
      <c r="A869" s="72"/>
      <c r="B869" s="72"/>
      <c r="C869" s="72"/>
      <c r="D869" s="73"/>
      <c r="E869" s="73"/>
      <c r="F869" s="72"/>
      <c r="G869" s="72"/>
      <c r="H869" s="72"/>
      <c r="I869" s="72"/>
      <c r="J869" s="72"/>
      <c r="K869" s="72"/>
    </row>
    <row r="870" spans="1:11" ht="15">
      <c r="A870" s="72"/>
      <c r="B870" s="72"/>
      <c r="C870" s="72"/>
      <c r="D870" s="73"/>
      <c r="E870" s="73"/>
      <c r="F870" s="72"/>
      <c r="G870" s="72"/>
      <c r="H870" s="72"/>
      <c r="I870" s="72"/>
      <c r="J870" s="72"/>
      <c r="K870" s="72"/>
    </row>
    <row r="871" spans="1:11" ht="15">
      <c r="A871" s="72"/>
      <c r="B871" s="72"/>
      <c r="C871" s="72"/>
      <c r="D871" s="73"/>
      <c r="E871" s="73"/>
      <c r="F871" s="72"/>
      <c r="G871" s="72"/>
      <c r="H871" s="72"/>
      <c r="I871" s="72"/>
      <c r="J871" s="72"/>
      <c r="K871" s="72"/>
    </row>
    <row r="872" spans="1:11" ht="15">
      <c r="A872" s="72"/>
      <c r="B872" s="72"/>
      <c r="C872" s="72"/>
      <c r="D872" s="73"/>
      <c r="E872" s="73"/>
      <c r="F872" s="72"/>
      <c r="G872" s="72"/>
      <c r="H872" s="72"/>
      <c r="I872" s="72"/>
      <c r="J872" s="72"/>
      <c r="K872" s="72"/>
    </row>
    <row r="873" spans="1:11" ht="15">
      <c r="A873" s="72"/>
      <c r="B873" s="72"/>
      <c r="C873" s="72"/>
      <c r="D873" s="73"/>
      <c r="E873" s="73"/>
      <c r="F873" s="72"/>
      <c r="G873" s="72"/>
      <c r="H873" s="72"/>
      <c r="I873" s="72"/>
      <c r="J873" s="72"/>
      <c r="K873" s="72"/>
    </row>
    <row r="874" spans="1:11" ht="15">
      <c r="A874" s="72"/>
      <c r="B874" s="72"/>
      <c r="C874" s="72"/>
      <c r="D874" s="73"/>
      <c r="E874" s="73"/>
      <c r="F874" s="72"/>
      <c r="G874" s="72"/>
      <c r="H874" s="72"/>
      <c r="I874" s="72"/>
      <c r="J874" s="72"/>
      <c r="K874" s="72"/>
    </row>
    <row r="875" spans="1:11" ht="15">
      <c r="A875" s="72"/>
      <c r="B875" s="72"/>
      <c r="C875" s="72"/>
      <c r="D875" s="73"/>
      <c r="E875" s="73"/>
      <c r="F875" s="72"/>
      <c r="G875" s="72"/>
      <c r="H875" s="72"/>
      <c r="I875" s="72"/>
      <c r="J875" s="72"/>
      <c r="K875" s="72"/>
    </row>
    <row r="876" spans="1:11" ht="15">
      <c r="A876" s="72"/>
      <c r="B876" s="72"/>
      <c r="C876" s="72"/>
      <c r="D876" s="73"/>
      <c r="E876" s="73"/>
      <c r="F876" s="72"/>
      <c r="G876" s="72"/>
      <c r="H876" s="72"/>
      <c r="I876" s="72"/>
      <c r="J876" s="72"/>
      <c r="K876" s="72"/>
    </row>
    <row r="877" spans="1:11" ht="15">
      <c r="A877" s="72"/>
      <c r="B877" s="72"/>
      <c r="C877" s="72"/>
      <c r="D877" s="73"/>
      <c r="E877" s="73"/>
      <c r="F877" s="72"/>
      <c r="G877" s="72"/>
      <c r="H877" s="72"/>
      <c r="I877" s="72"/>
      <c r="J877" s="72"/>
      <c r="K877" s="72"/>
    </row>
    <row r="878" spans="1:11" ht="15">
      <c r="A878" s="72"/>
      <c r="B878" s="72"/>
      <c r="C878" s="72"/>
      <c r="D878" s="73"/>
      <c r="E878" s="73"/>
      <c r="F878" s="72"/>
      <c r="G878" s="72"/>
      <c r="H878" s="72"/>
      <c r="I878" s="72"/>
      <c r="J878" s="72"/>
      <c r="K878" s="72"/>
    </row>
    <row r="879" spans="1:11" ht="15">
      <c r="A879" s="72"/>
      <c r="B879" s="72"/>
      <c r="C879" s="72"/>
      <c r="D879" s="73"/>
      <c r="E879" s="73"/>
      <c r="F879" s="72"/>
      <c r="G879" s="72"/>
      <c r="H879" s="72"/>
      <c r="I879" s="72"/>
      <c r="J879" s="72"/>
      <c r="K879" s="72"/>
    </row>
    <row r="880" spans="1:11" ht="15">
      <c r="A880" s="72"/>
      <c r="B880" s="72"/>
      <c r="C880" s="72"/>
      <c r="D880" s="73"/>
      <c r="E880" s="73"/>
      <c r="F880" s="72"/>
      <c r="G880" s="72"/>
      <c r="H880" s="72"/>
      <c r="I880" s="72"/>
      <c r="J880" s="72"/>
      <c r="K880" s="72"/>
    </row>
    <row r="881" spans="1:11" ht="15">
      <c r="A881" s="72"/>
      <c r="B881" s="72"/>
      <c r="C881" s="72"/>
      <c r="D881" s="73"/>
      <c r="E881" s="73"/>
      <c r="F881" s="72"/>
      <c r="G881" s="72"/>
      <c r="H881" s="72"/>
      <c r="I881" s="72"/>
      <c r="J881" s="72"/>
      <c r="K881" s="72"/>
    </row>
    <row r="882" spans="1:11" ht="15">
      <c r="A882" s="72"/>
      <c r="B882" s="72"/>
      <c r="C882" s="72"/>
      <c r="D882" s="73"/>
      <c r="E882" s="73"/>
      <c r="F882" s="72"/>
      <c r="G882" s="72"/>
      <c r="H882" s="72"/>
      <c r="I882" s="72"/>
      <c r="J882" s="72"/>
      <c r="K882" s="72"/>
    </row>
    <row r="883" spans="1:11" ht="15">
      <c r="A883" s="72"/>
      <c r="B883" s="72"/>
      <c r="C883" s="72"/>
      <c r="D883" s="73"/>
      <c r="E883" s="73"/>
      <c r="F883" s="72"/>
      <c r="G883" s="72"/>
      <c r="H883" s="72"/>
      <c r="I883" s="72"/>
      <c r="J883" s="72"/>
      <c r="K883" s="72"/>
    </row>
    <row r="884" spans="1:11" ht="15">
      <c r="A884" s="72"/>
      <c r="B884" s="72"/>
      <c r="C884" s="72"/>
      <c r="D884" s="73"/>
      <c r="E884" s="73"/>
      <c r="F884" s="72"/>
      <c r="G884" s="72"/>
      <c r="H884" s="72"/>
      <c r="I884" s="72"/>
      <c r="J884" s="72"/>
      <c r="K884" s="72"/>
    </row>
    <row r="885" spans="1:11" ht="15">
      <c r="A885" s="72"/>
      <c r="B885" s="72"/>
      <c r="C885" s="72"/>
      <c r="D885" s="73"/>
      <c r="E885" s="73"/>
      <c r="F885" s="72"/>
      <c r="G885" s="72"/>
      <c r="H885" s="72"/>
      <c r="I885" s="72"/>
      <c r="J885" s="72"/>
      <c r="K885" s="72"/>
    </row>
    <row r="886" spans="1:11" ht="15">
      <c r="A886" s="72"/>
      <c r="B886" s="72"/>
      <c r="C886" s="72"/>
      <c r="D886" s="73"/>
      <c r="E886" s="73"/>
      <c r="F886" s="72"/>
      <c r="G886" s="72"/>
      <c r="H886" s="72"/>
      <c r="I886" s="72"/>
      <c r="J886" s="72"/>
      <c r="K886" s="72"/>
    </row>
    <row r="887" spans="1:11" ht="15">
      <c r="A887" s="72"/>
      <c r="B887" s="72"/>
      <c r="C887" s="72"/>
      <c r="D887" s="73"/>
      <c r="E887" s="73"/>
      <c r="F887" s="72"/>
      <c r="G887" s="72"/>
      <c r="H887" s="72"/>
      <c r="I887" s="72"/>
      <c r="J887" s="72"/>
      <c r="K887" s="72"/>
    </row>
    <row r="888" spans="1:11" ht="15">
      <c r="A888" s="72"/>
      <c r="B888" s="72"/>
      <c r="C888" s="72"/>
      <c r="D888" s="73"/>
      <c r="E888" s="73"/>
      <c r="F888" s="72"/>
      <c r="G888" s="72"/>
      <c r="H888" s="72"/>
      <c r="I888" s="72"/>
      <c r="J888" s="72"/>
      <c r="K888" s="72"/>
    </row>
    <row r="889" spans="1:11" ht="15">
      <c r="A889" s="72"/>
      <c r="B889" s="72"/>
      <c r="C889" s="72"/>
      <c r="D889" s="73"/>
      <c r="E889" s="73"/>
      <c r="F889" s="72"/>
      <c r="G889" s="72"/>
      <c r="H889" s="72"/>
      <c r="I889" s="72"/>
      <c r="J889" s="72"/>
      <c r="K889" s="72"/>
    </row>
    <row r="890" spans="1:11" ht="15">
      <c r="A890" s="72"/>
      <c r="B890" s="72"/>
      <c r="C890" s="72"/>
      <c r="D890" s="73"/>
      <c r="E890" s="73"/>
      <c r="F890" s="72"/>
      <c r="G890" s="72"/>
      <c r="H890" s="72"/>
      <c r="I890" s="72"/>
      <c r="J890" s="72"/>
      <c r="K890" s="72"/>
    </row>
    <row r="891" spans="1:11" ht="15">
      <c r="A891" s="72"/>
      <c r="B891" s="72"/>
      <c r="C891" s="72"/>
      <c r="D891" s="73"/>
      <c r="E891" s="73"/>
      <c r="F891" s="72"/>
      <c r="G891" s="72"/>
      <c r="H891" s="72"/>
      <c r="I891" s="72"/>
      <c r="J891" s="72"/>
      <c r="K891" s="72"/>
    </row>
    <row r="892" spans="1:11" ht="15">
      <c r="A892" s="72"/>
      <c r="B892" s="72"/>
      <c r="C892" s="72"/>
      <c r="D892" s="73"/>
      <c r="E892" s="73"/>
      <c r="F892" s="72"/>
      <c r="G892" s="72"/>
      <c r="H892" s="72"/>
      <c r="I892" s="72"/>
      <c r="J892" s="72"/>
      <c r="K892" s="72"/>
    </row>
    <row r="893" spans="1:11" ht="15">
      <c r="A893" s="72"/>
      <c r="B893" s="72"/>
      <c r="C893" s="72"/>
      <c r="D893" s="73"/>
      <c r="E893" s="73"/>
      <c r="F893" s="72"/>
      <c r="G893" s="72"/>
      <c r="H893" s="72"/>
      <c r="I893" s="72"/>
      <c r="J893" s="72"/>
      <c r="K893" s="72"/>
    </row>
    <row r="894" spans="1:11" ht="15">
      <c r="A894" s="72"/>
      <c r="B894" s="72"/>
      <c r="C894" s="72"/>
      <c r="D894" s="73"/>
      <c r="E894" s="73"/>
      <c r="F894" s="72"/>
      <c r="G894" s="72"/>
      <c r="H894" s="72"/>
      <c r="I894" s="72"/>
      <c r="J894" s="72"/>
      <c r="K894" s="72"/>
    </row>
    <row r="895" spans="1:11" ht="15">
      <c r="A895" s="72"/>
      <c r="B895" s="72"/>
      <c r="C895" s="72"/>
      <c r="D895" s="73"/>
      <c r="E895" s="73"/>
      <c r="F895" s="72"/>
      <c r="G895" s="72"/>
      <c r="H895" s="72"/>
      <c r="I895" s="72"/>
      <c r="J895" s="72"/>
      <c r="K895" s="72"/>
    </row>
    <row r="896" spans="1:11" ht="15">
      <c r="A896" s="72"/>
      <c r="B896" s="72"/>
      <c r="C896" s="72"/>
      <c r="D896" s="73"/>
      <c r="E896" s="73"/>
      <c r="F896" s="72"/>
      <c r="G896" s="72"/>
      <c r="H896" s="72"/>
      <c r="I896" s="72"/>
      <c r="J896" s="72"/>
      <c r="K896" s="72"/>
    </row>
    <row r="897" spans="1:11" ht="15">
      <c r="A897" s="72"/>
      <c r="B897" s="72"/>
      <c r="C897" s="72"/>
      <c r="D897" s="73"/>
      <c r="E897" s="73"/>
      <c r="F897" s="72"/>
      <c r="G897" s="72"/>
      <c r="H897" s="72"/>
      <c r="I897" s="72"/>
      <c r="J897" s="72"/>
      <c r="K897" s="72"/>
    </row>
    <row r="898" spans="1:11" ht="15">
      <c r="A898" s="72"/>
      <c r="B898" s="72"/>
      <c r="C898" s="72"/>
      <c r="D898" s="73"/>
      <c r="E898" s="73"/>
      <c r="F898" s="72"/>
      <c r="G898" s="72"/>
      <c r="H898" s="72"/>
      <c r="I898" s="72"/>
      <c r="J898" s="72"/>
      <c r="K898" s="72"/>
    </row>
    <row r="899" spans="1:11" ht="15">
      <c r="A899" s="72"/>
      <c r="B899" s="72"/>
      <c r="C899" s="72"/>
      <c r="D899" s="73"/>
      <c r="E899" s="73"/>
      <c r="F899" s="72"/>
      <c r="G899" s="72"/>
      <c r="H899" s="72"/>
      <c r="I899" s="72"/>
      <c r="J899" s="72"/>
      <c r="K899" s="72"/>
    </row>
    <row r="900" spans="1:11" ht="15">
      <c r="A900" s="72"/>
      <c r="B900" s="72"/>
      <c r="C900" s="72"/>
      <c r="D900" s="73"/>
      <c r="E900" s="73"/>
      <c r="F900" s="72"/>
      <c r="G900" s="72"/>
      <c r="H900" s="72"/>
      <c r="I900" s="72"/>
      <c r="J900" s="72"/>
      <c r="K900" s="72"/>
    </row>
    <row r="901" spans="1:11" ht="15">
      <c r="A901" s="72"/>
      <c r="B901" s="72"/>
      <c r="C901" s="72"/>
      <c r="D901" s="73"/>
      <c r="E901" s="73"/>
      <c r="F901" s="72"/>
      <c r="G901" s="72"/>
      <c r="H901" s="72"/>
      <c r="I901" s="72"/>
      <c r="J901" s="72"/>
      <c r="K901" s="72"/>
    </row>
    <row r="902" spans="1:11" ht="15">
      <c r="A902" s="72"/>
      <c r="B902" s="72"/>
      <c r="C902" s="72"/>
      <c r="D902" s="73"/>
      <c r="E902" s="73"/>
      <c r="F902" s="72"/>
      <c r="G902" s="72"/>
      <c r="H902" s="72"/>
      <c r="I902" s="72"/>
      <c r="J902" s="72"/>
      <c r="K902" s="72"/>
    </row>
    <row r="903" spans="1:11" ht="15">
      <c r="A903" s="72"/>
      <c r="B903" s="72"/>
      <c r="C903" s="72"/>
      <c r="D903" s="73"/>
      <c r="E903" s="73"/>
      <c r="F903" s="72"/>
      <c r="G903" s="72"/>
      <c r="H903" s="72"/>
      <c r="I903" s="72"/>
      <c r="J903" s="72"/>
      <c r="K903" s="72"/>
    </row>
    <row r="904" spans="1:11" ht="15">
      <c r="A904" s="72"/>
      <c r="B904" s="72"/>
      <c r="C904" s="72"/>
      <c r="D904" s="73"/>
      <c r="E904" s="73"/>
      <c r="F904" s="72"/>
      <c r="G904" s="72"/>
      <c r="H904" s="72"/>
      <c r="I904" s="72"/>
      <c r="J904" s="72"/>
      <c r="K904" s="72"/>
    </row>
    <row r="905" spans="1:11" ht="15">
      <c r="A905" s="72"/>
      <c r="B905" s="72"/>
      <c r="C905" s="72"/>
      <c r="D905" s="73"/>
      <c r="E905" s="73"/>
      <c r="F905" s="72"/>
      <c r="G905" s="72"/>
      <c r="H905" s="72"/>
      <c r="I905" s="72"/>
      <c r="J905" s="72"/>
      <c r="K905" s="72"/>
    </row>
    <row r="906" spans="1:11" ht="15">
      <c r="A906" s="72"/>
      <c r="B906" s="72"/>
      <c r="C906" s="72"/>
      <c r="D906" s="73"/>
      <c r="E906" s="73"/>
      <c r="F906" s="72"/>
      <c r="G906" s="72"/>
      <c r="H906" s="72"/>
      <c r="I906" s="72"/>
      <c r="J906" s="72"/>
      <c r="K906" s="72"/>
    </row>
    <row r="907" spans="1:11" ht="15">
      <c r="A907" s="72"/>
      <c r="B907" s="72"/>
      <c r="C907" s="72"/>
      <c r="D907" s="73"/>
      <c r="E907" s="73"/>
      <c r="F907" s="72"/>
      <c r="G907" s="72"/>
      <c r="H907" s="72"/>
      <c r="I907" s="72"/>
      <c r="J907" s="72"/>
      <c r="K907" s="72"/>
    </row>
    <row r="908" spans="1:11" ht="15">
      <c r="A908" s="72"/>
      <c r="B908" s="72"/>
      <c r="C908" s="72"/>
      <c r="D908" s="73"/>
      <c r="E908" s="73"/>
      <c r="F908" s="72"/>
      <c r="G908" s="72"/>
      <c r="H908" s="72"/>
      <c r="I908" s="72"/>
      <c r="J908" s="72"/>
      <c r="K908" s="72"/>
    </row>
    <row r="909" spans="1:11" ht="15">
      <c r="A909" s="72"/>
      <c r="B909" s="72"/>
      <c r="C909" s="72"/>
      <c r="D909" s="73"/>
      <c r="E909" s="73"/>
      <c r="F909" s="72"/>
      <c r="G909" s="72"/>
      <c r="H909" s="72"/>
      <c r="I909" s="72"/>
      <c r="J909" s="72"/>
      <c r="K909" s="72"/>
    </row>
    <row r="910" spans="1:11" ht="15">
      <c r="A910" s="72"/>
      <c r="B910" s="72"/>
      <c r="C910" s="72"/>
      <c r="D910" s="73"/>
      <c r="E910" s="73"/>
      <c r="F910" s="72"/>
      <c r="G910" s="72"/>
      <c r="H910" s="72"/>
      <c r="I910" s="72"/>
      <c r="J910" s="72"/>
      <c r="K910" s="72"/>
    </row>
    <row r="911" spans="1:11" ht="15">
      <c r="A911" s="72"/>
      <c r="B911" s="72"/>
      <c r="C911" s="72"/>
      <c r="D911" s="73"/>
      <c r="E911" s="73"/>
      <c r="F911" s="72"/>
      <c r="G911" s="72"/>
      <c r="H911" s="72"/>
      <c r="I911" s="72"/>
      <c r="J911" s="72"/>
      <c r="K911" s="72"/>
    </row>
    <row r="912" spans="1:11" ht="15">
      <c r="A912" s="72"/>
      <c r="B912" s="72"/>
      <c r="C912" s="72"/>
      <c r="D912" s="73"/>
      <c r="E912" s="73"/>
      <c r="F912" s="72"/>
      <c r="G912" s="72"/>
      <c r="H912" s="72"/>
      <c r="I912" s="72"/>
      <c r="J912" s="72"/>
      <c r="K912" s="72"/>
    </row>
    <row r="913" spans="1:11" ht="15">
      <c r="A913" s="72"/>
      <c r="B913" s="72"/>
      <c r="C913" s="72"/>
      <c r="D913" s="73"/>
      <c r="E913" s="73"/>
      <c r="F913" s="72"/>
      <c r="G913" s="72"/>
      <c r="H913" s="72"/>
      <c r="I913" s="72"/>
      <c r="J913" s="72"/>
      <c r="K913" s="72"/>
    </row>
    <row r="914" spans="1:11" ht="15">
      <c r="A914" s="72"/>
      <c r="B914" s="72"/>
      <c r="C914" s="72"/>
      <c r="D914" s="73"/>
      <c r="E914" s="73"/>
      <c r="F914" s="72"/>
      <c r="G914" s="72"/>
      <c r="H914" s="72"/>
      <c r="I914" s="72"/>
      <c r="J914" s="72"/>
      <c r="K914" s="72"/>
    </row>
    <row r="915" spans="1:11" ht="15">
      <c r="A915" s="72"/>
      <c r="B915" s="72"/>
      <c r="C915" s="72"/>
      <c r="D915" s="73"/>
      <c r="E915" s="73"/>
      <c r="F915" s="72"/>
      <c r="G915" s="72"/>
      <c r="H915" s="72"/>
      <c r="I915" s="72"/>
      <c r="J915" s="72"/>
      <c r="K915" s="72"/>
    </row>
    <row r="916" spans="1:11" ht="15">
      <c r="A916" s="72"/>
      <c r="B916" s="72"/>
      <c r="C916" s="72"/>
      <c r="D916" s="73"/>
      <c r="E916" s="73"/>
      <c r="F916" s="72"/>
      <c r="G916" s="72"/>
      <c r="H916" s="72"/>
      <c r="I916" s="72"/>
      <c r="J916" s="72"/>
      <c r="K916" s="72"/>
    </row>
    <row r="917" spans="1:11" ht="15">
      <c r="A917" s="72"/>
      <c r="B917" s="72"/>
      <c r="C917" s="72"/>
      <c r="D917" s="73"/>
      <c r="E917" s="73"/>
      <c r="F917" s="72"/>
      <c r="G917" s="72"/>
      <c r="H917" s="72"/>
      <c r="I917" s="72"/>
      <c r="J917" s="72"/>
      <c r="K917" s="72"/>
    </row>
    <row r="918" spans="1:11" ht="15">
      <c r="A918" s="72"/>
      <c r="B918" s="72"/>
      <c r="C918" s="72"/>
      <c r="D918" s="73"/>
      <c r="E918" s="73"/>
      <c r="F918" s="72"/>
      <c r="G918" s="72"/>
      <c r="H918" s="72"/>
      <c r="I918" s="72"/>
      <c r="J918" s="72"/>
      <c r="K918" s="72"/>
    </row>
    <row r="919" spans="1:11" ht="15">
      <c r="A919" s="72"/>
      <c r="B919" s="72"/>
      <c r="C919" s="72"/>
      <c r="D919" s="73"/>
      <c r="E919" s="73"/>
      <c r="F919" s="72"/>
      <c r="G919" s="72"/>
      <c r="H919" s="72"/>
      <c r="I919" s="72"/>
      <c r="J919" s="72"/>
      <c r="K919" s="72"/>
    </row>
    <row r="920" spans="1:11" ht="15">
      <c r="A920" s="72"/>
      <c r="B920" s="72"/>
      <c r="C920" s="72"/>
      <c r="D920" s="73"/>
      <c r="E920" s="73"/>
      <c r="F920" s="72"/>
      <c r="G920" s="72"/>
      <c r="H920" s="72"/>
      <c r="I920" s="72"/>
      <c r="J920" s="72"/>
      <c r="K920" s="72"/>
    </row>
    <row r="921" spans="1:11" ht="15">
      <c r="A921" s="72"/>
      <c r="B921" s="72"/>
      <c r="C921" s="72"/>
      <c r="D921" s="73"/>
      <c r="E921" s="73"/>
      <c r="F921" s="72"/>
      <c r="G921" s="72"/>
      <c r="H921" s="72"/>
      <c r="I921" s="72"/>
      <c r="J921" s="72"/>
      <c r="K921" s="72"/>
    </row>
    <row r="922" spans="1:11" ht="15">
      <c r="A922" s="72"/>
      <c r="B922" s="72"/>
      <c r="C922" s="72"/>
      <c r="D922" s="73"/>
      <c r="E922" s="73"/>
      <c r="F922" s="72"/>
      <c r="G922" s="72"/>
      <c r="H922" s="72"/>
      <c r="I922" s="72"/>
      <c r="J922" s="72"/>
      <c r="K922" s="72"/>
    </row>
    <row r="923" spans="1:11" ht="15">
      <c r="A923" s="72"/>
      <c r="B923" s="72"/>
      <c r="C923" s="72"/>
      <c r="D923" s="73"/>
      <c r="E923" s="73"/>
      <c r="F923" s="72"/>
      <c r="G923" s="72"/>
      <c r="H923" s="72"/>
      <c r="I923" s="72"/>
      <c r="J923" s="72"/>
      <c r="K923" s="72"/>
    </row>
    <row r="924" spans="1:11" ht="15">
      <c r="A924" s="72"/>
      <c r="B924" s="72"/>
      <c r="C924" s="72"/>
      <c r="D924" s="73"/>
      <c r="E924" s="73"/>
      <c r="F924" s="72"/>
      <c r="G924" s="72"/>
      <c r="H924" s="72"/>
      <c r="I924" s="72"/>
      <c r="J924" s="72"/>
      <c r="K924" s="72"/>
    </row>
    <row r="925" spans="1:11" ht="15">
      <c r="A925" s="72"/>
      <c r="B925" s="72"/>
      <c r="C925" s="72"/>
      <c r="D925" s="73"/>
      <c r="E925" s="73"/>
      <c r="F925" s="72"/>
      <c r="G925" s="72"/>
      <c r="H925" s="72"/>
      <c r="I925" s="72"/>
      <c r="J925" s="72"/>
      <c r="K925" s="72"/>
    </row>
    <row r="926" spans="1:11" ht="15">
      <c r="A926" s="72"/>
      <c r="B926" s="72"/>
      <c r="C926" s="72"/>
      <c r="D926" s="73"/>
      <c r="E926" s="73"/>
      <c r="F926" s="72"/>
      <c r="G926" s="72"/>
      <c r="H926" s="72"/>
      <c r="I926" s="72"/>
      <c r="J926" s="72"/>
      <c r="K926" s="72"/>
    </row>
    <row r="927" spans="1:11" ht="15">
      <c r="A927" s="72"/>
      <c r="B927" s="72"/>
      <c r="C927" s="72"/>
      <c r="D927" s="73"/>
      <c r="E927" s="73"/>
      <c r="F927" s="72"/>
      <c r="G927" s="72"/>
      <c r="H927" s="72"/>
      <c r="I927" s="72"/>
      <c r="J927" s="72"/>
      <c r="K927" s="72"/>
    </row>
    <row r="928" spans="1:11" ht="15">
      <c r="A928" s="72"/>
      <c r="B928" s="72"/>
      <c r="C928" s="72"/>
      <c r="D928" s="73"/>
      <c r="E928" s="73"/>
      <c r="F928" s="72"/>
      <c r="G928" s="72"/>
      <c r="H928" s="72"/>
      <c r="I928" s="72"/>
      <c r="J928" s="72"/>
      <c r="K928" s="72"/>
    </row>
    <row r="929" spans="1:11" ht="15">
      <c r="A929" s="72"/>
      <c r="B929" s="72"/>
      <c r="C929" s="72"/>
      <c r="D929" s="73"/>
      <c r="E929" s="73"/>
      <c r="F929" s="72"/>
      <c r="G929" s="72"/>
      <c r="H929" s="72"/>
      <c r="I929" s="72"/>
      <c r="J929" s="72"/>
      <c r="K929" s="72"/>
    </row>
    <row r="930" spans="1:11" ht="15">
      <c r="A930" s="72"/>
      <c r="B930" s="72"/>
      <c r="C930" s="72"/>
      <c r="D930" s="73"/>
      <c r="E930" s="73"/>
      <c r="F930" s="72"/>
      <c r="G930" s="72"/>
      <c r="H930" s="72"/>
      <c r="I930" s="72"/>
      <c r="J930" s="72"/>
      <c r="K930" s="72"/>
    </row>
    <row r="931" spans="1:11" ht="15">
      <c r="A931" s="72"/>
      <c r="B931" s="72"/>
      <c r="C931" s="72"/>
      <c r="D931" s="73"/>
      <c r="E931" s="73"/>
      <c r="F931" s="72"/>
      <c r="G931" s="72"/>
      <c r="H931" s="72"/>
      <c r="I931" s="72"/>
      <c r="J931" s="72"/>
      <c r="K931" s="72"/>
    </row>
    <row r="932" spans="1:11" ht="15">
      <c r="A932" s="72"/>
      <c r="B932" s="72"/>
      <c r="C932" s="72"/>
      <c r="D932" s="73"/>
      <c r="E932" s="73"/>
      <c r="F932" s="72"/>
      <c r="G932" s="72"/>
      <c r="H932" s="72"/>
      <c r="I932" s="72"/>
      <c r="J932" s="72"/>
      <c r="K932" s="72"/>
    </row>
    <row r="933" spans="1:11" ht="15">
      <c r="A933" s="72"/>
      <c r="B933" s="72"/>
      <c r="C933" s="72"/>
      <c r="D933" s="73"/>
      <c r="E933" s="73"/>
      <c r="F933" s="72"/>
      <c r="G933" s="72"/>
      <c r="H933" s="72"/>
      <c r="I933" s="72"/>
      <c r="J933" s="72"/>
      <c r="K933" s="72"/>
    </row>
    <row r="934" spans="1:11" ht="15">
      <c r="A934" s="72"/>
      <c r="B934" s="72"/>
      <c r="C934" s="72"/>
      <c r="D934" s="73"/>
      <c r="E934" s="73"/>
      <c r="F934" s="72"/>
      <c r="G934" s="72"/>
      <c r="H934" s="72"/>
      <c r="I934" s="72"/>
      <c r="J934" s="72"/>
      <c r="K934" s="72"/>
    </row>
    <row r="935" spans="1:11" ht="15">
      <c r="A935" s="72"/>
      <c r="B935" s="72"/>
      <c r="C935" s="72"/>
      <c r="D935" s="73"/>
      <c r="E935" s="73"/>
      <c r="F935" s="72"/>
      <c r="G935" s="72"/>
      <c r="H935" s="72"/>
      <c r="I935" s="72"/>
      <c r="J935" s="72"/>
      <c r="K935" s="72"/>
    </row>
    <row r="936" spans="1:11" ht="15">
      <c r="A936" s="72"/>
      <c r="B936" s="72"/>
      <c r="C936" s="72"/>
      <c r="D936" s="73"/>
      <c r="E936" s="73"/>
      <c r="F936" s="72"/>
      <c r="G936" s="72"/>
      <c r="H936" s="72"/>
      <c r="I936" s="72"/>
      <c r="J936" s="72"/>
      <c r="K936" s="72"/>
    </row>
    <row r="937" spans="1:11" ht="15">
      <c r="A937" s="72"/>
      <c r="B937" s="72"/>
      <c r="C937" s="72"/>
      <c r="D937" s="73"/>
      <c r="E937" s="73"/>
      <c r="F937" s="72"/>
      <c r="G937" s="72"/>
      <c r="H937" s="72"/>
      <c r="I937" s="72"/>
      <c r="J937" s="72"/>
      <c r="K937" s="72"/>
    </row>
    <row r="938" spans="1:11" ht="15">
      <c r="A938" s="72"/>
      <c r="B938" s="72"/>
      <c r="C938" s="72"/>
      <c r="D938" s="73"/>
      <c r="E938" s="73"/>
      <c r="F938" s="72"/>
      <c r="G938" s="72"/>
      <c r="H938" s="72"/>
      <c r="I938" s="72"/>
      <c r="J938" s="72"/>
      <c r="K938" s="72"/>
    </row>
    <row r="939" spans="1:11" ht="15">
      <c r="A939" s="72"/>
      <c r="B939" s="72"/>
      <c r="C939" s="72"/>
      <c r="D939" s="73"/>
      <c r="E939" s="73"/>
      <c r="F939" s="72"/>
      <c r="G939" s="72"/>
      <c r="H939" s="72"/>
      <c r="I939" s="72"/>
      <c r="J939" s="72"/>
      <c r="K939" s="72"/>
    </row>
    <row r="940" spans="1:11" ht="15">
      <c r="A940" s="72"/>
      <c r="B940" s="72"/>
      <c r="C940" s="72"/>
      <c r="D940" s="73"/>
      <c r="E940" s="73"/>
      <c r="F940" s="72"/>
      <c r="G940" s="72"/>
      <c r="H940" s="72"/>
      <c r="I940" s="72"/>
      <c r="J940" s="72"/>
      <c r="K940" s="72"/>
    </row>
    <row r="941" spans="1:11" ht="15">
      <c r="A941" s="72"/>
      <c r="B941" s="72"/>
      <c r="C941" s="72"/>
      <c r="D941" s="73"/>
      <c r="E941" s="73"/>
      <c r="F941" s="72"/>
      <c r="G941" s="72"/>
      <c r="H941" s="72"/>
      <c r="I941" s="72"/>
      <c r="J941" s="72"/>
      <c r="K941" s="72"/>
    </row>
    <row r="942" spans="1:11" ht="15">
      <c r="A942" s="72"/>
      <c r="B942" s="72"/>
      <c r="C942" s="72"/>
      <c r="D942" s="73"/>
      <c r="E942" s="73"/>
      <c r="F942" s="72"/>
      <c r="G942" s="72"/>
      <c r="H942" s="72"/>
      <c r="I942" s="72"/>
      <c r="J942" s="72"/>
      <c r="K942" s="72"/>
    </row>
    <row r="943" spans="1:11" ht="15">
      <c r="A943" s="72"/>
      <c r="B943" s="72"/>
      <c r="C943" s="72"/>
      <c r="D943" s="73"/>
      <c r="E943" s="73"/>
      <c r="F943" s="72"/>
      <c r="G943" s="72"/>
      <c r="H943" s="72"/>
      <c r="I943" s="72"/>
      <c r="J943" s="72"/>
      <c r="K943" s="72"/>
    </row>
    <row r="944" spans="1:11" ht="15">
      <c r="A944" s="72"/>
      <c r="B944" s="72"/>
      <c r="C944" s="72"/>
      <c r="D944" s="73"/>
      <c r="E944" s="73"/>
      <c r="F944" s="72"/>
      <c r="G944" s="72"/>
      <c r="H944" s="72"/>
      <c r="I944" s="72"/>
      <c r="J944" s="72"/>
      <c r="K944" s="72"/>
    </row>
    <row r="945" spans="1:11" ht="15">
      <c r="A945" s="72"/>
      <c r="B945" s="72"/>
      <c r="C945" s="72"/>
      <c r="D945" s="73"/>
      <c r="E945" s="73"/>
      <c r="F945" s="72"/>
      <c r="G945" s="72"/>
      <c r="H945" s="72"/>
      <c r="I945" s="72"/>
      <c r="J945" s="72"/>
      <c r="K945" s="72"/>
    </row>
    <row r="946" spans="1:11" ht="15">
      <c r="A946" s="72"/>
      <c r="B946" s="72"/>
      <c r="C946" s="72"/>
      <c r="D946" s="73"/>
      <c r="E946" s="73"/>
      <c r="F946" s="72"/>
      <c r="G946" s="72"/>
      <c r="H946" s="72"/>
      <c r="I946" s="72"/>
      <c r="J946" s="72"/>
      <c r="K946" s="72"/>
    </row>
    <row r="947" spans="1:11" ht="15">
      <c r="A947" s="72"/>
      <c r="B947" s="72"/>
      <c r="C947" s="72"/>
      <c r="D947" s="73"/>
      <c r="E947" s="73"/>
      <c r="F947" s="72"/>
      <c r="G947" s="72"/>
      <c r="H947" s="72"/>
      <c r="I947" s="72"/>
      <c r="J947" s="72"/>
      <c r="K947" s="72"/>
    </row>
    <row r="948" spans="1:11" ht="15">
      <c r="A948" s="72"/>
      <c r="B948" s="72"/>
      <c r="C948" s="72"/>
      <c r="D948" s="73"/>
      <c r="E948" s="73"/>
      <c r="F948" s="72"/>
      <c r="G948" s="72"/>
      <c r="H948" s="72"/>
      <c r="I948" s="72"/>
      <c r="J948" s="72"/>
      <c r="K948" s="72"/>
    </row>
    <row r="949" spans="1:11" ht="15">
      <c r="A949" s="72"/>
      <c r="B949" s="72"/>
      <c r="C949" s="72"/>
      <c r="D949" s="73"/>
      <c r="E949" s="73"/>
      <c r="F949" s="72"/>
      <c r="G949" s="72"/>
      <c r="H949" s="72"/>
      <c r="I949" s="72"/>
      <c r="J949" s="72"/>
      <c r="K949" s="72"/>
    </row>
    <row r="950" spans="1:11" ht="15">
      <c r="A950" s="72"/>
      <c r="B950" s="72"/>
      <c r="C950" s="72"/>
      <c r="D950" s="73"/>
      <c r="E950" s="73"/>
      <c r="F950" s="72"/>
      <c r="G950" s="72"/>
      <c r="H950" s="72"/>
      <c r="I950" s="72"/>
      <c r="J950" s="72"/>
      <c r="K950" s="72"/>
    </row>
    <row r="951" spans="1:11" ht="15">
      <c r="A951" s="72"/>
      <c r="B951" s="72"/>
      <c r="C951" s="72"/>
      <c r="D951" s="73"/>
      <c r="E951" s="73"/>
      <c r="F951" s="72"/>
      <c r="G951" s="72"/>
      <c r="H951" s="72"/>
      <c r="I951" s="72"/>
      <c r="J951" s="72"/>
      <c r="K951" s="72"/>
    </row>
    <row r="952" spans="1:11" ht="15">
      <c r="A952" s="72"/>
      <c r="B952" s="72"/>
      <c r="C952" s="72"/>
      <c r="D952" s="73"/>
      <c r="E952" s="73"/>
      <c r="F952" s="72"/>
      <c r="G952" s="72"/>
      <c r="H952" s="72"/>
      <c r="I952" s="72"/>
      <c r="J952" s="72"/>
      <c r="K952" s="72"/>
    </row>
    <row r="953" spans="1:11" ht="15">
      <c r="A953" s="72"/>
      <c r="B953" s="72"/>
      <c r="C953" s="72"/>
      <c r="D953" s="73"/>
      <c r="E953" s="73"/>
      <c r="F953" s="72"/>
      <c r="G953" s="72"/>
      <c r="H953" s="72"/>
      <c r="I953" s="72"/>
      <c r="J953" s="72"/>
      <c r="K953" s="72"/>
    </row>
    <row r="954" spans="1:11" ht="15">
      <c r="A954" s="72"/>
      <c r="B954" s="72"/>
      <c r="C954" s="72"/>
      <c r="D954" s="73"/>
      <c r="E954" s="73"/>
      <c r="F954" s="72"/>
      <c r="G954" s="72"/>
      <c r="H954" s="72"/>
      <c r="I954" s="72"/>
      <c r="J954" s="72"/>
      <c r="K954" s="72"/>
    </row>
    <row r="955" spans="1:11" ht="15">
      <c r="A955" s="72"/>
      <c r="B955" s="72"/>
      <c r="C955" s="72"/>
      <c r="D955" s="73"/>
      <c r="E955" s="73"/>
      <c r="F955" s="72"/>
      <c r="G955" s="72"/>
      <c r="H955" s="72"/>
      <c r="I955" s="72"/>
      <c r="J955" s="72"/>
      <c r="K955" s="72"/>
    </row>
    <row r="956" spans="1:11" ht="15">
      <c r="A956" s="72"/>
      <c r="B956" s="72"/>
      <c r="C956" s="72"/>
      <c r="D956" s="73"/>
      <c r="E956" s="73"/>
      <c r="F956" s="72"/>
      <c r="G956" s="72"/>
      <c r="H956" s="72"/>
      <c r="I956" s="72"/>
      <c r="J956" s="72"/>
      <c r="K956" s="72"/>
    </row>
    <row r="957" spans="1:11" ht="15">
      <c r="A957" s="72"/>
      <c r="B957" s="72"/>
      <c r="C957" s="72"/>
      <c r="D957" s="73"/>
      <c r="E957" s="73"/>
      <c r="F957" s="72"/>
      <c r="G957" s="72"/>
      <c r="H957" s="72"/>
      <c r="I957" s="72"/>
      <c r="J957" s="72"/>
      <c r="K957" s="72"/>
    </row>
    <row r="958" spans="1:11" ht="15">
      <c r="A958" s="72"/>
      <c r="B958" s="72"/>
      <c r="C958" s="72"/>
      <c r="D958" s="73"/>
      <c r="E958" s="73"/>
      <c r="F958" s="72"/>
      <c r="G958" s="72"/>
      <c r="H958" s="72"/>
      <c r="I958" s="72"/>
      <c r="J958" s="72"/>
      <c r="K958" s="72"/>
    </row>
    <row r="959" spans="1:11" ht="15">
      <c r="A959" s="72"/>
      <c r="B959" s="72"/>
      <c r="C959" s="72"/>
      <c r="D959" s="73"/>
      <c r="E959" s="73"/>
      <c r="F959" s="72"/>
      <c r="G959" s="72"/>
      <c r="H959" s="72"/>
      <c r="I959" s="72"/>
      <c r="J959" s="72"/>
      <c r="K959" s="72"/>
    </row>
    <row r="960" spans="1:11" ht="15">
      <c r="A960" s="72"/>
      <c r="B960" s="72"/>
      <c r="C960" s="72"/>
      <c r="D960" s="73"/>
      <c r="E960" s="73"/>
      <c r="F960" s="72"/>
      <c r="G960" s="72"/>
      <c r="H960" s="72"/>
      <c r="I960" s="72"/>
      <c r="J960" s="72"/>
      <c r="K960" s="72"/>
    </row>
    <row r="961" spans="1:11" ht="15">
      <c r="A961" s="72"/>
      <c r="B961" s="72"/>
      <c r="C961" s="72"/>
      <c r="D961" s="73"/>
      <c r="E961" s="73"/>
      <c r="F961" s="72"/>
      <c r="G961" s="72"/>
      <c r="H961" s="72"/>
      <c r="I961" s="72"/>
      <c r="J961" s="72"/>
      <c r="K961" s="72"/>
    </row>
    <row r="962" spans="1:11" ht="15">
      <c r="A962" s="72"/>
      <c r="B962" s="72"/>
      <c r="C962" s="72"/>
      <c r="D962" s="73"/>
      <c r="E962" s="73"/>
      <c r="F962" s="72"/>
      <c r="G962" s="72"/>
      <c r="H962" s="72"/>
      <c r="I962" s="72"/>
      <c r="J962" s="72"/>
      <c r="K962" s="72"/>
    </row>
    <row r="963" spans="1:11" ht="15">
      <c r="A963" s="72"/>
      <c r="B963" s="72"/>
      <c r="C963" s="72"/>
      <c r="D963" s="73"/>
      <c r="E963" s="73"/>
      <c r="F963" s="72"/>
      <c r="G963" s="72"/>
      <c r="H963" s="72"/>
      <c r="I963" s="72"/>
      <c r="J963" s="72"/>
      <c r="K963" s="72"/>
    </row>
    <row r="964" spans="1:11" ht="15">
      <c r="A964" s="72"/>
      <c r="B964" s="72"/>
      <c r="C964" s="72"/>
      <c r="D964" s="73"/>
      <c r="E964" s="73"/>
      <c r="F964" s="72"/>
      <c r="G964" s="72"/>
      <c r="H964" s="72"/>
      <c r="I964" s="72"/>
      <c r="J964" s="72"/>
      <c r="K964" s="72"/>
    </row>
    <row r="965" spans="1:11" ht="15">
      <c r="A965" s="72"/>
      <c r="B965" s="72"/>
      <c r="C965" s="72"/>
      <c r="D965" s="73"/>
      <c r="E965" s="73"/>
      <c r="F965" s="72"/>
      <c r="G965" s="72"/>
      <c r="H965" s="72"/>
      <c r="I965" s="72"/>
      <c r="J965" s="72"/>
      <c r="K965" s="72"/>
    </row>
    <row r="966" spans="1:11" ht="15">
      <c r="A966" s="72"/>
      <c r="B966" s="72"/>
      <c r="C966" s="72"/>
      <c r="D966" s="73"/>
      <c r="E966" s="73"/>
      <c r="F966" s="72"/>
      <c r="G966" s="72"/>
      <c r="H966" s="72"/>
      <c r="I966" s="72"/>
      <c r="J966" s="72"/>
      <c r="K966" s="72"/>
    </row>
    <row r="967" spans="1:11" ht="15">
      <c r="A967" s="72"/>
      <c r="B967" s="72"/>
      <c r="C967" s="72"/>
      <c r="D967" s="73"/>
      <c r="E967" s="73"/>
      <c r="F967" s="72"/>
      <c r="G967" s="72"/>
      <c r="H967" s="72"/>
      <c r="I967" s="72"/>
      <c r="J967" s="72"/>
      <c r="K967" s="72"/>
    </row>
    <row r="968" spans="1:11" ht="15">
      <c r="A968" s="72"/>
      <c r="B968" s="72"/>
      <c r="C968" s="72"/>
      <c r="D968" s="73"/>
      <c r="E968" s="73"/>
      <c r="F968" s="72"/>
      <c r="G968" s="72"/>
      <c r="H968" s="72"/>
      <c r="I968" s="72"/>
      <c r="J968" s="72"/>
      <c r="K968" s="72"/>
    </row>
    <row r="969" spans="1:11" ht="15">
      <c r="A969" s="72"/>
      <c r="B969" s="72"/>
      <c r="C969" s="72"/>
      <c r="D969" s="73"/>
      <c r="E969" s="73"/>
      <c r="F969" s="72"/>
      <c r="G969" s="72"/>
      <c r="H969" s="72"/>
      <c r="I969" s="72"/>
      <c r="J969" s="72"/>
      <c r="K969" s="72"/>
    </row>
    <row r="970" spans="1:11" ht="15">
      <c r="A970" s="72"/>
      <c r="B970" s="72"/>
      <c r="C970" s="72"/>
      <c r="D970" s="73"/>
      <c r="E970" s="73"/>
      <c r="F970" s="72"/>
      <c r="G970" s="72"/>
      <c r="H970" s="72"/>
      <c r="I970" s="72"/>
      <c r="J970" s="72"/>
      <c r="K970" s="72"/>
    </row>
    <row r="971" spans="1:11" ht="15">
      <c r="A971" s="72"/>
      <c r="B971" s="72"/>
      <c r="C971" s="72"/>
      <c r="D971" s="73"/>
      <c r="E971" s="73"/>
      <c r="F971" s="72"/>
      <c r="G971" s="72"/>
      <c r="H971" s="72"/>
      <c r="I971" s="72"/>
      <c r="J971" s="72"/>
      <c r="K971" s="72"/>
    </row>
    <row r="972" spans="1:11" ht="15">
      <c r="A972" s="72"/>
      <c r="B972" s="72"/>
      <c r="C972" s="72"/>
      <c r="D972" s="73"/>
      <c r="E972" s="73"/>
      <c r="F972" s="72"/>
      <c r="G972" s="72"/>
      <c r="H972" s="72"/>
      <c r="I972" s="72"/>
      <c r="J972" s="72"/>
      <c r="K972" s="72"/>
    </row>
    <row r="973" spans="1:11" ht="15">
      <c r="A973" s="72"/>
      <c r="B973" s="72"/>
      <c r="C973" s="72"/>
      <c r="D973" s="73"/>
      <c r="E973" s="73"/>
      <c r="F973" s="72"/>
      <c r="G973" s="72"/>
      <c r="H973" s="72"/>
      <c r="I973" s="72"/>
      <c r="J973" s="72"/>
      <c r="K973" s="72"/>
    </row>
    <row r="974" spans="1:11" ht="15">
      <c r="A974" s="72"/>
      <c r="B974" s="72"/>
      <c r="C974" s="72"/>
      <c r="D974" s="73"/>
      <c r="E974" s="73"/>
      <c r="F974" s="72"/>
      <c r="G974" s="72"/>
      <c r="H974" s="72"/>
      <c r="I974" s="72"/>
      <c r="J974" s="72"/>
      <c r="K974" s="72"/>
    </row>
    <row r="975" spans="1:11" ht="15">
      <c r="A975" s="72"/>
      <c r="B975" s="72"/>
      <c r="C975" s="72"/>
      <c r="D975" s="73"/>
      <c r="E975" s="73"/>
      <c r="F975" s="72"/>
      <c r="G975" s="72"/>
      <c r="H975" s="72"/>
      <c r="I975" s="72"/>
      <c r="J975" s="72"/>
      <c r="K975" s="72"/>
    </row>
    <row r="976" spans="1:11" ht="15">
      <c r="A976" s="72"/>
      <c r="B976" s="72"/>
      <c r="C976" s="72"/>
      <c r="D976" s="73"/>
      <c r="E976" s="73"/>
      <c r="F976" s="72"/>
      <c r="G976" s="72"/>
      <c r="H976" s="72"/>
      <c r="I976" s="72"/>
      <c r="J976" s="72"/>
      <c r="K976" s="72"/>
    </row>
    <row r="977" spans="1:11" ht="15">
      <c r="A977" s="72"/>
      <c r="B977" s="72"/>
      <c r="C977" s="72"/>
      <c r="D977" s="73"/>
      <c r="E977" s="73"/>
      <c r="F977" s="72"/>
      <c r="G977" s="72"/>
      <c r="H977" s="72"/>
      <c r="I977" s="72"/>
      <c r="J977" s="72"/>
      <c r="K977" s="72"/>
    </row>
    <row r="978" spans="1:11" ht="15">
      <c r="A978" s="72"/>
      <c r="B978" s="72"/>
      <c r="C978" s="72"/>
      <c r="D978" s="73"/>
      <c r="E978" s="73"/>
      <c r="F978" s="72"/>
      <c r="G978" s="72"/>
      <c r="H978" s="72"/>
      <c r="I978" s="72"/>
      <c r="J978" s="72"/>
      <c r="K978" s="72"/>
    </row>
    <row r="979" spans="1:11" ht="15">
      <c r="A979" s="72"/>
      <c r="B979" s="72"/>
      <c r="C979" s="72"/>
      <c r="D979" s="73"/>
      <c r="E979" s="73"/>
      <c r="F979" s="72"/>
      <c r="G979" s="72"/>
      <c r="H979" s="72"/>
      <c r="I979" s="72"/>
      <c r="J979" s="72"/>
      <c r="K979" s="72"/>
    </row>
    <row r="980" spans="1:11" ht="15">
      <c r="A980" s="72"/>
      <c r="B980" s="72"/>
      <c r="C980" s="72"/>
      <c r="D980" s="73"/>
      <c r="E980" s="73"/>
      <c r="F980" s="72"/>
      <c r="G980" s="72"/>
      <c r="H980" s="72"/>
      <c r="I980" s="72"/>
      <c r="J980" s="72"/>
      <c r="K980" s="72"/>
    </row>
    <row r="981" spans="1:11" ht="15">
      <c r="A981" s="72"/>
      <c r="B981" s="72"/>
      <c r="C981" s="72"/>
      <c r="D981" s="73"/>
      <c r="E981" s="73"/>
      <c r="F981" s="72"/>
      <c r="G981" s="72"/>
      <c r="H981" s="72"/>
      <c r="I981" s="72"/>
      <c r="J981" s="72"/>
      <c r="K981" s="72"/>
    </row>
    <row r="982" spans="1:11" ht="15">
      <c r="A982" s="72"/>
      <c r="B982" s="72"/>
      <c r="C982" s="72"/>
      <c r="D982" s="73"/>
      <c r="E982" s="73"/>
      <c r="F982" s="72"/>
      <c r="G982" s="72"/>
      <c r="H982" s="72"/>
      <c r="I982" s="72"/>
      <c r="J982" s="72"/>
      <c r="K982" s="72"/>
    </row>
    <row r="983" spans="1:11" ht="15">
      <c r="A983" s="72"/>
      <c r="B983" s="72"/>
      <c r="C983" s="72"/>
      <c r="D983" s="73"/>
      <c r="E983" s="73"/>
      <c r="F983" s="72"/>
      <c r="G983" s="72"/>
      <c r="H983" s="72"/>
      <c r="I983" s="72"/>
      <c r="J983" s="72"/>
      <c r="K983" s="72"/>
    </row>
    <row r="984" spans="1:11" ht="15">
      <c r="A984" s="72"/>
      <c r="B984" s="72"/>
      <c r="C984" s="72"/>
      <c r="D984" s="73"/>
      <c r="E984" s="73"/>
      <c r="F984" s="72"/>
      <c r="G984" s="72"/>
      <c r="H984" s="72"/>
      <c r="I984" s="72"/>
      <c r="J984" s="72"/>
      <c r="K984" s="72"/>
    </row>
    <row r="985" spans="1:11" ht="15">
      <c r="A985" s="72"/>
      <c r="B985" s="72"/>
      <c r="C985" s="72"/>
      <c r="D985" s="73"/>
      <c r="E985" s="73"/>
      <c r="F985" s="72"/>
      <c r="G985" s="72"/>
      <c r="H985" s="72"/>
      <c r="I985" s="72"/>
      <c r="J985" s="72"/>
      <c r="K985" s="72"/>
    </row>
    <row r="986" spans="1:11" ht="15">
      <c r="A986" s="72"/>
      <c r="B986" s="72"/>
      <c r="C986" s="72"/>
      <c r="D986" s="73"/>
      <c r="E986" s="73"/>
      <c r="F986" s="72"/>
      <c r="G986" s="72"/>
      <c r="H986" s="72"/>
      <c r="I986" s="72"/>
      <c r="J986" s="72"/>
      <c r="K986" s="72"/>
    </row>
    <row r="987" spans="1:11" ht="15">
      <c r="A987" s="72"/>
      <c r="B987" s="72"/>
      <c r="C987" s="72"/>
      <c r="D987" s="73"/>
      <c r="E987" s="73"/>
      <c r="F987" s="72"/>
      <c r="G987" s="72"/>
      <c r="H987" s="72"/>
      <c r="I987" s="72"/>
      <c r="J987" s="72"/>
      <c r="K987" s="72"/>
    </row>
    <row r="988" spans="1:11" ht="15">
      <c r="A988" s="72"/>
      <c r="B988" s="72"/>
      <c r="C988" s="72"/>
      <c r="D988" s="73"/>
      <c r="E988" s="73"/>
      <c r="F988" s="72"/>
      <c r="G988" s="72"/>
      <c r="H988" s="72"/>
      <c r="I988" s="72"/>
      <c r="J988" s="72"/>
      <c r="K988" s="72"/>
    </row>
    <row r="989" spans="1:11" ht="15">
      <c r="A989" s="72"/>
      <c r="B989" s="72"/>
      <c r="C989" s="72"/>
      <c r="D989" s="73"/>
      <c r="E989" s="73"/>
      <c r="F989" s="72"/>
      <c r="G989" s="72"/>
      <c r="H989" s="72"/>
      <c r="I989" s="72"/>
      <c r="J989" s="72"/>
      <c r="K989" s="72"/>
    </row>
    <row r="990" spans="1:11" ht="15">
      <c r="A990" s="72"/>
      <c r="B990" s="72"/>
      <c r="C990" s="72"/>
      <c r="D990" s="73"/>
      <c r="E990" s="73"/>
      <c r="F990" s="72"/>
      <c r="G990" s="72"/>
      <c r="H990" s="72"/>
      <c r="I990" s="72"/>
      <c r="J990" s="72"/>
      <c r="K990" s="72"/>
    </row>
    <row r="991" spans="1:11" ht="15">
      <c r="A991" s="72"/>
      <c r="B991" s="72"/>
      <c r="C991" s="72"/>
      <c r="D991" s="73"/>
      <c r="E991" s="73"/>
      <c r="F991" s="72"/>
      <c r="G991" s="72"/>
      <c r="H991" s="72"/>
      <c r="I991" s="72"/>
      <c r="J991" s="72"/>
      <c r="K991" s="72"/>
    </row>
    <row r="992" spans="1:11" ht="15">
      <c r="A992" s="72"/>
      <c r="B992" s="72"/>
      <c r="C992" s="72"/>
      <c r="D992" s="73"/>
      <c r="E992" s="73"/>
      <c r="F992" s="72"/>
      <c r="G992" s="72"/>
      <c r="H992" s="72"/>
      <c r="I992" s="72"/>
      <c r="J992" s="72"/>
      <c r="K992" s="72"/>
    </row>
    <row r="993" spans="1:11" ht="15">
      <c r="A993" s="72"/>
      <c r="B993" s="72"/>
      <c r="C993" s="72"/>
      <c r="D993" s="73"/>
      <c r="E993" s="73"/>
      <c r="F993" s="72"/>
      <c r="G993" s="72"/>
      <c r="H993" s="72"/>
      <c r="I993" s="72"/>
      <c r="J993" s="72"/>
      <c r="K993" s="72"/>
    </row>
    <row r="994" spans="1:11" ht="15">
      <c r="A994" s="72"/>
      <c r="B994" s="72"/>
      <c r="C994" s="72"/>
      <c r="D994" s="73"/>
      <c r="E994" s="73"/>
      <c r="F994" s="72"/>
      <c r="G994" s="72"/>
      <c r="H994" s="72"/>
      <c r="I994" s="72"/>
      <c r="J994" s="72"/>
      <c r="K994" s="72"/>
    </row>
    <row r="995" spans="1:11" ht="15">
      <c r="A995" s="72"/>
      <c r="B995" s="72"/>
      <c r="C995" s="72"/>
      <c r="D995" s="73"/>
      <c r="E995" s="73"/>
      <c r="F995" s="72"/>
      <c r="G995" s="72"/>
      <c r="H995" s="72"/>
      <c r="I995" s="72"/>
      <c r="J995" s="72"/>
      <c r="K995" s="72"/>
    </row>
    <row r="996" spans="1:11" ht="15">
      <c r="A996" s="72"/>
      <c r="B996" s="72"/>
      <c r="C996" s="72"/>
      <c r="D996" s="73"/>
      <c r="E996" s="73"/>
      <c r="F996" s="72"/>
      <c r="G996" s="72"/>
      <c r="H996" s="72"/>
      <c r="I996" s="72"/>
      <c r="J996" s="72"/>
      <c r="K996" s="72"/>
    </row>
    <row r="997" spans="1:11" ht="15">
      <c r="A997" s="72"/>
      <c r="B997" s="72"/>
      <c r="C997" s="72"/>
      <c r="D997" s="73"/>
      <c r="E997" s="73"/>
      <c r="F997" s="72"/>
      <c r="G997" s="72"/>
      <c r="H997" s="72"/>
      <c r="I997" s="72"/>
      <c r="J997" s="72"/>
      <c r="K997" s="72"/>
    </row>
    <row r="998" spans="1:11" ht="15">
      <c r="A998" s="72"/>
      <c r="B998" s="72"/>
      <c r="C998" s="72"/>
      <c r="D998" s="73"/>
      <c r="E998" s="73"/>
      <c r="F998" s="72"/>
      <c r="G998" s="72"/>
      <c r="H998" s="72"/>
      <c r="I998" s="72"/>
      <c r="J998" s="72"/>
      <c r="K998" s="72"/>
    </row>
    <row r="999" spans="1:11" ht="15">
      <c r="A999" s="72"/>
      <c r="B999" s="72"/>
      <c r="C999" s="72"/>
      <c r="D999" s="73"/>
      <c r="E999" s="73"/>
      <c r="F999" s="72"/>
      <c r="G999" s="72"/>
      <c r="H999" s="72"/>
      <c r="I999" s="72"/>
      <c r="J999" s="72"/>
      <c r="K999" s="72"/>
    </row>
    <row r="1000" spans="1:11" ht="15">
      <c r="A1000" s="72"/>
      <c r="B1000" s="72"/>
      <c r="C1000" s="72"/>
      <c r="D1000" s="73"/>
      <c r="E1000" s="73"/>
      <c r="F1000" s="72"/>
      <c r="G1000" s="72"/>
      <c r="H1000" s="72"/>
      <c r="I1000" s="72"/>
      <c r="J1000" s="72"/>
      <c r="K1000" s="72"/>
    </row>
    <row r="1001" spans="1:11" ht="15">
      <c r="A1001" s="72"/>
      <c r="B1001" s="72"/>
      <c r="C1001" s="72"/>
      <c r="D1001" s="73"/>
      <c r="E1001" s="73"/>
      <c r="F1001" s="72"/>
      <c r="G1001" s="72"/>
      <c r="H1001" s="72"/>
      <c r="I1001" s="72"/>
      <c r="J1001" s="72"/>
      <c r="K1001" s="72"/>
    </row>
    <row r="1002" spans="1:11" ht="15">
      <c r="A1002" s="72"/>
      <c r="B1002" s="72"/>
      <c r="C1002" s="72"/>
      <c r="D1002" s="73"/>
      <c r="E1002" s="73"/>
      <c r="F1002" s="72"/>
      <c r="G1002" s="72"/>
      <c r="H1002" s="72"/>
      <c r="I1002" s="72"/>
      <c r="J1002" s="72"/>
      <c r="K1002" s="72"/>
    </row>
    <row r="1003" spans="1:11" ht="15">
      <c r="A1003" s="72"/>
      <c r="B1003" s="72"/>
      <c r="C1003" s="72"/>
      <c r="D1003" s="73"/>
      <c r="E1003" s="73"/>
      <c r="F1003" s="72"/>
      <c r="G1003" s="72"/>
      <c r="H1003" s="72"/>
      <c r="I1003" s="72"/>
      <c r="J1003" s="72"/>
      <c r="K1003" s="72"/>
    </row>
    <row r="1004" spans="1:11" ht="15">
      <c r="A1004" s="72"/>
      <c r="B1004" s="72"/>
      <c r="C1004" s="72"/>
      <c r="D1004" s="73"/>
      <c r="E1004" s="73"/>
      <c r="F1004" s="72"/>
      <c r="G1004" s="72"/>
      <c r="H1004" s="72"/>
      <c r="I1004" s="72"/>
      <c r="J1004" s="72"/>
      <c r="K1004" s="72"/>
    </row>
    <row r="1005" spans="1:11" ht="15">
      <c r="A1005" s="72"/>
      <c r="B1005" s="72"/>
      <c r="C1005" s="72"/>
      <c r="D1005" s="73"/>
      <c r="E1005" s="73"/>
      <c r="F1005" s="72"/>
      <c r="G1005" s="72"/>
      <c r="H1005" s="72"/>
      <c r="I1005" s="72"/>
      <c r="J1005" s="72"/>
      <c r="K1005" s="72"/>
    </row>
    <row r="1006" spans="1:11" ht="15">
      <c r="A1006" s="72"/>
      <c r="B1006" s="72"/>
      <c r="C1006" s="72"/>
      <c r="D1006" s="73"/>
      <c r="E1006" s="73"/>
      <c r="F1006" s="72"/>
      <c r="G1006" s="72"/>
      <c r="H1006" s="72"/>
      <c r="I1006" s="72"/>
      <c r="J1006" s="72"/>
      <c r="K1006" s="72"/>
    </row>
    <row r="1007" spans="1:11" ht="15">
      <c r="A1007" s="72"/>
      <c r="B1007" s="72"/>
      <c r="C1007" s="72"/>
      <c r="D1007" s="73"/>
      <c r="E1007" s="73"/>
      <c r="F1007" s="72"/>
      <c r="G1007" s="72"/>
      <c r="H1007" s="72"/>
      <c r="I1007" s="72"/>
      <c r="J1007" s="72"/>
      <c r="K1007" s="72"/>
    </row>
    <row r="1008" spans="1:11" ht="15">
      <c r="A1008" s="72"/>
      <c r="B1008" s="72"/>
      <c r="C1008" s="72"/>
      <c r="D1008" s="73"/>
      <c r="E1008" s="73"/>
      <c r="F1008" s="72"/>
      <c r="G1008" s="72"/>
      <c r="H1008" s="72"/>
      <c r="I1008" s="72"/>
      <c r="J1008" s="72"/>
      <c r="K1008" s="72"/>
    </row>
    <row r="1009" spans="1:11" ht="15">
      <c r="A1009" s="72"/>
      <c r="B1009" s="72"/>
      <c r="C1009" s="72"/>
      <c r="D1009" s="73"/>
      <c r="E1009" s="73"/>
      <c r="F1009" s="72"/>
      <c r="G1009" s="72"/>
      <c r="H1009" s="72"/>
      <c r="I1009" s="72"/>
      <c r="J1009" s="72"/>
      <c r="K1009" s="72"/>
    </row>
    <row r="1010" spans="1:11" ht="15">
      <c r="A1010" s="72"/>
      <c r="B1010" s="72"/>
      <c r="C1010" s="72"/>
      <c r="D1010" s="73"/>
      <c r="E1010" s="73"/>
      <c r="F1010" s="72"/>
      <c r="G1010" s="72"/>
      <c r="H1010" s="72"/>
      <c r="I1010" s="72"/>
      <c r="J1010" s="72"/>
      <c r="K1010" s="72"/>
    </row>
    <row r="1011" spans="1:11" ht="15">
      <c r="A1011" s="72"/>
      <c r="B1011" s="72"/>
      <c r="C1011" s="72"/>
      <c r="D1011" s="73"/>
      <c r="E1011" s="73"/>
      <c r="F1011" s="72"/>
      <c r="G1011" s="72"/>
      <c r="H1011" s="72"/>
      <c r="I1011" s="72"/>
      <c r="J1011" s="72"/>
      <c r="K1011" s="72"/>
    </row>
    <row r="1012" spans="1:11" ht="15">
      <c r="A1012" s="72"/>
      <c r="B1012" s="72"/>
      <c r="C1012" s="72"/>
      <c r="D1012" s="73"/>
      <c r="E1012" s="73"/>
      <c r="F1012" s="72"/>
      <c r="G1012" s="72"/>
      <c r="H1012" s="72"/>
      <c r="I1012" s="72"/>
      <c r="J1012" s="72"/>
      <c r="K1012" s="72"/>
    </row>
    <row r="1013" spans="1:11" ht="15">
      <c r="A1013" s="72"/>
      <c r="B1013" s="72"/>
      <c r="C1013" s="72"/>
      <c r="D1013" s="73"/>
      <c r="E1013" s="73"/>
      <c r="F1013" s="72"/>
      <c r="G1013" s="72"/>
      <c r="H1013" s="72"/>
      <c r="I1013" s="72"/>
      <c r="J1013" s="72"/>
      <c r="K1013" s="72"/>
    </row>
    <row r="1014" spans="1:11" ht="15">
      <c r="A1014" s="72"/>
      <c r="B1014" s="72"/>
      <c r="C1014" s="72"/>
      <c r="D1014" s="73"/>
      <c r="E1014" s="73"/>
      <c r="F1014" s="72"/>
      <c r="G1014" s="72"/>
      <c r="H1014" s="72"/>
      <c r="I1014" s="72"/>
      <c r="J1014" s="72"/>
      <c r="K1014" s="72"/>
    </row>
    <row r="1015" spans="1:11" ht="15">
      <c r="A1015" s="72"/>
      <c r="B1015" s="72"/>
      <c r="C1015" s="72"/>
      <c r="D1015" s="73"/>
      <c r="E1015" s="73"/>
      <c r="F1015" s="72"/>
      <c r="G1015" s="72"/>
      <c r="H1015" s="72"/>
      <c r="I1015" s="72"/>
      <c r="J1015" s="72"/>
      <c r="K1015" s="72"/>
    </row>
    <row r="1016" spans="1:11" ht="15">
      <c r="A1016" s="72"/>
      <c r="B1016" s="72"/>
      <c r="C1016" s="72"/>
      <c r="D1016" s="73"/>
      <c r="E1016" s="73"/>
      <c r="F1016" s="72"/>
      <c r="G1016" s="72"/>
      <c r="H1016" s="72"/>
      <c r="I1016" s="72"/>
      <c r="J1016" s="72"/>
      <c r="K1016" s="72"/>
    </row>
    <row r="1017" spans="1:11" ht="15">
      <c r="A1017" s="72"/>
      <c r="B1017" s="72"/>
      <c r="C1017" s="72"/>
      <c r="D1017" s="73"/>
      <c r="E1017" s="73"/>
      <c r="F1017" s="72"/>
      <c r="G1017" s="72"/>
      <c r="H1017" s="72"/>
      <c r="I1017" s="72"/>
      <c r="J1017" s="72"/>
      <c r="K1017" s="72"/>
    </row>
    <row r="1018" spans="1:11" ht="15">
      <c r="A1018" s="72"/>
      <c r="B1018" s="72"/>
      <c r="C1018" s="72"/>
      <c r="D1018" s="73"/>
      <c r="E1018" s="73"/>
      <c r="F1018" s="72"/>
      <c r="G1018" s="72"/>
      <c r="H1018" s="72"/>
      <c r="I1018" s="72"/>
      <c r="J1018" s="72"/>
      <c r="K1018" s="72"/>
    </row>
    <row r="1019" spans="1:11" ht="15">
      <c r="A1019" s="72"/>
      <c r="B1019" s="72"/>
      <c r="C1019" s="72"/>
      <c r="D1019" s="73"/>
      <c r="E1019" s="73"/>
      <c r="F1019" s="72"/>
      <c r="G1019" s="72"/>
      <c r="H1019" s="72"/>
      <c r="I1019" s="72"/>
      <c r="J1019" s="72"/>
      <c r="K1019" s="72"/>
    </row>
    <row r="1020" spans="1:11" ht="15">
      <c r="A1020" s="72"/>
      <c r="B1020" s="72"/>
      <c r="C1020" s="72"/>
      <c r="D1020" s="73"/>
      <c r="E1020" s="73"/>
      <c r="F1020" s="72"/>
      <c r="G1020" s="72"/>
      <c r="H1020" s="72"/>
      <c r="I1020" s="72"/>
      <c r="J1020" s="72"/>
      <c r="K1020" s="72"/>
    </row>
    <row r="1021" spans="1:11" ht="15">
      <c r="A1021" s="72"/>
      <c r="B1021" s="72"/>
      <c r="C1021" s="72"/>
      <c r="D1021" s="73"/>
      <c r="E1021" s="73"/>
      <c r="F1021" s="72"/>
      <c r="G1021" s="72"/>
      <c r="H1021" s="72"/>
      <c r="I1021" s="72"/>
      <c r="J1021" s="72"/>
      <c r="K1021" s="72"/>
    </row>
    <row r="1022" spans="1:11" ht="15">
      <c r="A1022" s="72"/>
      <c r="B1022" s="72"/>
      <c r="C1022" s="72"/>
      <c r="D1022" s="73"/>
      <c r="E1022" s="73"/>
      <c r="F1022" s="72"/>
      <c r="G1022" s="72"/>
      <c r="H1022" s="72"/>
      <c r="I1022" s="72"/>
      <c r="J1022" s="72"/>
      <c r="K1022" s="72"/>
    </row>
    <row r="1023" spans="1:11" ht="15">
      <c r="A1023" s="72"/>
      <c r="B1023" s="72"/>
      <c r="C1023" s="72"/>
      <c r="D1023" s="73"/>
      <c r="E1023" s="73"/>
      <c r="F1023" s="72"/>
      <c r="G1023" s="72"/>
      <c r="H1023" s="72"/>
      <c r="I1023" s="72"/>
      <c r="J1023" s="72"/>
      <c r="K1023" s="72"/>
    </row>
    <row r="1024" spans="1:11" ht="15">
      <c r="A1024" s="72"/>
      <c r="B1024" s="72"/>
      <c r="C1024" s="72"/>
      <c r="D1024" s="73"/>
      <c r="E1024" s="73"/>
      <c r="F1024" s="72"/>
      <c r="G1024" s="72"/>
      <c r="H1024" s="72"/>
      <c r="I1024" s="72"/>
      <c r="J1024" s="72"/>
      <c r="K1024" s="72"/>
    </row>
    <row r="1025" spans="1:11" ht="15">
      <c r="A1025" s="72"/>
      <c r="B1025" s="72"/>
      <c r="C1025" s="72"/>
      <c r="D1025" s="73"/>
      <c r="E1025" s="73"/>
      <c r="F1025" s="72"/>
      <c r="G1025" s="72"/>
      <c r="H1025" s="72"/>
      <c r="I1025" s="72"/>
      <c r="J1025" s="72"/>
      <c r="K1025" s="72"/>
    </row>
    <row r="1026" spans="1:11" ht="15">
      <c r="A1026" s="72"/>
      <c r="B1026" s="72"/>
      <c r="C1026" s="72"/>
      <c r="D1026" s="73"/>
      <c r="E1026" s="73"/>
      <c r="F1026" s="72"/>
      <c r="G1026" s="72"/>
      <c r="H1026" s="72"/>
      <c r="I1026" s="72"/>
      <c r="J1026" s="72"/>
      <c r="K1026" s="72"/>
    </row>
    <row r="1027" spans="1:11" ht="15">
      <c r="A1027" s="72"/>
      <c r="B1027" s="72"/>
      <c r="C1027" s="72"/>
      <c r="D1027" s="73"/>
      <c r="E1027" s="73"/>
      <c r="F1027" s="72"/>
      <c r="G1027" s="72"/>
      <c r="H1027" s="72"/>
      <c r="I1027" s="72"/>
      <c r="J1027" s="72"/>
      <c r="K1027" s="72"/>
    </row>
    <row r="1028" spans="1:11" ht="15">
      <c r="A1028" s="72"/>
      <c r="B1028" s="72"/>
      <c r="C1028" s="72"/>
      <c r="D1028" s="73"/>
      <c r="E1028" s="73"/>
      <c r="F1028" s="72"/>
      <c r="G1028" s="72"/>
      <c r="H1028" s="72"/>
      <c r="I1028" s="72"/>
      <c r="J1028" s="72"/>
      <c r="K1028" s="72"/>
    </row>
    <row r="1029" spans="1:11" ht="15">
      <c r="A1029" s="72"/>
      <c r="B1029" s="72"/>
      <c r="C1029" s="72"/>
      <c r="D1029" s="73"/>
      <c r="E1029" s="73"/>
      <c r="F1029" s="72"/>
      <c r="G1029" s="72"/>
      <c r="H1029" s="72"/>
      <c r="I1029" s="72"/>
      <c r="J1029" s="72"/>
      <c r="K1029" s="72"/>
    </row>
    <row r="1030" spans="1:11" ht="15">
      <c r="A1030" s="72"/>
      <c r="B1030" s="72"/>
      <c r="C1030" s="72"/>
      <c r="D1030" s="73"/>
      <c r="E1030" s="73"/>
      <c r="F1030" s="72"/>
      <c r="G1030" s="72"/>
      <c r="H1030" s="72"/>
      <c r="I1030" s="72"/>
      <c r="J1030" s="72"/>
      <c r="K1030" s="72"/>
    </row>
    <row r="1031" spans="1:11" ht="15">
      <c r="A1031" s="72"/>
      <c r="B1031" s="72"/>
      <c r="C1031" s="72"/>
      <c r="D1031" s="73"/>
      <c r="E1031" s="73"/>
      <c r="F1031" s="72"/>
      <c r="G1031" s="72"/>
      <c r="H1031" s="72"/>
      <c r="I1031" s="72"/>
      <c r="J1031" s="72"/>
      <c r="K1031" s="72"/>
    </row>
    <row r="1032" spans="1:11" ht="15">
      <c r="A1032" s="72"/>
      <c r="B1032" s="72"/>
      <c r="C1032" s="72"/>
      <c r="D1032" s="73"/>
      <c r="E1032" s="73"/>
      <c r="F1032" s="72"/>
      <c r="G1032" s="72"/>
      <c r="H1032" s="72"/>
      <c r="I1032" s="72"/>
      <c r="J1032" s="72"/>
      <c r="K1032" s="72"/>
    </row>
    <row r="1033" spans="1:11" ht="15">
      <c r="A1033" s="72"/>
      <c r="B1033" s="72"/>
      <c r="C1033" s="72"/>
      <c r="D1033" s="73"/>
      <c r="E1033" s="73"/>
      <c r="F1033" s="72"/>
      <c r="G1033" s="72"/>
      <c r="H1033" s="72"/>
      <c r="I1033" s="72"/>
      <c r="J1033" s="72"/>
      <c r="K1033" s="72"/>
    </row>
    <row r="1034" spans="1:11" ht="15">
      <c r="A1034" s="72"/>
      <c r="B1034" s="72"/>
      <c r="C1034" s="72"/>
      <c r="D1034" s="73"/>
      <c r="E1034" s="73"/>
      <c r="F1034" s="72"/>
      <c r="G1034" s="72"/>
      <c r="H1034" s="72"/>
      <c r="I1034" s="72"/>
      <c r="J1034" s="72"/>
      <c r="K1034" s="72"/>
    </row>
    <row r="1035" spans="1:11" ht="15">
      <c r="A1035" s="72"/>
      <c r="B1035" s="72"/>
      <c r="C1035" s="72"/>
      <c r="D1035" s="73"/>
      <c r="E1035" s="73"/>
      <c r="F1035" s="72"/>
      <c r="G1035" s="72"/>
      <c r="H1035" s="72"/>
      <c r="I1035" s="72"/>
      <c r="J1035" s="72"/>
      <c r="K1035" s="72"/>
    </row>
    <row r="1036" spans="1:11" ht="15">
      <c r="A1036" s="72"/>
      <c r="B1036" s="72"/>
      <c r="C1036" s="72"/>
      <c r="D1036" s="73"/>
      <c r="E1036" s="73"/>
      <c r="F1036" s="72"/>
      <c r="G1036" s="72"/>
      <c r="H1036" s="72"/>
      <c r="I1036" s="72"/>
      <c r="J1036" s="72"/>
      <c r="K1036" s="72"/>
    </row>
    <row r="1037" spans="1:11" ht="15">
      <c r="A1037" s="72"/>
      <c r="B1037" s="72"/>
      <c r="C1037" s="72"/>
      <c r="D1037" s="73"/>
      <c r="E1037" s="73"/>
      <c r="F1037" s="72"/>
      <c r="G1037" s="72"/>
      <c r="H1037" s="72"/>
      <c r="I1037" s="72"/>
      <c r="J1037" s="72"/>
      <c r="K1037" s="72"/>
    </row>
    <row r="1038" spans="1:11" ht="15">
      <c r="A1038" s="72"/>
      <c r="B1038" s="72"/>
      <c r="C1038" s="72"/>
      <c r="D1038" s="73"/>
      <c r="E1038" s="73"/>
      <c r="F1038" s="72"/>
      <c r="G1038" s="72"/>
      <c r="H1038" s="72"/>
      <c r="I1038" s="72"/>
      <c r="J1038" s="72"/>
      <c r="K1038" s="72"/>
    </row>
    <row r="1039" spans="1:11" ht="15">
      <c r="A1039" s="72"/>
      <c r="B1039" s="72"/>
      <c r="C1039" s="72"/>
      <c r="D1039" s="73"/>
      <c r="E1039" s="73"/>
      <c r="F1039" s="72"/>
      <c r="G1039" s="72"/>
      <c r="H1039" s="72"/>
      <c r="I1039" s="72"/>
      <c r="J1039" s="72"/>
      <c r="K1039" s="72"/>
    </row>
    <row r="1040" spans="1:11" ht="15">
      <c r="A1040" s="72"/>
      <c r="B1040" s="72"/>
      <c r="C1040" s="72"/>
      <c r="D1040" s="73"/>
      <c r="E1040" s="73"/>
      <c r="F1040" s="72"/>
      <c r="G1040" s="72"/>
      <c r="H1040" s="72"/>
      <c r="I1040" s="72"/>
      <c r="J1040" s="72"/>
      <c r="K1040" s="72"/>
    </row>
    <row r="1041" spans="1:11" ht="15">
      <c r="A1041" s="72"/>
      <c r="B1041" s="72"/>
      <c r="C1041" s="72"/>
      <c r="D1041" s="73"/>
      <c r="E1041" s="73"/>
      <c r="F1041" s="72"/>
      <c r="G1041" s="72"/>
      <c r="H1041" s="72"/>
      <c r="I1041" s="72"/>
      <c r="J1041" s="72"/>
      <c r="K1041" s="72"/>
    </row>
    <row r="1042" spans="1:11" ht="15">
      <c r="A1042" s="72"/>
      <c r="B1042" s="72"/>
      <c r="C1042" s="72"/>
      <c r="D1042" s="73"/>
      <c r="E1042" s="73"/>
      <c r="F1042" s="72"/>
      <c r="G1042" s="72"/>
      <c r="H1042" s="72"/>
      <c r="I1042" s="72"/>
      <c r="J1042" s="72"/>
      <c r="K1042" s="72"/>
    </row>
    <row r="1043" spans="1:11" ht="15">
      <c r="A1043" s="72"/>
      <c r="B1043" s="72"/>
      <c r="C1043" s="72"/>
      <c r="D1043" s="73"/>
      <c r="E1043" s="73"/>
      <c r="F1043" s="72"/>
      <c r="G1043" s="72"/>
      <c r="H1043" s="72"/>
      <c r="I1043" s="72"/>
      <c r="J1043" s="72"/>
      <c r="K1043" s="72"/>
    </row>
    <row r="1044" spans="1:11" ht="15">
      <c r="A1044" s="72"/>
      <c r="B1044" s="72"/>
      <c r="C1044" s="72"/>
      <c r="D1044" s="73"/>
      <c r="E1044" s="73"/>
      <c r="F1044" s="72"/>
      <c r="G1044" s="72"/>
      <c r="H1044" s="72"/>
      <c r="I1044" s="72"/>
      <c r="J1044" s="72"/>
      <c r="K1044" s="72"/>
    </row>
    <row r="1045" spans="1:11" ht="15">
      <c r="A1045" s="72"/>
      <c r="B1045" s="72"/>
      <c r="C1045" s="72"/>
      <c r="D1045" s="73"/>
      <c r="E1045" s="73"/>
      <c r="F1045" s="72"/>
      <c r="G1045" s="72"/>
      <c r="H1045" s="72"/>
      <c r="I1045" s="72"/>
      <c r="J1045" s="72"/>
      <c r="K1045" s="72"/>
    </row>
    <row r="1046" spans="1:11" ht="15">
      <c r="A1046" s="72"/>
      <c r="B1046" s="72"/>
      <c r="C1046" s="72"/>
      <c r="D1046" s="73"/>
      <c r="E1046" s="73"/>
      <c r="F1046" s="72"/>
      <c r="G1046" s="72"/>
      <c r="H1046" s="72"/>
      <c r="I1046" s="72"/>
      <c r="J1046" s="72"/>
      <c r="K1046" s="72"/>
    </row>
    <row r="1047" spans="1:11" ht="15">
      <c r="A1047" s="72"/>
      <c r="B1047" s="72"/>
      <c r="C1047" s="72"/>
      <c r="D1047" s="73"/>
      <c r="E1047" s="73"/>
      <c r="F1047" s="72"/>
      <c r="G1047" s="72"/>
      <c r="H1047" s="72"/>
      <c r="I1047" s="72"/>
      <c r="J1047" s="72"/>
      <c r="K1047" s="72"/>
    </row>
    <row r="1048" spans="1:11" ht="15">
      <c r="A1048" s="72"/>
      <c r="B1048" s="72"/>
      <c r="C1048" s="72"/>
      <c r="D1048" s="73"/>
      <c r="E1048" s="73"/>
      <c r="F1048" s="72"/>
      <c r="G1048" s="72"/>
      <c r="H1048" s="72"/>
      <c r="I1048" s="72"/>
      <c r="J1048" s="72"/>
      <c r="K1048" s="72"/>
    </row>
    <row r="1049" spans="1:11" ht="15">
      <c r="A1049" s="72"/>
      <c r="B1049" s="72"/>
      <c r="C1049" s="72"/>
      <c r="D1049" s="73"/>
      <c r="E1049" s="73"/>
      <c r="F1049" s="72"/>
      <c r="G1049" s="72"/>
      <c r="H1049" s="72"/>
      <c r="I1049" s="72"/>
      <c r="J1049" s="72"/>
      <c r="K1049" s="72"/>
    </row>
    <row r="1050" spans="1:11" ht="15">
      <c r="A1050" s="72"/>
      <c r="B1050" s="72"/>
      <c r="C1050" s="72"/>
      <c r="D1050" s="73"/>
      <c r="E1050" s="73"/>
      <c r="F1050" s="72"/>
      <c r="G1050" s="72"/>
      <c r="H1050" s="72"/>
      <c r="I1050" s="72"/>
      <c r="J1050" s="72"/>
      <c r="K1050" s="72"/>
    </row>
    <row r="1051" spans="1:11" ht="15">
      <c r="A1051" s="72"/>
      <c r="B1051" s="72"/>
      <c r="C1051" s="72"/>
      <c r="D1051" s="73"/>
      <c r="E1051" s="73"/>
      <c r="F1051" s="72"/>
      <c r="G1051" s="72"/>
      <c r="H1051" s="72"/>
      <c r="I1051" s="72"/>
      <c r="J1051" s="72"/>
      <c r="K1051" s="72"/>
    </row>
    <row r="1052" spans="1:11" ht="15">
      <c r="A1052" s="72"/>
      <c r="B1052" s="72"/>
      <c r="C1052" s="72"/>
      <c r="D1052" s="73"/>
      <c r="E1052" s="73"/>
      <c r="F1052" s="72"/>
      <c r="G1052" s="72"/>
      <c r="H1052" s="72"/>
      <c r="I1052" s="72"/>
      <c r="J1052" s="72"/>
      <c r="K1052" s="72"/>
    </row>
    <row r="1053" spans="1:11" ht="15">
      <c r="A1053" s="72"/>
      <c r="B1053" s="72"/>
      <c r="C1053" s="72"/>
      <c r="D1053" s="73"/>
      <c r="E1053" s="73"/>
      <c r="F1053" s="72"/>
      <c r="G1053" s="72"/>
      <c r="H1053" s="72"/>
      <c r="I1053" s="72"/>
      <c r="J1053" s="72"/>
      <c r="K1053" s="72"/>
    </row>
    <row r="1054" spans="1:11" ht="15">
      <c r="A1054" s="72"/>
      <c r="B1054" s="72"/>
      <c r="C1054" s="72"/>
      <c r="D1054" s="73"/>
      <c r="E1054" s="73"/>
      <c r="F1054" s="72"/>
      <c r="G1054" s="72"/>
      <c r="H1054" s="72"/>
      <c r="I1054" s="72"/>
      <c r="J1054" s="72"/>
      <c r="K1054" s="72"/>
    </row>
    <row r="1055" spans="1:11" ht="15">
      <c r="A1055" s="72"/>
      <c r="B1055" s="72"/>
      <c r="C1055" s="72"/>
      <c r="D1055" s="73"/>
      <c r="E1055" s="73"/>
      <c r="F1055" s="72"/>
      <c r="G1055" s="72"/>
      <c r="H1055" s="72"/>
      <c r="I1055" s="72"/>
      <c r="J1055" s="72"/>
      <c r="K1055" s="72"/>
    </row>
    <row r="1056" spans="1:11" ht="15">
      <c r="A1056" s="72"/>
      <c r="B1056" s="72"/>
      <c r="C1056" s="72"/>
      <c r="D1056" s="73"/>
      <c r="E1056" s="73"/>
      <c r="F1056" s="72"/>
      <c r="G1056" s="72"/>
      <c r="H1056" s="72"/>
      <c r="I1056" s="72"/>
      <c r="J1056" s="72"/>
      <c r="K1056" s="72"/>
    </row>
    <row r="1057" spans="1:11" ht="15">
      <c r="A1057" s="72"/>
      <c r="B1057" s="72"/>
      <c r="C1057" s="72"/>
      <c r="D1057" s="73"/>
      <c r="E1057" s="73"/>
      <c r="F1057" s="72"/>
      <c r="G1057" s="72"/>
      <c r="H1057" s="72"/>
      <c r="I1057" s="72"/>
      <c r="J1057" s="72"/>
      <c r="K1057" s="72"/>
    </row>
    <row r="1058" spans="1:11" ht="15">
      <c r="A1058" s="72"/>
      <c r="B1058" s="72"/>
      <c r="C1058" s="72"/>
      <c r="D1058" s="73"/>
      <c r="E1058" s="73"/>
      <c r="F1058" s="72"/>
      <c r="G1058" s="72"/>
      <c r="H1058" s="72"/>
      <c r="I1058" s="72"/>
      <c r="J1058" s="72"/>
      <c r="K1058" s="72"/>
    </row>
    <row r="1059" spans="1:11" ht="15">
      <c r="A1059" s="72"/>
      <c r="B1059" s="72"/>
      <c r="C1059" s="72"/>
      <c r="D1059" s="73"/>
      <c r="E1059" s="73"/>
      <c r="F1059" s="72"/>
      <c r="G1059" s="72"/>
      <c r="H1059" s="72"/>
      <c r="I1059" s="72"/>
      <c r="J1059" s="72"/>
      <c r="K1059" s="72"/>
    </row>
    <row r="1060" spans="1:11" ht="15">
      <c r="A1060" s="72"/>
      <c r="B1060" s="72"/>
      <c r="C1060" s="72"/>
      <c r="D1060" s="73"/>
      <c r="E1060" s="73"/>
      <c r="F1060" s="72"/>
      <c r="G1060" s="72"/>
      <c r="H1060" s="72"/>
      <c r="I1060" s="72"/>
      <c r="J1060" s="72"/>
      <c r="K1060" s="72"/>
    </row>
    <row r="1061" spans="1:11" ht="15">
      <c r="A1061" s="72"/>
      <c r="B1061" s="72"/>
      <c r="C1061" s="72"/>
      <c r="D1061" s="73"/>
      <c r="E1061" s="73"/>
      <c r="F1061" s="72"/>
      <c r="G1061" s="72"/>
      <c r="H1061" s="72"/>
      <c r="I1061" s="72"/>
      <c r="J1061" s="72"/>
      <c r="K1061" s="72"/>
    </row>
    <row r="1062" spans="1:11" ht="15">
      <c r="A1062" s="72"/>
      <c r="B1062" s="72"/>
      <c r="C1062" s="72"/>
      <c r="D1062" s="73"/>
      <c r="E1062" s="73"/>
      <c r="F1062" s="72"/>
      <c r="G1062" s="72"/>
      <c r="H1062" s="72"/>
      <c r="I1062" s="72"/>
      <c r="J1062" s="72"/>
      <c r="K1062" s="72"/>
    </row>
    <row r="1063" spans="1:11" ht="15">
      <c r="A1063" s="72"/>
      <c r="B1063" s="72"/>
      <c r="C1063" s="72"/>
      <c r="D1063" s="73"/>
      <c r="E1063" s="73"/>
      <c r="F1063" s="72"/>
      <c r="G1063" s="72"/>
      <c r="H1063" s="72"/>
      <c r="I1063" s="72"/>
      <c r="J1063" s="72"/>
      <c r="K1063" s="72"/>
    </row>
    <row r="1064" spans="1:11" ht="15">
      <c r="A1064" s="72"/>
      <c r="B1064" s="72"/>
      <c r="C1064" s="72"/>
      <c r="D1064" s="73"/>
      <c r="E1064" s="73"/>
      <c r="F1064" s="72"/>
      <c r="G1064" s="72"/>
      <c r="H1064" s="72"/>
      <c r="I1064" s="72"/>
      <c r="J1064" s="72"/>
      <c r="K1064" s="72"/>
    </row>
    <row r="1065" spans="1:11" ht="15">
      <c r="A1065" s="72"/>
      <c r="B1065" s="72"/>
      <c r="C1065" s="72"/>
      <c r="D1065" s="73"/>
      <c r="E1065" s="73"/>
      <c r="F1065" s="72"/>
      <c r="G1065" s="72"/>
      <c r="H1065" s="72"/>
      <c r="I1065" s="72"/>
      <c r="J1065" s="72"/>
      <c r="K1065" s="72"/>
    </row>
    <row r="1066" spans="1:11" ht="15">
      <c r="A1066" s="72"/>
      <c r="B1066" s="72"/>
      <c r="C1066" s="72"/>
      <c r="D1066" s="73"/>
      <c r="E1066" s="73"/>
      <c r="F1066" s="72"/>
      <c r="G1066" s="72"/>
      <c r="H1066" s="72"/>
      <c r="I1066" s="72"/>
      <c r="J1066" s="72"/>
      <c r="K1066" s="72"/>
    </row>
    <row r="1067" spans="1:11" ht="15">
      <c r="A1067" s="72"/>
      <c r="B1067" s="72"/>
      <c r="C1067" s="72"/>
      <c r="D1067" s="73"/>
      <c r="E1067" s="73"/>
      <c r="F1067" s="72"/>
      <c r="G1067" s="72"/>
      <c r="H1067" s="72"/>
      <c r="I1067" s="72"/>
      <c r="J1067" s="72"/>
      <c r="K1067" s="72"/>
    </row>
    <row r="1068" spans="1:11" ht="15">
      <c r="A1068" s="72"/>
      <c r="B1068" s="72"/>
      <c r="C1068" s="72"/>
      <c r="D1068" s="73"/>
      <c r="E1068" s="73"/>
      <c r="F1068" s="72"/>
      <c r="G1068" s="72"/>
      <c r="H1068" s="72"/>
      <c r="I1068" s="72"/>
      <c r="J1068" s="72"/>
      <c r="K1068" s="72"/>
    </row>
    <row r="1069" spans="1:11" ht="15">
      <c r="A1069" s="72"/>
      <c r="B1069" s="72"/>
      <c r="C1069" s="72"/>
      <c r="D1069" s="73"/>
      <c r="E1069" s="73"/>
      <c r="F1069" s="72"/>
      <c r="G1069" s="72"/>
      <c r="H1069" s="72"/>
      <c r="I1069" s="72"/>
      <c r="J1069" s="72"/>
      <c r="K1069" s="72"/>
    </row>
    <row r="1070" spans="1:11" ht="15">
      <c r="A1070" s="72"/>
      <c r="B1070" s="72"/>
      <c r="C1070" s="72"/>
      <c r="D1070" s="73"/>
      <c r="E1070" s="73"/>
      <c r="F1070" s="72"/>
      <c r="G1070" s="72"/>
      <c r="H1070" s="72"/>
      <c r="I1070" s="72"/>
      <c r="J1070" s="72"/>
      <c r="K1070" s="72"/>
    </row>
    <row r="1071" spans="1:11" ht="15">
      <c r="A1071" s="72"/>
      <c r="B1071" s="72"/>
      <c r="C1071" s="72"/>
      <c r="D1071" s="73"/>
      <c r="E1071" s="73"/>
      <c r="F1071" s="72"/>
      <c r="G1071" s="72"/>
      <c r="H1071" s="72"/>
      <c r="I1071" s="72"/>
      <c r="J1071" s="72"/>
      <c r="K1071" s="72"/>
    </row>
    <row r="1072" spans="1:11" ht="15">
      <c r="A1072" s="72"/>
      <c r="B1072" s="72"/>
      <c r="C1072" s="72"/>
      <c r="D1072" s="73"/>
      <c r="E1072" s="73"/>
      <c r="F1072" s="72"/>
      <c r="G1072" s="72"/>
      <c r="H1072" s="72"/>
      <c r="I1072" s="72"/>
      <c r="J1072" s="72"/>
      <c r="K1072" s="72"/>
    </row>
    <row r="1073" spans="1:11" ht="15">
      <c r="A1073" s="72"/>
      <c r="B1073" s="72"/>
      <c r="C1073" s="72"/>
      <c r="D1073" s="73"/>
      <c r="E1073" s="73"/>
      <c r="F1073" s="72"/>
      <c r="G1073" s="72"/>
      <c r="H1073" s="72"/>
      <c r="I1073" s="72"/>
      <c r="J1073" s="72"/>
      <c r="K1073" s="72"/>
    </row>
    <row r="1074" spans="1:11" ht="15">
      <c r="A1074" s="72"/>
      <c r="B1074" s="72"/>
      <c r="C1074" s="72"/>
      <c r="D1074" s="73"/>
      <c r="E1074" s="73"/>
      <c r="F1074" s="72"/>
      <c r="G1074" s="72"/>
      <c r="H1074" s="72"/>
      <c r="I1074" s="72"/>
      <c r="J1074" s="72"/>
      <c r="K1074" s="72"/>
    </row>
    <row r="1075" spans="1:11" ht="15">
      <c r="A1075" s="72"/>
      <c r="B1075" s="72"/>
      <c r="C1075" s="72"/>
      <c r="D1075" s="73"/>
      <c r="E1075" s="73"/>
      <c r="F1075" s="72"/>
      <c r="G1075" s="72"/>
      <c r="H1075" s="72"/>
      <c r="I1075" s="72"/>
      <c r="J1075" s="72"/>
      <c r="K1075" s="72"/>
    </row>
    <row r="1076" spans="1:11" ht="15">
      <c r="A1076" s="72"/>
      <c r="B1076" s="72"/>
      <c r="C1076" s="72"/>
      <c r="D1076" s="73"/>
      <c r="E1076" s="73"/>
      <c r="F1076" s="72"/>
      <c r="G1076" s="72"/>
      <c r="H1076" s="72"/>
      <c r="I1076" s="72"/>
      <c r="J1076" s="72"/>
      <c r="K1076" s="72"/>
    </row>
    <row r="1077" spans="1:11" ht="15">
      <c r="A1077" s="72"/>
      <c r="B1077" s="72"/>
      <c r="C1077" s="72"/>
      <c r="D1077" s="73"/>
      <c r="E1077" s="73"/>
      <c r="F1077" s="72"/>
      <c r="G1077" s="72"/>
      <c r="H1077" s="72"/>
      <c r="I1077" s="72"/>
      <c r="J1077" s="72"/>
      <c r="K1077" s="72"/>
    </row>
    <row r="1078" spans="1:11" ht="15">
      <c r="A1078" s="72"/>
      <c r="B1078" s="72"/>
      <c r="C1078" s="72"/>
      <c r="D1078" s="73"/>
      <c r="E1078" s="73"/>
      <c r="F1078" s="72"/>
      <c r="G1078" s="72"/>
      <c r="H1078" s="72"/>
      <c r="I1078" s="72"/>
      <c r="J1078" s="72"/>
      <c r="K1078" s="72"/>
    </row>
    <row r="1079" spans="1:11" ht="15">
      <c r="A1079" s="72"/>
      <c r="B1079" s="72"/>
      <c r="C1079" s="72"/>
      <c r="D1079" s="73"/>
      <c r="E1079" s="73"/>
      <c r="F1079" s="72"/>
      <c r="G1079" s="72"/>
      <c r="H1079" s="72"/>
      <c r="I1079" s="72"/>
      <c r="J1079" s="72"/>
      <c r="K1079" s="72"/>
    </row>
    <row r="1080" spans="1:11" ht="15">
      <c r="A1080" s="72"/>
      <c r="B1080" s="72"/>
      <c r="C1080" s="72"/>
      <c r="D1080" s="73"/>
      <c r="E1080" s="73"/>
      <c r="F1080" s="72"/>
      <c r="G1080" s="72"/>
      <c r="H1080" s="72"/>
      <c r="I1080" s="72"/>
      <c r="J1080" s="72"/>
      <c r="K1080" s="72"/>
    </row>
    <row r="1081" spans="1:11" ht="15">
      <c r="A1081" s="72"/>
      <c r="B1081" s="72"/>
      <c r="C1081" s="72"/>
      <c r="D1081" s="73"/>
      <c r="E1081" s="73"/>
      <c r="F1081" s="72"/>
      <c r="G1081" s="72"/>
      <c r="H1081" s="72"/>
      <c r="I1081" s="72"/>
      <c r="J1081" s="72"/>
      <c r="K1081" s="72"/>
    </row>
    <row r="1082" spans="1:11" ht="15">
      <c r="A1082" s="72"/>
      <c r="B1082" s="72"/>
      <c r="C1082" s="72"/>
      <c r="D1082" s="73"/>
      <c r="E1082" s="73"/>
      <c r="F1082" s="72"/>
      <c r="G1082" s="72"/>
      <c r="H1082" s="72"/>
      <c r="I1082" s="72"/>
      <c r="J1082" s="72"/>
      <c r="K1082" s="72"/>
    </row>
    <row r="1083" spans="1:11" ht="15">
      <c r="A1083" s="72"/>
      <c r="B1083" s="72"/>
      <c r="C1083" s="72"/>
      <c r="D1083" s="73"/>
      <c r="E1083" s="73"/>
      <c r="F1083" s="72"/>
      <c r="G1083" s="72"/>
      <c r="H1083" s="72"/>
      <c r="I1083" s="72"/>
      <c r="J1083" s="72"/>
      <c r="K1083" s="72"/>
    </row>
    <row r="1084" spans="1:11" ht="15">
      <c r="A1084" s="72"/>
      <c r="B1084" s="72"/>
      <c r="C1084" s="72"/>
      <c r="D1084" s="73"/>
      <c r="E1084" s="73"/>
      <c r="F1084" s="72"/>
      <c r="G1084" s="72"/>
      <c r="H1084" s="72"/>
      <c r="I1084" s="72"/>
      <c r="J1084" s="72"/>
      <c r="K1084" s="72"/>
    </row>
    <row r="1085" spans="1:11" ht="15">
      <c r="A1085" s="72"/>
      <c r="B1085" s="72"/>
      <c r="C1085" s="72"/>
      <c r="D1085" s="73"/>
      <c r="E1085" s="73"/>
      <c r="F1085" s="72"/>
      <c r="G1085" s="72"/>
      <c r="H1085" s="72"/>
      <c r="I1085" s="72"/>
      <c r="J1085" s="72"/>
      <c r="K1085" s="72"/>
    </row>
    <row r="1086" spans="1:11" ht="15">
      <c r="A1086" s="72"/>
      <c r="B1086" s="72"/>
      <c r="C1086" s="72"/>
      <c r="D1086" s="73"/>
      <c r="E1086" s="73"/>
      <c r="F1086" s="72"/>
      <c r="G1086" s="72"/>
      <c r="H1086" s="72"/>
      <c r="I1086" s="72"/>
      <c r="J1086" s="72"/>
      <c r="K1086" s="72"/>
    </row>
    <row r="1087" spans="1:11" ht="15">
      <c r="A1087" s="72"/>
      <c r="B1087" s="72"/>
      <c r="C1087" s="72"/>
      <c r="D1087" s="73"/>
      <c r="E1087" s="73"/>
      <c r="F1087" s="72"/>
      <c r="G1087" s="72"/>
      <c r="H1087" s="72"/>
      <c r="I1087" s="72"/>
      <c r="J1087" s="72"/>
      <c r="K1087" s="72"/>
    </row>
    <row r="1088" spans="1:11" ht="15">
      <c r="A1088" s="72"/>
      <c r="B1088" s="72"/>
      <c r="C1088" s="72"/>
      <c r="D1088" s="73"/>
      <c r="E1088" s="73"/>
      <c r="F1088" s="72"/>
      <c r="G1088" s="72"/>
      <c r="H1088" s="72"/>
      <c r="I1088" s="72"/>
      <c r="J1088" s="72"/>
      <c r="K1088" s="72"/>
    </row>
    <row r="1089" spans="1:11" ht="15">
      <c r="A1089" s="72"/>
      <c r="B1089" s="72"/>
      <c r="C1089" s="72"/>
      <c r="D1089" s="73"/>
      <c r="E1089" s="73"/>
      <c r="F1089" s="72"/>
      <c r="G1089" s="72"/>
      <c r="H1089" s="72"/>
      <c r="I1089" s="72"/>
      <c r="J1089" s="72"/>
      <c r="K1089" s="72"/>
    </row>
    <row r="1090" spans="1:11" ht="15">
      <c r="A1090" s="72"/>
      <c r="B1090" s="72"/>
      <c r="C1090" s="72"/>
      <c r="D1090" s="73"/>
      <c r="E1090" s="73"/>
      <c r="F1090" s="72"/>
      <c r="G1090" s="72"/>
      <c r="H1090" s="72"/>
      <c r="I1090" s="72"/>
      <c r="J1090" s="72"/>
      <c r="K1090" s="72"/>
    </row>
    <row r="1091" spans="1:11" ht="15">
      <c r="A1091" s="72"/>
      <c r="B1091" s="72"/>
      <c r="C1091" s="72"/>
      <c r="D1091" s="73"/>
      <c r="E1091" s="73"/>
      <c r="F1091" s="72"/>
      <c r="G1091" s="72"/>
      <c r="H1091" s="72"/>
      <c r="I1091" s="72"/>
      <c r="J1091" s="72"/>
      <c r="K1091" s="72"/>
    </row>
    <row r="1092" spans="1:11" ht="15">
      <c r="A1092" s="72"/>
      <c r="B1092" s="72"/>
      <c r="C1092" s="72"/>
      <c r="D1092" s="73"/>
      <c r="E1092" s="73"/>
      <c r="F1092" s="72"/>
      <c r="G1092" s="72"/>
      <c r="H1092" s="72"/>
      <c r="I1092" s="72"/>
      <c r="J1092" s="72"/>
      <c r="K1092" s="72"/>
    </row>
    <row r="1093" spans="1:11" ht="15">
      <c r="A1093" s="72"/>
      <c r="B1093" s="72"/>
      <c r="C1093" s="72"/>
      <c r="D1093" s="73"/>
      <c r="E1093" s="73"/>
      <c r="F1093" s="72"/>
      <c r="G1093" s="72"/>
      <c r="H1093" s="72"/>
      <c r="I1093" s="72"/>
      <c r="J1093" s="72"/>
      <c r="K1093" s="72"/>
    </row>
    <row r="1094" spans="1:11" ht="15">
      <c r="A1094" s="72"/>
      <c r="B1094" s="72"/>
      <c r="C1094" s="72"/>
      <c r="D1094" s="73"/>
      <c r="E1094" s="73"/>
      <c r="F1094" s="72"/>
      <c r="G1094" s="72"/>
      <c r="H1094" s="72"/>
      <c r="I1094" s="72"/>
      <c r="J1094" s="72"/>
      <c r="K1094" s="72"/>
    </row>
    <row r="1095" spans="1:11" ht="15">
      <c r="A1095" s="72"/>
      <c r="B1095" s="72"/>
      <c r="C1095" s="72"/>
      <c r="D1095" s="73"/>
      <c r="E1095" s="73"/>
      <c r="F1095" s="72"/>
      <c r="G1095" s="72"/>
      <c r="H1095" s="72"/>
      <c r="I1095" s="72"/>
      <c r="J1095" s="72"/>
      <c r="K1095" s="72"/>
    </row>
    <row r="1096" spans="1:11" ht="15">
      <c r="A1096" s="72"/>
      <c r="B1096" s="72"/>
      <c r="C1096" s="72"/>
      <c r="D1096" s="73"/>
      <c r="E1096" s="73"/>
      <c r="F1096" s="72"/>
      <c r="G1096" s="72"/>
      <c r="H1096" s="72"/>
      <c r="I1096" s="72"/>
      <c r="J1096" s="72"/>
      <c r="K1096" s="72"/>
    </row>
    <row r="1097" spans="1:11" ht="15">
      <c r="A1097" s="72"/>
      <c r="B1097" s="72"/>
      <c r="C1097" s="72"/>
      <c r="D1097" s="73"/>
      <c r="E1097" s="73"/>
      <c r="F1097" s="72"/>
      <c r="G1097" s="72"/>
      <c r="H1097" s="72"/>
      <c r="I1097" s="72"/>
      <c r="J1097" s="72"/>
      <c r="K1097" s="72"/>
    </row>
    <row r="1098" spans="1:11" ht="15">
      <c r="A1098" s="72"/>
      <c r="B1098" s="72"/>
      <c r="C1098" s="72"/>
      <c r="D1098" s="73"/>
      <c r="E1098" s="73"/>
      <c r="F1098" s="72"/>
      <c r="G1098" s="72"/>
      <c r="H1098" s="72"/>
      <c r="I1098" s="72"/>
      <c r="J1098" s="72"/>
      <c r="K1098" s="72"/>
    </row>
    <row r="1099" spans="1:11" ht="15">
      <c r="A1099" s="72"/>
      <c r="B1099" s="72"/>
      <c r="C1099" s="72"/>
      <c r="D1099" s="73"/>
      <c r="E1099" s="73"/>
      <c r="F1099" s="72"/>
      <c r="G1099" s="72"/>
      <c r="H1099" s="72"/>
      <c r="I1099" s="72"/>
      <c r="J1099" s="72"/>
      <c r="K1099" s="72"/>
    </row>
    <row r="1100" spans="1:11" ht="15">
      <c r="A1100" s="72"/>
      <c r="B1100" s="72"/>
      <c r="C1100" s="72"/>
      <c r="D1100" s="73"/>
      <c r="E1100" s="73"/>
      <c r="F1100" s="72"/>
      <c r="G1100" s="72"/>
      <c r="H1100" s="72"/>
      <c r="I1100" s="72"/>
      <c r="J1100" s="72"/>
      <c r="K1100" s="72"/>
    </row>
    <row r="1101" spans="1:11" ht="15">
      <c r="A1101" s="72"/>
      <c r="B1101" s="72"/>
      <c r="C1101" s="72"/>
      <c r="D1101" s="73"/>
      <c r="E1101" s="73"/>
      <c r="F1101" s="72"/>
      <c r="G1101" s="72"/>
      <c r="H1101" s="72"/>
      <c r="I1101" s="72"/>
      <c r="J1101" s="72"/>
      <c r="K1101" s="72"/>
    </row>
    <row r="1102" spans="1:11" ht="15">
      <c r="A1102" s="72"/>
      <c r="B1102" s="72"/>
      <c r="C1102" s="72"/>
      <c r="D1102" s="73"/>
      <c r="E1102" s="73"/>
      <c r="F1102" s="72"/>
      <c r="G1102" s="72"/>
      <c r="H1102" s="72"/>
      <c r="I1102" s="72"/>
      <c r="J1102" s="72"/>
      <c r="K1102" s="72"/>
    </row>
    <row r="1103" spans="1:11" ht="15">
      <c r="A1103" s="72"/>
      <c r="B1103" s="72"/>
      <c r="C1103" s="72"/>
      <c r="D1103" s="73"/>
      <c r="E1103" s="73"/>
      <c r="F1103" s="72"/>
      <c r="G1103" s="72"/>
      <c r="H1103" s="72"/>
      <c r="I1103" s="72"/>
      <c r="J1103" s="72"/>
      <c r="K1103" s="72"/>
    </row>
    <row r="1104" spans="1:11" ht="15">
      <c r="A1104" s="72"/>
      <c r="B1104" s="72"/>
      <c r="C1104" s="72"/>
      <c r="D1104" s="73"/>
      <c r="E1104" s="73"/>
      <c r="F1104" s="72"/>
      <c r="G1104" s="72"/>
      <c r="H1104" s="72"/>
      <c r="I1104" s="72"/>
      <c r="J1104" s="72"/>
      <c r="K1104" s="72"/>
    </row>
    <row r="1105" spans="1:11" ht="15">
      <c r="A1105" s="72"/>
      <c r="B1105" s="72"/>
      <c r="C1105" s="72"/>
      <c r="D1105" s="73"/>
      <c r="E1105" s="73"/>
      <c r="F1105" s="72"/>
      <c r="G1105" s="72"/>
      <c r="H1105" s="72"/>
      <c r="I1105" s="72"/>
      <c r="J1105" s="72"/>
      <c r="K1105" s="72"/>
    </row>
    <row r="1106" spans="1:11" ht="15">
      <c r="A1106" s="72"/>
      <c r="B1106" s="72"/>
      <c r="C1106" s="72"/>
      <c r="D1106" s="73"/>
      <c r="E1106" s="73"/>
      <c r="F1106" s="72"/>
      <c r="G1106" s="72"/>
      <c r="H1106" s="72"/>
      <c r="I1106" s="72"/>
      <c r="J1106" s="72"/>
      <c r="K1106" s="72"/>
    </row>
    <row r="1107" spans="1:11" ht="15">
      <c r="A1107" s="72"/>
      <c r="B1107" s="72"/>
      <c r="C1107" s="72"/>
      <c r="D1107" s="73"/>
      <c r="E1107" s="73"/>
      <c r="F1107" s="72"/>
      <c r="G1107" s="72"/>
      <c r="H1107" s="72"/>
      <c r="I1107" s="72"/>
      <c r="J1107" s="72"/>
      <c r="K1107" s="72"/>
    </row>
    <row r="1108" spans="1:11" ht="15">
      <c r="A1108" s="72"/>
      <c r="B1108" s="72"/>
      <c r="C1108" s="72"/>
      <c r="D1108" s="73"/>
      <c r="E1108" s="73"/>
      <c r="F1108" s="72"/>
      <c r="G1108" s="72"/>
      <c r="H1108" s="72"/>
      <c r="I1108" s="72"/>
      <c r="J1108" s="72"/>
      <c r="K1108" s="72"/>
    </row>
    <row r="1109" spans="1:11" ht="15">
      <c r="A1109" s="72"/>
      <c r="B1109" s="72"/>
      <c r="C1109" s="72"/>
      <c r="D1109" s="73"/>
      <c r="E1109" s="73"/>
      <c r="F1109" s="72"/>
      <c r="G1109" s="72"/>
      <c r="H1109" s="72"/>
      <c r="I1109" s="72"/>
      <c r="J1109" s="72"/>
      <c r="K1109" s="72"/>
    </row>
    <row r="1110" spans="1:11" ht="15">
      <c r="A1110" s="72"/>
      <c r="B1110" s="72"/>
      <c r="C1110" s="72"/>
      <c r="D1110" s="73"/>
      <c r="E1110" s="73"/>
      <c r="F1110" s="72"/>
      <c r="G1110" s="72"/>
      <c r="H1110" s="72"/>
      <c r="I1110" s="72"/>
      <c r="J1110" s="72"/>
      <c r="K1110" s="72"/>
    </row>
    <row r="1111" spans="1:11" ht="15">
      <c r="A1111" s="72"/>
      <c r="B1111" s="72"/>
      <c r="C1111" s="72"/>
      <c r="D1111" s="73"/>
      <c r="E1111" s="73"/>
      <c r="F1111" s="72"/>
      <c r="G1111" s="72"/>
      <c r="H1111" s="72"/>
      <c r="I1111" s="72"/>
      <c r="J1111" s="72"/>
      <c r="K1111" s="72"/>
    </row>
    <row r="1112" spans="1:11" ht="15">
      <c r="A1112" s="72"/>
      <c r="B1112" s="72"/>
      <c r="C1112" s="72"/>
      <c r="D1112" s="73"/>
      <c r="E1112" s="73"/>
      <c r="F1112" s="72"/>
      <c r="G1112" s="72"/>
      <c r="H1112" s="72"/>
      <c r="I1112" s="72"/>
      <c r="J1112" s="72"/>
      <c r="K1112" s="72"/>
    </row>
    <row r="1113" spans="1:11" ht="15">
      <c r="A1113" s="72"/>
      <c r="B1113" s="72"/>
      <c r="C1113" s="72"/>
      <c r="D1113" s="73"/>
      <c r="E1113" s="73"/>
      <c r="F1113" s="72"/>
      <c r="G1113" s="72"/>
      <c r="H1113" s="72"/>
      <c r="I1113" s="72"/>
      <c r="J1113" s="72"/>
      <c r="K1113" s="72"/>
    </row>
    <row r="1114" spans="1:11" ht="15">
      <c r="A1114" s="72"/>
      <c r="B1114" s="72"/>
      <c r="C1114" s="72"/>
      <c r="D1114" s="73"/>
      <c r="E1114" s="73"/>
      <c r="F1114" s="72"/>
      <c r="G1114" s="72"/>
      <c r="H1114" s="72"/>
      <c r="I1114" s="72"/>
      <c r="J1114" s="72"/>
      <c r="K1114" s="72"/>
    </row>
    <row r="1115" spans="1:11" ht="15">
      <c r="A1115" s="72"/>
      <c r="B1115" s="72"/>
      <c r="C1115" s="72"/>
      <c r="D1115" s="73"/>
      <c r="E1115" s="73"/>
      <c r="F1115" s="72"/>
      <c r="G1115" s="72"/>
      <c r="H1115" s="72"/>
      <c r="I1115" s="72"/>
      <c r="J1115" s="72"/>
      <c r="K1115" s="72"/>
    </row>
    <row r="1116" spans="1:11" ht="15">
      <c r="A1116" s="72"/>
      <c r="B1116" s="72"/>
      <c r="C1116" s="72"/>
      <c r="D1116" s="73"/>
      <c r="E1116" s="73"/>
      <c r="F1116" s="72"/>
      <c r="G1116" s="72"/>
      <c r="H1116" s="72"/>
      <c r="I1116" s="72"/>
      <c r="J1116" s="72"/>
      <c r="K1116" s="72"/>
    </row>
    <row r="1117" spans="1:11" ht="15">
      <c r="A1117" s="72"/>
      <c r="B1117" s="72"/>
      <c r="C1117" s="72"/>
      <c r="D1117" s="73"/>
      <c r="E1117" s="73"/>
      <c r="F1117" s="72"/>
      <c r="G1117" s="72"/>
      <c r="H1117" s="72"/>
      <c r="I1117" s="72"/>
      <c r="J1117" s="72"/>
      <c r="K1117" s="72"/>
    </row>
    <row r="1118" spans="1:11" ht="15">
      <c r="A1118" s="72"/>
      <c r="B1118" s="72"/>
      <c r="C1118" s="72"/>
      <c r="D1118" s="73"/>
      <c r="E1118" s="73"/>
      <c r="F1118" s="72"/>
      <c r="G1118" s="72"/>
      <c r="H1118" s="72"/>
      <c r="I1118" s="72"/>
      <c r="J1118" s="72"/>
      <c r="K1118" s="72"/>
    </row>
    <row r="1119" spans="1:11" ht="15">
      <c r="A1119" s="72"/>
      <c r="B1119" s="72"/>
      <c r="C1119" s="72"/>
      <c r="D1119" s="73"/>
      <c r="E1119" s="73"/>
      <c r="F1119" s="72"/>
      <c r="G1119" s="72"/>
      <c r="H1119" s="72"/>
      <c r="I1119" s="72"/>
      <c r="J1119" s="72"/>
      <c r="K1119" s="72"/>
    </row>
    <row r="1120" spans="1:11" ht="15">
      <c r="A1120" s="72"/>
      <c r="B1120" s="72"/>
      <c r="C1120" s="72"/>
      <c r="D1120" s="73"/>
      <c r="E1120" s="73"/>
      <c r="F1120" s="72"/>
      <c r="G1120" s="72"/>
      <c r="H1120" s="72"/>
      <c r="I1120" s="72"/>
      <c r="J1120" s="72"/>
      <c r="K1120" s="72"/>
    </row>
    <row r="1121" spans="1:11" ht="15">
      <c r="A1121" s="72"/>
      <c r="B1121" s="72"/>
      <c r="C1121" s="72"/>
      <c r="D1121" s="73"/>
      <c r="E1121" s="73"/>
      <c r="F1121" s="72"/>
      <c r="G1121" s="72"/>
      <c r="H1121" s="72"/>
      <c r="I1121" s="72"/>
      <c r="J1121" s="72"/>
      <c r="K1121" s="72"/>
    </row>
    <row r="1122" spans="1:11" ht="15">
      <c r="A1122" s="72"/>
      <c r="B1122" s="72"/>
      <c r="C1122" s="72"/>
      <c r="D1122" s="73"/>
      <c r="E1122" s="73"/>
      <c r="F1122" s="72"/>
      <c r="G1122" s="72"/>
      <c r="H1122" s="72"/>
      <c r="I1122" s="72"/>
      <c r="J1122" s="72"/>
      <c r="K1122" s="72"/>
    </row>
    <row r="1123" spans="1:11" ht="15">
      <c r="A1123" s="72"/>
      <c r="B1123" s="72"/>
      <c r="C1123" s="72"/>
      <c r="D1123" s="73"/>
      <c r="E1123" s="73"/>
      <c r="F1123" s="72"/>
      <c r="G1123" s="72"/>
      <c r="H1123" s="72"/>
      <c r="I1123" s="72"/>
      <c r="J1123" s="72"/>
      <c r="K1123" s="72"/>
    </row>
    <row r="1124" spans="1:11" ht="15">
      <c r="A1124" s="72"/>
      <c r="B1124" s="72"/>
      <c r="C1124" s="72"/>
      <c r="D1124" s="73"/>
      <c r="E1124" s="73"/>
      <c r="F1124" s="72"/>
      <c r="G1124" s="72"/>
      <c r="H1124" s="72"/>
      <c r="I1124" s="72"/>
      <c r="J1124" s="72"/>
      <c r="K1124" s="72"/>
    </row>
    <row r="1125" spans="1:11" ht="15">
      <c r="A1125" s="72"/>
      <c r="B1125" s="72"/>
      <c r="C1125" s="72"/>
      <c r="D1125" s="73"/>
      <c r="E1125" s="73"/>
      <c r="F1125" s="72"/>
      <c r="G1125" s="72"/>
      <c r="H1125" s="72"/>
      <c r="I1125" s="72"/>
      <c r="J1125" s="72"/>
      <c r="K1125" s="72"/>
    </row>
    <row r="1126" spans="1:11" ht="15">
      <c r="A1126" s="72"/>
      <c r="B1126" s="72"/>
      <c r="C1126" s="72"/>
      <c r="D1126" s="73"/>
      <c r="E1126" s="73"/>
      <c r="F1126" s="72"/>
      <c r="G1126" s="72"/>
      <c r="H1126" s="72"/>
      <c r="I1126" s="72"/>
      <c r="J1126" s="72"/>
      <c r="K1126" s="72"/>
    </row>
    <row r="1127" spans="1:11" ht="15">
      <c r="A1127" s="72"/>
      <c r="B1127" s="72"/>
      <c r="C1127" s="72"/>
      <c r="D1127" s="73"/>
      <c r="E1127" s="73"/>
      <c r="F1127" s="72"/>
      <c r="G1127" s="72"/>
      <c r="H1127" s="72"/>
      <c r="I1127" s="72"/>
      <c r="J1127" s="72"/>
      <c r="K1127" s="72"/>
    </row>
    <row r="1128" spans="1:11" ht="15">
      <c r="A1128" s="72"/>
      <c r="B1128" s="72"/>
      <c r="C1128" s="72"/>
      <c r="D1128" s="73"/>
      <c r="E1128" s="73"/>
      <c r="F1128" s="72"/>
      <c r="G1128" s="72"/>
      <c r="H1128" s="72"/>
      <c r="I1128" s="72"/>
      <c r="J1128" s="72"/>
      <c r="K1128" s="72"/>
    </row>
    <row r="1129" spans="1:11" ht="15">
      <c r="A1129" s="72"/>
      <c r="B1129" s="72"/>
      <c r="C1129" s="72"/>
      <c r="D1129" s="73"/>
      <c r="E1129" s="73"/>
      <c r="F1129" s="72"/>
      <c r="G1129" s="72"/>
      <c r="H1129" s="72"/>
      <c r="I1129" s="72"/>
      <c r="J1129" s="72"/>
      <c r="K1129" s="72"/>
    </row>
    <row r="1130" spans="1:11" ht="15">
      <c r="A1130" s="72"/>
      <c r="B1130" s="72"/>
      <c r="C1130" s="72"/>
      <c r="D1130" s="73"/>
      <c r="E1130" s="73"/>
      <c r="F1130" s="72"/>
      <c r="G1130" s="72"/>
      <c r="H1130" s="72"/>
      <c r="I1130" s="72"/>
      <c r="J1130" s="72"/>
      <c r="K1130" s="72"/>
    </row>
    <row r="1131" spans="1:11" ht="15">
      <c r="A1131" s="72"/>
      <c r="B1131" s="72"/>
      <c r="C1131" s="72"/>
      <c r="D1131" s="73"/>
      <c r="E1131" s="73"/>
      <c r="F1131" s="72"/>
      <c r="G1131" s="72"/>
      <c r="H1131" s="72"/>
      <c r="I1131" s="72"/>
      <c r="J1131" s="72"/>
      <c r="K1131" s="72"/>
    </row>
    <row r="1132" spans="1:11" ht="15">
      <c r="A1132" s="72"/>
      <c r="B1132" s="72"/>
      <c r="C1132" s="72"/>
      <c r="D1132" s="73"/>
      <c r="E1132" s="73"/>
      <c r="F1132" s="72"/>
      <c r="G1132" s="72"/>
      <c r="H1132" s="72"/>
      <c r="I1132" s="72"/>
      <c r="J1132" s="72"/>
      <c r="K1132" s="72"/>
    </row>
    <row r="1133" spans="1:11" ht="15">
      <c r="A1133" s="72"/>
      <c r="B1133" s="72"/>
      <c r="C1133" s="72"/>
      <c r="D1133" s="73"/>
      <c r="E1133" s="73"/>
      <c r="F1133" s="72"/>
      <c r="G1133" s="72"/>
      <c r="H1133" s="72"/>
      <c r="I1133" s="72"/>
      <c r="J1133" s="72"/>
      <c r="K1133" s="72"/>
    </row>
    <row r="1134" spans="1:11" ht="15">
      <c r="A1134" s="72"/>
      <c r="B1134" s="72"/>
      <c r="C1134" s="72"/>
      <c r="D1134" s="73"/>
      <c r="E1134" s="73"/>
      <c r="F1134" s="72"/>
      <c r="G1134" s="72"/>
      <c r="H1134" s="72"/>
      <c r="I1134" s="72"/>
      <c r="J1134" s="72"/>
      <c r="K1134" s="72"/>
    </row>
    <row r="1135" spans="1:11" ht="15">
      <c r="A1135" s="72"/>
      <c r="B1135" s="72"/>
      <c r="C1135" s="72"/>
      <c r="D1135" s="73"/>
      <c r="E1135" s="73"/>
      <c r="F1135" s="72"/>
      <c r="G1135" s="72"/>
      <c r="H1135" s="72"/>
      <c r="I1135" s="72"/>
      <c r="J1135" s="72"/>
      <c r="K1135" s="72"/>
    </row>
    <row r="1136" spans="1:11" ht="15">
      <c r="A1136" s="72"/>
      <c r="B1136" s="72"/>
      <c r="C1136" s="72"/>
      <c r="D1136" s="73"/>
      <c r="E1136" s="73"/>
      <c r="F1136" s="72"/>
      <c r="G1136" s="72"/>
      <c r="H1136" s="72"/>
      <c r="I1136" s="72"/>
      <c r="J1136" s="72"/>
      <c r="K1136" s="72"/>
    </row>
    <row r="1137" spans="1:11" ht="15">
      <c r="A1137" s="72"/>
      <c r="B1137" s="72"/>
      <c r="C1137" s="72"/>
      <c r="D1137" s="73"/>
      <c r="E1137" s="73"/>
      <c r="F1137" s="72"/>
      <c r="G1137" s="72"/>
      <c r="H1137" s="72"/>
      <c r="I1137" s="72"/>
      <c r="J1137" s="72"/>
      <c r="K1137" s="72"/>
    </row>
    <row r="1138" spans="1:11" ht="15">
      <c r="A1138" s="72"/>
      <c r="B1138" s="72"/>
      <c r="C1138" s="72"/>
      <c r="D1138" s="73"/>
      <c r="E1138" s="73"/>
      <c r="F1138" s="72"/>
      <c r="G1138" s="72"/>
      <c r="H1138" s="72"/>
      <c r="I1138" s="72"/>
      <c r="J1138" s="72"/>
      <c r="K1138" s="72"/>
    </row>
    <row r="1139" spans="1:11" ht="15">
      <c r="A1139" s="72"/>
      <c r="B1139" s="72"/>
      <c r="C1139" s="72"/>
      <c r="D1139" s="73"/>
      <c r="E1139" s="73"/>
      <c r="F1139" s="72"/>
      <c r="G1139" s="72"/>
      <c r="H1139" s="72"/>
      <c r="I1139" s="72"/>
      <c r="J1139" s="72"/>
      <c r="K1139" s="72"/>
    </row>
    <row r="1140" spans="1:11" ht="15">
      <c r="A1140" s="72"/>
      <c r="B1140" s="72"/>
      <c r="C1140" s="72"/>
      <c r="D1140" s="73"/>
      <c r="E1140" s="73"/>
      <c r="F1140" s="72"/>
      <c r="G1140" s="72"/>
      <c r="H1140" s="72"/>
      <c r="I1140" s="72"/>
      <c r="J1140" s="72"/>
      <c r="K1140" s="72"/>
    </row>
    <row r="1141" spans="1:11" ht="15">
      <c r="A1141" s="72"/>
      <c r="B1141" s="72"/>
      <c r="C1141" s="72"/>
      <c r="D1141" s="73"/>
      <c r="E1141" s="73"/>
      <c r="F1141" s="72"/>
      <c r="G1141" s="72"/>
      <c r="H1141" s="72"/>
      <c r="I1141" s="72"/>
      <c r="J1141" s="72"/>
      <c r="K1141" s="72"/>
    </row>
    <row r="1142" spans="1:11" ht="15">
      <c r="A1142" s="72"/>
      <c r="B1142" s="72"/>
      <c r="C1142" s="72"/>
      <c r="D1142" s="73"/>
      <c r="E1142" s="73"/>
      <c r="F1142" s="72"/>
      <c r="G1142" s="72"/>
      <c r="H1142" s="72"/>
      <c r="I1142" s="72"/>
      <c r="J1142" s="72"/>
      <c r="K1142" s="72"/>
    </row>
    <row r="1143" spans="1:11" ht="15">
      <c r="A1143" s="72"/>
      <c r="B1143" s="72"/>
      <c r="C1143" s="72"/>
      <c r="D1143" s="73"/>
      <c r="E1143" s="73"/>
      <c r="F1143" s="72"/>
      <c r="G1143" s="72"/>
      <c r="H1143" s="72"/>
      <c r="I1143" s="72"/>
      <c r="J1143" s="72"/>
      <c r="K1143" s="72"/>
    </row>
    <row r="1144" spans="1:11" ht="15">
      <c r="A1144" s="72"/>
      <c r="B1144" s="72"/>
      <c r="C1144" s="72"/>
      <c r="D1144" s="73"/>
      <c r="E1144" s="73"/>
      <c r="F1144" s="72"/>
      <c r="G1144" s="72"/>
      <c r="H1144" s="72"/>
      <c r="I1144" s="72"/>
      <c r="J1144" s="72"/>
      <c r="K1144" s="72"/>
    </row>
    <row r="1145" spans="1:11" ht="15">
      <c r="A1145" s="72"/>
      <c r="B1145" s="72"/>
      <c r="C1145" s="72"/>
      <c r="D1145" s="73"/>
      <c r="E1145" s="73"/>
      <c r="F1145" s="72"/>
      <c r="G1145" s="72"/>
      <c r="H1145" s="72"/>
      <c r="I1145" s="72"/>
      <c r="J1145" s="72"/>
      <c r="K1145" s="72"/>
    </row>
    <row r="1146" spans="1:11" ht="15">
      <c r="A1146" s="72"/>
      <c r="B1146" s="72"/>
      <c r="C1146" s="72"/>
      <c r="D1146" s="73"/>
      <c r="E1146" s="73"/>
      <c r="F1146" s="72"/>
      <c r="G1146" s="72"/>
      <c r="H1146" s="72"/>
      <c r="I1146" s="72"/>
      <c r="J1146" s="72"/>
      <c r="K1146" s="72"/>
    </row>
    <row r="1147" spans="1:11" ht="15">
      <c r="A1147" s="72"/>
      <c r="B1147" s="72"/>
      <c r="C1147" s="72"/>
      <c r="D1147" s="73"/>
      <c r="E1147" s="73"/>
      <c r="F1147" s="72"/>
      <c r="G1147" s="72"/>
      <c r="H1147" s="72"/>
      <c r="I1147" s="72"/>
      <c r="J1147" s="72"/>
      <c r="K1147" s="72"/>
    </row>
    <row r="1148" spans="1:11" ht="15">
      <c r="A1148" s="72"/>
      <c r="B1148" s="72"/>
      <c r="C1148" s="72"/>
      <c r="D1148" s="73"/>
      <c r="E1148" s="73"/>
      <c r="F1148" s="72"/>
      <c r="G1148" s="72"/>
      <c r="H1148" s="72"/>
      <c r="I1148" s="72"/>
      <c r="J1148" s="72"/>
      <c r="K1148" s="72"/>
    </row>
    <row r="1149" spans="1:11" ht="15">
      <c r="A1149" s="72"/>
      <c r="B1149" s="72"/>
      <c r="C1149" s="72"/>
      <c r="D1149" s="73"/>
      <c r="E1149" s="73"/>
      <c r="F1149" s="72"/>
      <c r="G1149" s="72"/>
      <c r="H1149" s="72"/>
      <c r="I1149" s="72"/>
      <c r="J1149" s="72"/>
      <c r="K1149" s="72"/>
    </row>
    <row r="1150" spans="1:11" ht="15">
      <c r="A1150" s="72"/>
      <c r="B1150" s="72"/>
      <c r="C1150" s="72"/>
      <c r="D1150" s="73"/>
      <c r="E1150" s="73"/>
      <c r="F1150" s="72"/>
      <c r="G1150" s="72"/>
      <c r="H1150" s="72"/>
      <c r="I1150" s="72"/>
      <c r="J1150" s="72"/>
      <c r="K1150" s="72"/>
    </row>
    <row r="1151" spans="1:11" ht="15">
      <c r="A1151" s="72"/>
      <c r="B1151" s="72"/>
      <c r="C1151" s="72"/>
      <c r="D1151" s="73"/>
      <c r="E1151" s="73"/>
      <c r="F1151" s="72"/>
      <c r="G1151" s="72"/>
      <c r="H1151" s="72"/>
      <c r="I1151" s="72"/>
      <c r="J1151" s="72"/>
      <c r="K1151" s="72"/>
    </row>
    <row r="1152" spans="1:11" ht="15">
      <c r="A1152" s="72"/>
      <c r="B1152" s="72"/>
      <c r="C1152" s="72"/>
      <c r="D1152" s="73"/>
      <c r="E1152" s="73"/>
      <c r="F1152" s="72"/>
      <c r="G1152" s="72"/>
      <c r="H1152" s="72"/>
      <c r="I1152" s="72"/>
      <c r="J1152" s="72"/>
      <c r="K1152" s="72"/>
    </row>
    <row r="1153" spans="1:11" ht="15">
      <c r="A1153" s="72"/>
      <c r="B1153" s="72"/>
      <c r="C1153" s="72"/>
      <c r="D1153" s="73"/>
      <c r="E1153" s="73"/>
      <c r="F1153" s="72"/>
      <c r="G1153" s="72"/>
      <c r="H1153" s="72"/>
      <c r="I1153" s="72"/>
      <c r="J1153" s="72"/>
      <c r="K1153" s="72"/>
    </row>
    <row r="1154" spans="1:11" ht="15">
      <c r="A1154" s="72"/>
      <c r="B1154" s="72"/>
      <c r="C1154" s="72"/>
      <c r="D1154" s="73"/>
      <c r="E1154" s="73"/>
      <c r="F1154" s="72"/>
      <c r="G1154" s="72"/>
      <c r="H1154" s="72"/>
      <c r="I1154" s="72"/>
      <c r="J1154" s="72"/>
      <c r="K1154" s="72"/>
    </row>
    <row r="1155" spans="1:11" ht="15">
      <c r="A1155" s="72"/>
      <c r="B1155" s="72"/>
      <c r="C1155" s="72"/>
      <c r="D1155" s="73"/>
      <c r="E1155" s="73"/>
      <c r="F1155" s="72"/>
      <c r="G1155" s="72"/>
      <c r="H1155" s="72"/>
      <c r="I1155" s="72"/>
      <c r="J1155" s="72"/>
      <c r="K1155" s="72"/>
    </row>
    <row r="1156" spans="1:11" ht="15">
      <c r="A1156" s="72"/>
      <c r="B1156" s="72"/>
      <c r="C1156" s="72"/>
      <c r="D1156" s="73"/>
      <c r="E1156" s="73"/>
      <c r="F1156" s="72"/>
      <c r="G1156" s="72"/>
      <c r="H1156" s="72"/>
      <c r="I1156" s="72"/>
      <c r="J1156" s="72"/>
      <c r="K1156" s="72"/>
    </row>
    <row r="1157" spans="1:11" ht="15">
      <c r="A1157" s="72"/>
      <c r="B1157" s="72"/>
      <c r="C1157" s="72"/>
      <c r="D1157" s="73"/>
      <c r="E1157" s="73"/>
      <c r="F1157" s="72"/>
      <c r="G1157" s="72"/>
      <c r="H1157" s="72"/>
      <c r="I1157" s="72"/>
      <c r="J1157" s="72"/>
      <c r="K1157" s="72"/>
    </row>
    <row r="1158" spans="1:11" ht="15">
      <c r="A1158" s="72"/>
      <c r="B1158" s="72"/>
      <c r="C1158" s="72"/>
      <c r="D1158" s="73"/>
      <c r="E1158" s="73"/>
      <c r="F1158" s="72"/>
      <c r="G1158" s="72"/>
      <c r="H1158" s="72"/>
      <c r="I1158" s="72"/>
      <c r="J1158" s="72"/>
      <c r="K1158" s="72"/>
    </row>
    <row r="1159" spans="1:11" ht="15">
      <c r="A1159" s="72"/>
      <c r="B1159" s="72"/>
      <c r="C1159" s="72"/>
      <c r="D1159" s="73"/>
      <c r="E1159" s="73"/>
      <c r="F1159" s="72"/>
      <c r="G1159" s="72"/>
      <c r="H1159" s="72"/>
      <c r="I1159" s="72"/>
      <c r="J1159" s="72"/>
      <c r="K1159" s="72"/>
    </row>
    <row r="1160" spans="1:11" ht="15">
      <c r="A1160" s="72"/>
      <c r="B1160" s="72"/>
      <c r="C1160" s="72"/>
      <c r="D1160" s="73"/>
      <c r="E1160" s="73"/>
      <c r="F1160" s="72"/>
      <c r="G1160" s="72"/>
      <c r="H1160" s="72"/>
      <c r="I1160" s="72"/>
      <c r="J1160" s="72"/>
      <c r="K1160" s="72"/>
    </row>
    <row r="1161" spans="1:11" ht="15">
      <c r="A1161" s="72"/>
      <c r="B1161" s="72"/>
      <c r="C1161" s="72"/>
      <c r="D1161" s="73"/>
      <c r="E1161" s="73"/>
      <c r="F1161" s="72"/>
      <c r="G1161" s="72"/>
      <c r="H1161" s="72"/>
      <c r="I1161" s="72"/>
      <c r="J1161" s="72"/>
      <c r="K1161" s="72"/>
    </row>
    <row r="1162" spans="1:11" ht="15">
      <c r="A1162" s="72"/>
      <c r="B1162" s="72"/>
      <c r="C1162" s="72"/>
      <c r="D1162" s="73"/>
      <c r="E1162" s="73"/>
      <c r="F1162" s="72"/>
      <c r="G1162" s="72"/>
      <c r="H1162" s="72"/>
      <c r="I1162" s="72"/>
      <c r="J1162" s="72"/>
      <c r="K1162" s="72"/>
    </row>
    <row r="1163" spans="1:11" ht="15">
      <c r="A1163" s="72"/>
      <c r="B1163" s="72"/>
      <c r="C1163" s="72"/>
      <c r="D1163" s="73"/>
      <c r="E1163" s="73"/>
      <c r="F1163" s="72"/>
      <c r="G1163" s="72"/>
      <c r="H1163" s="72"/>
      <c r="I1163" s="72"/>
      <c r="J1163" s="72"/>
      <c r="K1163" s="72"/>
    </row>
    <row r="1164" spans="1:11" ht="15">
      <c r="A1164" s="72"/>
      <c r="B1164" s="72"/>
      <c r="C1164" s="72"/>
      <c r="D1164" s="73"/>
      <c r="E1164" s="73"/>
      <c r="F1164" s="72"/>
      <c r="G1164" s="72"/>
      <c r="H1164" s="72"/>
      <c r="I1164" s="72"/>
      <c r="J1164" s="72"/>
      <c r="K1164" s="72"/>
    </row>
    <row r="1165" spans="1:11" ht="15">
      <c r="A1165" s="72"/>
      <c r="B1165" s="72"/>
      <c r="C1165" s="72"/>
      <c r="D1165" s="73"/>
      <c r="E1165" s="73"/>
      <c r="F1165" s="72"/>
      <c r="G1165" s="72"/>
      <c r="H1165" s="72"/>
      <c r="I1165" s="72"/>
      <c r="J1165" s="72"/>
      <c r="K1165" s="72"/>
    </row>
    <row r="1166" spans="1:11" ht="15">
      <c r="A1166" s="72"/>
      <c r="B1166" s="72"/>
      <c r="C1166" s="72"/>
      <c r="D1166" s="73"/>
      <c r="E1166" s="73"/>
      <c r="F1166" s="72"/>
      <c r="G1166" s="72"/>
      <c r="H1166" s="72"/>
      <c r="I1166" s="72"/>
      <c r="J1166" s="72"/>
      <c r="K1166" s="72"/>
    </row>
    <row r="1167" spans="1:11" ht="15">
      <c r="A1167" s="72"/>
      <c r="B1167" s="72"/>
      <c r="C1167" s="72"/>
      <c r="D1167" s="73"/>
      <c r="E1167" s="73"/>
      <c r="F1167" s="72"/>
      <c r="G1167" s="72"/>
      <c r="H1167" s="72"/>
      <c r="I1167" s="72"/>
      <c r="J1167" s="72"/>
      <c r="K1167" s="72"/>
    </row>
    <row r="1168" spans="1:11" ht="15">
      <c r="A1168" s="72"/>
      <c r="B1168" s="72"/>
      <c r="C1168" s="72"/>
      <c r="D1168" s="73"/>
      <c r="E1168" s="73"/>
      <c r="F1168" s="72"/>
      <c r="G1168" s="72"/>
      <c r="H1168" s="72"/>
      <c r="I1168" s="72"/>
      <c r="J1168" s="72"/>
      <c r="K1168" s="72"/>
    </row>
    <row r="1169" spans="1:11" ht="15">
      <c r="A1169" s="72"/>
      <c r="B1169" s="72"/>
      <c r="C1169" s="72"/>
      <c r="D1169" s="73"/>
      <c r="E1169" s="73"/>
      <c r="F1169" s="72"/>
      <c r="G1169" s="72"/>
      <c r="H1169" s="72"/>
      <c r="I1169" s="72"/>
      <c r="J1169" s="72"/>
      <c r="K1169" s="72"/>
    </row>
    <row r="1170" spans="1:11" ht="15">
      <c r="A1170" s="72"/>
      <c r="B1170" s="72"/>
      <c r="C1170" s="72"/>
      <c r="D1170" s="73"/>
      <c r="E1170" s="73"/>
      <c r="F1170" s="72"/>
      <c r="G1170" s="72"/>
      <c r="H1170" s="72"/>
      <c r="I1170" s="72"/>
      <c r="J1170" s="72"/>
      <c r="K1170" s="72"/>
    </row>
    <row r="1171" spans="1:11" ht="15">
      <c r="A1171" s="72"/>
      <c r="B1171" s="72"/>
      <c r="C1171" s="72"/>
      <c r="D1171" s="73"/>
      <c r="E1171" s="73"/>
      <c r="F1171" s="72"/>
      <c r="G1171" s="72"/>
      <c r="H1171" s="72"/>
      <c r="I1171" s="72"/>
      <c r="J1171" s="72"/>
      <c r="K1171" s="72"/>
    </row>
    <row r="1172" spans="1:11" ht="15">
      <c r="A1172" s="72"/>
      <c r="B1172" s="72"/>
      <c r="C1172" s="72"/>
      <c r="D1172" s="73"/>
      <c r="E1172" s="73"/>
      <c r="F1172" s="72"/>
      <c r="G1172" s="72"/>
      <c r="H1172" s="72"/>
      <c r="I1172" s="72"/>
      <c r="J1172" s="72"/>
      <c r="K1172" s="72"/>
    </row>
    <row r="1173" spans="1:11" ht="15">
      <c r="A1173" s="72"/>
      <c r="B1173" s="72"/>
      <c r="C1173" s="72"/>
      <c r="D1173" s="73"/>
      <c r="E1173" s="73"/>
      <c r="F1173" s="72"/>
      <c r="G1173" s="72"/>
      <c r="H1173" s="72"/>
      <c r="I1173" s="72"/>
      <c r="J1173" s="72"/>
      <c r="K1173" s="72"/>
    </row>
    <row r="1174" spans="1:11" ht="15">
      <c r="A1174" s="72"/>
      <c r="B1174" s="72"/>
      <c r="C1174" s="72"/>
      <c r="D1174" s="73"/>
      <c r="E1174" s="73"/>
      <c r="F1174" s="72"/>
      <c r="G1174" s="72"/>
      <c r="H1174" s="72"/>
      <c r="I1174" s="72"/>
      <c r="J1174" s="72"/>
      <c r="K1174" s="72"/>
    </row>
    <row r="1175" spans="1:11" ht="15">
      <c r="A1175" s="72"/>
      <c r="B1175" s="72"/>
      <c r="C1175" s="72"/>
      <c r="D1175" s="73"/>
      <c r="E1175" s="73"/>
      <c r="F1175" s="72"/>
      <c r="G1175" s="72"/>
      <c r="H1175" s="72"/>
      <c r="I1175" s="72"/>
      <c r="J1175" s="72"/>
      <c r="K1175" s="72"/>
    </row>
    <row r="1176" spans="1:11" ht="15">
      <c r="A1176" s="72"/>
      <c r="B1176" s="72"/>
      <c r="C1176" s="72"/>
      <c r="D1176" s="73"/>
      <c r="E1176" s="73"/>
      <c r="F1176" s="72"/>
      <c r="G1176" s="72"/>
      <c r="H1176" s="72"/>
      <c r="I1176" s="72"/>
      <c r="J1176" s="72"/>
      <c r="K1176" s="72"/>
    </row>
    <row r="1177" spans="1:11" ht="15">
      <c r="A1177" s="72"/>
      <c r="B1177" s="72"/>
      <c r="C1177" s="72"/>
      <c r="D1177" s="73"/>
      <c r="E1177" s="73"/>
      <c r="F1177" s="72"/>
      <c r="G1177" s="72"/>
      <c r="H1177" s="72"/>
      <c r="I1177" s="72"/>
      <c r="J1177" s="72"/>
      <c r="K1177" s="72"/>
    </row>
    <row r="1178" spans="1:11" ht="15">
      <c r="A1178" s="72"/>
      <c r="B1178" s="72"/>
      <c r="C1178" s="72"/>
      <c r="D1178" s="73"/>
      <c r="E1178" s="73"/>
      <c r="F1178" s="72"/>
      <c r="G1178" s="72"/>
      <c r="H1178" s="72"/>
      <c r="I1178" s="72"/>
      <c r="J1178" s="72"/>
      <c r="K1178" s="72"/>
    </row>
    <row r="1179" spans="1:11" ht="15">
      <c r="A1179" s="72"/>
      <c r="B1179" s="72"/>
      <c r="C1179" s="72"/>
      <c r="D1179" s="73"/>
      <c r="E1179" s="73"/>
      <c r="F1179" s="72"/>
      <c r="G1179" s="72"/>
      <c r="H1179" s="72"/>
      <c r="I1179" s="72"/>
      <c r="J1179" s="72"/>
      <c r="K1179" s="72"/>
    </row>
    <row r="1180" spans="1:11" ht="15">
      <c r="A1180" s="72"/>
      <c r="B1180" s="72"/>
      <c r="C1180" s="72"/>
      <c r="D1180" s="73"/>
      <c r="E1180" s="73"/>
      <c r="F1180" s="72"/>
      <c r="G1180" s="72"/>
      <c r="H1180" s="72"/>
      <c r="I1180" s="72"/>
      <c r="J1180" s="72"/>
      <c r="K1180" s="72"/>
    </row>
    <row r="1181" spans="1:11" ht="15">
      <c r="A1181" s="72"/>
      <c r="B1181" s="72"/>
      <c r="C1181" s="72"/>
      <c r="D1181" s="73"/>
      <c r="E1181" s="73"/>
      <c r="F1181" s="72"/>
      <c r="G1181" s="72"/>
      <c r="H1181" s="72"/>
      <c r="I1181" s="72"/>
      <c r="J1181" s="72"/>
      <c r="K1181" s="72"/>
    </row>
    <row r="1182" spans="1:11" ht="15">
      <c r="A1182" s="72"/>
      <c r="B1182" s="72"/>
      <c r="C1182" s="72"/>
      <c r="D1182" s="73"/>
      <c r="E1182" s="73"/>
      <c r="F1182" s="72"/>
      <c r="G1182" s="72"/>
      <c r="H1182" s="72"/>
      <c r="I1182" s="72"/>
      <c r="J1182" s="72"/>
      <c r="K1182" s="72"/>
    </row>
    <row r="1183" spans="1:11" ht="15">
      <c r="A1183" s="72"/>
      <c r="B1183" s="72"/>
      <c r="C1183" s="72"/>
      <c r="D1183" s="73"/>
      <c r="E1183" s="73"/>
      <c r="F1183" s="72"/>
      <c r="G1183" s="72"/>
      <c r="H1183" s="72"/>
      <c r="I1183" s="72"/>
      <c r="J1183" s="72"/>
      <c r="K1183" s="72"/>
    </row>
    <row r="1184" spans="1:11" ht="15">
      <c r="A1184" s="72"/>
      <c r="B1184" s="72"/>
      <c r="C1184" s="72"/>
      <c r="D1184" s="73"/>
      <c r="E1184" s="73"/>
      <c r="F1184" s="72"/>
      <c r="G1184" s="72"/>
      <c r="H1184" s="72"/>
      <c r="I1184" s="72"/>
      <c r="J1184" s="72"/>
      <c r="K1184" s="72"/>
    </row>
    <row r="1185" spans="1:11" ht="15">
      <c r="A1185" s="72"/>
      <c r="B1185" s="72"/>
      <c r="C1185" s="72"/>
      <c r="D1185" s="73"/>
      <c r="E1185" s="73"/>
      <c r="F1185" s="72"/>
      <c r="G1185" s="72"/>
      <c r="H1185" s="72"/>
      <c r="I1185" s="72"/>
      <c r="J1185" s="72"/>
      <c r="K1185" s="72"/>
    </row>
    <row r="1186" spans="1:11" ht="15">
      <c r="A1186" s="72"/>
      <c r="B1186" s="72"/>
      <c r="C1186" s="72"/>
      <c r="D1186" s="73"/>
      <c r="E1186" s="73"/>
      <c r="F1186" s="72"/>
      <c r="G1186" s="72"/>
      <c r="H1186" s="72"/>
      <c r="I1186" s="72"/>
      <c r="J1186" s="72"/>
      <c r="K1186" s="72"/>
    </row>
    <row r="1187" spans="1:11" ht="15">
      <c r="A1187" s="72"/>
      <c r="B1187" s="72"/>
      <c r="C1187" s="72"/>
      <c r="D1187" s="73"/>
      <c r="E1187" s="73"/>
      <c r="F1187" s="72"/>
      <c r="G1187" s="72"/>
      <c r="H1187" s="72"/>
      <c r="I1187" s="72"/>
      <c r="J1187" s="72"/>
      <c r="K1187" s="72"/>
    </row>
    <row r="1188" spans="1:11" ht="15">
      <c r="A1188" s="72"/>
      <c r="B1188" s="72"/>
      <c r="C1188" s="72"/>
      <c r="D1188" s="73"/>
      <c r="E1188" s="73"/>
      <c r="F1188" s="72"/>
      <c r="G1188" s="72"/>
      <c r="H1188" s="72"/>
      <c r="I1188" s="72"/>
      <c r="J1188" s="72"/>
      <c r="K1188" s="72"/>
    </row>
    <row r="1189" spans="1:11" ht="15">
      <c r="A1189" s="72"/>
      <c r="B1189" s="72"/>
      <c r="C1189" s="72"/>
      <c r="D1189" s="73"/>
      <c r="E1189" s="73"/>
      <c r="F1189" s="72"/>
      <c r="G1189" s="72"/>
      <c r="H1189" s="72"/>
      <c r="I1189" s="72"/>
      <c r="J1189" s="72"/>
      <c r="K1189" s="72"/>
    </row>
    <row r="1190" spans="1:11" ht="15">
      <c r="A1190" s="72"/>
      <c r="B1190" s="72"/>
      <c r="C1190" s="72"/>
      <c r="D1190" s="73"/>
      <c r="E1190" s="73"/>
      <c r="F1190" s="72"/>
      <c r="G1190" s="72"/>
      <c r="H1190" s="72"/>
      <c r="I1190" s="72"/>
      <c r="J1190" s="72"/>
      <c r="K1190" s="72"/>
    </row>
    <row r="1191" spans="1:11" ht="15">
      <c r="A1191" s="72"/>
      <c r="B1191" s="72"/>
      <c r="C1191" s="72"/>
      <c r="D1191" s="73"/>
      <c r="E1191" s="73"/>
      <c r="F1191" s="72"/>
      <c r="G1191" s="72"/>
      <c r="H1191" s="72"/>
      <c r="I1191" s="72"/>
      <c r="J1191" s="72"/>
      <c r="K1191" s="72"/>
    </row>
    <row r="1192" spans="1:11" ht="15">
      <c r="A1192" s="72"/>
      <c r="B1192" s="72"/>
      <c r="C1192" s="72"/>
      <c r="D1192" s="73"/>
      <c r="E1192" s="73"/>
      <c r="F1192" s="72"/>
      <c r="G1192" s="72"/>
      <c r="H1192" s="72"/>
      <c r="I1192" s="72"/>
      <c r="J1192" s="72"/>
      <c r="K1192" s="72"/>
    </row>
    <row r="1193" spans="1:11" ht="15">
      <c r="A1193" s="72"/>
      <c r="B1193" s="72"/>
      <c r="C1193" s="72"/>
      <c r="D1193" s="73"/>
      <c r="E1193" s="73"/>
      <c r="F1193" s="72"/>
      <c r="G1193" s="72"/>
      <c r="H1193" s="72"/>
      <c r="I1193" s="72"/>
      <c r="J1193" s="72"/>
      <c r="K1193" s="72"/>
    </row>
    <row r="1194" spans="1:11" ht="15">
      <c r="A1194" s="72"/>
      <c r="B1194" s="72"/>
      <c r="C1194" s="72"/>
      <c r="D1194" s="73"/>
      <c r="E1194" s="73"/>
      <c r="F1194" s="72"/>
      <c r="G1194" s="72"/>
      <c r="H1194" s="72"/>
      <c r="I1194" s="72"/>
      <c r="J1194" s="72"/>
      <c r="K1194" s="72"/>
    </row>
    <row r="1195" spans="1:11" ht="15">
      <c r="A1195" s="72"/>
      <c r="B1195" s="72"/>
      <c r="C1195" s="72"/>
      <c r="D1195" s="73"/>
      <c r="E1195" s="73"/>
      <c r="F1195" s="72"/>
      <c r="G1195" s="72"/>
      <c r="H1195" s="72"/>
      <c r="I1195" s="72"/>
      <c r="J1195" s="72"/>
      <c r="K1195" s="72"/>
    </row>
    <row r="1196" spans="1:11" ht="15">
      <c r="A1196" s="72"/>
      <c r="B1196" s="72"/>
      <c r="C1196" s="72"/>
      <c r="D1196" s="73"/>
      <c r="E1196" s="73"/>
      <c r="F1196" s="72"/>
      <c r="G1196" s="72"/>
      <c r="H1196" s="72"/>
      <c r="I1196" s="72"/>
      <c r="J1196" s="72"/>
      <c r="K1196" s="72"/>
    </row>
    <row r="1197" spans="1:11" ht="15">
      <c r="A1197" s="72"/>
      <c r="B1197" s="72"/>
      <c r="C1197" s="72"/>
      <c r="D1197" s="73"/>
      <c r="E1197" s="73"/>
      <c r="F1197" s="72"/>
      <c r="G1197" s="72"/>
      <c r="H1197" s="72"/>
      <c r="I1197" s="72"/>
      <c r="J1197" s="72"/>
      <c r="K1197" s="72"/>
    </row>
    <row r="1198" spans="1:11" ht="15">
      <c r="A1198" s="72"/>
      <c r="B1198" s="72"/>
      <c r="C1198" s="72"/>
      <c r="D1198" s="73"/>
      <c r="E1198" s="73"/>
      <c r="F1198" s="72"/>
      <c r="G1198" s="72"/>
      <c r="H1198" s="72"/>
      <c r="I1198" s="72"/>
      <c r="J1198" s="72"/>
      <c r="K1198" s="72"/>
    </row>
    <row r="1199" spans="1:11" ht="15">
      <c r="A1199" s="72"/>
      <c r="B1199" s="72"/>
      <c r="C1199" s="72"/>
      <c r="D1199" s="73"/>
      <c r="E1199" s="73"/>
      <c r="F1199" s="72"/>
      <c r="G1199" s="72"/>
      <c r="H1199" s="72"/>
      <c r="I1199" s="72"/>
      <c r="J1199" s="72"/>
      <c r="K1199" s="72"/>
    </row>
    <row r="1200" spans="1:11" ht="15">
      <c r="A1200" s="72"/>
      <c r="B1200" s="72"/>
      <c r="C1200" s="72"/>
      <c r="D1200" s="73"/>
      <c r="E1200" s="73"/>
      <c r="F1200" s="72"/>
      <c r="G1200" s="72"/>
      <c r="H1200" s="72"/>
      <c r="I1200" s="72"/>
      <c r="J1200" s="72"/>
      <c r="K1200" s="72"/>
    </row>
    <row r="1201" spans="1:11" ht="15">
      <c r="A1201" s="72"/>
      <c r="B1201" s="72"/>
      <c r="C1201" s="72"/>
      <c r="D1201" s="73"/>
      <c r="E1201" s="73"/>
      <c r="F1201" s="72"/>
      <c r="G1201" s="72"/>
      <c r="H1201" s="72"/>
      <c r="I1201" s="72"/>
      <c r="J1201" s="72"/>
      <c r="K1201" s="72"/>
    </row>
    <row r="1202" spans="1:11" ht="15">
      <c r="A1202" s="72"/>
      <c r="B1202" s="72"/>
      <c r="C1202" s="72"/>
      <c r="D1202" s="73"/>
      <c r="E1202" s="73"/>
      <c r="F1202" s="72"/>
      <c r="G1202" s="72"/>
      <c r="H1202" s="72"/>
      <c r="I1202" s="72"/>
      <c r="J1202" s="72"/>
      <c r="K1202" s="72"/>
    </row>
    <row r="1203" spans="1:11" ht="15">
      <c r="A1203" s="72"/>
      <c r="B1203" s="72"/>
      <c r="C1203" s="72"/>
      <c r="D1203" s="73"/>
      <c r="E1203" s="73"/>
      <c r="F1203" s="72"/>
      <c r="G1203" s="72"/>
      <c r="H1203" s="72"/>
      <c r="I1203" s="72"/>
      <c r="J1203" s="72"/>
      <c r="K1203" s="72"/>
    </row>
    <row r="1204" spans="1:11" ht="15">
      <c r="A1204" s="72"/>
      <c r="B1204" s="72"/>
      <c r="C1204" s="72"/>
      <c r="D1204" s="73"/>
      <c r="E1204" s="73"/>
      <c r="F1204" s="72"/>
      <c r="G1204" s="72"/>
      <c r="H1204" s="72"/>
      <c r="I1204" s="72"/>
      <c r="J1204" s="72"/>
      <c r="K1204" s="72"/>
    </row>
    <row r="1205" spans="1:11" ht="15">
      <c r="A1205" s="72"/>
      <c r="B1205" s="72"/>
      <c r="C1205" s="72"/>
      <c r="D1205" s="73"/>
      <c r="E1205" s="73"/>
      <c r="F1205" s="72"/>
      <c r="G1205" s="72"/>
      <c r="H1205" s="72"/>
      <c r="I1205" s="72"/>
      <c r="J1205" s="72"/>
      <c r="K1205" s="72"/>
    </row>
    <row r="1206" spans="1:11" ht="15">
      <c r="A1206" s="72"/>
      <c r="B1206" s="72"/>
      <c r="C1206" s="72"/>
      <c r="D1206" s="73"/>
      <c r="E1206" s="73"/>
      <c r="F1206" s="72"/>
      <c r="G1206" s="72"/>
      <c r="H1206" s="72"/>
      <c r="I1206" s="72"/>
      <c r="J1206" s="72"/>
      <c r="K1206" s="72"/>
    </row>
    <row r="1207" spans="1:11" ht="15">
      <c r="A1207" s="72"/>
      <c r="B1207" s="72"/>
      <c r="C1207" s="72"/>
      <c r="D1207" s="73"/>
      <c r="E1207" s="73"/>
      <c r="F1207" s="72"/>
      <c r="G1207" s="72"/>
      <c r="H1207" s="72"/>
      <c r="I1207" s="72"/>
      <c r="J1207" s="72"/>
      <c r="K1207" s="72"/>
    </row>
    <row r="1208" spans="1:11" ht="15">
      <c r="A1208" s="72"/>
      <c r="B1208" s="72"/>
      <c r="C1208" s="72"/>
      <c r="D1208" s="73"/>
      <c r="E1208" s="73"/>
      <c r="F1208" s="72"/>
      <c r="G1208" s="72"/>
      <c r="H1208" s="72"/>
      <c r="I1208" s="72"/>
      <c r="J1208" s="72"/>
      <c r="K1208" s="72"/>
    </row>
    <row r="1209" spans="1:11" ht="15">
      <c r="A1209" s="72"/>
      <c r="B1209" s="72"/>
      <c r="C1209" s="72"/>
      <c r="D1209" s="73"/>
      <c r="E1209" s="73"/>
      <c r="F1209" s="72"/>
      <c r="G1209" s="72"/>
      <c r="H1209" s="72"/>
      <c r="I1209" s="72"/>
      <c r="J1209" s="72"/>
      <c r="K1209" s="72"/>
    </row>
    <row r="1210" spans="1:11" ht="15">
      <c r="A1210" s="72"/>
      <c r="B1210" s="72"/>
      <c r="C1210" s="72"/>
      <c r="D1210" s="73"/>
      <c r="E1210" s="73"/>
      <c r="F1210" s="72"/>
      <c r="G1210" s="72"/>
      <c r="H1210" s="72"/>
      <c r="I1210" s="72"/>
      <c r="J1210" s="72"/>
      <c r="K1210" s="72"/>
    </row>
    <row r="1211" spans="1:11" ht="15">
      <c r="A1211" s="72"/>
      <c r="B1211" s="72"/>
      <c r="C1211" s="72"/>
      <c r="D1211" s="73"/>
      <c r="E1211" s="73"/>
      <c r="F1211" s="72"/>
      <c r="G1211" s="72"/>
      <c r="H1211" s="72"/>
      <c r="I1211" s="72"/>
      <c r="J1211" s="72"/>
      <c r="K1211" s="72"/>
    </row>
    <row r="1212" spans="1:11" ht="15">
      <c r="A1212" s="72"/>
      <c r="B1212" s="72"/>
      <c r="C1212" s="72"/>
      <c r="D1212" s="73"/>
      <c r="E1212" s="73"/>
      <c r="F1212" s="72"/>
      <c r="G1212" s="72"/>
      <c r="H1212" s="72"/>
      <c r="I1212" s="72"/>
      <c r="J1212" s="72"/>
      <c r="K1212" s="72"/>
    </row>
    <row r="1213" spans="1:11" ht="15">
      <c r="A1213" s="72"/>
      <c r="B1213" s="72"/>
      <c r="C1213" s="72"/>
      <c r="D1213" s="73"/>
      <c r="E1213" s="73"/>
      <c r="F1213" s="72"/>
      <c r="G1213" s="72"/>
      <c r="H1213" s="72"/>
      <c r="I1213" s="72"/>
      <c r="J1213" s="72"/>
      <c r="K1213" s="72"/>
    </row>
    <row r="1214" spans="1:11" ht="15">
      <c r="A1214" s="72"/>
      <c r="B1214" s="72"/>
      <c r="C1214" s="72"/>
      <c r="D1214" s="73"/>
      <c r="E1214" s="73"/>
      <c r="F1214" s="72"/>
      <c r="G1214" s="72"/>
      <c r="H1214" s="72"/>
      <c r="I1214" s="72"/>
      <c r="J1214" s="72"/>
      <c r="K1214" s="72"/>
    </row>
    <row r="1215" spans="1:11" ht="15">
      <c r="A1215" s="72"/>
      <c r="B1215" s="72"/>
      <c r="C1215" s="72"/>
      <c r="D1215" s="73"/>
      <c r="E1215" s="73"/>
      <c r="F1215" s="72"/>
      <c r="G1215" s="72"/>
      <c r="H1215" s="72"/>
      <c r="I1215" s="72"/>
      <c r="J1215" s="72"/>
      <c r="K1215" s="72"/>
    </row>
    <row r="1216" spans="1:11" ht="15">
      <c r="A1216" s="72"/>
      <c r="B1216" s="72"/>
      <c r="C1216" s="72"/>
      <c r="D1216" s="73"/>
      <c r="E1216" s="73"/>
      <c r="F1216" s="72"/>
      <c r="G1216" s="72"/>
      <c r="H1216" s="72"/>
      <c r="I1216" s="72"/>
      <c r="J1216" s="72"/>
      <c r="K1216" s="72"/>
    </row>
    <row r="1217" spans="4:5">
      <c r="D1217" s="57"/>
      <c r="E1217" s="57"/>
    </row>
    <row r="1218" spans="4:5">
      <c r="D1218" s="57"/>
      <c r="E1218" s="57"/>
    </row>
    <row r="1219" spans="4:5">
      <c r="D1219" s="57"/>
      <c r="E1219" s="57"/>
    </row>
    <row r="1220" spans="4:5">
      <c r="D1220" s="57"/>
      <c r="E1220" s="57"/>
    </row>
    <row r="1221" spans="4:5">
      <c r="D1221" s="57"/>
      <c r="E1221" s="57"/>
    </row>
    <row r="1222" spans="4:5">
      <c r="D1222" s="57"/>
      <c r="E1222" s="57"/>
    </row>
    <row r="1223" spans="4:5">
      <c r="D1223" s="57"/>
      <c r="E1223" s="57"/>
    </row>
    <row r="1224" spans="4:5">
      <c r="D1224" s="57"/>
      <c r="E1224" s="57"/>
    </row>
    <row r="1225" spans="4:5">
      <c r="D1225" s="57"/>
      <c r="E1225" s="57"/>
    </row>
    <row r="1226" spans="4:5">
      <c r="D1226" s="57"/>
      <c r="E1226" s="57"/>
    </row>
    <row r="1227" spans="4:5">
      <c r="D1227" s="57"/>
      <c r="E1227" s="57"/>
    </row>
    <row r="1228" spans="4:5">
      <c r="D1228" s="57"/>
      <c r="E1228" s="57"/>
    </row>
    <row r="1229" spans="4:5">
      <c r="D1229" s="57"/>
      <c r="E1229" s="57"/>
    </row>
    <row r="1230" spans="4:5">
      <c r="D1230" s="57"/>
      <c r="E1230" s="57"/>
    </row>
    <row r="1231" spans="4:5">
      <c r="D1231" s="57"/>
      <c r="E1231" s="57"/>
    </row>
    <row r="1232" spans="4:5">
      <c r="D1232" s="57"/>
      <c r="E1232" s="57"/>
    </row>
    <row r="1233" spans="4:5">
      <c r="D1233" s="57"/>
      <c r="E1233" s="57"/>
    </row>
    <row r="1234" spans="4:5">
      <c r="D1234" s="57"/>
      <c r="E1234" s="57"/>
    </row>
    <row r="1235" spans="4:5">
      <c r="D1235" s="57"/>
      <c r="E1235" s="57"/>
    </row>
    <row r="1236" spans="4:5">
      <c r="D1236" s="57"/>
      <c r="E1236" s="57"/>
    </row>
    <row r="1237" spans="4:5">
      <c r="D1237" s="57"/>
      <c r="E1237" s="57"/>
    </row>
    <row r="1238" spans="4:5">
      <c r="D1238" s="57"/>
      <c r="E1238" s="57"/>
    </row>
    <row r="1239" spans="4:5">
      <c r="D1239" s="57"/>
      <c r="E1239" s="57"/>
    </row>
    <row r="1240" spans="4:5">
      <c r="D1240" s="57"/>
      <c r="E1240" s="57"/>
    </row>
    <row r="1241" spans="4:5">
      <c r="D1241" s="57"/>
      <c r="E1241" s="57"/>
    </row>
    <row r="1242" spans="4:5">
      <c r="D1242" s="57"/>
      <c r="E1242" s="57"/>
    </row>
    <row r="1243" spans="4:5">
      <c r="D1243" s="57"/>
      <c r="E1243" s="57"/>
    </row>
    <row r="1244" spans="4:5">
      <c r="D1244" s="57"/>
      <c r="E1244" s="57"/>
    </row>
    <row r="1245" spans="4:5">
      <c r="D1245" s="57"/>
      <c r="E1245" s="57"/>
    </row>
    <row r="1246" spans="4:5">
      <c r="D1246" s="57"/>
      <c r="E1246" s="57"/>
    </row>
    <row r="1247" spans="4:5">
      <c r="D1247" s="57"/>
      <c r="E1247" s="57"/>
    </row>
    <row r="1248" spans="4:5">
      <c r="D1248" s="57"/>
      <c r="E1248" s="57"/>
    </row>
    <row r="1249" spans="4:5">
      <c r="D1249" s="57"/>
      <c r="E1249" s="57"/>
    </row>
    <row r="1250" spans="4:5">
      <c r="D1250" s="57"/>
      <c r="E1250" s="57"/>
    </row>
    <row r="1251" spans="4:5">
      <c r="D1251" s="57"/>
      <c r="E1251" s="57"/>
    </row>
    <row r="1252" spans="4:5">
      <c r="D1252" s="57"/>
      <c r="E1252" s="57"/>
    </row>
    <row r="1253" spans="4:5">
      <c r="D1253" s="57"/>
      <c r="E1253" s="57"/>
    </row>
    <row r="1254" spans="4:5">
      <c r="D1254" s="57"/>
      <c r="E1254" s="57"/>
    </row>
    <row r="1255" spans="4:5">
      <c r="D1255" s="57"/>
      <c r="E1255" s="57"/>
    </row>
    <row r="1256" spans="4:5">
      <c r="D1256" s="57"/>
      <c r="E1256" s="57"/>
    </row>
    <row r="1257" spans="4:5">
      <c r="D1257" s="57"/>
      <c r="E1257" s="57"/>
    </row>
    <row r="1258" spans="4:5">
      <c r="D1258" s="57"/>
      <c r="E1258" s="57"/>
    </row>
    <row r="1259" spans="4:5">
      <c r="D1259" s="57"/>
      <c r="E1259" s="57"/>
    </row>
    <row r="1260" spans="4:5">
      <c r="D1260" s="57"/>
      <c r="E1260" s="57"/>
    </row>
    <row r="1261" spans="4:5">
      <c r="D1261" s="57"/>
      <c r="E1261" s="57"/>
    </row>
    <row r="1262" spans="4:5">
      <c r="D1262" s="57"/>
      <c r="E1262" s="57"/>
    </row>
    <row r="1263" spans="4:5">
      <c r="D1263" s="57"/>
      <c r="E1263" s="57"/>
    </row>
    <row r="1264" spans="4:5">
      <c r="D1264" s="57"/>
      <c r="E1264" s="57"/>
    </row>
    <row r="1265" spans="4:5">
      <c r="D1265" s="57"/>
      <c r="E1265" s="57"/>
    </row>
    <row r="1266" spans="4:5">
      <c r="D1266" s="57"/>
      <c r="E1266" s="57"/>
    </row>
    <row r="1267" spans="4:5">
      <c r="D1267" s="57"/>
      <c r="E1267" s="57"/>
    </row>
    <row r="1268" spans="4:5">
      <c r="D1268" s="57"/>
      <c r="E1268" s="57"/>
    </row>
    <row r="1269" spans="4:5">
      <c r="D1269" s="57"/>
      <c r="E1269" s="57"/>
    </row>
    <row r="1270" spans="4:5">
      <c r="D1270" s="57"/>
      <c r="E1270" s="57"/>
    </row>
    <row r="1271" spans="4:5">
      <c r="D1271" s="57"/>
      <c r="E1271" s="57"/>
    </row>
    <row r="1272" spans="4:5">
      <c r="D1272" s="57"/>
      <c r="E1272" s="57"/>
    </row>
    <row r="1273" spans="4:5">
      <c r="D1273" s="57"/>
      <c r="E1273" s="57"/>
    </row>
    <row r="1274" spans="4:5">
      <c r="D1274" s="57"/>
      <c r="E1274" s="57"/>
    </row>
    <row r="1275" spans="4:5">
      <c r="D1275" s="57"/>
      <c r="E1275" s="57"/>
    </row>
    <row r="1276" spans="4:5">
      <c r="D1276" s="57"/>
      <c r="E1276" s="57"/>
    </row>
    <row r="1277" spans="4:5">
      <c r="D1277" s="57"/>
      <c r="E1277" s="57"/>
    </row>
    <row r="1278" spans="4:5">
      <c r="D1278" s="57"/>
      <c r="E1278" s="57"/>
    </row>
    <row r="1279" spans="4:5">
      <c r="D1279" s="57"/>
      <c r="E1279" s="57"/>
    </row>
    <row r="1280" spans="4:5">
      <c r="D1280" s="57"/>
      <c r="E1280" s="57"/>
    </row>
    <row r="1281" spans="4:5">
      <c r="D1281" s="57"/>
      <c r="E1281" s="57"/>
    </row>
    <row r="1282" spans="4:5">
      <c r="D1282" s="57"/>
      <c r="E1282" s="57"/>
    </row>
    <row r="1283" spans="4:5">
      <c r="D1283" s="57"/>
      <c r="E1283" s="57"/>
    </row>
    <row r="1284" spans="4:5">
      <c r="D1284" s="57"/>
      <c r="E1284" s="57"/>
    </row>
    <row r="1285" spans="4:5">
      <c r="D1285" s="57"/>
      <c r="E1285" s="57"/>
    </row>
    <row r="1286" spans="4:5">
      <c r="D1286" s="57"/>
      <c r="E1286" s="57"/>
    </row>
    <row r="1287" spans="4:5">
      <c r="D1287" s="57"/>
      <c r="E1287" s="57"/>
    </row>
    <row r="1288" spans="4:5">
      <c r="D1288" s="57"/>
      <c r="E1288" s="57"/>
    </row>
    <row r="1289" spans="4:5">
      <c r="D1289" s="57"/>
      <c r="E1289" s="57"/>
    </row>
    <row r="1290" spans="4:5">
      <c r="D1290" s="57"/>
      <c r="E1290" s="57"/>
    </row>
    <row r="1291" spans="4:5">
      <c r="D1291" s="57"/>
      <c r="E1291" s="57"/>
    </row>
    <row r="1292" spans="4:5">
      <c r="D1292" s="57"/>
      <c r="E1292" s="57"/>
    </row>
    <row r="1293" spans="4:5">
      <c r="D1293" s="57"/>
      <c r="E1293" s="57"/>
    </row>
    <row r="1294" spans="4:5">
      <c r="D1294" s="57"/>
      <c r="E1294" s="57"/>
    </row>
    <row r="1295" spans="4:5">
      <c r="D1295" s="57"/>
      <c r="E1295" s="57"/>
    </row>
    <row r="1296" spans="4:5">
      <c r="D1296" s="57"/>
      <c r="E1296" s="57"/>
    </row>
    <row r="1297" spans="4:5">
      <c r="D1297" s="57"/>
      <c r="E1297" s="57"/>
    </row>
    <row r="1298" spans="4:5">
      <c r="D1298" s="57"/>
      <c r="E1298" s="57"/>
    </row>
    <row r="1299" spans="4:5">
      <c r="D1299" s="57"/>
      <c r="E1299" s="57"/>
    </row>
    <row r="1300" spans="4:5">
      <c r="D1300" s="57"/>
      <c r="E1300" s="57"/>
    </row>
    <row r="1301" spans="4:5">
      <c r="D1301" s="57"/>
      <c r="E1301" s="57"/>
    </row>
    <row r="1302" spans="4:5">
      <c r="D1302" s="57"/>
      <c r="E1302" s="57"/>
    </row>
    <row r="1303" spans="4:5">
      <c r="D1303" s="57"/>
      <c r="E1303" s="57"/>
    </row>
    <row r="1304" spans="4:5">
      <c r="D1304" s="57"/>
      <c r="E1304" s="57"/>
    </row>
    <row r="1305" spans="4:5">
      <c r="D1305" s="57"/>
      <c r="E1305" s="57"/>
    </row>
    <row r="1306" spans="4:5">
      <c r="D1306" s="57"/>
      <c r="E1306" s="57"/>
    </row>
    <row r="1307" spans="4:5">
      <c r="D1307" s="57"/>
      <c r="E1307" s="57"/>
    </row>
    <row r="1308" spans="4:5">
      <c r="D1308" s="57"/>
      <c r="E1308" s="57"/>
    </row>
    <row r="1309" spans="4:5">
      <c r="D1309" s="57"/>
      <c r="E1309" s="57"/>
    </row>
    <row r="1310" spans="4:5">
      <c r="D1310" s="57"/>
      <c r="E1310" s="57"/>
    </row>
    <row r="1311" spans="4:5">
      <c r="D1311" s="57"/>
      <c r="E1311" s="57"/>
    </row>
    <row r="1312" spans="4:5">
      <c r="D1312" s="57"/>
      <c r="E1312" s="57"/>
    </row>
    <row r="1313" spans="4:5">
      <c r="D1313" s="57"/>
      <c r="E1313" s="57"/>
    </row>
    <row r="1314" spans="4:5">
      <c r="D1314" s="57"/>
      <c r="E1314" s="57"/>
    </row>
    <row r="1315" spans="4:5">
      <c r="D1315" s="57"/>
      <c r="E1315" s="57"/>
    </row>
    <row r="1316" spans="4:5">
      <c r="D1316" s="57"/>
      <c r="E1316" s="57"/>
    </row>
    <row r="1317" spans="4:5">
      <c r="D1317" s="57"/>
      <c r="E1317" s="57"/>
    </row>
    <row r="1318" spans="4:5">
      <c r="D1318" s="57"/>
      <c r="E1318" s="57"/>
    </row>
    <row r="1319" spans="4:5">
      <c r="D1319" s="57"/>
      <c r="E1319" s="57"/>
    </row>
    <row r="1320" spans="4:5">
      <c r="D1320" s="57"/>
      <c r="E1320" s="57"/>
    </row>
    <row r="1321" spans="4:5">
      <c r="D1321" s="57"/>
      <c r="E1321" s="57"/>
    </row>
    <row r="1322" spans="4:5">
      <c r="D1322" s="57"/>
      <c r="E1322" s="57"/>
    </row>
    <row r="1323" spans="4:5">
      <c r="D1323" s="57"/>
      <c r="E1323" s="57"/>
    </row>
    <row r="1324" spans="4:5">
      <c r="D1324" s="57"/>
      <c r="E1324" s="57"/>
    </row>
    <row r="1325" spans="4:5">
      <c r="D1325" s="57"/>
      <c r="E1325" s="57"/>
    </row>
    <row r="1326" spans="4:5">
      <c r="D1326" s="57"/>
      <c r="E1326" s="57"/>
    </row>
    <row r="1327" spans="4:5">
      <c r="D1327" s="57"/>
      <c r="E1327" s="57"/>
    </row>
    <row r="1328" spans="4:5">
      <c r="D1328" s="57"/>
      <c r="E1328" s="57"/>
    </row>
    <row r="1329" spans="4:5">
      <c r="D1329" s="57"/>
      <c r="E1329" s="57"/>
    </row>
    <row r="1330" spans="4:5">
      <c r="D1330" s="57"/>
      <c r="E1330" s="57"/>
    </row>
    <row r="1331" spans="4:5">
      <c r="D1331" s="57"/>
      <c r="E1331" s="57"/>
    </row>
    <row r="1332" spans="4:5">
      <c r="D1332" s="57"/>
      <c r="E1332" s="57"/>
    </row>
    <row r="1333" spans="4:5">
      <c r="D1333" s="57"/>
      <c r="E1333" s="57"/>
    </row>
    <row r="1334" spans="4:5">
      <c r="D1334" s="57"/>
      <c r="E1334" s="57"/>
    </row>
    <row r="1335" spans="4:5">
      <c r="D1335" s="57"/>
      <c r="E1335" s="57"/>
    </row>
    <row r="1336" spans="4:5">
      <c r="D1336" s="57"/>
      <c r="E1336" s="57"/>
    </row>
    <row r="1337" spans="4:5">
      <c r="D1337" s="57"/>
      <c r="E1337" s="57"/>
    </row>
    <row r="1338" spans="4:5">
      <c r="D1338" s="57"/>
      <c r="E1338" s="57"/>
    </row>
    <row r="1339" spans="4:5">
      <c r="D1339" s="57"/>
      <c r="E1339" s="57"/>
    </row>
    <row r="1340" spans="4:5">
      <c r="D1340" s="57"/>
      <c r="E1340" s="57"/>
    </row>
    <row r="1341" spans="4:5">
      <c r="D1341" s="57"/>
      <c r="E1341" s="57"/>
    </row>
    <row r="1342" spans="4:5">
      <c r="D1342" s="57"/>
      <c r="E1342" s="57"/>
    </row>
    <row r="1343" spans="4:5">
      <c r="D1343" s="57"/>
      <c r="E1343" s="57"/>
    </row>
    <row r="1344" spans="4:5">
      <c r="D1344" s="57"/>
      <c r="E1344" s="57"/>
    </row>
    <row r="1345" spans="4:5">
      <c r="D1345" s="57"/>
      <c r="E1345" s="57"/>
    </row>
    <row r="1346" spans="4:5">
      <c r="D1346" s="57"/>
      <c r="E1346" s="57"/>
    </row>
    <row r="1347" spans="4:5">
      <c r="D1347" s="57"/>
      <c r="E1347" s="57"/>
    </row>
    <row r="1348" spans="4:5">
      <c r="D1348" s="57"/>
      <c r="E1348" s="57"/>
    </row>
    <row r="1349" spans="4:5">
      <c r="D1349" s="57"/>
      <c r="E1349" s="57"/>
    </row>
    <row r="1350" spans="4:5">
      <c r="D1350" s="57"/>
      <c r="E1350" s="57"/>
    </row>
    <row r="1351" spans="4:5">
      <c r="D1351" s="57"/>
      <c r="E1351" s="57"/>
    </row>
    <row r="1352" spans="4:5">
      <c r="D1352" s="57"/>
      <c r="E1352" s="57"/>
    </row>
    <row r="1353" spans="4:5">
      <c r="D1353" s="57"/>
      <c r="E1353" s="57"/>
    </row>
    <row r="1354" spans="4:5">
      <c r="D1354" s="57"/>
      <c r="E1354" s="57"/>
    </row>
    <row r="1355" spans="4:5">
      <c r="D1355" s="57"/>
      <c r="E1355" s="57"/>
    </row>
    <row r="1356" spans="4:5">
      <c r="D1356" s="57"/>
      <c r="E1356" s="57"/>
    </row>
    <row r="1357" spans="4:5">
      <c r="D1357" s="57"/>
      <c r="E1357" s="57"/>
    </row>
    <row r="1358" spans="4:5">
      <c r="D1358" s="57"/>
      <c r="E1358" s="57"/>
    </row>
    <row r="1359" spans="4:5">
      <c r="D1359" s="57"/>
      <c r="E1359" s="57"/>
    </row>
    <row r="1360" spans="4:5">
      <c r="D1360" s="57"/>
      <c r="E1360" s="57"/>
    </row>
    <row r="1361" spans="4:5">
      <c r="D1361" s="57"/>
      <c r="E1361" s="57"/>
    </row>
    <row r="1362" spans="4:5">
      <c r="D1362" s="57"/>
      <c r="E1362" s="57"/>
    </row>
    <row r="1363" spans="4:5">
      <c r="D1363" s="57"/>
      <c r="E1363" s="57"/>
    </row>
    <row r="1364" spans="4:5">
      <c r="D1364" s="57"/>
      <c r="E1364" s="57"/>
    </row>
    <row r="1365" spans="4:5">
      <c r="D1365" s="57"/>
      <c r="E1365" s="57"/>
    </row>
    <row r="1366" spans="4:5">
      <c r="D1366" s="57"/>
      <c r="E1366" s="57"/>
    </row>
    <row r="1367" spans="4:5">
      <c r="D1367" s="57"/>
      <c r="E1367" s="57"/>
    </row>
    <row r="1368" spans="4:5">
      <c r="D1368" s="57"/>
      <c r="E1368" s="57"/>
    </row>
    <row r="1369" spans="4:5">
      <c r="D1369" s="57"/>
      <c r="E1369" s="57"/>
    </row>
    <row r="1370" spans="4:5">
      <c r="D1370" s="57"/>
      <c r="E1370" s="57"/>
    </row>
    <row r="1371" spans="4:5">
      <c r="D1371" s="57"/>
      <c r="E1371" s="57"/>
    </row>
    <row r="1372" spans="4:5">
      <c r="D1372" s="57"/>
      <c r="E1372" s="57"/>
    </row>
    <row r="1373" spans="4:5">
      <c r="D1373" s="57"/>
      <c r="E1373" s="57"/>
    </row>
    <row r="1374" spans="4:5">
      <c r="D1374" s="57"/>
      <c r="E1374" s="57"/>
    </row>
    <row r="1375" spans="4:5">
      <c r="D1375" s="57"/>
      <c r="E1375" s="57"/>
    </row>
    <row r="1376" spans="4:5">
      <c r="D1376" s="57"/>
      <c r="E1376" s="57"/>
    </row>
    <row r="1377" spans="4:5">
      <c r="D1377" s="57"/>
      <c r="E1377" s="57"/>
    </row>
    <row r="1378" spans="4:5">
      <c r="D1378" s="57"/>
      <c r="E1378" s="57"/>
    </row>
    <row r="1379" spans="4:5">
      <c r="D1379" s="57"/>
      <c r="E1379" s="57"/>
    </row>
    <row r="1380" spans="4:5">
      <c r="D1380" s="57"/>
      <c r="E1380" s="57"/>
    </row>
    <row r="1381" spans="4:5">
      <c r="D1381" s="57"/>
      <c r="E1381" s="57"/>
    </row>
    <row r="1382" spans="4:5">
      <c r="D1382" s="57"/>
      <c r="E1382" s="57"/>
    </row>
    <row r="1383" spans="4:5">
      <c r="D1383" s="57"/>
      <c r="E1383" s="57"/>
    </row>
    <row r="1384" spans="4:5">
      <c r="D1384" s="57"/>
      <c r="E1384" s="57"/>
    </row>
    <row r="1385" spans="4:5">
      <c r="D1385" s="57"/>
      <c r="E1385" s="57"/>
    </row>
    <row r="1386" spans="4:5">
      <c r="D1386" s="57"/>
      <c r="E1386" s="57"/>
    </row>
    <row r="1387" spans="4:5">
      <c r="D1387" s="57"/>
      <c r="E1387" s="57"/>
    </row>
    <row r="1388" spans="4:5">
      <c r="D1388" s="57"/>
      <c r="E1388" s="57"/>
    </row>
    <row r="1389" spans="4:5">
      <c r="D1389" s="57"/>
      <c r="E1389" s="57"/>
    </row>
    <row r="1390" spans="4:5">
      <c r="D1390" s="57"/>
      <c r="E1390" s="57"/>
    </row>
    <row r="1391" spans="4:5">
      <c r="D1391" s="57"/>
      <c r="E1391" s="57"/>
    </row>
    <row r="1392" spans="4:5">
      <c r="D1392" s="57"/>
      <c r="E1392" s="57"/>
    </row>
    <row r="1393" spans="4:5">
      <c r="D1393" s="57"/>
      <c r="E1393" s="57"/>
    </row>
    <row r="1394" spans="4:5">
      <c r="D1394" s="57"/>
      <c r="E1394" s="57"/>
    </row>
    <row r="1395" spans="4:5">
      <c r="D1395" s="57"/>
      <c r="E1395" s="57"/>
    </row>
    <row r="1396" spans="4:5">
      <c r="D1396" s="57"/>
      <c r="E1396" s="57"/>
    </row>
    <row r="1397" spans="4:5">
      <c r="D1397" s="57"/>
      <c r="E1397" s="57"/>
    </row>
    <row r="1398" spans="4:5">
      <c r="D1398" s="57"/>
      <c r="E1398" s="57"/>
    </row>
    <row r="1399" spans="4:5">
      <c r="D1399" s="57"/>
      <c r="E1399" s="57"/>
    </row>
    <row r="1400" spans="4:5">
      <c r="D1400" s="57"/>
      <c r="E1400" s="57"/>
    </row>
    <row r="1401" spans="4:5">
      <c r="D1401" s="57"/>
      <c r="E1401" s="57"/>
    </row>
    <row r="1402" spans="4:5">
      <c r="D1402" s="57"/>
      <c r="E1402" s="57"/>
    </row>
    <row r="1403" spans="4:5">
      <c r="D1403" s="57"/>
      <c r="E1403" s="57"/>
    </row>
    <row r="1404" spans="4:5">
      <c r="D1404" s="57"/>
      <c r="E1404" s="57"/>
    </row>
    <row r="1405" spans="4:5">
      <c r="D1405" s="57"/>
      <c r="E1405" s="57"/>
    </row>
    <row r="1406" spans="4:5">
      <c r="D1406" s="57"/>
      <c r="E1406" s="57"/>
    </row>
    <row r="1407" spans="4:5">
      <c r="D1407" s="57"/>
      <c r="E1407" s="57"/>
    </row>
    <row r="1408" spans="4:5">
      <c r="D1408" s="57"/>
      <c r="E1408" s="57"/>
    </row>
    <row r="1409" spans="4:5">
      <c r="D1409" s="57"/>
      <c r="E1409" s="57"/>
    </row>
    <row r="1410" spans="4:5">
      <c r="D1410" s="57"/>
      <c r="E1410" s="57"/>
    </row>
    <row r="1411" spans="4:5">
      <c r="D1411" s="57"/>
      <c r="E1411" s="57"/>
    </row>
    <row r="1412" spans="4:5">
      <c r="D1412" s="57"/>
      <c r="E1412" s="57"/>
    </row>
    <row r="1413" spans="4:5">
      <c r="D1413" s="57"/>
      <c r="E1413" s="57"/>
    </row>
    <row r="1414" spans="4:5">
      <c r="D1414" s="57"/>
      <c r="E1414" s="57"/>
    </row>
    <row r="1415" spans="4:5">
      <c r="D1415" s="57"/>
      <c r="E1415" s="57"/>
    </row>
    <row r="1416" spans="4:5">
      <c r="D1416" s="57"/>
      <c r="E1416" s="57"/>
    </row>
    <row r="1417" spans="4:5">
      <c r="D1417" s="57"/>
      <c r="E1417" s="57"/>
    </row>
    <row r="1418" spans="4:5">
      <c r="D1418" s="57"/>
      <c r="E1418" s="57"/>
    </row>
    <row r="1419" spans="4:5">
      <c r="D1419" s="57"/>
      <c r="E1419" s="57"/>
    </row>
    <row r="1420" spans="4:5">
      <c r="D1420" s="57"/>
      <c r="E1420" s="57"/>
    </row>
    <row r="1421" spans="4:5">
      <c r="D1421" s="57"/>
      <c r="E1421" s="57"/>
    </row>
    <row r="1422" spans="4:5">
      <c r="D1422" s="57"/>
      <c r="E1422" s="57"/>
    </row>
    <row r="1423" spans="4:5">
      <c r="D1423" s="57"/>
      <c r="E1423" s="57"/>
    </row>
    <row r="1424" spans="4:5">
      <c r="D1424" s="57"/>
      <c r="E1424" s="57"/>
    </row>
    <row r="1425" spans="4:5">
      <c r="D1425" s="57"/>
      <c r="E1425" s="57"/>
    </row>
    <row r="1426" spans="4:5">
      <c r="D1426" s="57"/>
      <c r="E1426" s="57"/>
    </row>
    <row r="1427" spans="4:5">
      <c r="D1427" s="57"/>
      <c r="E1427" s="57"/>
    </row>
    <row r="1428" spans="4:5">
      <c r="D1428" s="57"/>
      <c r="E1428" s="57"/>
    </row>
    <row r="1429" spans="4:5">
      <c r="D1429" s="57"/>
      <c r="E1429" s="57"/>
    </row>
    <row r="1430" spans="4:5">
      <c r="D1430" s="57"/>
      <c r="E1430" s="57"/>
    </row>
    <row r="1431" spans="4:5">
      <c r="D1431" s="57"/>
      <c r="E1431" s="57"/>
    </row>
    <row r="1432" spans="4:5">
      <c r="D1432" s="57"/>
      <c r="E1432" s="57"/>
    </row>
    <row r="1433" spans="4:5">
      <c r="D1433" s="57"/>
      <c r="E1433" s="57"/>
    </row>
    <row r="1434" spans="4:5">
      <c r="D1434" s="57"/>
      <c r="E1434" s="57"/>
    </row>
    <row r="1435" spans="4:5">
      <c r="D1435" s="57"/>
      <c r="E1435" s="57"/>
    </row>
    <row r="1436" spans="4:5">
      <c r="D1436" s="57"/>
      <c r="E1436" s="57"/>
    </row>
    <row r="1437" spans="4:5">
      <c r="D1437" s="57"/>
      <c r="E1437" s="57"/>
    </row>
    <row r="1438" spans="4:5">
      <c r="D1438" s="57"/>
      <c r="E1438" s="57"/>
    </row>
    <row r="1439" spans="4:5">
      <c r="D1439" s="57"/>
      <c r="E1439" s="57"/>
    </row>
    <row r="1440" spans="4:5">
      <c r="D1440" s="57"/>
      <c r="E1440" s="57"/>
    </row>
    <row r="1441" spans="4:5">
      <c r="D1441" s="57"/>
      <c r="E1441" s="57"/>
    </row>
    <row r="1442" spans="4:5">
      <c r="D1442" s="57"/>
      <c r="E1442" s="57"/>
    </row>
    <row r="1443" spans="4:5">
      <c r="D1443" s="57"/>
      <c r="E1443" s="57"/>
    </row>
    <row r="1444" spans="4:5">
      <c r="D1444" s="57"/>
      <c r="E1444" s="57"/>
    </row>
    <row r="1445" spans="4:5">
      <c r="D1445" s="57"/>
      <c r="E1445" s="57"/>
    </row>
    <row r="1446" spans="4:5">
      <c r="D1446" s="57"/>
      <c r="E1446" s="57"/>
    </row>
    <row r="1447" spans="4:5">
      <c r="D1447" s="57"/>
      <c r="E1447" s="57"/>
    </row>
    <row r="1448" spans="4:5">
      <c r="D1448" s="57"/>
      <c r="E1448" s="57"/>
    </row>
    <row r="1449" spans="4:5">
      <c r="D1449" s="57"/>
      <c r="E1449" s="57"/>
    </row>
    <row r="1450" spans="4:5">
      <c r="D1450" s="57"/>
      <c r="E1450" s="57"/>
    </row>
    <row r="1451" spans="4:5">
      <c r="D1451" s="57"/>
      <c r="E1451" s="57"/>
    </row>
    <row r="1452" spans="4:5">
      <c r="D1452" s="57"/>
      <c r="E1452" s="57"/>
    </row>
    <row r="1453" spans="4:5">
      <c r="D1453" s="57"/>
      <c r="E1453" s="57"/>
    </row>
    <row r="1454" spans="4:5">
      <c r="D1454" s="57"/>
      <c r="E1454" s="57"/>
    </row>
    <row r="1455" spans="4:5">
      <c r="D1455" s="57"/>
      <c r="E1455" s="57"/>
    </row>
    <row r="1456" spans="4:5">
      <c r="D1456" s="57"/>
      <c r="E1456" s="57"/>
    </row>
    <row r="1457" spans="4:5">
      <c r="D1457" s="57"/>
      <c r="E1457" s="57"/>
    </row>
    <row r="1458" spans="4:5">
      <c r="D1458" s="57"/>
      <c r="E1458" s="57"/>
    </row>
    <row r="1459" spans="4:5">
      <c r="D1459" s="57"/>
      <c r="E1459" s="57"/>
    </row>
    <row r="1460" spans="4:5">
      <c r="D1460" s="57"/>
      <c r="E1460" s="57"/>
    </row>
    <row r="1461" spans="4:5">
      <c r="D1461" s="57"/>
      <c r="E1461" s="57"/>
    </row>
    <row r="1462" spans="4:5">
      <c r="D1462" s="57"/>
      <c r="E1462" s="57"/>
    </row>
    <row r="1463" spans="4:5">
      <c r="D1463" s="57"/>
      <c r="E1463" s="57"/>
    </row>
    <row r="1464" spans="4:5">
      <c r="D1464" s="57"/>
      <c r="E1464" s="57"/>
    </row>
    <row r="1465" spans="4:5">
      <c r="D1465" s="57"/>
      <c r="E1465" s="57"/>
    </row>
    <row r="1466" spans="4:5">
      <c r="D1466" s="57"/>
      <c r="E1466" s="57"/>
    </row>
    <row r="1467" spans="4:5">
      <c r="D1467" s="57"/>
      <c r="E1467" s="57"/>
    </row>
    <row r="1468" spans="4:5">
      <c r="D1468" s="57"/>
      <c r="E1468" s="57"/>
    </row>
    <row r="1469" spans="4:5">
      <c r="D1469" s="57"/>
      <c r="E1469" s="57"/>
    </row>
    <row r="1470" spans="4:5">
      <c r="D1470" s="57"/>
      <c r="E1470" s="57"/>
    </row>
    <row r="1471" spans="4:5">
      <c r="D1471" s="57"/>
      <c r="E1471" s="57"/>
    </row>
    <row r="1472" spans="4:5">
      <c r="D1472" s="57"/>
      <c r="E1472" s="57"/>
    </row>
    <row r="1473" spans="4:5">
      <c r="D1473" s="57"/>
      <c r="E1473" s="57"/>
    </row>
    <row r="1474" spans="4:5">
      <c r="D1474" s="57"/>
      <c r="E1474" s="57"/>
    </row>
    <row r="1475" spans="4:5">
      <c r="D1475" s="57"/>
      <c r="E1475" s="57"/>
    </row>
    <row r="1476" spans="4:5">
      <c r="D1476" s="57"/>
      <c r="E1476" s="57"/>
    </row>
    <row r="1477" spans="4:5">
      <c r="D1477" s="57"/>
      <c r="E1477" s="57"/>
    </row>
    <row r="1478" spans="4:5">
      <c r="D1478" s="57"/>
      <c r="E1478" s="57"/>
    </row>
    <row r="1479" spans="4:5">
      <c r="D1479" s="57"/>
      <c r="E1479" s="57"/>
    </row>
    <row r="1480" spans="4:5">
      <c r="D1480" s="57"/>
      <c r="E1480" s="57"/>
    </row>
    <row r="1481" spans="4:5">
      <c r="D1481" s="57"/>
      <c r="E1481" s="57"/>
    </row>
    <row r="1482" spans="4:5">
      <c r="D1482" s="57"/>
      <c r="E1482" s="57"/>
    </row>
    <row r="1483" spans="4:5">
      <c r="D1483" s="57"/>
      <c r="E1483" s="57"/>
    </row>
    <row r="1484" spans="4:5">
      <c r="D1484" s="57"/>
      <c r="E1484" s="57"/>
    </row>
    <row r="1485" spans="4:5">
      <c r="D1485" s="57"/>
      <c r="E1485" s="57"/>
    </row>
    <row r="1486" spans="4:5">
      <c r="D1486" s="57"/>
      <c r="E1486" s="57"/>
    </row>
    <row r="1487" spans="4:5">
      <c r="D1487" s="57"/>
      <c r="E1487" s="57"/>
    </row>
    <row r="1488" spans="4:5">
      <c r="D1488" s="57"/>
      <c r="E1488" s="57"/>
    </row>
    <row r="1489" spans="4:5">
      <c r="D1489" s="57"/>
      <c r="E1489" s="57"/>
    </row>
    <row r="1490" spans="4:5">
      <c r="D1490" s="57"/>
      <c r="E1490" s="57"/>
    </row>
    <row r="1491" spans="4:5">
      <c r="D1491" s="57"/>
      <c r="E1491" s="57"/>
    </row>
    <row r="1492" spans="4:5">
      <c r="D1492" s="57"/>
      <c r="E1492" s="57"/>
    </row>
    <row r="1493" spans="4:5">
      <c r="D1493" s="57"/>
      <c r="E1493" s="57"/>
    </row>
    <row r="1494" spans="4:5">
      <c r="D1494" s="57"/>
      <c r="E1494" s="57"/>
    </row>
    <row r="1495" spans="4:5">
      <c r="D1495" s="57"/>
      <c r="E1495" s="57"/>
    </row>
    <row r="1496" spans="4:5">
      <c r="D1496" s="57"/>
      <c r="E1496" s="57"/>
    </row>
    <row r="1497" spans="4:5">
      <c r="D1497" s="57"/>
      <c r="E1497" s="57"/>
    </row>
    <row r="1498" spans="4:5">
      <c r="D1498" s="57"/>
      <c r="E1498" s="57"/>
    </row>
    <row r="1499" spans="4:5">
      <c r="D1499" s="57"/>
      <c r="E1499" s="57"/>
    </row>
    <row r="1500" spans="4:5">
      <c r="D1500" s="57"/>
      <c r="E1500" s="57"/>
    </row>
    <row r="1501" spans="4:5">
      <c r="D1501" s="57"/>
      <c r="E1501" s="57"/>
    </row>
    <row r="1502" spans="4:5">
      <c r="D1502" s="57"/>
      <c r="E1502" s="57"/>
    </row>
    <row r="1503" spans="4:5">
      <c r="D1503" s="57"/>
      <c r="E1503" s="57"/>
    </row>
    <row r="1504" spans="4:5">
      <c r="D1504" s="57"/>
      <c r="E1504" s="57"/>
    </row>
    <row r="1505" spans="4:5">
      <c r="D1505" s="57"/>
      <c r="E1505" s="57"/>
    </row>
    <row r="1506" spans="4:5">
      <c r="D1506" s="57"/>
      <c r="E1506" s="57"/>
    </row>
    <row r="1507" spans="4:5">
      <c r="D1507" s="57"/>
      <c r="E1507" s="57"/>
    </row>
    <row r="1508" spans="4:5">
      <c r="D1508" s="57"/>
      <c r="E1508" s="57"/>
    </row>
    <row r="1509" spans="4:5">
      <c r="D1509" s="57"/>
      <c r="E1509" s="57"/>
    </row>
    <row r="1510" spans="4:5">
      <c r="D1510" s="57"/>
      <c r="E1510" s="57"/>
    </row>
    <row r="1511" spans="4:5">
      <c r="D1511" s="57"/>
      <c r="E1511" s="57"/>
    </row>
    <row r="1512" spans="4:5">
      <c r="D1512" s="57"/>
      <c r="E1512" s="57"/>
    </row>
    <row r="1513" spans="4:5">
      <c r="D1513" s="57"/>
      <c r="E1513" s="57"/>
    </row>
    <row r="1514" spans="4:5">
      <c r="D1514" s="57"/>
      <c r="E1514" s="57"/>
    </row>
    <row r="1515" spans="4:5">
      <c r="D1515" s="57"/>
      <c r="E1515" s="57"/>
    </row>
    <row r="1516" spans="4:5">
      <c r="D1516" s="57"/>
      <c r="E1516" s="57"/>
    </row>
    <row r="1517" spans="4:5">
      <c r="D1517" s="57"/>
      <c r="E1517" s="57"/>
    </row>
    <row r="1518" spans="4:5">
      <c r="D1518" s="57"/>
      <c r="E1518" s="57"/>
    </row>
    <row r="1519" spans="4:5">
      <c r="D1519" s="57"/>
      <c r="E1519" s="57"/>
    </row>
    <row r="1520" spans="4:5">
      <c r="D1520" s="57"/>
      <c r="E1520" s="57"/>
    </row>
    <row r="1521" spans="4:5">
      <c r="D1521" s="57"/>
      <c r="E1521" s="57"/>
    </row>
    <row r="1522" spans="4:5">
      <c r="D1522" s="57"/>
      <c r="E1522" s="57"/>
    </row>
    <row r="1523" spans="4:5">
      <c r="D1523" s="57"/>
      <c r="E1523" s="57"/>
    </row>
    <row r="1524" spans="4:5">
      <c r="D1524" s="57"/>
      <c r="E1524" s="57"/>
    </row>
    <row r="1525" spans="4:5">
      <c r="D1525" s="57"/>
      <c r="E1525" s="57"/>
    </row>
    <row r="1526" spans="4:5">
      <c r="D1526" s="57"/>
      <c r="E1526" s="57"/>
    </row>
    <row r="1527" spans="4:5">
      <c r="D1527" s="57"/>
      <c r="E1527" s="57"/>
    </row>
    <row r="1528" spans="4:5">
      <c r="D1528" s="57"/>
      <c r="E1528" s="57"/>
    </row>
    <row r="1529" spans="4:5">
      <c r="D1529" s="57"/>
      <c r="E1529" s="57"/>
    </row>
    <row r="1530" spans="4:5">
      <c r="D1530" s="57"/>
      <c r="E1530" s="57"/>
    </row>
    <row r="1531" spans="4:5">
      <c r="D1531" s="57"/>
      <c r="E1531" s="57"/>
    </row>
    <row r="1532" spans="4:5">
      <c r="D1532" s="57"/>
      <c r="E1532" s="57"/>
    </row>
    <row r="1533" spans="4:5">
      <c r="D1533" s="57"/>
      <c r="E1533" s="57"/>
    </row>
    <row r="1534" spans="4:5">
      <c r="D1534" s="57"/>
      <c r="E1534" s="57"/>
    </row>
    <row r="1535" spans="4:5">
      <c r="D1535" s="57"/>
      <c r="E1535" s="57"/>
    </row>
    <row r="1536" spans="4:5">
      <c r="D1536" s="57"/>
      <c r="E1536" s="57"/>
    </row>
    <row r="1537" spans="4:5">
      <c r="D1537" s="57"/>
      <c r="E1537" s="57"/>
    </row>
    <row r="1538" spans="4:5">
      <c r="D1538" s="57"/>
      <c r="E1538" s="57"/>
    </row>
    <row r="1539" spans="4:5">
      <c r="D1539" s="57"/>
      <c r="E1539" s="57"/>
    </row>
    <row r="1540" spans="4:5">
      <c r="D1540" s="57"/>
      <c r="E1540" s="57"/>
    </row>
    <row r="1541" spans="4:5">
      <c r="D1541" s="57"/>
      <c r="E1541" s="57"/>
    </row>
    <row r="1542" spans="4:5">
      <c r="D1542" s="57"/>
      <c r="E1542" s="57"/>
    </row>
    <row r="1543" spans="4:5">
      <c r="D1543" s="57"/>
      <c r="E1543" s="57"/>
    </row>
    <row r="1544" spans="4:5">
      <c r="D1544" s="57"/>
      <c r="E1544" s="57"/>
    </row>
    <row r="1545" spans="4:5">
      <c r="D1545" s="57"/>
      <c r="E1545" s="57"/>
    </row>
    <row r="1546" spans="4:5">
      <c r="D1546" s="57"/>
      <c r="E1546" s="57"/>
    </row>
    <row r="1547" spans="4:5">
      <c r="D1547" s="57"/>
      <c r="E1547" s="57"/>
    </row>
    <row r="1548" spans="4:5">
      <c r="D1548" s="57"/>
      <c r="E1548" s="57"/>
    </row>
    <row r="1549" spans="4:5">
      <c r="D1549" s="57"/>
      <c r="E1549" s="57"/>
    </row>
    <row r="1550" spans="4:5">
      <c r="D1550" s="57"/>
      <c r="E1550" s="57"/>
    </row>
    <row r="1551" spans="4:5">
      <c r="D1551" s="57"/>
      <c r="E1551" s="57"/>
    </row>
    <row r="1552" spans="4:5">
      <c r="D1552" s="57"/>
      <c r="E1552" s="57"/>
    </row>
    <row r="1553" spans="4:5">
      <c r="D1553" s="57"/>
      <c r="E1553" s="57"/>
    </row>
    <row r="1554" spans="4:5">
      <c r="D1554" s="57"/>
      <c r="E1554" s="57"/>
    </row>
    <row r="1555" spans="4:5">
      <c r="D1555" s="57"/>
      <c r="E1555" s="57"/>
    </row>
    <row r="1556" spans="4:5">
      <c r="D1556" s="57"/>
      <c r="E1556" s="57"/>
    </row>
    <row r="1557" spans="4:5">
      <c r="D1557" s="57"/>
      <c r="E1557" s="57"/>
    </row>
    <row r="1558" spans="4:5">
      <c r="D1558" s="57"/>
      <c r="E1558" s="57"/>
    </row>
    <row r="1559" spans="4:5">
      <c r="D1559" s="57"/>
      <c r="E1559" s="57"/>
    </row>
    <row r="1560" spans="4:5">
      <c r="D1560" s="57"/>
      <c r="E1560" s="57"/>
    </row>
    <row r="1561" spans="4:5">
      <c r="D1561" s="57"/>
      <c r="E1561" s="57"/>
    </row>
    <row r="1562" spans="4:5">
      <c r="D1562" s="57"/>
      <c r="E1562" s="57"/>
    </row>
    <row r="1563" spans="4:5">
      <c r="D1563" s="57"/>
      <c r="E1563" s="57"/>
    </row>
    <row r="1564" spans="4:5">
      <c r="D1564" s="57"/>
      <c r="E1564" s="57"/>
    </row>
    <row r="1565" spans="4:5">
      <c r="D1565" s="57"/>
      <c r="E1565" s="57"/>
    </row>
    <row r="1566" spans="4:5">
      <c r="D1566" s="57"/>
      <c r="E1566" s="57"/>
    </row>
    <row r="1567" spans="4:5">
      <c r="D1567" s="57"/>
      <c r="E1567" s="57"/>
    </row>
    <row r="1568" spans="4:5">
      <c r="D1568" s="57"/>
      <c r="E1568" s="57"/>
    </row>
    <row r="1569" spans="4:5">
      <c r="D1569" s="57"/>
      <c r="E1569" s="57"/>
    </row>
    <row r="1570" spans="4:5">
      <c r="D1570" s="57"/>
      <c r="E1570" s="57"/>
    </row>
    <row r="1571" spans="4:5">
      <c r="D1571" s="57"/>
      <c r="E1571" s="57"/>
    </row>
    <row r="1572" spans="4:5">
      <c r="D1572" s="57"/>
      <c r="E1572" s="57"/>
    </row>
    <row r="1573" spans="4:5">
      <c r="D1573" s="57"/>
      <c r="E1573" s="57"/>
    </row>
    <row r="1574" spans="4:5">
      <c r="D1574" s="57"/>
      <c r="E1574" s="57"/>
    </row>
    <row r="1575" spans="4:5">
      <c r="D1575" s="57"/>
      <c r="E1575" s="57"/>
    </row>
    <row r="1576" spans="4:5">
      <c r="D1576" s="57"/>
      <c r="E1576" s="57"/>
    </row>
    <row r="1577" spans="4:5">
      <c r="D1577" s="57"/>
      <c r="E1577" s="57"/>
    </row>
    <row r="1578" spans="4:5">
      <c r="D1578" s="57"/>
      <c r="E1578" s="57"/>
    </row>
    <row r="1579" spans="4:5">
      <c r="D1579" s="57"/>
      <c r="E1579" s="57"/>
    </row>
    <row r="1580" spans="4:5">
      <c r="D1580" s="57"/>
      <c r="E1580" s="57"/>
    </row>
    <row r="1581" spans="4:5">
      <c r="D1581" s="57"/>
      <c r="E1581" s="57"/>
    </row>
    <row r="1582" spans="4:5">
      <c r="D1582" s="57"/>
      <c r="E1582" s="57"/>
    </row>
    <row r="1583" spans="4:5">
      <c r="D1583" s="57"/>
      <c r="E1583" s="57"/>
    </row>
    <row r="1584" spans="4:5">
      <c r="D1584" s="57"/>
      <c r="E1584" s="57"/>
    </row>
    <row r="1585" spans="4:5">
      <c r="D1585" s="57"/>
      <c r="E1585" s="57"/>
    </row>
    <row r="1586" spans="4:5">
      <c r="D1586" s="57"/>
      <c r="E1586" s="57"/>
    </row>
    <row r="1587" spans="4:5">
      <c r="D1587" s="57"/>
      <c r="E1587" s="57"/>
    </row>
    <row r="1588" spans="4:5">
      <c r="D1588" s="57"/>
      <c r="E1588" s="57"/>
    </row>
    <row r="1589" spans="4:5">
      <c r="D1589" s="57"/>
      <c r="E1589" s="57"/>
    </row>
    <row r="1590" spans="4:5">
      <c r="D1590" s="57"/>
      <c r="E1590" s="57"/>
    </row>
    <row r="1591" spans="4:5">
      <c r="D1591" s="57"/>
      <c r="E1591" s="57"/>
    </row>
    <row r="1592" spans="4:5">
      <c r="D1592" s="57"/>
      <c r="E1592" s="57"/>
    </row>
    <row r="1593" spans="4:5">
      <c r="D1593" s="57"/>
      <c r="E1593" s="57"/>
    </row>
    <row r="1594" spans="4:5">
      <c r="D1594" s="57"/>
      <c r="E1594" s="57"/>
    </row>
    <row r="1595" spans="4:5">
      <c r="D1595" s="57"/>
      <c r="E1595" s="57"/>
    </row>
    <row r="1596" spans="4:5">
      <c r="D1596" s="57"/>
      <c r="E1596" s="57"/>
    </row>
    <row r="1597" spans="4:5">
      <c r="D1597" s="57"/>
      <c r="E1597" s="57"/>
    </row>
    <row r="1598" spans="4:5">
      <c r="D1598" s="57"/>
      <c r="E1598" s="57"/>
    </row>
    <row r="1599" spans="4:5">
      <c r="D1599" s="57"/>
      <c r="E1599" s="57"/>
    </row>
    <row r="1600" spans="4:5">
      <c r="D1600" s="57"/>
      <c r="E1600" s="57"/>
    </row>
    <row r="1601" spans="4:5">
      <c r="D1601" s="57"/>
      <c r="E1601" s="57"/>
    </row>
    <row r="1602" spans="4:5">
      <c r="D1602" s="57"/>
      <c r="E1602" s="57"/>
    </row>
    <row r="1603" spans="4:5">
      <c r="D1603" s="57"/>
      <c r="E1603" s="57"/>
    </row>
    <row r="1604" spans="4:5">
      <c r="D1604" s="57"/>
      <c r="E1604" s="57"/>
    </row>
    <row r="1605" spans="4:5">
      <c r="D1605" s="57"/>
      <c r="E1605" s="57"/>
    </row>
    <row r="1606" spans="4:5">
      <c r="D1606" s="57"/>
      <c r="E1606" s="57"/>
    </row>
    <row r="1607" spans="4:5">
      <c r="D1607" s="57"/>
      <c r="E1607" s="57"/>
    </row>
    <row r="1608" spans="4:5">
      <c r="D1608" s="57"/>
      <c r="E1608" s="57"/>
    </row>
    <row r="1609" spans="4:5">
      <c r="D1609" s="57"/>
      <c r="E1609" s="57"/>
    </row>
    <row r="1610" spans="4:5">
      <c r="D1610" s="57"/>
      <c r="E1610" s="57"/>
    </row>
    <row r="1611" spans="4:5">
      <c r="D1611" s="57"/>
      <c r="E1611" s="57"/>
    </row>
    <row r="1612" spans="4:5">
      <c r="D1612" s="57"/>
      <c r="E1612" s="57"/>
    </row>
    <row r="1613" spans="4:5">
      <c r="D1613" s="57"/>
      <c r="E1613" s="57"/>
    </row>
    <row r="1614" spans="4:5">
      <c r="D1614" s="57"/>
      <c r="E1614" s="57"/>
    </row>
    <row r="1615" spans="4:5">
      <c r="D1615" s="57"/>
      <c r="E1615" s="57"/>
    </row>
    <row r="1616" spans="4:5">
      <c r="D1616" s="57"/>
      <c r="E1616" s="57"/>
    </row>
    <row r="1617" spans="4:5">
      <c r="D1617" s="57"/>
      <c r="E1617" s="57"/>
    </row>
    <row r="1618" spans="4:5">
      <c r="D1618" s="57"/>
      <c r="E1618" s="57"/>
    </row>
    <row r="1619" spans="4:5">
      <c r="D1619" s="57"/>
      <c r="E1619" s="57"/>
    </row>
    <row r="1620" spans="4:5">
      <c r="D1620" s="57"/>
      <c r="E1620" s="57"/>
    </row>
    <row r="1621" spans="4:5">
      <c r="D1621" s="57"/>
      <c r="E1621" s="57"/>
    </row>
    <row r="1622" spans="4:5">
      <c r="D1622" s="57"/>
      <c r="E1622" s="57"/>
    </row>
    <row r="1623" spans="4:5">
      <c r="D1623" s="57"/>
      <c r="E1623" s="57"/>
    </row>
    <row r="1624" spans="4:5">
      <c r="D1624" s="57"/>
      <c r="E1624" s="57"/>
    </row>
    <row r="1625" spans="4:5">
      <c r="D1625" s="57"/>
      <c r="E1625" s="57"/>
    </row>
    <row r="1626" spans="4:5">
      <c r="D1626" s="57"/>
      <c r="E1626" s="57"/>
    </row>
    <row r="1627" spans="4:5">
      <c r="D1627" s="57"/>
      <c r="E1627" s="57"/>
    </row>
    <row r="1628" spans="4:5">
      <c r="D1628" s="57"/>
      <c r="E1628" s="57"/>
    </row>
    <row r="1629" spans="4:5">
      <c r="D1629" s="57"/>
      <c r="E1629" s="57"/>
    </row>
    <row r="1630" spans="4:5">
      <c r="D1630" s="57"/>
      <c r="E1630" s="57"/>
    </row>
    <row r="1631" spans="4:5">
      <c r="D1631" s="57"/>
      <c r="E1631" s="57"/>
    </row>
    <row r="1632" spans="4:5">
      <c r="D1632" s="57"/>
      <c r="E1632" s="57"/>
    </row>
    <row r="1633" spans="4:5">
      <c r="D1633" s="57"/>
      <c r="E1633" s="57"/>
    </row>
    <row r="1634" spans="4:5">
      <c r="D1634" s="57"/>
      <c r="E1634" s="57"/>
    </row>
    <row r="1635" spans="4:5">
      <c r="D1635" s="57"/>
      <c r="E1635" s="57"/>
    </row>
    <row r="1636" spans="4:5">
      <c r="D1636" s="57"/>
      <c r="E1636" s="57"/>
    </row>
    <row r="1637" spans="4:5">
      <c r="D1637" s="57"/>
      <c r="E1637" s="57"/>
    </row>
    <row r="1638" spans="4:5">
      <c r="D1638" s="57"/>
      <c r="E1638" s="57"/>
    </row>
    <row r="1639" spans="4:5">
      <c r="D1639" s="57"/>
      <c r="E1639" s="57"/>
    </row>
    <row r="1640" spans="4:5">
      <c r="D1640" s="57"/>
      <c r="E1640" s="57"/>
    </row>
    <row r="1641" spans="4:5">
      <c r="D1641" s="57"/>
      <c r="E1641" s="57"/>
    </row>
    <row r="1642" spans="4:5">
      <c r="D1642" s="57"/>
      <c r="E1642" s="57"/>
    </row>
    <row r="1643" spans="4:5">
      <c r="D1643" s="57"/>
      <c r="E1643" s="57"/>
    </row>
    <row r="1644" spans="4:5">
      <c r="D1644" s="57"/>
      <c r="E1644" s="57"/>
    </row>
    <row r="1645" spans="4:5">
      <c r="D1645" s="57"/>
      <c r="E1645" s="57"/>
    </row>
    <row r="1646" spans="4:5">
      <c r="D1646" s="57"/>
      <c r="E1646" s="57"/>
    </row>
    <row r="1647" spans="4:5">
      <c r="D1647" s="57"/>
      <c r="E1647" s="57"/>
    </row>
    <row r="1648" spans="4:5">
      <c r="D1648" s="57"/>
      <c r="E1648" s="57"/>
    </row>
    <row r="1649" spans="4:5">
      <c r="D1649" s="57"/>
      <c r="E1649" s="57"/>
    </row>
    <row r="1650" spans="4:5">
      <c r="D1650" s="57"/>
      <c r="E1650" s="57"/>
    </row>
    <row r="1651" spans="4:5">
      <c r="D1651" s="57"/>
      <c r="E1651" s="57"/>
    </row>
    <row r="1652" spans="4:5">
      <c r="D1652" s="57"/>
      <c r="E1652" s="57"/>
    </row>
    <row r="1653" spans="4:5">
      <c r="D1653" s="57"/>
      <c r="E1653" s="57"/>
    </row>
    <row r="1654" spans="4:5">
      <c r="D1654" s="57"/>
      <c r="E1654" s="57"/>
    </row>
    <row r="1655" spans="4:5">
      <c r="D1655" s="57"/>
      <c r="E1655" s="57"/>
    </row>
    <row r="1656" spans="4:5">
      <c r="D1656" s="57"/>
      <c r="E1656" s="57"/>
    </row>
    <row r="1657" spans="4:5">
      <c r="D1657" s="57"/>
      <c r="E1657" s="57"/>
    </row>
    <row r="1658" spans="4:5">
      <c r="D1658" s="57"/>
      <c r="E1658" s="57"/>
    </row>
    <row r="1659" spans="4:5">
      <c r="D1659" s="57"/>
      <c r="E1659" s="57"/>
    </row>
    <row r="1660" spans="4:5">
      <c r="D1660" s="57"/>
      <c r="E1660" s="57"/>
    </row>
    <row r="1661" spans="4:5">
      <c r="D1661" s="57"/>
      <c r="E1661" s="57"/>
    </row>
    <row r="1662" spans="4:5">
      <c r="D1662" s="57"/>
      <c r="E1662" s="57"/>
    </row>
    <row r="1663" spans="4:5">
      <c r="D1663" s="57"/>
      <c r="E1663" s="57"/>
    </row>
    <row r="1664" spans="4:5">
      <c r="D1664" s="57"/>
      <c r="E1664" s="57"/>
    </row>
    <row r="1665" spans="4:5">
      <c r="D1665" s="57"/>
      <c r="E1665" s="57"/>
    </row>
    <row r="1666" spans="4:5">
      <c r="D1666" s="57"/>
      <c r="E1666" s="57"/>
    </row>
    <row r="1667" spans="4:5">
      <c r="D1667" s="57"/>
      <c r="E1667" s="57"/>
    </row>
    <row r="1668" spans="4:5">
      <c r="D1668" s="57"/>
      <c r="E1668" s="57"/>
    </row>
    <row r="1669" spans="4:5">
      <c r="D1669" s="57"/>
      <c r="E1669" s="57"/>
    </row>
    <row r="1670" spans="4:5">
      <c r="D1670" s="57"/>
      <c r="E1670" s="57"/>
    </row>
    <row r="1671" spans="4:5">
      <c r="D1671" s="57"/>
      <c r="E1671" s="57"/>
    </row>
    <row r="1672" spans="4:5">
      <c r="D1672" s="57"/>
      <c r="E1672" s="57"/>
    </row>
    <row r="1673" spans="4:5">
      <c r="D1673" s="57"/>
      <c r="E1673" s="57"/>
    </row>
    <row r="1674" spans="4:5">
      <c r="D1674" s="57"/>
      <c r="E1674" s="57"/>
    </row>
    <row r="1675" spans="4:5">
      <c r="D1675" s="57"/>
      <c r="E1675" s="57"/>
    </row>
    <row r="1676" spans="4:5">
      <c r="D1676" s="57"/>
      <c r="E1676" s="57"/>
    </row>
    <row r="1677" spans="4:5">
      <c r="D1677" s="57"/>
      <c r="E1677" s="57"/>
    </row>
    <row r="1678" spans="4:5">
      <c r="D1678" s="57"/>
      <c r="E1678" s="57"/>
    </row>
    <row r="1679" spans="4:5">
      <c r="D1679" s="57"/>
      <c r="E1679" s="57"/>
    </row>
    <row r="1680" spans="4:5">
      <c r="D1680" s="57"/>
      <c r="E1680" s="57"/>
    </row>
    <row r="1681" spans="4:5">
      <c r="D1681" s="57"/>
      <c r="E1681" s="57"/>
    </row>
    <row r="1682" spans="4:5">
      <c r="D1682" s="57"/>
      <c r="E1682" s="57"/>
    </row>
    <row r="1683" spans="4:5">
      <c r="D1683" s="57"/>
      <c r="E1683" s="57"/>
    </row>
    <row r="1684" spans="4:5">
      <c r="D1684" s="57"/>
      <c r="E1684" s="57"/>
    </row>
    <row r="1685" spans="4:5">
      <c r="D1685" s="57"/>
      <c r="E1685" s="57"/>
    </row>
    <row r="1686" spans="4:5">
      <c r="D1686" s="57"/>
      <c r="E1686" s="57"/>
    </row>
    <row r="1687" spans="4:5">
      <c r="D1687" s="57"/>
      <c r="E1687" s="57"/>
    </row>
    <row r="1688" spans="4:5">
      <c r="D1688" s="57"/>
      <c r="E1688" s="57"/>
    </row>
    <row r="1689" spans="4:5">
      <c r="D1689" s="57"/>
      <c r="E1689" s="57"/>
    </row>
    <row r="1690" spans="4:5">
      <c r="D1690" s="57"/>
      <c r="E1690" s="57"/>
    </row>
    <row r="1691" spans="4:5">
      <c r="D1691" s="57"/>
      <c r="E1691" s="57"/>
    </row>
    <row r="1692" spans="4:5">
      <c r="D1692" s="57"/>
      <c r="E1692" s="57"/>
    </row>
    <row r="1693" spans="4:5">
      <c r="D1693" s="57"/>
      <c r="E1693" s="57"/>
    </row>
    <row r="1694" spans="4:5">
      <c r="D1694" s="57"/>
      <c r="E1694" s="57"/>
    </row>
    <row r="1695" spans="4:5">
      <c r="D1695" s="57"/>
      <c r="E1695" s="57"/>
    </row>
    <row r="1696" spans="4:5">
      <c r="D1696" s="57"/>
      <c r="E1696" s="57"/>
    </row>
    <row r="1697" spans="4:5">
      <c r="D1697" s="57"/>
      <c r="E1697" s="57"/>
    </row>
    <row r="1698" spans="4:5">
      <c r="D1698" s="57"/>
      <c r="E1698" s="57"/>
    </row>
    <row r="1699" spans="4:5">
      <c r="D1699" s="57"/>
      <c r="E1699" s="57"/>
    </row>
    <row r="1700" spans="4:5">
      <c r="D1700" s="57"/>
      <c r="E1700" s="57"/>
    </row>
    <row r="1701" spans="4:5">
      <c r="D1701" s="57"/>
      <c r="E1701" s="57"/>
    </row>
    <row r="1702" spans="4:5">
      <c r="D1702" s="57"/>
      <c r="E1702" s="57"/>
    </row>
    <row r="1703" spans="4:5">
      <c r="D1703" s="57"/>
      <c r="E1703" s="57"/>
    </row>
    <row r="1704" spans="4:5">
      <c r="D1704" s="57"/>
      <c r="E1704" s="57"/>
    </row>
    <row r="1705" spans="4:5">
      <c r="D1705" s="57"/>
      <c r="E1705" s="57"/>
    </row>
    <row r="1706" spans="4:5">
      <c r="D1706" s="57"/>
      <c r="E1706" s="57"/>
    </row>
    <row r="1707" spans="4:5">
      <c r="D1707" s="57"/>
      <c r="E1707" s="57"/>
    </row>
    <row r="1708" spans="4:5">
      <c r="D1708" s="57"/>
      <c r="E1708" s="57"/>
    </row>
    <row r="1709" spans="4:5">
      <c r="D1709" s="57"/>
      <c r="E1709" s="57"/>
    </row>
    <row r="1710" spans="4:5">
      <c r="D1710" s="57"/>
      <c r="E1710" s="57"/>
    </row>
    <row r="1711" spans="4:5">
      <c r="D1711" s="57"/>
      <c r="E1711" s="57"/>
    </row>
    <row r="1712" spans="4:5">
      <c r="D1712" s="57"/>
      <c r="E1712" s="57"/>
    </row>
    <row r="1713" spans="4:5">
      <c r="D1713" s="57"/>
      <c r="E1713" s="57"/>
    </row>
    <row r="1714" spans="4:5">
      <c r="D1714" s="57"/>
      <c r="E1714" s="57"/>
    </row>
    <row r="1715" spans="4:5">
      <c r="D1715" s="57"/>
      <c r="E1715" s="57"/>
    </row>
    <row r="1716" spans="4:5">
      <c r="D1716" s="57"/>
      <c r="E1716" s="57"/>
    </row>
    <row r="1717" spans="4:5">
      <c r="D1717" s="57"/>
      <c r="E1717" s="57"/>
    </row>
    <row r="1718" spans="4:5">
      <c r="D1718" s="57"/>
      <c r="E1718" s="57"/>
    </row>
    <row r="1719" spans="4:5">
      <c r="D1719" s="57"/>
      <c r="E1719" s="57"/>
    </row>
    <row r="1720" spans="4:5">
      <c r="D1720" s="57"/>
      <c r="E1720" s="57"/>
    </row>
    <row r="1721" spans="4:5">
      <c r="D1721" s="57"/>
      <c r="E1721" s="57"/>
    </row>
    <row r="1722" spans="4:5">
      <c r="D1722" s="57"/>
      <c r="E1722" s="57"/>
    </row>
    <row r="1723" spans="4:5">
      <c r="D1723" s="57"/>
      <c r="E1723" s="57"/>
    </row>
    <row r="1724" spans="4:5">
      <c r="D1724" s="57"/>
      <c r="E1724" s="57"/>
    </row>
    <row r="1725" spans="4:5">
      <c r="D1725" s="57"/>
      <c r="E1725" s="57"/>
    </row>
    <row r="1726" spans="4:5">
      <c r="D1726" s="57"/>
      <c r="E1726" s="57"/>
    </row>
    <row r="1727" spans="4:5">
      <c r="D1727" s="57"/>
      <c r="E1727" s="57"/>
    </row>
    <row r="1728" spans="4:5">
      <c r="D1728" s="57"/>
      <c r="E1728" s="57"/>
    </row>
    <row r="1729" spans="4:5">
      <c r="D1729" s="57"/>
      <c r="E1729" s="57"/>
    </row>
    <row r="1730" spans="4:5">
      <c r="D1730" s="57"/>
      <c r="E1730" s="57"/>
    </row>
    <row r="1731" spans="4:5">
      <c r="D1731" s="57"/>
      <c r="E1731" s="57"/>
    </row>
    <row r="1732" spans="4:5">
      <c r="D1732" s="57"/>
      <c r="E1732" s="57"/>
    </row>
    <row r="1733" spans="4:5">
      <c r="D1733" s="57"/>
      <c r="E1733" s="57"/>
    </row>
    <row r="1734" spans="4:5">
      <c r="D1734" s="57"/>
      <c r="E1734" s="57"/>
    </row>
    <row r="1735" spans="4:5">
      <c r="D1735" s="57"/>
      <c r="E1735" s="57"/>
    </row>
    <row r="1736" spans="4:5">
      <c r="D1736" s="57"/>
      <c r="E1736" s="57"/>
    </row>
    <row r="1737" spans="4:5">
      <c r="D1737" s="57"/>
      <c r="E1737" s="57"/>
    </row>
    <row r="1738" spans="4:5">
      <c r="D1738" s="57"/>
      <c r="E1738" s="57"/>
    </row>
    <row r="1739" spans="4:5">
      <c r="D1739" s="57"/>
      <c r="E1739" s="57"/>
    </row>
    <row r="1740" spans="4:5">
      <c r="D1740" s="57"/>
      <c r="E1740" s="57"/>
    </row>
    <row r="1741" spans="4:5">
      <c r="D1741" s="57"/>
      <c r="E1741" s="57"/>
    </row>
    <row r="1742" spans="4:5">
      <c r="D1742" s="57"/>
      <c r="E1742" s="57"/>
    </row>
    <row r="1743" spans="4:5">
      <c r="D1743" s="57"/>
      <c r="E1743" s="57"/>
    </row>
    <row r="1744" spans="4:5">
      <c r="D1744" s="57"/>
      <c r="E1744" s="57"/>
    </row>
    <row r="1745" spans="4:5">
      <c r="D1745" s="57"/>
      <c r="E1745" s="57"/>
    </row>
    <row r="1746" spans="4:5">
      <c r="D1746" s="57"/>
      <c r="E1746" s="57"/>
    </row>
    <row r="1747" spans="4:5">
      <c r="D1747" s="57"/>
      <c r="E1747" s="57"/>
    </row>
    <row r="1748" spans="4:5">
      <c r="D1748" s="57"/>
      <c r="E1748" s="57"/>
    </row>
    <row r="1749" spans="4:5">
      <c r="D1749" s="57"/>
      <c r="E1749" s="57"/>
    </row>
    <row r="1750" spans="4:5">
      <c r="D1750" s="57"/>
      <c r="E1750" s="57"/>
    </row>
    <row r="1751" spans="4:5">
      <c r="D1751" s="57"/>
      <c r="E1751" s="57"/>
    </row>
    <row r="1752" spans="4:5">
      <c r="D1752" s="57"/>
      <c r="E1752" s="57"/>
    </row>
    <row r="1753" spans="4:5">
      <c r="D1753" s="57"/>
      <c r="E1753" s="57"/>
    </row>
    <row r="1754" spans="4:5">
      <c r="D1754" s="57"/>
      <c r="E1754" s="57"/>
    </row>
    <row r="1755" spans="4:5">
      <c r="D1755" s="57"/>
      <c r="E1755" s="57"/>
    </row>
    <row r="1756" spans="4:5">
      <c r="D1756" s="57"/>
      <c r="E1756" s="57"/>
    </row>
    <row r="1757" spans="4:5">
      <c r="D1757" s="57"/>
      <c r="E1757" s="57"/>
    </row>
    <row r="1758" spans="4:5">
      <c r="D1758" s="57"/>
      <c r="E1758" s="57"/>
    </row>
    <row r="1759" spans="4:5">
      <c r="D1759" s="57"/>
      <c r="E1759" s="57"/>
    </row>
    <row r="1760" spans="4:5">
      <c r="D1760" s="57"/>
      <c r="E1760" s="57"/>
    </row>
    <row r="1761" spans="4:5">
      <c r="D1761" s="57"/>
      <c r="E1761" s="57"/>
    </row>
    <row r="1762" spans="4:5">
      <c r="D1762" s="57"/>
      <c r="E1762" s="57"/>
    </row>
    <row r="1763" spans="4:5">
      <c r="D1763" s="57"/>
      <c r="E1763" s="57"/>
    </row>
    <row r="1764" spans="4:5">
      <c r="D1764" s="57"/>
      <c r="E1764" s="57"/>
    </row>
    <row r="1765" spans="4:5">
      <c r="D1765" s="57"/>
      <c r="E1765" s="57"/>
    </row>
    <row r="1766" spans="4:5">
      <c r="D1766" s="57"/>
      <c r="E1766" s="57"/>
    </row>
    <row r="1767" spans="4:5">
      <c r="D1767" s="57"/>
      <c r="E1767" s="57"/>
    </row>
    <row r="1768" spans="4:5">
      <c r="D1768" s="57"/>
      <c r="E1768" s="57"/>
    </row>
    <row r="1769" spans="4:5">
      <c r="D1769" s="57"/>
      <c r="E1769" s="57"/>
    </row>
    <row r="1770" spans="4:5">
      <c r="D1770" s="57"/>
      <c r="E1770" s="57"/>
    </row>
    <row r="1771" spans="4:5">
      <c r="D1771" s="57"/>
      <c r="E1771" s="57"/>
    </row>
    <row r="1772" spans="4:5">
      <c r="D1772" s="57"/>
      <c r="E1772" s="57"/>
    </row>
    <row r="1773" spans="4:5">
      <c r="D1773" s="57"/>
      <c r="E1773" s="57"/>
    </row>
    <row r="1774" spans="4:5">
      <c r="D1774" s="57"/>
      <c r="E1774" s="57"/>
    </row>
    <row r="1775" spans="4:5">
      <c r="D1775" s="57"/>
      <c r="E1775" s="57"/>
    </row>
    <row r="1776" spans="4:5">
      <c r="D1776" s="57"/>
      <c r="E1776" s="57"/>
    </row>
    <row r="1777" spans="4:5">
      <c r="D1777" s="57"/>
      <c r="E1777" s="57"/>
    </row>
    <row r="1778" spans="4:5">
      <c r="D1778" s="57"/>
      <c r="E1778" s="57"/>
    </row>
    <row r="1779" spans="4:5">
      <c r="D1779" s="57"/>
      <c r="E1779" s="57"/>
    </row>
    <row r="1780" spans="4:5">
      <c r="D1780" s="57"/>
      <c r="E1780" s="57"/>
    </row>
    <row r="1781" spans="4:5">
      <c r="D1781" s="57"/>
      <c r="E1781" s="57"/>
    </row>
    <row r="1782" spans="4:5">
      <c r="D1782" s="57"/>
      <c r="E1782" s="57"/>
    </row>
    <row r="1783" spans="4:5">
      <c r="D1783" s="57"/>
      <c r="E1783" s="57"/>
    </row>
    <row r="1784" spans="4:5">
      <c r="D1784" s="57"/>
      <c r="E1784" s="57"/>
    </row>
    <row r="1785" spans="4:5">
      <c r="D1785" s="57"/>
      <c r="E1785" s="57"/>
    </row>
    <row r="1786" spans="4:5">
      <c r="D1786" s="57"/>
      <c r="E1786" s="57"/>
    </row>
    <row r="1787" spans="4:5">
      <c r="D1787" s="57"/>
      <c r="E1787" s="57"/>
    </row>
    <row r="1788" spans="4:5">
      <c r="D1788" s="57"/>
      <c r="E1788" s="57"/>
    </row>
    <row r="1789" spans="4:5">
      <c r="D1789" s="57"/>
      <c r="E1789" s="57"/>
    </row>
    <row r="1790" spans="4:5">
      <c r="D1790" s="57"/>
      <c r="E1790" s="57"/>
    </row>
    <row r="1791" spans="4:5">
      <c r="D1791" s="57"/>
      <c r="E1791" s="57"/>
    </row>
    <row r="1792" spans="4:5">
      <c r="D1792" s="57"/>
      <c r="E1792" s="57"/>
    </row>
    <row r="1793" spans="4:5">
      <c r="D1793" s="57"/>
      <c r="E1793" s="57"/>
    </row>
    <row r="1794" spans="4:5">
      <c r="D1794" s="57"/>
      <c r="E1794" s="57"/>
    </row>
    <row r="1795" spans="4:5">
      <c r="D1795" s="57"/>
      <c r="E1795" s="57"/>
    </row>
    <row r="1796" spans="4:5">
      <c r="D1796" s="57"/>
      <c r="E1796" s="57"/>
    </row>
    <row r="1797" spans="4:5">
      <c r="D1797" s="57"/>
      <c r="E1797" s="57"/>
    </row>
    <row r="1798" spans="4:5">
      <c r="D1798" s="57"/>
      <c r="E1798" s="57"/>
    </row>
    <row r="1799" spans="4:5">
      <c r="D1799" s="57"/>
      <c r="E1799" s="57"/>
    </row>
    <row r="1800" spans="4:5">
      <c r="D1800" s="57"/>
      <c r="E1800" s="57"/>
    </row>
    <row r="1801" spans="4:5">
      <c r="D1801" s="57"/>
      <c r="E1801" s="57"/>
    </row>
    <row r="1802" spans="4:5">
      <c r="D1802" s="57"/>
      <c r="E1802" s="57"/>
    </row>
    <row r="1803" spans="4:5">
      <c r="D1803" s="57"/>
      <c r="E1803" s="57"/>
    </row>
    <row r="1804" spans="4:5">
      <c r="D1804" s="57"/>
      <c r="E1804" s="57"/>
    </row>
    <row r="1805" spans="4:5">
      <c r="D1805" s="57"/>
      <c r="E1805" s="57"/>
    </row>
    <row r="1806" spans="4:5">
      <c r="D1806" s="57"/>
      <c r="E1806" s="57"/>
    </row>
    <row r="1807" spans="4:5">
      <c r="D1807" s="57"/>
      <c r="E1807" s="57"/>
    </row>
    <row r="1808" spans="4:5">
      <c r="D1808" s="57"/>
      <c r="E1808" s="57"/>
    </row>
    <row r="1809" spans="4:5">
      <c r="D1809" s="57"/>
      <c r="E1809" s="57"/>
    </row>
    <row r="1810" spans="4:5">
      <c r="D1810" s="57"/>
      <c r="E1810" s="57"/>
    </row>
    <row r="1811" spans="4:5">
      <c r="D1811" s="57"/>
      <c r="E1811" s="57"/>
    </row>
    <row r="1812" spans="4:5">
      <c r="D1812" s="57"/>
      <c r="E1812" s="57"/>
    </row>
    <row r="1813" spans="4:5">
      <c r="D1813" s="57"/>
      <c r="E1813" s="57"/>
    </row>
    <row r="1814" spans="4:5">
      <c r="D1814" s="57"/>
      <c r="E1814" s="57"/>
    </row>
    <row r="1815" spans="4:5">
      <c r="D1815" s="57"/>
      <c r="E1815" s="57"/>
    </row>
    <row r="1816" spans="4:5">
      <c r="D1816" s="57"/>
      <c r="E1816" s="57"/>
    </row>
    <row r="1817" spans="4:5">
      <c r="D1817" s="57"/>
      <c r="E1817" s="57"/>
    </row>
    <row r="1818" spans="4:5">
      <c r="D1818" s="57"/>
      <c r="E1818" s="57"/>
    </row>
    <row r="1819" spans="4:5">
      <c r="D1819" s="57"/>
      <c r="E1819" s="57"/>
    </row>
    <row r="1820" spans="4:5">
      <c r="D1820" s="57"/>
      <c r="E1820" s="57"/>
    </row>
    <row r="1821" spans="4:5">
      <c r="D1821" s="57"/>
      <c r="E1821" s="57"/>
    </row>
    <row r="1822" spans="4:5">
      <c r="D1822" s="57"/>
      <c r="E1822" s="57"/>
    </row>
    <row r="1823" spans="4:5">
      <c r="D1823" s="57"/>
      <c r="E1823" s="57"/>
    </row>
    <row r="1824" spans="4:5">
      <c r="D1824" s="57"/>
      <c r="E1824" s="57"/>
    </row>
    <row r="1825" spans="4:5">
      <c r="D1825" s="57"/>
      <c r="E1825" s="57"/>
    </row>
    <row r="1826" spans="4:5">
      <c r="D1826" s="57"/>
      <c r="E1826" s="57"/>
    </row>
    <row r="1827" spans="4:5">
      <c r="D1827" s="57"/>
      <c r="E1827" s="57"/>
    </row>
    <row r="1828" spans="4:5">
      <c r="D1828" s="57"/>
      <c r="E1828" s="57"/>
    </row>
    <row r="1829" spans="4:5">
      <c r="D1829" s="57"/>
      <c r="E1829" s="57"/>
    </row>
    <row r="1830" spans="4:5">
      <c r="D1830" s="57"/>
      <c r="E1830" s="57"/>
    </row>
    <row r="1831" spans="4:5">
      <c r="D1831" s="57"/>
      <c r="E1831" s="57"/>
    </row>
    <row r="1832" spans="4:5">
      <c r="D1832" s="57"/>
      <c r="E1832" s="57"/>
    </row>
    <row r="1833" spans="4:5">
      <c r="D1833" s="57"/>
      <c r="E1833" s="57"/>
    </row>
    <row r="1834" spans="4:5">
      <c r="D1834" s="57"/>
      <c r="E1834" s="57"/>
    </row>
    <row r="1835" spans="4:5">
      <c r="D1835" s="57"/>
      <c r="E1835" s="57"/>
    </row>
    <row r="1836" spans="4:5">
      <c r="D1836" s="57"/>
      <c r="E1836" s="57"/>
    </row>
    <row r="1837" spans="4:5">
      <c r="D1837" s="57"/>
      <c r="E1837" s="57"/>
    </row>
    <row r="1838" spans="4:5">
      <c r="D1838" s="57"/>
      <c r="E1838" s="57"/>
    </row>
    <row r="1839" spans="4:5">
      <c r="D1839" s="57"/>
      <c r="E1839" s="57"/>
    </row>
    <row r="1840" spans="4:5">
      <c r="D1840" s="57"/>
      <c r="E1840" s="57"/>
    </row>
    <row r="1841" spans="4:5">
      <c r="D1841" s="57"/>
      <c r="E1841" s="57"/>
    </row>
    <row r="1842" spans="4:5">
      <c r="D1842" s="57"/>
      <c r="E1842" s="57"/>
    </row>
    <row r="1843" spans="4:5">
      <c r="D1843" s="57"/>
      <c r="E1843" s="57"/>
    </row>
    <row r="1844" spans="4:5">
      <c r="D1844" s="57"/>
      <c r="E1844" s="57"/>
    </row>
    <row r="1845" spans="4:5">
      <c r="D1845" s="57"/>
      <c r="E1845" s="57"/>
    </row>
    <row r="1846" spans="4:5">
      <c r="D1846" s="57"/>
      <c r="E1846" s="57"/>
    </row>
    <row r="1847" spans="4:5">
      <c r="D1847" s="57"/>
      <c r="E1847" s="57"/>
    </row>
    <row r="1848" spans="4:5">
      <c r="D1848" s="57"/>
      <c r="E1848" s="57"/>
    </row>
    <row r="1849" spans="4:5">
      <c r="D1849" s="57"/>
      <c r="E1849" s="57"/>
    </row>
    <row r="1850" spans="4:5">
      <c r="D1850" s="57"/>
      <c r="E1850" s="57"/>
    </row>
    <row r="1851" spans="4:5">
      <c r="D1851" s="57"/>
      <c r="E1851" s="57"/>
    </row>
    <row r="1852" spans="4:5">
      <c r="D1852" s="57"/>
      <c r="E1852" s="57"/>
    </row>
    <row r="1853" spans="4:5">
      <c r="D1853" s="57"/>
      <c r="E1853" s="57"/>
    </row>
    <row r="1854" spans="4:5">
      <c r="D1854" s="57"/>
      <c r="E1854" s="57"/>
    </row>
    <row r="1855" spans="4:5">
      <c r="D1855" s="57"/>
      <c r="E1855" s="57"/>
    </row>
    <row r="1856" spans="4:5">
      <c r="D1856" s="57"/>
      <c r="E1856" s="57"/>
    </row>
    <row r="1857" spans="4:5">
      <c r="D1857" s="57"/>
      <c r="E1857" s="57"/>
    </row>
    <row r="1858" spans="4:5">
      <c r="D1858" s="57"/>
      <c r="E1858" s="57"/>
    </row>
    <row r="1859" spans="4:5">
      <c r="D1859" s="57"/>
      <c r="E1859" s="57"/>
    </row>
    <row r="1860" spans="4:5">
      <c r="D1860" s="57"/>
      <c r="E1860" s="57"/>
    </row>
    <row r="1861" spans="4:5">
      <c r="D1861" s="57"/>
      <c r="E1861" s="57"/>
    </row>
    <row r="1862" spans="4:5">
      <c r="D1862" s="57"/>
      <c r="E1862" s="57"/>
    </row>
    <row r="1863" spans="4:5">
      <c r="D1863" s="57"/>
      <c r="E1863" s="57"/>
    </row>
    <row r="1864" spans="4:5">
      <c r="D1864" s="57"/>
      <c r="E1864" s="57"/>
    </row>
    <row r="1865" spans="4:5">
      <c r="D1865" s="57"/>
      <c r="E1865" s="57"/>
    </row>
    <row r="1866" spans="4:5">
      <c r="D1866" s="57"/>
      <c r="E1866" s="57"/>
    </row>
    <row r="1867" spans="4:5">
      <c r="D1867" s="57"/>
      <c r="E1867" s="57"/>
    </row>
    <row r="1868" spans="4:5">
      <c r="D1868" s="57"/>
      <c r="E1868" s="57"/>
    </row>
    <row r="1869" spans="4:5">
      <c r="D1869" s="57"/>
      <c r="E1869" s="57"/>
    </row>
    <row r="1870" spans="4:5">
      <c r="D1870" s="57"/>
      <c r="E1870" s="57"/>
    </row>
    <row r="1871" spans="4:5">
      <c r="D1871" s="57"/>
      <c r="E1871" s="57"/>
    </row>
    <row r="1872" spans="4:5">
      <c r="D1872" s="57"/>
      <c r="E1872" s="57"/>
    </row>
    <row r="1873" spans="4:5">
      <c r="D1873" s="57"/>
      <c r="E1873" s="57"/>
    </row>
    <row r="1874" spans="4:5">
      <c r="D1874" s="57"/>
      <c r="E1874" s="57"/>
    </row>
    <row r="1875" spans="4:5">
      <c r="D1875" s="57"/>
      <c r="E1875" s="57"/>
    </row>
    <row r="1876" spans="4:5">
      <c r="D1876" s="57"/>
      <c r="E1876" s="57"/>
    </row>
    <row r="1877" spans="4:5">
      <c r="D1877" s="57"/>
      <c r="E1877" s="57"/>
    </row>
    <row r="1878" spans="4:5">
      <c r="D1878" s="57"/>
      <c r="E1878" s="57"/>
    </row>
    <row r="1879" spans="4:5">
      <c r="D1879" s="57"/>
      <c r="E1879" s="57"/>
    </row>
    <row r="1880" spans="4:5">
      <c r="D1880" s="57"/>
      <c r="E1880" s="57"/>
    </row>
    <row r="1881" spans="4:5">
      <c r="D1881" s="57"/>
      <c r="E1881" s="57"/>
    </row>
    <row r="1882" spans="4:5">
      <c r="D1882" s="57"/>
      <c r="E1882" s="57"/>
    </row>
    <row r="1883" spans="4:5">
      <c r="D1883" s="57"/>
      <c r="E1883" s="57"/>
    </row>
    <row r="1884" spans="4:5">
      <c r="D1884" s="57"/>
      <c r="E1884" s="57"/>
    </row>
    <row r="1885" spans="4:5">
      <c r="D1885" s="57"/>
      <c r="E1885" s="57"/>
    </row>
    <row r="1886" spans="4:5">
      <c r="D1886" s="57"/>
      <c r="E1886" s="57"/>
    </row>
    <row r="1887" spans="4:5">
      <c r="D1887" s="57"/>
      <c r="E1887" s="57"/>
    </row>
    <row r="1888" spans="4:5">
      <c r="D1888" s="57"/>
      <c r="E1888" s="57"/>
    </row>
    <row r="1889" spans="4:5">
      <c r="D1889" s="57"/>
      <c r="E1889" s="57"/>
    </row>
    <row r="1890" spans="4:5">
      <c r="D1890" s="57"/>
      <c r="E1890" s="57"/>
    </row>
    <row r="1891" spans="4:5">
      <c r="D1891" s="57"/>
      <c r="E1891" s="57"/>
    </row>
    <row r="1892" spans="4:5">
      <c r="D1892" s="57"/>
      <c r="E1892" s="57"/>
    </row>
    <row r="1893" spans="4:5">
      <c r="D1893" s="57"/>
      <c r="E1893" s="57"/>
    </row>
    <row r="1894" spans="4:5">
      <c r="D1894" s="57"/>
      <c r="E1894" s="57"/>
    </row>
    <row r="1895" spans="4:5">
      <c r="D1895" s="57"/>
      <c r="E1895" s="57"/>
    </row>
    <row r="1896" spans="4:5">
      <c r="D1896" s="57"/>
      <c r="E1896" s="57"/>
    </row>
    <row r="1897" spans="4:5">
      <c r="D1897" s="57"/>
      <c r="E1897" s="57"/>
    </row>
    <row r="1898" spans="4:5">
      <c r="D1898" s="57"/>
      <c r="E1898" s="57"/>
    </row>
    <row r="1899" spans="4:5">
      <c r="D1899" s="57"/>
      <c r="E1899" s="57"/>
    </row>
    <row r="1900" spans="4:5">
      <c r="D1900" s="57"/>
      <c r="E1900" s="57"/>
    </row>
    <row r="1901" spans="4:5">
      <c r="D1901" s="57"/>
      <c r="E1901" s="57"/>
    </row>
    <row r="1902" spans="4:5">
      <c r="D1902" s="57"/>
      <c r="E1902" s="57"/>
    </row>
    <row r="1903" spans="4:5">
      <c r="D1903" s="57"/>
      <c r="E1903" s="57"/>
    </row>
    <row r="1904" spans="4:5">
      <c r="D1904" s="57"/>
      <c r="E1904" s="57"/>
    </row>
    <row r="1905" spans="4:5">
      <c r="D1905" s="57"/>
      <c r="E1905" s="57"/>
    </row>
    <row r="1906" spans="4:5">
      <c r="D1906" s="57"/>
      <c r="E1906" s="57"/>
    </row>
    <row r="1907" spans="4:5">
      <c r="D1907" s="57"/>
      <c r="E1907" s="57"/>
    </row>
    <row r="1908" spans="4:5">
      <c r="D1908" s="57"/>
      <c r="E1908" s="57"/>
    </row>
    <row r="1909" spans="4:5">
      <c r="D1909" s="57"/>
      <c r="E1909" s="57"/>
    </row>
    <row r="1910" spans="4:5">
      <c r="D1910" s="57"/>
      <c r="E1910" s="57"/>
    </row>
    <row r="1911" spans="4:5">
      <c r="D1911" s="57"/>
      <c r="E1911" s="57"/>
    </row>
    <row r="1912" spans="4:5">
      <c r="D1912" s="57"/>
      <c r="E1912" s="57"/>
    </row>
    <row r="1913" spans="4:5">
      <c r="D1913" s="57"/>
      <c r="E1913" s="57"/>
    </row>
    <row r="1914" spans="4:5">
      <c r="D1914" s="57"/>
      <c r="E1914" s="57"/>
    </row>
    <row r="1915" spans="4:5">
      <c r="D1915" s="57"/>
      <c r="E1915" s="57"/>
    </row>
    <row r="1916" spans="4:5">
      <c r="D1916" s="57"/>
      <c r="E1916" s="57"/>
    </row>
    <row r="1917" spans="4:5">
      <c r="D1917" s="57"/>
      <c r="E1917" s="57"/>
    </row>
    <row r="1918" spans="4:5">
      <c r="D1918" s="57"/>
      <c r="E1918" s="57"/>
    </row>
    <row r="1919" spans="4:5">
      <c r="D1919" s="57"/>
      <c r="E1919" s="57"/>
    </row>
    <row r="1920" spans="4:5">
      <c r="D1920" s="57"/>
      <c r="E1920" s="57"/>
    </row>
    <row r="1921" spans="4:5">
      <c r="D1921" s="57"/>
      <c r="E1921" s="57"/>
    </row>
    <row r="1922" spans="4:5">
      <c r="D1922" s="57"/>
      <c r="E1922" s="57"/>
    </row>
    <row r="1923" spans="4:5">
      <c r="D1923" s="57"/>
      <c r="E1923" s="57"/>
    </row>
    <row r="1924" spans="4:5">
      <c r="D1924" s="57"/>
      <c r="E1924" s="57"/>
    </row>
    <row r="1925" spans="4:5">
      <c r="D1925" s="57"/>
      <c r="E1925" s="57"/>
    </row>
    <row r="1926" spans="4:5">
      <c r="D1926" s="57"/>
      <c r="E1926" s="57"/>
    </row>
    <row r="1927" spans="4:5">
      <c r="D1927" s="57"/>
      <c r="E1927" s="57"/>
    </row>
    <row r="1928" spans="4:5">
      <c r="D1928" s="57"/>
      <c r="E1928" s="57"/>
    </row>
    <row r="1929" spans="4:5">
      <c r="D1929" s="57"/>
      <c r="E1929" s="57"/>
    </row>
    <row r="1930" spans="4:5">
      <c r="D1930" s="57"/>
      <c r="E1930" s="57"/>
    </row>
    <row r="1931" spans="4:5">
      <c r="D1931" s="57"/>
      <c r="E1931" s="57"/>
    </row>
    <row r="1932" spans="4:5">
      <c r="D1932" s="57"/>
      <c r="E1932" s="57"/>
    </row>
    <row r="1933" spans="4:5">
      <c r="D1933" s="57"/>
      <c r="E1933" s="57"/>
    </row>
    <row r="1934" spans="4:5">
      <c r="D1934" s="57"/>
      <c r="E1934" s="57"/>
    </row>
    <row r="1935" spans="4:5">
      <c r="D1935" s="57"/>
      <c r="E1935" s="57"/>
    </row>
    <row r="1936" spans="4:5">
      <c r="D1936" s="57"/>
      <c r="E1936" s="57"/>
    </row>
    <row r="1937" spans="4:5">
      <c r="D1937" s="57"/>
      <c r="E1937" s="57"/>
    </row>
    <row r="1938" spans="4:5">
      <c r="D1938" s="57"/>
      <c r="E1938" s="57"/>
    </row>
    <row r="1939" spans="4:5">
      <c r="D1939" s="57"/>
      <c r="E1939" s="57"/>
    </row>
    <row r="1940" spans="4:5">
      <c r="D1940" s="57"/>
      <c r="E1940" s="57"/>
    </row>
    <row r="1941" spans="4:5">
      <c r="D1941" s="57"/>
      <c r="E1941" s="57"/>
    </row>
    <row r="1942" spans="4:5">
      <c r="D1942" s="57"/>
      <c r="E1942" s="57"/>
    </row>
    <row r="1943" spans="4:5">
      <c r="D1943" s="57"/>
      <c r="E1943" s="57"/>
    </row>
    <row r="1944" spans="4:5">
      <c r="D1944" s="57"/>
      <c r="E1944" s="57"/>
    </row>
    <row r="1945" spans="4:5">
      <c r="D1945" s="57"/>
      <c r="E1945" s="57"/>
    </row>
    <row r="1946" spans="4:5">
      <c r="D1946" s="57"/>
      <c r="E1946" s="57"/>
    </row>
    <row r="1947" spans="4:5">
      <c r="D1947" s="57"/>
      <c r="E1947" s="57"/>
    </row>
    <row r="1948" spans="4:5">
      <c r="D1948" s="57"/>
      <c r="E1948" s="57"/>
    </row>
    <row r="1949" spans="4:5">
      <c r="D1949" s="57"/>
      <c r="E1949" s="57"/>
    </row>
    <row r="1950" spans="4:5">
      <c r="D1950" s="57"/>
      <c r="E1950" s="57"/>
    </row>
    <row r="1951" spans="4:5">
      <c r="D1951" s="57"/>
      <c r="E1951" s="57"/>
    </row>
    <row r="1952" spans="4:5">
      <c r="D1952" s="57"/>
      <c r="E1952" s="57"/>
    </row>
    <row r="1953" spans="4:5">
      <c r="D1953" s="57"/>
      <c r="E1953" s="57"/>
    </row>
    <row r="1954" spans="4:5">
      <c r="D1954" s="57"/>
      <c r="E1954" s="57"/>
    </row>
    <row r="1955" spans="4:5">
      <c r="D1955" s="57"/>
      <c r="E1955" s="57"/>
    </row>
    <row r="1956" spans="4:5">
      <c r="D1956" s="57"/>
      <c r="E1956" s="57"/>
    </row>
    <row r="1957" spans="4:5">
      <c r="D1957" s="57"/>
      <c r="E1957" s="57"/>
    </row>
    <row r="1958" spans="4:5">
      <c r="D1958" s="57"/>
      <c r="E1958" s="57"/>
    </row>
    <row r="1959" spans="4:5">
      <c r="D1959" s="57"/>
      <c r="E1959" s="57"/>
    </row>
    <row r="1960" spans="4:5">
      <c r="D1960" s="57"/>
      <c r="E1960" s="57"/>
    </row>
    <row r="1961" spans="4:5">
      <c r="D1961" s="57"/>
      <c r="E1961" s="57"/>
    </row>
    <row r="1962" spans="4:5">
      <c r="D1962" s="57"/>
      <c r="E1962" s="57"/>
    </row>
    <row r="1963" spans="4:5">
      <c r="D1963" s="57"/>
      <c r="E1963" s="57"/>
    </row>
    <row r="1964" spans="4:5">
      <c r="D1964" s="57"/>
      <c r="E1964" s="57"/>
    </row>
    <row r="1965" spans="4:5">
      <c r="D1965" s="57"/>
      <c r="E1965" s="57"/>
    </row>
    <row r="1966" spans="4:5">
      <c r="D1966" s="57"/>
      <c r="E1966" s="57"/>
    </row>
    <row r="1967" spans="4:5">
      <c r="D1967" s="57"/>
      <c r="E1967" s="57"/>
    </row>
    <row r="1968" spans="4:5">
      <c r="D1968" s="57"/>
      <c r="E1968" s="57"/>
    </row>
    <row r="1969" spans="4:5">
      <c r="D1969" s="57"/>
      <c r="E1969" s="57"/>
    </row>
    <row r="1970" spans="4:5">
      <c r="D1970" s="57"/>
      <c r="E1970" s="57"/>
    </row>
    <row r="1971" spans="4:5">
      <c r="D1971" s="57"/>
      <c r="E1971" s="57"/>
    </row>
    <row r="1972" spans="4:5">
      <c r="D1972" s="57"/>
      <c r="E1972" s="57"/>
    </row>
    <row r="1973" spans="4:5">
      <c r="D1973" s="57"/>
      <c r="E1973" s="57"/>
    </row>
    <row r="1974" spans="4:5">
      <c r="D1974" s="57"/>
      <c r="E1974" s="57"/>
    </row>
    <row r="1975" spans="4:5">
      <c r="D1975" s="57"/>
      <c r="E1975" s="57"/>
    </row>
    <row r="1976" spans="4:5">
      <c r="D1976" s="57"/>
      <c r="E1976" s="57"/>
    </row>
    <row r="1977" spans="4:5">
      <c r="D1977" s="57"/>
      <c r="E1977" s="57"/>
    </row>
    <row r="1978" spans="4:5">
      <c r="D1978" s="57"/>
      <c r="E1978" s="57"/>
    </row>
    <row r="1979" spans="4:5">
      <c r="D1979" s="57"/>
      <c r="E1979" s="57"/>
    </row>
    <row r="1980" spans="4:5">
      <c r="D1980" s="57"/>
      <c r="E1980" s="57"/>
    </row>
    <row r="1981" spans="4:5">
      <c r="D1981" s="57"/>
      <c r="E1981" s="57"/>
    </row>
    <row r="1982" spans="4:5">
      <c r="D1982" s="57"/>
      <c r="E1982" s="57"/>
    </row>
    <row r="1983" spans="4:5">
      <c r="D1983" s="57"/>
      <c r="E1983" s="57"/>
    </row>
    <row r="1984" spans="4:5">
      <c r="D1984" s="57"/>
      <c r="E1984" s="57"/>
    </row>
    <row r="1985" spans="4:5">
      <c r="D1985" s="57"/>
      <c r="E1985" s="57"/>
    </row>
    <row r="1986" spans="4:5">
      <c r="D1986" s="57"/>
      <c r="E1986" s="57"/>
    </row>
    <row r="1987" spans="4:5">
      <c r="D1987" s="57"/>
      <c r="E1987" s="57"/>
    </row>
    <row r="1988" spans="4:5">
      <c r="D1988" s="57"/>
      <c r="E1988" s="57"/>
    </row>
    <row r="1989" spans="4:5">
      <c r="D1989" s="57"/>
      <c r="E1989" s="57"/>
    </row>
    <row r="1990" spans="4:5">
      <c r="D1990" s="57"/>
      <c r="E1990" s="57"/>
    </row>
    <row r="1991" spans="4:5">
      <c r="D1991" s="57"/>
      <c r="E1991" s="57"/>
    </row>
    <row r="1992" spans="4:5">
      <c r="D1992" s="57"/>
      <c r="E1992" s="57"/>
    </row>
    <row r="1993" spans="4:5">
      <c r="D1993" s="57"/>
      <c r="E1993" s="57"/>
    </row>
    <row r="1994" spans="4:5">
      <c r="D1994" s="57"/>
      <c r="E1994" s="57"/>
    </row>
    <row r="1995" spans="4:5">
      <c r="D1995" s="57"/>
      <c r="E1995" s="57"/>
    </row>
    <row r="1996" spans="4:5">
      <c r="D1996" s="57"/>
      <c r="E1996" s="57"/>
    </row>
    <row r="1997" spans="4:5">
      <c r="D1997" s="57"/>
      <c r="E1997" s="57"/>
    </row>
    <row r="1998" spans="4:5">
      <c r="D1998" s="57"/>
      <c r="E1998" s="57"/>
    </row>
    <row r="1999" spans="4:5">
      <c r="D1999" s="57"/>
      <c r="E1999" s="57"/>
    </row>
    <row r="2000" spans="4:5">
      <c r="D2000" s="57"/>
      <c r="E2000" s="57"/>
    </row>
    <row r="2001" spans="4:5">
      <c r="D2001" s="57"/>
      <c r="E2001" s="57"/>
    </row>
    <row r="2002" spans="4:5">
      <c r="D2002" s="57"/>
      <c r="E2002" s="57"/>
    </row>
    <row r="2003" spans="4:5">
      <c r="D2003" s="57"/>
      <c r="E2003" s="57"/>
    </row>
    <row r="2004" spans="4:5">
      <c r="D2004" s="57"/>
      <c r="E2004" s="57"/>
    </row>
    <row r="2005" spans="4:5">
      <c r="D2005" s="57"/>
      <c r="E2005" s="57"/>
    </row>
    <row r="2006" spans="4:5">
      <c r="D2006" s="57"/>
      <c r="E2006" s="57"/>
    </row>
    <row r="2007" spans="4:5">
      <c r="D2007" s="57"/>
      <c r="E2007" s="57"/>
    </row>
    <row r="2008" spans="4:5">
      <c r="D2008" s="57"/>
      <c r="E2008" s="57"/>
    </row>
    <row r="2009" spans="4:5">
      <c r="D2009" s="57"/>
      <c r="E2009" s="57"/>
    </row>
    <row r="2010" spans="4:5">
      <c r="D2010" s="57"/>
      <c r="E2010" s="57"/>
    </row>
    <row r="2011" spans="4:5">
      <c r="D2011" s="57"/>
      <c r="E2011" s="57"/>
    </row>
    <row r="2012" spans="4:5">
      <c r="D2012" s="57"/>
      <c r="E2012" s="57"/>
    </row>
    <row r="2013" spans="4:5">
      <c r="D2013" s="57"/>
      <c r="E2013" s="57"/>
    </row>
    <row r="2014" spans="4:5">
      <c r="D2014" s="57"/>
      <c r="E2014" s="57"/>
    </row>
    <row r="2015" spans="4:5">
      <c r="D2015" s="57"/>
      <c r="E2015" s="57"/>
    </row>
    <row r="2016" spans="4:5">
      <c r="D2016" s="57"/>
      <c r="E2016" s="57"/>
    </row>
    <row r="2017" spans="4:5">
      <c r="D2017" s="57"/>
      <c r="E2017" s="57"/>
    </row>
    <row r="2018" spans="4:5">
      <c r="D2018" s="57"/>
      <c r="E2018" s="57"/>
    </row>
    <row r="2019" spans="4:5">
      <c r="D2019" s="57"/>
      <c r="E2019" s="57"/>
    </row>
    <row r="2020" spans="4:5">
      <c r="D2020" s="57"/>
      <c r="E2020" s="57"/>
    </row>
    <row r="2021" spans="4:5">
      <c r="D2021" s="57"/>
      <c r="E2021" s="57"/>
    </row>
    <row r="2022" spans="4:5">
      <c r="D2022" s="57"/>
      <c r="E2022" s="57"/>
    </row>
    <row r="2023" spans="4:5">
      <c r="D2023" s="57"/>
      <c r="E2023" s="57"/>
    </row>
    <row r="2024" spans="4:5">
      <c r="D2024" s="57"/>
      <c r="E2024" s="57"/>
    </row>
    <row r="2025" spans="4:5">
      <c r="D2025" s="57"/>
      <c r="E2025" s="57"/>
    </row>
    <row r="2026" spans="4:5">
      <c r="D2026" s="57"/>
      <c r="E2026" s="57"/>
    </row>
    <row r="2027" spans="4:5">
      <c r="D2027" s="57"/>
      <c r="E2027" s="57"/>
    </row>
    <row r="2028" spans="4:5">
      <c r="D2028" s="57"/>
      <c r="E2028" s="57"/>
    </row>
    <row r="2029" spans="4:5">
      <c r="D2029" s="57"/>
      <c r="E2029" s="57"/>
    </row>
    <row r="2030" spans="4:5">
      <c r="D2030" s="57"/>
      <c r="E2030" s="57"/>
    </row>
    <row r="2031" spans="4:5">
      <c r="D2031" s="57"/>
      <c r="E2031" s="57"/>
    </row>
    <row r="2032" spans="4:5">
      <c r="D2032" s="57"/>
      <c r="E2032" s="57"/>
    </row>
    <row r="2033" spans="4:5">
      <c r="D2033" s="57"/>
      <c r="E2033" s="57"/>
    </row>
    <row r="2034" spans="4:5">
      <c r="D2034" s="57"/>
      <c r="E2034" s="57"/>
    </row>
    <row r="2035" spans="4:5">
      <c r="D2035" s="57"/>
      <c r="E2035" s="57"/>
    </row>
    <row r="2036" spans="4:5">
      <c r="D2036" s="57"/>
      <c r="E2036" s="57"/>
    </row>
    <row r="2037" spans="4:5">
      <c r="D2037" s="57"/>
      <c r="E2037" s="57"/>
    </row>
    <row r="2038" spans="4:5">
      <c r="D2038" s="57"/>
      <c r="E2038" s="57"/>
    </row>
    <row r="2039" spans="4:5">
      <c r="D2039" s="57"/>
      <c r="E2039" s="57"/>
    </row>
    <row r="2040" spans="4:5">
      <c r="D2040" s="57"/>
      <c r="E2040" s="57"/>
    </row>
    <row r="2041" spans="4:5">
      <c r="D2041" s="57"/>
      <c r="E2041" s="57"/>
    </row>
    <row r="2042" spans="4:5">
      <c r="D2042" s="57"/>
      <c r="E2042" s="57"/>
    </row>
    <row r="2043" spans="4:5">
      <c r="D2043" s="57"/>
      <c r="E2043" s="57"/>
    </row>
    <row r="2044" spans="4:5">
      <c r="D2044" s="57"/>
      <c r="E2044" s="57"/>
    </row>
    <row r="2045" spans="4:5">
      <c r="D2045" s="57"/>
      <c r="E2045" s="57"/>
    </row>
    <row r="2046" spans="4:5">
      <c r="D2046" s="57"/>
      <c r="E2046" s="57"/>
    </row>
    <row r="2047" spans="4:5">
      <c r="D2047" s="57"/>
      <c r="E2047" s="57"/>
    </row>
    <row r="2048" spans="4:5">
      <c r="D2048" s="57"/>
      <c r="E2048" s="57"/>
    </row>
    <row r="2049" spans="4:5">
      <c r="D2049" s="57"/>
      <c r="E2049" s="57"/>
    </row>
    <row r="2050" spans="4:5">
      <c r="D2050" s="57"/>
      <c r="E2050" s="57"/>
    </row>
    <row r="2051" spans="4:5">
      <c r="D2051" s="57"/>
      <c r="E2051" s="57"/>
    </row>
    <row r="2052" spans="4:5">
      <c r="D2052" s="57"/>
      <c r="E2052" s="57"/>
    </row>
    <row r="2053" spans="4:5">
      <c r="D2053" s="57"/>
      <c r="E2053" s="57"/>
    </row>
    <row r="2054" spans="4:5">
      <c r="D2054" s="57"/>
      <c r="E2054" s="57"/>
    </row>
    <row r="2055" spans="4:5">
      <c r="D2055" s="57"/>
      <c r="E2055" s="57"/>
    </row>
    <row r="2056" spans="4:5">
      <c r="D2056" s="57"/>
      <c r="E2056" s="57"/>
    </row>
    <row r="2057" spans="4:5">
      <c r="D2057" s="57"/>
      <c r="E2057" s="57"/>
    </row>
    <row r="2058" spans="4:5">
      <c r="D2058" s="57"/>
      <c r="E2058" s="57"/>
    </row>
    <row r="2059" spans="4:5">
      <c r="D2059" s="57"/>
      <c r="E2059" s="57"/>
    </row>
    <row r="2060" spans="4:5">
      <c r="D2060" s="57"/>
      <c r="E2060" s="57"/>
    </row>
    <row r="2061" spans="4:5">
      <c r="D2061" s="57"/>
      <c r="E2061" s="57"/>
    </row>
    <row r="2062" spans="4:5">
      <c r="D2062" s="57"/>
      <c r="E2062" s="57"/>
    </row>
    <row r="2063" spans="4:5">
      <c r="D2063" s="57"/>
      <c r="E2063" s="57"/>
    </row>
    <row r="2064" spans="4:5">
      <c r="D2064" s="57"/>
      <c r="E2064" s="57"/>
    </row>
    <row r="2065" spans="4:5">
      <c r="D2065" s="57"/>
      <c r="E2065" s="57"/>
    </row>
    <row r="2066" spans="4:5">
      <c r="D2066" s="57"/>
      <c r="E2066" s="57"/>
    </row>
    <row r="2067" spans="4:5">
      <c r="D2067" s="57"/>
      <c r="E2067" s="57"/>
    </row>
    <row r="2068" spans="4:5">
      <c r="D2068" s="57"/>
      <c r="E2068" s="57"/>
    </row>
    <row r="2069" spans="4:5">
      <c r="D2069" s="57"/>
      <c r="E2069" s="57"/>
    </row>
    <row r="2070" spans="4:5">
      <c r="D2070" s="57"/>
      <c r="E2070" s="57"/>
    </row>
    <row r="2071" spans="4:5">
      <c r="D2071" s="57"/>
      <c r="E2071" s="57"/>
    </row>
    <row r="2072" spans="4:5">
      <c r="D2072" s="57"/>
      <c r="E2072" s="57"/>
    </row>
    <row r="2073" spans="4:5">
      <c r="D2073" s="57"/>
      <c r="E2073" s="57"/>
    </row>
    <row r="2074" spans="4:5">
      <c r="D2074" s="57"/>
      <c r="E2074" s="57"/>
    </row>
    <row r="2075" spans="4:5">
      <c r="D2075" s="57"/>
      <c r="E2075" s="57"/>
    </row>
    <row r="2076" spans="4:5">
      <c r="D2076" s="57"/>
      <c r="E2076" s="57"/>
    </row>
    <row r="2077" spans="4:5">
      <c r="D2077" s="57"/>
      <c r="E2077" s="57"/>
    </row>
    <row r="2078" spans="4:5">
      <c r="D2078" s="57"/>
      <c r="E2078" s="57"/>
    </row>
    <row r="2079" spans="4:5">
      <c r="D2079" s="57"/>
      <c r="E2079" s="57"/>
    </row>
    <row r="2080" spans="4:5">
      <c r="D2080" s="57"/>
      <c r="E2080" s="57"/>
    </row>
    <row r="2081" spans="4:5">
      <c r="D2081" s="57"/>
      <c r="E2081" s="57"/>
    </row>
    <row r="2082" spans="4:5">
      <c r="D2082" s="57"/>
      <c r="E2082" s="57"/>
    </row>
    <row r="2083" spans="4:5">
      <c r="D2083" s="57"/>
      <c r="E2083" s="57"/>
    </row>
    <row r="2084" spans="4:5">
      <c r="D2084" s="57"/>
      <c r="E2084" s="57"/>
    </row>
    <row r="2085" spans="4:5">
      <c r="D2085" s="57"/>
      <c r="E2085" s="57"/>
    </row>
    <row r="2086" spans="4:5">
      <c r="D2086" s="57"/>
      <c r="E2086" s="57"/>
    </row>
    <row r="2087" spans="4:5">
      <c r="D2087" s="57"/>
      <c r="E2087" s="57"/>
    </row>
    <row r="2088" spans="4:5">
      <c r="D2088" s="57"/>
      <c r="E2088" s="57"/>
    </row>
    <row r="2089" spans="4:5">
      <c r="D2089" s="57"/>
      <c r="E2089" s="57"/>
    </row>
    <row r="2090" spans="4:5">
      <c r="D2090" s="57"/>
      <c r="E2090" s="57"/>
    </row>
    <row r="2091" spans="4:5">
      <c r="D2091" s="57"/>
      <c r="E2091" s="57"/>
    </row>
    <row r="2092" spans="4:5">
      <c r="D2092" s="57"/>
      <c r="E2092" s="57"/>
    </row>
    <row r="2093" spans="4:5">
      <c r="D2093" s="57"/>
      <c r="E2093" s="57"/>
    </row>
    <row r="2094" spans="4:5">
      <c r="D2094" s="57"/>
      <c r="E2094" s="57"/>
    </row>
    <row r="2095" spans="4:5">
      <c r="D2095" s="57"/>
      <c r="E2095" s="57"/>
    </row>
    <row r="2096" spans="4:5">
      <c r="D2096" s="57"/>
      <c r="E2096" s="57"/>
    </row>
    <row r="2097" spans="4:5">
      <c r="D2097" s="57"/>
      <c r="E2097" s="57"/>
    </row>
    <row r="2098" spans="4:5">
      <c r="D2098" s="57"/>
      <c r="E2098" s="57"/>
    </row>
    <row r="2099" spans="4:5">
      <c r="D2099" s="57"/>
      <c r="E2099" s="57"/>
    </row>
    <row r="2100" spans="4:5">
      <c r="D2100" s="57"/>
      <c r="E2100" s="57"/>
    </row>
    <row r="2101" spans="4:5">
      <c r="D2101" s="57"/>
      <c r="E2101" s="57"/>
    </row>
    <row r="2102" spans="4:5">
      <c r="D2102" s="57"/>
      <c r="E2102" s="57"/>
    </row>
    <row r="2103" spans="4:5">
      <c r="D2103" s="57"/>
      <c r="E2103" s="57"/>
    </row>
    <row r="2104" spans="4:5">
      <c r="D2104" s="57"/>
      <c r="E2104" s="57"/>
    </row>
    <row r="2105" spans="4:5">
      <c r="D2105" s="57"/>
      <c r="E2105" s="57"/>
    </row>
    <row r="2106" spans="4:5">
      <c r="D2106" s="57"/>
      <c r="E2106" s="57"/>
    </row>
    <row r="2107" spans="4:5">
      <c r="D2107" s="57"/>
      <c r="E2107" s="57"/>
    </row>
    <row r="2108" spans="4:5">
      <c r="D2108" s="57"/>
      <c r="E2108" s="57"/>
    </row>
    <row r="2109" spans="4:5">
      <c r="D2109" s="57"/>
      <c r="E2109" s="57"/>
    </row>
    <row r="2110" spans="4:5">
      <c r="D2110" s="57"/>
      <c r="E2110" s="57"/>
    </row>
    <row r="2111" spans="4:5">
      <c r="D2111" s="57"/>
      <c r="E2111" s="57"/>
    </row>
    <row r="2112" spans="4:5">
      <c r="D2112" s="57"/>
      <c r="E2112" s="57"/>
    </row>
    <row r="2113" spans="4:5">
      <c r="D2113" s="57"/>
      <c r="E2113" s="57"/>
    </row>
    <row r="2114" spans="4:5">
      <c r="D2114" s="57"/>
      <c r="E2114" s="57"/>
    </row>
    <row r="2115" spans="4:5">
      <c r="D2115" s="57"/>
      <c r="E2115" s="57"/>
    </row>
    <row r="2116" spans="4:5">
      <c r="D2116" s="57"/>
      <c r="E2116" s="57"/>
    </row>
    <row r="2117" spans="4:5">
      <c r="D2117" s="57"/>
      <c r="E2117" s="57"/>
    </row>
    <row r="2118" spans="4:5">
      <c r="D2118" s="57"/>
      <c r="E2118" s="57"/>
    </row>
    <row r="2119" spans="4:5">
      <c r="D2119" s="57"/>
      <c r="E2119" s="57"/>
    </row>
    <row r="2120" spans="4:5">
      <c r="D2120" s="57"/>
      <c r="E2120" s="57"/>
    </row>
    <row r="2121" spans="4:5">
      <c r="D2121" s="57"/>
      <c r="E2121" s="57"/>
    </row>
    <row r="2122" spans="4:5">
      <c r="D2122" s="57"/>
      <c r="E2122" s="57"/>
    </row>
    <row r="2123" spans="4:5">
      <c r="D2123" s="57"/>
      <c r="E2123" s="57"/>
    </row>
    <row r="2124" spans="4:5">
      <c r="D2124" s="57"/>
      <c r="E2124" s="57"/>
    </row>
    <row r="2125" spans="4:5">
      <c r="D2125" s="57"/>
      <c r="E2125" s="57"/>
    </row>
    <row r="2126" spans="4:5">
      <c r="D2126" s="57"/>
      <c r="E2126" s="57"/>
    </row>
    <row r="2127" spans="4:5">
      <c r="D2127" s="57"/>
      <c r="E2127" s="57"/>
    </row>
    <row r="2128" spans="4:5">
      <c r="D2128" s="57"/>
      <c r="E2128" s="57"/>
    </row>
    <row r="2129" spans="4:5">
      <c r="D2129" s="57"/>
      <c r="E2129" s="57"/>
    </row>
    <row r="2130" spans="4:5">
      <c r="D2130" s="57"/>
      <c r="E2130" s="57"/>
    </row>
    <row r="2131" spans="4:5">
      <c r="D2131" s="57"/>
      <c r="E2131" s="57"/>
    </row>
    <row r="2132" spans="4:5">
      <c r="D2132" s="57"/>
      <c r="E2132" s="57"/>
    </row>
    <row r="2133" spans="4:5">
      <c r="D2133" s="57"/>
      <c r="E2133" s="57"/>
    </row>
    <row r="2134" spans="4:5">
      <c r="D2134" s="57"/>
      <c r="E2134" s="57"/>
    </row>
    <row r="2135" spans="4:5">
      <c r="D2135" s="57"/>
      <c r="E2135" s="57"/>
    </row>
    <row r="2136" spans="4:5">
      <c r="D2136" s="57"/>
      <c r="E2136" s="57"/>
    </row>
    <row r="2137" spans="4:5">
      <c r="D2137" s="57"/>
      <c r="E2137" s="57"/>
    </row>
    <row r="2138" spans="4:5">
      <c r="D2138" s="57"/>
      <c r="E2138" s="57"/>
    </row>
    <row r="2139" spans="4:5">
      <c r="D2139" s="57"/>
      <c r="E2139" s="57"/>
    </row>
    <row r="2140" spans="4:5">
      <c r="D2140" s="57"/>
      <c r="E2140" s="57"/>
    </row>
    <row r="2141" spans="4:5">
      <c r="D2141" s="57"/>
      <c r="E2141" s="57"/>
    </row>
    <row r="2142" spans="4:5">
      <c r="D2142" s="57"/>
      <c r="E2142" s="57"/>
    </row>
    <row r="2143" spans="4:5">
      <c r="D2143" s="57"/>
      <c r="E2143" s="57"/>
    </row>
    <row r="2144" spans="4:5">
      <c r="D2144" s="57"/>
      <c r="E2144" s="57"/>
    </row>
    <row r="2145" spans="4:5">
      <c r="D2145" s="57"/>
      <c r="E2145" s="57"/>
    </row>
    <row r="2146" spans="4:5">
      <c r="D2146" s="57"/>
      <c r="E2146" s="57"/>
    </row>
    <row r="2147" spans="4:5">
      <c r="D2147" s="57"/>
      <c r="E2147" s="57"/>
    </row>
    <row r="2148" spans="4:5">
      <c r="D2148" s="57"/>
      <c r="E2148" s="57"/>
    </row>
    <row r="2149" spans="4:5">
      <c r="D2149" s="57"/>
      <c r="E2149" s="57"/>
    </row>
    <row r="2150" spans="4:5">
      <c r="D2150" s="57"/>
      <c r="E2150" s="57"/>
    </row>
    <row r="2151" spans="4:5">
      <c r="D2151" s="57"/>
      <c r="E2151" s="57"/>
    </row>
    <row r="2152" spans="4:5">
      <c r="D2152" s="57"/>
      <c r="E2152" s="57"/>
    </row>
    <row r="2153" spans="4:5">
      <c r="D2153" s="57"/>
      <c r="E2153" s="57"/>
    </row>
    <row r="2154" spans="4:5">
      <c r="D2154" s="57"/>
      <c r="E2154" s="57"/>
    </row>
    <row r="2155" spans="4:5">
      <c r="D2155" s="57"/>
      <c r="E2155" s="57"/>
    </row>
    <row r="2156" spans="4:5">
      <c r="D2156" s="57"/>
      <c r="E2156" s="57"/>
    </row>
    <row r="2157" spans="4:5">
      <c r="D2157" s="57"/>
      <c r="E2157" s="57"/>
    </row>
    <row r="2158" spans="4:5">
      <c r="D2158" s="57"/>
      <c r="E2158" s="57"/>
    </row>
    <row r="2159" spans="4:5">
      <c r="D2159" s="57"/>
      <c r="E2159" s="57"/>
    </row>
    <row r="2160" spans="4:5">
      <c r="D2160" s="57"/>
      <c r="E2160" s="57"/>
    </row>
    <row r="2161" spans="4:5">
      <c r="D2161" s="57"/>
      <c r="E2161" s="57"/>
    </row>
    <row r="2162" spans="4:5">
      <c r="D2162" s="57"/>
      <c r="E2162" s="57"/>
    </row>
    <row r="2163" spans="4:5">
      <c r="D2163" s="57"/>
      <c r="E2163" s="57"/>
    </row>
    <row r="2164" spans="4:5">
      <c r="D2164" s="57"/>
      <c r="E2164" s="57"/>
    </row>
    <row r="2165" spans="4:5">
      <c r="D2165" s="57"/>
      <c r="E2165" s="57"/>
    </row>
    <row r="2166" spans="4:5">
      <c r="D2166" s="57"/>
      <c r="E2166" s="57"/>
    </row>
    <row r="2167" spans="4:5">
      <c r="D2167" s="57"/>
      <c r="E2167" s="57"/>
    </row>
    <row r="2168" spans="4:5">
      <c r="D2168" s="57"/>
      <c r="E2168" s="57"/>
    </row>
    <row r="2169" spans="4:5">
      <c r="D2169" s="57"/>
      <c r="E2169" s="57"/>
    </row>
    <row r="2170" spans="4:5">
      <c r="D2170" s="57"/>
      <c r="E2170" s="57"/>
    </row>
    <row r="2171" spans="4:5">
      <c r="D2171" s="57"/>
      <c r="E2171" s="57"/>
    </row>
    <row r="2172" spans="4:5">
      <c r="D2172" s="57"/>
      <c r="E2172" s="57"/>
    </row>
    <row r="2173" spans="4:5">
      <c r="D2173" s="57"/>
      <c r="E2173" s="57"/>
    </row>
    <row r="2174" spans="4:5">
      <c r="D2174" s="57"/>
      <c r="E2174" s="57"/>
    </row>
    <row r="2175" spans="4:5">
      <c r="D2175" s="57"/>
      <c r="E2175" s="57"/>
    </row>
    <row r="2176" spans="4:5">
      <c r="D2176" s="57"/>
      <c r="E2176" s="57"/>
    </row>
    <row r="2177" spans="4:5">
      <c r="D2177" s="57"/>
      <c r="E2177" s="57"/>
    </row>
    <row r="2178" spans="4:5">
      <c r="D2178" s="57"/>
      <c r="E2178" s="57"/>
    </row>
    <row r="2179" spans="4:5">
      <c r="D2179" s="57"/>
      <c r="E2179" s="57"/>
    </row>
    <row r="2180" spans="4:5">
      <c r="D2180" s="57"/>
      <c r="E2180" s="57"/>
    </row>
    <row r="2181" spans="4:5">
      <c r="D2181" s="57"/>
      <c r="E2181" s="57"/>
    </row>
    <row r="2182" spans="4:5">
      <c r="D2182" s="57"/>
      <c r="E2182" s="57"/>
    </row>
    <row r="2183" spans="4:5">
      <c r="D2183" s="57"/>
      <c r="E2183" s="57"/>
    </row>
    <row r="2184" spans="4:5">
      <c r="D2184" s="57"/>
      <c r="E2184" s="57"/>
    </row>
    <row r="2185" spans="4:5">
      <c r="D2185" s="57"/>
      <c r="E2185" s="57"/>
    </row>
    <row r="2186" spans="4:5">
      <c r="D2186" s="57"/>
      <c r="E2186" s="57"/>
    </row>
    <row r="2187" spans="4:5">
      <c r="D2187" s="57"/>
      <c r="E2187" s="57"/>
    </row>
    <row r="2188" spans="4:5">
      <c r="D2188" s="57"/>
      <c r="E2188" s="57"/>
    </row>
    <row r="2189" spans="4:5">
      <c r="D2189" s="57"/>
      <c r="E2189" s="57"/>
    </row>
    <row r="2190" spans="4:5">
      <c r="D2190" s="57"/>
      <c r="E2190" s="57"/>
    </row>
    <row r="2191" spans="4:5">
      <c r="D2191" s="57"/>
      <c r="E2191" s="57"/>
    </row>
    <row r="2192" spans="4:5">
      <c r="D2192" s="57"/>
      <c r="E2192" s="57"/>
    </row>
    <row r="2193" spans="4:5">
      <c r="D2193" s="57"/>
      <c r="E2193" s="57"/>
    </row>
    <row r="2194" spans="4:5">
      <c r="D2194" s="57"/>
      <c r="E2194" s="57"/>
    </row>
    <row r="2195" spans="4:5">
      <c r="D2195" s="57"/>
      <c r="E2195" s="57"/>
    </row>
    <row r="2196" spans="4:5">
      <c r="D2196" s="57"/>
      <c r="E2196" s="57"/>
    </row>
    <row r="2197" spans="4:5">
      <c r="D2197" s="57"/>
      <c r="E2197" s="57"/>
    </row>
    <row r="2198" spans="4:5">
      <c r="D2198" s="57"/>
      <c r="E2198" s="57"/>
    </row>
    <row r="2199" spans="4:5">
      <c r="D2199" s="57"/>
      <c r="E2199" s="57"/>
    </row>
    <row r="2200" spans="4:5">
      <c r="D2200" s="57"/>
      <c r="E2200" s="57"/>
    </row>
    <row r="2201" spans="4:5">
      <c r="D2201" s="57"/>
      <c r="E2201" s="57"/>
    </row>
    <row r="2202" spans="4:5">
      <c r="D2202" s="57"/>
      <c r="E2202" s="57"/>
    </row>
    <row r="2203" spans="4:5">
      <c r="D2203" s="57"/>
      <c r="E2203" s="57"/>
    </row>
    <row r="2204" spans="4:5">
      <c r="D2204" s="57"/>
      <c r="E2204" s="57"/>
    </row>
    <row r="2205" spans="4:5">
      <c r="D2205" s="57"/>
      <c r="E2205" s="57"/>
    </row>
    <row r="2206" spans="4:5">
      <c r="D2206" s="57"/>
      <c r="E2206" s="57"/>
    </row>
    <row r="2207" spans="4:5">
      <c r="D2207" s="57"/>
      <c r="E2207" s="57"/>
    </row>
    <row r="2208" spans="4:5">
      <c r="D2208" s="57"/>
      <c r="E2208" s="57"/>
    </row>
    <row r="2209" spans="4:5">
      <c r="D2209" s="57"/>
      <c r="E2209" s="57"/>
    </row>
    <row r="2210" spans="4:5">
      <c r="D2210" s="57"/>
      <c r="E2210" s="57"/>
    </row>
    <row r="2211" spans="4:5">
      <c r="D2211" s="57"/>
      <c r="E2211" s="57"/>
    </row>
    <row r="2212" spans="4:5">
      <c r="D2212" s="57"/>
      <c r="E2212" s="57"/>
    </row>
    <row r="2213" spans="4:5">
      <c r="D2213" s="57"/>
      <c r="E2213" s="57"/>
    </row>
    <row r="2214" spans="4:5">
      <c r="D2214" s="57"/>
      <c r="E2214" s="57"/>
    </row>
    <row r="2215" spans="4:5">
      <c r="D2215" s="57"/>
      <c r="E2215" s="57"/>
    </row>
    <row r="2216" spans="4:5">
      <c r="D2216" s="57"/>
      <c r="E2216" s="57"/>
    </row>
    <row r="2217" spans="4:5">
      <c r="D2217" s="57"/>
      <c r="E2217" s="57"/>
    </row>
    <row r="2218" spans="4:5">
      <c r="D2218" s="57"/>
      <c r="E2218" s="57"/>
    </row>
    <row r="2219" spans="4:5">
      <c r="D2219" s="57"/>
      <c r="E2219" s="57"/>
    </row>
    <row r="2220" spans="4:5">
      <c r="D2220" s="57"/>
      <c r="E2220" s="57"/>
    </row>
    <row r="2221" spans="4:5">
      <c r="D2221" s="57"/>
      <c r="E2221" s="57"/>
    </row>
    <row r="2222" spans="4:5">
      <c r="D2222" s="57"/>
      <c r="E2222" s="57"/>
    </row>
    <row r="2223" spans="4:5">
      <c r="D2223" s="57"/>
      <c r="E2223" s="57"/>
    </row>
    <row r="2224" spans="4:5">
      <c r="D2224" s="57"/>
      <c r="E2224" s="57"/>
    </row>
    <row r="2225" spans="4:5">
      <c r="D2225" s="57"/>
      <c r="E2225" s="57"/>
    </row>
    <row r="2226" spans="4:5">
      <c r="D2226" s="57"/>
      <c r="E2226" s="57"/>
    </row>
    <row r="2227" spans="4:5">
      <c r="D2227" s="57"/>
      <c r="E2227" s="57"/>
    </row>
    <row r="2228" spans="4:5">
      <c r="D2228" s="57"/>
      <c r="E2228" s="57"/>
    </row>
    <row r="2229" spans="4:5">
      <c r="D2229" s="57"/>
      <c r="E2229" s="57"/>
    </row>
    <row r="2230" spans="4:5">
      <c r="D2230" s="57"/>
      <c r="E2230" s="57"/>
    </row>
    <row r="2231" spans="4:5">
      <c r="D2231" s="57"/>
      <c r="E2231" s="57"/>
    </row>
    <row r="2232" spans="4:5">
      <c r="D2232" s="57"/>
      <c r="E2232" s="57"/>
    </row>
    <row r="2233" spans="4:5">
      <c r="D2233" s="57"/>
      <c r="E2233" s="57"/>
    </row>
    <row r="2234" spans="4:5">
      <c r="D2234" s="57"/>
      <c r="E2234" s="57"/>
    </row>
    <row r="2235" spans="4:5">
      <c r="D2235" s="57"/>
      <c r="E2235" s="57"/>
    </row>
    <row r="2236" spans="4:5">
      <c r="D2236" s="57"/>
      <c r="E2236" s="57"/>
    </row>
    <row r="2237" spans="4:5">
      <c r="D2237" s="57"/>
      <c r="E2237" s="57"/>
    </row>
    <row r="2238" spans="4:5">
      <c r="D2238" s="57"/>
      <c r="E2238" s="57"/>
    </row>
    <row r="2239" spans="4:5">
      <c r="D2239" s="57"/>
      <c r="E2239" s="57"/>
    </row>
    <row r="2240" spans="4:5">
      <c r="D2240" s="57"/>
      <c r="E2240" s="57"/>
    </row>
    <row r="2241" spans="4:5">
      <c r="D2241" s="57"/>
      <c r="E2241" s="57"/>
    </row>
    <row r="2242" spans="4:5">
      <c r="D2242" s="57"/>
      <c r="E2242" s="57"/>
    </row>
    <row r="2243" spans="4:5">
      <c r="D2243" s="57"/>
      <c r="E2243" s="57"/>
    </row>
    <row r="2244" spans="4:5">
      <c r="D2244" s="57"/>
      <c r="E2244" s="57"/>
    </row>
    <row r="2245" spans="4:5">
      <c r="D2245" s="57"/>
      <c r="E2245" s="57"/>
    </row>
    <row r="2246" spans="4:5">
      <c r="D2246" s="57"/>
      <c r="E2246" s="57"/>
    </row>
    <row r="2247" spans="4:5">
      <c r="D2247" s="57"/>
      <c r="E2247" s="57"/>
    </row>
    <row r="2248" spans="4:5">
      <c r="D2248" s="57"/>
      <c r="E2248" s="57"/>
    </row>
    <row r="2249" spans="4:5">
      <c r="D2249" s="57"/>
      <c r="E2249" s="57"/>
    </row>
    <row r="2250" spans="4:5">
      <c r="D2250" s="57"/>
      <c r="E2250" s="57"/>
    </row>
    <row r="2251" spans="4:5">
      <c r="D2251" s="57"/>
      <c r="E2251" s="57"/>
    </row>
    <row r="2252" spans="4:5">
      <c r="D2252" s="57"/>
      <c r="E2252" s="57"/>
    </row>
    <row r="2253" spans="4:5">
      <c r="D2253" s="57"/>
      <c r="E2253" s="57"/>
    </row>
    <row r="2254" spans="4:5">
      <c r="D2254" s="57"/>
      <c r="E2254" s="57"/>
    </row>
    <row r="2255" spans="4:5">
      <c r="D2255" s="57"/>
      <c r="E2255" s="57"/>
    </row>
    <row r="2256" spans="4:5">
      <c r="D2256" s="57"/>
      <c r="E2256" s="57"/>
    </row>
    <row r="2257" spans="4:5">
      <c r="D2257" s="57"/>
      <c r="E2257" s="57"/>
    </row>
    <row r="2258" spans="4:5">
      <c r="D2258" s="57"/>
      <c r="E2258" s="57"/>
    </row>
    <row r="2259" spans="4:5">
      <c r="D2259" s="57"/>
      <c r="E2259" s="57"/>
    </row>
    <row r="2260" spans="4:5">
      <c r="D2260" s="57"/>
      <c r="E2260" s="57"/>
    </row>
    <row r="2261" spans="4:5">
      <c r="D2261" s="57"/>
      <c r="E2261" s="57"/>
    </row>
    <row r="2262" spans="4:5">
      <c r="D2262" s="57"/>
      <c r="E2262" s="57"/>
    </row>
    <row r="2263" spans="4:5">
      <c r="D2263" s="57"/>
      <c r="E2263" s="57"/>
    </row>
    <row r="2264" spans="4:5">
      <c r="D2264" s="57"/>
      <c r="E2264" s="57"/>
    </row>
    <row r="2265" spans="4:5">
      <c r="D2265" s="57"/>
      <c r="E2265" s="57"/>
    </row>
    <row r="2266" spans="4:5">
      <c r="D2266" s="57"/>
      <c r="E2266" s="57"/>
    </row>
    <row r="2267" spans="4:5">
      <c r="D2267" s="57"/>
      <c r="E2267" s="57"/>
    </row>
    <row r="2268" spans="4:5">
      <c r="D2268" s="57"/>
      <c r="E2268" s="57"/>
    </row>
    <row r="2269" spans="4:5">
      <c r="D2269" s="57"/>
      <c r="E2269" s="57"/>
    </row>
    <row r="2270" spans="4:5">
      <c r="D2270" s="57"/>
      <c r="E2270" s="57"/>
    </row>
    <row r="2271" spans="4:5">
      <c r="D2271" s="57"/>
      <c r="E2271" s="57"/>
    </row>
    <row r="2272" spans="4:5">
      <c r="D2272" s="57"/>
      <c r="E2272" s="57"/>
    </row>
    <row r="2273" spans="4:5">
      <c r="D2273" s="57"/>
      <c r="E2273" s="57"/>
    </row>
    <row r="2274" spans="4:5">
      <c r="D2274" s="57"/>
      <c r="E2274" s="57"/>
    </row>
    <row r="2275" spans="4:5">
      <c r="D2275" s="57"/>
      <c r="E2275" s="57"/>
    </row>
    <row r="2276" spans="4:5">
      <c r="D2276" s="57"/>
      <c r="E2276" s="57"/>
    </row>
    <row r="2277" spans="4:5">
      <c r="D2277" s="57"/>
      <c r="E2277" s="57"/>
    </row>
    <row r="2278" spans="4:5">
      <c r="D2278" s="57"/>
      <c r="E2278" s="57"/>
    </row>
    <row r="2279" spans="4:5">
      <c r="D2279" s="57"/>
      <c r="E2279" s="57"/>
    </row>
    <row r="2280" spans="4:5">
      <c r="D2280" s="57"/>
      <c r="E2280" s="57"/>
    </row>
    <row r="2281" spans="4:5">
      <c r="D2281" s="57"/>
      <c r="E2281" s="57"/>
    </row>
    <row r="2282" spans="4:5">
      <c r="D2282" s="57"/>
      <c r="E2282" s="57"/>
    </row>
    <row r="2283" spans="4:5">
      <c r="D2283" s="57"/>
      <c r="E2283" s="57"/>
    </row>
    <row r="2284" spans="4:5">
      <c r="D2284" s="57"/>
      <c r="E2284" s="57"/>
    </row>
    <row r="2285" spans="4:5">
      <c r="D2285" s="57"/>
      <c r="E2285" s="57"/>
    </row>
    <row r="2286" spans="4:5">
      <c r="D2286" s="57"/>
      <c r="E2286" s="57"/>
    </row>
    <row r="2287" spans="4:5">
      <c r="D2287" s="57"/>
      <c r="E2287" s="57"/>
    </row>
    <row r="2288" spans="4:5">
      <c r="D2288" s="57"/>
      <c r="E2288" s="57"/>
    </row>
    <row r="2289" spans="4:5">
      <c r="D2289" s="57"/>
      <c r="E2289" s="57"/>
    </row>
    <row r="2290" spans="4:5">
      <c r="D2290" s="57"/>
      <c r="E2290" s="57"/>
    </row>
    <row r="2291" spans="4:5">
      <c r="D2291" s="57"/>
      <c r="E2291" s="57"/>
    </row>
    <row r="2292" spans="4:5">
      <c r="D2292" s="57"/>
      <c r="E2292" s="57"/>
    </row>
    <row r="2293" spans="4:5">
      <c r="D2293" s="57"/>
      <c r="E2293" s="57"/>
    </row>
    <row r="2294" spans="4:5">
      <c r="D2294" s="57"/>
      <c r="E2294" s="57"/>
    </row>
    <row r="2295" spans="4:5">
      <c r="D2295" s="57"/>
      <c r="E2295" s="57"/>
    </row>
    <row r="2296" spans="4:5">
      <c r="D2296" s="57"/>
      <c r="E2296" s="57"/>
    </row>
    <row r="2297" spans="4:5">
      <c r="D2297" s="57"/>
      <c r="E2297" s="57"/>
    </row>
    <row r="2298" spans="4:5">
      <c r="D2298" s="57"/>
      <c r="E2298" s="57"/>
    </row>
    <row r="2299" spans="4:5">
      <c r="D2299" s="57"/>
      <c r="E2299" s="57"/>
    </row>
    <row r="2300" spans="4:5">
      <c r="D2300" s="57"/>
      <c r="E2300" s="57"/>
    </row>
    <row r="2301" spans="4:5">
      <c r="D2301" s="57"/>
      <c r="E2301" s="57"/>
    </row>
    <row r="2302" spans="4:5">
      <c r="D2302" s="57"/>
      <c r="E2302" s="57"/>
    </row>
    <row r="2303" spans="4:5">
      <c r="D2303" s="57"/>
      <c r="E2303" s="57"/>
    </row>
    <row r="2304" spans="4:5">
      <c r="D2304" s="57"/>
      <c r="E2304" s="57"/>
    </row>
    <row r="2305" spans="4:5">
      <c r="D2305" s="57"/>
      <c r="E2305" s="57"/>
    </row>
    <row r="2306" spans="4:5">
      <c r="D2306" s="57"/>
      <c r="E2306" s="57"/>
    </row>
    <row r="2307" spans="4:5">
      <c r="D2307" s="57"/>
      <c r="E2307" s="57"/>
    </row>
    <row r="2308" spans="4:5">
      <c r="D2308" s="57"/>
      <c r="E2308" s="57"/>
    </row>
    <row r="2309" spans="4:5">
      <c r="D2309" s="57"/>
      <c r="E2309" s="57"/>
    </row>
    <row r="2310" spans="4:5">
      <c r="D2310" s="57"/>
      <c r="E2310" s="57"/>
    </row>
    <row r="2311" spans="4:5">
      <c r="D2311" s="57"/>
      <c r="E2311" s="57"/>
    </row>
    <row r="2312" spans="4:5">
      <c r="D2312" s="57"/>
      <c r="E2312" s="57"/>
    </row>
    <row r="2313" spans="4:5">
      <c r="D2313" s="57"/>
      <c r="E2313" s="57"/>
    </row>
    <row r="2314" spans="4:5">
      <c r="D2314" s="57"/>
      <c r="E2314" s="57"/>
    </row>
    <row r="2315" spans="4:5">
      <c r="D2315" s="57"/>
      <c r="E2315" s="57"/>
    </row>
    <row r="2316" spans="4:5">
      <c r="D2316" s="57"/>
      <c r="E2316" s="57"/>
    </row>
    <row r="2317" spans="4:5">
      <c r="D2317" s="57"/>
      <c r="E2317" s="57"/>
    </row>
    <row r="2318" spans="4:5">
      <c r="D2318" s="57"/>
      <c r="E2318" s="57"/>
    </row>
    <row r="2319" spans="4:5">
      <c r="D2319" s="57"/>
      <c r="E2319" s="57"/>
    </row>
    <row r="2320" spans="4:5">
      <c r="D2320" s="57"/>
      <c r="E2320" s="57"/>
    </row>
    <row r="2321" spans="4:5">
      <c r="D2321" s="57"/>
      <c r="E2321" s="57"/>
    </row>
    <row r="2322" spans="4:5">
      <c r="D2322" s="57"/>
      <c r="E2322" s="57"/>
    </row>
    <row r="2323" spans="4:5">
      <c r="D2323" s="57"/>
      <c r="E2323" s="57"/>
    </row>
    <row r="2324" spans="4:5">
      <c r="D2324" s="57"/>
      <c r="E2324" s="57"/>
    </row>
    <row r="2325" spans="4:5">
      <c r="D2325" s="57"/>
      <c r="E2325" s="57"/>
    </row>
    <row r="2326" spans="4:5">
      <c r="D2326" s="57"/>
      <c r="E2326" s="57"/>
    </row>
    <row r="2327" spans="4:5">
      <c r="D2327" s="57"/>
      <c r="E2327" s="57"/>
    </row>
    <row r="2328" spans="4:5">
      <c r="D2328" s="57"/>
      <c r="E2328" s="57"/>
    </row>
    <row r="2329" spans="4:5">
      <c r="D2329" s="57"/>
      <c r="E2329" s="57"/>
    </row>
    <row r="2330" spans="4:5">
      <c r="D2330" s="57"/>
      <c r="E2330" s="57"/>
    </row>
    <row r="2331" spans="4:5">
      <c r="D2331" s="57"/>
      <c r="E2331" s="57"/>
    </row>
    <row r="2332" spans="4:5">
      <c r="D2332" s="57"/>
      <c r="E2332" s="57"/>
    </row>
    <row r="2333" spans="4:5">
      <c r="D2333" s="57"/>
      <c r="E2333" s="57"/>
    </row>
    <row r="2334" spans="4:5">
      <c r="D2334" s="57"/>
      <c r="E2334" s="57"/>
    </row>
    <row r="2335" spans="4:5">
      <c r="D2335" s="57"/>
      <c r="E2335" s="57"/>
    </row>
    <row r="2336" spans="4:5">
      <c r="D2336" s="57"/>
      <c r="E2336" s="57"/>
    </row>
    <row r="2337" spans="4:5">
      <c r="D2337" s="57"/>
      <c r="E2337" s="57"/>
    </row>
    <row r="2338" spans="4:5">
      <c r="D2338" s="57"/>
      <c r="E2338" s="57"/>
    </row>
    <row r="2339" spans="4:5">
      <c r="D2339" s="57"/>
      <c r="E2339" s="57"/>
    </row>
    <row r="2340" spans="4:5">
      <c r="D2340" s="57"/>
      <c r="E2340" s="57"/>
    </row>
    <row r="2341" spans="4:5">
      <c r="D2341" s="57"/>
      <c r="E2341" s="57"/>
    </row>
    <row r="2342" spans="4:5">
      <c r="D2342" s="57"/>
      <c r="E2342" s="57"/>
    </row>
    <row r="2343" spans="4:5">
      <c r="D2343" s="57"/>
      <c r="E2343" s="57"/>
    </row>
    <row r="2344" spans="4:5">
      <c r="D2344" s="57"/>
      <c r="E2344" s="57"/>
    </row>
    <row r="2345" spans="4:5">
      <c r="D2345" s="57"/>
      <c r="E2345" s="57"/>
    </row>
    <row r="2346" spans="4:5">
      <c r="D2346" s="57"/>
      <c r="E2346" s="57"/>
    </row>
    <row r="2347" spans="4:5">
      <c r="D2347" s="57"/>
      <c r="E2347" s="57"/>
    </row>
    <row r="2348" spans="4:5">
      <c r="D2348" s="57"/>
      <c r="E2348" s="57"/>
    </row>
    <row r="2349" spans="4:5">
      <c r="D2349" s="57"/>
      <c r="E2349" s="57"/>
    </row>
    <row r="2350" spans="4:5">
      <c r="D2350" s="57"/>
      <c r="E2350" s="57"/>
    </row>
    <row r="2351" spans="4:5">
      <c r="D2351" s="57"/>
      <c r="E2351" s="57"/>
    </row>
    <row r="2352" spans="4:5">
      <c r="D2352" s="57"/>
      <c r="E2352" s="57"/>
    </row>
    <row r="2353" spans="4:5">
      <c r="D2353" s="57"/>
      <c r="E2353" s="57"/>
    </row>
    <row r="2354" spans="4:5">
      <c r="D2354" s="57"/>
      <c r="E2354" s="57"/>
    </row>
    <row r="2355" spans="4:5">
      <c r="D2355" s="57"/>
      <c r="E2355" s="57"/>
    </row>
    <row r="2356" spans="4:5">
      <c r="D2356" s="57"/>
      <c r="E2356" s="57"/>
    </row>
    <row r="2357" spans="4:5">
      <c r="D2357" s="57"/>
      <c r="E2357" s="57"/>
    </row>
    <row r="2358" spans="4:5">
      <c r="D2358" s="57"/>
      <c r="E2358" s="57"/>
    </row>
    <row r="2359" spans="4:5">
      <c r="D2359" s="57"/>
      <c r="E2359" s="57"/>
    </row>
    <row r="2360" spans="4:5">
      <c r="D2360" s="57"/>
      <c r="E2360" s="57"/>
    </row>
    <row r="2361" spans="4:5">
      <c r="D2361" s="57"/>
      <c r="E2361" s="57"/>
    </row>
    <row r="2362" spans="4:5">
      <c r="D2362" s="57"/>
      <c r="E2362" s="57"/>
    </row>
    <row r="2363" spans="4:5">
      <c r="D2363" s="57"/>
      <c r="E2363" s="57"/>
    </row>
    <row r="2364" spans="4:5">
      <c r="D2364" s="57"/>
      <c r="E2364" s="57"/>
    </row>
    <row r="2365" spans="4:5">
      <c r="D2365" s="57"/>
      <c r="E2365" s="57"/>
    </row>
    <row r="2366" spans="4:5">
      <c r="D2366" s="57"/>
      <c r="E2366" s="57"/>
    </row>
    <row r="2367" spans="4:5">
      <c r="D2367" s="57"/>
      <c r="E2367" s="57"/>
    </row>
    <row r="2368" spans="4:5">
      <c r="D2368" s="57"/>
      <c r="E2368" s="57"/>
    </row>
    <row r="2369" spans="4:5">
      <c r="D2369" s="57"/>
      <c r="E2369" s="57"/>
    </row>
    <row r="2370" spans="4:5">
      <c r="D2370" s="57"/>
      <c r="E2370" s="57"/>
    </row>
    <row r="2371" spans="4:5">
      <c r="D2371" s="57"/>
      <c r="E2371" s="57"/>
    </row>
    <row r="2372" spans="4:5">
      <c r="D2372" s="57"/>
      <c r="E2372" s="57"/>
    </row>
    <row r="2373" spans="4:5">
      <c r="D2373" s="57"/>
      <c r="E2373" s="57"/>
    </row>
    <row r="2374" spans="4:5">
      <c r="D2374" s="57"/>
      <c r="E2374" s="57"/>
    </row>
    <row r="2375" spans="4:5">
      <c r="D2375" s="57"/>
      <c r="E2375" s="57"/>
    </row>
    <row r="2376" spans="4:5">
      <c r="D2376" s="57"/>
      <c r="E2376" s="57"/>
    </row>
    <row r="2377" spans="4:5">
      <c r="D2377" s="57"/>
      <c r="E2377" s="57"/>
    </row>
    <row r="2378" spans="4:5">
      <c r="D2378" s="57"/>
      <c r="E2378" s="57"/>
    </row>
    <row r="2379" spans="4:5">
      <c r="D2379" s="57"/>
      <c r="E2379" s="57"/>
    </row>
    <row r="2380" spans="4:5">
      <c r="D2380" s="57"/>
      <c r="E2380" s="57"/>
    </row>
    <row r="2381" spans="4:5">
      <c r="D2381" s="57"/>
      <c r="E2381" s="57"/>
    </row>
    <row r="2382" spans="4:5">
      <c r="D2382" s="57"/>
      <c r="E2382" s="57"/>
    </row>
    <row r="2383" spans="4:5">
      <c r="D2383" s="57"/>
      <c r="E2383" s="57"/>
    </row>
    <row r="2384" spans="4:5">
      <c r="D2384" s="57"/>
      <c r="E2384" s="57"/>
    </row>
    <row r="2385" spans="4:5">
      <c r="D2385" s="57"/>
      <c r="E2385" s="57"/>
    </row>
    <row r="2386" spans="4:5">
      <c r="D2386" s="57"/>
      <c r="E2386" s="57"/>
    </row>
    <row r="2387" spans="4:5">
      <c r="D2387" s="57"/>
      <c r="E2387" s="57"/>
    </row>
    <row r="2388" spans="4:5">
      <c r="D2388" s="57"/>
      <c r="E2388" s="57"/>
    </row>
    <row r="2389" spans="4:5">
      <c r="D2389" s="57"/>
      <c r="E2389" s="57"/>
    </row>
    <row r="2390" spans="4:5">
      <c r="D2390" s="57"/>
      <c r="E2390" s="57"/>
    </row>
    <row r="2391" spans="4:5">
      <c r="D2391" s="57"/>
      <c r="E2391" s="57"/>
    </row>
    <row r="2392" spans="4:5">
      <c r="D2392" s="57"/>
      <c r="E2392" s="57"/>
    </row>
    <row r="2393" spans="4:5">
      <c r="D2393" s="57"/>
      <c r="E2393" s="57"/>
    </row>
    <row r="2394" spans="4:5">
      <c r="D2394" s="57"/>
      <c r="E2394" s="57"/>
    </row>
    <row r="2395" spans="4:5">
      <c r="D2395" s="57"/>
      <c r="E2395" s="57"/>
    </row>
    <row r="2396" spans="4:5">
      <c r="D2396" s="57"/>
      <c r="E2396" s="57"/>
    </row>
    <row r="2397" spans="4:5">
      <c r="D2397" s="57"/>
      <c r="E2397" s="57"/>
    </row>
    <row r="2398" spans="4:5">
      <c r="D2398" s="57"/>
      <c r="E2398" s="57"/>
    </row>
    <row r="2399" spans="4:5">
      <c r="D2399" s="57"/>
      <c r="E2399" s="57"/>
    </row>
    <row r="2400" spans="4:5">
      <c r="D2400" s="57"/>
      <c r="E2400" s="57"/>
    </row>
    <row r="2401" spans="4:5">
      <c r="D2401" s="57"/>
      <c r="E2401" s="57"/>
    </row>
    <row r="2402" spans="4:5">
      <c r="D2402" s="57"/>
      <c r="E2402" s="57"/>
    </row>
    <row r="2403" spans="4:5">
      <c r="D2403" s="57"/>
      <c r="E2403" s="57"/>
    </row>
    <row r="2404" spans="4:5">
      <c r="D2404" s="57"/>
      <c r="E2404" s="57"/>
    </row>
    <row r="2405" spans="4:5">
      <c r="D2405" s="57"/>
      <c r="E2405" s="57"/>
    </row>
    <row r="2406" spans="4:5">
      <c r="D2406" s="57"/>
      <c r="E2406" s="57"/>
    </row>
    <row r="2407" spans="4:5">
      <c r="D2407" s="57"/>
      <c r="E2407" s="57"/>
    </row>
    <row r="2408" spans="4:5">
      <c r="D2408" s="57"/>
      <c r="E2408" s="57"/>
    </row>
    <row r="2409" spans="4:5">
      <c r="D2409" s="57"/>
      <c r="E2409" s="57"/>
    </row>
    <row r="2410" spans="4:5">
      <c r="D2410" s="57"/>
      <c r="E2410" s="57"/>
    </row>
    <row r="2411" spans="4:5">
      <c r="D2411" s="57"/>
      <c r="E2411" s="57"/>
    </row>
    <row r="2412" spans="4:5">
      <c r="D2412" s="57"/>
      <c r="E2412" s="57"/>
    </row>
    <row r="2413" spans="4:5">
      <c r="D2413" s="57"/>
      <c r="E2413" s="57"/>
    </row>
    <row r="2414" spans="4:5">
      <c r="D2414" s="57"/>
      <c r="E2414" s="57"/>
    </row>
    <row r="2415" spans="4:5">
      <c r="D2415" s="57"/>
      <c r="E2415" s="57"/>
    </row>
    <row r="2416" spans="4:5">
      <c r="D2416" s="57"/>
      <c r="E2416" s="57"/>
    </row>
    <row r="2417" spans="4:5">
      <c r="D2417" s="57"/>
      <c r="E2417" s="57"/>
    </row>
    <row r="2418" spans="4:5">
      <c r="D2418" s="57"/>
      <c r="E2418" s="57"/>
    </row>
    <row r="2419" spans="4:5">
      <c r="D2419" s="57"/>
      <c r="E2419" s="57"/>
    </row>
    <row r="2420" spans="4:5">
      <c r="D2420" s="57"/>
      <c r="E2420" s="57"/>
    </row>
    <row r="2421" spans="4:5">
      <c r="D2421" s="57"/>
      <c r="E2421" s="57"/>
    </row>
    <row r="2422" spans="4:5">
      <c r="D2422" s="57"/>
      <c r="E2422" s="57"/>
    </row>
    <row r="2423" spans="4:5">
      <c r="D2423" s="57"/>
      <c r="E2423" s="57"/>
    </row>
    <row r="2424" spans="4:5">
      <c r="D2424" s="57"/>
      <c r="E2424" s="57"/>
    </row>
    <row r="2425" spans="4:5">
      <c r="D2425" s="57"/>
      <c r="E2425" s="57"/>
    </row>
    <row r="2426" spans="4:5">
      <c r="D2426" s="57"/>
      <c r="E2426" s="57"/>
    </row>
    <row r="2427" spans="4:5">
      <c r="D2427" s="57"/>
      <c r="E2427" s="57"/>
    </row>
    <row r="2428" spans="4:5">
      <c r="D2428" s="57"/>
      <c r="E2428" s="57"/>
    </row>
    <row r="2429" spans="4:5">
      <c r="D2429" s="57"/>
      <c r="E2429" s="57"/>
    </row>
    <row r="2430" spans="4:5">
      <c r="D2430" s="57"/>
      <c r="E2430" s="57"/>
    </row>
    <row r="2431" spans="4:5">
      <c r="D2431" s="57"/>
      <c r="E2431" s="57"/>
    </row>
    <row r="2432" spans="4:5">
      <c r="D2432" s="57"/>
      <c r="E2432" s="57"/>
    </row>
    <row r="2433" spans="4:5">
      <c r="D2433" s="57"/>
      <c r="E2433" s="57"/>
    </row>
    <row r="2434" spans="4:5">
      <c r="D2434" s="57"/>
      <c r="E2434" s="57"/>
    </row>
    <row r="2435" spans="4:5">
      <c r="D2435" s="57"/>
      <c r="E2435" s="57"/>
    </row>
    <row r="2436" spans="4:5">
      <c r="D2436" s="57"/>
      <c r="E2436" s="57"/>
    </row>
    <row r="2437" spans="4:5">
      <c r="D2437" s="57"/>
      <c r="E2437" s="57"/>
    </row>
    <row r="2438" spans="4:5">
      <c r="D2438" s="57"/>
      <c r="E2438" s="57"/>
    </row>
    <row r="2439" spans="4:5">
      <c r="D2439" s="57"/>
      <c r="E2439" s="57"/>
    </row>
    <row r="2440" spans="4:5">
      <c r="D2440" s="57"/>
      <c r="E2440" s="57"/>
    </row>
    <row r="2441" spans="4:5">
      <c r="D2441" s="57"/>
      <c r="E2441" s="57"/>
    </row>
    <row r="2442" spans="4:5">
      <c r="D2442" s="57"/>
      <c r="E2442" s="57"/>
    </row>
    <row r="2443" spans="4:5">
      <c r="D2443" s="57"/>
      <c r="E2443" s="57"/>
    </row>
    <row r="2444" spans="4:5">
      <c r="D2444" s="57"/>
      <c r="E2444" s="57"/>
    </row>
    <row r="2445" spans="4:5">
      <c r="D2445" s="57"/>
      <c r="E2445" s="57"/>
    </row>
    <row r="2446" spans="4:5">
      <c r="D2446" s="57"/>
      <c r="E2446" s="57"/>
    </row>
    <row r="2447" spans="4:5">
      <c r="D2447" s="57"/>
      <c r="E2447" s="57"/>
    </row>
    <row r="2448" spans="4:5">
      <c r="D2448" s="57"/>
      <c r="E2448" s="57"/>
    </row>
    <row r="2449" spans="4:5">
      <c r="D2449" s="57"/>
      <c r="E2449" s="57"/>
    </row>
    <row r="2450" spans="4:5">
      <c r="D2450" s="57"/>
      <c r="E2450" s="57"/>
    </row>
    <row r="2451" spans="4:5">
      <c r="D2451" s="57"/>
      <c r="E2451" s="57"/>
    </row>
    <row r="2452" spans="4:5">
      <c r="D2452" s="57"/>
      <c r="E2452" s="57"/>
    </row>
    <row r="2453" spans="4:5">
      <c r="D2453" s="57"/>
      <c r="E2453" s="57"/>
    </row>
    <row r="2454" spans="4:5">
      <c r="D2454" s="57"/>
      <c r="E2454" s="57"/>
    </row>
    <row r="2455" spans="4:5">
      <c r="D2455" s="57"/>
      <c r="E2455" s="57"/>
    </row>
    <row r="2456" spans="4:5">
      <c r="D2456" s="57"/>
      <c r="E2456" s="57"/>
    </row>
    <row r="2457" spans="4:5">
      <c r="D2457" s="57"/>
      <c r="E2457" s="57"/>
    </row>
    <row r="2458" spans="4:5">
      <c r="D2458" s="57"/>
      <c r="E2458" s="57"/>
    </row>
    <row r="2459" spans="4:5">
      <c r="D2459" s="57"/>
      <c r="E2459" s="57"/>
    </row>
    <row r="2460" spans="4:5">
      <c r="D2460" s="57"/>
      <c r="E2460" s="57"/>
    </row>
    <row r="2461" spans="4:5">
      <c r="D2461" s="57"/>
      <c r="E2461" s="57"/>
    </row>
    <row r="2462" spans="4:5">
      <c r="D2462" s="57"/>
      <c r="E2462" s="57"/>
    </row>
    <row r="2463" spans="4:5">
      <c r="D2463" s="57"/>
      <c r="E2463" s="57"/>
    </row>
    <row r="2464" spans="4:5">
      <c r="D2464" s="57"/>
      <c r="E2464" s="57"/>
    </row>
    <row r="2465" spans="4:5">
      <c r="D2465" s="57"/>
      <c r="E2465" s="57"/>
    </row>
    <row r="2466" spans="4:5">
      <c r="D2466" s="57"/>
      <c r="E2466" s="57"/>
    </row>
    <row r="2467" spans="4:5">
      <c r="D2467" s="57"/>
      <c r="E2467" s="57"/>
    </row>
    <row r="2468" spans="4:5">
      <c r="D2468" s="57"/>
      <c r="E2468" s="57"/>
    </row>
    <row r="2469" spans="4:5">
      <c r="D2469" s="57"/>
      <c r="E2469" s="57"/>
    </row>
    <row r="2470" spans="4:5">
      <c r="D2470" s="57"/>
      <c r="E2470" s="57"/>
    </row>
    <row r="2471" spans="4:5">
      <c r="D2471" s="57"/>
      <c r="E2471" s="57"/>
    </row>
    <row r="2472" spans="4:5">
      <c r="D2472" s="57"/>
      <c r="E2472" s="57"/>
    </row>
    <row r="2473" spans="4:5">
      <c r="D2473" s="57"/>
      <c r="E2473" s="57"/>
    </row>
    <row r="2474" spans="4:5">
      <c r="D2474" s="57"/>
      <c r="E2474" s="57"/>
    </row>
    <row r="2475" spans="4:5">
      <c r="D2475" s="57"/>
      <c r="E2475" s="57"/>
    </row>
    <row r="2476" spans="4:5">
      <c r="D2476" s="57"/>
      <c r="E2476" s="57"/>
    </row>
    <row r="2477" spans="4:5">
      <c r="D2477" s="57"/>
      <c r="E2477" s="57"/>
    </row>
    <row r="2478" spans="4:5">
      <c r="D2478" s="57"/>
      <c r="E2478" s="57"/>
    </row>
    <row r="2479" spans="4:5">
      <c r="D2479" s="57"/>
      <c r="E2479" s="57"/>
    </row>
    <row r="2480" spans="4:5">
      <c r="D2480" s="57"/>
      <c r="E2480" s="57"/>
    </row>
    <row r="2481" spans="4:5">
      <c r="D2481" s="57"/>
      <c r="E2481" s="57"/>
    </row>
    <row r="2482" spans="4:5">
      <c r="D2482" s="57"/>
      <c r="E2482" s="57"/>
    </row>
    <row r="2483" spans="4:5">
      <c r="D2483" s="57"/>
      <c r="E2483" s="57"/>
    </row>
    <row r="2484" spans="4:5">
      <c r="D2484" s="57"/>
      <c r="E2484" s="57"/>
    </row>
    <row r="2485" spans="4:5">
      <c r="D2485" s="57"/>
      <c r="E2485" s="57"/>
    </row>
    <row r="2486" spans="4:5">
      <c r="D2486" s="57"/>
      <c r="E2486" s="57"/>
    </row>
    <row r="2487" spans="4:5">
      <c r="D2487" s="57"/>
      <c r="E2487" s="57"/>
    </row>
    <row r="2488" spans="4:5">
      <c r="D2488" s="57"/>
      <c r="E2488" s="57"/>
    </row>
    <row r="2489" spans="4:5">
      <c r="D2489" s="57"/>
      <c r="E2489" s="57"/>
    </row>
    <row r="2490" spans="4:5">
      <c r="D2490" s="57"/>
      <c r="E2490" s="57"/>
    </row>
    <row r="2491" spans="4:5">
      <c r="D2491" s="57"/>
      <c r="E2491" s="57"/>
    </row>
    <row r="2492" spans="4:5">
      <c r="D2492" s="57"/>
      <c r="E2492" s="57"/>
    </row>
    <row r="2493" spans="4:5">
      <c r="D2493" s="57"/>
      <c r="E2493" s="57"/>
    </row>
    <row r="2494" spans="4:5">
      <c r="D2494" s="57"/>
      <c r="E2494" s="57"/>
    </row>
    <row r="2495" spans="4:5">
      <c r="D2495" s="57"/>
      <c r="E2495" s="57"/>
    </row>
    <row r="2496" spans="4:5">
      <c r="D2496" s="57"/>
      <c r="E2496" s="57"/>
    </row>
    <row r="2497" spans="4:5">
      <c r="D2497" s="57"/>
      <c r="E2497" s="57"/>
    </row>
    <row r="2498" spans="4:5">
      <c r="D2498" s="57"/>
      <c r="E2498" s="57"/>
    </row>
    <row r="2499" spans="4:5">
      <c r="D2499" s="57"/>
      <c r="E2499" s="57"/>
    </row>
    <row r="2500" spans="4:5">
      <c r="D2500" s="57"/>
      <c r="E2500" s="57"/>
    </row>
    <row r="2501" spans="4:5">
      <c r="D2501" s="57"/>
      <c r="E2501" s="57"/>
    </row>
    <row r="2502" spans="4:5">
      <c r="D2502" s="57"/>
      <c r="E2502" s="57"/>
    </row>
    <row r="2503" spans="4:5">
      <c r="D2503" s="57"/>
      <c r="E2503" s="57"/>
    </row>
    <row r="2504" spans="4:5">
      <c r="D2504" s="57"/>
      <c r="E2504" s="57"/>
    </row>
    <row r="2505" spans="4:5">
      <c r="D2505" s="57"/>
      <c r="E2505" s="57"/>
    </row>
    <row r="2506" spans="4:5">
      <c r="D2506" s="57"/>
      <c r="E2506" s="57"/>
    </row>
    <row r="2507" spans="4:5">
      <c r="D2507" s="57"/>
      <c r="E2507" s="57"/>
    </row>
    <row r="2508" spans="4:5">
      <c r="D2508" s="57"/>
      <c r="E2508" s="57"/>
    </row>
    <row r="2509" spans="4:5">
      <c r="D2509" s="57"/>
      <c r="E2509" s="57"/>
    </row>
    <row r="2510" spans="4:5">
      <c r="D2510" s="57"/>
      <c r="E2510" s="57"/>
    </row>
    <row r="2511" spans="4:5">
      <c r="D2511" s="57"/>
      <c r="E2511" s="57"/>
    </row>
    <row r="2512" spans="4:5">
      <c r="D2512" s="57"/>
      <c r="E2512" s="57"/>
    </row>
    <row r="2513" spans="4:5">
      <c r="D2513" s="57"/>
      <c r="E2513" s="57"/>
    </row>
    <row r="2514" spans="4:5">
      <c r="D2514" s="57"/>
      <c r="E2514" s="57"/>
    </row>
    <row r="2515" spans="4:5">
      <c r="D2515" s="57"/>
      <c r="E2515" s="57"/>
    </row>
    <row r="2516" spans="4:5">
      <c r="D2516" s="57"/>
      <c r="E2516" s="57"/>
    </row>
    <row r="2517" spans="4:5">
      <c r="D2517" s="57"/>
      <c r="E2517" s="57"/>
    </row>
    <row r="2518" spans="4:5">
      <c r="D2518" s="57"/>
      <c r="E2518" s="57"/>
    </row>
    <row r="2519" spans="4:5">
      <c r="D2519" s="57"/>
      <c r="E2519" s="57"/>
    </row>
    <row r="2520" spans="4:5">
      <c r="D2520" s="57"/>
      <c r="E2520" s="57"/>
    </row>
    <row r="2521" spans="4:5">
      <c r="D2521" s="57"/>
      <c r="E2521" s="57"/>
    </row>
    <row r="2522" spans="4:5">
      <c r="D2522" s="57"/>
      <c r="E2522" s="57"/>
    </row>
    <row r="2523" spans="4:5">
      <c r="D2523" s="57"/>
      <c r="E2523" s="57"/>
    </row>
    <row r="2524" spans="4:5">
      <c r="D2524" s="57"/>
      <c r="E2524" s="57"/>
    </row>
    <row r="2525" spans="4:5">
      <c r="D2525" s="57"/>
      <c r="E2525" s="57"/>
    </row>
    <row r="2526" spans="4:5">
      <c r="D2526" s="57"/>
      <c r="E2526" s="57"/>
    </row>
    <row r="2527" spans="4:5">
      <c r="D2527" s="57"/>
      <c r="E2527" s="57"/>
    </row>
    <row r="2528" spans="4:5">
      <c r="D2528" s="57"/>
      <c r="E2528" s="57"/>
    </row>
    <row r="2529" spans="4:5">
      <c r="D2529" s="57"/>
      <c r="E2529" s="57"/>
    </row>
    <row r="2530" spans="4:5">
      <c r="D2530" s="57"/>
      <c r="E2530" s="57"/>
    </row>
    <row r="2531" spans="4:5">
      <c r="D2531" s="57"/>
      <c r="E2531" s="57"/>
    </row>
    <row r="2532" spans="4:5">
      <c r="D2532" s="57"/>
      <c r="E2532" s="57"/>
    </row>
    <row r="2533" spans="4:5">
      <c r="D2533" s="57"/>
      <c r="E2533" s="57"/>
    </row>
    <row r="2534" spans="4:5">
      <c r="D2534" s="57"/>
      <c r="E2534" s="57"/>
    </row>
    <row r="2535" spans="4:5">
      <c r="D2535" s="57"/>
      <c r="E2535" s="57"/>
    </row>
    <row r="2536" spans="4:5">
      <c r="D2536" s="57"/>
      <c r="E2536" s="57"/>
    </row>
    <row r="2537" spans="4:5">
      <c r="D2537" s="57"/>
      <c r="E2537" s="57"/>
    </row>
    <row r="2538" spans="4:5">
      <c r="D2538" s="57"/>
      <c r="E2538" s="57"/>
    </row>
    <row r="2539" spans="4:5">
      <c r="D2539" s="57"/>
      <c r="E2539" s="57"/>
    </row>
    <row r="2540" spans="4:5">
      <c r="D2540" s="57"/>
      <c r="E2540" s="57"/>
    </row>
    <row r="2541" spans="4:5">
      <c r="D2541" s="57"/>
      <c r="E2541" s="57"/>
    </row>
    <row r="2542" spans="4:5">
      <c r="D2542" s="57"/>
      <c r="E2542" s="57"/>
    </row>
    <row r="2543" spans="4:5">
      <c r="D2543" s="57"/>
      <c r="E2543" s="57"/>
    </row>
    <row r="2544" spans="4:5">
      <c r="D2544" s="57"/>
      <c r="E2544" s="57"/>
    </row>
    <row r="2545" spans="4:5">
      <c r="D2545" s="57"/>
      <c r="E2545" s="57"/>
    </row>
    <row r="2546" spans="4:5">
      <c r="D2546" s="57"/>
      <c r="E2546" s="57"/>
    </row>
    <row r="2547" spans="4:5">
      <c r="D2547" s="57"/>
      <c r="E2547" s="57"/>
    </row>
    <row r="2548" spans="4:5">
      <c r="D2548" s="57"/>
      <c r="E2548" s="57"/>
    </row>
    <row r="2549" spans="4:5">
      <c r="D2549" s="57"/>
      <c r="E2549" s="57"/>
    </row>
    <row r="2550" spans="4:5">
      <c r="D2550" s="57"/>
      <c r="E2550" s="57"/>
    </row>
    <row r="2551" spans="4:5">
      <c r="D2551" s="57"/>
      <c r="E2551" s="57"/>
    </row>
    <row r="2552" spans="4:5">
      <c r="D2552" s="57"/>
      <c r="E2552" s="57"/>
    </row>
    <row r="2553" spans="4:5">
      <c r="D2553" s="57"/>
      <c r="E2553" s="57"/>
    </row>
    <row r="2554" spans="4:5">
      <c r="D2554" s="57"/>
      <c r="E2554" s="57"/>
    </row>
    <row r="2555" spans="4:5">
      <c r="D2555" s="57"/>
      <c r="E2555" s="57"/>
    </row>
    <row r="2556" spans="4:5">
      <c r="D2556" s="57"/>
      <c r="E2556" s="57"/>
    </row>
    <row r="2557" spans="4:5">
      <c r="D2557" s="57"/>
      <c r="E2557" s="57"/>
    </row>
    <row r="2558" spans="4:5">
      <c r="D2558" s="57"/>
      <c r="E2558" s="57"/>
    </row>
    <row r="2559" spans="4:5">
      <c r="D2559" s="57"/>
      <c r="E2559" s="57"/>
    </row>
    <row r="2560" spans="4:5">
      <c r="D2560" s="57"/>
      <c r="E2560" s="57"/>
    </row>
    <row r="2561" spans="4:5">
      <c r="D2561" s="57"/>
      <c r="E2561" s="57"/>
    </row>
    <row r="2562" spans="4:5">
      <c r="D2562" s="57"/>
      <c r="E2562" s="57"/>
    </row>
    <row r="2563" spans="4:5">
      <c r="D2563" s="57"/>
      <c r="E2563" s="57"/>
    </row>
    <row r="2564" spans="4:5">
      <c r="D2564" s="57"/>
      <c r="E2564" s="57"/>
    </row>
    <row r="2565" spans="4:5">
      <c r="D2565" s="57"/>
      <c r="E2565" s="57"/>
    </row>
    <row r="2566" spans="4:5">
      <c r="D2566" s="57"/>
      <c r="E2566" s="57"/>
    </row>
    <row r="2567" spans="4:5">
      <c r="D2567" s="57"/>
      <c r="E2567" s="57"/>
    </row>
    <row r="2568" spans="4:5">
      <c r="D2568" s="57"/>
      <c r="E2568" s="57"/>
    </row>
    <row r="2569" spans="4:5">
      <c r="D2569" s="57"/>
      <c r="E2569" s="57"/>
    </row>
    <row r="2570" spans="4:5">
      <c r="D2570" s="57"/>
      <c r="E2570" s="57"/>
    </row>
    <row r="2571" spans="4:5">
      <c r="D2571" s="57"/>
      <c r="E2571" s="57"/>
    </row>
    <row r="2572" spans="4:5">
      <c r="D2572" s="57"/>
      <c r="E2572" s="57"/>
    </row>
    <row r="2573" spans="4:5">
      <c r="D2573" s="57"/>
      <c r="E2573" s="57"/>
    </row>
    <row r="2574" spans="4:5">
      <c r="D2574" s="57"/>
      <c r="E2574" s="57"/>
    </row>
    <row r="2575" spans="4:5">
      <c r="D2575" s="57"/>
      <c r="E2575" s="57"/>
    </row>
    <row r="2576" spans="4:5">
      <c r="D2576" s="57"/>
      <c r="E2576" s="57"/>
    </row>
    <row r="2577" spans="4:5">
      <c r="D2577" s="57"/>
      <c r="E2577" s="57"/>
    </row>
    <row r="2578" spans="4:5">
      <c r="D2578" s="57"/>
      <c r="E2578" s="57"/>
    </row>
    <row r="2579" spans="4:5">
      <c r="D2579" s="57"/>
      <c r="E2579" s="57"/>
    </row>
    <row r="2580" spans="4:5">
      <c r="D2580" s="57"/>
      <c r="E2580" s="57"/>
    </row>
    <row r="2581" spans="4:5">
      <c r="D2581" s="57"/>
      <c r="E2581" s="57"/>
    </row>
    <row r="2582" spans="4:5">
      <c r="D2582" s="57"/>
      <c r="E2582" s="57"/>
    </row>
    <row r="2583" spans="4:5">
      <c r="D2583" s="57"/>
      <c r="E2583" s="57"/>
    </row>
    <row r="2584" spans="4:5">
      <c r="D2584" s="57"/>
      <c r="E2584" s="57"/>
    </row>
    <row r="2585" spans="4:5">
      <c r="D2585" s="57"/>
      <c r="E2585" s="57"/>
    </row>
    <row r="2586" spans="4:5">
      <c r="D2586" s="57"/>
      <c r="E2586" s="57"/>
    </row>
    <row r="2587" spans="4:5">
      <c r="D2587" s="57"/>
      <c r="E2587" s="57"/>
    </row>
    <row r="2588" spans="4:5">
      <c r="D2588" s="57"/>
      <c r="E2588" s="57"/>
    </row>
    <row r="2589" spans="4:5">
      <c r="D2589" s="57"/>
      <c r="E2589" s="57"/>
    </row>
    <row r="2590" spans="4:5">
      <c r="D2590" s="57"/>
      <c r="E2590" s="57"/>
    </row>
    <row r="2591" spans="4:5">
      <c r="D2591" s="57"/>
      <c r="E2591" s="57"/>
    </row>
    <row r="2592" spans="4:5">
      <c r="D2592" s="57"/>
      <c r="E2592" s="57"/>
    </row>
    <row r="2593" spans="4:5">
      <c r="D2593" s="57"/>
      <c r="E2593" s="57"/>
    </row>
    <row r="2594" spans="4:5">
      <c r="D2594" s="57"/>
      <c r="E2594" s="57"/>
    </row>
    <row r="2595" spans="4:5">
      <c r="D2595" s="57"/>
      <c r="E2595" s="57"/>
    </row>
    <row r="2596" spans="4:5">
      <c r="D2596" s="57"/>
      <c r="E2596" s="57"/>
    </row>
    <row r="2597" spans="4:5">
      <c r="D2597" s="57"/>
      <c r="E2597" s="57"/>
    </row>
    <row r="2598" spans="4:5">
      <c r="D2598" s="57"/>
      <c r="E2598" s="57"/>
    </row>
    <row r="2599" spans="4:5">
      <c r="D2599" s="57"/>
      <c r="E2599" s="57"/>
    </row>
    <row r="2600" spans="4:5">
      <c r="D2600" s="57"/>
      <c r="E2600" s="57"/>
    </row>
    <row r="2601" spans="4:5">
      <c r="D2601" s="57"/>
      <c r="E2601" s="57"/>
    </row>
    <row r="2602" spans="4:5">
      <c r="D2602" s="57"/>
      <c r="E2602" s="57"/>
    </row>
    <row r="2603" spans="4:5">
      <c r="D2603" s="57"/>
      <c r="E2603" s="57"/>
    </row>
    <row r="2604" spans="4:5">
      <c r="D2604" s="57"/>
      <c r="E2604" s="57"/>
    </row>
    <row r="2605" spans="4:5">
      <c r="D2605" s="57"/>
      <c r="E2605" s="57"/>
    </row>
    <row r="2606" spans="4:5">
      <c r="D2606" s="57"/>
      <c r="E2606" s="57"/>
    </row>
    <row r="2607" spans="4:5">
      <c r="D2607" s="57"/>
      <c r="E2607" s="57"/>
    </row>
    <row r="2608" spans="4:5">
      <c r="D2608" s="57"/>
      <c r="E2608" s="57"/>
    </row>
    <row r="2609" spans="4:5">
      <c r="D2609" s="57"/>
      <c r="E2609" s="57"/>
    </row>
    <row r="2610" spans="4:5">
      <c r="D2610" s="57"/>
      <c r="E2610" s="57"/>
    </row>
    <row r="2611" spans="4:5">
      <c r="D2611" s="57"/>
      <c r="E2611" s="57"/>
    </row>
    <row r="2612" spans="4:5">
      <c r="D2612" s="57"/>
      <c r="E2612" s="57"/>
    </row>
    <row r="2613" spans="4:5">
      <c r="D2613" s="57"/>
      <c r="E2613" s="57"/>
    </row>
    <row r="2614" spans="4:5">
      <c r="D2614" s="57"/>
      <c r="E2614" s="57"/>
    </row>
    <row r="2615" spans="4:5">
      <c r="D2615" s="57"/>
      <c r="E2615" s="57"/>
    </row>
    <row r="2616" spans="4:5">
      <c r="D2616" s="57"/>
      <c r="E2616" s="57"/>
    </row>
    <row r="2617" spans="4:5">
      <c r="D2617" s="57"/>
      <c r="E2617" s="57"/>
    </row>
    <row r="2618" spans="4:5">
      <c r="D2618" s="57"/>
      <c r="E2618" s="57"/>
    </row>
    <row r="2619" spans="4:5">
      <c r="D2619" s="57"/>
      <c r="E2619" s="57"/>
    </row>
    <row r="2620" spans="4:5">
      <c r="D2620" s="57"/>
      <c r="E2620" s="57"/>
    </row>
    <row r="2621" spans="4:5">
      <c r="D2621" s="57"/>
      <c r="E2621" s="57"/>
    </row>
    <row r="2622" spans="4:5">
      <c r="D2622" s="57"/>
      <c r="E2622" s="57"/>
    </row>
    <row r="2623" spans="4:5">
      <c r="D2623" s="57"/>
      <c r="E2623" s="57"/>
    </row>
    <row r="2624" spans="4:5">
      <c r="D2624" s="57"/>
      <c r="E2624" s="57"/>
    </row>
    <row r="2625" spans="4:5">
      <c r="D2625" s="57"/>
      <c r="E2625" s="57"/>
    </row>
    <row r="2626" spans="4:5">
      <c r="D2626" s="57"/>
      <c r="E2626" s="57"/>
    </row>
    <row r="2627" spans="4:5">
      <c r="D2627" s="57"/>
      <c r="E2627" s="57"/>
    </row>
    <row r="2628" spans="4:5">
      <c r="D2628" s="57"/>
      <c r="E2628" s="57"/>
    </row>
    <row r="2629" spans="4:5">
      <c r="D2629" s="57"/>
      <c r="E2629" s="57"/>
    </row>
    <row r="2630" spans="4:5">
      <c r="D2630" s="57"/>
      <c r="E2630" s="57"/>
    </row>
    <row r="2631" spans="4:5">
      <c r="D2631" s="57"/>
      <c r="E2631" s="57"/>
    </row>
    <row r="2632" spans="4:5">
      <c r="D2632" s="57"/>
      <c r="E2632" s="57"/>
    </row>
    <row r="2633" spans="4:5">
      <c r="D2633" s="57"/>
      <c r="E2633" s="57"/>
    </row>
    <row r="2634" spans="4:5">
      <c r="D2634" s="57"/>
      <c r="E2634" s="57"/>
    </row>
    <row r="2635" spans="4:5">
      <c r="D2635" s="57"/>
      <c r="E2635" s="57"/>
    </row>
    <row r="2636" spans="4:5">
      <c r="D2636" s="57"/>
      <c r="E2636" s="57"/>
    </row>
    <row r="2637" spans="4:5">
      <c r="D2637" s="57"/>
      <c r="E2637" s="57"/>
    </row>
    <row r="2638" spans="4:5">
      <c r="D2638" s="57"/>
      <c r="E2638" s="57"/>
    </row>
    <row r="2639" spans="4:5">
      <c r="D2639" s="57"/>
      <c r="E2639" s="57"/>
    </row>
    <row r="2640" spans="4:5">
      <c r="D2640" s="57"/>
      <c r="E2640" s="57"/>
    </row>
    <row r="2641" spans="4:5">
      <c r="D2641" s="57"/>
      <c r="E2641" s="57"/>
    </row>
    <row r="2642" spans="4:5">
      <c r="D2642" s="57"/>
      <c r="E2642" s="57"/>
    </row>
    <row r="2643" spans="4:5">
      <c r="D2643" s="57"/>
      <c r="E2643" s="57"/>
    </row>
    <row r="2644" spans="4:5">
      <c r="D2644" s="57"/>
      <c r="E2644" s="57"/>
    </row>
    <row r="2645" spans="4:5">
      <c r="D2645" s="57"/>
      <c r="E2645" s="57"/>
    </row>
    <row r="2646" spans="4:5">
      <c r="D2646" s="57"/>
      <c r="E2646" s="57"/>
    </row>
    <row r="2647" spans="4:5">
      <c r="D2647" s="57"/>
      <c r="E2647" s="57"/>
    </row>
    <row r="2648" spans="4:5">
      <c r="D2648" s="57"/>
      <c r="E2648" s="57"/>
    </row>
    <row r="2649" spans="4:5">
      <c r="D2649" s="57"/>
      <c r="E2649" s="57"/>
    </row>
    <row r="2650" spans="4:5">
      <c r="D2650" s="57"/>
      <c r="E2650" s="57"/>
    </row>
    <row r="2651" spans="4:5">
      <c r="D2651" s="57"/>
      <c r="E2651" s="57"/>
    </row>
    <row r="2652" spans="4:5">
      <c r="D2652" s="57"/>
      <c r="E2652" s="57"/>
    </row>
    <row r="2653" spans="4:5">
      <c r="D2653" s="57"/>
      <c r="E2653" s="57"/>
    </row>
    <row r="2654" spans="4:5">
      <c r="D2654" s="57"/>
      <c r="E2654" s="57"/>
    </row>
    <row r="2655" spans="4:5">
      <c r="D2655" s="57"/>
      <c r="E2655" s="57"/>
    </row>
    <row r="2656" spans="4:5">
      <c r="D2656" s="57"/>
      <c r="E2656" s="57"/>
    </row>
    <row r="2657" spans="4:5">
      <c r="D2657" s="57"/>
      <c r="E2657" s="57"/>
    </row>
    <row r="2658" spans="4:5">
      <c r="D2658" s="57"/>
      <c r="E2658" s="57"/>
    </row>
    <row r="2659" spans="4:5">
      <c r="D2659" s="57"/>
      <c r="E2659" s="57"/>
    </row>
    <row r="2660" spans="4:5">
      <c r="D2660" s="57"/>
      <c r="E2660" s="57"/>
    </row>
    <row r="2661" spans="4:5">
      <c r="D2661" s="57"/>
      <c r="E2661" s="57"/>
    </row>
    <row r="2662" spans="4:5">
      <c r="D2662" s="57"/>
      <c r="E2662" s="57"/>
    </row>
    <row r="2663" spans="4:5">
      <c r="D2663" s="57"/>
      <c r="E2663" s="57"/>
    </row>
    <row r="2664" spans="4:5">
      <c r="D2664" s="57"/>
      <c r="E2664" s="57"/>
    </row>
    <row r="2665" spans="4:5">
      <c r="D2665" s="57"/>
      <c r="E2665" s="57"/>
    </row>
    <row r="2666" spans="4:5">
      <c r="D2666" s="57"/>
      <c r="E2666" s="57"/>
    </row>
    <row r="2667" spans="4:5">
      <c r="D2667" s="57"/>
      <c r="E2667" s="57"/>
    </row>
    <row r="2668" spans="4:5">
      <c r="D2668" s="57"/>
      <c r="E2668" s="57"/>
    </row>
    <row r="2669" spans="4:5">
      <c r="D2669" s="57"/>
      <c r="E2669" s="57"/>
    </row>
    <row r="2670" spans="4:5">
      <c r="D2670" s="57"/>
      <c r="E2670" s="57"/>
    </row>
    <row r="2671" spans="4:5">
      <c r="D2671" s="57"/>
      <c r="E2671" s="57"/>
    </row>
    <row r="2672" spans="4:5">
      <c r="D2672" s="57"/>
      <c r="E2672" s="57"/>
    </row>
    <row r="2673" spans="4:5">
      <c r="D2673" s="57"/>
      <c r="E2673" s="57"/>
    </row>
    <row r="2674" spans="4:5">
      <c r="D2674" s="57"/>
      <c r="E2674" s="57"/>
    </row>
    <row r="2675" spans="4:5">
      <c r="D2675" s="57"/>
      <c r="E2675" s="57"/>
    </row>
    <row r="2676" spans="4:5">
      <c r="D2676" s="57"/>
      <c r="E2676" s="57"/>
    </row>
    <row r="2677" spans="4:5">
      <c r="D2677" s="57"/>
      <c r="E2677" s="57"/>
    </row>
    <row r="2678" spans="4:5">
      <c r="D2678" s="57"/>
      <c r="E2678" s="57"/>
    </row>
    <row r="2679" spans="4:5">
      <c r="D2679" s="57"/>
      <c r="E2679" s="57"/>
    </row>
    <row r="2680" spans="4:5">
      <c r="D2680" s="57"/>
      <c r="E2680" s="57"/>
    </row>
    <row r="2681" spans="4:5">
      <c r="D2681" s="57"/>
      <c r="E2681" s="57"/>
    </row>
    <row r="2682" spans="4:5">
      <c r="D2682" s="57"/>
      <c r="E2682" s="57"/>
    </row>
    <row r="2683" spans="4:5">
      <c r="D2683" s="57"/>
      <c r="E2683" s="57"/>
    </row>
    <row r="2684" spans="4:5">
      <c r="D2684" s="57"/>
      <c r="E2684" s="57"/>
    </row>
    <row r="2685" spans="4:5">
      <c r="D2685" s="57"/>
      <c r="E2685" s="57"/>
    </row>
    <row r="2686" spans="4:5">
      <c r="D2686" s="57"/>
      <c r="E2686" s="57"/>
    </row>
    <row r="2687" spans="4:5">
      <c r="D2687" s="57"/>
      <c r="E2687" s="57"/>
    </row>
    <row r="2688" spans="4:5">
      <c r="D2688" s="57"/>
      <c r="E2688" s="57"/>
    </row>
    <row r="2689" spans="4:5">
      <c r="D2689" s="57"/>
      <c r="E2689" s="57"/>
    </row>
    <row r="2690" spans="4:5">
      <c r="D2690" s="57"/>
      <c r="E2690" s="57"/>
    </row>
    <row r="2691" spans="4:5">
      <c r="D2691" s="57"/>
      <c r="E2691" s="57"/>
    </row>
    <row r="2692" spans="4:5">
      <c r="D2692" s="57"/>
      <c r="E2692" s="57"/>
    </row>
    <row r="2693" spans="4:5">
      <c r="D2693" s="57"/>
      <c r="E2693" s="57"/>
    </row>
    <row r="2694" spans="4:5">
      <c r="D2694" s="57"/>
      <c r="E2694" s="57"/>
    </row>
    <row r="2695" spans="4:5">
      <c r="D2695" s="57"/>
      <c r="E2695" s="57"/>
    </row>
    <row r="2696" spans="4:5">
      <c r="D2696" s="57"/>
      <c r="E2696" s="57"/>
    </row>
    <row r="2697" spans="4:5">
      <c r="D2697" s="57"/>
      <c r="E2697" s="57"/>
    </row>
    <row r="2698" spans="4:5">
      <c r="D2698" s="57"/>
      <c r="E2698" s="57"/>
    </row>
    <row r="2699" spans="4:5">
      <c r="D2699" s="57"/>
      <c r="E2699" s="57"/>
    </row>
    <row r="2700" spans="4:5">
      <c r="D2700" s="57"/>
      <c r="E2700" s="57"/>
    </row>
    <row r="2701" spans="4:5">
      <c r="D2701" s="57"/>
      <c r="E2701" s="57"/>
    </row>
    <row r="2702" spans="4:5">
      <c r="D2702" s="57"/>
      <c r="E2702" s="57"/>
    </row>
    <row r="2703" spans="4:5">
      <c r="D2703" s="57"/>
      <c r="E2703" s="57"/>
    </row>
    <row r="2704" spans="4:5">
      <c r="D2704" s="57"/>
      <c r="E2704" s="57"/>
    </row>
    <row r="2705" spans="4:5">
      <c r="D2705" s="57"/>
      <c r="E2705" s="57"/>
    </row>
    <row r="2706" spans="4:5">
      <c r="D2706" s="57"/>
      <c r="E2706" s="57"/>
    </row>
    <row r="2707" spans="4:5">
      <c r="D2707" s="57"/>
      <c r="E2707" s="57"/>
    </row>
    <row r="2708" spans="4:5">
      <c r="D2708" s="57"/>
      <c r="E2708" s="57"/>
    </row>
    <row r="2709" spans="4:5">
      <c r="D2709" s="57"/>
      <c r="E2709" s="57"/>
    </row>
    <row r="2710" spans="4:5">
      <c r="D2710" s="57"/>
      <c r="E2710" s="57"/>
    </row>
    <row r="2711" spans="4:5">
      <c r="D2711" s="57"/>
      <c r="E2711" s="57"/>
    </row>
    <row r="2712" spans="4:5">
      <c r="D2712" s="57"/>
      <c r="E2712" s="57"/>
    </row>
    <row r="2713" spans="4:5">
      <c r="D2713" s="57"/>
      <c r="E2713" s="57"/>
    </row>
    <row r="2714" spans="4:5">
      <c r="D2714" s="57"/>
      <c r="E2714" s="57"/>
    </row>
    <row r="2715" spans="4:5">
      <c r="D2715" s="57"/>
      <c r="E2715" s="57"/>
    </row>
    <row r="2716" spans="4:5">
      <c r="D2716" s="57"/>
      <c r="E2716" s="57"/>
    </row>
    <row r="2717" spans="4:5">
      <c r="D2717" s="57"/>
      <c r="E2717" s="57"/>
    </row>
    <row r="2718" spans="4:5">
      <c r="D2718" s="57"/>
      <c r="E2718" s="57"/>
    </row>
    <row r="2719" spans="4:5">
      <c r="D2719" s="57"/>
      <c r="E2719" s="57"/>
    </row>
    <row r="2720" spans="4:5">
      <c r="D2720" s="57"/>
      <c r="E2720" s="57"/>
    </row>
    <row r="2721" spans="4:5">
      <c r="D2721" s="57"/>
      <c r="E2721" s="57"/>
    </row>
    <row r="2722" spans="4:5">
      <c r="D2722" s="57"/>
      <c r="E2722" s="57"/>
    </row>
    <row r="2723" spans="4:5">
      <c r="D2723" s="57"/>
      <c r="E2723" s="57"/>
    </row>
    <row r="2724" spans="4:5">
      <c r="D2724" s="57"/>
      <c r="E2724" s="57"/>
    </row>
    <row r="2725" spans="4:5">
      <c r="D2725" s="57"/>
      <c r="E2725" s="57"/>
    </row>
    <row r="2726" spans="4:5">
      <c r="D2726" s="57"/>
      <c r="E2726" s="57"/>
    </row>
    <row r="2727" spans="4:5">
      <c r="D2727" s="57"/>
      <c r="E2727" s="57"/>
    </row>
    <row r="2728" spans="4:5">
      <c r="D2728" s="57"/>
      <c r="E2728" s="57"/>
    </row>
    <row r="2729" spans="4:5">
      <c r="D2729" s="57"/>
      <c r="E2729" s="57"/>
    </row>
    <row r="2730" spans="4:5">
      <c r="D2730" s="57"/>
      <c r="E2730" s="57"/>
    </row>
    <row r="2731" spans="4:5">
      <c r="D2731" s="57"/>
      <c r="E2731" s="57"/>
    </row>
    <row r="2732" spans="4:5">
      <c r="D2732" s="57"/>
      <c r="E2732" s="57"/>
    </row>
    <row r="2733" spans="4:5">
      <c r="D2733" s="57"/>
      <c r="E2733" s="57"/>
    </row>
    <row r="2734" spans="4:5">
      <c r="D2734" s="57"/>
      <c r="E2734" s="57"/>
    </row>
    <row r="2735" spans="4:5">
      <c r="D2735" s="57"/>
      <c r="E2735" s="57"/>
    </row>
    <row r="2736" spans="4:5">
      <c r="D2736" s="57"/>
      <c r="E2736" s="57"/>
    </row>
    <row r="2737" spans="4:5">
      <c r="D2737" s="57"/>
      <c r="E2737" s="57"/>
    </row>
    <row r="2738" spans="4:5">
      <c r="D2738" s="57"/>
      <c r="E2738" s="57"/>
    </row>
    <row r="2739" spans="4:5">
      <c r="D2739" s="57"/>
      <c r="E2739" s="57"/>
    </row>
    <row r="2740" spans="4:5">
      <c r="D2740" s="57"/>
      <c r="E2740" s="57"/>
    </row>
    <row r="2741" spans="4:5">
      <c r="D2741" s="57"/>
      <c r="E2741" s="57"/>
    </row>
    <row r="2742" spans="4:5">
      <c r="D2742" s="57"/>
      <c r="E2742" s="57"/>
    </row>
    <row r="2743" spans="4:5">
      <c r="D2743" s="57"/>
      <c r="E2743" s="57"/>
    </row>
    <row r="2744" spans="4:5">
      <c r="D2744" s="57"/>
      <c r="E2744" s="57"/>
    </row>
    <row r="2745" spans="4:5">
      <c r="D2745" s="57"/>
      <c r="E2745" s="57"/>
    </row>
    <row r="2746" spans="4:5">
      <c r="D2746" s="57"/>
      <c r="E2746" s="57"/>
    </row>
    <row r="2747" spans="4:5">
      <c r="D2747" s="57"/>
      <c r="E2747" s="57"/>
    </row>
    <row r="2748" spans="4:5">
      <c r="D2748" s="57"/>
      <c r="E2748" s="57"/>
    </row>
    <row r="2749" spans="4:5">
      <c r="D2749" s="57"/>
      <c r="E2749" s="57"/>
    </row>
    <row r="2750" spans="4:5">
      <c r="D2750" s="57"/>
      <c r="E2750" s="57"/>
    </row>
    <row r="2751" spans="4:5">
      <c r="D2751" s="57"/>
      <c r="E2751" s="57"/>
    </row>
    <row r="2752" spans="4:5">
      <c r="D2752" s="57"/>
      <c r="E2752" s="57"/>
    </row>
    <row r="2753" spans="4:5">
      <c r="D2753" s="57"/>
      <c r="E2753" s="57"/>
    </row>
    <row r="2754" spans="4:5">
      <c r="D2754" s="57"/>
      <c r="E2754" s="57"/>
    </row>
    <row r="2755" spans="4:5">
      <c r="D2755" s="57"/>
      <c r="E2755" s="57"/>
    </row>
    <row r="2756" spans="4:5">
      <c r="D2756" s="57"/>
      <c r="E2756" s="57"/>
    </row>
    <row r="2757" spans="4:5">
      <c r="D2757" s="57"/>
      <c r="E2757" s="57"/>
    </row>
    <row r="2758" spans="4:5">
      <c r="D2758" s="57"/>
      <c r="E2758" s="57"/>
    </row>
    <row r="2759" spans="4:5">
      <c r="D2759" s="57"/>
      <c r="E2759" s="57"/>
    </row>
    <row r="2760" spans="4:5">
      <c r="D2760" s="57"/>
      <c r="E2760" s="57"/>
    </row>
    <row r="2761" spans="4:5">
      <c r="D2761" s="57"/>
      <c r="E2761" s="57"/>
    </row>
    <row r="2762" spans="4:5">
      <c r="D2762" s="57"/>
      <c r="E2762" s="57"/>
    </row>
    <row r="2763" spans="4:5">
      <c r="D2763" s="57"/>
      <c r="E2763" s="57"/>
    </row>
    <row r="2764" spans="4:5">
      <c r="D2764" s="57"/>
      <c r="E2764" s="57"/>
    </row>
    <row r="2765" spans="4:5">
      <c r="D2765" s="57"/>
      <c r="E2765" s="57"/>
    </row>
    <row r="2766" spans="4:5">
      <c r="D2766" s="57"/>
      <c r="E2766" s="57"/>
    </row>
    <row r="2767" spans="4:5">
      <c r="D2767" s="57"/>
      <c r="E2767" s="57"/>
    </row>
    <row r="2768" spans="4:5">
      <c r="D2768" s="57"/>
      <c r="E2768" s="57"/>
    </row>
    <row r="2769" spans="4:5">
      <c r="D2769" s="57"/>
      <c r="E2769" s="57"/>
    </row>
    <row r="2770" spans="4:5">
      <c r="D2770" s="57"/>
      <c r="E2770" s="57"/>
    </row>
    <row r="2771" spans="4:5">
      <c r="D2771" s="57"/>
      <c r="E2771" s="57"/>
    </row>
    <row r="2772" spans="4:5">
      <c r="D2772" s="57"/>
      <c r="E2772" s="57"/>
    </row>
    <row r="2773" spans="4:5">
      <c r="D2773" s="57"/>
      <c r="E2773" s="57"/>
    </row>
    <row r="2774" spans="4:5">
      <c r="D2774" s="57"/>
      <c r="E2774" s="57"/>
    </row>
    <row r="2775" spans="4:5">
      <c r="D2775" s="57"/>
      <c r="E2775" s="57"/>
    </row>
    <row r="2776" spans="4:5">
      <c r="D2776" s="57"/>
      <c r="E2776" s="57"/>
    </row>
    <row r="2777" spans="4:5">
      <c r="D2777" s="57"/>
      <c r="E2777" s="57"/>
    </row>
    <row r="2778" spans="4:5">
      <c r="D2778" s="57"/>
      <c r="E2778" s="57"/>
    </row>
    <row r="2779" spans="4:5">
      <c r="D2779" s="57"/>
      <c r="E2779" s="57"/>
    </row>
    <row r="2780" spans="4:5">
      <c r="D2780" s="57"/>
      <c r="E2780" s="57"/>
    </row>
    <row r="2781" spans="4:5">
      <c r="D2781" s="57"/>
      <c r="E2781" s="57"/>
    </row>
    <row r="2782" spans="4:5">
      <c r="D2782" s="57"/>
      <c r="E2782" s="57"/>
    </row>
    <row r="2783" spans="4:5">
      <c r="D2783" s="57"/>
      <c r="E2783" s="57"/>
    </row>
    <row r="2784" spans="4:5">
      <c r="D2784" s="57"/>
      <c r="E2784" s="57"/>
    </row>
    <row r="2785" spans="4:5">
      <c r="D2785" s="57"/>
      <c r="E2785" s="57"/>
    </row>
    <row r="2786" spans="4:5">
      <c r="D2786" s="57"/>
      <c r="E2786" s="57"/>
    </row>
    <row r="2787" spans="4:5">
      <c r="D2787" s="57"/>
      <c r="E2787" s="57"/>
    </row>
    <row r="2788" spans="4:5">
      <c r="D2788" s="57"/>
      <c r="E2788" s="57"/>
    </row>
    <row r="2789" spans="4:5">
      <c r="D2789" s="57"/>
      <c r="E2789" s="57"/>
    </row>
    <row r="2790" spans="4:5">
      <c r="D2790" s="57"/>
      <c r="E2790" s="57"/>
    </row>
    <row r="2791" spans="4:5">
      <c r="D2791" s="57"/>
      <c r="E2791" s="57"/>
    </row>
    <row r="2792" spans="4:5">
      <c r="D2792" s="57"/>
      <c r="E2792" s="57"/>
    </row>
    <row r="2793" spans="4:5">
      <c r="D2793" s="57"/>
      <c r="E2793" s="57"/>
    </row>
    <row r="2794" spans="4:5">
      <c r="D2794" s="57"/>
      <c r="E2794" s="57"/>
    </row>
    <row r="2795" spans="4:5">
      <c r="D2795" s="57"/>
      <c r="E2795" s="57"/>
    </row>
    <row r="2796" spans="4:5">
      <c r="D2796" s="57"/>
      <c r="E2796" s="57"/>
    </row>
    <row r="2797" spans="4:5">
      <c r="D2797" s="57"/>
      <c r="E2797" s="57"/>
    </row>
    <row r="2798" spans="4:5">
      <c r="D2798" s="57"/>
      <c r="E2798" s="57"/>
    </row>
    <row r="2799" spans="4:5">
      <c r="D2799" s="57"/>
      <c r="E2799" s="57"/>
    </row>
    <row r="2800" spans="4:5">
      <c r="D2800" s="57"/>
      <c r="E2800" s="57"/>
    </row>
    <row r="2801" spans="4:5">
      <c r="D2801" s="57"/>
      <c r="E2801" s="57"/>
    </row>
    <row r="2802" spans="4:5">
      <c r="D2802" s="57"/>
      <c r="E2802" s="57"/>
    </row>
    <row r="2803" spans="4:5">
      <c r="D2803" s="57"/>
      <c r="E2803" s="57"/>
    </row>
    <row r="2804" spans="4:5">
      <c r="D2804" s="57"/>
      <c r="E2804" s="57"/>
    </row>
    <row r="2805" spans="4:5">
      <c r="D2805" s="57"/>
      <c r="E2805" s="57"/>
    </row>
    <row r="2806" spans="4:5">
      <c r="D2806" s="57"/>
      <c r="E2806" s="57"/>
    </row>
    <row r="2807" spans="4:5">
      <c r="D2807" s="57"/>
      <c r="E2807" s="57"/>
    </row>
    <row r="2808" spans="4:5">
      <c r="D2808" s="57"/>
      <c r="E2808" s="57"/>
    </row>
    <row r="2809" spans="4:5">
      <c r="D2809" s="57"/>
      <c r="E2809" s="57"/>
    </row>
    <row r="2810" spans="4:5">
      <c r="D2810" s="57"/>
      <c r="E2810" s="57"/>
    </row>
    <row r="2811" spans="4:5">
      <c r="D2811" s="57"/>
      <c r="E2811" s="57"/>
    </row>
    <row r="2812" spans="4:5">
      <c r="D2812" s="57"/>
      <c r="E2812" s="57"/>
    </row>
    <row r="2813" spans="4:5">
      <c r="D2813" s="57"/>
      <c r="E2813" s="57"/>
    </row>
    <row r="2814" spans="4:5">
      <c r="D2814" s="57"/>
      <c r="E2814" s="57"/>
    </row>
    <row r="2815" spans="4:5">
      <c r="D2815" s="57"/>
      <c r="E2815" s="57"/>
    </row>
    <row r="2816" spans="4:5">
      <c r="D2816" s="57"/>
      <c r="E2816" s="57"/>
    </row>
    <row r="2817" spans="4:5">
      <c r="D2817" s="57"/>
      <c r="E2817" s="57"/>
    </row>
    <row r="2818" spans="4:5">
      <c r="D2818" s="57"/>
      <c r="E2818" s="57"/>
    </row>
    <row r="2819" spans="4:5">
      <c r="D2819" s="57"/>
      <c r="E2819" s="57"/>
    </row>
    <row r="2820" spans="4:5">
      <c r="D2820" s="57"/>
      <c r="E2820" s="57"/>
    </row>
    <row r="2821" spans="4:5">
      <c r="D2821" s="57"/>
      <c r="E2821" s="57"/>
    </row>
    <row r="2822" spans="4:5">
      <c r="D2822" s="57"/>
      <c r="E2822" s="57"/>
    </row>
    <row r="2823" spans="4:5">
      <c r="D2823" s="57"/>
      <c r="E2823" s="57"/>
    </row>
    <row r="2824" spans="4:5">
      <c r="D2824" s="57"/>
      <c r="E2824" s="57"/>
    </row>
    <row r="2825" spans="4:5">
      <c r="D2825" s="57"/>
      <c r="E2825" s="57"/>
    </row>
    <row r="2826" spans="4:5">
      <c r="D2826" s="57"/>
      <c r="E2826" s="57"/>
    </row>
    <row r="2827" spans="4:5">
      <c r="D2827" s="57"/>
      <c r="E2827" s="57"/>
    </row>
    <row r="2828" spans="4:5">
      <c r="D2828" s="57"/>
      <c r="E2828" s="57"/>
    </row>
    <row r="2829" spans="4:5">
      <c r="D2829" s="57"/>
      <c r="E2829" s="57"/>
    </row>
    <row r="2830" spans="4:5">
      <c r="D2830" s="57"/>
      <c r="E2830" s="57"/>
    </row>
    <row r="2831" spans="4:5">
      <c r="D2831" s="57"/>
      <c r="E2831" s="57"/>
    </row>
    <row r="2832" spans="4:5">
      <c r="D2832" s="57"/>
      <c r="E2832" s="57"/>
    </row>
    <row r="2833" spans="4:5">
      <c r="D2833" s="57"/>
      <c r="E2833" s="57"/>
    </row>
    <row r="2834" spans="4:5">
      <c r="D2834" s="57"/>
      <c r="E2834" s="57"/>
    </row>
    <row r="2835" spans="4:5">
      <c r="D2835" s="57"/>
      <c r="E2835" s="57"/>
    </row>
    <row r="2836" spans="4:5">
      <c r="D2836" s="57"/>
      <c r="E2836" s="57"/>
    </row>
    <row r="2837" spans="4:5">
      <c r="D2837" s="57"/>
      <c r="E2837" s="57"/>
    </row>
    <row r="2838" spans="4:5">
      <c r="D2838" s="57"/>
      <c r="E2838" s="57"/>
    </row>
    <row r="2839" spans="4:5">
      <c r="D2839" s="57"/>
      <c r="E2839" s="57"/>
    </row>
    <row r="2840" spans="4:5">
      <c r="D2840" s="57"/>
      <c r="E2840" s="57"/>
    </row>
    <row r="2841" spans="4:5">
      <c r="D2841" s="57"/>
      <c r="E2841" s="57"/>
    </row>
    <row r="2842" spans="4:5">
      <c r="D2842" s="57"/>
      <c r="E2842" s="57"/>
    </row>
    <row r="2843" spans="4:5">
      <c r="D2843" s="57"/>
      <c r="E2843" s="57"/>
    </row>
    <row r="2844" spans="4:5">
      <c r="D2844" s="57"/>
      <c r="E2844" s="57"/>
    </row>
    <row r="2845" spans="4:5">
      <c r="D2845" s="57"/>
      <c r="E2845" s="57"/>
    </row>
    <row r="2846" spans="4:5">
      <c r="D2846" s="57"/>
      <c r="E2846" s="57"/>
    </row>
    <row r="2847" spans="4:5">
      <c r="D2847" s="57"/>
      <c r="E2847" s="57"/>
    </row>
    <row r="2848" spans="4:5">
      <c r="D2848" s="57"/>
      <c r="E2848" s="57"/>
    </row>
    <row r="2849" spans="4:5">
      <c r="D2849" s="57"/>
      <c r="E2849" s="57"/>
    </row>
    <row r="2850" spans="4:5">
      <c r="D2850" s="57"/>
      <c r="E2850" s="57"/>
    </row>
    <row r="2851" spans="4:5">
      <c r="D2851" s="57"/>
      <c r="E2851" s="57"/>
    </row>
    <row r="2852" spans="4:5">
      <c r="D2852" s="57"/>
      <c r="E2852" s="57"/>
    </row>
    <row r="2853" spans="4:5">
      <c r="D2853" s="57"/>
      <c r="E2853" s="57"/>
    </row>
    <row r="2854" spans="4:5">
      <c r="D2854" s="57"/>
      <c r="E2854" s="57"/>
    </row>
    <row r="2855" spans="4:5">
      <c r="D2855" s="57"/>
      <c r="E2855" s="57"/>
    </row>
    <row r="2856" spans="4:5">
      <c r="D2856" s="57"/>
      <c r="E2856" s="57"/>
    </row>
    <row r="2857" spans="4:5">
      <c r="D2857" s="57"/>
      <c r="E2857" s="57"/>
    </row>
    <row r="2858" spans="4:5">
      <c r="D2858" s="57"/>
      <c r="E2858" s="57"/>
    </row>
    <row r="2859" spans="4:5">
      <c r="D2859" s="57"/>
      <c r="E2859" s="57"/>
    </row>
    <row r="2860" spans="4:5">
      <c r="D2860" s="57"/>
      <c r="E2860" s="57"/>
    </row>
    <row r="2861" spans="4:5">
      <c r="D2861" s="57"/>
      <c r="E2861" s="57"/>
    </row>
    <row r="2862" spans="4:5">
      <c r="D2862" s="57"/>
      <c r="E2862" s="57"/>
    </row>
    <row r="2863" spans="4:5">
      <c r="D2863" s="57"/>
      <c r="E2863" s="57"/>
    </row>
    <row r="2864" spans="4:5">
      <c r="D2864" s="57"/>
      <c r="E2864" s="57"/>
    </row>
    <row r="2865" spans="4:5">
      <c r="D2865" s="57"/>
      <c r="E2865" s="57"/>
    </row>
    <row r="2866" spans="4:5">
      <c r="D2866" s="57"/>
      <c r="E2866" s="57"/>
    </row>
    <row r="2867" spans="4:5">
      <c r="D2867" s="57"/>
      <c r="E2867" s="57"/>
    </row>
    <row r="2868" spans="4:5">
      <c r="D2868" s="57"/>
      <c r="E2868" s="57"/>
    </row>
    <row r="2869" spans="4:5">
      <c r="D2869" s="57"/>
      <c r="E2869" s="57"/>
    </row>
    <row r="2870" spans="4:5">
      <c r="D2870" s="57"/>
      <c r="E2870" s="57"/>
    </row>
    <row r="2871" spans="4:5">
      <c r="D2871" s="57"/>
      <c r="E2871" s="57"/>
    </row>
    <row r="2872" spans="4:5">
      <c r="D2872" s="57"/>
      <c r="E2872" s="57"/>
    </row>
    <row r="2873" spans="4:5">
      <c r="D2873" s="57"/>
      <c r="E2873" s="57"/>
    </row>
    <row r="2874" spans="4:5">
      <c r="D2874" s="57"/>
      <c r="E2874" s="57"/>
    </row>
    <row r="2875" spans="4:5">
      <c r="D2875" s="57"/>
      <c r="E2875" s="57"/>
    </row>
    <row r="2876" spans="4:5">
      <c r="D2876" s="57"/>
      <c r="E2876" s="57"/>
    </row>
    <row r="2877" spans="4:5">
      <c r="D2877" s="57"/>
      <c r="E2877" s="57"/>
    </row>
    <row r="2878" spans="4:5">
      <c r="D2878" s="57"/>
      <c r="E2878" s="57"/>
    </row>
    <row r="2879" spans="4:5">
      <c r="D2879" s="57"/>
      <c r="E2879" s="57"/>
    </row>
    <row r="2880" spans="4:5">
      <c r="D2880" s="57"/>
      <c r="E2880" s="57"/>
    </row>
    <row r="2881" spans="4:5">
      <c r="D2881" s="57"/>
      <c r="E2881" s="57"/>
    </row>
    <row r="2882" spans="4:5">
      <c r="D2882" s="57"/>
      <c r="E2882" s="57"/>
    </row>
    <row r="2883" spans="4:5">
      <c r="D2883" s="57"/>
      <c r="E2883" s="57"/>
    </row>
    <row r="2884" spans="4:5">
      <c r="D2884" s="57"/>
      <c r="E2884" s="57"/>
    </row>
    <row r="2885" spans="4:5">
      <c r="D2885" s="57"/>
      <c r="E2885" s="57"/>
    </row>
    <row r="2886" spans="4:5">
      <c r="D2886" s="57"/>
      <c r="E2886" s="57"/>
    </row>
    <row r="2887" spans="4:5">
      <c r="D2887" s="57"/>
      <c r="E2887" s="57"/>
    </row>
    <row r="2888" spans="4:5">
      <c r="D2888" s="57"/>
      <c r="E2888" s="57"/>
    </row>
    <row r="2889" spans="4:5">
      <c r="D2889" s="57"/>
      <c r="E2889" s="57"/>
    </row>
    <row r="2890" spans="4:5">
      <c r="D2890" s="57"/>
      <c r="E2890" s="57"/>
    </row>
    <row r="2891" spans="4:5">
      <c r="D2891" s="57"/>
      <c r="E2891" s="57"/>
    </row>
    <row r="2892" spans="4:5">
      <c r="D2892" s="57"/>
      <c r="E2892" s="57"/>
    </row>
    <row r="2893" spans="4:5">
      <c r="D2893" s="57"/>
      <c r="E2893" s="57"/>
    </row>
    <row r="2894" spans="4:5">
      <c r="D2894" s="57"/>
      <c r="E2894" s="57"/>
    </row>
    <row r="2895" spans="4:5">
      <c r="D2895" s="57"/>
      <c r="E2895" s="57"/>
    </row>
    <row r="2896" spans="4:5">
      <c r="D2896" s="57"/>
      <c r="E2896" s="57"/>
    </row>
    <row r="2897" spans="4:5">
      <c r="D2897" s="57"/>
      <c r="E2897" s="57"/>
    </row>
    <row r="2898" spans="4:5">
      <c r="D2898" s="57"/>
      <c r="E2898" s="57"/>
    </row>
    <row r="2899" spans="4:5">
      <c r="D2899" s="57"/>
      <c r="E2899" s="57"/>
    </row>
    <row r="2900" spans="4:5">
      <c r="D2900" s="57"/>
      <c r="E2900" s="57"/>
    </row>
    <row r="2901" spans="4:5">
      <c r="D2901" s="57"/>
      <c r="E2901" s="57"/>
    </row>
    <row r="2902" spans="4:5">
      <c r="D2902" s="57"/>
      <c r="E2902" s="57"/>
    </row>
    <row r="2903" spans="4:5">
      <c r="D2903" s="57"/>
      <c r="E2903" s="57"/>
    </row>
    <row r="2904" spans="4:5">
      <c r="D2904" s="57"/>
      <c r="E2904" s="57"/>
    </row>
    <row r="2905" spans="4:5">
      <c r="D2905" s="57"/>
      <c r="E2905" s="57"/>
    </row>
    <row r="2906" spans="4:5">
      <c r="D2906" s="57"/>
      <c r="E2906" s="57"/>
    </row>
    <row r="2907" spans="4:5">
      <c r="D2907" s="57"/>
      <c r="E2907" s="57"/>
    </row>
    <row r="2908" spans="4:5">
      <c r="D2908" s="57"/>
      <c r="E2908" s="57"/>
    </row>
    <row r="2909" spans="4:5">
      <c r="D2909" s="57"/>
      <c r="E2909" s="57"/>
    </row>
    <row r="2910" spans="4:5">
      <c r="D2910" s="57"/>
      <c r="E2910" s="57"/>
    </row>
    <row r="2911" spans="4:5">
      <c r="D2911" s="57"/>
      <c r="E2911" s="57"/>
    </row>
    <row r="2912" spans="4:5">
      <c r="D2912" s="57"/>
      <c r="E2912" s="57"/>
    </row>
    <row r="2913" spans="4:5">
      <c r="D2913" s="57"/>
      <c r="E2913" s="57"/>
    </row>
    <row r="2914" spans="4:5">
      <c r="D2914" s="57"/>
      <c r="E2914" s="57"/>
    </row>
    <row r="2915" spans="4:5">
      <c r="D2915" s="57"/>
      <c r="E2915" s="57"/>
    </row>
    <row r="2916" spans="4:5">
      <c r="D2916" s="57"/>
      <c r="E2916" s="57"/>
    </row>
    <row r="2917" spans="4:5">
      <c r="D2917" s="57"/>
      <c r="E2917" s="57"/>
    </row>
    <row r="2918" spans="4:5">
      <c r="D2918" s="57"/>
      <c r="E2918" s="57"/>
    </row>
    <row r="2919" spans="4:5">
      <c r="D2919" s="57"/>
      <c r="E2919" s="57"/>
    </row>
    <row r="2920" spans="4:5">
      <c r="D2920" s="57"/>
      <c r="E2920" s="57"/>
    </row>
    <row r="2921" spans="4:5">
      <c r="D2921" s="57"/>
      <c r="E2921" s="57"/>
    </row>
    <row r="2922" spans="4:5">
      <c r="D2922" s="57"/>
      <c r="E2922" s="57"/>
    </row>
    <row r="2923" spans="4:5">
      <c r="D2923" s="57"/>
      <c r="E2923" s="57"/>
    </row>
    <row r="2924" spans="4:5">
      <c r="D2924" s="57"/>
      <c r="E2924" s="57"/>
    </row>
    <row r="2925" spans="4:5">
      <c r="D2925" s="57"/>
      <c r="E2925" s="57"/>
    </row>
    <row r="2926" spans="4:5">
      <c r="D2926" s="57"/>
      <c r="E2926" s="57"/>
    </row>
    <row r="2927" spans="4:5">
      <c r="D2927" s="57"/>
      <c r="E2927" s="57"/>
    </row>
    <row r="2928" spans="4:5">
      <c r="D2928" s="57"/>
      <c r="E2928" s="57"/>
    </row>
    <row r="2929" spans="4:5">
      <c r="D2929" s="57"/>
      <c r="E2929" s="57"/>
    </row>
    <row r="2930" spans="4:5">
      <c r="D2930" s="57"/>
      <c r="E2930" s="57"/>
    </row>
    <row r="2931" spans="4:5">
      <c r="D2931" s="57"/>
      <c r="E2931" s="57"/>
    </row>
    <row r="2932" spans="4:5">
      <c r="D2932" s="57"/>
      <c r="E2932" s="57"/>
    </row>
    <row r="2933" spans="4:5">
      <c r="D2933" s="57"/>
      <c r="E2933" s="57"/>
    </row>
    <row r="2934" spans="4:5">
      <c r="D2934" s="57"/>
      <c r="E2934" s="57"/>
    </row>
    <row r="2935" spans="4:5">
      <c r="D2935" s="57"/>
      <c r="E2935" s="57"/>
    </row>
    <row r="2936" spans="4:5">
      <c r="D2936" s="57"/>
      <c r="E2936" s="57"/>
    </row>
    <row r="2937" spans="4:5">
      <c r="D2937" s="57"/>
      <c r="E2937" s="57"/>
    </row>
    <row r="2938" spans="4:5">
      <c r="D2938" s="57"/>
      <c r="E2938" s="57"/>
    </row>
    <row r="2939" spans="4:5">
      <c r="D2939" s="57"/>
      <c r="E2939" s="57"/>
    </row>
    <row r="2940" spans="4:5">
      <c r="D2940" s="57"/>
      <c r="E2940" s="57"/>
    </row>
    <row r="2941" spans="4:5">
      <c r="D2941" s="57"/>
      <c r="E2941" s="57"/>
    </row>
    <row r="2942" spans="4:5">
      <c r="D2942" s="57"/>
      <c r="E2942" s="57"/>
    </row>
    <row r="2943" spans="4:5">
      <c r="D2943" s="57"/>
      <c r="E2943" s="57"/>
    </row>
    <row r="2944" spans="4:5">
      <c r="D2944" s="57"/>
      <c r="E2944" s="57"/>
    </row>
    <row r="2945" spans="4:5">
      <c r="D2945" s="57"/>
      <c r="E2945" s="57"/>
    </row>
    <row r="2946" spans="4:5">
      <c r="D2946" s="57"/>
      <c r="E2946" s="57"/>
    </row>
    <row r="2947" spans="4:5">
      <c r="D2947" s="57"/>
      <c r="E2947" s="57"/>
    </row>
    <row r="2948" spans="4:5">
      <c r="D2948" s="57"/>
      <c r="E2948" s="57"/>
    </row>
    <row r="2949" spans="4:5">
      <c r="D2949" s="57"/>
      <c r="E2949" s="57"/>
    </row>
    <row r="2950" spans="4:5">
      <c r="D2950" s="57"/>
      <c r="E2950" s="57"/>
    </row>
    <row r="2951" spans="4:5">
      <c r="D2951" s="57"/>
      <c r="E2951" s="57"/>
    </row>
    <row r="2952" spans="4:5">
      <c r="D2952" s="57"/>
      <c r="E2952" s="57"/>
    </row>
    <row r="2953" spans="4:5">
      <c r="D2953" s="57"/>
      <c r="E2953" s="57"/>
    </row>
    <row r="2954" spans="4:5">
      <c r="D2954" s="57"/>
      <c r="E2954" s="57"/>
    </row>
    <row r="2955" spans="4:5">
      <c r="D2955" s="57"/>
      <c r="E2955" s="57"/>
    </row>
    <row r="2956" spans="4:5">
      <c r="D2956" s="57"/>
      <c r="E2956" s="57"/>
    </row>
    <row r="2957" spans="4:5">
      <c r="D2957" s="57"/>
      <c r="E2957" s="57"/>
    </row>
    <row r="2958" spans="4:5">
      <c r="D2958" s="57"/>
      <c r="E2958" s="57"/>
    </row>
    <row r="2959" spans="4:5">
      <c r="D2959" s="57"/>
      <c r="E2959" s="57"/>
    </row>
    <row r="2960" spans="4:5">
      <c r="D2960" s="57"/>
      <c r="E2960" s="57"/>
    </row>
    <row r="2961" spans="4:5">
      <c r="D2961" s="57"/>
      <c r="E2961" s="57"/>
    </row>
    <row r="2962" spans="4:5">
      <c r="D2962" s="57"/>
      <c r="E2962" s="57"/>
    </row>
    <row r="2963" spans="4:5">
      <c r="D2963" s="57"/>
      <c r="E2963" s="57"/>
    </row>
    <row r="2964" spans="4:5">
      <c r="D2964" s="57"/>
      <c r="E2964" s="57"/>
    </row>
    <row r="2965" spans="4:5">
      <c r="D2965" s="57"/>
      <c r="E2965" s="57"/>
    </row>
    <row r="2966" spans="4:5">
      <c r="D2966" s="57"/>
      <c r="E2966" s="57"/>
    </row>
    <row r="2967" spans="4:5">
      <c r="D2967" s="57"/>
      <c r="E2967" s="57"/>
    </row>
    <row r="2968" spans="4:5">
      <c r="D2968" s="57"/>
      <c r="E2968" s="57"/>
    </row>
    <row r="2969" spans="4:5">
      <c r="D2969" s="57"/>
      <c r="E2969" s="57"/>
    </row>
    <row r="2970" spans="4:5">
      <c r="D2970" s="57"/>
      <c r="E2970" s="57"/>
    </row>
    <row r="2971" spans="4:5">
      <c r="D2971" s="57"/>
      <c r="E2971" s="57"/>
    </row>
    <row r="2972" spans="4:5">
      <c r="D2972" s="57"/>
      <c r="E2972" s="57"/>
    </row>
    <row r="2973" spans="4:5">
      <c r="D2973" s="57"/>
      <c r="E2973" s="57"/>
    </row>
    <row r="2974" spans="4:5">
      <c r="D2974" s="57"/>
      <c r="E2974" s="57"/>
    </row>
    <row r="2975" spans="4:5">
      <c r="D2975" s="57"/>
      <c r="E2975" s="57"/>
    </row>
    <row r="2976" spans="4:5">
      <c r="D2976" s="57"/>
      <c r="E2976" s="57"/>
    </row>
    <row r="2977" spans="4:5">
      <c r="D2977" s="57"/>
      <c r="E2977" s="57"/>
    </row>
    <row r="2978" spans="4:5">
      <c r="D2978" s="57"/>
      <c r="E2978" s="57"/>
    </row>
    <row r="2979" spans="4:5">
      <c r="D2979" s="57"/>
      <c r="E2979" s="57"/>
    </row>
    <row r="2980" spans="4:5">
      <c r="D2980" s="57"/>
      <c r="E2980" s="57"/>
    </row>
    <row r="2981" spans="4:5">
      <c r="D2981" s="57"/>
      <c r="E2981" s="57"/>
    </row>
    <row r="2982" spans="4:5">
      <c r="D2982" s="57"/>
      <c r="E2982" s="57"/>
    </row>
    <row r="2983" spans="4:5">
      <c r="D2983" s="57"/>
      <c r="E2983" s="57"/>
    </row>
    <row r="2984" spans="4:5">
      <c r="D2984" s="57"/>
      <c r="E2984" s="57"/>
    </row>
    <row r="2985" spans="4:5">
      <c r="D2985" s="57"/>
      <c r="E2985" s="57"/>
    </row>
    <row r="2986" spans="4:5">
      <c r="D2986" s="57"/>
      <c r="E2986" s="57"/>
    </row>
    <row r="2987" spans="4:5">
      <c r="D2987" s="57"/>
      <c r="E2987" s="57"/>
    </row>
    <row r="2988" spans="4:5">
      <c r="D2988" s="57"/>
      <c r="E2988" s="57"/>
    </row>
    <row r="2989" spans="4:5">
      <c r="D2989" s="57"/>
      <c r="E2989" s="57"/>
    </row>
    <row r="2990" spans="4:5">
      <c r="D2990" s="57"/>
      <c r="E2990" s="57"/>
    </row>
    <row r="2991" spans="4:5">
      <c r="D2991" s="57"/>
      <c r="E2991" s="57"/>
    </row>
    <row r="2992" spans="4:5">
      <c r="D2992" s="57"/>
      <c r="E2992" s="57"/>
    </row>
    <row r="2993" spans="4:5">
      <c r="D2993" s="57"/>
      <c r="E2993" s="57"/>
    </row>
    <row r="2994" spans="4:5">
      <c r="D2994" s="57"/>
      <c r="E2994" s="57"/>
    </row>
    <row r="2995" spans="4:5">
      <c r="D2995" s="57"/>
      <c r="E2995" s="57"/>
    </row>
    <row r="2996" spans="4:5">
      <c r="D2996" s="57"/>
      <c r="E2996" s="57"/>
    </row>
    <row r="2997" spans="4:5">
      <c r="D2997" s="57"/>
      <c r="E2997" s="57"/>
    </row>
    <row r="2998" spans="4:5">
      <c r="D2998" s="57"/>
      <c r="E2998" s="57"/>
    </row>
    <row r="2999" spans="4:5">
      <c r="D2999" s="57"/>
      <c r="E2999" s="57"/>
    </row>
    <row r="3000" spans="4:5">
      <c r="D3000" s="57"/>
      <c r="E3000" s="57"/>
    </row>
    <row r="3001" spans="4:5">
      <c r="D3001" s="57"/>
      <c r="E3001" s="57"/>
    </row>
    <row r="3002" spans="4:5">
      <c r="D3002" s="57"/>
      <c r="E3002" s="57"/>
    </row>
    <row r="3003" spans="4:5">
      <c r="D3003" s="57"/>
      <c r="E3003" s="57"/>
    </row>
    <row r="3004" spans="4:5">
      <c r="D3004" s="57"/>
      <c r="E3004" s="57"/>
    </row>
    <row r="3005" spans="4:5">
      <c r="D3005" s="57"/>
      <c r="E3005" s="57"/>
    </row>
    <row r="3006" spans="4:5">
      <c r="D3006" s="57"/>
      <c r="E3006" s="57"/>
    </row>
    <row r="3007" spans="4:5">
      <c r="D3007" s="57"/>
      <c r="E3007" s="57"/>
    </row>
    <row r="3008" spans="4:5">
      <c r="D3008" s="57"/>
      <c r="E3008" s="57"/>
    </row>
    <row r="3009" spans="4:5">
      <c r="D3009" s="57"/>
      <c r="E3009" s="57"/>
    </row>
    <row r="3010" spans="4:5">
      <c r="D3010" s="57"/>
      <c r="E3010" s="57"/>
    </row>
    <row r="3011" spans="4:5">
      <c r="D3011" s="57"/>
      <c r="E3011" s="57"/>
    </row>
    <row r="3012" spans="4:5">
      <c r="D3012" s="57"/>
      <c r="E3012" s="57"/>
    </row>
    <row r="3013" spans="4:5">
      <c r="D3013" s="57"/>
      <c r="E3013" s="57"/>
    </row>
    <row r="3014" spans="4:5">
      <c r="D3014" s="57"/>
      <c r="E3014" s="57"/>
    </row>
    <row r="3015" spans="4:5">
      <c r="D3015" s="57"/>
      <c r="E3015" s="57"/>
    </row>
    <row r="3016" spans="4:5">
      <c r="D3016" s="57"/>
      <c r="E3016" s="57"/>
    </row>
    <row r="3017" spans="4:5">
      <c r="D3017" s="57"/>
      <c r="E3017" s="57"/>
    </row>
    <row r="3018" spans="4:5">
      <c r="D3018" s="57"/>
      <c r="E3018" s="57"/>
    </row>
    <row r="3019" spans="4:5">
      <c r="D3019" s="57"/>
      <c r="E3019" s="57"/>
    </row>
    <row r="3020" spans="4:5">
      <c r="D3020" s="57"/>
      <c r="E3020" s="57"/>
    </row>
    <row r="3021" spans="4:5">
      <c r="D3021" s="57"/>
      <c r="E3021" s="57"/>
    </row>
    <row r="3022" spans="4:5">
      <c r="D3022" s="57"/>
      <c r="E3022" s="57"/>
    </row>
    <row r="3023" spans="4:5">
      <c r="D3023" s="57"/>
      <c r="E3023" s="57"/>
    </row>
    <row r="3024" spans="4:5">
      <c r="D3024" s="57"/>
      <c r="E3024" s="57"/>
    </row>
    <row r="3025" spans="4:5">
      <c r="D3025" s="57"/>
      <c r="E3025" s="57"/>
    </row>
    <row r="3026" spans="4:5">
      <c r="D3026" s="57"/>
      <c r="E3026" s="57"/>
    </row>
    <row r="3027" spans="4:5">
      <c r="D3027" s="57"/>
      <c r="E3027" s="57"/>
    </row>
    <row r="3028" spans="4:5">
      <c r="D3028" s="57"/>
      <c r="E3028" s="57"/>
    </row>
    <row r="3029" spans="4:5">
      <c r="D3029" s="57"/>
      <c r="E3029" s="57"/>
    </row>
    <row r="3030" spans="4:5">
      <c r="D3030" s="57"/>
      <c r="E3030" s="57"/>
    </row>
    <row r="3031" spans="4:5">
      <c r="D3031" s="57"/>
      <c r="E3031" s="57"/>
    </row>
    <row r="3032" spans="4:5">
      <c r="D3032" s="57"/>
      <c r="E3032" s="57"/>
    </row>
    <row r="3033" spans="4:5">
      <c r="D3033" s="57"/>
      <c r="E3033" s="57"/>
    </row>
    <row r="3034" spans="4:5">
      <c r="D3034" s="57"/>
      <c r="E3034" s="57"/>
    </row>
    <row r="3035" spans="4:5">
      <c r="D3035" s="57"/>
      <c r="E3035" s="57"/>
    </row>
    <row r="3036" spans="4:5">
      <c r="D3036" s="57"/>
      <c r="E3036" s="57"/>
    </row>
    <row r="3037" spans="4:5">
      <c r="D3037" s="57"/>
      <c r="E3037" s="57"/>
    </row>
    <row r="3038" spans="4:5">
      <c r="D3038" s="57"/>
      <c r="E3038" s="57"/>
    </row>
    <row r="3039" spans="4:5">
      <c r="D3039" s="57"/>
      <c r="E3039" s="57"/>
    </row>
    <row r="3040" spans="4:5">
      <c r="D3040" s="57"/>
      <c r="E3040" s="57"/>
    </row>
    <row r="3041" spans="4:5">
      <c r="D3041" s="57"/>
      <c r="E3041" s="57"/>
    </row>
    <row r="3042" spans="4:5">
      <c r="D3042" s="57"/>
      <c r="E3042" s="57"/>
    </row>
    <row r="3043" spans="4:5">
      <c r="D3043" s="57"/>
      <c r="E3043" s="57"/>
    </row>
    <row r="3044" spans="4:5">
      <c r="D3044" s="57"/>
      <c r="E3044" s="57"/>
    </row>
    <row r="3045" spans="4:5">
      <c r="D3045" s="57"/>
      <c r="E3045" s="57"/>
    </row>
    <row r="3046" spans="4:5">
      <c r="D3046" s="57"/>
      <c r="E3046" s="57"/>
    </row>
    <row r="3047" spans="4:5">
      <c r="D3047" s="57"/>
      <c r="E3047" s="57"/>
    </row>
    <row r="3048" spans="4:5">
      <c r="D3048" s="57"/>
      <c r="E3048" s="57"/>
    </row>
    <row r="3049" spans="4:5">
      <c r="D3049" s="57"/>
      <c r="E3049" s="57"/>
    </row>
    <row r="3050" spans="4:5">
      <c r="D3050" s="57"/>
      <c r="E3050" s="57"/>
    </row>
    <row r="3051" spans="4:5">
      <c r="D3051" s="57"/>
      <c r="E3051" s="57"/>
    </row>
    <row r="3052" spans="4:5">
      <c r="D3052" s="57"/>
      <c r="E3052" s="57"/>
    </row>
    <row r="3053" spans="4:5">
      <c r="D3053" s="57"/>
      <c r="E3053" s="57"/>
    </row>
    <row r="3054" spans="4:5">
      <c r="D3054" s="57"/>
      <c r="E3054" s="57"/>
    </row>
    <row r="3055" spans="4:5">
      <c r="D3055" s="57"/>
      <c r="E3055" s="57"/>
    </row>
    <row r="3056" spans="4:5">
      <c r="D3056" s="57"/>
      <c r="E3056" s="57"/>
    </row>
    <row r="3057" spans="4:5">
      <c r="D3057" s="57"/>
      <c r="E3057" s="57"/>
    </row>
    <row r="3058" spans="4:5">
      <c r="D3058" s="57"/>
      <c r="E3058" s="57"/>
    </row>
    <row r="3059" spans="4:5">
      <c r="D3059" s="57"/>
      <c r="E3059" s="57"/>
    </row>
    <row r="3060" spans="4:5">
      <c r="D3060" s="57"/>
      <c r="E3060" s="57"/>
    </row>
    <row r="3061" spans="4:5">
      <c r="D3061" s="57"/>
      <c r="E3061" s="57"/>
    </row>
    <row r="3062" spans="4:5">
      <c r="D3062" s="57"/>
      <c r="E3062" s="57"/>
    </row>
    <row r="3063" spans="4:5">
      <c r="D3063" s="57"/>
      <c r="E3063" s="57"/>
    </row>
    <row r="3064" spans="4:5">
      <c r="D3064" s="57"/>
      <c r="E3064" s="57"/>
    </row>
    <row r="3065" spans="4:5">
      <c r="D3065" s="57"/>
      <c r="E3065" s="57"/>
    </row>
    <row r="3066" spans="4:5">
      <c r="D3066" s="57"/>
      <c r="E3066" s="57"/>
    </row>
    <row r="3067" spans="4:5">
      <c r="D3067" s="57"/>
      <c r="E3067" s="57"/>
    </row>
    <row r="3068" spans="4:5">
      <c r="D3068" s="57"/>
      <c r="E3068" s="57"/>
    </row>
    <row r="3069" spans="4:5">
      <c r="D3069" s="57"/>
      <c r="E3069" s="57"/>
    </row>
    <row r="3070" spans="4:5">
      <c r="D3070" s="57"/>
      <c r="E3070" s="57"/>
    </row>
    <row r="3071" spans="4:5">
      <c r="D3071" s="57"/>
      <c r="E3071" s="57"/>
    </row>
    <row r="3072" spans="4:5">
      <c r="D3072" s="57"/>
      <c r="E3072" s="57"/>
    </row>
    <row r="3073" spans="4:5">
      <c r="D3073" s="57"/>
      <c r="E3073" s="57"/>
    </row>
    <row r="3074" spans="4:5">
      <c r="D3074" s="57"/>
      <c r="E3074" s="57"/>
    </row>
    <row r="3075" spans="4:5">
      <c r="D3075" s="57"/>
      <c r="E3075" s="57"/>
    </row>
    <row r="3076" spans="4:5">
      <c r="D3076" s="57"/>
      <c r="E3076" s="57"/>
    </row>
    <row r="3077" spans="4:5">
      <c r="D3077" s="57"/>
      <c r="E3077" s="57"/>
    </row>
    <row r="3078" spans="4:5">
      <c r="D3078" s="57"/>
      <c r="E3078" s="57"/>
    </row>
    <row r="3079" spans="4:5">
      <c r="D3079" s="57"/>
      <c r="E3079" s="57"/>
    </row>
    <row r="3080" spans="4:5">
      <c r="D3080" s="57"/>
      <c r="E3080" s="57"/>
    </row>
    <row r="3081" spans="4:5">
      <c r="D3081" s="57"/>
      <c r="E3081" s="57"/>
    </row>
    <row r="3082" spans="4:5">
      <c r="D3082" s="57"/>
      <c r="E3082" s="57"/>
    </row>
    <row r="3083" spans="4:5">
      <c r="D3083" s="57"/>
      <c r="E3083" s="57"/>
    </row>
    <row r="3084" spans="4:5">
      <c r="D3084" s="57"/>
      <c r="E3084" s="57"/>
    </row>
    <row r="3085" spans="4:5">
      <c r="D3085" s="57"/>
      <c r="E3085" s="57"/>
    </row>
    <row r="3086" spans="4:5">
      <c r="D3086" s="57"/>
      <c r="E3086" s="57"/>
    </row>
    <row r="3087" spans="4:5">
      <c r="D3087" s="57"/>
      <c r="E3087" s="57"/>
    </row>
    <row r="3088" spans="4:5">
      <c r="D3088" s="57"/>
      <c r="E3088" s="57"/>
    </row>
    <row r="3089" spans="4:5">
      <c r="D3089" s="57"/>
      <c r="E3089" s="57"/>
    </row>
    <row r="3090" spans="4:5">
      <c r="D3090" s="57"/>
      <c r="E3090" s="57"/>
    </row>
    <row r="3091" spans="4:5">
      <c r="D3091" s="57"/>
      <c r="E3091" s="57"/>
    </row>
    <row r="3092" spans="4:5">
      <c r="D3092" s="57"/>
      <c r="E3092" s="57"/>
    </row>
    <row r="3093" spans="4:5">
      <c r="D3093" s="57"/>
      <c r="E3093" s="57"/>
    </row>
    <row r="3094" spans="4:5">
      <c r="D3094" s="57"/>
      <c r="E3094" s="57"/>
    </row>
    <row r="3095" spans="4:5">
      <c r="D3095" s="57"/>
      <c r="E3095" s="57"/>
    </row>
    <row r="3096" spans="4:5">
      <c r="D3096" s="57"/>
      <c r="E3096" s="57"/>
    </row>
    <row r="3097" spans="4:5">
      <c r="D3097" s="57"/>
      <c r="E3097" s="57"/>
    </row>
    <row r="3098" spans="4:5">
      <c r="D3098" s="57"/>
      <c r="E3098" s="57"/>
    </row>
    <row r="3099" spans="4:5">
      <c r="D3099" s="57"/>
      <c r="E3099" s="57"/>
    </row>
    <row r="3100" spans="4:5">
      <c r="D3100" s="57"/>
      <c r="E3100" s="57"/>
    </row>
    <row r="3101" spans="4:5">
      <c r="D3101" s="57"/>
      <c r="E3101" s="57"/>
    </row>
    <row r="3102" spans="4:5">
      <c r="D3102" s="57"/>
      <c r="E3102" s="57"/>
    </row>
    <row r="3103" spans="4:5">
      <c r="D3103" s="57"/>
      <c r="E3103" s="57"/>
    </row>
    <row r="3104" spans="4:5">
      <c r="D3104" s="57"/>
      <c r="E3104" s="57"/>
    </row>
    <row r="3105" spans="4:5">
      <c r="D3105" s="57"/>
      <c r="E3105" s="57"/>
    </row>
    <row r="3106" spans="4:5">
      <c r="D3106" s="57"/>
      <c r="E3106" s="57"/>
    </row>
    <row r="3107" spans="4:5">
      <c r="D3107" s="57"/>
      <c r="E3107" s="57"/>
    </row>
    <row r="3108" spans="4:5">
      <c r="D3108" s="57"/>
      <c r="E3108" s="57"/>
    </row>
    <row r="3109" spans="4:5">
      <c r="D3109" s="57"/>
      <c r="E3109" s="57"/>
    </row>
    <row r="3110" spans="4:5">
      <c r="D3110" s="57"/>
      <c r="E3110" s="57"/>
    </row>
    <row r="3111" spans="4:5">
      <c r="D3111" s="57"/>
      <c r="E3111" s="57"/>
    </row>
    <row r="3112" spans="4:5">
      <c r="D3112" s="57"/>
      <c r="E3112" s="57"/>
    </row>
    <row r="3113" spans="4:5">
      <c r="D3113" s="57"/>
      <c r="E3113" s="57"/>
    </row>
    <row r="3114" spans="4:5">
      <c r="D3114" s="57"/>
      <c r="E3114" s="57"/>
    </row>
    <row r="3115" spans="4:5">
      <c r="D3115" s="57"/>
      <c r="E3115" s="57"/>
    </row>
    <row r="3116" spans="4:5">
      <c r="D3116" s="57"/>
      <c r="E3116" s="57"/>
    </row>
    <row r="3117" spans="4:5">
      <c r="D3117" s="57"/>
      <c r="E3117" s="57"/>
    </row>
    <row r="3118" spans="4:5">
      <c r="D3118" s="57"/>
      <c r="E3118" s="57"/>
    </row>
    <row r="3119" spans="4:5">
      <c r="D3119" s="57"/>
      <c r="E3119" s="57"/>
    </row>
    <row r="3120" spans="4:5">
      <c r="D3120" s="57"/>
      <c r="E3120" s="57"/>
    </row>
    <row r="3121" spans="4:5">
      <c r="D3121" s="57"/>
      <c r="E3121" s="57"/>
    </row>
    <row r="3122" spans="4:5">
      <c r="D3122" s="57"/>
      <c r="E3122" s="57"/>
    </row>
    <row r="3123" spans="4:5">
      <c r="D3123" s="57"/>
      <c r="E3123" s="57"/>
    </row>
    <row r="3124" spans="4:5">
      <c r="D3124" s="57"/>
      <c r="E3124" s="57"/>
    </row>
    <row r="3125" spans="4:5">
      <c r="D3125" s="57"/>
      <c r="E3125" s="57"/>
    </row>
    <row r="3126" spans="4:5">
      <c r="D3126" s="57"/>
      <c r="E3126" s="57"/>
    </row>
    <row r="3127" spans="4:5">
      <c r="D3127" s="57"/>
      <c r="E3127" s="57"/>
    </row>
    <row r="3128" spans="4:5">
      <c r="D3128" s="57"/>
      <c r="E3128" s="57"/>
    </row>
    <row r="3129" spans="4:5">
      <c r="D3129" s="57"/>
      <c r="E3129" s="57"/>
    </row>
    <row r="3130" spans="4:5">
      <c r="D3130" s="57"/>
      <c r="E3130" s="57"/>
    </row>
    <row r="3131" spans="4:5">
      <c r="D3131" s="57"/>
      <c r="E3131" s="57"/>
    </row>
    <row r="3132" spans="4:5">
      <c r="D3132" s="57"/>
      <c r="E3132" s="57"/>
    </row>
    <row r="3133" spans="4:5">
      <c r="D3133" s="57"/>
      <c r="E3133" s="57"/>
    </row>
    <row r="3134" spans="4:5">
      <c r="D3134" s="57"/>
      <c r="E3134" s="57"/>
    </row>
    <row r="3135" spans="4:5">
      <c r="D3135" s="57"/>
      <c r="E3135" s="57"/>
    </row>
    <row r="3136" spans="4:5">
      <c r="D3136" s="57"/>
      <c r="E3136" s="57"/>
    </row>
    <row r="3137" spans="4:5">
      <c r="D3137" s="57"/>
      <c r="E3137" s="57"/>
    </row>
    <row r="3138" spans="4:5">
      <c r="D3138" s="57"/>
      <c r="E3138" s="57"/>
    </row>
    <row r="3139" spans="4:5">
      <c r="D3139" s="57"/>
      <c r="E3139" s="57"/>
    </row>
    <row r="3140" spans="4:5">
      <c r="D3140" s="57"/>
      <c r="E3140" s="57"/>
    </row>
    <row r="3141" spans="4:5">
      <c r="D3141" s="57"/>
      <c r="E3141" s="57"/>
    </row>
    <row r="3142" spans="4:5">
      <c r="D3142" s="57"/>
      <c r="E3142" s="57"/>
    </row>
    <row r="3143" spans="4:5">
      <c r="D3143" s="57"/>
      <c r="E3143" s="57"/>
    </row>
    <row r="3144" spans="4:5">
      <c r="D3144" s="57"/>
      <c r="E3144" s="57"/>
    </row>
    <row r="3145" spans="4:5">
      <c r="D3145" s="57"/>
      <c r="E3145" s="57"/>
    </row>
    <row r="3146" spans="4:5">
      <c r="D3146" s="57"/>
      <c r="E3146" s="57"/>
    </row>
    <row r="3147" spans="4:5">
      <c r="D3147" s="57"/>
      <c r="E3147" s="57"/>
    </row>
    <row r="3148" spans="4:5">
      <c r="D3148" s="57"/>
      <c r="E3148" s="57"/>
    </row>
    <row r="3149" spans="4:5">
      <c r="D3149" s="57"/>
      <c r="E3149" s="57"/>
    </row>
    <row r="3150" spans="4:5">
      <c r="D3150" s="57"/>
      <c r="E3150" s="57"/>
    </row>
    <row r="3151" spans="4:5">
      <c r="D3151" s="57"/>
      <c r="E3151" s="57"/>
    </row>
    <row r="3152" spans="4:5">
      <c r="D3152" s="57"/>
      <c r="E3152" s="57"/>
    </row>
    <row r="3153" spans="4:5">
      <c r="D3153" s="57"/>
      <c r="E3153" s="57"/>
    </row>
    <row r="3154" spans="4:5">
      <c r="D3154" s="57"/>
      <c r="E3154" s="57"/>
    </row>
    <row r="3155" spans="4:5">
      <c r="D3155" s="57"/>
      <c r="E3155" s="57"/>
    </row>
    <row r="3156" spans="4:5">
      <c r="D3156" s="57"/>
      <c r="E3156" s="57"/>
    </row>
    <row r="3157" spans="4:5">
      <c r="D3157" s="57"/>
      <c r="E3157" s="57"/>
    </row>
    <row r="3158" spans="4:5">
      <c r="D3158" s="57"/>
      <c r="E3158" s="57"/>
    </row>
    <row r="3159" spans="4:5">
      <c r="D3159" s="57"/>
      <c r="E3159" s="57"/>
    </row>
    <row r="3160" spans="4:5">
      <c r="D3160" s="57"/>
      <c r="E3160" s="57"/>
    </row>
    <row r="3161" spans="4:5">
      <c r="D3161" s="57"/>
      <c r="E3161" s="57"/>
    </row>
    <row r="3162" spans="4:5">
      <c r="D3162" s="57"/>
      <c r="E3162" s="57"/>
    </row>
    <row r="3163" spans="4:5">
      <c r="D3163" s="57"/>
      <c r="E3163" s="57"/>
    </row>
    <row r="3164" spans="4:5">
      <c r="D3164" s="57"/>
      <c r="E3164" s="57"/>
    </row>
    <row r="3165" spans="4:5">
      <c r="D3165" s="57"/>
      <c r="E3165" s="57"/>
    </row>
    <row r="3166" spans="4:5">
      <c r="D3166" s="57"/>
      <c r="E3166" s="57"/>
    </row>
    <row r="3167" spans="4:5">
      <c r="D3167" s="57"/>
      <c r="E3167" s="57"/>
    </row>
    <row r="3168" spans="4:5">
      <c r="D3168" s="57"/>
      <c r="E3168" s="57"/>
    </row>
    <row r="3169" spans="4:5">
      <c r="D3169" s="57"/>
      <c r="E3169" s="57"/>
    </row>
    <row r="3170" spans="4:5">
      <c r="D3170" s="57"/>
      <c r="E3170" s="57"/>
    </row>
    <row r="3171" spans="4:5">
      <c r="D3171" s="57"/>
      <c r="E3171" s="57"/>
    </row>
    <row r="3172" spans="4:5">
      <c r="D3172" s="57"/>
      <c r="E3172" s="57"/>
    </row>
    <row r="3173" spans="4:5">
      <c r="D3173" s="57"/>
      <c r="E3173" s="57"/>
    </row>
    <row r="3174" spans="4:5">
      <c r="D3174" s="57"/>
      <c r="E3174" s="57"/>
    </row>
    <row r="3175" spans="4:5">
      <c r="D3175" s="57"/>
      <c r="E3175" s="57"/>
    </row>
    <row r="3176" spans="4:5">
      <c r="D3176" s="57"/>
      <c r="E3176" s="57"/>
    </row>
    <row r="3177" spans="4:5">
      <c r="D3177" s="57"/>
      <c r="E3177" s="57"/>
    </row>
    <row r="3178" spans="4:5">
      <c r="D3178" s="57"/>
      <c r="E3178" s="57"/>
    </row>
    <row r="3179" spans="4:5">
      <c r="D3179" s="57"/>
      <c r="E3179" s="57"/>
    </row>
    <row r="3180" spans="4:5">
      <c r="D3180" s="57"/>
      <c r="E3180" s="57"/>
    </row>
    <row r="3181" spans="4:5">
      <c r="D3181" s="57"/>
      <c r="E3181" s="57"/>
    </row>
    <row r="3182" spans="4:5">
      <c r="D3182" s="57"/>
      <c r="E3182" s="57"/>
    </row>
    <row r="3183" spans="4:5">
      <c r="D3183" s="57"/>
      <c r="E3183" s="57"/>
    </row>
    <row r="3184" spans="4:5">
      <c r="D3184" s="57"/>
      <c r="E3184" s="57"/>
    </row>
    <row r="3185" spans="4:5">
      <c r="D3185" s="57"/>
      <c r="E3185" s="57"/>
    </row>
    <row r="3186" spans="4:5">
      <c r="D3186" s="57"/>
      <c r="E3186" s="57"/>
    </row>
    <row r="3187" spans="4:5">
      <c r="D3187" s="57"/>
      <c r="E3187" s="57"/>
    </row>
    <row r="3188" spans="4:5">
      <c r="D3188" s="57"/>
      <c r="E3188" s="57"/>
    </row>
    <row r="3189" spans="4:5">
      <c r="D3189" s="57"/>
      <c r="E3189" s="57"/>
    </row>
    <row r="3190" spans="4:5">
      <c r="D3190" s="57"/>
      <c r="E3190" s="57"/>
    </row>
    <row r="3191" spans="4:5">
      <c r="D3191" s="57"/>
      <c r="E3191" s="57"/>
    </row>
    <row r="3192" spans="4:5">
      <c r="D3192" s="57"/>
      <c r="E3192" s="57"/>
    </row>
    <row r="3193" spans="4:5">
      <c r="D3193" s="57"/>
      <c r="E3193" s="57"/>
    </row>
    <row r="3194" spans="4:5">
      <c r="D3194" s="57"/>
      <c r="E3194" s="57"/>
    </row>
    <row r="3195" spans="4:5">
      <c r="D3195" s="57"/>
      <c r="E3195" s="57"/>
    </row>
    <row r="3196" spans="4:5">
      <c r="D3196" s="57"/>
      <c r="E3196" s="57"/>
    </row>
    <row r="3197" spans="4:5">
      <c r="D3197" s="57"/>
      <c r="E3197" s="57"/>
    </row>
    <row r="3198" spans="4:5">
      <c r="D3198" s="57"/>
      <c r="E3198" s="57"/>
    </row>
    <row r="3199" spans="4:5">
      <c r="D3199" s="57"/>
      <c r="E3199" s="57"/>
    </row>
    <row r="3200" spans="4:5">
      <c r="D3200" s="57"/>
      <c r="E3200" s="57"/>
    </row>
    <row r="3201" spans="4:5">
      <c r="D3201" s="57"/>
      <c r="E3201" s="57"/>
    </row>
    <row r="3202" spans="4:5">
      <c r="D3202" s="57"/>
      <c r="E3202" s="57"/>
    </row>
    <row r="3203" spans="4:5">
      <c r="D3203" s="57"/>
      <c r="E3203" s="57"/>
    </row>
    <row r="3204" spans="4:5">
      <c r="D3204" s="57"/>
      <c r="E3204" s="57"/>
    </row>
    <row r="3205" spans="4:5">
      <c r="D3205" s="57"/>
      <c r="E3205" s="57"/>
    </row>
    <row r="3206" spans="4:5">
      <c r="D3206" s="57"/>
      <c r="E3206" s="57"/>
    </row>
    <row r="3207" spans="4:5">
      <c r="D3207" s="57"/>
      <c r="E3207" s="57"/>
    </row>
    <row r="3208" spans="4:5">
      <c r="D3208" s="57"/>
      <c r="E3208" s="57"/>
    </row>
    <row r="3209" spans="4:5">
      <c r="D3209" s="57"/>
      <c r="E3209" s="57"/>
    </row>
    <row r="3210" spans="4:5">
      <c r="D3210" s="57"/>
      <c r="E3210" s="57"/>
    </row>
    <row r="3211" spans="4:5">
      <c r="D3211" s="57"/>
      <c r="E3211" s="57"/>
    </row>
    <row r="3212" spans="4:5">
      <c r="D3212" s="57"/>
      <c r="E3212" s="57"/>
    </row>
    <row r="3213" spans="4:5">
      <c r="D3213" s="57"/>
      <c r="E3213" s="57"/>
    </row>
    <row r="3214" spans="4:5">
      <c r="D3214" s="57"/>
      <c r="E3214" s="57"/>
    </row>
    <row r="3215" spans="4:5">
      <c r="D3215" s="57"/>
      <c r="E3215" s="57"/>
    </row>
    <row r="3216" spans="4:5">
      <c r="D3216" s="57"/>
      <c r="E3216" s="57"/>
    </row>
    <row r="3217" spans="4:5">
      <c r="D3217" s="57"/>
      <c r="E3217" s="57"/>
    </row>
    <row r="3218" spans="4:5">
      <c r="D3218" s="57"/>
      <c r="E3218" s="57"/>
    </row>
    <row r="3219" spans="4:5">
      <c r="D3219" s="57"/>
      <c r="E3219" s="57"/>
    </row>
    <row r="3220" spans="4:5">
      <c r="D3220" s="57"/>
      <c r="E3220" s="57"/>
    </row>
    <row r="3221" spans="4:5">
      <c r="D3221" s="57"/>
      <c r="E3221" s="57"/>
    </row>
    <row r="3222" spans="4:5">
      <c r="D3222" s="57"/>
      <c r="E3222" s="57"/>
    </row>
    <row r="3223" spans="4:5">
      <c r="D3223" s="57"/>
      <c r="E3223" s="57"/>
    </row>
    <row r="3224" spans="4:5">
      <c r="D3224" s="57"/>
      <c r="E3224" s="57"/>
    </row>
    <row r="3225" spans="4:5">
      <c r="D3225" s="57"/>
      <c r="E3225" s="57"/>
    </row>
    <row r="3226" spans="4:5">
      <c r="D3226" s="57"/>
      <c r="E3226" s="57"/>
    </row>
    <row r="3227" spans="4:5">
      <c r="D3227" s="57"/>
      <c r="E3227" s="57"/>
    </row>
    <row r="3228" spans="4:5">
      <c r="D3228" s="57"/>
      <c r="E3228" s="57"/>
    </row>
    <row r="3229" spans="4:5">
      <c r="D3229" s="57"/>
      <c r="E3229" s="57"/>
    </row>
    <row r="3230" spans="4:5">
      <c r="D3230" s="57"/>
      <c r="E3230" s="57"/>
    </row>
    <row r="3231" spans="4:5">
      <c r="D3231" s="57"/>
      <c r="E3231" s="57"/>
    </row>
    <row r="3232" spans="4:5">
      <c r="D3232" s="57"/>
      <c r="E3232" s="57"/>
    </row>
    <row r="3233" spans="4:5">
      <c r="D3233" s="57"/>
      <c r="E3233" s="57"/>
    </row>
    <row r="3234" spans="4:5">
      <c r="D3234" s="57"/>
      <c r="E3234" s="57"/>
    </row>
    <row r="3235" spans="4:5">
      <c r="D3235" s="57"/>
      <c r="E3235" s="57"/>
    </row>
    <row r="3236" spans="4:5">
      <c r="D3236" s="57"/>
      <c r="E3236" s="57"/>
    </row>
    <row r="3237" spans="4:5">
      <c r="D3237" s="57"/>
      <c r="E3237" s="57"/>
    </row>
    <row r="3238" spans="4:5">
      <c r="D3238" s="57"/>
      <c r="E3238" s="57"/>
    </row>
    <row r="3239" spans="4:5">
      <c r="D3239" s="57"/>
      <c r="E3239" s="57"/>
    </row>
    <row r="3240" spans="4:5">
      <c r="D3240" s="57"/>
      <c r="E3240" s="57"/>
    </row>
    <row r="3241" spans="4:5">
      <c r="D3241" s="57"/>
      <c r="E3241" s="57"/>
    </row>
    <row r="3242" spans="4:5">
      <c r="D3242" s="57"/>
      <c r="E3242" s="57"/>
    </row>
    <row r="3243" spans="4:5">
      <c r="D3243" s="57"/>
      <c r="E3243" s="57"/>
    </row>
    <row r="3244" spans="4:5">
      <c r="D3244" s="57"/>
      <c r="E3244" s="57"/>
    </row>
    <row r="3245" spans="4:5">
      <c r="D3245" s="57"/>
      <c r="E3245" s="57"/>
    </row>
    <row r="3246" spans="4:5">
      <c r="D3246" s="57"/>
      <c r="E3246" s="57"/>
    </row>
    <row r="3247" spans="4:5">
      <c r="D3247" s="57"/>
      <c r="E3247" s="57"/>
    </row>
    <row r="3248" spans="4:5">
      <c r="D3248" s="57"/>
      <c r="E3248" s="57"/>
    </row>
    <row r="3249" spans="4:5">
      <c r="D3249" s="57"/>
      <c r="E3249" s="57"/>
    </row>
    <row r="3250" spans="4:5">
      <c r="D3250" s="57"/>
      <c r="E3250" s="57"/>
    </row>
    <row r="3251" spans="4:5">
      <c r="D3251" s="57"/>
      <c r="E3251" s="57"/>
    </row>
    <row r="3252" spans="4:5">
      <c r="D3252" s="57"/>
      <c r="E3252" s="57"/>
    </row>
    <row r="3253" spans="4:5">
      <c r="D3253" s="57"/>
      <c r="E3253" s="57"/>
    </row>
    <row r="3254" spans="4:5">
      <c r="D3254" s="57"/>
      <c r="E3254" s="57"/>
    </row>
    <row r="3255" spans="4:5">
      <c r="D3255" s="57"/>
      <c r="E3255" s="57"/>
    </row>
    <row r="3256" spans="4:5">
      <c r="D3256" s="57"/>
      <c r="E3256" s="57"/>
    </row>
    <row r="3257" spans="4:5">
      <c r="D3257" s="57"/>
      <c r="E3257" s="57"/>
    </row>
    <row r="3258" spans="4:5">
      <c r="D3258" s="57"/>
      <c r="E3258" s="57"/>
    </row>
    <row r="3259" spans="4:5">
      <c r="D3259" s="57"/>
      <c r="E3259" s="57"/>
    </row>
    <row r="3260" spans="4:5">
      <c r="D3260" s="57"/>
      <c r="E3260" s="57"/>
    </row>
    <row r="3261" spans="4:5">
      <c r="D3261" s="57"/>
      <c r="E3261" s="57"/>
    </row>
    <row r="3262" spans="4:5">
      <c r="D3262" s="57"/>
      <c r="E3262" s="57"/>
    </row>
    <row r="3263" spans="4:5">
      <c r="D3263" s="57"/>
      <c r="E3263" s="57"/>
    </row>
    <row r="3264" spans="4:5">
      <c r="D3264" s="57"/>
      <c r="E3264" s="57"/>
    </row>
    <row r="3265" spans="4:5">
      <c r="D3265" s="57"/>
      <c r="E3265" s="57"/>
    </row>
    <row r="3266" spans="4:5">
      <c r="D3266" s="57"/>
      <c r="E3266" s="57"/>
    </row>
    <row r="3267" spans="4:5">
      <c r="D3267" s="57"/>
      <c r="E3267" s="57"/>
    </row>
    <row r="3268" spans="4:5">
      <c r="D3268" s="57"/>
      <c r="E3268" s="57"/>
    </row>
    <row r="3269" spans="4:5">
      <c r="D3269" s="57"/>
      <c r="E3269" s="57"/>
    </row>
    <row r="3270" spans="4:5">
      <c r="D3270" s="57"/>
      <c r="E3270" s="57"/>
    </row>
    <row r="3271" spans="4:5">
      <c r="D3271" s="57"/>
      <c r="E3271" s="57"/>
    </row>
    <row r="3272" spans="4:5">
      <c r="D3272" s="57"/>
      <c r="E3272" s="57"/>
    </row>
    <row r="3273" spans="4:5">
      <c r="D3273" s="57"/>
      <c r="E3273" s="57"/>
    </row>
    <row r="3274" spans="4:5">
      <c r="D3274" s="57"/>
      <c r="E3274" s="57"/>
    </row>
    <row r="3275" spans="4:5">
      <c r="D3275" s="57"/>
      <c r="E3275" s="57"/>
    </row>
    <row r="3276" spans="4:5">
      <c r="D3276" s="57"/>
      <c r="E3276" s="57"/>
    </row>
    <row r="3277" spans="4:5">
      <c r="D3277" s="57"/>
      <c r="E3277" s="57"/>
    </row>
    <row r="3278" spans="4:5">
      <c r="D3278" s="57"/>
      <c r="E3278" s="57"/>
    </row>
    <row r="3279" spans="4:5">
      <c r="D3279" s="57"/>
      <c r="E3279" s="57"/>
    </row>
    <row r="3280" spans="4:5">
      <c r="D3280" s="57"/>
      <c r="E3280" s="57"/>
    </row>
    <row r="3281" spans="4:5">
      <c r="D3281" s="57"/>
      <c r="E3281" s="57"/>
    </row>
    <row r="3282" spans="4:5">
      <c r="D3282" s="57"/>
      <c r="E3282" s="57"/>
    </row>
    <row r="3283" spans="4:5">
      <c r="D3283" s="57"/>
      <c r="E3283" s="57"/>
    </row>
    <row r="3284" spans="4:5">
      <c r="D3284" s="57"/>
      <c r="E3284" s="57"/>
    </row>
    <row r="3285" spans="4:5">
      <c r="D3285" s="57"/>
      <c r="E3285" s="57"/>
    </row>
    <row r="3286" spans="4:5">
      <c r="D3286" s="57"/>
      <c r="E3286" s="57"/>
    </row>
    <row r="3287" spans="4:5">
      <c r="D3287" s="57"/>
      <c r="E3287" s="57"/>
    </row>
    <row r="3288" spans="4:5">
      <c r="D3288" s="57"/>
      <c r="E3288" s="57"/>
    </row>
    <row r="3289" spans="4:5">
      <c r="D3289" s="57"/>
      <c r="E3289" s="57"/>
    </row>
    <row r="3290" spans="4:5">
      <c r="D3290" s="57"/>
      <c r="E3290" s="57"/>
    </row>
    <row r="3291" spans="4:5">
      <c r="D3291" s="57"/>
      <c r="E3291" s="57"/>
    </row>
    <row r="3292" spans="4:5">
      <c r="D3292" s="57"/>
      <c r="E3292" s="57"/>
    </row>
    <row r="3293" spans="4:5">
      <c r="D3293" s="57"/>
      <c r="E3293" s="57"/>
    </row>
    <row r="3294" spans="4:5">
      <c r="D3294" s="57"/>
      <c r="E3294" s="57"/>
    </row>
    <row r="3295" spans="4:5">
      <c r="D3295" s="57"/>
      <c r="E3295" s="57"/>
    </row>
    <row r="3296" spans="4:5">
      <c r="D3296" s="57"/>
      <c r="E3296" s="57"/>
    </row>
    <row r="3297" spans="4:5">
      <c r="D3297" s="57"/>
      <c r="E3297" s="57"/>
    </row>
    <row r="3298" spans="4:5">
      <c r="D3298" s="57"/>
      <c r="E3298" s="57"/>
    </row>
    <row r="3299" spans="4:5">
      <c r="D3299" s="57"/>
      <c r="E3299" s="57"/>
    </row>
    <row r="3300" spans="4:5">
      <c r="D3300" s="57"/>
      <c r="E3300" s="57"/>
    </row>
    <row r="3301" spans="4:5">
      <c r="D3301" s="57"/>
      <c r="E3301" s="57"/>
    </row>
    <row r="3302" spans="4:5">
      <c r="D3302" s="57"/>
      <c r="E3302" s="57"/>
    </row>
    <row r="3303" spans="4:5">
      <c r="D3303" s="57"/>
      <c r="E3303" s="57"/>
    </row>
    <row r="3304" spans="4:5">
      <c r="D3304" s="57"/>
      <c r="E3304" s="57"/>
    </row>
    <row r="3305" spans="4:5">
      <c r="D3305" s="57"/>
      <c r="E3305" s="57"/>
    </row>
    <row r="3306" spans="4:5">
      <c r="D3306" s="57"/>
      <c r="E3306" s="57"/>
    </row>
    <row r="3307" spans="4:5">
      <c r="D3307" s="57"/>
      <c r="E3307" s="57"/>
    </row>
    <row r="3308" spans="4:5">
      <c r="D3308" s="57"/>
      <c r="E3308" s="57"/>
    </row>
    <row r="3309" spans="4:5">
      <c r="D3309" s="57"/>
      <c r="E3309" s="57"/>
    </row>
    <row r="3310" spans="4:5">
      <c r="D3310" s="57"/>
      <c r="E3310" s="57"/>
    </row>
    <row r="3311" spans="4:5">
      <c r="D3311" s="57"/>
      <c r="E3311" s="57"/>
    </row>
    <row r="3312" spans="4:5">
      <c r="D3312" s="57"/>
      <c r="E3312" s="57"/>
    </row>
    <row r="3313" spans="4:5">
      <c r="D3313" s="57"/>
      <c r="E3313" s="57"/>
    </row>
    <row r="3314" spans="4:5">
      <c r="D3314" s="57"/>
      <c r="E3314" s="57"/>
    </row>
    <row r="3315" spans="4:5">
      <c r="D3315" s="57"/>
      <c r="E3315" s="57"/>
    </row>
    <row r="3316" spans="4:5">
      <c r="D3316" s="57"/>
      <c r="E3316" s="57"/>
    </row>
    <row r="3317" spans="4:5">
      <c r="D3317" s="57"/>
      <c r="E3317" s="57"/>
    </row>
    <row r="3318" spans="4:5">
      <c r="D3318" s="57"/>
      <c r="E3318" s="57"/>
    </row>
    <row r="3319" spans="4:5">
      <c r="D3319" s="57"/>
      <c r="E3319" s="57"/>
    </row>
    <row r="3320" spans="4:5">
      <c r="D3320" s="57"/>
      <c r="E3320" s="57"/>
    </row>
    <row r="3321" spans="4:5">
      <c r="D3321" s="57"/>
      <c r="E3321" s="57"/>
    </row>
    <row r="3322" spans="4:5">
      <c r="D3322" s="57"/>
      <c r="E3322" s="57"/>
    </row>
    <row r="3323" spans="4:5">
      <c r="D3323" s="57"/>
      <c r="E3323" s="57"/>
    </row>
    <row r="3324" spans="4:5">
      <c r="D3324" s="57"/>
      <c r="E3324" s="57"/>
    </row>
    <row r="3325" spans="4:5">
      <c r="D3325" s="57"/>
      <c r="E3325" s="57"/>
    </row>
    <row r="3326" spans="4:5">
      <c r="D3326" s="57"/>
      <c r="E3326" s="57"/>
    </row>
    <row r="3327" spans="4:5">
      <c r="D3327" s="57"/>
      <c r="E3327" s="57"/>
    </row>
    <row r="3328" spans="4:5">
      <c r="D3328" s="57"/>
      <c r="E3328" s="57"/>
    </row>
    <row r="3329" spans="4:5">
      <c r="D3329" s="57"/>
      <c r="E3329" s="57"/>
    </row>
    <row r="3330" spans="4:5">
      <c r="D3330" s="57"/>
      <c r="E3330" s="57"/>
    </row>
    <row r="3331" spans="4:5">
      <c r="D3331" s="57"/>
      <c r="E3331" s="57"/>
    </row>
    <row r="3332" spans="4:5">
      <c r="D3332" s="57"/>
      <c r="E3332" s="57"/>
    </row>
    <row r="3333" spans="4:5">
      <c r="D3333" s="57"/>
      <c r="E3333" s="57"/>
    </row>
    <row r="3334" spans="4:5">
      <c r="D3334" s="57"/>
      <c r="E3334" s="57"/>
    </row>
    <row r="3335" spans="4:5">
      <c r="D3335" s="57"/>
      <c r="E3335" s="57"/>
    </row>
    <row r="3336" spans="4:5">
      <c r="D3336" s="57"/>
      <c r="E3336" s="57"/>
    </row>
    <row r="3337" spans="4:5">
      <c r="D3337" s="57"/>
      <c r="E3337" s="57"/>
    </row>
    <row r="3338" spans="4:5">
      <c r="D3338" s="57"/>
      <c r="E3338" s="57"/>
    </row>
    <row r="3339" spans="4:5">
      <c r="D3339" s="57"/>
      <c r="E3339" s="57"/>
    </row>
    <row r="3340" spans="4:5">
      <c r="D3340" s="57"/>
      <c r="E3340" s="57"/>
    </row>
    <row r="3341" spans="4:5">
      <c r="D3341" s="57"/>
      <c r="E3341" s="57"/>
    </row>
    <row r="3342" spans="4:5">
      <c r="D3342" s="57"/>
      <c r="E3342" s="57"/>
    </row>
    <row r="3343" spans="4:5">
      <c r="D3343" s="57"/>
      <c r="E3343" s="57"/>
    </row>
    <row r="3344" spans="4:5">
      <c r="D3344" s="57"/>
      <c r="E3344" s="57"/>
    </row>
    <row r="3345" spans="4:5">
      <c r="D3345" s="57"/>
      <c r="E3345" s="57"/>
    </row>
    <row r="3346" spans="4:5">
      <c r="D3346" s="57"/>
      <c r="E3346" s="57"/>
    </row>
    <row r="3347" spans="4:5">
      <c r="D3347" s="57"/>
      <c r="E3347" s="57"/>
    </row>
    <row r="3348" spans="4:5">
      <c r="D3348" s="57"/>
      <c r="E3348" s="57"/>
    </row>
    <row r="3349" spans="4:5">
      <c r="D3349" s="57"/>
      <c r="E3349" s="57"/>
    </row>
    <row r="3350" spans="4:5">
      <c r="D3350" s="57"/>
      <c r="E3350" s="57"/>
    </row>
    <row r="3351" spans="4:5">
      <c r="D3351" s="57"/>
      <c r="E3351" s="57"/>
    </row>
    <row r="3352" spans="4:5">
      <c r="D3352" s="57"/>
      <c r="E3352" s="57"/>
    </row>
    <row r="3353" spans="4:5">
      <c r="D3353" s="57"/>
      <c r="E3353" s="57"/>
    </row>
    <row r="3354" spans="4:5">
      <c r="D3354" s="57"/>
      <c r="E3354" s="57"/>
    </row>
    <row r="3355" spans="4:5">
      <c r="D3355" s="57"/>
      <c r="E3355" s="57"/>
    </row>
    <row r="3356" spans="4:5">
      <c r="D3356" s="57"/>
      <c r="E3356" s="57"/>
    </row>
    <row r="3357" spans="4:5">
      <c r="D3357" s="57"/>
      <c r="E3357" s="57"/>
    </row>
    <row r="3358" spans="4:5">
      <c r="D3358" s="57"/>
      <c r="E3358" s="57"/>
    </row>
    <row r="3359" spans="4:5">
      <c r="D3359" s="57"/>
      <c r="E3359" s="57"/>
    </row>
    <row r="3360" spans="4:5">
      <c r="D3360" s="57"/>
      <c r="E3360" s="57"/>
    </row>
    <row r="3361" spans="4:5">
      <c r="D3361" s="57"/>
      <c r="E3361" s="57"/>
    </row>
    <row r="3362" spans="4:5">
      <c r="D3362" s="57"/>
      <c r="E3362" s="57"/>
    </row>
    <row r="3363" spans="4:5">
      <c r="D3363" s="57"/>
      <c r="E3363" s="57"/>
    </row>
    <row r="3364" spans="4:5">
      <c r="D3364" s="57"/>
      <c r="E3364" s="57"/>
    </row>
    <row r="3365" spans="4:5">
      <c r="D3365" s="57"/>
      <c r="E3365" s="57"/>
    </row>
    <row r="3366" spans="4:5">
      <c r="D3366" s="57"/>
      <c r="E3366" s="57"/>
    </row>
    <row r="3367" spans="4:5">
      <c r="D3367" s="57"/>
      <c r="E3367" s="57"/>
    </row>
    <row r="3368" spans="4:5">
      <c r="D3368" s="57"/>
      <c r="E3368" s="57"/>
    </row>
    <row r="3369" spans="4:5">
      <c r="D3369" s="57"/>
      <c r="E3369" s="57"/>
    </row>
    <row r="3370" spans="4:5">
      <c r="D3370" s="57"/>
      <c r="E3370" s="57"/>
    </row>
    <row r="3371" spans="4:5">
      <c r="D3371" s="57"/>
      <c r="E3371" s="57"/>
    </row>
    <row r="3372" spans="4:5">
      <c r="D3372" s="57"/>
      <c r="E3372" s="57"/>
    </row>
    <row r="3373" spans="4:5">
      <c r="D3373" s="57"/>
      <c r="E3373" s="57"/>
    </row>
    <row r="3374" spans="4:5">
      <c r="D3374" s="57"/>
      <c r="E3374" s="57"/>
    </row>
    <row r="3375" spans="4:5">
      <c r="D3375" s="57"/>
      <c r="E3375" s="57"/>
    </row>
    <row r="3376" spans="4:5">
      <c r="D3376" s="57"/>
      <c r="E3376" s="57"/>
    </row>
    <row r="3377" spans="4:5">
      <c r="D3377" s="57"/>
      <c r="E3377" s="57"/>
    </row>
    <row r="3378" spans="4:5">
      <c r="D3378" s="57"/>
      <c r="E3378" s="57"/>
    </row>
    <row r="3379" spans="4:5">
      <c r="D3379" s="57"/>
      <c r="E3379" s="57"/>
    </row>
    <row r="3380" spans="4:5">
      <c r="D3380" s="57"/>
      <c r="E3380" s="57"/>
    </row>
    <row r="3381" spans="4:5">
      <c r="D3381" s="57"/>
      <c r="E3381" s="57"/>
    </row>
    <row r="3382" spans="4:5">
      <c r="D3382" s="57"/>
      <c r="E3382" s="57"/>
    </row>
    <row r="3383" spans="4:5">
      <c r="D3383" s="57"/>
      <c r="E3383" s="57"/>
    </row>
    <row r="3384" spans="4:5">
      <c r="D3384" s="57"/>
      <c r="E3384" s="57"/>
    </row>
    <row r="3385" spans="4:5">
      <c r="D3385" s="57"/>
      <c r="E3385" s="57"/>
    </row>
    <row r="3386" spans="4:5">
      <c r="D3386" s="57"/>
      <c r="E3386" s="57"/>
    </row>
    <row r="3387" spans="4:5">
      <c r="D3387" s="57"/>
      <c r="E3387" s="57"/>
    </row>
    <row r="3388" spans="4:5">
      <c r="D3388" s="57"/>
      <c r="E3388" s="57"/>
    </row>
    <row r="3389" spans="4:5">
      <c r="D3389" s="57"/>
      <c r="E3389" s="57"/>
    </row>
    <row r="3390" spans="4:5">
      <c r="D3390" s="57"/>
      <c r="E3390" s="57"/>
    </row>
    <row r="3391" spans="4:5">
      <c r="D3391" s="57"/>
      <c r="E3391" s="57"/>
    </row>
    <row r="3392" spans="4:5">
      <c r="D3392" s="57"/>
      <c r="E3392" s="57"/>
    </row>
    <row r="3393" spans="4:5">
      <c r="D3393" s="57"/>
      <c r="E3393" s="57"/>
    </row>
    <row r="3394" spans="4:5">
      <c r="D3394" s="57"/>
      <c r="E3394" s="57"/>
    </row>
    <row r="3395" spans="4:5">
      <c r="D3395" s="57"/>
      <c r="E3395" s="57"/>
    </row>
    <row r="3396" spans="4:5">
      <c r="D3396" s="57"/>
      <c r="E3396" s="57"/>
    </row>
    <row r="3397" spans="4:5">
      <c r="D3397" s="57"/>
      <c r="E3397" s="57"/>
    </row>
    <row r="3398" spans="4:5">
      <c r="D3398" s="57"/>
      <c r="E3398" s="57"/>
    </row>
    <row r="3399" spans="4:5">
      <c r="D3399" s="57"/>
      <c r="E3399" s="57"/>
    </row>
    <row r="3400" spans="4:5">
      <c r="D3400" s="57"/>
      <c r="E3400" s="57"/>
    </row>
    <row r="3401" spans="4:5">
      <c r="D3401" s="57"/>
      <c r="E3401" s="57"/>
    </row>
    <row r="3402" spans="4:5">
      <c r="D3402" s="57"/>
      <c r="E3402" s="57"/>
    </row>
    <row r="3403" spans="4:5">
      <c r="D3403" s="57"/>
      <c r="E3403" s="57"/>
    </row>
    <row r="3404" spans="4:5">
      <c r="D3404" s="57"/>
      <c r="E3404" s="57"/>
    </row>
    <row r="3405" spans="4:5">
      <c r="D3405" s="57"/>
      <c r="E3405" s="57"/>
    </row>
    <row r="3406" spans="4:5">
      <c r="D3406" s="57"/>
      <c r="E3406" s="57"/>
    </row>
    <row r="3407" spans="4:5">
      <c r="D3407" s="57"/>
      <c r="E3407" s="57"/>
    </row>
    <row r="3408" spans="4:5">
      <c r="D3408" s="57"/>
      <c r="E3408" s="57"/>
    </row>
    <row r="3409" spans="4:5">
      <c r="D3409" s="57"/>
      <c r="E3409" s="57"/>
    </row>
    <row r="3410" spans="4:5">
      <c r="D3410" s="57"/>
      <c r="E3410" s="57"/>
    </row>
    <row r="3411" spans="4:5">
      <c r="D3411" s="57"/>
      <c r="E3411" s="57"/>
    </row>
    <row r="3412" spans="4:5">
      <c r="D3412" s="57"/>
      <c r="E3412" s="57"/>
    </row>
    <row r="3413" spans="4:5">
      <c r="D3413" s="57"/>
      <c r="E3413" s="57"/>
    </row>
    <row r="3414" spans="4:5">
      <c r="D3414" s="57"/>
      <c r="E3414" s="57"/>
    </row>
    <row r="3415" spans="4:5">
      <c r="D3415" s="57"/>
      <c r="E3415" s="57"/>
    </row>
    <row r="3416" spans="4:5">
      <c r="D3416" s="57"/>
      <c r="E3416" s="57"/>
    </row>
    <row r="3417" spans="4:5">
      <c r="D3417" s="57"/>
      <c r="E3417" s="57"/>
    </row>
    <row r="3418" spans="4:5">
      <c r="D3418" s="57"/>
      <c r="E3418" s="57"/>
    </row>
    <row r="3419" spans="4:5">
      <c r="D3419" s="57"/>
      <c r="E3419" s="57"/>
    </row>
    <row r="3420" spans="4:5">
      <c r="D3420" s="57"/>
      <c r="E3420" s="57"/>
    </row>
    <row r="3421" spans="4:5">
      <c r="D3421" s="57"/>
      <c r="E3421" s="57"/>
    </row>
    <row r="3422" spans="4:5">
      <c r="D3422" s="57"/>
      <c r="E3422" s="57"/>
    </row>
    <row r="3423" spans="4:5">
      <c r="D3423" s="57"/>
      <c r="E3423" s="57"/>
    </row>
    <row r="3424" spans="4:5">
      <c r="D3424" s="57"/>
      <c r="E3424" s="57"/>
    </row>
    <row r="3425" spans="4:5">
      <c r="D3425" s="57"/>
      <c r="E3425" s="57"/>
    </row>
    <row r="3426" spans="4:5">
      <c r="D3426" s="57"/>
      <c r="E3426" s="57"/>
    </row>
    <row r="3427" spans="4:5">
      <c r="D3427" s="57"/>
      <c r="E3427" s="57"/>
    </row>
    <row r="3428" spans="4:5">
      <c r="D3428" s="57"/>
      <c r="E3428" s="57"/>
    </row>
    <row r="3429" spans="4:5">
      <c r="D3429" s="57"/>
      <c r="E3429" s="57"/>
    </row>
    <row r="3430" spans="4:5">
      <c r="D3430" s="57"/>
      <c r="E3430" s="57"/>
    </row>
    <row r="3431" spans="4:5">
      <c r="D3431" s="57"/>
      <c r="E3431" s="57"/>
    </row>
    <row r="3432" spans="4:5">
      <c r="D3432" s="57"/>
      <c r="E3432" s="57"/>
    </row>
    <row r="3433" spans="4:5">
      <c r="D3433" s="57"/>
      <c r="E3433" s="57"/>
    </row>
    <row r="3434" spans="4:5">
      <c r="D3434" s="57"/>
      <c r="E3434" s="57"/>
    </row>
    <row r="3435" spans="4:5">
      <c r="D3435" s="57"/>
      <c r="E3435" s="57"/>
    </row>
    <row r="3436" spans="4:5">
      <c r="D3436" s="57"/>
      <c r="E3436" s="57"/>
    </row>
    <row r="3437" spans="4:5">
      <c r="D3437" s="57"/>
      <c r="E3437" s="57"/>
    </row>
    <row r="3438" spans="4:5">
      <c r="D3438" s="57"/>
      <c r="E3438" s="57"/>
    </row>
    <row r="3439" spans="4:5">
      <c r="D3439" s="57"/>
      <c r="E3439" s="57"/>
    </row>
    <row r="3440" spans="4:5">
      <c r="D3440" s="57"/>
      <c r="E3440" s="57"/>
    </row>
    <row r="3441" spans="4:5">
      <c r="D3441" s="57"/>
      <c r="E3441" s="57"/>
    </row>
    <row r="3442" spans="4:5">
      <c r="D3442" s="57"/>
      <c r="E3442" s="57"/>
    </row>
    <row r="3443" spans="4:5">
      <c r="D3443" s="57"/>
      <c r="E3443" s="57"/>
    </row>
    <row r="3444" spans="4:5">
      <c r="D3444" s="57"/>
      <c r="E3444" s="57"/>
    </row>
    <row r="3445" spans="4:5">
      <c r="D3445" s="57"/>
      <c r="E3445" s="57"/>
    </row>
    <row r="3446" spans="4:5">
      <c r="D3446" s="57"/>
      <c r="E3446" s="57"/>
    </row>
    <row r="3447" spans="4:5">
      <c r="D3447" s="57"/>
      <c r="E3447" s="57"/>
    </row>
    <row r="3448" spans="4:5">
      <c r="D3448" s="57"/>
      <c r="E3448" s="57"/>
    </row>
    <row r="3449" spans="4:5">
      <c r="D3449" s="57"/>
      <c r="E3449" s="57"/>
    </row>
    <row r="3450" spans="4:5">
      <c r="D3450" s="57"/>
      <c r="E3450" s="57"/>
    </row>
    <row r="3451" spans="4:5">
      <c r="D3451" s="57"/>
      <c r="E3451" s="57"/>
    </row>
    <row r="3452" spans="4:5">
      <c r="D3452" s="57"/>
      <c r="E3452" s="57"/>
    </row>
    <row r="3453" spans="4:5">
      <c r="D3453" s="57"/>
      <c r="E3453" s="57"/>
    </row>
    <row r="3454" spans="4:5">
      <c r="D3454" s="57"/>
      <c r="E3454" s="57"/>
    </row>
    <row r="3455" spans="4:5">
      <c r="D3455" s="57"/>
      <c r="E3455" s="57"/>
    </row>
    <row r="3456" spans="4:5">
      <c r="D3456" s="57"/>
      <c r="E3456" s="57"/>
    </row>
    <row r="3457" spans="4:5">
      <c r="D3457" s="57"/>
      <c r="E3457" s="57"/>
    </row>
    <row r="3458" spans="4:5">
      <c r="D3458" s="57"/>
      <c r="E3458" s="57"/>
    </row>
    <row r="3459" spans="4:5">
      <c r="D3459" s="57"/>
      <c r="E3459" s="57"/>
    </row>
    <row r="3460" spans="4:5">
      <c r="D3460" s="57"/>
      <c r="E3460" s="57"/>
    </row>
    <row r="3461" spans="4:5">
      <c r="D3461" s="57"/>
      <c r="E3461" s="57"/>
    </row>
    <row r="3462" spans="4:5">
      <c r="D3462" s="57"/>
      <c r="E3462" s="57"/>
    </row>
    <row r="3463" spans="4:5">
      <c r="D3463" s="57"/>
      <c r="E3463" s="57"/>
    </row>
    <row r="3464" spans="4:5">
      <c r="D3464" s="57"/>
      <c r="E3464" s="57"/>
    </row>
    <row r="3465" spans="4:5">
      <c r="D3465" s="57"/>
      <c r="E3465" s="57"/>
    </row>
    <row r="3466" spans="4:5">
      <c r="D3466" s="57"/>
      <c r="E3466" s="57"/>
    </row>
    <row r="3467" spans="4:5">
      <c r="D3467" s="57"/>
      <c r="E3467" s="57"/>
    </row>
    <row r="3468" spans="4:5">
      <c r="D3468" s="57"/>
      <c r="E3468" s="57"/>
    </row>
    <row r="3469" spans="4:5">
      <c r="D3469" s="57"/>
      <c r="E3469" s="57"/>
    </row>
    <row r="3470" spans="4:5">
      <c r="D3470" s="57"/>
      <c r="E3470" s="57"/>
    </row>
    <row r="3471" spans="4:5">
      <c r="D3471" s="57"/>
      <c r="E3471" s="57"/>
    </row>
    <row r="3472" spans="4:5">
      <c r="D3472" s="57"/>
      <c r="E3472" s="57"/>
    </row>
    <row r="3473" spans="4:5">
      <c r="D3473" s="57"/>
      <c r="E3473" s="57"/>
    </row>
    <row r="3474" spans="4:5">
      <c r="D3474" s="57"/>
      <c r="E3474" s="57"/>
    </row>
    <row r="3475" spans="4:5">
      <c r="D3475" s="57"/>
      <c r="E3475" s="57"/>
    </row>
    <row r="3476" spans="4:5">
      <c r="D3476" s="57"/>
      <c r="E3476" s="57"/>
    </row>
    <row r="3477" spans="4:5">
      <c r="D3477" s="57"/>
      <c r="E3477" s="57"/>
    </row>
    <row r="3478" spans="4:5">
      <c r="D3478" s="57"/>
      <c r="E3478" s="57"/>
    </row>
    <row r="3479" spans="4:5">
      <c r="D3479" s="57"/>
      <c r="E3479" s="57"/>
    </row>
    <row r="3480" spans="4:5">
      <c r="D3480" s="57"/>
      <c r="E3480" s="57"/>
    </row>
    <row r="3481" spans="4:5">
      <c r="D3481" s="57"/>
      <c r="E3481" s="57"/>
    </row>
    <row r="3482" spans="4:5">
      <c r="D3482" s="57"/>
      <c r="E3482" s="57"/>
    </row>
    <row r="3483" spans="4:5">
      <c r="D3483" s="57"/>
      <c r="E3483" s="57"/>
    </row>
    <row r="3484" spans="4:5">
      <c r="D3484" s="57"/>
      <c r="E3484" s="57"/>
    </row>
    <row r="3485" spans="4:5">
      <c r="D3485" s="57"/>
      <c r="E3485" s="57"/>
    </row>
    <row r="3486" spans="4:5">
      <c r="D3486" s="57"/>
      <c r="E3486" s="57"/>
    </row>
    <row r="3487" spans="4:5">
      <c r="D3487" s="57"/>
      <c r="E3487" s="57"/>
    </row>
    <row r="3488" spans="4:5">
      <c r="D3488" s="57"/>
      <c r="E3488" s="57"/>
    </row>
    <row r="3489" spans="4:5">
      <c r="D3489" s="57"/>
      <c r="E3489" s="57"/>
    </row>
    <row r="3490" spans="4:5">
      <c r="D3490" s="57"/>
      <c r="E3490" s="57"/>
    </row>
    <row r="3491" spans="4:5">
      <c r="D3491" s="57"/>
      <c r="E3491" s="57"/>
    </row>
    <row r="3492" spans="4:5">
      <c r="D3492" s="57"/>
      <c r="E3492" s="57"/>
    </row>
    <row r="3493" spans="4:5">
      <c r="D3493" s="57"/>
      <c r="E3493" s="57"/>
    </row>
    <row r="3494" spans="4:5">
      <c r="D3494" s="57"/>
      <c r="E3494" s="57"/>
    </row>
    <row r="3495" spans="4:5">
      <c r="D3495" s="57"/>
      <c r="E3495" s="57"/>
    </row>
    <row r="3496" spans="4:5">
      <c r="D3496" s="57"/>
      <c r="E3496" s="57"/>
    </row>
    <row r="3497" spans="4:5">
      <c r="D3497" s="57"/>
      <c r="E3497" s="57"/>
    </row>
    <row r="3498" spans="4:5">
      <c r="D3498" s="57"/>
      <c r="E3498" s="57"/>
    </row>
    <row r="3499" spans="4:5">
      <c r="D3499" s="57"/>
      <c r="E3499" s="57"/>
    </row>
    <row r="3500" spans="4:5">
      <c r="D3500" s="57"/>
      <c r="E3500" s="57"/>
    </row>
    <row r="3501" spans="4:5">
      <c r="D3501" s="57"/>
      <c r="E3501" s="57"/>
    </row>
    <row r="3502" spans="4:5">
      <c r="D3502" s="57"/>
      <c r="E3502" s="57"/>
    </row>
    <row r="3503" spans="4:5">
      <c r="D3503" s="57"/>
      <c r="E3503" s="57"/>
    </row>
    <row r="3504" spans="4:5">
      <c r="D3504" s="57"/>
      <c r="E3504" s="57"/>
    </row>
    <row r="3505" spans="4:5">
      <c r="D3505" s="57"/>
      <c r="E3505" s="57"/>
    </row>
    <row r="3506" spans="4:5">
      <c r="D3506" s="57"/>
      <c r="E3506" s="57"/>
    </row>
    <row r="3507" spans="4:5">
      <c r="D3507" s="57"/>
      <c r="E3507" s="57"/>
    </row>
    <row r="3508" spans="4:5">
      <c r="D3508" s="57"/>
      <c r="E3508" s="57"/>
    </row>
    <row r="3509" spans="4:5">
      <c r="D3509" s="57"/>
      <c r="E3509" s="57"/>
    </row>
    <row r="3510" spans="4:5">
      <c r="D3510" s="57"/>
      <c r="E3510" s="57"/>
    </row>
    <row r="3511" spans="4:5">
      <c r="D3511" s="57"/>
      <c r="E3511" s="57"/>
    </row>
    <row r="3512" spans="4:5">
      <c r="D3512" s="57"/>
      <c r="E3512" s="57"/>
    </row>
    <row r="3513" spans="4:5">
      <c r="D3513" s="57"/>
      <c r="E3513" s="57"/>
    </row>
    <row r="3514" spans="4:5">
      <c r="D3514" s="57"/>
      <c r="E3514" s="57"/>
    </row>
    <row r="3515" spans="4:5">
      <c r="D3515" s="57"/>
      <c r="E3515" s="57"/>
    </row>
    <row r="3516" spans="4:5">
      <c r="D3516" s="57"/>
      <c r="E3516" s="57"/>
    </row>
    <row r="3517" spans="4:5">
      <c r="D3517" s="57"/>
      <c r="E3517" s="57"/>
    </row>
    <row r="3518" spans="4:5">
      <c r="D3518" s="57"/>
      <c r="E3518" s="57"/>
    </row>
    <row r="3519" spans="4:5">
      <c r="D3519" s="57"/>
      <c r="E3519" s="57"/>
    </row>
    <row r="3520" spans="4:5">
      <c r="D3520" s="57"/>
      <c r="E3520" s="57"/>
    </row>
    <row r="3521" spans="4:5">
      <c r="D3521" s="57"/>
      <c r="E3521" s="57"/>
    </row>
    <row r="3522" spans="4:5">
      <c r="D3522" s="57"/>
      <c r="E3522" s="57"/>
    </row>
    <row r="3523" spans="4:5">
      <c r="D3523" s="57"/>
      <c r="E3523" s="57"/>
    </row>
    <row r="3524" spans="4:5">
      <c r="D3524" s="57"/>
      <c r="E3524" s="57"/>
    </row>
    <row r="3525" spans="4:5">
      <c r="D3525" s="57"/>
      <c r="E3525" s="57"/>
    </row>
    <row r="3526" spans="4:5">
      <c r="D3526" s="57"/>
      <c r="E3526" s="57"/>
    </row>
    <row r="3527" spans="4:5">
      <c r="D3527" s="57"/>
      <c r="E3527" s="57"/>
    </row>
    <row r="3528" spans="4:5">
      <c r="D3528" s="57"/>
      <c r="E3528" s="57"/>
    </row>
    <row r="3529" spans="4:5">
      <c r="D3529" s="57"/>
      <c r="E3529" s="57"/>
    </row>
    <row r="3530" spans="4:5">
      <c r="D3530" s="57"/>
      <c r="E3530" s="57"/>
    </row>
    <row r="3531" spans="4:5">
      <c r="D3531" s="57"/>
      <c r="E3531" s="57"/>
    </row>
    <row r="3532" spans="4:5">
      <c r="D3532" s="57"/>
      <c r="E3532" s="57"/>
    </row>
    <row r="3533" spans="4:5">
      <c r="D3533" s="57"/>
      <c r="E3533" s="57"/>
    </row>
    <row r="3534" spans="4:5">
      <c r="D3534" s="57"/>
      <c r="E3534" s="57"/>
    </row>
    <row r="3535" spans="4:5">
      <c r="D3535" s="57"/>
      <c r="E3535" s="57"/>
    </row>
    <row r="3536" spans="4:5">
      <c r="D3536" s="57"/>
      <c r="E3536" s="57"/>
    </row>
    <row r="3537" spans="4:5">
      <c r="D3537" s="57"/>
      <c r="E3537" s="57"/>
    </row>
    <row r="3538" spans="4:5">
      <c r="D3538" s="57"/>
      <c r="E3538" s="57"/>
    </row>
    <row r="3539" spans="4:5">
      <c r="D3539" s="57"/>
      <c r="E3539" s="57"/>
    </row>
    <row r="3540" spans="4:5">
      <c r="D3540" s="57"/>
      <c r="E3540" s="57"/>
    </row>
    <row r="3541" spans="4:5">
      <c r="D3541" s="57"/>
      <c r="E3541" s="57"/>
    </row>
    <row r="3542" spans="4:5">
      <c r="D3542" s="57"/>
      <c r="E3542" s="57"/>
    </row>
    <row r="3543" spans="4:5">
      <c r="D3543" s="57"/>
      <c r="E3543" s="57"/>
    </row>
    <row r="3544" spans="4:5">
      <c r="D3544" s="57"/>
      <c r="E3544" s="57"/>
    </row>
    <row r="3545" spans="4:5">
      <c r="D3545" s="57"/>
      <c r="E3545" s="57"/>
    </row>
    <row r="3546" spans="4:5">
      <c r="D3546" s="57"/>
      <c r="E3546" s="57"/>
    </row>
    <row r="3547" spans="4:5">
      <c r="D3547" s="57"/>
      <c r="E3547" s="57"/>
    </row>
    <row r="3548" spans="4:5">
      <c r="D3548" s="57"/>
      <c r="E3548" s="57"/>
    </row>
    <row r="3549" spans="4:5">
      <c r="D3549" s="57"/>
      <c r="E3549" s="57"/>
    </row>
    <row r="3550" spans="4:5">
      <c r="D3550" s="57"/>
      <c r="E3550" s="57"/>
    </row>
    <row r="3551" spans="4:5">
      <c r="D3551" s="57"/>
      <c r="E3551" s="57"/>
    </row>
    <row r="3552" spans="4:5">
      <c r="D3552" s="57"/>
      <c r="E3552" s="57"/>
    </row>
    <row r="3553" spans="4:5">
      <c r="D3553" s="57"/>
      <c r="E3553" s="57"/>
    </row>
    <row r="3554" spans="4:5">
      <c r="D3554" s="57"/>
      <c r="E3554" s="57"/>
    </row>
    <row r="3555" spans="4:5">
      <c r="D3555" s="57"/>
      <c r="E3555" s="57"/>
    </row>
    <row r="3556" spans="4:5">
      <c r="D3556" s="57"/>
      <c r="E3556" s="57"/>
    </row>
    <row r="3557" spans="4:5">
      <c r="D3557" s="57"/>
      <c r="E3557" s="57"/>
    </row>
    <row r="3558" spans="4:5">
      <c r="D3558" s="57"/>
      <c r="E3558" s="57"/>
    </row>
    <row r="3559" spans="4:5">
      <c r="D3559" s="57"/>
      <c r="E3559" s="57"/>
    </row>
    <row r="3560" spans="4:5">
      <c r="D3560" s="57"/>
      <c r="E3560" s="57"/>
    </row>
    <row r="3561" spans="4:5">
      <c r="D3561" s="57"/>
      <c r="E3561" s="57"/>
    </row>
    <row r="3562" spans="4:5">
      <c r="D3562" s="57"/>
      <c r="E3562" s="57"/>
    </row>
    <row r="3563" spans="4:5">
      <c r="D3563" s="57"/>
      <c r="E3563" s="57"/>
    </row>
    <row r="3564" spans="4:5">
      <c r="D3564" s="57"/>
      <c r="E3564" s="57"/>
    </row>
    <row r="3565" spans="4:5">
      <c r="D3565" s="57"/>
      <c r="E3565" s="57"/>
    </row>
    <row r="3566" spans="4:5">
      <c r="D3566" s="57"/>
      <c r="E3566" s="57"/>
    </row>
    <row r="3567" spans="4:5">
      <c r="D3567" s="57"/>
      <c r="E3567" s="57"/>
    </row>
    <row r="3568" spans="4:5">
      <c r="D3568" s="57"/>
      <c r="E3568" s="57"/>
    </row>
    <row r="3569" spans="4:5">
      <c r="D3569" s="57"/>
      <c r="E3569" s="57"/>
    </row>
    <row r="3570" spans="4:5">
      <c r="D3570" s="57"/>
      <c r="E3570" s="57"/>
    </row>
    <row r="3571" spans="4:5">
      <c r="D3571" s="57"/>
      <c r="E3571" s="57"/>
    </row>
    <row r="3572" spans="4:5">
      <c r="D3572" s="57"/>
      <c r="E3572" s="57"/>
    </row>
    <row r="3573" spans="4:5">
      <c r="D3573" s="57"/>
      <c r="E3573" s="57"/>
    </row>
    <row r="3574" spans="4:5">
      <c r="D3574" s="57"/>
      <c r="E3574" s="57"/>
    </row>
    <row r="3575" spans="4:5">
      <c r="D3575" s="57"/>
      <c r="E3575" s="57"/>
    </row>
    <row r="3576" spans="4:5">
      <c r="D3576" s="57"/>
      <c r="E3576" s="57"/>
    </row>
    <row r="3577" spans="4:5">
      <c r="D3577" s="57"/>
      <c r="E3577" s="57"/>
    </row>
    <row r="3578" spans="4:5">
      <c r="D3578" s="57"/>
      <c r="E3578" s="57"/>
    </row>
    <row r="3579" spans="4:5">
      <c r="D3579" s="57"/>
      <c r="E3579" s="57"/>
    </row>
    <row r="3580" spans="4:5">
      <c r="D3580" s="57"/>
      <c r="E3580" s="57"/>
    </row>
    <row r="3581" spans="4:5">
      <c r="D3581" s="57"/>
      <c r="E3581" s="57"/>
    </row>
    <row r="3582" spans="4:5">
      <c r="D3582" s="57"/>
      <c r="E3582" s="57"/>
    </row>
    <row r="3583" spans="4:5">
      <c r="D3583" s="57"/>
      <c r="E3583" s="57"/>
    </row>
    <row r="3584" spans="4:5">
      <c r="D3584" s="57"/>
      <c r="E3584" s="57"/>
    </row>
    <row r="3585" spans="4:5">
      <c r="D3585" s="57"/>
      <c r="E3585" s="57"/>
    </row>
    <row r="3586" spans="4:5">
      <c r="D3586" s="57"/>
      <c r="E3586" s="57"/>
    </row>
    <row r="3587" spans="4:5">
      <c r="D3587" s="57"/>
      <c r="E3587" s="57"/>
    </row>
    <row r="3588" spans="4:5">
      <c r="D3588" s="57"/>
      <c r="E3588" s="57"/>
    </row>
    <row r="3589" spans="4:5">
      <c r="D3589" s="57"/>
      <c r="E3589" s="57"/>
    </row>
    <row r="3590" spans="4:5">
      <c r="D3590" s="57"/>
      <c r="E3590" s="57"/>
    </row>
    <row r="3591" spans="4:5">
      <c r="D3591" s="57"/>
      <c r="E3591" s="57"/>
    </row>
    <row r="3592" spans="4:5">
      <c r="D3592" s="57"/>
      <c r="E3592" s="57"/>
    </row>
    <row r="3593" spans="4:5">
      <c r="D3593" s="57"/>
      <c r="E3593" s="57"/>
    </row>
    <row r="3594" spans="4:5">
      <c r="D3594" s="57"/>
      <c r="E3594" s="57"/>
    </row>
    <row r="3595" spans="4:5">
      <c r="D3595" s="57"/>
      <c r="E3595" s="57"/>
    </row>
    <row r="3596" spans="4:5">
      <c r="D3596" s="57"/>
      <c r="E3596" s="57"/>
    </row>
    <row r="3597" spans="4:5">
      <c r="D3597" s="57"/>
      <c r="E3597" s="57"/>
    </row>
    <row r="3598" spans="4:5">
      <c r="D3598" s="57"/>
      <c r="E3598" s="57"/>
    </row>
    <row r="3599" spans="4:5">
      <c r="D3599" s="57"/>
      <c r="E3599" s="57"/>
    </row>
    <row r="3600" spans="4:5">
      <c r="D3600" s="57"/>
      <c r="E3600" s="57"/>
    </row>
    <row r="3601" spans="4:5">
      <c r="D3601" s="57"/>
      <c r="E3601" s="57"/>
    </row>
    <row r="3602" spans="4:5">
      <c r="D3602" s="57"/>
      <c r="E3602" s="57"/>
    </row>
    <row r="3603" spans="4:5">
      <c r="D3603" s="57"/>
      <c r="E3603" s="57"/>
    </row>
    <row r="3604" spans="4:5">
      <c r="D3604" s="57"/>
      <c r="E3604" s="57"/>
    </row>
    <row r="3605" spans="4:5">
      <c r="D3605" s="57"/>
      <c r="E3605" s="57"/>
    </row>
    <row r="3606" spans="4:5">
      <c r="D3606" s="57"/>
      <c r="E3606" s="57"/>
    </row>
    <row r="3607" spans="4:5">
      <c r="D3607" s="57"/>
      <c r="E3607" s="57"/>
    </row>
    <row r="3608" spans="4:5">
      <c r="D3608" s="57"/>
      <c r="E3608" s="57"/>
    </row>
    <row r="3609" spans="4:5">
      <c r="D3609" s="57"/>
      <c r="E3609" s="57"/>
    </row>
    <row r="3610" spans="4:5">
      <c r="D3610" s="57"/>
      <c r="E3610" s="57"/>
    </row>
    <row r="3611" spans="4:5">
      <c r="D3611" s="57"/>
      <c r="E3611" s="57"/>
    </row>
    <row r="3612" spans="4:5">
      <c r="D3612" s="57"/>
      <c r="E3612" s="57"/>
    </row>
    <row r="3613" spans="4:5">
      <c r="D3613" s="57"/>
      <c r="E3613" s="57"/>
    </row>
    <row r="3614" spans="4:5">
      <c r="D3614" s="57"/>
      <c r="E3614" s="57"/>
    </row>
    <row r="3615" spans="4:5">
      <c r="D3615" s="57"/>
      <c r="E3615" s="57"/>
    </row>
    <row r="3616" spans="4:5">
      <c r="D3616" s="57"/>
      <c r="E3616" s="57"/>
    </row>
    <row r="3617" spans="4:5">
      <c r="D3617" s="57"/>
      <c r="E3617" s="57"/>
    </row>
    <row r="3618" spans="4:5">
      <c r="D3618" s="57"/>
      <c r="E3618" s="57"/>
    </row>
    <row r="3619" spans="4:5">
      <c r="D3619" s="57"/>
      <c r="E3619" s="57"/>
    </row>
    <row r="3620" spans="4:5">
      <c r="D3620" s="57"/>
      <c r="E3620" s="57"/>
    </row>
    <row r="3621" spans="4:5">
      <c r="D3621" s="57"/>
      <c r="E3621" s="57"/>
    </row>
    <row r="3622" spans="4:5">
      <c r="D3622" s="57"/>
      <c r="E3622" s="57"/>
    </row>
    <row r="3623" spans="4:5">
      <c r="D3623" s="57"/>
      <c r="E3623" s="57"/>
    </row>
    <row r="3624" spans="4:5">
      <c r="D3624" s="57"/>
      <c r="E3624" s="57"/>
    </row>
    <row r="3625" spans="4:5">
      <c r="D3625" s="57"/>
      <c r="E3625" s="57"/>
    </row>
    <row r="3626" spans="4:5">
      <c r="D3626" s="57"/>
      <c r="E3626" s="57"/>
    </row>
    <row r="3627" spans="4:5">
      <c r="D3627" s="57"/>
      <c r="E3627" s="57"/>
    </row>
    <row r="3628" spans="4:5">
      <c r="D3628" s="57"/>
      <c r="E3628" s="57"/>
    </row>
    <row r="3629" spans="4:5">
      <c r="D3629" s="57"/>
      <c r="E3629" s="57"/>
    </row>
    <row r="3630" spans="4:5">
      <c r="D3630" s="57"/>
      <c r="E3630" s="57"/>
    </row>
    <row r="3631" spans="4:5">
      <c r="D3631" s="57"/>
      <c r="E3631" s="57"/>
    </row>
    <row r="3632" spans="4:5">
      <c r="D3632" s="57"/>
      <c r="E3632" s="57"/>
    </row>
    <row r="3633" spans="4:5">
      <c r="D3633" s="57"/>
      <c r="E3633" s="57"/>
    </row>
    <row r="3634" spans="4:5">
      <c r="D3634" s="57"/>
      <c r="E3634" s="57"/>
    </row>
    <row r="3635" spans="4:5">
      <c r="D3635" s="57"/>
      <c r="E3635" s="57"/>
    </row>
    <row r="3636" spans="4:5">
      <c r="D3636" s="57"/>
      <c r="E3636" s="57"/>
    </row>
    <row r="3637" spans="4:5">
      <c r="D3637" s="57"/>
      <c r="E3637" s="57"/>
    </row>
    <row r="3638" spans="4:5">
      <c r="D3638" s="57"/>
      <c r="E3638" s="57"/>
    </row>
    <row r="3639" spans="4:5">
      <c r="D3639" s="57"/>
      <c r="E3639" s="57"/>
    </row>
    <row r="3640" spans="4:5">
      <c r="D3640" s="57"/>
      <c r="E3640" s="57"/>
    </row>
    <row r="3641" spans="4:5">
      <c r="D3641" s="57"/>
      <c r="E3641" s="57"/>
    </row>
    <row r="3642" spans="4:5">
      <c r="D3642" s="57"/>
      <c r="E3642" s="57"/>
    </row>
    <row r="3643" spans="4:5">
      <c r="D3643" s="57"/>
      <c r="E3643" s="57"/>
    </row>
    <row r="3644" spans="4:5">
      <c r="D3644" s="57"/>
      <c r="E3644" s="57"/>
    </row>
    <row r="3645" spans="4:5">
      <c r="D3645" s="57"/>
      <c r="E3645" s="57"/>
    </row>
    <row r="3646" spans="4:5">
      <c r="D3646" s="57"/>
      <c r="E3646" s="57"/>
    </row>
    <row r="3647" spans="4:5">
      <c r="D3647" s="57"/>
      <c r="E3647" s="57"/>
    </row>
    <row r="3648" spans="4:5">
      <c r="D3648" s="57"/>
      <c r="E3648" s="57"/>
    </row>
    <row r="3649" spans="4:5">
      <c r="D3649" s="57"/>
      <c r="E3649" s="57"/>
    </row>
    <row r="3650" spans="4:5">
      <c r="D3650" s="57"/>
      <c r="E3650" s="57"/>
    </row>
    <row r="3651" spans="4:5">
      <c r="D3651" s="57"/>
      <c r="E3651" s="57"/>
    </row>
    <row r="3652" spans="4:5">
      <c r="D3652" s="57"/>
      <c r="E3652" s="57"/>
    </row>
    <row r="3653" spans="4:5">
      <c r="D3653" s="57"/>
      <c r="E3653" s="57"/>
    </row>
    <row r="3654" spans="4:5">
      <c r="D3654" s="57"/>
      <c r="E3654" s="57"/>
    </row>
    <row r="3655" spans="4:5">
      <c r="D3655" s="57"/>
      <c r="E3655" s="57"/>
    </row>
    <row r="3656" spans="4:5">
      <c r="D3656" s="57"/>
      <c r="E3656" s="57"/>
    </row>
    <row r="3657" spans="4:5">
      <c r="D3657" s="57"/>
      <c r="E3657" s="57"/>
    </row>
    <row r="3658" spans="4:5">
      <c r="D3658" s="57"/>
      <c r="E3658" s="57"/>
    </row>
    <row r="3659" spans="4:5">
      <c r="D3659" s="57"/>
      <c r="E3659" s="57"/>
    </row>
    <row r="3660" spans="4:5">
      <c r="D3660" s="57"/>
      <c r="E3660" s="57"/>
    </row>
    <row r="3661" spans="4:5">
      <c r="D3661" s="57"/>
      <c r="E3661" s="57"/>
    </row>
    <row r="3662" spans="4:5">
      <c r="D3662" s="57"/>
      <c r="E3662" s="57"/>
    </row>
    <row r="3663" spans="4:5">
      <c r="D3663" s="57"/>
      <c r="E3663" s="57"/>
    </row>
    <row r="3664" spans="4:5">
      <c r="D3664" s="57"/>
      <c r="E3664" s="57"/>
    </row>
    <row r="3665" spans="4:5">
      <c r="D3665" s="57"/>
      <c r="E3665" s="57"/>
    </row>
    <row r="3666" spans="4:5">
      <c r="D3666" s="57"/>
      <c r="E3666" s="57"/>
    </row>
    <row r="3667" spans="4:5">
      <c r="D3667" s="57"/>
      <c r="E3667" s="57"/>
    </row>
    <row r="3668" spans="4:5">
      <c r="D3668" s="57"/>
      <c r="E3668" s="57"/>
    </row>
    <row r="3669" spans="4:5">
      <c r="D3669" s="57"/>
      <c r="E3669" s="57"/>
    </row>
    <row r="3670" spans="4:5">
      <c r="D3670" s="57"/>
      <c r="E3670" s="57"/>
    </row>
    <row r="3671" spans="4:5">
      <c r="D3671" s="57"/>
      <c r="E3671" s="57"/>
    </row>
    <row r="3672" spans="4:5">
      <c r="D3672" s="57"/>
      <c r="E3672" s="57"/>
    </row>
    <row r="3673" spans="4:5">
      <c r="D3673" s="57"/>
      <c r="E3673" s="57"/>
    </row>
    <row r="3674" spans="4:5">
      <c r="D3674" s="57"/>
      <c r="E3674" s="57"/>
    </row>
    <row r="3675" spans="4:5">
      <c r="D3675" s="57"/>
      <c r="E3675" s="57"/>
    </row>
    <row r="3676" spans="4:5">
      <c r="D3676" s="57"/>
      <c r="E3676" s="57"/>
    </row>
    <row r="3677" spans="4:5">
      <c r="D3677" s="57"/>
      <c r="E3677" s="57"/>
    </row>
    <row r="3678" spans="4:5">
      <c r="D3678" s="57"/>
      <c r="E3678" s="57"/>
    </row>
    <row r="3679" spans="4:5">
      <c r="D3679" s="57"/>
      <c r="E3679" s="57"/>
    </row>
    <row r="3680" spans="4:5">
      <c r="D3680" s="57"/>
      <c r="E3680" s="57"/>
    </row>
    <row r="3681" spans="4:5">
      <c r="D3681" s="57"/>
      <c r="E3681" s="57"/>
    </row>
    <row r="3682" spans="4:5">
      <c r="D3682" s="57"/>
      <c r="E3682" s="57"/>
    </row>
    <row r="3683" spans="4:5">
      <c r="D3683" s="57"/>
      <c r="E3683" s="57"/>
    </row>
    <row r="3684" spans="4:5">
      <c r="D3684" s="57"/>
      <c r="E3684" s="57"/>
    </row>
    <row r="3685" spans="4:5">
      <c r="D3685" s="57"/>
      <c r="E3685" s="57"/>
    </row>
    <row r="3686" spans="4:5">
      <c r="D3686" s="57"/>
      <c r="E3686" s="57"/>
    </row>
    <row r="3687" spans="4:5">
      <c r="D3687" s="57"/>
      <c r="E3687" s="57"/>
    </row>
    <row r="3688" spans="4:5">
      <c r="D3688" s="57"/>
      <c r="E3688" s="57"/>
    </row>
    <row r="3689" spans="4:5">
      <c r="D3689" s="57"/>
      <c r="E3689" s="57"/>
    </row>
    <row r="3690" spans="4:5">
      <c r="D3690" s="57"/>
      <c r="E3690" s="57"/>
    </row>
    <row r="3691" spans="4:5">
      <c r="D3691" s="57"/>
      <c r="E3691" s="57"/>
    </row>
    <row r="3692" spans="4:5">
      <c r="D3692" s="57"/>
      <c r="E3692" s="57"/>
    </row>
    <row r="3693" spans="4:5">
      <c r="D3693" s="57"/>
      <c r="E3693" s="57"/>
    </row>
    <row r="3694" spans="4:5">
      <c r="D3694" s="57"/>
      <c r="E3694" s="57"/>
    </row>
    <row r="3695" spans="4:5">
      <c r="D3695" s="57"/>
      <c r="E3695" s="57"/>
    </row>
    <row r="3696" spans="4:5">
      <c r="D3696" s="57"/>
      <c r="E3696" s="57"/>
    </row>
    <row r="3697" spans="4:5">
      <c r="D3697" s="57"/>
      <c r="E3697" s="57"/>
    </row>
    <row r="3698" spans="4:5">
      <c r="D3698" s="57"/>
      <c r="E3698" s="57"/>
    </row>
    <row r="3699" spans="4:5">
      <c r="D3699" s="57"/>
      <c r="E3699" s="57"/>
    </row>
    <row r="3700" spans="4:5">
      <c r="D3700" s="57"/>
      <c r="E3700" s="57"/>
    </row>
    <row r="3701" spans="4:5">
      <c r="D3701" s="57"/>
      <c r="E3701" s="57"/>
    </row>
    <row r="3702" spans="4:5">
      <c r="D3702" s="57"/>
      <c r="E3702" s="57"/>
    </row>
    <row r="3703" spans="4:5">
      <c r="D3703" s="57"/>
      <c r="E3703" s="57"/>
    </row>
    <row r="3704" spans="4:5">
      <c r="D3704" s="57"/>
      <c r="E3704" s="57"/>
    </row>
    <row r="3705" spans="4:5">
      <c r="D3705" s="57"/>
      <c r="E3705" s="57"/>
    </row>
    <row r="3706" spans="4:5">
      <c r="D3706" s="57"/>
      <c r="E3706" s="57"/>
    </row>
    <row r="3707" spans="4:5">
      <c r="D3707" s="57"/>
      <c r="E3707" s="57"/>
    </row>
    <row r="3708" spans="4:5">
      <c r="D3708" s="57"/>
      <c r="E3708" s="57"/>
    </row>
    <row r="3709" spans="4:5">
      <c r="D3709" s="57"/>
      <c r="E3709" s="57"/>
    </row>
    <row r="3710" spans="4:5">
      <c r="D3710" s="57"/>
      <c r="E3710" s="57"/>
    </row>
    <row r="3711" spans="4:5">
      <c r="D3711" s="57"/>
      <c r="E3711" s="57"/>
    </row>
    <row r="3712" spans="4:5">
      <c r="D3712" s="57"/>
      <c r="E3712" s="57"/>
    </row>
    <row r="3713" spans="4:5">
      <c r="D3713" s="57"/>
      <c r="E3713" s="57"/>
    </row>
    <row r="3714" spans="4:5">
      <c r="D3714" s="57"/>
      <c r="E3714" s="57"/>
    </row>
    <row r="3715" spans="4:5">
      <c r="D3715" s="57"/>
      <c r="E3715" s="57"/>
    </row>
    <row r="3716" spans="4:5">
      <c r="D3716" s="57"/>
      <c r="E3716" s="57"/>
    </row>
    <row r="3717" spans="4:5">
      <c r="D3717" s="57"/>
      <c r="E3717" s="57"/>
    </row>
    <row r="3718" spans="4:5">
      <c r="D3718" s="57"/>
      <c r="E3718" s="57"/>
    </row>
    <row r="3719" spans="4:5">
      <c r="D3719" s="57"/>
      <c r="E3719" s="57"/>
    </row>
    <row r="3720" spans="4:5">
      <c r="D3720" s="57"/>
      <c r="E3720" s="57"/>
    </row>
    <row r="3721" spans="4:5">
      <c r="D3721" s="57"/>
      <c r="E3721" s="57"/>
    </row>
    <row r="3722" spans="4:5">
      <c r="D3722" s="57"/>
      <c r="E3722" s="57"/>
    </row>
    <row r="3723" spans="4:5">
      <c r="D3723" s="57"/>
      <c r="E3723" s="57"/>
    </row>
    <row r="3724" spans="4:5">
      <c r="D3724" s="57"/>
      <c r="E3724" s="57"/>
    </row>
    <row r="3725" spans="4:5">
      <c r="D3725" s="57"/>
      <c r="E3725" s="57"/>
    </row>
    <row r="3726" spans="4:5">
      <c r="D3726" s="57"/>
      <c r="E3726" s="57"/>
    </row>
    <row r="3727" spans="4:5">
      <c r="D3727" s="57"/>
      <c r="E3727" s="57"/>
    </row>
    <row r="3728" spans="4:5">
      <c r="D3728" s="57"/>
      <c r="E3728" s="57"/>
    </row>
    <row r="3729" spans="4:5">
      <c r="D3729" s="57"/>
      <c r="E3729" s="57"/>
    </row>
    <row r="3730" spans="4:5">
      <c r="D3730" s="57"/>
      <c r="E3730" s="57"/>
    </row>
    <row r="3731" spans="4:5">
      <c r="D3731" s="57"/>
      <c r="E3731" s="57"/>
    </row>
    <row r="3732" spans="4:5">
      <c r="D3732" s="57"/>
      <c r="E3732" s="57"/>
    </row>
    <row r="3733" spans="4:5">
      <c r="D3733" s="57"/>
      <c r="E3733" s="57"/>
    </row>
    <row r="3734" spans="4:5">
      <c r="D3734" s="57"/>
      <c r="E3734" s="57"/>
    </row>
    <row r="3735" spans="4:5">
      <c r="D3735" s="57"/>
      <c r="E3735" s="57"/>
    </row>
    <row r="3736" spans="4:5">
      <c r="D3736" s="57"/>
      <c r="E3736" s="57"/>
    </row>
    <row r="3737" spans="4:5">
      <c r="D3737" s="57"/>
      <c r="E3737" s="57"/>
    </row>
    <row r="3738" spans="4:5">
      <c r="D3738" s="57"/>
      <c r="E3738" s="57"/>
    </row>
    <row r="3739" spans="4:5">
      <c r="D3739" s="57"/>
      <c r="E3739" s="57"/>
    </row>
    <row r="3740" spans="4:5">
      <c r="D3740" s="57"/>
      <c r="E3740" s="57"/>
    </row>
    <row r="3741" spans="4:5">
      <c r="D3741" s="57"/>
      <c r="E3741" s="57"/>
    </row>
    <row r="3742" spans="4:5">
      <c r="D3742" s="57"/>
      <c r="E3742" s="57"/>
    </row>
    <row r="3743" spans="4:5">
      <c r="D3743" s="57"/>
      <c r="E3743" s="57"/>
    </row>
    <row r="3744" spans="4:5">
      <c r="D3744" s="57"/>
      <c r="E3744" s="57"/>
    </row>
    <row r="3745" spans="4:5">
      <c r="D3745" s="57"/>
      <c r="E3745" s="57"/>
    </row>
    <row r="3746" spans="4:5">
      <c r="D3746" s="57"/>
      <c r="E3746" s="57"/>
    </row>
    <row r="3747" spans="4:5">
      <c r="D3747" s="57"/>
      <c r="E3747" s="57"/>
    </row>
    <row r="3748" spans="4:5">
      <c r="D3748" s="57"/>
      <c r="E3748" s="57"/>
    </row>
    <row r="3749" spans="4:5">
      <c r="D3749" s="57"/>
      <c r="E3749" s="57"/>
    </row>
    <row r="3750" spans="4:5">
      <c r="D3750" s="57"/>
      <c r="E3750" s="57"/>
    </row>
    <row r="3751" spans="4:5">
      <c r="D3751" s="57"/>
      <c r="E3751" s="57"/>
    </row>
    <row r="3752" spans="4:5">
      <c r="D3752" s="57"/>
      <c r="E3752" s="57"/>
    </row>
    <row r="3753" spans="4:5">
      <c r="D3753" s="57"/>
      <c r="E3753" s="57"/>
    </row>
    <row r="3754" spans="4:5">
      <c r="D3754" s="57"/>
      <c r="E3754" s="57"/>
    </row>
    <row r="3755" spans="4:5">
      <c r="D3755" s="57"/>
      <c r="E3755" s="57"/>
    </row>
    <row r="3756" spans="4:5">
      <c r="D3756" s="57"/>
      <c r="E3756" s="57"/>
    </row>
    <row r="3757" spans="4:5">
      <c r="D3757" s="57"/>
      <c r="E3757" s="57"/>
    </row>
    <row r="3758" spans="4:5">
      <c r="D3758" s="57"/>
      <c r="E3758" s="57"/>
    </row>
    <row r="3759" spans="4:5">
      <c r="D3759" s="57"/>
      <c r="E3759" s="57"/>
    </row>
    <row r="3760" spans="4:5">
      <c r="D3760" s="57"/>
      <c r="E3760" s="57"/>
    </row>
    <row r="3761" spans="4:5">
      <c r="D3761" s="57"/>
      <c r="E3761" s="57"/>
    </row>
    <row r="3762" spans="4:5">
      <c r="D3762" s="57"/>
      <c r="E3762" s="57"/>
    </row>
    <row r="3763" spans="4:5">
      <c r="D3763" s="57"/>
      <c r="E3763" s="57"/>
    </row>
    <row r="3764" spans="4:5">
      <c r="D3764" s="57"/>
      <c r="E3764" s="57"/>
    </row>
    <row r="3765" spans="4:5">
      <c r="D3765" s="57"/>
      <c r="E3765" s="57"/>
    </row>
    <row r="3766" spans="4:5">
      <c r="D3766" s="57"/>
      <c r="E3766" s="57"/>
    </row>
    <row r="3767" spans="4:5">
      <c r="D3767" s="57"/>
      <c r="E3767" s="57"/>
    </row>
    <row r="3768" spans="4:5">
      <c r="D3768" s="57"/>
      <c r="E3768" s="57"/>
    </row>
    <row r="3769" spans="4:5">
      <c r="D3769" s="57"/>
      <c r="E3769" s="57"/>
    </row>
    <row r="3770" spans="4:5">
      <c r="D3770" s="57"/>
      <c r="E3770" s="57"/>
    </row>
    <row r="3771" spans="4:5">
      <c r="D3771" s="57"/>
      <c r="E3771" s="57"/>
    </row>
    <row r="3772" spans="4:5">
      <c r="D3772" s="57"/>
      <c r="E3772" s="57"/>
    </row>
    <row r="3773" spans="4:5">
      <c r="D3773" s="57"/>
      <c r="E3773" s="57"/>
    </row>
    <row r="3774" spans="4:5">
      <c r="D3774" s="57"/>
      <c r="E3774" s="57"/>
    </row>
    <row r="3775" spans="4:5">
      <c r="D3775" s="57"/>
      <c r="E3775" s="57"/>
    </row>
    <row r="3776" spans="4:5">
      <c r="D3776" s="57"/>
      <c r="E3776" s="57"/>
    </row>
    <row r="3777" spans="4:5">
      <c r="D3777" s="57"/>
      <c r="E3777" s="57"/>
    </row>
    <row r="3778" spans="4:5">
      <c r="D3778" s="57"/>
      <c r="E3778" s="57"/>
    </row>
    <row r="3779" spans="4:5">
      <c r="D3779" s="57"/>
      <c r="E3779" s="57"/>
    </row>
    <row r="3780" spans="4:5">
      <c r="D3780" s="57"/>
      <c r="E3780" s="57"/>
    </row>
    <row r="3781" spans="4:5">
      <c r="D3781" s="57"/>
      <c r="E3781" s="57"/>
    </row>
    <row r="3782" spans="4:5">
      <c r="D3782" s="57"/>
      <c r="E3782" s="57"/>
    </row>
    <row r="3783" spans="4:5">
      <c r="D3783" s="57"/>
      <c r="E3783" s="57"/>
    </row>
    <row r="3784" spans="4:5">
      <c r="D3784" s="57"/>
      <c r="E3784" s="57"/>
    </row>
    <row r="3785" spans="4:5">
      <c r="D3785" s="57"/>
      <c r="E3785" s="57"/>
    </row>
    <row r="3786" spans="4:5">
      <c r="D3786" s="57"/>
      <c r="E3786" s="57"/>
    </row>
    <row r="3787" spans="4:5">
      <c r="D3787" s="57"/>
      <c r="E3787" s="57"/>
    </row>
    <row r="3788" spans="4:5">
      <c r="D3788" s="57"/>
      <c r="E3788" s="57"/>
    </row>
    <row r="3789" spans="4:5">
      <c r="D3789" s="57"/>
      <c r="E3789" s="57"/>
    </row>
    <row r="3790" spans="4:5">
      <c r="D3790" s="57"/>
      <c r="E3790" s="57"/>
    </row>
    <row r="3791" spans="4:5">
      <c r="D3791" s="57"/>
      <c r="E3791" s="57"/>
    </row>
    <row r="3792" spans="4:5">
      <c r="D3792" s="57"/>
      <c r="E3792" s="57"/>
    </row>
    <row r="3793" spans="4:5">
      <c r="D3793" s="57"/>
      <c r="E3793" s="57"/>
    </row>
    <row r="3794" spans="4:5">
      <c r="D3794" s="57"/>
      <c r="E3794" s="57"/>
    </row>
    <row r="3795" spans="4:5">
      <c r="D3795" s="57"/>
      <c r="E3795" s="57"/>
    </row>
    <row r="3796" spans="4:5">
      <c r="D3796" s="57"/>
      <c r="E3796" s="57"/>
    </row>
    <row r="3797" spans="4:5">
      <c r="D3797" s="57"/>
      <c r="E3797" s="57"/>
    </row>
    <row r="3798" spans="4:5">
      <c r="D3798" s="57"/>
      <c r="E3798" s="57"/>
    </row>
    <row r="3799" spans="4:5">
      <c r="D3799" s="57"/>
      <c r="E3799" s="57"/>
    </row>
    <row r="3800" spans="4:5">
      <c r="D3800" s="57"/>
      <c r="E3800" s="57"/>
    </row>
    <row r="3801" spans="4:5">
      <c r="D3801" s="57"/>
      <c r="E3801" s="57"/>
    </row>
    <row r="3802" spans="4:5">
      <c r="D3802" s="57"/>
      <c r="E3802" s="57"/>
    </row>
    <row r="3803" spans="4:5">
      <c r="D3803" s="57"/>
      <c r="E3803" s="57"/>
    </row>
    <row r="3804" spans="4:5">
      <c r="D3804" s="57"/>
      <c r="E3804" s="57"/>
    </row>
    <row r="3805" spans="4:5">
      <c r="D3805" s="57"/>
      <c r="E3805" s="57"/>
    </row>
    <row r="3806" spans="4:5">
      <c r="D3806" s="57"/>
      <c r="E3806" s="57"/>
    </row>
    <row r="3807" spans="4:5">
      <c r="D3807" s="57"/>
      <c r="E3807" s="57"/>
    </row>
    <row r="3808" spans="4:5">
      <c r="D3808" s="57"/>
      <c r="E3808" s="57"/>
    </row>
    <row r="3809" spans="4:5">
      <c r="D3809" s="57"/>
      <c r="E3809" s="57"/>
    </row>
    <row r="3810" spans="4:5">
      <c r="D3810" s="57"/>
      <c r="E3810" s="57"/>
    </row>
    <row r="3811" spans="4:5">
      <c r="D3811" s="57"/>
      <c r="E3811" s="57"/>
    </row>
    <row r="3812" spans="4:5">
      <c r="D3812" s="57"/>
      <c r="E3812" s="57"/>
    </row>
    <row r="3813" spans="4:5">
      <c r="D3813" s="57"/>
      <c r="E3813" s="57"/>
    </row>
    <row r="3814" spans="4:5">
      <c r="D3814" s="57"/>
      <c r="E3814" s="57"/>
    </row>
    <row r="3815" spans="4:5">
      <c r="D3815" s="57"/>
      <c r="E3815" s="57"/>
    </row>
    <row r="3816" spans="4:5">
      <c r="D3816" s="57"/>
      <c r="E3816" s="57"/>
    </row>
    <row r="3817" spans="4:5">
      <c r="D3817" s="57"/>
      <c r="E3817" s="57"/>
    </row>
    <row r="3818" spans="4:5">
      <c r="D3818" s="57"/>
      <c r="E3818" s="57"/>
    </row>
    <row r="3819" spans="4:5">
      <c r="D3819" s="57"/>
      <c r="E3819" s="57"/>
    </row>
    <row r="3820" spans="4:5">
      <c r="D3820" s="57"/>
      <c r="E3820" s="57"/>
    </row>
    <row r="3821" spans="4:5">
      <c r="D3821" s="57"/>
      <c r="E3821" s="57"/>
    </row>
    <row r="3822" spans="4:5">
      <c r="D3822" s="57"/>
      <c r="E3822" s="57"/>
    </row>
    <row r="3823" spans="4:5">
      <c r="D3823" s="57"/>
      <c r="E3823" s="57"/>
    </row>
    <row r="3824" spans="4:5">
      <c r="D3824" s="57"/>
      <c r="E3824" s="57"/>
    </row>
    <row r="3825" spans="4:5">
      <c r="D3825" s="57"/>
      <c r="E3825" s="57"/>
    </row>
    <row r="3826" spans="4:5">
      <c r="D3826" s="57"/>
      <c r="E3826" s="57"/>
    </row>
    <row r="3827" spans="4:5">
      <c r="D3827" s="57"/>
      <c r="E3827" s="57"/>
    </row>
    <row r="3828" spans="4:5">
      <c r="D3828" s="57"/>
      <c r="E3828" s="57"/>
    </row>
    <row r="3829" spans="4:5">
      <c r="D3829" s="57"/>
      <c r="E3829" s="57"/>
    </row>
    <row r="3830" spans="4:5">
      <c r="D3830" s="57"/>
      <c r="E3830" s="57"/>
    </row>
    <row r="3831" spans="4:5">
      <c r="D3831" s="57"/>
      <c r="E3831" s="57"/>
    </row>
    <row r="3832" spans="4:5">
      <c r="D3832" s="57"/>
      <c r="E3832" s="57"/>
    </row>
    <row r="3833" spans="4:5">
      <c r="D3833" s="57"/>
      <c r="E3833" s="57"/>
    </row>
    <row r="3834" spans="4:5">
      <c r="D3834" s="57"/>
      <c r="E3834" s="57"/>
    </row>
    <row r="3835" spans="4:5">
      <c r="D3835" s="57"/>
      <c r="E3835" s="57"/>
    </row>
    <row r="3836" spans="4:5">
      <c r="D3836" s="57"/>
      <c r="E3836" s="57"/>
    </row>
    <row r="3837" spans="4:5">
      <c r="D3837" s="57"/>
      <c r="E3837" s="57"/>
    </row>
    <row r="3838" spans="4:5">
      <c r="D3838" s="57"/>
      <c r="E3838" s="57"/>
    </row>
    <row r="3839" spans="4:5">
      <c r="D3839" s="57"/>
      <c r="E3839" s="57"/>
    </row>
    <row r="3840" spans="4:5">
      <c r="D3840" s="57"/>
      <c r="E3840" s="57"/>
    </row>
    <row r="3841" spans="4:5">
      <c r="D3841" s="57"/>
      <c r="E3841" s="57"/>
    </row>
    <row r="3842" spans="4:5">
      <c r="D3842" s="57"/>
      <c r="E3842" s="57"/>
    </row>
    <row r="3843" spans="4:5">
      <c r="D3843" s="57"/>
      <c r="E3843" s="57"/>
    </row>
    <row r="3844" spans="4:5">
      <c r="D3844" s="57"/>
      <c r="E3844" s="57"/>
    </row>
    <row r="3845" spans="4:5">
      <c r="D3845" s="57"/>
      <c r="E3845" s="57"/>
    </row>
    <row r="3846" spans="4:5">
      <c r="D3846" s="57"/>
      <c r="E3846" s="57"/>
    </row>
    <row r="3847" spans="4:5">
      <c r="D3847" s="57"/>
      <c r="E3847" s="57"/>
    </row>
    <row r="3848" spans="4:5">
      <c r="D3848" s="57"/>
      <c r="E3848" s="57"/>
    </row>
    <row r="3849" spans="4:5">
      <c r="D3849" s="57"/>
      <c r="E3849" s="57"/>
    </row>
    <row r="3850" spans="4:5">
      <c r="D3850" s="57"/>
      <c r="E3850" s="57"/>
    </row>
    <row r="3851" spans="4:5">
      <c r="D3851" s="57"/>
      <c r="E3851" s="57"/>
    </row>
    <row r="3852" spans="4:5">
      <c r="D3852" s="57"/>
      <c r="E3852" s="57"/>
    </row>
    <row r="3853" spans="4:5">
      <c r="D3853" s="57"/>
      <c r="E3853" s="57"/>
    </row>
    <row r="3854" spans="4:5">
      <c r="D3854" s="57"/>
      <c r="E3854" s="57"/>
    </row>
    <row r="3855" spans="4:5">
      <c r="D3855" s="57"/>
      <c r="E3855" s="57"/>
    </row>
    <row r="3856" spans="4:5">
      <c r="D3856" s="57"/>
      <c r="E3856" s="57"/>
    </row>
    <row r="3857" spans="4:5">
      <c r="D3857" s="57"/>
      <c r="E3857" s="57"/>
    </row>
    <row r="3858" spans="4:5">
      <c r="D3858" s="57"/>
      <c r="E3858" s="57"/>
    </row>
    <row r="3859" spans="4:5">
      <c r="D3859" s="57"/>
      <c r="E3859" s="57"/>
    </row>
    <row r="3860" spans="4:5">
      <c r="D3860" s="57"/>
      <c r="E3860" s="57"/>
    </row>
    <row r="3861" spans="4:5">
      <c r="D3861" s="57"/>
      <c r="E3861" s="57"/>
    </row>
    <row r="3862" spans="4:5">
      <c r="D3862" s="57"/>
      <c r="E3862" s="57"/>
    </row>
    <row r="3863" spans="4:5">
      <c r="D3863" s="57"/>
      <c r="E3863" s="57"/>
    </row>
    <row r="3864" spans="4:5">
      <c r="D3864" s="57"/>
      <c r="E3864" s="57"/>
    </row>
    <row r="3865" spans="4:5">
      <c r="D3865" s="57"/>
      <c r="E3865" s="57"/>
    </row>
    <row r="3866" spans="4:5">
      <c r="D3866" s="57"/>
      <c r="E3866" s="57"/>
    </row>
    <row r="3867" spans="4:5">
      <c r="D3867" s="57"/>
      <c r="E3867" s="57"/>
    </row>
    <row r="3868" spans="4:5">
      <c r="D3868" s="57"/>
      <c r="E3868" s="57"/>
    </row>
    <row r="3869" spans="4:5">
      <c r="D3869" s="57"/>
      <c r="E3869" s="57"/>
    </row>
    <row r="3870" spans="4:5">
      <c r="D3870" s="57"/>
      <c r="E3870" s="57"/>
    </row>
    <row r="3871" spans="4:5">
      <c r="D3871" s="57"/>
      <c r="E3871" s="57"/>
    </row>
    <row r="3872" spans="4:5">
      <c r="D3872" s="57"/>
      <c r="E3872" s="57"/>
    </row>
    <row r="3873" spans="4:5">
      <c r="D3873" s="57"/>
      <c r="E3873" s="57"/>
    </row>
    <row r="3874" spans="4:5">
      <c r="D3874" s="57"/>
      <c r="E3874" s="57"/>
    </row>
    <row r="3875" spans="4:5">
      <c r="D3875" s="57"/>
      <c r="E3875" s="57"/>
    </row>
    <row r="3876" spans="4:5">
      <c r="D3876" s="57"/>
      <c r="E3876" s="57"/>
    </row>
    <row r="3877" spans="4:5">
      <c r="D3877" s="57"/>
      <c r="E3877" s="57"/>
    </row>
    <row r="3878" spans="4:5">
      <c r="D3878" s="57"/>
      <c r="E3878" s="57"/>
    </row>
    <row r="3879" spans="4:5">
      <c r="D3879" s="57"/>
      <c r="E3879" s="57"/>
    </row>
    <row r="3880" spans="4:5">
      <c r="D3880" s="57"/>
      <c r="E3880" s="57"/>
    </row>
    <row r="3881" spans="4:5">
      <c r="D3881" s="57"/>
      <c r="E3881" s="57"/>
    </row>
    <row r="3882" spans="4:5">
      <c r="D3882" s="57"/>
      <c r="E3882" s="57"/>
    </row>
    <row r="3883" spans="4:5">
      <c r="D3883" s="57"/>
      <c r="E3883" s="57"/>
    </row>
    <row r="3884" spans="4:5">
      <c r="D3884" s="57"/>
      <c r="E3884" s="57"/>
    </row>
    <row r="3885" spans="4:5">
      <c r="D3885" s="57"/>
      <c r="E3885" s="57"/>
    </row>
    <row r="3886" spans="4:5">
      <c r="D3886" s="57"/>
      <c r="E3886" s="57"/>
    </row>
    <row r="3887" spans="4:5">
      <c r="D3887" s="57"/>
      <c r="E3887" s="57"/>
    </row>
    <row r="3888" spans="4:5">
      <c r="D3888" s="57"/>
      <c r="E3888" s="57"/>
    </row>
    <row r="3889" spans="4:5">
      <c r="D3889" s="57"/>
      <c r="E3889" s="57"/>
    </row>
    <row r="3890" spans="4:5">
      <c r="D3890" s="57"/>
      <c r="E3890" s="57"/>
    </row>
    <row r="3891" spans="4:5">
      <c r="D3891" s="57"/>
      <c r="E3891" s="57"/>
    </row>
    <row r="3892" spans="4:5">
      <c r="D3892" s="57"/>
      <c r="E3892" s="57"/>
    </row>
    <row r="3893" spans="4:5">
      <c r="D3893" s="57"/>
      <c r="E3893" s="57"/>
    </row>
    <row r="3894" spans="4:5">
      <c r="D3894" s="57"/>
      <c r="E3894" s="57"/>
    </row>
    <row r="3895" spans="4:5">
      <c r="D3895" s="57"/>
      <c r="E3895" s="57"/>
    </row>
    <row r="3896" spans="4:5">
      <c r="D3896" s="57"/>
      <c r="E3896" s="57"/>
    </row>
    <row r="3897" spans="4:5">
      <c r="D3897" s="57"/>
      <c r="E3897" s="57"/>
    </row>
    <row r="3898" spans="4:5">
      <c r="D3898" s="57"/>
      <c r="E3898" s="57"/>
    </row>
    <row r="3899" spans="4:5">
      <c r="D3899" s="57"/>
      <c r="E3899" s="57"/>
    </row>
    <row r="3900" spans="4:5">
      <c r="D3900" s="57"/>
      <c r="E3900" s="57"/>
    </row>
    <row r="3901" spans="4:5">
      <c r="D3901" s="57"/>
      <c r="E3901" s="57"/>
    </row>
    <row r="3902" spans="4:5">
      <c r="D3902" s="57"/>
      <c r="E3902" s="57"/>
    </row>
    <row r="3903" spans="4:5">
      <c r="D3903" s="57"/>
      <c r="E3903" s="57"/>
    </row>
    <row r="3904" spans="4:5">
      <c r="D3904" s="57"/>
      <c r="E3904" s="57"/>
    </row>
    <row r="3905" spans="4:5">
      <c r="D3905" s="57"/>
      <c r="E3905" s="57"/>
    </row>
    <row r="3906" spans="4:5">
      <c r="D3906" s="57"/>
      <c r="E3906" s="57"/>
    </row>
    <row r="3907" spans="4:5">
      <c r="D3907" s="57"/>
      <c r="E3907" s="57"/>
    </row>
    <row r="3908" spans="4:5">
      <c r="D3908" s="57"/>
      <c r="E3908" s="57"/>
    </row>
    <row r="3909" spans="4:5">
      <c r="D3909" s="57"/>
      <c r="E3909" s="57"/>
    </row>
    <row r="3910" spans="4:5">
      <c r="D3910" s="57"/>
      <c r="E3910" s="57"/>
    </row>
    <row r="3911" spans="4:5">
      <c r="D3911" s="57"/>
      <c r="E3911" s="57"/>
    </row>
    <row r="3912" spans="4:5">
      <c r="D3912" s="57"/>
      <c r="E3912" s="57"/>
    </row>
    <row r="3913" spans="4:5">
      <c r="D3913" s="57"/>
      <c r="E3913" s="57"/>
    </row>
    <row r="3914" spans="4:5">
      <c r="D3914" s="57"/>
      <c r="E3914" s="57"/>
    </row>
    <row r="3915" spans="4:5">
      <c r="D3915" s="57"/>
      <c r="E3915" s="57"/>
    </row>
    <row r="3916" spans="4:5">
      <c r="D3916" s="57"/>
      <c r="E3916" s="57"/>
    </row>
    <row r="3917" spans="4:5">
      <c r="D3917" s="57"/>
      <c r="E3917" s="57"/>
    </row>
    <row r="3918" spans="4:5">
      <c r="D3918" s="57"/>
      <c r="E3918" s="57"/>
    </row>
    <row r="3919" spans="4:5">
      <c r="D3919" s="57"/>
      <c r="E3919" s="57"/>
    </row>
    <row r="3920" spans="4:5">
      <c r="D3920" s="57"/>
      <c r="E3920" s="57"/>
    </row>
    <row r="3921" spans="4:5">
      <c r="D3921" s="57"/>
      <c r="E3921" s="57"/>
    </row>
    <row r="3922" spans="4:5">
      <c r="D3922" s="57"/>
      <c r="E3922" s="57"/>
    </row>
    <row r="3923" spans="4:5">
      <c r="D3923" s="57"/>
      <c r="E3923" s="57"/>
    </row>
    <row r="3924" spans="4:5">
      <c r="D3924" s="57"/>
      <c r="E3924" s="57"/>
    </row>
    <row r="3925" spans="4:5">
      <c r="D3925" s="57"/>
      <c r="E3925" s="57"/>
    </row>
    <row r="3926" spans="4:5">
      <c r="D3926" s="57"/>
      <c r="E3926" s="57"/>
    </row>
    <row r="3927" spans="4:5">
      <c r="D3927" s="57"/>
      <c r="E3927" s="57"/>
    </row>
    <row r="3928" spans="4:5">
      <c r="D3928" s="57"/>
      <c r="E3928" s="57"/>
    </row>
    <row r="3929" spans="4:5">
      <c r="D3929" s="57"/>
      <c r="E3929" s="57"/>
    </row>
    <row r="3930" spans="4:5">
      <c r="D3930" s="57"/>
      <c r="E3930" s="57"/>
    </row>
    <row r="3931" spans="4:5">
      <c r="D3931" s="57"/>
      <c r="E3931" s="57"/>
    </row>
    <row r="3932" spans="4:5">
      <c r="D3932" s="57"/>
      <c r="E3932" s="57"/>
    </row>
    <row r="3933" spans="4:5">
      <c r="D3933" s="57"/>
      <c r="E3933" s="57"/>
    </row>
    <row r="3934" spans="4:5">
      <c r="D3934" s="57"/>
      <c r="E3934" s="57"/>
    </row>
    <row r="3935" spans="4:5">
      <c r="D3935" s="57"/>
      <c r="E3935" s="57"/>
    </row>
    <row r="3936" spans="4:5">
      <c r="D3936" s="57"/>
      <c r="E3936" s="57"/>
    </row>
    <row r="3937" spans="4:5">
      <c r="D3937" s="57"/>
      <c r="E3937" s="57"/>
    </row>
    <row r="3938" spans="4:5">
      <c r="D3938" s="57"/>
      <c r="E3938" s="57"/>
    </row>
    <row r="3939" spans="4:5">
      <c r="D3939" s="57"/>
      <c r="E3939" s="57"/>
    </row>
    <row r="3940" spans="4:5">
      <c r="D3940" s="57"/>
      <c r="E3940" s="57"/>
    </row>
    <row r="3941" spans="4:5">
      <c r="D3941" s="57"/>
      <c r="E3941" s="57"/>
    </row>
    <row r="3942" spans="4:5">
      <c r="D3942" s="57"/>
      <c r="E3942" s="57"/>
    </row>
    <row r="3943" spans="4:5">
      <c r="D3943" s="57"/>
      <c r="E3943" s="57"/>
    </row>
    <row r="3944" spans="4:5">
      <c r="D3944" s="57"/>
      <c r="E3944" s="57"/>
    </row>
    <row r="3945" spans="4:5">
      <c r="D3945" s="57"/>
      <c r="E3945" s="57"/>
    </row>
    <row r="3946" spans="4:5">
      <c r="D3946" s="57"/>
      <c r="E3946" s="57"/>
    </row>
    <row r="3947" spans="4:5">
      <c r="D3947" s="57"/>
      <c r="E3947" s="57"/>
    </row>
    <row r="3948" spans="4:5">
      <c r="D3948" s="57"/>
      <c r="E3948" s="57"/>
    </row>
    <row r="3949" spans="4:5">
      <c r="D3949" s="57"/>
      <c r="E3949" s="57"/>
    </row>
    <row r="3950" spans="4:5">
      <c r="D3950" s="57"/>
      <c r="E3950" s="57"/>
    </row>
    <row r="3951" spans="4:5">
      <c r="D3951" s="57"/>
      <c r="E3951" s="57"/>
    </row>
    <row r="3952" spans="4:5">
      <c r="D3952" s="57"/>
      <c r="E3952" s="57"/>
    </row>
    <row r="3953" spans="4:5">
      <c r="D3953" s="57"/>
      <c r="E3953" s="57"/>
    </row>
    <row r="3954" spans="4:5">
      <c r="D3954" s="57"/>
      <c r="E3954" s="57"/>
    </row>
    <row r="3955" spans="4:5">
      <c r="D3955" s="57"/>
      <c r="E3955" s="57"/>
    </row>
    <row r="3956" spans="4:5">
      <c r="D3956" s="57"/>
      <c r="E3956" s="57"/>
    </row>
    <row r="3957" spans="4:5">
      <c r="D3957" s="57"/>
      <c r="E3957" s="57"/>
    </row>
    <row r="3958" spans="4:5">
      <c r="D3958" s="57"/>
      <c r="E3958" s="57"/>
    </row>
    <row r="3959" spans="4:5">
      <c r="D3959" s="57"/>
      <c r="E3959" s="57"/>
    </row>
    <row r="3960" spans="4:5">
      <c r="D3960" s="57"/>
      <c r="E3960" s="57"/>
    </row>
    <row r="3961" spans="4:5">
      <c r="D3961" s="57"/>
      <c r="E3961" s="57"/>
    </row>
    <row r="3962" spans="4:5">
      <c r="D3962" s="57"/>
      <c r="E3962" s="57"/>
    </row>
    <row r="3963" spans="4:5">
      <c r="D3963" s="57"/>
      <c r="E3963" s="57"/>
    </row>
    <row r="3964" spans="4:5">
      <c r="D3964" s="57"/>
      <c r="E3964" s="57"/>
    </row>
    <row r="3965" spans="4:5">
      <c r="D3965" s="57"/>
      <c r="E3965" s="57"/>
    </row>
    <row r="3966" spans="4:5">
      <c r="D3966" s="57"/>
      <c r="E3966" s="57"/>
    </row>
    <row r="3967" spans="4:5">
      <c r="D3967" s="57"/>
      <c r="E3967" s="57"/>
    </row>
    <row r="3968" spans="4:5">
      <c r="D3968" s="57"/>
      <c r="E3968" s="57"/>
    </row>
    <row r="3969" spans="4:5">
      <c r="D3969" s="57"/>
      <c r="E3969" s="57"/>
    </row>
    <row r="3970" spans="4:5">
      <c r="D3970" s="57"/>
      <c r="E3970" s="57"/>
    </row>
    <row r="3971" spans="4:5">
      <c r="D3971" s="57"/>
      <c r="E3971" s="57"/>
    </row>
    <row r="3972" spans="4:5">
      <c r="D3972" s="57"/>
      <c r="E3972" s="57"/>
    </row>
    <row r="3973" spans="4:5">
      <c r="D3973" s="57"/>
      <c r="E3973" s="57"/>
    </row>
    <row r="3974" spans="4:5">
      <c r="D3974" s="57"/>
      <c r="E3974" s="57"/>
    </row>
    <row r="3975" spans="4:5">
      <c r="D3975" s="57"/>
      <c r="E3975" s="57"/>
    </row>
    <row r="3976" spans="4:5">
      <c r="D3976" s="57"/>
      <c r="E3976" s="57"/>
    </row>
    <row r="3977" spans="4:5">
      <c r="D3977" s="57"/>
      <c r="E3977" s="57"/>
    </row>
    <row r="3978" spans="4:5">
      <c r="D3978" s="57"/>
      <c r="E3978" s="57"/>
    </row>
    <row r="3979" spans="4:5">
      <c r="D3979" s="57"/>
      <c r="E3979" s="57"/>
    </row>
    <row r="3980" spans="4:5">
      <c r="D3980" s="57"/>
      <c r="E3980" s="57"/>
    </row>
    <row r="3981" spans="4:5">
      <c r="D3981" s="57"/>
      <c r="E3981" s="57"/>
    </row>
    <row r="3982" spans="4:5">
      <c r="D3982" s="57"/>
      <c r="E3982" s="57"/>
    </row>
    <row r="3983" spans="4:5">
      <c r="D3983" s="57"/>
      <c r="E3983" s="57"/>
    </row>
    <row r="3984" spans="4:5">
      <c r="D3984" s="57"/>
      <c r="E3984" s="57"/>
    </row>
    <row r="3985" spans="4:5">
      <c r="D3985" s="57"/>
      <c r="E3985" s="57"/>
    </row>
    <row r="3986" spans="4:5">
      <c r="D3986" s="57"/>
      <c r="E3986" s="57"/>
    </row>
    <row r="3987" spans="4:5">
      <c r="D3987" s="57"/>
      <c r="E3987" s="57"/>
    </row>
    <row r="3988" spans="4:5">
      <c r="D3988" s="57"/>
      <c r="E3988" s="57"/>
    </row>
    <row r="3989" spans="4:5">
      <c r="D3989" s="57"/>
      <c r="E3989" s="57"/>
    </row>
    <row r="3990" spans="4:5">
      <c r="D3990" s="57"/>
      <c r="E3990" s="57"/>
    </row>
    <row r="3991" spans="4:5">
      <c r="D3991" s="57"/>
      <c r="E3991" s="57"/>
    </row>
    <row r="3992" spans="4:5">
      <c r="D3992" s="57"/>
      <c r="E3992" s="57"/>
    </row>
    <row r="3993" spans="4:5">
      <c r="D3993" s="57"/>
      <c r="E3993" s="57"/>
    </row>
    <row r="3994" spans="4:5">
      <c r="D3994" s="57"/>
      <c r="E3994" s="57"/>
    </row>
    <row r="3995" spans="4:5">
      <c r="D3995" s="57"/>
      <c r="E3995" s="57"/>
    </row>
    <row r="3996" spans="4:5">
      <c r="D3996" s="57"/>
      <c r="E3996" s="57"/>
    </row>
    <row r="3997" spans="4:5">
      <c r="D3997" s="57"/>
      <c r="E3997" s="57"/>
    </row>
    <row r="3998" spans="4:5">
      <c r="D3998" s="57"/>
      <c r="E3998" s="57"/>
    </row>
    <row r="3999" spans="4:5">
      <c r="D3999" s="57"/>
      <c r="E3999" s="57"/>
    </row>
    <row r="4000" spans="4:5">
      <c r="D4000" s="57"/>
      <c r="E4000" s="57"/>
    </row>
    <row r="4001" spans="4:5">
      <c r="D4001" s="57"/>
      <c r="E4001" s="57"/>
    </row>
    <row r="4002" spans="4:5">
      <c r="D4002" s="57"/>
      <c r="E4002" s="57"/>
    </row>
    <row r="4003" spans="4:5">
      <c r="D4003" s="57"/>
      <c r="E4003" s="57"/>
    </row>
    <row r="4004" spans="4:5">
      <c r="D4004" s="57"/>
      <c r="E4004" s="57"/>
    </row>
    <row r="4005" spans="4:5">
      <c r="D4005" s="57"/>
      <c r="E4005" s="57"/>
    </row>
    <row r="4006" spans="4:5">
      <c r="D4006" s="57"/>
      <c r="E4006" s="57"/>
    </row>
    <row r="4007" spans="4:5">
      <c r="D4007" s="57"/>
      <c r="E4007" s="57"/>
    </row>
    <row r="4008" spans="4:5">
      <c r="D4008" s="57"/>
      <c r="E4008" s="57"/>
    </row>
    <row r="4009" spans="4:5">
      <c r="D4009" s="57"/>
      <c r="E4009" s="57"/>
    </row>
    <row r="4010" spans="4:5">
      <c r="D4010" s="57"/>
      <c r="E4010" s="57"/>
    </row>
    <row r="4011" spans="4:5">
      <c r="D4011" s="57"/>
      <c r="E4011" s="57"/>
    </row>
    <row r="4012" spans="4:5">
      <c r="D4012" s="57"/>
      <c r="E4012" s="57"/>
    </row>
    <row r="4013" spans="4:5">
      <c r="D4013" s="57"/>
      <c r="E4013" s="57"/>
    </row>
    <row r="4014" spans="4:5">
      <c r="D4014" s="57"/>
      <c r="E4014" s="57"/>
    </row>
    <row r="4015" spans="4:5">
      <c r="D4015" s="57"/>
      <c r="E4015" s="57"/>
    </row>
    <row r="4016" spans="4:5">
      <c r="D4016" s="57"/>
      <c r="E4016" s="57"/>
    </row>
    <row r="4017" spans="4:5">
      <c r="D4017" s="57"/>
      <c r="E4017" s="57"/>
    </row>
    <row r="4018" spans="4:5">
      <c r="D4018" s="57"/>
      <c r="E4018" s="57"/>
    </row>
    <row r="4019" spans="4:5">
      <c r="D4019" s="57"/>
      <c r="E4019" s="57"/>
    </row>
    <row r="4020" spans="4:5">
      <c r="D4020" s="57"/>
      <c r="E4020" s="57"/>
    </row>
    <row r="4021" spans="4:5">
      <c r="D4021" s="57"/>
      <c r="E4021" s="57"/>
    </row>
    <row r="4022" spans="4:5">
      <c r="D4022" s="57"/>
      <c r="E4022" s="57"/>
    </row>
    <row r="4023" spans="4:5">
      <c r="D4023" s="57"/>
      <c r="E4023" s="57"/>
    </row>
    <row r="4024" spans="4:5">
      <c r="D4024" s="57"/>
      <c r="E4024" s="57"/>
    </row>
    <row r="4025" spans="4:5">
      <c r="D4025" s="57"/>
      <c r="E4025" s="57"/>
    </row>
    <row r="4026" spans="4:5">
      <c r="D4026" s="57"/>
      <c r="E4026" s="57"/>
    </row>
    <row r="4027" spans="4:5">
      <c r="D4027" s="57"/>
      <c r="E4027" s="57"/>
    </row>
    <row r="4028" spans="4:5">
      <c r="D4028" s="57"/>
      <c r="E4028" s="57"/>
    </row>
    <row r="4029" spans="4:5">
      <c r="D4029" s="57"/>
      <c r="E4029" s="57"/>
    </row>
    <row r="4030" spans="4:5">
      <c r="D4030" s="57"/>
      <c r="E4030" s="57"/>
    </row>
    <row r="4031" spans="4:5">
      <c r="D4031" s="57"/>
      <c r="E4031" s="57"/>
    </row>
    <row r="4032" spans="4:5">
      <c r="D4032" s="57"/>
      <c r="E4032" s="57"/>
    </row>
    <row r="4033" spans="4:5">
      <c r="D4033" s="57"/>
      <c r="E4033" s="57"/>
    </row>
    <row r="4034" spans="4:5">
      <c r="D4034" s="57"/>
      <c r="E4034" s="57"/>
    </row>
    <row r="4035" spans="4:5">
      <c r="D4035" s="57"/>
      <c r="E4035" s="57"/>
    </row>
    <row r="4036" spans="4:5">
      <c r="D4036" s="57"/>
      <c r="E4036" s="57"/>
    </row>
    <row r="4037" spans="4:5">
      <c r="D4037" s="57"/>
      <c r="E4037" s="57"/>
    </row>
    <row r="4038" spans="4:5">
      <c r="D4038" s="57"/>
      <c r="E4038" s="57"/>
    </row>
    <row r="4039" spans="4:5">
      <c r="D4039" s="57"/>
      <c r="E4039" s="57"/>
    </row>
    <row r="4040" spans="4:5">
      <c r="D4040" s="57"/>
      <c r="E4040" s="57"/>
    </row>
    <row r="4041" spans="4:5">
      <c r="D4041" s="57"/>
      <c r="E4041" s="57"/>
    </row>
    <row r="4042" spans="4:5">
      <c r="D4042" s="57"/>
      <c r="E4042" s="57"/>
    </row>
    <row r="4043" spans="4:5">
      <c r="D4043" s="57"/>
      <c r="E4043" s="57"/>
    </row>
    <row r="4044" spans="4:5">
      <c r="D4044" s="57"/>
      <c r="E4044" s="57"/>
    </row>
    <row r="4045" spans="4:5">
      <c r="D4045" s="57"/>
      <c r="E4045" s="57"/>
    </row>
    <row r="4046" spans="4:5">
      <c r="D4046" s="57"/>
      <c r="E4046" s="57"/>
    </row>
    <row r="4047" spans="4:5">
      <c r="D4047" s="57"/>
      <c r="E4047" s="57"/>
    </row>
    <row r="4048" spans="4:5">
      <c r="D4048" s="57"/>
      <c r="E4048" s="57"/>
    </row>
    <row r="4049" spans="4:5">
      <c r="D4049" s="57"/>
      <c r="E4049" s="57"/>
    </row>
    <row r="4050" spans="4:5">
      <c r="D4050" s="57"/>
      <c r="E4050" s="57"/>
    </row>
    <row r="4051" spans="4:5">
      <c r="D4051" s="57"/>
      <c r="E4051" s="57"/>
    </row>
    <row r="4052" spans="4:5">
      <c r="D4052" s="57"/>
      <c r="E4052" s="57"/>
    </row>
    <row r="4053" spans="4:5">
      <c r="D4053" s="57"/>
      <c r="E4053" s="57"/>
    </row>
    <row r="4054" spans="4:5">
      <c r="D4054" s="57"/>
      <c r="E4054" s="57"/>
    </row>
    <row r="4055" spans="4:5">
      <c r="D4055" s="57"/>
      <c r="E4055" s="57"/>
    </row>
    <row r="4056" spans="4:5">
      <c r="D4056" s="57"/>
      <c r="E4056" s="57"/>
    </row>
    <row r="4057" spans="4:5">
      <c r="D4057" s="57"/>
      <c r="E4057" s="57"/>
    </row>
    <row r="4058" spans="4:5">
      <c r="D4058" s="57"/>
      <c r="E4058" s="57"/>
    </row>
    <row r="4059" spans="4:5">
      <c r="D4059" s="57"/>
      <c r="E4059" s="57"/>
    </row>
    <row r="4060" spans="4:5">
      <c r="D4060" s="57"/>
      <c r="E4060" s="57"/>
    </row>
    <row r="4061" spans="4:5">
      <c r="D4061" s="57"/>
      <c r="E4061" s="57"/>
    </row>
    <row r="4062" spans="4:5">
      <c r="D4062" s="57"/>
      <c r="E4062" s="57"/>
    </row>
    <row r="4063" spans="4:5">
      <c r="D4063" s="57"/>
      <c r="E4063" s="57"/>
    </row>
    <row r="4064" spans="4:5">
      <c r="D4064" s="57"/>
      <c r="E4064" s="57"/>
    </row>
    <row r="4065" spans="4:5">
      <c r="D4065" s="57"/>
      <c r="E4065" s="57"/>
    </row>
    <row r="4066" spans="4:5">
      <c r="D4066" s="57"/>
      <c r="E4066" s="57"/>
    </row>
    <row r="4067" spans="4:5">
      <c r="D4067" s="57"/>
      <c r="E4067" s="57"/>
    </row>
    <row r="4068" spans="4:5">
      <c r="D4068" s="57"/>
      <c r="E4068" s="57"/>
    </row>
    <row r="4069" spans="4:5">
      <c r="D4069" s="57"/>
      <c r="E4069" s="57"/>
    </row>
    <row r="4070" spans="4:5">
      <c r="D4070" s="57"/>
      <c r="E4070" s="57"/>
    </row>
    <row r="4071" spans="4:5">
      <c r="D4071" s="57"/>
      <c r="E4071" s="57"/>
    </row>
    <row r="4072" spans="4:5">
      <c r="D4072" s="57"/>
      <c r="E4072" s="57"/>
    </row>
    <row r="4073" spans="4:5">
      <c r="D4073" s="57"/>
      <c r="E4073" s="57"/>
    </row>
    <row r="4074" spans="4:5">
      <c r="D4074" s="57"/>
      <c r="E4074" s="57"/>
    </row>
    <row r="4075" spans="4:5">
      <c r="D4075" s="57"/>
      <c r="E4075" s="57"/>
    </row>
    <row r="4076" spans="4:5">
      <c r="D4076" s="57"/>
      <c r="E4076" s="57"/>
    </row>
    <row r="4077" spans="4:5">
      <c r="D4077" s="57"/>
      <c r="E4077" s="57"/>
    </row>
    <row r="4078" spans="4:5">
      <c r="D4078" s="57"/>
      <c r="E4078" s="57"/>
    </row>
    <row r="4079" spans="4:5">
      <c r="D4079" s="57"/>
      <c r="E4079" s="57"/>
    </row>
    <row r="4080" spans="4:5">
      <c r="D4080" s="57"/>
      <c r="E4080" s="57"/>
    </row>
    <row r="4081" spans="4:5">
      <c r="D4081" s="57"/>
      <c r="E4081" s="57"/>
    </row>
    <row r="4082" spans="4:5">
      <c r="D4082" s="57"/>
      <c r="E4082" s="57"/>
    </row>
    <row r="4083" spans="4:5">
      <c r="D4083" s="57"/>
      <c r="E4083" s="57"/>
    </row>
    <row r="4084" spans="4:5">
      <c r="D4084" s="57"/>
      <c r="E4084" s="57"/>
    </row>
    <row r="4085" spans="4:5">
      <c r="D4085" s="57"/>
      <c r="E4085" s="57"/>
    </row>
    <row r="4086" spans="4:5">
      <c r="D4086" s="57"/>
      <c r="E4086" s="57"/>
    </row>
    <row r="4087" spans="4:5">
      <c r="D4087" s="57"/>
      <c r="E4087" s="57"/>
    </row>
    <row r="4088" spans="4:5">
      <c r="D4088" s="57"/>
      <c r="E4088" s="57"/>
    </row>
    <row r="4089" spans="4:5">
      <c r="D4089" s="57"/>
      <c r="E4089" s="57"/>
    </row>
    <row r="4090" spans="4:5">
      <c r="D4090" s="57"/>
      <c r="E4090" s="57"/>
    </row>
    <row r="4091" spans="4:5">
      <c r="D4091" s="57"/>
      <c r="E4091" s="57"/>
    </row>
    <row r="4092" spans="4:5">
      <c r="D4092" s="57"/>
      <c r="E4092" s="57"/>
    </row>
    <row r="4093" spans="4:5">
      <c r="D4093" s="57"/>
      <c r="E4093" s="57"/>
    </row>
    <row r="4094" spans="4:5">
      <c r="D4094" s="57"/>
      <c r="E4094" s="57"/>
    </row>
    <row r="4095" spans="4:5">
      <c r="D4095" s="57"/>
      <c r="E4095" s="57"/>
    </row>
    <row r="4096" spans="4:5">
      <c r="D4096" s="57"/>
      <c r="E4096" s="57"/>
    </row>
    <row r="4097" spans="4:5">
      <c r="D4097" s="57"/>
      <c r="E4097" s="57"/>
    </row>
    <row r="4098" spans="4:5">
      <c r="D4098" s="57"/>
      <c r="E4098" s="57"/>
    </row>
    <row r="4099" spans="4:5">
      <c r="D4099" s="57"/>
      <c r="E4099" s="57"/>
    </row>
    <row r="4100" spans="4:5">
      <c r="D4100" s="57"/>
      <c r="E4100" s="57"/>
    </row>
    <row r="4101" spans="4:5">
      <c r="D4101" s="57"/>
      <c r="E4101" s="57"/>
    </row>
    <row r="4102" spans="4:5">
      <c r="D4102" s="57"/>
      <c r="E4102" s="57"/>
    </row>
    <row r="4103" spans="4:5">
      <c r="D4103" s="57"/>
      <c r="E4103" s="57"/>
    </row>
    <row r="4104" spans="4:5">
      <c r="D4104" s="57"/>
      <c r="E4104" s="57"/>
    </row>
    <row r="4105" spans="4:5">
      <c r="D4105" s="57"/>
      <c r="E4105" s="57"/>
    </row>
    <row r="4106" spans="4:5">
      <c r="D4106" s="57"/>
      <c r="E4106" s="57"/>
    </row>
    <row r="4107" spans="4:5">
      <c r="D4107" s="57"/>
      <c r="E4107" s="57"/>
    </row>
    <row r="4108" spans="4:5">
      <c r="D4108" s="57"/>
      <c r="E4108" s="57"/>
    </row>
    <row r="4109" spans="4:5">
      <c r="D4109" s="57"/>
      <c r="E4109" s="57"/>
    </row>
    <row r="4110" spans="4:5">
      <c r="D4110" s="57"/>
      <c r="E4110" s="57"/>
    </row>
    <row r="4111" spans="4:5">
      <c r="D4111" s="57"/>
      <c r="E4111" s="57"/>
    </row>
    <row r="4112" spans="4:5">
      <c r="D4112" s="57"/>
      <c r="E4112" s="57"/>
    </row>
    <row r="4113" spans="4:5">
      <c r="D4113" s="57"/>
      <c r="E4113" s="57"/>
    </row>
    <row r="4114" spans="4:5">
      <c r="D4114" s="57"/>
      <c r="E4114" s="57"/>
    </row>
    <row r="4115" spans="4:5">
      <c r="D4115" s="57"/>
      <c r="E4115" s="57"/>
    </row>
    <row r="4116" spans="4:5">
      <c r="D4116" s="57"/>
      <c r="E4116" s="57"/>
    </row>
    <row r="4117" spans="4:5">
      <c r="D4117" s="57"/>
      <c r="E4117" s="57"/>
    </row>
    <row r="4118" spans="4:5">
      <c r="D4118" s="57"/>
      <c r="E4118" s="57"/>
    </row>
    <row r="4119" spans="4:5">
      <c r="D4119" s="57"/>
      <c r="E4119" s="57"/>
    </row>
    <row r="4120" spans="4:5">
      <c r="D4120" s="57"/>
      <c r="E4120" s="57"/>
    </row>
    <row r="4121" spans="4:5">
      <c r="D4121" s="57"/>
      <c r="E4121" s="57"/>
    </row>
    <row r="4122" spans="4:5">
      <c r="D4122" s="57"/>
      <c r="E4122" s="57"/>
    </row>
    <row r="4123" spans="4:5">
      <c r="D4123" s="57"/>
      <c r="E4123" s="57"/>
    </row>
    <row r="4124" spans="4:5">
      <c r="D4124" s="57"/>
      <c r="E4124" s="57"/>
    </row>
    <row r="4125" spans="4:5">
      <c r="D4125" s="57"/>
      <c r="E4125" s="57"/>
    </row>
    <row r="4126" spans="4:5">
      <c r="D4126" s="57"/>
      <c r="E4126" s="57"/>
    </row>
    <row r="4127" spans="4:5">
      <c r="D4127" s="57"/>
      <c r="E4127" s="57"/>
    </row>
    <row r="4128" spans="4:5">
      <c r="D4128" s="57"/>
      <c r="E4128" s="57"/>
    </row>
    <row r="4129" spans="4:5">
      <c r="D4129" s="57"/>
      <c r="E4129" s="57"/>
    </row>
    <row r="4130" spans="4:5">
      <c r="D4130" s="57"/>
      <c r="E4130" s="57"/>
    </row>
    <row r="4131" spans="4:5">
      <c r="D4131" s="57"/>
      <c r="E4131" s="57"/>
    </row>
    <row r="4132" spans="4:5">
      <c r="D4132" s="57"/>
      <c r="E4132" s="57"/>
    </row>
    <row r="4133" spans="4:5">
      <c r="D4133" s="57"/>
      <c r="E4133" s="57"/>
    </row>
    <row r="4134" spans="4:5">
      <c r="D4134" s="57"/>
      <c r="E4134" s="57"/>
    </row>
    <row r="4135" spans="4:5">
      <c r="D4135" s="57"/>
      <c r="E4135" s="57"/>
    </row>
    <row r="4136" spans="4:5">
      <c r="D4136" s="57"/>
      <c r="E4136" s="57"/>
    </row>
    <row r="4137" spans="4:5">
      <c r="D4137" s="57"/>
      <c r="E4137" s="57"/>
    </row>
    <row r="4138" spans="4:5">
      <c r="D4138" s="57"/>
      <c r="E4138" s="57"/>
    </row>
    <row r="4139" spans="4:5">
      <c r="D4139" s="57"/>
      <c r="E4139" s="57"/>
    </row>
    <row r="4140" spans="4:5">
      <c r="D4140" s="57"/>
      <c r="E4140" s="57"/>
    </row>
    <row r="4141" spans="4:5">
      <c r="D4141" s="57"/>
      <c r="E4141" s="57"/>
    </row>
    <row r="4142" spans="4:5">
      <c r="D4142" s="57"/>
      <c r="E4142" s="57"/>
    </row>
    <row r="4143" spans="4:5">
      <c r="D4143" s="57"/>
      <c r="E4143" s="57"/>
    </row>
    <row r="4144" spans="4:5">
      <c r="D4144" s="57"/>
      <c r="E4144" s="57"/>
    </row>
    <row r="4145" spans="4:5">
      <c r="D4145" s="57"/>
      <c r="E4145" s="57"/>
    </row>
    <row r="4146" spans="4:5">
      <c r="D4146" s="57"/>
      <c r="E4146" s="57"/>
    </row>
    <row r="4147" spans="4:5">
      <c r="D4147" s="57"/>
      <c r="E4147" s="57"/>
    </row>
    <row r="4148" spans="4:5">
      <c r="D4148" s="57"/>
      <c r="E4148" s="57"/>
    </row>
    <row r="4149" spans="4:5">
      <c r="D4149" s="57"/>
      <c r="E4149" s="57"/>
    </row>
    <row r="4150" spans="4:5">
      <c r="D4150" s="57"/>
      <c r="E4150" s="57"/>
    </row>
    <row r="4151" spans="4:5">
      <c r="D4151" s="57"/>
      <c r="E4151" s="57"/>
    </row>
    <row r="4152" spans="4:5">
      <c r="D4152" s="57"/>
      <c r="E4152" s="57"/>
    </row>
    <row r="4153" spans="4:5">
      <c r="D4153" s="57"/>
      <c r="E4153" s="57"/>
    </row>
    <row r="4154" spans="4:5">
      <c r="D4154" s="57"/>
      <c r="E4154" s="57"/>
    </row>
    <row r="4155" spans="4:5">
      <c r="D4155" s="57"/>
      <c r="E4155" s="57"/>
    </row>
    <row r="4156" spans="4:5">
      <c r="D4156" s="57"/>
      <c r="E4156" s="57"/>
    </row>
    <row r="4157" spans="4:5">
      <c r="D4157" s="57"/>
      <c r="E4157" s="57"/>
    </row>
    <row r="4158" spans="4:5">
      <c r="D4158" s="57"/>
      <c r="E4158" s="57"/>
    </row>
    <row r="4159" spans="4:5">
      <c r="D4159" s="57"/>
      <c r="E4159" s="57"/>
    </row>
    <row r="4160" spans="4:5">
      <c r="D4160" s="57"/>
      <c r="E4160" s="57"/>
    </row>
    <row r="4161" spans="4:5">
      <c r="D4161" s="57"/>
      <c r="E4161" s="57"/>
    </row>
    <row r="4162" spans="4:5">
      <c r="D4162" s="57"/>
      <c r="E4162" s="57"/>
    </row>
    <row r="4163" spans="4:5">
      <c r="D4163" s="57"/>
      <c r="E4163" s="57"/>
    </row>
    <row r="4164" spans="4:5">
      <c r="D4164" s="57"/>
      <c r="E4164" s="57"/>
    </row>
    <row r="4165" spans="4:5">
      <c r="D4165" s="57"/>
      <c r="E4165" s="57"/>
    </row>
    <row r="4166" spans="4:5">
      <c r="D4166" s="57"/>
      <c r="E4166" s="57"/>
    </row>
    <row r="4167" spans="4:5">
      <c r="D4167" s="57"/>
      <c r="E4167" s="57"/>
    </row>
    <row r="4168" spans="4:5">
      <c r="D4168" s="57"/>
      <c r="E4168" s="57"/>
    </row>
    <row r="4169" spans="4:5">
      <c r="D4169" s="57"/>
      <c r="E4169" s="57"/>
    </row>
    <row r="4170" spans="4:5">
      <c r="D4170" s="57"/>
      <c r="E4170" s="57"/>
    </row>
    <row r="4171" spans="4:5">
      <c r="D4171" s="57"/>
      <c r="E4171" s="57"/>
    </row>
    <row r="4172" spans="4:5">
      <c r="D4172" s="57"/>
      <c r="E4172" s="57"/>
    </row>
    <row r="4173" spans="4:5">
      <c r="D4173" s="57"/>
      <c r="E4173" s="57"/>
    </row>
    <row r="4174" spans="4:5">
      <c r="D4174" s="57"/>
      <c r="E4174" s="57"/>
    </row>
    <row r="4175" spans="4:5">
      <c r="D4175" s="57"/>
      <c r="E4175" s="57"/>
    </row>
    <row r="4176" spans="4:5">
      <c r="D4176" s="57"/>
      <c r="E4176" s="57"/>
    </row>
    <row r="4177" spans="4:5">
      <c r="D4177" s="57"/>
      <c r="E4177" s="57"/>
    </row>
    <row r="4178" spans="4:5">
      <c r="D4178" s="57"/>
      <c r="E4178" s="57"/>
    </row>
    <row r="4179" spans="4:5">
      <c r="D4179" s="57"/>
      <c r="E4179" s="57"/>
    </row>
    <row r="4180" spans="4:5">
      <c r="D4180" s="57"/>
      <c r="E4180" s="57"/>
    </row>
    <row r="4181" spans="4:5">
      <c r="D4181" s="57"/>
      <c r="E4181" s="57"/>
    </row>
    <row r="4182" spans="4:5">
      <c r="D4182" s="57"/>
      <c r="E4182" s="57"/>
    </row>
    <row r="4183" spans="4:5">
      <c r="D4183" s="57"/>
      <c r="E4183" s="57"/>
    </row>
    <row r="4184" spans="4:5">
      <c r="D4184" s="57"/>
      <c r="E4184" s="57"/>
    </row>
    <row r="4185" spans="4:5">
      <c r="D4185" s="57"/>
      <c r="E4185" s="57"/>
    </row>
    <row r="4186" spans="4:5">
      <c r="D4186" s="57"/>
      <c r="E4186" s="57"/>
    </row>
    <row r="4187" spans="4:5">
      <c r="D4187" s="57"/>
      <c r="E4187" s="57"/>
    </row>
    <row r="4188" spans="4:5">
      <c r="D4188" s="57"/>
      <c r="E4188" s="57"/>
    </row>
    <row r="4189" spans="4:5">
      <c r="D4189" s="57"/>
      <c r="E4189" s="57"/>
    </row>
    <row r="4190" spans="4:5">
      <c r="D4190" s="57"/>
      <c r="E4190" s="57"/>
    </row>
    <row r="4191" spans="4:5">
      <c r="D4191" s="57"/>
      <c r="E4191" s="57"/>
    </row>
    <row r="4192" spans="4:5">
      <c r="D4192" s="57"/>
      <c r="E4192" s="57"/>
    </row>
    <row r="4193" spans="4:5">
      <c r="D4193" s="57"/>
      <c r="E4193" s="57"/>
    </row>
    <row r="4194" spans="4:5">
      <c r="D4194" s="57"/>
      <c r="E4194" s="57"/>
    </row>
    <row r="4195" spans="4:5">
      <c r="D4195" s="57"/>
      <c r="E4195" s="57"/>
    </row>
    <row r="4196" spans="4:5">
      <c r="D4196" s="57"/>
      <c r="E4196" s="57"/>
    </row>
    <row r="4197" spans="4:5">
      <c r="D4197" s="57"/>
      <c r="E4197" s="57"/>
    </row>
    <row r="4198" spans="4:5">
      <c r="D4198" s="57"/>
      <c r="E4198" s="57"/>
    </row>
    <row r="4199" spans="4:5">
      <c r="D4199" s="57"/>
      <c r="E4199" s="57"/>
    </row>
    <row r="4200" spans="4:5">
      <c r="D4200" s="57"/>
      <c r="E4200" s="57"/>
    </row>
    <row r="4201" spans="4:5">
      <c r="D4201" s="57"/>
      <c r="E4201" s="57"/>
    </row>
    <row r="4202" spans="4:5">
      <c r="D4202" s="57"/>
      <c r="E4202" s="57"/>
    </row>
    <row r="4203" spans="4:5">
      <c r="D4203" s="57"/>
      <c r="E4203" s="57"/>
    </row>
    <row r="4204" spans="4:5">
      <c r="D4204" s="57"/>
      <c r="E4204" s="57"/>
    </row>
    <row r="4205" spans="4:5">
      <c r="D4205" s="57"/>
      <c r="E4205" s="57"/>
    </row>
    <row r="4206" spans="4:5">
      <c r="D4206" s="57"/>
      <c r="E4206" s="57"/>
    </row>
    <row r="4207" spans="4:5">
      <c r="D4207" s="57"/>
      <c r="E4207" s="57"/>
    </row>
    <row r="4208" spans="4:5">
      <c r="D4208" s="57"/>
      <c r="E4208" s="57"/>
    </row>
    <row r="4209" spans="4:5">
      <c r="D4209" s="57"/>
      <c r="E4209" s="57"/>
    </row>
    <row r="4210" spans="4:5">
      <c r="D4210" s="57"/>
      <c r="E4210" s="57"/>
    </row>
    <row r="4211" spans="4:5">
      <c r="D4211" s="57"/>
      <c r="E4211" s="57"/>
    </row>
    <row r="4212" spans="4:5">
      <c r="D4212" s="57"/>
      <c r="E4212" s="57"/>
    </row>
    <row r="4213" spans="4:5">
      <c r="D4213" s="57"/>
      <c r="E4213" s="57"/>
    </row>
    <row r="4214" spans="4:5">
      <c r="D4214" s="57"/>
      <c r="E4214" s="57"/>
    </row>
    <row r="4215" spans="4:5">
      <c r="D4215" s="57"/>
      <c r="E4215" s="57"/>
    </row>
    <row r="4216" spans="4:5">
      <c r="D4216" s="57"/>
      <c r="E4216" s="57"/>
    </row>
    <row r="4217" spans="4:5">
      <c r="D4217" s="57"/>
      <c r="E4217" s="57"/>
    </row>
    <row r="4218" spans="4:5">
      <c r="D4218" s="57"/>
      <c r="E4218" s="57"/>
    </row>
    <row r="4219" spans="4:5">
      <c r="D4219" s="57"/>
      <c r="E4219" s="57"/>
    </row>
    <row r="4220" spans="4:5">
      <c r="D4220" s="57"/>
      <c r="E4220" s="57"/>
    </row>
    <row r="4221" spans="4:5">
      <c r="D4221" s="57"/>
      <c r="E4221" s="57"/>
    </row>
    <row r="4222" spans="4:5">
      <c r="D4222" s="57"/>
      <c r="E4222" s="57"/>
    </row>
    <row r="4223" spans="4:5">
      <c r="D4223" s="57"/>
      <c r="E4223" s="57"/>
    </row>
    <row r="4224" spans="4:5">
      <c r="D4224" s="57"/>
      <c r="E4224" s="57"/>
    </row>
    <row r="4225" spans="4:5">
      <c r="D4225" s="57"/>
      <c r="E4225" s="57"/>
    </row>
    <row r="4226" spans="4:5">
      <c r="D4226" s="57"/>
      <c r="E4226" s="57"/>
    </row>
    <row r="4227" spans="4:5">
      <c r="D4227" s="57"/>
      <c r="E4227" s="57"/>
    </row>
    <row r="4228" spans="4:5">
      <c r="D4228" s="57"/>
      <c r="E4228" s="57"/>
    </row>
    <row r="4229" spans="4:5">
      <c r="D4229" s="57"/>
      <c r="E4229" s="57"/>
    </row>
    <row r="4230" spans="4:5">
      <c r="D4230" s="57"/>
      <c r="E4230" s="57"/>
    </row>
    <row r="4231" spans="4:5">
      <c r="D4231" s="57"/>
      <c r="E4231" s="57"/>
    </row>
    <row r="4232" spans="4:5">
      <c r="D4232" s="57"/>
      <c r="E4232" s="57"/>
    </row>
    <row r="4233" spans="4:5">
      <c r="D4233" s="57"/>
      <c r="E4233" s="57"/>
    </row>
    <row r="4234" spans="4:5">
      <c r="D4234" s="57"/>
      <c r="E4234" s="57"/>
    </row>
    <row r="4235" spans="4:5">
      <c r="D4235" s="57"/>
      <c r="E4235" s="57"/>
    </row>
    <row r="4236" spans="4:5">
      <c r="D4236" s="57"/>
      <c r="E4236" s="57"/>
    </row>
    <row r="4237" spans="4:5">
      <c r="D4237" s="57"/>
      <c r="E4237" s="57"/>
    </row>
    <row r="4238" spans="4:5">
      <c r="D4238" s="57"/>
      <c r="E4238" s="57"/>
    </row>
    <row r="4239" spans="4:5">
      <c r="D4239" s="57"/>
      <c r="E4239" s="57"/>
    </row>
    <row r="4240" spans="4:5">
      <c r="D4240" s="57"/>
      <c r="E4240" s="57"/>
    </row>
    <row r="4241" spans="4:5">
      <c r="D4241" s="57"/>
      <c r="E4241" s="57"/>
    </row>
    <row r="4242" spans="4:5">
      <c r="D4242" s="57"/>
      <c r="E4242" s="57"/>
    </row>
    <row r="4243" spans="4:5">
      <c r="D4243" s="57"/>
      <c r="E4243" s="57"/>
    </row>
    <row r="4244" spans="4:5">
      <c r="D4244" s="57"/>
      <c r="E4244" s="57"/>
    </row>
    <row r="4245" spans="4:5">
      <c r="D4245" s="57"/>
      <c r="E4245" s="57"/>
    </row>
    <row r="4246" spans="4:5">
      <c r="D4246" s="57"/>
      <c r="E4246" s="57"/>
    </row>
    <row r="4247" spans="4:5">
      <c r="D4247" s="57"/>
      <c r="E4247" s="57"/>
    </row>
    <row r="4248" spans="4:5">
      <c r="D4248" s="57"/>
      <c r="E4248" s="57"/>
    </row>
    <row r="4249" spans="4:5">
      <c r="D4249" s="57"/>
      <c r="E4249" s="57"/>
    </row>
    <row r="4250" spans="4:5">
      <c r="D4250" s="57"/>
      <c r="E4250" s="57"/>
    </row>
    <row r="4251" spans="4:5">
      <c r="D4251" s="57"/>
      <c r="E4251" s="57"/>
    </row>
    <row r="4252" spans="4:5">
      <c r="D4252" s="57"/>
      <c r="E4252" s="57"/>
    </row>
    <row r="4253" spans="4:5">
      <c r="D4253" s="57"/>
      <c r="E4253" s="57"/>
    </row>
    <row r="4254" spans="4:5">
      <c r="D4254" s="57"/>
      <c r="E4254" s="57"/>
    </row>
    <row r="4255" spans="4:5">
      <c r="D4255" s="57"/>
      <c r="E4255" s="57"/>
    </row>
    <row r="4256" spans="4:5">
      <c r="D4256" s="57"/>
      <c r="E4256" s="57"/>
    </row>
    <row r="4257" spans="4:5">
      <c r="D4257" s="57"/>
      <c r="E4257" s="57"/>
    </row>
    <row r="4258" spans="4:5">
      <c r="D4258" s="57"/>
      <c r="E4258" s="57"/>
    </row>
    <row r="4259" spans="4:5">
      <c r="D4259" s="57"/>
      <c r="E4259" s="57"/>
    </row>
    <row r="4260" spans="4:5">
      <c r="D4260" s="57"/>
      <c r="E4260" s="57"/>
    </row>
    <row r="4261" spans="4:5">
      <c r="D4261" s="57"/>
      <c r="E4261" s="57"/>
    </row>
    <row r="4262" spans="4:5">
      <c r="D4262" s="57"/>
      <c r="E4262" s="57"/>
    </row>
    <row r="4263" spans="4:5">
      <c r="D4263" s="57"/>
      <c r="E4263" s="57"/>
    </row>
    <row r="4264" spans="4:5">
      <c r="D4264" s="57"/>
      <c r="E4264" s="57"/>
    </row>
    <row r="4265" spans="4:5">
      <c r="D4265" s="57"/>
      <c r="E4265" s="57"/>
    </row>
    <row r="4266" spans="4:5">
      <c r="D4266" s="57"/>
      <c r="E4266" s="57"/>
    </row>
    <row r="4267" spans="4:5">
      <c r="D4267" s="57"/>
      <c r="E4267" s="57"/>
    </row>
    <row r="4268" spans="4:5">
      <c r="D4268" s="57"/>
      <c r="E4268" s="57"/>
    </row>
    <row r="4269" spans="4:5">
      <c r="D4269" s="57"/>
      <c r="E4269" s="57"/>
    </row>
    <row r="4270" spans="4:5">
      <c r="D4270" s="57"/>
      <c r="E4270" s="57"/>
    </row>
    <row r="4271" spans="4:5">
      <c r="D4271" s="57"/>
      <c r="E4271" s="57"/>
    </row>
    <row r="4272" spans="4:5">
      <c r="D4272" s="57"/>
      <c r="E4272" s="57"/>
    </row>
    <row r="4273" spans="4:5">
      <c r="D4273" s="57"/>
      <c r="E4273" s="57"/>
    </row>
    <row r="4274" spans="4:5">
      <c r="D4274" s="57"/>
      <c r="E4274" s="57"/>
    </row>
    <row r="4275" spans="4:5">
      <c r="D4275" s="57"/>
      <c r="E4275" s="57"/>
    </row>
    <row r="4276" spans="4:5">
      <c r="D4276" s="57"/>
      <c r="E4276" s="57"/>
    </row>
    <row r="4277" spans="4:5">
      <c r="D4277" s="57"/>
      <c r="E4277" s="57"/>
    </row>
    <row r="4278" spans="4:5">
      <c r="D4278" s="57"/>
      <c r="E4278" s="57"/>
    </row>
    <row r="4279" spans="4:5">
      <c r="D4279" s="57"/>
      <c r="E4279" s="57"/>
    </row>
    <row r="4280" spans="4:5">
      <c r="D4280" s="57"/>
      <c r="E4280" s="57"/>
    </row>
    <row r="4281" spans="4:5">
      <c r="D4281" s="57"/>
      <c r="E4281" s="57"/>
    </row>
    <row r="4282" spans="4:5">
      <c r="D4282" s="57"/>
      <c r="E4282" s="57"/>
    </row>
    <row r="4283" spans="4:5">
      <c r="D4283" s="57"/>
      <c r="E4283" s="57"/>
    </row>
    <row r="4284" spans="4:5">
      <c r="D4284" s="57"/>
      <c r="E4284" s="57"/>
    </row>
    <row r="4285" spans="4:5">
      <c r="D4285" s="57"/>
      <c r="E4285" s="57"/>
    </row>
    <row r="4286" spans="4:5">
      <c r="D4286" s="57"/>
      <c r="E4286" s="57"/>
    </row>
    <row r="4287" spans="4:5">
      <c r="D4287" s="57"/>
      <c r="E4287" s="57"/>
    </row>
    <row r="4288" spans="4:5">
      <c r="D4288" s="57"/>
      <c r="E4288" s="57"/>
    </row>
    <row r="4289" spans="4:5">
      <c r="D4289" s="57"/>
      <c r="E4289" s="57"/>
    </row>
    <row r="4290" spans="4:5">
      <c r="D4290" s="57"/>
      <c r="E4290" s="57"/>
    </row>
    <row r="4291" spans="4:5">
      <c r="D4291" s="57"/>
      <c r="E4291" s="57"/>
    </row>
    <row r="4292" spans="4:5">
      <c r="D4292" s="57"/>
      <c r="E4292" s="57"/>
    </row>
    <row r="4293" spans="4:5">
      <c r="D4293" s="57"/>
      <c r="E4293" s="57"/>
    </row>
    <row r="4294" spans="4:5">
      <c r="D4294" s="57"/>
      <c r="E4294" s="57"/>
    </row>
    <row r="4295" spans="4:5">
      <c r="D4295" s="57"/>
      <c r="E4295" s="57"/>
    </row>
    <row r="4296" spans="4:5">
      <c r="D4296" s="57"/>
      <c r="E4296" s="57"/>
    </row>
    <row r="4297" spans="4:5">
      <c r="D4297" s="57"/>
      <c r="E4297" s="57"/>
    </row>
    <row r="4298" spans="4:5">
      <c r="D4298" s="57"/>
      <c r="E4298" s="57"/>
    </row>
    <row r="4299" spans="4:5">
      <c r="D4299" s="57"/>
      <c r="E4299" s="57"/>
    </row>
    <row r="4300" spans="4:5">
      <c r="D4300" s="57"/>
      <c r="E4300" s="57"/>
    </row>
    <row r="4301" spans="4:5">
      <c r="D4301" s="57"/>
      <c r="E4301" s="57"/>
    </row>
    <row r="4302" spans="4:5">
      <c r="D4302" s="57"/>
      <c r="E4302" s="57"/>
    </row>
    <row r="4303" spans="4:5">
      <c r="D4303" s="57"/>
      <c r="E4303" s="57"/>
    </row>
    <row r="4304" spans="4:5">
      <c r="D4304" s="57"/>
      <c r="E4304" s="57"/>
    </row>
    <row r="4305" spans="4:5">
      <c r="D4305" s="57"/>
      <c r="E4305" s="57"/>
    </row>
    <row r="4306" spans="4:5">
      <c r="D4306" s="57"/>
      <c r="E4306" s="57"/>
    </row>
    <row r="4307" spans="4:5">
      <c r="D4307" s="57"/>
      <c r="E4307" s="57"/>
    </row>
    <row r="4308" spans="4:5">
      <c r="D4308" s="57"/>
      <c r="E4308" s="57"/>
    </row>
    <row r="4309" spans="4:5">
      <c r="D4309" s="57"/>
      <c r="E4309" s="57"/>
    </row>
    <row r="4310" spans="4:5">
      <c r="D4310" s="57"/>
      <c r="E4310" s="57"/>
    </row>
    <row r="4311" spans="4:5">
      <c r="D4311" s="57"/>
      <c r="E4311" s="57"/>
    </row>
    <row r="4312" spans="4:5">
      <c r="D4312" s="57"/>
      <c r="E4312" s="57"/>
    </row>
    <row r="4313" spans="4:5">
      <c r="D4313" s="57"/>
      <c r="E4313" s="57"/>
    </row>
    <row r="4314" spans="4:5">
      <c r="D4314" s="57"/>
      <c r="E4314" s="57"/>
    </row>
    <row r="4315" spans="4:5">
      <c r="D4315" s="57"/>
      <c r="E4315" s="57"/>
    </row>
    <row r="4316" spans="4:5">
      <c r="D4316" s="57"/>
      <c r="E4316" s="57"/>
    </row>
    <row r="4317" spans="4:5">
      <c r="D4317" s="57"/>
      <c r="E4317" s="57"/>
    </row>
    <row r="4318" spans="4:5">
      <c r="D4318" s="57"/>
      <c r="E4318" s="57"/>
    </row>
    <row r="4319" spans="4:5">
      <c r="D4319" s="57"/>
      <c r="E4319" s="57"/>
    </row>
    <row r="4320" spans="4:5">
      <c r="D4320" s="57"/>
      <c r="E4320" s="57"/>
    </row>
    <row r="4321" spans="4:5">
      <c r="D4321" s="57"/>
      <c r="E4321" s="57"/>
    </row>
    <row r="4322" spans="4:5">
      <c r="D4322" s="57"/>
      <c r="E4322" s="57"/>
    </row>
    <row r="4323" spans="4:5">
      <c r="D4323" s="57"/>
      <c r="E4323" s="57"/>
    </row>
    <row r="4324" spans="4:5">
      <c r="D4324" s="57"/>
      <c r="E4324" s="57"/>
    </row>
    <row r="4325" spans="4:5">
      <c r="D4325" s="57"/>
      <c r="E4325" s="57"/>
    </row>
    <row r="4326" spans="4:5">
      <c r="D4326" s="57"/>
      <c r="E4326" s="57"/>
    </row>
    <row r="4327" spans="4:5">
      <c r="D4327" s="57"/>
      <c r="E4327" s="57"/>
    </row>
    <row r="4328" spans="4:5">
      <c r="D4328" s="57"/>
      <c r="E4328" s="57"/>
    </row>
    <row r="4329" spans="4:5">
      <c r="D4329" s="57"/>
      <c r="E4329" s="57"/>
    </row>
    <row r="4330" spans="4:5">
      <c r="D4330" s="57"/>
      <c r="E4330" s="57"/>
    </row>
    <row r="4331" spans="4:5">
      <c r="D4331" s="57"/>
      <c r="E4331" s="57"/>
    </row>
    <row r="4332" spans="4:5">
      <c r="D4332" s="57"/>
      <c r="E4332" s="57"/>
    </row>
    <row r="4333" spans="4:5">
      <c r="D4333" s="57"/>
      <c r="E4333" s="57"/>
    </row>
    <row r="4334" spans="4:5">
      <c r="D4334" s="57"/>
      <c r="E4334" s="57"/>
    </row>
    <row r="4335" spans="4:5">
      <c r="D4335" s="57"/>
      <c r="E4335" s="57"/>
    </row>
    <row r="4336" spans="4:5">
      <c r="D4336" s="57"/>
      <c r="E4336" s="57"/>
    </row>
    <row r="4337" spans="4:5">
      <c r="D4337" s="57"/>
      <c r="E4337" s="57"/>
    </row>
    <row r="4338" spans="4:5">
      <c r="D4338" s="57"/>
      <c r="E4338" s="57"/>
    </row>
    <row r="4339" spans="4:5">
      <c r="D4339" s="57"/>
      <c r="E4339" s="57"/>
    </row>
    <row r="4340" spans="4:5">
      <c r="D4340" s="57"/>
      <c r="E4340" s="57"/>
    </row>
    <row r="4341" spans="4:5">
      <c r="D4341" s="57"/>
      <c r="E4341" s="57"/>
    </row>
    <row r="4342" spans="4:5">
      <c r="D4342" s="57"/>
      <c r="E4342" s="57"/>
    </row>
    <row r="4343" spans="4:5">
      <c r="D4343" s="57"/>
      <c r="E4343" s="57"/>
    </row>
    <row r="4344" spans="4:5">
      <c r="D4344" s="57"/>
      <c r="E4344" s="57"/>
    </row>
    <row r="4345" spans="4:5">
      <c r="D4345" s="57"/>
      <c r="E4345" s="57"/>
    </row>
    <row r="4346" spans="4:5">
      <c r="D4346" s="57"/>
      <c r="E4346" s="57"/>
    </row>
    <row r="4347" spans="4:5">
      <c r="D4347" s="57"/>
      <c r="E4347" s="57"/>
    </row>
    <row r="4348" spans="4:5">
      <c r="D4348" s="57"/>
      <c r="E4348" s="57"/>
    </row>
    <row r="4349" spans="4:5">
      <c r="D4349" s="57"/>
      <c r="E4349" s="57"/>
    </row>
    <row r="4350" spans="4:5">
      <c r="D4350" s="57"/>
      <c r="E4350" s="57"/>
    </row>
    <row r="4351" spans="4:5">
      <c r="D4351" s="57"/>
      <c r="E4351" s="57"/>
    </row>
    <row r="4352" spans="4:5">
      <c r="D4352" s="57"/>
      <c r="E4352" s="57"/>
    </row>
    <row r="4353" spans="4:5">
      <c r="D4353" s="57"/>
      <c r="E4353" s="57"/>
    </row>
    <row r="4354" spans="4:5">
      <c r="D4354" s="57"/>
      <c r="E4354" s="57"/>
    </row>
    <row r="4355" spans="4:5">
      <c r="D4355" s="57"/>
      <c r="E4355" s="57"/>
    </row>
    <row r="4356" spans="4:5">
      <c r="D4356" s="57"/>
      <c r="E4356" s="57"/>
    </row>
    <row r="4357" spans="4:5">
      <c r="D4357" s="57"/>
      <c r="E4357" s="57"/>
    </row>
    <row r="4358" spans="4:5">
      <c r="D4358" s="57"/>
      <c r="E4358" s="57"/>
    </row>
    <row r="4359" spans="4:5">
      <c r="D4359" s="57"/>
      <c r="E4359" s="57"/>
    </row>
    <row r="4360" spans="4:5">
      <c r="D4360" s="57"/>
      <c r="E4360" s="57"/>
    </row>
    <row r="4361" spans="4:5">
      <c r="D4361" s="57"/>
      <c r="E4361" s="57"/>
    </row>
    <row r="4362" spans="4:5">
      <c r="D4362" s="57"/>
      <c r="E4362" s="57"/>
    </row>
    <row r="4363" spans="4:5">
      <c r="D4363" s="57"/>
      <c r="E4363" s="57"/>
    </row>
    <row r="4364" spans="4:5">
      <c r="D4364" s="57"/>
      <c r="E4364" s="57"/>
    </row>
    <row r="4365" spans="4:5">
      <c r="D4365" s="57"/>
      <c r="E4365" s="57"/>
    </row>
    <row r="4366" spans="4:5">
      <c r="D4366" s="57"/>
      <c r="E4366" s="57"/>
    </row>
    <row r="4367" spans="4:5">
      <c r="D4367" s="57"/>
      <c r="E4367" s="57"/>
    </row>
    <row r="4368" spans="4:5">
      <c r="D4368" s="57"/>
      <c r="E4368" s="57"/>
    </row>
    <row r="4369" spans="4:5">
      <c r="D4369" s="57"/>
      <c r="E4369" s="57"/>
    </row>
    <row r="4370" spans="4:5">
      <c r="D4370" s="57"/>
      <c r="E4370" s="57"/>
    </row>
    <row r="4371" spans="4:5">
      <c r="D4371" s="57"/>
      <c r="E4371" s="57"/>
    </row>
    <row r="4372" spans="4:5">
      <c r="D4372" s="57"/>
      <c r="E4372" s="57"/>
    </row>
    <row r="4373" spans="4:5">
      <c r="D4373" s="57"/>
      <c r="E4373" s="57"/>
    </row>
    <row r="4374" spans="4:5">
      <c r="D4374" s="57"/>
      <c r="E4374" s="57"/>
    </row>
    <row r="4375" spans="4:5">
      <c r="D4375" s="57"/>
      <c r="E4375" s="57"/>
    </row>
    <row r="4376" spans="4:5">
      <c r="D4376" s="57"/>
      <c r="E4376" s="57"/>
    </row>
    <row r="4377" spans="4:5">
      <c r="D4377" s="57"/>
      <c r="E4377" s="57"/>
    </row>
    <row r="4378" spans="4:5">
      <c r="D4378" s="57"/>
      <c r="E4378" s="57"/>
    </row>
    <row r="4379" spans="4:5">
      <c r="D4379" s="57"/>
      <c r="E4379" s="57"/>
    </row>
    <row r="4380" spans="4:5">
      <c r="D4380" s="57"/>
      <c r="E4380" s="57"/>
    </row>
    <row r="4381" spans="4:5">
      <c r="D4381" s="57"/>
      <c r="E4381" s="57"/>
    </row>
    <row r="4382" spans="4:5">
      <c r="D4382" s="57"/>
      <c r="E4382" s="57"/>
    </row>
    <row r="4383" spans="4:5">
      <c r="D4383" s="57"/>
      <c r="E4383" s="57"/>
    </row>
    <row r="4384" spans="4:5">
      <c r="D4384" s="57"/>
      <c r="E4384" s="57"/>
    </row>
    <row r="4385" spans="4:5">
      <c r="D4385" s="57"/>
      <c r="E4385" s="57"/>
    </row>
    <row r="4386" spans="4:5">
      <c r="D4386" s="57"/>
      <c r="E4386" s="57"/>
    </row>
    <row r="4387" spans="4:5">
      <c r="D4387" s="57"/>
      <c r="E4387" s="57"/>
    </row>
    <row r="4388" spans="4:5">
      <c r="D4388" s="57"/>
      <c r="E4388" s="57"/>
    </row>
    <row r="4389" spans="4:5">
      <c r="D4389" s="57"/>
      <c r="E4389" s="57"/>
    </row>
    <row r="4390" spans="4:5">
      <c r="D4390" s="57"/>
      <c r="E4390" s="57"/>
    </row>
    <row r="4391" spans="4:5">
      <c r="D4391" s="57"/>
      <c r="E4391" s="57"/>
    </row>
    <row r="4392" spans="4:5">
      <c r="D4392" s="57"/>
      <c r="E4392" s="57"/>
    </row>
    <row r="4393" spans="4:5">
      <c r="D4393" s="57"/>
      <c r="E4393" s="57"/>
    </row>
    <row r="4394" spans="4:5">
      <c r="D4394" s="57"/>
      <c r="E4394" s="57"/>
    </row>
    <row r="4395" spans="4:5">
      <c r="D4395" s="57"/>
      <c r="E4395" s="57"/>
    </row>
    <row r="4396" spans="4:5">
      <c r="D4396" s="57"/>
      <c r="E4396" s="57"/>
    </row>
    <row r="4397" spans="4:5">
      <c r="D4397" s="57"/>
      <c r="E4397" s="57"/>
    </row>
    <row r="4398" spans="4:5">
      <c r="D4398" s="57"/>
      <c r="E4398" s="57"/>
    </row>
    <row r="4399" spans="4:5">
      <c r="D4399" s="57"/>
      <c r="E4399" s="57"/>
    </row>
    <row r="4400" spans="4:5">
      <c r="D4400" s="57"/>
      <c r="E4400" s="57"/>
    </row>
    <row r="4401" spans="4:5">
      <c r="D4401" s="57"/>
      <c r="E4401" s="57"/>
    </row>
    <row r="4402" spans="4:5">
      <c r="D4402" s="57"/>
      <c r="E4402" s="57"/>
    </row>
    <row r="4403" spans="4:5">
      <c r="D4403" s="57"/>
      <c r="E4403" s="57"/>
    </row>
    <row r="4404" spans="4:5">
      <c r="D4404" s="57"/>
      <c r="E4404" s="57"/>
    </row>
    <row r="4405" spans="4:5">
      <c r="D4405" s="57"/>
      <c r="E4405" s="57"/>
    </row>
    <row r="4406" spans="4:5">
      <c r="D4406" s="57"/>
      <c r="E4406" s="57"/>
    </row>
    <row r="4407" spans="4:5">
      <c r="D4407" s="57"/>
      <c r="E4407" s="57"/>
    </row>
    <row r="4408" spans="4:5">
      <c r="D4408" s="57"/>
      <c r="E4408" s="57"/>
    </row>
    <row r="4409" spans="4:5">
      <c r="D4409" s="57"/>
      <c r="E4409" s="57"/>
    </row>
    <row r="4410" spans="4:5">
      <c r="D4410" s="57"/>
      <c r="E4410" s="57"/>
    </row>
    <row r="4411" spans="4:5">
      <c r="D4411" s="57"/>
      <c r="E4411" s="57"/>
    </row>
    <row r="4412" spans="4:5">
      <c r="D4412" s="57"/>
      <c r="E4412" s="57"/>
    </row>
    <row r="4413" spans="4:5">
      <c r="D4413" s="57"/>
      <c r="E4413" s="57"/>
    </row>
    <row r="4414" spans="4:5">
      <c r="D4414" s="57"/>
      <c r="E4414" s="57"/>
    </row>
    <row r="4415" spans="4:5">
      <c r="D4415" s="57"/>
      <c r="E4415" s="57"/>
    </row>
    <row r="4416" spans="4:5">
      <c r="D4416" s="57"/>
      <c r="E4416" s="57"/>
    </row>
    <row r="4417" spans="4:5">
      <c r="D4417" s="57"/>
      <c r="E4417" s="57"/>
    </row>
    <row r="4418" spans="4:5">
      <c r="D4418" s="57"/>
      <c r="E4418" s="57"/>
    </row>
    <row r="4419" spans="4:5">
      <c r="D4419" s="57"/>
      <c r="E4419" s="57"/>
    </row>
    <row r="4420" spans="4:5">
      <c r="D4420" s="57"/>
      <c r="E4420" s="57"/>
    </row>
    <row r="4421" spans="4:5">
      <c r="D4421" s="57"/>
      <c r="E4421" s="57"/>
    </row>
    <row r="4422" spans="4:5">
      <c r="D4422" s="57"/>
      <c r="E4422" s="57"/>
    </row>
    <row r="4423" spans="4:5">
      <c r="D4423" s="57"/>
      <c r="E4423" s="57"/>
    </row>
    <row r="4424" spans="4:5">
      <c r="D4424" s="57"/>
      <c r="E4424" s="57"/>
    </row>
    <row r="4425" spans="4:5">
      <c r="D4425" s="57"/>
      <c r="E4425" s="57"/>
    </row>
    <row r="4426" spans="4:5">
      <c r="D4426" s="57"/>
      <c r="E4426" s="57"/>
    </row>
    <row r="4427" spans="4:5">
      <c r="D4427" s="57"/>
      <c r="E4427" s="57"/>
    </row>
    <row r="4428" spans="4:5">
      <c r="D4428" s="57"/>
      <c r="E4428" s="57"/>
    </row>
    <row r="4429" spans="4:5">
      <c r="D4429" s="57"/>
      <c r="E4429" s="57"/>
    </row>
    <row r="4430" spans="4:5">
      <c r="D4430" s="57"/>
      <c r="E4430" s="57"/>
    </row>
    <row r="4431" spans="4:5">
      <c r="D4431" s="57"/>
      <c r="E4431" s="57"/>
    </row>
    <row r="4432" spans="4:5">
      <c r="D4432" s="57"/>
      <c r="E4432" s="57"/>
    </row>
    <row r="4433" spans="4:5">
      <c r="D4433" s="57"/>
      <c r="E4433" s="57"/>
    </row>
    <row r="4434" spans="4:5">
      <c r="D4434" s="57"/>
      <c r="E4434" s="57"/>
    </row>
    <row r="4435" spans="4:5">
      <c r="D4435" s="57"/>
      <c r="E4435" s="57"/>
    </row>
    <row r="4436" spans="4:5">
      <c r="D4436" s="57"/>
      <c r="E4436" s="57"/>
    </row>
    <row r="4437" spans="4:5">
      <c r="D4437" s="57"/>
      <c r="E4437" s="57"/>
    </row>
    <row r="4438" spans="4:5">
      <c r="D4438" s="57"/>
      <c r="E4438" s="57"/>
    </row>
    <row r="4439" spans="4:5">
      <c r="D4439" s="57"/>
      <c r="E4439" s="57"/>
    </row>
    <row r="4440" spans="4:5">
      <c r="D4440" s="57"/>
      <c r="E4440" s="57"/>
    </row>
    <row r="4441" spans="4:5">
      <c r="D4441" s="57"/>
      <c r="E4441" s="57"/>
    </row>
    <row r="4442" spans="4:5">
      <c r="D4442" s="57"/>
      <c r="E4442" s="57"/>
    </row>
    <row r="4443" spans="4:5">
      <c r="D4443" s="57"/>
      <c r="E4443" s="57"/>
    </row>
    <row r="4444" spans="4:5">
      <c r="D4444" s="57"/>
      <c r="E4444" s="57"/>
    </row>
    <row r="4445" spans="4:5">
      <c r="D4445" s="57"/>
      <c r="E4445" s="57"/>
    </row>
    <row r="4446" spans="4:5">
      <c r="D4446" s="57"/>
      <c r="E4446" s="57"/>
    </row>
    <row r="4447" spans="4:5">
      <c r="D4447" s="57"/>
      <c r="E4447" s="57"/>
    </row>
    <row r="4448" spans="4:5">
      <c r="D4448" s="57"/>
      <c r="E4448" s="57"/>
    </row>
    <row r="4449" spans="4:5">
      <c r="D4449" s="57"/>
      <c r="E4449" s="57"/>
    </row>
    <row r="4450" spans="4:5">
      <c r="D4450" s="57"/>
      <c r="E4450" s="57"/>
    </row>
    <row r="4451" spans="4:5">
      <c r="D4451" s="57"/>
      <c r="E4451" s="57"/>
    </row>
    <row r="4452" spans="4:5">
      <c r="D4452" s="57"/>
      <c r="E4452" s="57"/>
    </row>
    <row r="4453" spans="4:5">
      <c r="D4453" s="57"/>
      <c r="E4453" s="57"/>
    </row>
    <row r="4454" spans="4:5">
      <c r="D4454" s="57"/>
      <c r="E4454" s="57"/>
    </row>
    <row r="4455" spans="4:5">
      <c r="D4455" s="57"/>
      <c r="E4455" s="57"/>
    </row>
    <row r="4456" spans="4:5">
      <c r="D4456" s="57"/>
      <c r="E4456" s="57"/>
    </row>
    <row r="4457" spans="4:5">
      <c r="D4457" s="57"/>
      <c r="E4457" s="57"/>
    </row>
    <row r="4458" spans="4:5">
      <c r="D4458" s="57"/>
      <c r="E4458" s="57"/>
    </row>
    <row r="4459" spans="4:5">
      <c r="D4459" s="57"/>
      <c r="E4459" s="57"/>
    </row>
    <row r="4460" spans="4:5">
      <c r="D4460" s="57"/>
      <c r="E4460" s="57"/>
    </row>
    <row r="4461" spans="4:5">
      <c r="D4461" s="57"/>
      <c r="E4461" s="57"/>
    </row>
    <row r="4462" spans="4:5">
      <c r="D4462" s="57"/>
      <c r="E4462" s="57"/>
    </row>
    <row r="4463" spans="4:5">
      <c r="D4463" s="57"/>
      <c r="E4463" s="57"/>
    </row>
    <row r="4464" spans="4:5">
      <c r="D4464" s="57"/>
      <c r="E4464" s="57"/>
    </row>
    <row r="4465" spans="4:5">
      <c r="D4465" s="57"/>
      <c r="E4465" s="57"/>
    </row>
    <row r="4466" spans="4:5">
      <c r="D4466" s="57"/>
      <c r="E4466" s="57"/>
    </row>
    <row r="4467" spans="4:5">
      <c r="D4467" s="57"/>
      <c r="E4467" s="57"/>
    </row>
    <row r="4468" spans="4:5">
      <c r="D4468" s="57"/>
      <c r="E4468" s="57"/>
    </row>
    <row r="4469" spans="4:5">
      <c r="D4469" s="57"/>
      <c r="E4469" s="57"/>
    </row>
    <row r="4470" spans="4:5">
      <c r="D4470" s="57"/>
      <c r="E4470" s="57"/>
    </row>
    <row r="4471" spans="4:5">
      <c r="D4471" s="57"/>
      <c r="E4471" s="57"/>
    </row>
    <row r="4472" spans="4:5">
      <c r="D4472" s="57"/>
      <c r="E4472" s="57"/>
    </row>
    <row r="4473" spans="4:5">
      <c r="D4473" s="57"/>
      <c r="E4473" s="57"/>
    </row>
    <row r="4474" spans="4:5">
      <c r="D4474" s="57"/>
      <c r="E4474" s="57"/>
    </row>
    <row r="4475" spans="4:5">
      <c r="D4475" s="57"/>
      <c r="E4475" s="57"/>
    </row>
    <row r="4476" spans="4:5">
      <c r="D4476" s="57"/>
      <c r="E4476" s="57"/>
    </row>
    <row r="4477" spans="4:5">
      <c r="D4477" s="57"/>
      <c r="E4477" s="57"/>
    </row>
    <row r="4478" spans="4:5">
      <c r="D4478" s="57"/>
      <c r="E4478" s="57"/>
    </row>
    <row r="4479" spans="4:5">
      <c r="D4479" s="57"/>
      <c r="E4479" s="57"/>
    </row>
    <row r="4480" spans="4:5">
      <c r="D4480" s="57"/>
      <c r="E4480" s="57"/>
    </row>
    <row r="4481" spans="4:5">
      <c r="D4481" s="57"/>
      <c r="E4481" s="57"/>
    </row>
    <row r="4482" spans="4:5">
      <c r="D4482" s="57"/>
      <c r="E4482" s="57"/>
    </row>
    <row r="4483" spans="4:5">
      <c r="D4483" s="57"/>
      <c r="E4483" s="57"/>
    </row>
    <row r="4484" spans="4:5">
      <c r="D4484" s="57"/>
      <c r="E4484" s="57"/>
    </row>
    <row r="4485" spans="4:5">
      <c r="D4485" s="57"/>
      <c r="E4485" s="57"/>
    </row>
    <row r="4486" spans="4:5">
      <c r="D4486" s="57"/>
      <c r="E4486" s="57"/>
    </row>
    <row r="4487" spans="4:5">
      <c r="D4487" s="57"/>
      <c r="E4487" s="57"/>
    </row>
    <row r="4488" spans="4:5">
      <c r="D4488" s="57"/>
      <c r="E4488" s="57"/>
    </row>
    <row r="4489" spans="4:5">
      <c r="D4489" s="57"/>
      <c r="E4489" s="57"/>
    </row>
    <row r="4490" spans="4:5">
      <c r="D4490" s="57"/>
      <c r="E4490" s="57"/>
    </row>
    <row r="4491" spans="4:5">
      <c r="D4491" s="57"/>
      <c r="E4491" s="57"/>
    </row>
    <row r="4492" spans="4:5">
      <c r="D4492" s="57"/>
      <c r="E4492" s="57"/>
    </row>
    <row r="4493" spans="4:5">
      <c r="D4493" s="57"/>
      <c r="E4493" s="57"/>
    </row>
    <row r="4494" spans="4:5">
      <c r="D4494" s="57"/>
      <c r="E4494" s="57"/>
    </row>
    <row r="4495" spans="4:5">
      <c r="D4495" s="57"/>
      <c r="E4495" s="57"/>
    </row>
    <row r="4496" spans="4:5">
      <c r="D4496" s="57"/>
      <c r="E4496" s="57"/>
    </row>
    <row r="4497" spans="4:5">
      <c r="D4497" s="57"/>
      <c r="E4497" s="57"/>
    </row>
    <row r="4498" spans="4:5">
      <c r="D4498" s="57"/>
      <c r="E4498" s="57"/>
    </row>
    <row r="4499" spans="4:5">
      <c r="D4499" s="57"/>
      <c r="E4499" s="57"/>
    </row>
    <row r="4500" spans="4:5">
      <c r="D4500" s="57"/>
      <c r="E4500" s="57"/>
    </row>
    <row r="4501" spans="4:5">
      <c r="D4501" s="57"/>
      <c r="E4501" s="57"/>
    </row>
    <row r="4502" spans="4:5">
      <c r="D4502" s="57"/>
      <c r="E4502" s="57"/>
    </row>
    <row r="4503" spans="4:5">
      <c r="D4503" s="57"/>
      <c r="E4503" s="57"/>
    </row>
    <row r="4504" spans="4:5">
      <c r="D4504" s="57"/>
      <c r="E4504" s="57"/>
    </row>
    <row r="4505" spans="4:5">
      <c r="D4505" s="57"/>
      <c r="E4505" s="57"/>
    </row>
    <row r="4506" spans="4:5">
      <c r="D4506" s="57"/>
      <c r="E4506" s="57"/>
    </row>
    <row r="4507" spans="4:5">
      <c r="D4507" s="57"/>
      <c r="E4507" s="57"/>
    </row>
    <row r="4508" spans="4:5">
      <c r="D4508" s="57"/>
      <c r="E4508" s="57"/>
    </row>
    <row r="4509" spans="4:5">
      <c r="D4509" s="57"/>
      <c r="E4509" s="57"/>
    </row>
    <row r="4510" spans="4:5">
      <c r="D4510" s="57"/>
      <c r="E4510" s="57"/>
    </row>
    <row r="4511" spans="4:5">
      <c r="D4511" s="57"/>
      <c r="E4511" s="57"/>
    </row>
    <row r="4512" spans="4:5">
      <c r="D4512" s="57"/>
      <c r="E4512" s="57"/>
    </row>
    <row r="4513" spans="4:5">
      <c r="D4513" s="57"/>
      <c r="E4513" s="57"/>
    </row>
    <row r="4514" spans="4:5">
      <c r="D4514" s="57"/>
      <c r="E4514" s="57"/>
    </row>
    <row r="4515" spans="4:5">
      <c r="D4515" s="57"/>
      <c r="E4515" s="57"/>
    </row>
    <row r="4516" spans="4:5">
      <c r="D4516" s="57"/>
      <c r="E4516" s="57"/>
    </row>
    <row r="4517" spans="4:5">
      <c r="D4517" s="57"/>
      <c r="E4517" s="57"/>
    </row>
    <row r="4518" spans="4:5">
      <c r="D4518" s="57"/>
      <c r="E4518" s="57"/>
    </row>
    <row r="4519" spans="4:5">
      <c r="D4519" s="57"/>
      <c r="E4519" s="57"/>
    </row>
    <row r="4520" spans="4:5">
      <c r="D4520" s="57"/>
      <c r="E4520" s="57"/>
    </row>
    <row r="4521" spans="4:5">
      <c r="D4521" s="57"/>
      <c r="E4521" s="57"/>
    </row>
    <row r="4522" spans="4:5">
      <c r="D4522" s="57"/>
      <c r="E4522" s="57"/>
    </row>
    <row r="4523" spans="4:5">
      <c r="D4523" s="57"/>
      <c r="E4523" s="57"/>
    </row>
    <row r="4524" spans="4:5">
      <c r="D4524" s="57"/>
      <c r="E4524" s="57"/>
    </row>
    <row r="4525" spans="4:5">
      <c r="D4525" s="57"/>
      <c r="E4525" s="57"/>
    </row>
    <row r="4526" spans="4:5">
      <c r="D4526" s="57"/>
      <c r="E4526" s="57"/>
    </row>
    <row r="4527" spans="4:5">
      <c r="D4527" s="57"/>
      <c r="E4527" s="57"/>
    </row>
    <row r="4528" spans="4:5">
      <c r="D4528" s="57"/>
      <c r="E4528" s="57"/>
    </row>
    <row r="4529" spans="4:5">
      <c r="D4529" s="57"/>
      <c r="E4529" s="57"/>
    </row>
    <row r="4530" spans="4:5">
      <c r="D4530" s="57"/>
      <c r="E4530" s="57"/>
    </row>
    <row r="4531" spans="4:5">
      <c r="D4531" s="57"/>
      <c r="E4531" s="57"/>
    </row>
    <row r="4532" spans="4:5">
      <c r="D4532" s="57"/>
      <c r="E4532" s="57"/>
    </row>
    <row r="4533" spans="4:5">
      <c r="D4533" s="57"/>
      <c r="E4533" s="57"/>
    </row>
    <row r="4534" spans="4:5">
      <c r="D4534" s="57"/>
      <c r="E4534" s="57"/>
    </row>
    <row r="4535" spans="4:5">
      <c r="D4535" s="57"/>
      <c r="E4535" s="57"/>
    </row>
    <row r="4536" spans="4:5">
      <c r="D4536" s="57"/>
      <c r="E4536" s="57"/>
    </row>
    <row r="4537" spans="4:5">
      <c r="D4537" s="57"/>
      <c r="E4537" s="57"/>
    </row>
    <row r="4538" spans="4:5">
      <c r="D4538" s="57"/>
      <c r="E4538" s="57"/>
    </row>
    <row r="4539" spans="4:5">
      <c r="D4539" s="57"/>
      <c r="E4539" s="57"/>
    </row>
    <row r="4540" spans="4:5">
      <c r="D4540" s="57"/>
      <c r="E4540" s="57"/>
    </row>
    <row r="4541" spans="4:5">
      <c r="D4541" s="57"/>
      <c r="E4541" s="57"/>
    </row>
    <row r="4542" spans="4:5">
      <c r="D4542" s="57"/>
      <c r="E4542" s="57"/>
    </row>
    <row r="4543" spans="4:5">
      <c r="D4543" s="57"/>
      <c r="E4543" s="57"/>
    </row>
    <row r="4544" spans="4:5">
      <c r="D4544" s="57"/>
      <c r="E4544" s="57"/>
    </row>
    <row r="4545" spans="4:5">
      <c r="D4545" s="57"/>
      <c r="E4545" s="57"/>
    </row>
    <row r="4546" spans="4:5">
      <c r="D4546" s="57"/>
      <c r="E4546" s="57"/>
    </row>
    <row r="4547" spans="4:5">
      <c r="D4547" s="57"/>
      <c r="E4547" s="57"/>
    </row>
    <row r="4548" spans="4:5">
      <c r="D4548" s="57"/>
      <c r="E4548" s="57"/>
    </row>
    <row r="4549" spans="4:5">
      <c r="D4549" s="57"/>
      <c r="E4549" s="57"/>
    </row>
    <row r="4550" spans="4:5">
      <c r="D4550" s="57"/>
      <c r="E4550" s="57"/>
    </row>
    <row r="4551" spans="4:5">
      <c r="D4551" s="57"/>
      <c r="E4551" s="57"/>
    </row>
    <row r="4552" spans="4:5">
      <c r="D4552" s="57"/>
      <c r="E4552" s="57"/>
    </row>
    <row r="4553" spans="4:5">
      <c r="D4553" s="57"/>
      <c r="E4553" s="57"/>
    </row>
    <row r="4554" spans="4:5">
      <c r="D4554" s="57"/>
      <c r="E4554" s="57"/>
    </row>
    <row r="4555" spans="4:5">
      <c r="D4555" s="57"/>
      <c r="E4555" s="57"/>
    </row>
    <row r="4556" spans="4:5">
      <c r="D4556" s="57"/>
      <c r="E4556" s="57"/>
    </row>
    <row r="4557" spans="4:5">
      <c r="D4557" s="57"/>
      <c r="E4557" s="57"/>
    </row>
    <row r="4558" spans="4:5">
      <c r="D4558" s="57"/>
      <c r="E4558" s="57"/>
    </row>
    <row r="4559" spans="4:5">
      <c r="D4559" s="57"/>
      <c r="E4559" s="57"/>
    </row>
    <row r="4560" spans="4:5">
      <c r="D4560" s="57"/>
      <c r="E4560" s="57"/>
    </row>
    <row r="4561" spans="4:5">
      <c r="D4561" s="57"/>
      <c r="E4561" s="57"/>
    </row>
    <row r="4562" spans="4:5">
      <c r="D4562" s="57"/>
      <c r="E4562" s="57"/>
    </row>
    <row r="4563" spans="4:5">
      <c r="D4563" s="57"/>
      <c r="E4563" s="57"/>
    </row>
    <row r="4564" spans="4:5">
      <c r="D4564" s="57"/>
      <c r="E4564" s="57"/>
    </row>
    <row r="4565" spans="4:5">
      <c r="D4565" s="57"/>
      <c r="E4565" s="57"/>
    </row>
    <row r="4566" spans="4:5">
      <c r="D4566" s="57"/>
      <c r="E4566" s="57"/>
    </row>
    <row r="4567" spans="4:5">
      <c r="D4567" s="57"/>
      <c r="E4567" s="57"/>
    </row>
    <row r="4568" spans="4:5">
      <c r="D4568" s="57"/>
      <c r="E4568" s="57"/>
    </row>
    <row r="4569" spans="4:5">
      <c r="D4569" s="57"/>
      <c r="E4569" s="57"/>
    </row>
    <row r="4570" spans="4:5">
      <c r="D4570" s="57"/>
      <c r="E4570" s="57"/>
    </row>
    <row r="4571" spans="4:5">
      <c r="D4571" s="57"/>
      <c r="E4571" s="57"/>
    </row>
    <row r="4572" spans="4:5">
      <c r="D4572" s="57"/>
      <c r="E4572" s="57"/>
    </row>
    <row r="4573" spans="4:5">
      <c r="D4573" s="57"/>
      <c r="E4573" s="57"/>
    </row>
    <row r="4574" spans="4:5">
      <c r="D4574" s="57"/>
      <c r="E4574" s="57"/>
    </row>
    <row r="4575" spans="4:5">
      <c r="D4575" s="57"/>
      <c r="E4575" s="57"/>
    </row>
    <row r="4576" spans="4:5">
      <c r="D4576" s="57"/>
      <c r="E4576" s="57"/>
    </row>
    <row r="4577" spans="4:5">
      <c r="D4577" s="57"/>
      <c r="E4577" s="57"/>
    </row>
    <row r="4578" spans="4:5">
      <c r="D4578" s="57"/>
      <c r="E4578" s="57"/>
    </row>
    <row r="4579" spans="4:5">
      <c r="D4579" s="57"/>
      <c r="E4579" s="57"/>
    </row>
    <row r="4580" spans="4:5">
      <c r="D4580" s="57"/>
      <c r="E4580" s="57"/>
    </row>
    <row r="4581" spans="4:5">
      <c r="D4581" s="57"/>
      <c r="E4581" s="57"/>
    </row>
    <row r="4582" spans="4:5">
      <c r="D4582" s="57"/>
      <c r="E4582" s="57"/>
    </row>
    <row r="4583" spans="4:5">
      <c r="D4583" s="57"/>
      <c r="E4583" s="57"/>
    </row>
    <row r="4584" spans="4:5">
      <c r="D4584" s="57"/>
      <c r="E4584" s="57"/>
    </row>
    <row r="4585" spans="4:5">
      <c r="D4585" s="57"/>
      <c r="E4585" s="57"/>
    </row>
    <row r="4586" spans="4:5">
      <c r="D4586" s="57"/>
      <c r="E4586" s="57"/>
    </row>
    <row r="4587" spans="4:5">
      <c r="D4587" s="57"/>
      <c r="E4587" s="57"/>
    </row>
    <row r="4588" spans="4:5">
      <c r="D4588" s="57"/>
      <c r="E4588" s="57"/>
    </row>
    <row r="4589" spans="4:5">
      <c r="D4589" s="57"/>
      <c r="E4589" s="57"/>
    </row>
    <row r="4590" spans="4:5">
      <c r="D4590" s="57"/>
      <c r="E4590" s="57"/>
    </row>
    <row r="4591" spans="4:5">
      <c r="D4591" s="57"/>
      <c r="E4591" s="57"/>
    </row>
    <row r="4592" spans="4:5">
      <c r="D4592" s="57"/>
      <c r="E4592" s="57"/>
    </row>
    <row r="4593" spans="4:5">
      <c r="D4593" s="57"/>
      <c r="E4593" s="57"/>
    </row>
    <row r="4594" spans="4:5">
      <c r="D4594" s="57"/>
      <c r="E4594" s="57"/>
    </row>
    <row r="4595" spans="4:5">
      <c r="D4595" s="57"/>
      <c r="E4595" s="57"/>
    </row>
    <row r="4596" spans="4:5">
      <c r="D4596" s="57"/>
      <c r="E4596" s="57"/>
    </row>
    <row r="4597" spans="4:5">
      <c r="D4597" s="57"/>
      <c r="E4597" s="57"/>
    </row>
    <row r="4598" spans="4:5">
      <c r="D4598" s="57"/>
      <c r="E4598" s="57"/>
    </row>
    <row r="4599" spans="4:5">
      <c r="D4599" s="57"/>
      <c r="E4599" s="57"/>
    </row>
    <row r="4600" spans="4:5">
      <c r="D4600" s="57"/>
      <c r="E4600" s="57"/>
    </row>
    <row r="4601" spans="4:5">
      <c r="D4601" s="57"/>
      <c r="E4601" s="57"/>
    </row>
    <row r="4602" spans="4:5">
      <c r="D4602" s="57"/>
      <c r="E4602" s="57"/>
    </row>
    <row r="4603" spans="4:5">
      <c r="D4603" s="57"/>
      <c r="E4603" s="57"/>
    </row>
    <row r="4604" spans="4:5">
      <c r="D4604" s="57"/>
      <c r="E4604" s="57"/>
    </row>
    <row r="4605" spans="4:5">
      <c r="D4605" s="57"/>
      <c r="E4605" s="57"/>
    </row>
    <row r="4606" spans="4:5">
      <c r="D4606" s="57"/>
      <c r="E4606" s="57"/>
    </row>
    <row r="4607" spans="4:5">
      <c r="D4607" s="57"/>
      <c r="E4607" s="57"/>
    </row>
    <row r="4608" spans="4:5">
      <c r="D4608" s="57"/>
      <c r="E4608" s="57"/>
    </row>
    <row r="4609" spans="4:5">
      <c r="D4609" s="57"/>
      <c r="E4609" s="57"/>
    </row>
    <row r="4610" spans="4:5">
      <c r="D4610" s="57"/>
      <c r="E4610" s="57"/>
    </row>
    <row r="4611" spans="4:5">
      <c r="D4611" s="57"/>
      <c r="E4611" s="57"/>
    </row>
    <row r="4612" spans="4:5">
      <c r="D4612" s="57"/>
      <c r="E4612" s="57"/>
    </row>
    <row r="4613" spans="4:5">
      <c r="D4613" s="57"/>
      <c r="E4613" s="57"/>
    </row>
    <row r="4614" spans="4:5">
      <c r="D4614" s="57"/>
      <c r="E4614" s="57"/>
    </row>
    <row r="4615" spans="4:5">
      <c r="D4615" s="57"/>
      <c r="E4615" s="57"/>
    </row>
    <row r="4616" spans="4:5">
      <c r="D4616" s="57"/>
      <c r="E4616" s="57"/>
    </row>
    <row r="4617" spans="4:5">
      <c r="D4617" s="57"/>
      <c r="E4617" s="57"/>
    </row>
    <row r="4618" spans="4:5">
      <c r="D4618" s="57"/>
      <c r="E4618" s="57"/>
    </row>
    <row r="4619" spans="4:5">
      <c r="D4619" s="57"/>
      <c r="E4619" s="57"/>
    </row>
    <row r="4620" spans="4:5">
      <c r="D4620" s="57"/>
      <c r="E4620" s="57"/>
    </row>
    <row r="4621" spans="4:5">
      <c r="D4621" s="57"/>
      <c r="E4621" s="57"/>
    </row>
    <row r="4622" spans="4:5">
      <c r="D4622" s="57"/>
      <c r="E4622" s="57"/>
    </row>
    <row r="4623" spans="4:5">
      <c r="D4623" s="57"/>
      <c r="E4623" s="57"/>
    </row>
    <row r="4624" spans="4:5">
      <c r="D4624" s="57"/>
      <c r="E4624" s="57"/>
    </row>
    <row r="4625" spans="4:5">
      <c r="D4625" s="57"/>
      <c r="E4625" s="57"/>
    </row>
    <row r="4626" spans="4:5">
      <c r="D4626" s="57"/>
      <c r="E4626" s="57"/>
    </row>
    <row r="4627" spans="4:5">
      <c r="D4627" s="57"/>
      <c r="E4627" s="57"/>
    </row>
    <row r="4628" spans="4:5">
      <c r="D4628" s="57"/>
      <c r="E4628" s="57"/>
    </row>
    <row r="4629" spans="4:5">
      <c r="D4629" s="57"/>
      <c r="E4629" s="57"/>
    </row>
    <row r="4630" spans="4:5">
      <c r="D4630" s="57"/>
      <c r="E4630" s="57"/>
    </row>
    <row r="4631" spans="4:5">
      <c r="D4631" s="57"/>
      <c r="E4631" s="57"/>
    </row>
    <row r="4632" spans="4:5">
      <c r="D4632" s="57"/>
      <c r="E4632" s="57"/>
    </row>
    <row r="4633" spans="4:5">
      <c r="D4633" s="57"/>
      <c r="E4633" s="57"/>
    </row>
    <row r="4634" spans="4:5">
      <c r="D4634" s="57"/>
      <c r="E4634" s="57"/>
    </row>
    <row r="4635" spans="4:5">
      <c r="D4635" s="57"/>
      <c r="E4635" s="57"/>
    </row>
    <row r="4636" spans="4:5">
      <c r="D4636" s="57"/>
      <c r="E4636" s="57"/>
    </row>
    <row r="4637" spans="4:5">
      <c r="D4637" s="57"/>
      <c r="E4637" s="57"/>
    </row>
    <row r="4638" spans="4:5">
      <c r="D4638" s="57"/>
      <c r="E4638" s="57"/>
    </row>
    <row r="4639" spans="4:5">
      <c r="D4639" s="57"/>
      <c r="E4639" s="57"/>
    </row>
    <row r="4640" spans="4:5">
      <c r="D4640" s="57"/>
      <c r="E4640" s="57"/>
    </row>
    <row r="4641" spans="4:5">
      <c r="D4641" s="57"/>
      <c r="E4641" s="57"/>
    </row>
    <row r="4642" spans="4:5">
      <c r="D4642" s="57"/>
      <c r="E4642" s="57"/>
    </row>
    <row r="4643" spans="4:5">
      <c r="D4643" s="57"/>
      <c r="E4643" s="57"/>
    </row>
    <row r="4644" spans="4:5">
      <c r="D4644" s="57"/>
      <c r="E4644" s="57"/>
    </row>
    <row r="4645" spans="4:5">
      <c r="D4645" s="57"/>
      <c r="E4645" s="57"/>
    </row>
    <row r="4646" spans="4:5">
      <c r="D4646" s="57"/>
      <c r="E4646" s="57"/>
    </row>
    <row r="4647" spans="4:5">
      <c r="D4647" s="57"/>
      <c r="E4647" s="57"/>
    </row>
    <row r="4648" spans="4:5">
      <c r="D4648" s="57"/>
      <c r="E4648" s="57"/>
    </row>
    <row r="4649" spans="4:5">
      <c r="D4649" s="57"/>
      <c r="E4649" s="57"/>
    </row>
    <row r="4650" spans="4:5">
      <c r="D4650" s="57"/>
      <c r="E4650" s="57"/>
    </row>
    <row r="4651" spans="4:5">
      <c r="D4651" s="57"/>
      <c r="E4651" s="57"/>
    </row>
    <row r="4652" spans="4:5">
      <c r="D4652" s="57"/>
      <c r="E4652" s="57"/>
    </row>
    <row r="4653" spans="4:5">
      <c r="D4653" s="57"/>
      <c r="E4653" s="57"/>
    </row>
    <row r="4654" spans="4:5">
      <c r="D4654" s="57"/>
      <c r="E4654" s="57"/>
    </row>
    <row r="4655" spans="4:5">
      <c r="D4655" s="57"/>
      <c r="E4655" s="57"/>
    </row>
    <row r="4656" spans="4:5">
      <c r="D4656" s="57"/>
      <c r="E4656" s="57"/>
    </row>
    <row r="4657" spans="4:5">
      <c r="D4657" s="57"/>
      <c r="E4657" s="57"/>
    </row>
    <row r="4658" spans="4:5">
      <c r="D4658" s="57"/>
      <c r="E4658" s="57"/>
    </row>
    <row r="4659" spans="4:5">
      <c r="D4659" s="57"/>
      <c r="E4659" s="57"/>
    </row>
    <row r="4660" spans="4:5">
      <c r="D4660" s="57"/>
      <c r="E4660" s="57"/>
    </row>
    <row r="4661" spans="4:5">
      <c r="D4661" s="57"/>
      <c r="E4661" s="57"/>
    </row>
    <row r="4662" spans="4:5">
      <c r="D4662" s="57"/>
      <c r="E4662" s="57"/>
    </row>
    <row r="4663" spans="4:5">
      <c r="D4663" s="57"/>
      <c r="E4663" s="57"/>
    </row>
    <row r="4664" spans="4:5">
      <c r="D4664" s="57"/>
      <c r="E4664" s="57"/>
    </row>
    <row r="4665" spans="4:5">
      <c r="D4665" s="57"/>
      <c r="E4665" s="57"/>
    </row>
    <row r="4666" spans="4:5">
      <c r="D4666" s="57"/>
      <c r="E4666" s="57"/>
    </row>
    <row r="4667" spans="4:5">
      <c r="D4667" s="57"/>
      <c r="E4667" s="57"/>
    </row>
    <row r="4668" spans="4:5">
      <c r="D4668" s="57"/>
      <c r="E4668" s="57"/>
    </row>
    <row r="4669" spans="4:5">
      <c r="D4669" s="57"/>
      <c r="E4669" s="57"/>
    </row>
    <row r="4670" spans="4:5">
      <c r="D4670" s="57"/>
      <c r="E4670" s="57"/>
    </row>
    <row r="4671" spans="4:5">
      <c r="D4671" s="57"/>
      <c r="E4671" s="57"/>
    </row>
    <row r="4672" spans="4:5">
      <c r="D4672" s="57"/>
      <c r="E4672" s="57"/>
    </row>
    <row r="4673" spans="4:5">
      <c r="D4673" s="57"/>
      <c r="E4673" s="57"/>
    </row>
    <row r="4674" spans="4:5">
      <c r="D4674" s="57"/>
      <c r="E4674" s="57"/>
    </row>
    <row r="4675" spans="4:5">
      <c r="D4675" s="57"/>
      <c r="E4675" s="57"/>
    </row>
    <row r="4676" spans="4:5">
      <c r="D4676" s="57"/>
      <c r="E4676" s="57"/>
    </row>
    <row r="4677" spans="4:5">
      <c r="D4677" s="57"/>
      <c r="E4677" s="57"/>
    </row>
    <row r="4678" spans="4:5">
      <c r="D4678" s="57"/>
      <c r="E4678" s="57"/>
    </row>
    <row r="4679" spans="4:5">
      <c r="D4679" s="57"/>
      <c r="E4679" s="57"/>
    </row>
    <row r="4680" spans="4:5">
      <c r="D4680" s="57"/>
      <c r="E4680" s="57"/>
    </row>
    <row r="4681" spans="4:5">
      <c r="D4681" s="57"/>
      <c r="E4681" s="57"/>
    </row>
    <row r="4682" spans="4:5">
      <c r="D4682" s="57"/>
      <c r="E4682" s="57"/>
    </row>
    <row r="4683" spans="4:5">
      <c r="D4683" s="57"/>
      <c r="E4683" s="57"/>
    </row>
    <row r="4684" spans="4:5">
      <c r="D4684" s="57"/>
      <c r="E4684" s="57"/>
    </row>
    <row r="4685" spans="4:5">
      <c r="D4685" s="57"/>
      <c r="E4685" s="57"/>
    </row>
    <row r="4686" spans="4:5">
      <c r="D4686" s="57"/>
      <c r="E4686" s="57"/>
    </row>
    <row r="4687" spans="4:5">
      <c r="D4687" s="57"/>
      <c r="E4687" s="57"/>
    </row>
    <row r="4688" spans="4:5">
      <c r="D4688" s="57"/>
      <c r="E4688" s="57"/>
    </row>
    <row r="4689" spans="4:5">
      <c r="D4689" s="57"/>
      <c r="E4689" s="57"/>
    </row>
    <row r="4690" spans="4:5">
      <c r="D4690" s="57"/>
      <c r="E4690" s="57"/>
    </row>
    <row r="4691" spans="4:5">
      <c r="D4691" s="57"/>
      <c r="E4691" s="57"/>
    </row>
    <row r="4692" spans="4:5">
      <c r="D4692" s="57"/>
      <c r="E4692" s="57"/>
    </row>
    <row r="4693" spans="4:5">
      <c r="D4693" s="57"/>
      <c r="E4693" s="57"/>
    </row>
    <row r="4694" spans="4:5">
      <c r="D4694" s="57"/>
      <c r="E4694" s="57"/>
    </row>
    <row r="4695" spans="4:5">
      <c r="D4695" s="57"/>
      <c r="E4695" s="57"/>
    </row>
    <row r="4696" spans="4:5">
      <c r="D4696" s="57"/>
      <c r="E4696" s="57"/>
    </row>
    <row r="4697" spans="4:5">
      <c r="D4697" s="57"/>
      <c r="E4697" s="57"/>
    </row>
    <row r="4698" spans="4:5">
      <c r="D4698" s="57"/>
      <c r="E4698" s="57"/>
    </row>
    <row r="4699" spans="4:5">
      <c r="D4699" s="57"/>
      <c r="E4699" s="57"/>
    </row>
    <row r="4700" spans="4:5">
      <c r="D4700" s="57"/>
      <c r="E4700" s="57"/>
    </row>
    <row r="4701" spans="4:5">
      <c r="D4701" s="57"/>
      <c r="E4701" s="57"/>
    </row>
    <row r="4702" spans="4:5">
      <c r="D4702" s="57"/>
      <c r="E4702" s="57"/>
    </row>
    <row r="4703" spans="4:5">
      <c r="D4703" s="57"/>
      <c r="E4703" s="57"/>
    </row>
    <row r="4704" spans="4:5">
      <c r="D4704" s="57"/>
      <c r="E4704" s="57"/>
    </row>
    <row r="4705" spans="4:5">
      <c r="D4705" s="57"/>
      <c r="E4705" s="57"/>
    </row>
    <row r="4706" spans="4:5">
      <c r="D4706" s="57"/>
      <c r="E4706" s="57"/>
    </row>
    <row r="4707" spans="4:5">
      <c r="D4707" s="57"/>
      <c r="E4707" s="57"/>
    </row>
    <row r="4708" spans="4:5">
      <c r="D4708" s="57"/>
      <c r="E4708" s="57"/>
    </row>
    <row r="4709" spans="4:5">
      <c r="D4709" s="57"/>
      <c r="E4709" s="57"/>
    </row>
    <row r="4710" spans="4:5">
      <c r="D4710" s="57"/>
      <c r="E4710" s="57"/>
    </row>
    <row r="4711" spans="4:5">
      <c r="D4711" s="57"/>
      <c r="E4711" s="57"/>
    </row>
    <row r="4712" spans="4:5">
      <c r="D4712" s="57"/>
      <c r="E4712" s="57"/>
    </row>
    <row r="4713" spans="4:5">
      <c r="D4713" s="57"/>
      <c r="E4713" s="57"/>
    </row>
    <row r="4714" spans="4:5">
      <c r="D4714" s="57"/>
      <c r="E4714" s="57"/>
    </row>
    <row r="4715" spans="4:5">
      <c r="D4715" s="57"/>
      <c r="E4715" s="57"/>
    </row>
    <row r="4716" spans="4:5">
      <c r="D4716" s="57"/>
      <c r="E4716" s="57"/>
    </row>
    <row r="4717" spans="4:5">
      <c r="D4717" s="57"/>
      <c r="E4717" s="57"/>
    </row>
    <row r="4718" spans="4:5">
      <c r="D4718" s="57"/>
      <c r="E4718" s="57"/>
    </row>
    <row r="4719" spans="4:5">
      <c r="D4719" s="57"/>
      <c r="E4719" s="57"/>
    </row>
    <row r="4720" spans="4:5">
      <c r="D4720" s="57"/>
      <c r="E4720" s="57"/>
    </row>
    <row r="4721" spans="4:5">
      <c r="D4721" s="57"/>
      <c r="E4721" s="57"/>
    </row>
    <row r="4722" spans="4:5">
      <c r="D4722" s="57"/>
      <c r="E4722" s="57"/>
    </row>
    <row r="4723" spans="4:5">
      <c r="D4723" s="57"/>
      <c r="E4723" s="57"/>
    </row>
    <row r="4724" spans="4:5">
      <c r="D4724" s="57"/>
      <c r="E4724" s="57"/>
    </row>
    <row r="4725" spans="4:5">
      <c r="D4725" s="57"/>
      <c r="E4725" s="57"/>
    </row>
    <row r="4726" spans="4:5">
      <c r="D4726" s="57"/>
      <c r="E4726" s="57"/>
    </row>
    <row r="4727" spans="4:5">
      <c r="D4727" s="57"/>
      <c r="E4727" s="57"/>
    </row>
    <row r="4728" spans="4:5">
      <c r="D4728" s="57"/>
      <c r="E4728" s="57"/>
    </row>
    <row r="4729" spans="4:5">
      <c r="D4729" s="57"/>
      <c r="E4729" s="57"/>
    </row>
    <row r="4730" spans="4:5">
      <c r="D4730" s="57"/>
      <c r="E4730" s="57"/>
    </row>
    <row r="4731" spans="4:5">
      <c r="D4731" s="57"/>
      <c r="E4731" s="57"/>
    </row>
    <row r="4732" spans="4:5">
      <c r="D4732" s="57"/>
      <c r="E4732" s="57"/>
    </row>
    <row r="4733" spans="4:5">
      <c r="D4733" s="57"/>
      <c r="E4733" s="57"/>
    </row>
    <row r="4734" spans="4:5">
      <c r="D4734" s="57"/>
      <c r="E4734" s="57"/>
    </row>
    <row r="4735" spans="4:5">
      <c r="D4735" s="57"/>
      <c r="E4735" s="57"/>
    </row>
    <row r="4736" spans="4:5">
      <c r="D4736" s="57"/>
      <c r="E4736" s="57"/>
    </row>
    <row r="4737" spans="4:5">
      <c r="D4737" s="57"/>
      <c r="E4737" s="57"/>
    </row>
    <row r="4738" spans="4:5">
      <c r="D4738" s="57"/>
      <c r="E4738" s="57"/>
    </row>
    <row r="4739" spans="4:5">
      <c r="D4739" s="57"/>
      <c r="E4739" s="57"/>
    </row>
    <row r="4740" spans="4:5">
      <c r="D4740" s="57"/>
      <c r="E4740" s="57"/>
    </row>
    <row r="4741" spans="4:5">
      <c r="D4741" s="57"/>
      <c r="E4741" s="57"/>
    </row>
    <row r="4742" spans="4:5">
      <c r="D4742" s="57"/>
      <c r="E4742" s="57"/>
    </row>
    <row r="4743" spans="4:5">
      <c r="D4743" s="57"/>
      <c r="E4743" s="57"/>
    </row>
    <row r="4744" spans="4:5">
      <c r="D4744" s="57"/>
      <c r="E4744" s="57"/>
    </row>
    <row r="4745" spans="4:5">
      <c r="D4745" s="57"/>
      <c r="E4745" s="57"/>
    </row>
    <row r="4746" spans="4:5">
      <c r="D4746" s="57"/>
      <c r="E4746" s="57"/>
    </row>
    <row r="4747" spans="4:5">
      <c r="D4747" s="57"/>
      <c r="E4747" s="57"/>
    </row>
    <row r="4748" spans="4:5">
      <c r="D4748" s="57"/>
      <c r="E4748" s="57"/>
    </row>
    <row r="4749" spans="4:5">
      <c r="D4749" s="57"/>
      <c r="E4749" s="57"/>
    </row>
    <row r="4750" spans="4:5">
      <c r="D4750" s="57"/>
      <c r="E4750" s="57"/>
    </row>
    <row r="4751" spans="4:5">
      <c r="D4751" s="57"/>
      <c r="E4751" s="57"/>
    </row>
    <row r="4752" spans="4:5">
      <c r="D4752" s="57"/>
      <c r="E4752" s="57"/>
    </row>
    <row r="4753" spans="4:5">
      <c r="D4753" s="57"/>
      <c r="E4753" s="57"/>
    </row>
    <row r="4754" spans="4:5">
      <c r="D4754" s="57"/>
      <c r="E4754" s="57"/>
    </row>
    <row r="4755" spans="4:5">
      <c r="D4755" s="57"/>
      <c r="E4755" s="57"/>
    </row>
    <row r="4756" spans="4:5">
      <c r="D4756" s="57"/>
      <c r="E4756" s="57"/>
    </row>
    <row r="4757" spans="4:5">
      <c r="D4757" s="57"/>
      <c r="E4757" s="57"/>
    </row>
    <row r="4758" spans="4:5">
      <c r="D4758" s="57"/>
      <c r="E4758" s="57"/>
    </row>
    <row r="4759" spans="4:5">
      <c r="D4759" s="57"/>
      <c r="E4759" s="57"/>
    </row>
    <row r="4760" spans="4:5">
      <c r="D4760" s="57"/>
      <c r="E4760" s="57"/>
    </row>
    <row r="4761" spans="4:5">
      <c r="D4761" s="57"/>
      <c r="E4761" s="57"/>
    </row>
    <row r="4762" spans="4:5">
      <c r="D4762" s="57"/>
      <c r="E4762" s="57"/>
    </row>
    <row r="4763" spans="4:5">
      <c r="D4763" s="57"/>
      <c r="E4763" s="57"/>
    </row>
    <row r="4764" spans="4:5">
      <c r="D4764" s="57"/>
      <c r="E4764" s="57"/>
    </row>
    <row r="4765" spans="4:5">
      <c r="D4765" s="57"/>
      <c r="E4765" s="57"/>
    </row>
    <row r="4766" spans="4:5">
      <c r="D4766" s="57"/>
      <c r="E4766" s="57"/>
    </row>
    <row r="4767" spans="4:5">
      <c r="D4767" s="57"/>
      <c r="E4767" s="57"/>
    </row>
    <row r="4768" spans="4:5">
      <c r="D4768" s="57"/>
      <c r="E4768" s="57"/>
    </row>
    <row r="4769" spans="4:5">
      <c r="D4769" s="57"/>
      <c r="E4769" s="57"/>
    </row>
    <row r="4770" spans="4:5">
      <c r="D4770" s="57"/>
      <c r="E4770" s="57"/>
    </row>
    <row r="4771" spans="4:5">
      <c r="D4771" s="57"/>
      <c r="E4771" s="57"/>
    </row>
    <row r="4772" spans="4:5">
      <c r="D4772" s="57"/>
      <c r="E4772" s="57"/>
    </row>
    <row r="4773" spans="4:5">
      <c r="D4773" s="57"/>
      <c r="E4773" s="57"/>
    </row>
    <row r="4774" spans="4:5">
      <c r="D4774" s="57"/>
      <c r="E4774" s="57"/>
    </row>
    <row r="4775" spans="4:5">
      <c r="D4775" s="57"/>
      <c r="E4775" s="57"/>
    </row>
    <row r="4776" spans="4:5">
      <c r="D4776" s="57"/>
      <c r="E4776" s="57"/>
    </row>
    <row r="4777" spans="4:5">
      <c r="D4777" s="57"/>
      <c r="E4777" s="57"/>
    </row>
    <row r="4778" spans="4:5">
      <c r="D4778" s="57"/>
      <c r="E4778" s="57"/>
    </row>
    <row r="4779" spans="4:5">
      <c r="D4779" s="57"/>
      <c r="E4779" s="57"/>
    </row>
    <row r="4780" spans="4:5">
      <c r="D4780" s="57"/>
      <c r="E4780" s="57"/>
    </row>
    <row r="4781" spans="4:5">
      <c r="D4781" s="57"/>
      <c r="E4781" s="57"/>
    </row>
    <row r="4782" spans="4:5">
      <c r="D4782" s="57"/>
      <c r="E4782" s="57"/>
    </row>
    <row r="4783" spans="4:5">
      <c r="D4783" s="57"/>
      <c r="E4783" s="57"/>
    </row>
    <row r="4784" spans="4:5">
      <c r="D4784" s="57"/>
      <c r="E4784" s="57"/>
    </row>
    <row r="4785" spans="4:5">
      <c r="D4785" s="57"/>
      <c r="E4785" s="57"/>
    </row>
    <row r="4786" spans="4:5">
      <c r="D4786" s="57"/>
      <c r="E4786" s="57"/>
    </row>
    <row r="4787" spans="4:5">
      <c r="D4787" s="57"/>
      <c r="E4787" s="57"/>
    </row>
    <row r="4788" spans="4:5">
      <c r="D4788" s="57"/>
      <c r="E4788" s="57"/>
    </row>
    <row r="4789" spans="4:5">
      <c r="D4789" s="57"/>
      <c r="E4789" s="57"/>
    </row>
    <row r="4790" spans="4:5">
      <c r="D4790" s="57"/>
      <c r="E4790" s="57"/>
    </row>
    <row r="4791" spans="4:5">
      <c r="D4791" s="57"/>
      <c r="E4791" s="57"/>
    </row>
    <row r="4792" spans="4:5">
      <c r="D4792" s="57"/>
      <c r="E4792" s="57"/>
    </row>
    <row r="4793" spans="4:5">
      <c r="D4793" s="57"/>
      <c r="E4793" s="57"/>
    </row>
    <row r="4794" spans="4:5">
      <c r="D4794" s="57"/>
      <c r="E4794" s="57"/>
    </row>
    <row r="4795" spans="4:5">
      <c r="D4795" s="57"/>
      <c r="E4795" s="57"/>
    </row>
    <row r="4796" spans="4:5">
      <c r="D4796" s="57"/>
      <c r="E4796" s="57"/>
    </row>
    <row r="4797" spans="4:5">
      <c r="D4797" s="57"/>
      <c r="E4797" s="57"/>
    </row>
    <row r="4798" spans="4:5">
      <c r="D4798" s="57"/>
      <c r="E4798" s="57"/>
    </row>
    <row r="4799" spans="4:5">
      <c r="D4799" s="57"/>
      <c r="E4799" s="57"/>
    </row>
    <row r="4800" spans="4:5">
      <c r="D4800" s="57"/>
      <c r="E4800" s="57"/>
    </row>
    <row r="4801" spans="4:5">
      <c r="D4801" s="57"/>
      <c r="E4801" s="57"/>
    </row>
    <row r="4802" spans="4:5">
      <c r="D4802" s="57"/>
      <c r="E4802" s="57"/>
    </row>
    <row r="4803" spans="4:5">
      <c r="D4803" s="57"/>
      <c r="E4803" s="57"/>
    </row>
    <row r="4804" spans="4:5">
      <c r="D4804" s="57"/>
      <c r="E4804" s="57"/>
    </row>
    <row r="4805" spans="4:5">
      <c r="D4805" s="57"/>
      <c r="E4805" s="57"/>
    </row>
    <row r="4806" spans="4:5">
      <c r="D4806" s="57"/>
      <c r="E4806" s="57"/>
    </row>
    <row r="4807" spans="4:5">
      <c r="D4807" s="57"/>
      <c r="E4807" s="57"/>
    </row>
    <row r="4808" spans="4:5">
      <c r="D4808" s="57"/>
      <c r="E4808" s="57"/>
    </row>
    <row r="4809" spans="4:5">
      <c r="D4809" s="57"/>
      <c r="E4809" s="57"/>
    </row>
    <row r="4810" spans="4:5">
      <c r="D4810" s="57"/>
      <c r="E4810" s="57"/>
    </row>
    <row r="4811" spans="4:5">
      <c r="D4811" s="57"/>
      <c r="E4811" s="57"/>
    </row>
    <row r="4812" spans="4:5">
      <c r="D4812" s="57"/>
      <c r="E4812" s="57"/>
    </row>
    <row r="4813" spans="4:5">
      <c r="D4813" s="57"/>
      <c r="E4813" s="57"/>
    </row>
    <row r="4814" spans="4:5">
      <c r="D4814" s="57"/>
      <c r="E4814" s="57"/>
    </row>
    <row r="4815" spans="4:5">
      <c r="D4815" s="57"/>
      <c r="E4815" s="57"/>
    </row>
    <row r="4816" spans="4:5">
      <c r="D4816" s="57"/>
      <c r="E4816" s="57"/>
    </row>
    <row r="4817" spans="4:5">
      <c r="D4817" s="57"/>
      <c r="E4817" s="57"/>
    </row>
    <row r="4818" spans="4:5">
      <c r="D4818" s="57"/>
      <c r="E4818" s="57"/>
    </row>
    <row r="4819" spans="4:5">
      <c r="D4819" s="57"/>
      <c r="E4819" s="57"/>
    </row>
    <row r="4820" spans="4:5">
      <c r="D4820" s="57"/>
      <c r="E4820" s="57"/>
    </row>
    <row r="4821" spans="4:5">
      <c r="D4821" s="57"/>
      <c r="E4821" s="57"/>
    </row>
    <row r="4822" spans="4:5">
      <c r="D4822" s="57"/>
      <c r="E4822" s="57"/>
    </row>
    <row r="4823" spans="4:5">
      <c r="D4823" s="57"/>
      <c r="E4823" s="57"/>
    </row>
    <row r="4824" spans="4:5">
      <c r="D4824" s="57"/>
      <c r="E4824" s="57"/>
    </row>
    <row r="4825" spans="4:5">
      <c r="D4825" s="57"/>
      <c r="E4825" s="57"/>
    </row>
    <row r="4826" spans="4:5">
      <c r="D4826" s="57"/>
      <c r="E4826" s="57"/>
    </row>
    <row r="4827" spans="4:5">
      <c r="D4827" s="57"/>
      <c r="E4827" s="57"/>
    </row>
    <row r="4828" spans="4:5">
      <c r="D4828" s="57"/>
      <c r="E4828" s="57"/>
    </row>
    <row r="4829" spans="4:5">
      <c r="D4829" s="57"/>
      <c r="E4829" s="57"/>
    </row>
    <row r="4830" spans="4:5">
      <c r="D4830" s="57"/>
      <c r="E4830" s="57"/>
    </row>
    <row r="4831" spans="4:5">
      <c r="D4831" s="57"/>
      <c r="E4831" s="57"/>
    </row>
    <row r="4832" spans="4:5">
      <c r="D4832" s="57"/>
      <c r="E4832" s="57"/>
    </row>
    <row r="4833" spans="4:5">
      <c r="D4833" s="57"/>
      <c r="E4833" s="57"/>
    </row>
    <row r="4834" spans="4:5">
      <c r="D4834" s="57"/>
      <c r="E4834" s="57"/>
    </row>
    <row r="4835" spans="4:5">
      <c r="D4835" s="57"/>
      <c r="E4835" s="57"/>
    </row>
    <row r="4836" spans="4:5">
      <c r="D4836" s="57"/>
      <c r="E4836" s="57"/>
    </row>
    <row r="4837" spans="4:5">
      <c r="D4837" s="57"/>
      <c r="E4837" s="57"/>
    </row>
    <row r="4838" spans="4:5">
      <c r="D4838" s="57"/>
      <c r="E4838" s="57"/>
    </row>
    <row r="4839" spans="4:5">
      <c r="D4839" s="57"/>
      <c r="E4839" s="57"/>
    </row>
    <row r="4840" spans="4:5">
      <c r="D4840" s="57"/>
      <c r="E4840" s="57"/>
    </row>
    <row r="4841" spans="4:5">
      <c r="D4841" s="57"/>
      <c r="E4841" s="57"/>
    </row>
    <row r="4842" spans="4:5">
      <c r="D4842" s="57"/>
      <c r="E4842" s="57"/>
    </row>
    <row r="4843" spans="4:5">
      <c r="D4843" s="57"/>
      <c r="E4843" s="57"/>
    </row>
    <row r="4844" spans="4:5">
      <c r="D4844" s="57"/>
      <c r="E4844" s="57"/>
    </row>
    <row r="4845" spans="4:5">
      <c r="D4845" s="57"/>
      <c r="E4845" s="57"/>
    </row>
    <row r="4846" spans="4:5">
      <c r="D4846" s="57"/>
      <c r="E4846" s="57"/>
    </row>
    <row r="4847" spans="4:5">
      <c r="D4847" s="57"/>
      <c r="E4847" s="57"/>
    </row>
    <row r="4848" spans="4:5">
      <c r="D4848" s="57"/>
      <c r="E4848" s="57"/>
    </row>
    <row r="4849" spans="4:5">
      <c r="D4849" s="57"/>
      <c r="E4849" s="57"/>
    </row>
    <row r="4850" spans="4:5">
      <c r="D4850" s="57"/>
      <c r="E4850" s="57"/>
    </row>
    <row r="4851" spans="4:5">
      <c r="D4851" s="57"/>
      <c r="E4851" s="57"/>
    </row>
    <row r="4852" spans="4:5">
      <c r="D4852" s="57"/>
      <c r="E4852" s="57"/>
    </row>
    <row r="4853" spans="4:5">
      <c r="D4853" s="57"/>
      <c r="E4853" s="57"/>
    </row>
    <row r="4854" spans="4:5">
      <c r="D4854" s="57"/>
      <c r="E4854" s="57"/>
    </row>
    <row r="4855" spans="4:5">
      <c r="D4855" s="57"/>
      <c r="E4855" s="57"/>
    </row>
    <row r="4856" spans="4:5">
      <c r="D4856" s="57"/>
      <c r="E4856" s="57"/>
    </row>
    <row r="4857" spans="4:5">
      <c r="D4857" s="57"/>
      <c r="E4857" s="57"/>
    </row>
    <row r="4858" spans="4:5">
      <c r="D4858" s="57"/>
      <c r="E4858" s="57"/>
    </row>
    <row r="4859" spans="4:5">
      <c r="D4859" s="57"/>
      <c r="E4859" s="57"/>
    </row>
    <row r="4860" spans="4:5">
      <c r="D4860" s="57"/>
      <c r="E4860" s="57"/>
    </row>
    <row r="4861" spans="4:5">
      <c r="D4861" s="57"/>
      <c r="E4861" s="57"/>
    </row>
    <row r="4862" spans="4:5">
      <c r="D4862" s="57"/>
      <c r="E4862" s="57"/>
    </row>
    <row r="4863" spans="4:5">
      <c r="D4863" s="57"/>
      <c r="E4863" s="57"/>
    </row>
    <row r="4864" spans="4:5">
      <c r="D4864" s="57"/>
      <c r="E4864" s="57"/>
    </row>
    <row r="4865" spans="4:5">
      <c r="D4865" s="57"/>
      <c r="E4865" s="57"/>
    </row>
    <row r="4866" spans="4:5">
      <c r="D4866" s="57"/>
      <c r="E4866" s="57"/>
    </row>
    <row r="4867" spans="4:5">
      <c r="D4867" s="57"/>
      <c r="E4867" s="57"/>
    </row>
    <row r="4868" spans="4:5">
      <c r="D4868" s="57"/>
      <c r="E4868" s="57"/>
    </row>
    <row r="4869" spans="4:5">
      <c r="D4869" s="57"/>
      <c r="E4869" s="57"/>
    </row>
    <row r="4870" spans="4:5">
      <c r="D4870" s="57"/>
      <c r="E4870" s="57"/>
    </row>
    <row r="4871" spans="4:5">
      <c r="D4871" s="57"/>
      <c r="E4871" s="57"/>
    </row>
    <row r="4872" spans="4:5">
      <c r="D4872" s="57"/>
      <c r="E4872" s="57"/>
    </row>
    <row r="4873" spans="4:5">
      <c r="D4873" s="57"/>
      <c r="E4873" s="57"/>
    </row>
    <row r="4874" spans="4:5">
      <c r="D4874" s="57"/>
      <c r="E4874" s="57"/>
    </row>
    <row r="4875" spans="4:5">
      <c r="D4875" s="57"/>
      <c r="E4875" s="57"/>
    </row>
    <row r="4876" spans="4:5">
      <c r="D4876" s="57"/>
      <c r="E4876" s="57"/>
    </row>
    <row r="4877" spans="4:5">
      <c r="D4877" s="57"/>
      <c r="E4877" s="57"/>
    </row>
    <row r="4878" spans="4:5">
      <c r="D4878" s="57"/>
      <c r="E4878" s="57"/>
    </row>
    <row r="4879" spans="4:5">
      <c r="D4879" s="57"/>
      <c r="E4879" s="57"/>
    </row>
    <row r="4880" spans="4:5">
      <c r="D4880" s="57"/>
      <c r="E4880" s="57"/>
    </row>
    <row r="4881" spans="4:5">
      <c r="D4881" s="57"/>
      <c r="E4881" s="57"/>
    </row>
    <row r="4882" spans="4:5">
      <c r="D4882" s="57"/>
      <c r="E4882" s="57"/>
    </row>
    <row r="4883" spans="4:5">
      <c r="D4883" s="57"/>
      <c r="E4883" s="57"/>
    </row>
    <row r="4884" spans="4:5">
      <c r="D4884" s="57"/>
      <c r="E4884" s="57"/>
    </row>
    <row r="4885" spans="4:5">
      <c r="D4885" s="57"/>
      <c r="E4885" s="57"/>
    </row>
    <row r="4886" spans="4:5">
      <c r="D4886" s="57"/>
      <c r="E4886" s="57"/>
    </row>
    <row r="4887" spans="4:5">
      <c r="D4887" s="57"/>
      <c r="E4887" s="57"/>
    </row>
    <row r="4888" spans="4:5">
      <c r="D4888" s="57"/>
      <c r="E4888" s="57"/>
    </row>
    <row r="4889" spans="4:5">
      <c r="D4889" s="57"/>
      <c r="E4889" s="57"/>
    </row>
    <row r="4890" spans="4:5">
      <c r="D4890" s="57"/>
      <c r="E4890" s="57"/>
    </row>
    <row r="4891" spans="4:5">
      <c r="D4891" s="57"/>
      <c r="E4891" s="57"/>
    </row>
    <row r="4892" spans="4:5">
      <c r="D4892" s="57"/>
      <c r="E4892" s="57"/>
    </row>
    <row r="4893" spans="4:5">
      <c r="D4893" s="57"/>
      <c r="E4893" s="57"/>
    </row>
    <row r="4894" spans="4:5">
      <c r="D4894" s="57"/>
      <c r="E4894" s="57"/>
    </row>
    <row r="4895" spans="4:5">
      <c r="D4895" s="57"/>
      <c r="E4895" s="57"/>
    </row>
    <row r="4896" spans="4:5">
      <c r="D4896" s="57"/>
      <c r="E4896" s="57"/>
    </row>
    <row r="4897" spans="4:5">
      <c r="D4897" s="57"/>
      <c r="E4897" s="57"/>
    </row>
    <row r="4898" spans="4:5">
      <c r="D4898" s="57"/>
      <c r="E4898" s="57"/>
    </row>
    <row r="4899" spans="4:5">
      <c r="D4899" s="57"/>
      <c r="E4899" s="57"/>
    </row>
    <row r="4900" spans="4:5">
      <c r="D4900" s="57"/>
      <c r="E4900" s="57"/>
    </row>
    <row r="4901" spans="4:5">
      <c r="D4901" s="57"/>
      <c r="E4901" s="57"/>
    </row>
    <row r="4902" spans="4:5">
      <c r="D4902" s="57"/>
      <c r="E4902" s="57"/>
    </row>
    <row r="4903" spans="4:5">
      <c r="D4903" s="57"/>
      <c r="E4903" s="57"/>
    </row>
    <row r="4904" spans="4:5">
      <c r="D4904" s="57"/>
      <c r="E4904" s="57"/>
    </row>
    <row r="4905" spans="4:5">
      <c r="D4905" s="57"/>
      <c r="E4905" s="57"/>
    </row>
    <row r="4906" spans="4:5">
      <c r="D4906" s="57"/>
      <c r="E4906" s="57"/>
    </row>
    <row r="4907" spans="4:5">
      <c r="D4907" s="57"/>
      <c r="E4907" s="57"/>
    </row>
    <row r="4908" spans="4:5">
      <c r="D4908" s="57"/>
      <c r="E4908" s="57"/>
    </row>
    <row r="4909" spans="4:5">
      <c r="D4909" s="57"/>
      <c r="E4909" s="57"/>
    </row>
    <row r="4910" spans="4:5">
      <c r="D4910" s="57"/>
      <c r="E4910" s="57"/>
    </row>
    <row r="4911" spans="4:5">
      <c r="D4911" s="57"/>
      <c r="E4911" s="57"/>
    </row>
    <row r="4912" spans="4:5">
      <c r="D4912" s="57"/>
      <c r="E4912" s="57"/>
    </row>
    <row r="4913" spans="4:5">
      <c r="D4913" s="57"/>
      <c r="E4913" s="57"/>
    </row>
    <row r="4914" spans="4:5">
      <c r="D4914" s="57"/>
      <c r="E4914" s="57"/>
    </row>
    <row r="4915" spans="4:5">
      <c r="D4915" s="57"/>
      <c r="E4915" s="57"/>
    </row>
    <row r="4916" spans="4:5">
      <c r="D4916" s="57"/>
      <c r="E4916" s="57"/>
    </row>
    <row r="4917" spans="4:5">
      <c r="D4917" s="57"/>
      <c r="E4917" s="57"/>
    </row>
    <row r="4918" spans="4:5">
      <c r="D4918" s="57"/>
      <c r="E4918" s="57"/>
    </row>
    <row r="4919" spans="4:5">
      <c r="D4919" s="57"/>
      <c r="E4919" s="57"/>
    </row>
    <row r="4920" spans="4:5">
      <c r="D4920" s="57"/>
      <c r="E4920" s="57"/>
    </row>
    <row r="4921" spans="4:5">
      <c r="D4921" s="57"/>
      <c r="E4921" s="57"/>
    </row>
    <row r="4922" spans="4:5">
      <c r="D4922" s="57"/>
      <c r="E4922" s="57"/>
    </row>
    <row r="4923" spans="4:5">
      <c r="D4923" s="57"/>
      <c r="E4923" s="57"/>
    </row>
    <row r="4924" spans="4:5">
      <c r="D4924" s="57"/>
      <c r="E4924" s="57"/>
    </row>
    <row r="4925" spans="4:5">
      <c r="D4925" s="57"/>
      <c r="E4925" s="57"/>
    </row>
    <row r="4926" spans="4:5">
      <c r="D4926" s="57"/>
      <c r="E4926" s="57"/>
    </row>
    <row r="4927" spans="4:5">
      <c r="D4927" s="57"/>
      <c r="E4927" s="57"/>
    </row>
    <row r="4928" spans="4:5">
      <c r="D4928" s="57"/>
      <c r="E4928" s="57"/>
    </row>
    <row r="4929" spans="4:5">
      <c r="D4929" s="57"/>
      <c r="E4929" s="57"/>
    </row>
    <row r="4930" spans="4:5">
      <c r="D4930" s="57"/>
      <c r="E4930" s="57"/>
    </row>
    <row r="4931" spans="4:5">
      <c r="D4931" s="57"/>
      <c r="E4931" s="57"/>
    </row>
    <row r="4932" spans="4:5">
      <c r="D4932" s="57"/>
      <c r="E4932" s="57"/>
    </row>
    <row r="4933" spans="4:5">
      <c r="D4933" s="57"/>
      <c r="E4933" s="57"/>
    </row>
    <row r="4934" spans="4:5">
      <c r="D4934" s="57"/>
      <c r="E4934" s="57"/>
    </row>
    <row r="4935" spans="4:5">
      <c r="D4935" s="57"/>
      <c r="E4935" s="57"/>
    </row>
    <row r="4936" spans="4:5">
      <c r="D4936" s="57"/>
      <c r="E4936" s="57"/>
    </row>
    <row r="4937" spans="4:5">
      <c r="D4937" s="57"/>
      <c r="E4937" s="57"/>
    </row>
    <row r="4938" spans="4:5">
      <c r="D4938" s="57"/>
      <c r="E4938" s="57"/>
    </row>
    <row r="4939" spans="4:5">
      <c r="D4939" s="57"/>
      <c r="E4939" s="57"/>
    </row>
    <row r="4940" spans="4:5">
      <c r="D4940" s="57"/>
      <c r="E4940" s="57"/>
    </row>
    <row r="4941" spans="4:5">
      <c r="D4941" s="57"/>
      <c r="E4941" s="57"/>
    </row>
    <row r="4942" spans="4:5">
      <c r="D4942" s="57"/>
      <c r="E4942" s="57"/>
    </row>
    <row r="4943" spans="4:5">
      <c r="D4943" s="57"/>
      <c r="E4943" s="57"/>
    </row>
    <row r="4944" spans="4:5">
      <c r="D4944" s="57"/>
      <c r="E4944" s="57"/>
    </row>
    <row r="4945" spans="4:5">
      <c r="D4945" s="57"/>
      <c r="E4945" s="57"/>
    </row>
    <row r="4946" spans="4:5">
      <c r="D4946" s="57"/>
      <c r="E4946" s="57"/>
    </row>
    <row r="4947" spans="4:5">
      <c r="D4947" s="57"/>
      <c r="E4947" s="57"/>
    </row>
    <row r="4948" spans="4:5">
      <c r="D4948" s="57"/>
      <c r="E4948" s="57"/>
    </row>
    <row r="4949" spans="4:5">
      <c r="D4949" s="57"/>
      <c r="E4949" s="57"/>
    </row>
    <row r="4950" spans="4:5">
      <c r="D4950" s="57"/>
      <c r="E4950" s="57"/>
    </row>
    <row r="4951" spans="4:5">
      <c r="D4951" s="57"/>
      <c r="E4951" s="57"/>
    </row>
    <row r="4952" spans="4:5">
      <c r="D4952" s="57"/>
      <c r="E4952" s="57"/>
    </row>
    <row r="4953" spans="4:5">
      <c r="D4953" s="57"/>
      <c r="E4953" s="57"/>
    </row>
    <row r="4954" spans="4:5">
      <c r="D4954" s="57"/>
      <c r="E4954" s="57"/>
    </row>
    <row r="4955" spans="4:5">
      <c r="D4955" s="57"/>
      <c r="E4955" s="57"/>
    </row>
    <row r="4956" spans="4:5">
      <c r="D4956" s="57"/>
      <c r="E4956" s="57"/>
    </row>
    <row r="4957" spans="4:5">
      <c r="D4957" s="57"/>
      <c r="E4957" s="57"/>
    </row>
    <row r="4958" spans="4:5">
      <c r="D4958" s="57"/>
      <c r="E4958" s="57"/>
    </row>
    <row r="4959" spans="4:5">
      <c r="D4959" s="57"/>
      <c r="E4959" s="57"/>
    </row>
    <row r="4960" spans="4:5">
      <c r="D4960" s="57"/>
      <c r="E4960" s="57"/>
    </row>
    <row r="4961" spans="4:5">
      <c r="D4961" s="57"/>
      <c r="E4961" s="57"/>
    </row>
    <row r="4962" spans="4:5">
      <c r="D4962" s="57"/>
      <c r="E4962" s="57"/>
    </row>
    <row r="4963" spans="4:5">
      <c r="D4963" s="57"/>
      <c r="E4963" s="57"/>
    </row>
    <row r="4964" spans="4:5">
      <c r="D4964" s="57"/>
      <c r="E4964" s="57"/>
    </row>
    <row r="4965" spans="4:5">
      <c r="D4965" s="57"/>
      <c r="E4965" s="57"/>
    </row>
    <row r="4966" spans="4:5">
      <c r="D4966" s="57"/>
      <c r="E4966" s="57"/>
    </row>
    <row r="4967" spans="4:5">
      <c r="D4967" s="57"/>
      <c r="E4967" s="57"/>
    </row>
    <row r="4968" spans="4:5">
      <c r="D4968" s="57"/>
      <c r="E4968" s="57"/>
    </row>
    <row r="4969" spans="4:5">
      <c r="D4969" s="57"/>
      <c r="E4969" s="57"/>
    </row>
    <row r="4970" spans="4:5">
      <c r="D4970" s="57"/>
      <c r="E4970" s="57"/>
    </row>
    <row r="4971" spans="4:5">
      <c r="D4971" s="57"/>
      <c r="E4971" s="57"/>
    </row>
    <row r="4972" spans="4:5">
      <c r="D4972" s="57"/>
      <c r="E4972" s="57"/>
    </row>
    <row r="4973" spans="4:5">
      <c r="D4973" s="57"/>
      <c r="E4973" s="57"/>
    </row>
    <row r="4974" spans="4:5">
      <c r="D4974" s="57"/>
      <c r="E4974" s="57"/>
    </row>
    <row r="4975" spans="4:5">
      <c r="D4975" s="57"/>
      <c r="E4975" s="57"/>
    </row>
    <row r="4976" spans="4:5">
      <c r="D4976" s="57"/>
      <c r="E4976" s="57"/>
    </row>
    <row r="4977" spans="4:5">
      <c r="D4977" s="57"/>
      <c r="E4977" s="57"/>
    </row>
    <row r="4978" spans="4:5">
      <c r="D4978" s="57"/>
      <c r="E4978" s="57"/>
    </row>
    <row r="4979" spans="4:5">
      <c r="D4979" s="57"/>
      <c r="E4979" s="57"/>
    </row>
    <row r="4980" spans="4:5">
      <c r="D4980" s="57"/>
      <c r="E4980" s="57"/>
    </row>
    <row r="4981" spans="4:5">
      <c r="D4981" s="57"/>
      <c r="E4981" s="57"/>
    </row>
    <row r="4982" spans="4:5">
      <c r="D4982" s="57"/>
      <c r="E4982" s="57"/>
    </row>
    <row r="4983" spans="4:5">
      <c r="D4983" s="57"/>
      <c r="E4983" s="57"/>
    </row>
    <row r="4984" spans="4:5">
      <c r="D4984" s="57"/>
      <c r="E4984" s="57"/>
    </row>
    <row r="4985" spans="4:5">
      <c r="D4985" s="57"/>
      <c r="E4985" s="57"/>
    </row>
    <row r="4986" spans="4:5">
      <c r="D4986" s="57"/>
      <c r="E4986" s="57"/>
    </row>
    <row r="4987" spans="4:5">
      <c r="D4987" s="57"/>
      <c r="E4987" s="57"/>
    </row>
    <row r="4988" spans="4:5">
      <c r="D4988" s="57"/>
      <c r="E4988" s="57"/>
    </row>
    <row r="4989" spans="4:5">
      <c r="D4989" s="57"/>
      <c r="E4989" s="57"/>
    </row>
    <row r="4990" spans="4:5">
      <c r="D4990" s="57"/>
      <c r="E4990" s="57"/>
    </row>
    <row r="4991" spans="4:5">
      <c r="D4991" s="57"/>
      <c r="E4991" s="57"/>
    </row>
    <row r="4992" spans="4:5">
      <c r="D4992" s="57"/>
      <c r="E4992" s="57"/>
    </row>
    <row r="4993" spans="4:5">
      <c r="D4993" s="57"/>
      <c r="E4993" s="57"/>
    </row>
    <row r="4994" spans="4:5">
      <c r="D4994" s="57"/>
      <c r="E4994" s="57"/>
    </row>
    <row r="4995" spans="4:5">
      <c r="D4995" s="57"/>
      <c r="E4995" s="57"/>
    </row>
    <row r="4996" spans="4:5">
      <c r="D4996" s="57"/>
      <c r="E4996" s="57"/>
    </row>
    <row r="4997" spans="4:5">
      <c r="D4997" s="57"/>
      <c r="E4997" s="57"/>
    </row>
    <row r="4998" spans="4:5">
      <c r="D4998" s="57"/>
      <c r="E4998" s="57"/>
    </row>
    <row r="4999" spans="4:5">
      <c r="D4999" s="57"/>
      <c r="E4999" s="57"/>
    </row>
    <row r="5000" spans="4:5">
      <c r="D5000" s="57"/>
      <c r="E5000" s="57"/>
    </row>
    <row r="5001" spans="4:5">
      <c r="D5001" s="57"/>
      <c r="E5001" s="57"/>
    </row>
    <row r="5002" spans="4:5">
      <c r="D5002" s="57"/>
      <c r="E5002" s="57"/>
    </row>
    <row r="5003" spans="4:5">
      <c r="D5003" s="57"/>
      <c r="E5003" s="57"/>
    </row>
    <row r="5004" spans="4:5">
      <c r="D5004" s="57"/>
      <c r="E5004" s="57"/>
    </row>
    <row r="5005" spans="4:5">
      <c r="D5005" s="57"/>
      <c r="E5005" s="57"/>
    </row>
    <row r="5006" spans="4:5">
      <c r="D5006" s="57"/>
      <c r="E5006" s="57"/>
    </row>
    <row r="5007" spans="4:5">
      <c r="D5007" s="57"/>
      <c r="E5007" s="57"/>
    </row>
    <row r="5008" spans="4:5">
      <c r="D5008" s="57"/>
      <c r="E5008" s="57"/>
    </row>
    <row r="5009" spans="4:5">
      <c r="D5009" s="57"/>
      <c r="E5009" s="57"/>
    </row>
    <row r="5010" spans="4:5">
      <c r="D5010" s="57"/>
      <c r="E5010" s="57"/>
    </row>
    <row r="5011" spans="4:5">
      <c r="D5011" s="57"/>
      <c r="E5011" s="57"/>
    </row>
    <row r="5012" spans="4:5">
      <c r="D5012" s="57"/>
      <c r="E5012" s="57"/>
    </row>
    <row r="5013" spans="4:5">
      <c r="D5013" s="57"/>
      <c r="E5013" s="57"/>
    </row>
    <row r="5014" spans="4:5">
      <c r="D5014" s="57"/>
      <c r="E5014" s="57"/>
    </row>
    <row r="5015" spans="4:5">
      <c r="D5015" s="57"/>
      <c r="E5015" s="57"/>
    </row>
    <row r="5016" spans="4:5">
      <c r="D5016" s="57"/>
      <c r="E5016" s="57"/>
    </row>
    <row r="5017" spans="4:5">
      <c r="D5017" s="57"/>
      <c r="E5017" s="57"/>
    </row>
    <row r="5018" spans="4:5">
      <c r="D5018" s="57"/>
      <c r="E5018" s="57"/>
    </row>
    <row r="5019" spans="4:5">
      <c r="D5019" s="57"/>
      <c r="E5019" s="57"/>
    </row>
    <row r="5020" spans="4:5">
      <c r="D5020" s="57"/>
      <c r="E5020" s="57"/>
    </row>
    <row r="5021" spans="4:5">
      <c r="D5021" s="57"/>
      <c r="E5021" s="57"/>
    </row>
    <row r="5022" spans="4:5">
      <c r="D5022" s="57"/>
      <c r="E5022" s="57"/>
    </row>
    <row r="5023" spans="4:5">
      <c r="D5023" s="57"/>
      <c r="E5023" s="57"/>
    </row>
    <row r="5024" spans="4:5">
      <c r="D5024" s="57"/>
      <c r="E5024" s="57"/>
    </row>
    <row r="5025" spans="4:5">
      <c r="D5025" s="57"/>
      <c r="E5025" s="57"/>
    </row>
    <row r="5026" spans="4:5">
      <c r="D5026" s="57"/>
      <c r="E5026" s="57"/>
    </row>
    <row r="5027" spans="4:5">
      <c r="D5027" s="57"/>
      <c r="E5027" s="57"/>
    </row>
    <row r="5028" spans="4:5">
      <c r="D5028" s="57"/>
      <c r="E5028" s="57"/>
    </row>
    <row r="5029" spans="4:5">
      <c r="D5029" s="57"/>
      <c r="E5029" s="57"/>
    </row>
    <row r="5030" spans="4:5">
      <c r="D5030" s="57"/>
      <c r="E5030" s="57"/>
    </row>
    <row r="5031" spans="4:5">
      <c r="D5031" s="57"/>
      <c r="E5031" s="57"/>
    </row>
    <row r="5032" spans="4:5">
      <c r="D5032" s="57"/>
      <c r="E5032" s="57"/>
    </row>
    <row r="5033" spans="4:5">
      <c r="D5033" s="57"/>
      <c r="E5033" s="57"/>
    </row>
    <row r="5034" spans="4:5">
      <c r="D5034" s="57"/>
      <c r="E5034" s="57"/>
    </row>
    <row r="5035" spans="4:5">
      <c r="D5035" s="57"/>
      <c r="E5035" s="57"/>
    </row>
    <row r="5036" spans="4:5">
      <c r="D5036" s="57"/>
      <c r="E5036" s="57"/>
    </row>
    <row r="5037" spans="4:5">
      <c r="D5037" s="57"/>
      <c r="E5037" s="57"/>
    </row>
    <row r="5038" spans="4:5">
      <c r="D5038" s="57"/>
      <c r="E5038" s="57"/>
    </row>
    <row r="5039" spans="4:5">
      <c r="D5039" s="57"/>
      <c r="E5039" s="57"/>
    </row>
    <row r="5040" spans="4:5">
      <c r="D5040" s="57"/>
      <c r="E5040" s="57"/>
    </row>
    <row r="5041" spans="4:5">
      <c r="D5041" s="57"/>
      <c r="E5041" s="57"/>
    </row>
    <row r="5042" spans="4:5">
      <c r="D5042" s="57"/>
      <c r="E5042" s="57"/>
    </row>
    <row r="5043" spans="4:5">
      <c r="D5043" s="57"/>
      <c r="E5043" s="57"/>
    </row>
    <row r="5044" spans="4:5">
      <c r="D5044" s="57"/>
      <c r="E5044" s="57"/>
    </row>
    <row r="5045" spans="4:5">
      <c r="D5045" s="57"/>
      <c r="E5045" s="57"/>
    </row>
    <row r="5046" spans="4:5">
      <c r="D5046" s="57"/>
      <c r="E5046" s="57"/>
    </row>
    <row r="5047" spans="4:5">
      <c r="D5047" s="57"/>
      <c r="E5047" s="57"/>
    </row>
    <row r="5048" spans="4:5">
      <c r="D5048" s="57"/>
      <c r="E5048" s="57"/>
    </row>
    <row r="5049" spans="4:5">
      <c r="D5049" s="57"/>
      <c r="E5049" s="57"/>
    </row>
    <row r="5050" spans="4:5">
      <c r="D5050" s="57"/>
      <c r="E5050" s="57"/>
    </row>
    <row r="5051" spans="4:5">
      <c r="D5051" s="57"/>
      <c r="E5051" s="57"/>
    </row>
    <row r="5052" spans="4:5">
      <c r="D5052" s="57"/>
      <c r="E5052" s="57"/>
    </row>
    <row r="5053" spans="4:5">
      <c r="D5053" s="57"/>
      <c r="E5053" s="57"/>
    </row>
    <row r="5054" spans="4:5">
      <c r="D5054" s="57"/>
      <c r="E5054" s="57"/>
    </row>
    <row r="5055" spans="4:5">
      <c r="D5055" s="57"/>
      <c r="E5055" s="57"/>
    </row>
    <row r="5056" spans="4:5">
      <c r="D5056" s="57"/>
      <c r="E5056" s="57"/>
    </row>
    <row r="5057" spans="4:5">
      <c r="D5057" s="57"/>
      <c r="E5057" s="57"/>
    </row>
    <row r="5058" spans="4:5">
      <c r="D5058" s="57"/>
      <c r="E5058" s="57"/>
    </row>
    <row r="5059" spans="4:5">
      <c r="D5059" s="57"/>
      <c r="E5059" s="57"/>
    </row>
    <row r="5060" spans="4:5">
      <c r="D5060" s="57"/>
      <c r="E5060" s="57"/>
    </row>
    <row r="5061" spans="4:5">
      <c r="D5061" s="57"/>
      <c r="E5061" s="57"/>
    </row>
    <row r="5062" spans="4:5">
      <c r="D5062" s="57"/>
      <c r="E5062" s="57"/>
    </row>
    <row r="5063" spans="4:5">
      <c r="D5063" s="57"/>
      <c r="E5063" s="57"/>
    </row>
    <row r="5064" spans="4:5">
      <c r="D5064" s="57"/>
      <c r="E5064" s="57"/>
    </row>
    <row r="5065" spans="4:5">
      <c r="D5065" s="57"/>
      <c r="E5065" s="57"/>
    </row>
    <row r="5066" spans="4:5">
      <c r="D5066" s="57"/>
      <c r="E5066" s="57"/>
    </row>
    <row r="5067" spans="4:5">
      <c r="D5067" s="57"/>
      <c r="E5067" s="57"/>
    </row>
    <row r="5068" spans="4:5">
      <c r="D5068" s="57"/>
      <c r="E5068" s="57"/>
    </row>
    <row r="5069" spans="4:5">
      <c r="D5069" s="57"/>
      <c r="E5069" s="57"/>
    </row>
    <row r="5070" spans="4:5">
      <c r="D5070" s="57"/>
      <c r="E5070" s="57"/>
    </row>
    <row r="5071" spans="4:5">
      <c r="D5071" s="57"/>
      <c r="E5071" s="57"/>
    </row>
    <row r="5072" spans="4:5">
      <c r="D5072" s="57"/>
      <c r="E5072" s="57"/>
    </row>
    <row r="5073" spans="4:5">
      <c r="D5073" s="57"/>
      <c r="E5073" s="57"/>
    </row>
    <row r="5074" spans="4:5">
      <c r="D5074" s="57"/>
      <c r="E5074" s="57"/>
    </row>
    <row r="5075" spans="4:5">
      <c r="D5075" s="57"/>
      <c r="E5075" s="57"/>
    </row>
    <row r="5076" spans="4:5">
      <c r="D5076" s="57"/>
      <c r="E5076" s="57"/>
    </row>
    <row r="5077" spans="4:5">
      <c r="D5077" s="57"/>
      <c r="E5077" s="57"/>
    </row>
    <row r="5078" spans="4:5">
      <c r="D5078" s="57"/>
      <c r="E5078" s="57"/>
    </row>
    <row r="5079" spans="4:5">
      <c r="D5079" s="57"/>
      <c r="E5079" s="57"/>
    </row>
    <row r="5080" spans="4:5">
      <c r="D5080" s="57"/>
      <c r="E5080" s="57"/>
    </row>
    <row r="5081" spans="4:5">
      <c r="D5081" s="57"/>
      <c r="E5081" s="57"/>
    </row>
    <row r="5082" spans="4:5">
      <c r="D5082" s="57"/>
      <c r="E5082" s="57"/>
    </row>
    <row r="5083" spans="4:5">
      <c r="D5083" s="57"/>
      <c r="E5083" s="57"/>
    </row>
    <row r="5084" spans="4:5">
      <c r="D5084" s="57"/>
      <c r="E5084" s="57"/>
    </row>
    <row r="5085" spans="4:5">
      <c r="D5085" s="57"/>
      <c r="E5085" s="57"/>
    </row>
    <row r="5086" spans="4:5">
      <c r="D5086" s="57"/>
      <c r="E5086" s="57"/>
    </row>
    <row r="5087" spans="4:5">
      <c r="D5087" s="57"/>
      <c r="E5087" s="57"/>
    </row>
    <row r="5088" spans="4:5">
      <c r="D5088" s="57"/>
      <c r="E5088" s="57"/>
    </row>
    <row r="5089" spans="4:5">
      <c r="D5089" s="57"/>
      <c r="E5089" s="57"/>
    </row>
    <row r="5090" spans="4:5">
      <c r="D5090" s="57"/>
      <c r="E5090" s="57"/>
    </row>
    <row r="5091" spans="4:5">
      <c r="D5091" s="57"/>
      <c r="E5091" s="57"/>
    </row>
    <row r="5092" spans="4:5">
      <c r="D5092" s="57"/>
      <c r="E5092" s="57"/>
    </row>
    <row r="5093" spans="4:5">
      <c r="D5093" s="57"/>
      <c r="E5093" s="57"/>
    </row>
    <row r="5094" spans="4:5">
      <c r="D5094" s="57"/>
      <c r="E5094" s="57"/>
    </row>
    <row r="5095" spans="4:5">
      <c r="D5095" s="57"/>
      <c r="E5095" s="57"/>
    </row>
    <row r="5096" spans="4:5">
      <c r="D5096" s="57"/>
      <c r="E5096" s="57"/>
    </row>
    <row r="5097" spans="4:5">
      <c r="D5097" s="57"/>
      <c r="E5097" s="57"/>
    </row>
    <row r="5098" spans="4:5">
      <c r="D5098" s="57"/>
      <c r="E5098" s="57"/>
    </row>
    <row r="5099" spans="4:5">
      <c r="D5099" s="57"/>
      <c r="E5099" s="57"/>
    </row>
    <row r="5100" spans="4:5">
      <c r="D5100" s="57"/>
      <c r="E5100" s="57"/>
    </row>
    <row r="5101" spans="4:5">
      <c r="D5101" s="57"/>
      <c r="E5101" s="57"/>
    </row>
    <row r="5102" spans="4:5">
      <c r="D5102" s="57"/>
      <c r="E5102" s="57"/>
    </row>
    <row r="5103" spans="4:5">
      <c r="D5103" s="57"/>
      <c r="E5103" s="57"/>
    </row>
    <row r="5104" spans="4:5">
      <c r="D5104" s="57"/>
      <c r="E5104" s="57"/>
    </row>
    <row r="5105" spans="4:5">
      <c r="D5105" s="57"/>
      <c r="E5105" s="57"/>
    </row>
    <row r="5106" spans="4:5">
      <c r="D5106" s="57"/>
      <c r="E5106" s="57"/>
    </row>
    <row r="5107" spans="4:5">
      <c r="D5107" s="57"/>
      <c r="E5107" s="57"/>
    </row>
    <row r="5108" spans="4:5">
      <c r="D5108" s="57"/>
      <c r="E5108" s="57"/>
    </row>
    <row r="5109" spans="4:5">
      <c r="D5109" s="57"/>
      <c r="E5109" s="57"/>
    </row>
    <row r="5110" spans="4:5">
      <c r="D5110" s="57"/>
      <c r="E5110" s="57"/>
    </row>
    <row r="5111" spans="4:5">
      <c r="D5111" s="57"/>
      <c r="E5111" s="57"/>
    </row>
    <row r="5112" spans="4:5">
      <c r="D5112" s="57"/>
      <c r="E5112" s="57"/>
    </row>
    <row r="5113" spans="4:5">
      <c r="D5113" s="57"/>
      <c r="E5113" s="57"/>
    </row>
    <row r="5114" spans="4:5">
      <c r="D5114" s="57"/>
      <c r="E5114" s="57"/>
    </row>
    <row r="5115" spans="4:5">
      <c r="D5115" s="57"/>
      <c r="E5115" s="57"/>
    </row>
    <row r="5116" spans="4:5">
      <c r="D5116" s="57"/>
      <c r="E5116" s="57"/>
    </row>
    <row r="5117" spans="4:5">
      <c r="D5117" s="57"/>
      <c r="E5117" s="57"/>
    </row>
    <row r="5118" spans="4:5">
      <c r="D5118" s="57"/>
      <c r="E5118" s="57"/>
    </row>
    <row r="5119" spans="4:5">
      <c r="D5119" s="57"/>
      <c r="E5119" s="57"/>
    </row>
    <row r="5120" spans="4:5">
      <c r="D5120" s="57"/>
      <c r="E5120" s="57"/>
    </row>
    <row r="5121" spans="4:5">
      <c r="D5121" s="57"/>
      <c r="E5121" s="57"/>
    </row>
    <row r="5122" spans="4:5">
      <c r="D5122" s="57"/>
      <c r="E5122" s="57"/>
    </row>
    <row r="5123" spans="4:5">
      <c r="D5123" s="57"/>
      <c r="E5123" s="57"/>
    </row>
    <row r="5124" spans="4:5">
      <c r="D5124" s="57"/>
      <c r="E5124" s="57"/>
    </row>
    <row r="5125" spans="4:5">
      <c r="D5125" s="57"/>
      <c r="E5125" s="57"/>
    </row>
    <row r="5126" spans="4:5">
      <c r="D5126" s="57"/>
      <c r="E5126" s="57"/>
    </row>
    <row r="5127" spans="4:5">
      <c r="D5127" s="57"/>
      <c r="E5127" s="57"/>
    </row>
    <row r="5128" spans="4:5">
      <c r="D5128" s="57"/>
      <c r="E5128" s="57"/>
    </row>
    <row r="5129" spans="4:5">
      <c r="D5129" s="57"/>
      <c r="E5129" s="57"/>
    </row>
    <row r="5130" spans="4:5">
      <c r="D5130" s="57"/>
      <c r="E5130" s="57"/>
    </row>
    <row r="5131" spans="4:5">
      <c r="D5131" s="57"/>
      <c r="E5131" s="57"/>
    </row>
    <row r="5132" spans="4:5">
      <c r="D5132" s="57"/>
      <c r="E5132" s="57"/>
    </row>
    <row r="5133" spans="4:5">
      <c r="D5133" s="57"/>
      <c r="E5133" s="57"/>
    </row>
    <row r="5134" spans="4:5">
      <c r="D5134" s="57"/>
      <c r="E5134" s="57"/>
    </row>
    <row r="5135" spans="4:5">
      <c r="D5135" s="57"/>
      <c r="E5135" s="57"/>
    </row>
    <row r="5136" spans="4:5">
      <c r="D5136" s="57"/>
      <c r="E5136" s="57"/>
    </row>
    <row r="5137" spans="4:5">
      <c r="D5137" s="57"/>
      <c r="E5137" s="57"/>
    </row>
    <row r="5138" spans="4:5">
      <c r="D5138" s="57"/>
      <c r="E5138" s="57"/>
    </row>
    <row r="5139" spans="4:5">
      <c r="D5139" s="57"/>
      <c r="E5139" s="57"/>
    </row>
    <row r="5140" spans="4:5">
      <c r="D5140" s="57"/>
      <c r="E5140" s="57"/>
    </row>
    <row r="5141" spans="4:5">
      <c r="D5141" s="57"/>
      <c r="E5141" s="57"/>
    </row>
    <row r="5142" spans="4:5">
      <c r="D5142" s="57"/>
      <c r="E5142" s="57"/>
    </row>
    <row r="5143" spans="4:5">
      <c r="D5143" s="57"/>
      <c r="E5143" s="57"/>
    </row>
    <row r="5144" spans="4:5">
      <c r="D5144" s="57"/>
      <c r="E5144" s="57"/>
    </row>
    <row r="5145" spans="4:5">
      <c r="D5145" s="57"/>
      <c r="E5145" s="57"/>
    </row>
    <row r="5146" spans="4:5">
      <c r="D5146" s="57"/>
      <c r="E5146" s="57"/>
    </row>
    <row r="5147" spans="4:5">
      <c r="D5147" s="57"/>
      <c r="E5147" s="57"/>
    </row>
    <row r="5148" spans="4:5">
      <c r="D5148" s="57"/>
      <c r="E5148" s="57"/>
    </row>
    <row r="5149" spans="4:5">
      <c r="D5149" s="57"/>
      <c r="E5149" s="57"/>
    </row>
    <row r="5150" spans="4:5">
      <c r="D5150" s="57"/>
      <c r="E5150" s="57"/>
    </row>
    <row r="5151" spans="4:5">
      <c r="D5151" s="57"/>
      <c r="E5151" s="57"/>
    </row>
    <row r="5152" spans="4:5">
      <c r="D5152" s="57"/>
      <c r="E5152" s="57"/>
    </row>
    <row r="5153" spans="4:5">
      <c r="D5153" s="57"/>
      <c r="E5153" s="57"/>
    </row>
    <row r="5154" spans="4:5">
      <c r="D5154" s="57"/>
      <c r="E5154" s="57"/>
    </row>
    <row r="5155" spans="4:5">
      <c r="D5155" s="57"/>
      <c r="E5155" s="57"/>
    </row>
    <row r="5156" spans="4:5">
      <c r="D5156" s="57"/>
      <c r="E5156" s="57"/>
    </row>
    <row r="5157" spans="4:5">
      <c r="D5157" s="57"/>
      <c r="E5157" s="57"/>
    </row>
    <row r="5158" spans="4:5">
      <c r="D5158" s="57"/>
      <c r="E5158" s="57"/>
    </row>
    <row r="5159" spans="4:5">
      <c r="D5159" s="57"/>
      <c r="E5159" s="57"/>
    </row>
    <row r="5160" spans="4:5">
      <c r="D5160" s="57"/>
      <c r="E5160" s="57"/>
    </row>
    <row r="5161" spans="4:5">
      <c r="D5161" s="57"/>
      <c r="E5161" s="57"/>
    </row>
    <row r="5162" spans="4:5">
      <c r="D5162" s="57"/>
      <c r="E5162" s="57"/>
    </row>
    <row r="5163" spans="4:5">
      <c r="D5163" s="57"/>
      <c r="E5163" s="57"/>
    </row>
    <row r="5164" spans="4:5">
      <c r="D5164" s="57"/>
      <c r="E5164" s="57"/>
    </row>
    <row r="5165" spans="4:5">
      <c r="D5165" s="57"/>
      <c r="E5165" s="57"/>
    </row>
    <row r="5166" spans="4:5">
      <c r="D5166" s="57"/>
      <c r="E5166" s="57"/>
    </row>
    <row r="5167" spans="4:5">
      <c r="D5167" s="57"/>
      <c r="E5167" s="57"/>
    </row>
    <row r="5168" spans="4:5">
      <c r="D5168" s="57"/>
      <c r="E5168" s="57"/>
    </row>
    <row r="5169" spans="4:5">
      <c r="D5169" s="57"/>
      <c r="E5169" s="57"/>
    </row>
    <row r="5170" spans="4:5">
      <c r="D5170" s="57"/>
      <c r="E5170" s="57"/>
    </row>
    <row r="5171" spans="4:5">
      <c r="D5171" s="57"/>
      <c r="E5171" s="57"/>
    </row>
    <row r="5172" spans="4:5">
      <c r="D5172" s="57"/>
      <c r="E5172" s="57"/>
    </row>
    <row r="5173" spans="4:5">
      <c r="D5173" s="57"/>
      <c r="E5173" s="57"/>
    </row>
    <row r="5174" spans="4:5">
      <c r="D5174" s="57"/>
      <c r="E5174" s="57"/>
    </row>
    <row r="5175" spans="4:5">
      <c r="D5175" s="57"/>
      <c r="E5175" s="57"/>
    </row>
    <row r="5176" spans="4:5">
      <c r="D5176" s="57"/>
      <c r="E5176" s="57"/>
    </row>
    <row r="5177" spans="4:5">
      <c r="D5177" s="57"/>
      <c r="E5177" s="57"/>
    </row>
    <row r="5178" spans="4:5">
      <c r="D5178" s="57"/>
      <c r="E5178" s="57"/>
    </row>
    <row r="5179" spans="4:5">
      <c r="D5179" s="57"/>
      <c r="E5179" s="57"/>
    </row>
    <row r="5180" spans="4:5">
      <c r="D5180" s="57"/>
      <c r="E5180" s="57"/>
    </row>
    <row r="5181" spans="4:5">
      <c r="D5181" s="57"/>
      <c r="E5181" s="57"/>
    </row>
    <row r="5182" spans="4:5">
      <c r="D5182" s="57"/>
      <c r="E5182" s="57"/>
    </row>
    <row r="5183" spans="4:5">
      <c r="D5183" s="57"/>
      <c r="E5183" s="57"/>
    </row>
    <row r="5184" spans="4:5">
      <c r="D5184" s="57"/>
      <c r="E5184" s="57"/>
    </row>
    <row r="5185" spans="4:5">
      <c r="D5185" s="57"/>
      <c r="E5185" s="57"/>
    </row>
    <row r="5186" spans="4:5">
      <c r="D5186" s="57"/>
      <c r="E5186" s="57"/>
    </row>
    <row r="5187" spans="4:5">
      <c r="D5187" s="57"/>
      <c r="E5187" s="57"/>
    </row>
    <row r="5188" spans="4:5">
      <c r="D5188" s="57"/>
      <c r="E5188" s="57"/>
    </row>
    <row r="5189" spans="4:5">
      <c r="D5189" s="57"/>
      <c r="E5189" s="57"/>
    </row>
    <row r="5190" spans="4:5">
      <c r="D5190" s="57"/>
      <c r="E5190" s="57"/>
    </row>
    <row r="5191" spans="4:5">
      <c r="D5191" s="57"/>
      <c r="E5191" s="57"/>
    </row>
    <row r="5192" spans="4:5">
      <c r="D5192" s="57"/>
      <c r="E5192" s="57"/>
    </row>
    <row r="5193" spans="4:5">
      <c r="D5193" s="57"/>
      <c r="E5193" s="57"/>
    </row>
    <row r="5194" spans="4:5">
      <c r="D5194" s="57"/>
      <c r="E5194" s="57"/>
    </row>
    <row r="5195" spans="4:5">
      <c r="D5195" s="57"/>
      <c r="E5195" s="57"/>
    </row>
    <row r="5196" spans="4:5">
      <c r="D5196" s="57"/>
      <c r="E5196" s="57"/>
    </row>
    <row r="5197" spans="4:5">
      <c r="D5197" s="57"/>
      <c r="E5197" s="57"/>
    </row>
    <row r="5198" spans="4:5">
      <c r="D5198" s="57"/>
      <c r="E5198" s="57"/>
    </row>
    <row r="5199" spans="4:5">
      <c r="D5199" s="57"/>
      <c r="E5199" s="57"/>
    </row>
    <row r="5200" spans="4:5">
      <c r="D5200" s="57"/>
      <c r="E5200" s="57"/>
    </row>
    <row r="5201" spans="4:5">
      <c r="D5201" s="57"/>
      <c r="E5201" s="57"/>
    </row>
    <row r="5202" spans="4:5">
      <c r="D5202" s="57"/>
      <c r="E5202" s="57"/>
    </row>
    <row r="5203" spans="4:5">
      <c r="D5203" s="57"/>
      <c r="E5203" s="57"/>
    </row>
    <row r="5204" spans="4:5">
      <c r="D5204" s="57"/>
      <c r="E5204" s="57"/>
    </row>
    <row r="5205" spans="4:5">
      <c r="D5205" s="57"/>
      <c r="E5205" s="57"/>
    </row>
    <row r="5206" spans="4:5">
      <c r="D5206" s="57"/>
      <c r="E5206" s="57"/>
    </row>
    <row r="5207" spans="4:5">
      <c r="D5207" s="57"/>
      <c r="E5207" s="57"/>
    </row>
    <row r="5208" spans="4:5">
      <c r="D5208" s="57"/>
      <c r="E5208" s="57"/>
    </row>
    <row r="5209" spans="4:5">
      <c r="D5209" s="57"/>
      <c r="E5209" s="57"/>
    </row>
    <row r="5210" spans="4:5">
      <c r="D5210" s="57"/>
      <c r="E5210" s="57"/>
    </row>
    <row r="5211" spans="4:5">
      <c r="D5211" s="57"/>
      <c r="E5211" s="57"/>
    </row>
    <row r="5212" spans="4:5">
      <c r="D5212" s="57"/>
      <c r="E5212" s="57"/>
    </row>
    <row r="5213" spans="4:5">
      <c r="D5213" s="57"/>
      <c r="E5213" s="57"/>
    </row>
    <row r="5214" spans="4:5">
      <c r="D5214" s="57"/>
      <c r="E5214" s="57"/>
    </row>
    <row r="5215" spans="4:5">
      <c r="D5215" s="57"/>
      <c r="E5215" s="57"/>
    </row>
    <row r="5216" spans="4:5">
      <c r="D5216" s="57"/>
      <c r="E5216" s="57"/>
    </row>
    <row r="5217" spans="4:5">
      <c r="D5217" s="57"/>
      <c r="E5217" s="57"/>
    </row>
    <row r="5218" spans="4:5">
      <c r="D5218" s="57"/>
      <c r="E5218" s="57"/>
    </row>
    <row r="5219" spans="4:5">
      <c r="D5219" s="57"/>
      <c r="E5219" s="57"/>
    </row>
    <row r="5220" spans="4:5">
      <c r="D5220" s="57"/>
      <c r="E5220" s="57"/>
    </row>
    <row r="5221" spans="4:5">
      <c r="D5221" s="57"/>
      <c r="E5221" s="57"/>
    </row>
    <row r="5222" spans="4:5">
      <c r="D5222" s="57"/>
      <c r="E5222" s="57"/>
    </row>
    <row r="5223" spans="4:5">
      <c r="D5223" s="57"/>
      <c r="E5223" s="57"/>
    </row>
    <row r="5224" spans="4:5">
      <c r="D5224" s="57"/>
      <c r="E5224" s="57"/>
    </row>
    <row r="5225" spans="4:5">
      <c r="D5225" s="57"/>
      <c r="E5225" s="57"/>
    </row>
    <row r="5226" spans="4:5">
      <c r="D5226" s="57"/>
      <c r="E5226" s="57"/>
    </row>
    <row r="5227" spans="4:5">
      <c r="D5227" s="57"/>
      <c r="E5227" s="57"/>
    </row>
    <row r="5228" spans="4:5">
      <c r="D5228" s="57"/>
      <c r="E5228" s="57"/>
    </row>
    <row r="5229" spans="4:5">
      <c r="D5229" s="57"/>
      <c r="E5229" s="57"/>
    </row>
    <row r="5230" spans="4:5">
      <c r="D5230" s="57"/>
      <c r="E5230" s="57"/>
    </row>
    <row r="5231" spans="4:5">
      <c r="D5231" s="57"/>
      <c r="E5231" s="57"/>
    </row>
    <row r="5232" spans="4:5">
      <c r="D5232" s="57"/>
      <c r="E5232" s="57"/>
    </row>
    <row r="5233" spans="4:5">
      <c r="D5233" s="57"/>
      <c r="E5233" s="57"/>
    </row>
    <row r="5234" spans="4:5">
      <c r="D5234" s="57"/>
      <c r="E5234" s="57"/>
    </row>
    <row r="5235" spans="4:5">
      <c r="D5235" s="57"/>
      <c r="E5235" s="57"/>
    </row>
    <row r="5236" spans="4:5">
      <c r="D5236" s="57"/>
      <c r="E5236" s="57"/>
    </row>
    <row r="5237" spans="4:5">
      <c r="D5237" s="57"/>
      <c r="E5237" s="57"/>
    </row>
    <row r="5238" spans="4:5">
      <c r="D5238" s="57"/>
      <c r="E5238" s="57"/>
    </row>
    <row r="5239" spans="4:5">
      <c r="D5239" s="57"/>
      <c r="E5239" s="57"/>
    </row>
    <row r="5240" spans="4:5">
      <c r="D5240" s="57"/>
      <c r="E5240" s="57"/>
    </row>
    <row r="5241" spans="4:5">
      <c r="D5241" s="57"/>
      <c r="E5241" s="57"/>
    </row>
    <row r="5242" spans="4:5">
      <c r="D5242" s="57"/>
      <c r="E5242" s="57"/>
    </row>
    <row r="5243" spans="4:5">
      <c r="D5243" s="57"/>
      <c r="E5243" s="57"/>
    </row>
    <row r="5244" spans="4:5">
      <c r="D5244" s="57"/>
      <c r="E5244" s="57"/>
    </row>
    <row r="5245" spans="4:5">
      <c r="D5245" s="57"/>
      <c r="E5245" s="57"/>
    </row>
    <row r="5246" spans="4:5">
      <c r="D5246" s="57"/>
      <c r="E5246" s="57"/>
    </row>
    <row r="5247" spans="4:5">
      <c r="D5247" s="57"/>
      <c r="E5247" s="57"/>
    </row>
    <row r="5248" spans="4:5">
      <c r="D5248" s="57"/>
      <c r="E5248" s="57"/>
    </row>
    <row r="5249" spans="4:5">
      <c r="D5249" s="57"/>
      <c r="E5249" s="57"/>
    </row>
    <row r="5250" spans="4:5">
      <c r="D5250" s="57"/>
      <c r="E5250" s="57"/>
    </row>
    <row r="5251" spans="4:5">
      <c r="D5251" s="57"/>
      <c r="E5251" s="57"/>
    </row>
    <row r="5252" spans="4:5">
      <c r="D5252" s="57"/>
      <c r="E5252" s="57"/>
    </row>
    <row r="5253" spans="4:5">
      <c r="D5253" s="57"/>
      <c r="E5253" s="57"/>
    </row>
    <row r="5254" spans="4:5">
      <c r="D5254" s="57"/>
      <c r="E5254" s="57"/>
    </row>
    <row r="5255" spans="4:5">
      <c r="D5255" s="57"/>
      <c r="E5255" s="57"/>
    </row>
    <row r="5256" spans="4:5">
      <c r="D5256" s="57"/>
      <c r="E5256" s="57"/>
    </row>
    <row r="5257" spans="4:5">
      <c r="D5257" s="57"/>
      <c r="E5257" s="57"/>
    </row>
    <row r="5258" spans="4:5">
      <c r="D5258" s="57"/>
      <c r="E5258" s="57"/>
    </row>
    <row r="5259" spans="4:5">
      <c r="D5259" s="57"/>
      <c r="E5259" s="57"/>
    </row>
    <row r="5260" spans="4:5">
      <c r="D5260" s="57"/>
      <c r="E5260" s="57"/>
    </row>
    <row r="5261" spans="4:5">
      <c r="D5261" s="57"/>
      <c r="E5261" s="57"/>
    </row>
    <row r="5262" spans="4:5">
      <c r="D5262" s="57"/>
      <c r="E5262" s="57"/>
    </row>
    <row r="5263" spans="4:5">
      <c r="D5263" s="57"/>
      <c r="E5263" s="57"/>
    </row>
    <row r="5264" spans="4:5">
      <c r="D5264" s="57"/>
      <c r="E5264" s="57"/>
    </row>
    <row r="5265" spans="4:5">
      <c r="D5265" s="57"/>
      <c r="E5265" s="57"/>
    </row>
    <row r="5266" spans="4:5">
      <c r="D5266" s="57"/>
      <c r="E5266" s="57"/>
    </row>
    <row r="5267" spans="4:5">
      <c r="D5267" s="57"/>
      <c r="E5267" s="57"/>
    </row>
    <row r="5268" spans="4:5">
      <c r="D5268" s="57"/>
      <c r="E5268" s="57"/>
    </row>
    <row r="5269" spans="4:5">
      <c r="D5269" s="57"/>
      <c r="E5269" s="57"/>
    </row>
    <row r="5270" spans="4:5">
      <c r="D5270" s="57"/>
      <c r="E5270" s="57"/>
    </row>
    <row r="5271" spans="4:5">
      <c r="D5271" s="57"/>
      <c r="E5271" s="57"/>
    </row>
    <row r="5272" spans="4:5">
      <c r="D5272" s="57"/>
      <c r="E5272" s="57"/>
    </row>
    <row r="5273" spans="4:5">
      <c r="D5273" s="57"/>
      <c r="E5273" s="57"/>
    </row>
    <row r="5274" spans="4:5">
      <c r="D5274" s="57"/>
      <c r="E5274" s="57"/>
    </row>
    <row r="5275" spans="4:5">
      <c r="D5275" s="57"/>
      <c r="E5275" s="57"/>
    </row>
    <row r="5276" spans="4:5">
      <c r="D5276" s="57"/>
      <c r="E5276" s="57"/>
    </row>
    <row r="5277" spans="4:5">
      <c r="D5277" s="57"/>
      <c r="E5277" s="57"/>
    </row>
    <row r="5278" spans="4:5">
      <c r="D5278" s="57"/>
      <c r="E5278" s="57"/>
    </row>
    <row r="5279" spans="4:5">
      <c r="D5279" s="57"/>
      <c r="E5279" s="57"/>
    </row>
    <row r="5280" spans="4:5">
      <c r="D5280" s="57"/>
      <c r="E5280" s="57"/>
    </row>
    <row r="5281" spans="4:5">
      <c r="D5281" s="57"/>
      <c r="E5281" s="57"/>
    </row>
    <row r="5282" spans="4:5">
      <c r="D5282" s="57"/>
      <c r="E5282" s="57"/>
    </row>
    <row r="5283" spans="4:5">
      <c r="D5283" s="57"/>
      <c r="E5283" s="57"/>
    </row>
    <row r="5284" spans="4:5">
      <c r="D5284" s="57"/>
      <c r="E5284" s="57"/>
    </row>
    <row r="5285" spans="4:5">
      <c r="D5285" s="57"/>
      <c r="E5285" s="57"/>
    </row>
    <row r="5286" spans="4:5">
      <c r="D5286" s="57"/>
      <c r="E5286" s="57"/>
    </row>
    <row r="5287" spans="4:5">
      <c r="D5287" s="57"/>
      <c r="E5287" s="57"/>
    </row>
    <row r="5288" spans="4:5">
      <c r="D5288" s="57"/>
      <c r="E5288" s="57"/>
    </row>
    <row r="5289" spans="4:5">
      <c r="D5289" s="57"/>
      <c r="E5289" s="57"/>
    </row>
    <row r="5290" spans="4:5">
      <c r="D5290" s="57"/>
      <c r="E5290" s="57"/>
    </row>
    <row r="5291" spans="4:5">
      <c r="D5291" s="57"/>
      <c r="E5291" s="57"/>
    </row>
    <row r="5292" spans="4:5">
      <c r="D5292" s="57"/>
      <c r="E5292" s="57"/>
    </row>
    <row r="5293" spans="4:5">
      <c r="D5293" s="57"/>
      <c r="E5293" s="57"/>
    </row>
    <row r="5294" spans="4:5">
      <c r="D5294" s="57"/>
      <c r="E5294" s="57"/>
    </row>
    <row r="5295" spans="4:5">
      <c r="D5295" s="57"/>
      <c r="E5295" s="57"/>
    </row>
    <row r="5296" spans="4:5">
      <c r="D5296" s="57"/>
      <c r="E5296" s="57"/>
    </row>
    <row r="5297" spans="4:5">
      <c r="D5297" s="57"/>
      <c r="E5297" s="57"/>
    </row>
    <row r="5298" spans="4:5">
      <c r="D5298" s="57"/>
      <c r="E5298" s="57"/>
    </row>
    <row r="5299" spans="4:5">
      <c r="D5299" s="57"/>
      <c r="E5299" s="57"/>
    </row>
    <row r="5300" spans="4:5">
      <c r="D5300" s="57"/>
      <c r="E5300" s="57"/>
    </row>
    <row r="5301" spans="4:5">
      <c r="D5301" s="57"/>
      <c r="E5301" s="57"/>
    </row>
    <row r="5302" spans="4:5">
      <c r="D5302" s="57"/>
      <c r="E5302" s="57"/>
    </row>
    <row r="5303" spans="4:5">
      <c r="D5303" s="57"/>
      <c r="E5303" s="57"/>
    </row>
    <row r="5304" spans="4:5">
      <c r="D5304" s="57"/>
      <c r="E5304" s="57"/>
    </row>
    <row r="5305" spans="4:5">
      <c r="D5305" s="57"/>
      <c r="E5305" s="57"/>
    </row>
    <row r="5306" spans="4:5">
      <c r="D5306" s="57"/>
      <c r="E5306" s="57"/>
    </row>
    <row r="5307" spans="4:5">
      <c r="D5307" s="57"/>
      <c r="E5307" s="57"/>
    </row>
    <row r="5308" spans="4:5">
      <c r="D5308" s="57"/>
      <c r="E5308" s="57"/>
    </row>
    <row r="5309" spans="4:5">
      <c r="D5309" s="57"/>
      <c r="E5309" s="57"/>
    </row>
    <row r="5310" spans="4:5">
      <c r="D5310" s="57"/>
      <c r="E5310" s="57"/>
    </row>
    <row r="5311" spans="4:5">
      <c r="D5311" s="57"/>
      <c r="E5311" s="57"/>
    </row>
    <row r="5312" spans="4:5">
      <c r="D5312" s="57"/>
      <c r="E5312" s="57"/>
    </row>
    <row r="5313" spans="4:5">
      <c r="D5313" s="57"/>
      <c r="E5313" s="57"/>
    </row>
    <row r="5314" spans="4:5">
      <c r="D5314" s="57"/>
      <c r="E5314" s="57"/>
    </row>
    <row r="5315" spans="4:5">
      <c r="D5315" s="57"/>
      <c r="E5315" s="57"/>
    </row>
    <row r="5316" spans="4:5">
      <c r="D5316" s="57"/>
      <c r="E5316" s="57"/>
    </row>
    <row r="5317" spans="4:5">
      <c r="D5317" s="57"/>
      <c r="E5317" s="57"/>
    </row>
    <row r="5318" spans="4:5">
      <c r="D5318" s="57"/>
      <c r="E5318" s="57"/>
    </row>
    <row r="5319" spans="4:5">
      <c r="D5319" s="57"/>
      <c r="E5319" s="57"/>
    </row>
    <row r="5320" spans="4:5">
      <c r="D5320" s="57"/>
      <c r="E5320" s="57"/>
    </row>
    <row r="5321" spans="4:5">
      <c r="D5321" s="57"/>
      <c r="E5321" s="57"/>
    </row>
    <row r="5322" spans="4:5">
      <c r="D5322" s="57"/>
      <c r="E5322" s="57"/>
    </row>
    <row r="5323" spans="4:5">
      <c r="D5323" s="57"/>
      <c r="E5323" s="57"/>
    </row>
    <row r="5324" spans="4:5">
      <c r="D5324" s="57"/>
      <c r="E5324" s="57"/>
    </row>
    <row r="5325" spans="4:5">
      <c r="D5325" s="57"/>
      <c r="E5325" s="57"/>
    </row>
    <row r="5326" spans="4:5">
      <c r="D5326" s="57"/>
      <c r="E5326" s="57"/>
    </row>
    <row r="5327" spans="4:5">
      <c r="D5327" s="57"/>
      <c r="E5327" s="57"/>
    </row>
    <row r="5328" spans="4:5">
      <c r="D5328" s="57"/>
      <c r="E5328" s="57"/>
    </row>
    <row r="5329" spans="4:5">
      <c r="D5329" s="57"/>
      <c r="E5329" s="57"/>
    </row>
    <row r="5330" spans="4:5">
      <c r="D5330" s="57"/>
      <c r="E5330" s="57"/>
    </row>
    <row r="5331" spans="4:5">
      <c r="D5331" s="57"/>
      <c r="E5331" s="57"/>
    </row>
    <row r="5332" spans="4:5">
      <c r="D5332" s="57"/>
      <c r="E5332" s="57"/>
    </row>
    <row r="5333" spans="4:5">
      <c r="D5333" s="57"/>
      <c r="E5333" s="57"/>
    </row>
    <row r="5334" spans="4:5">
      <c r="D5334" s="57"/>
      <c r="E5334" s="57"/>
    </row>
    <row r="5335" spans="4:5">
      <c r="D5335" s="57"/>
      <c r="E5335" s="57"/>
    </row>
    <row r="5336" spans="4:5">
      <c r="D5336" s="57"/>
      <c r="E5336" s="57"/>
    </row>
    <row r="5337" spans="4:5">
      <c r="D5337" s="57"/>
      <c r="E5337" s="57"/>
    </row>
    <row r="5338" spans="4:5">
      <c r="D5338" s="57"/>
      <c r="E5338" s="57"/>
    </row>
    <row r="5339" spans="4:5">
      <c r="D5339" s="57"/>
      <c r="E5339" s="57"/>
    </row>
    <row r="5340" spans="4:5">
      <c r="D5340" s="57"/>
      <c r="E5340" s="57"/>
    </row>
    <row r="5341" spans="4:5">
      <c r="D5341" s="57"/>
      <c r="E5341" s="57"/>
    </row>
    <row r="5342" spans="4:5">
      <c r="D5342" s="57"/>
      <c r="E5342" s="57"/>
    </row>
    <row r="5343" spans="4:5">
      <c r="D5343" s="57"/>
      <c r="E5343" s="57"/>
    </row>
    <row r="5344" spans="4:5">
      <c r="D5344" s="57"/>
      <c r="E5344" s="57"/>
    </row>
    <row r="5345" spans="4:5">
      <c r="D5345" s="57"/>
      <c r="E5345" s="57"/>
    </row>
    <row r="5346" spans="4:5">
      <c r="D5346" s="57"/>
      <c r="E5346" s="57"/>
    </row>
    <row r="5347" spans="4:5">
      <c r="D5347" s="57"/>
      <c r="E5347" s="57"/>
    </row>
    <row r="5348" spans="4:5">
      <c r="D5348" s="57"/>
      <c r="E5348" s="57"/>
    </row>
    <row r="5349" spans="4:5">
      <c r="D5349" s="57"/>
      <c r="E5349" s="57"/>
    </row>
    <row r="5350" spans="4:5">
      <c r="D5350" s="57"/>
      <c r="E5350" s="57"/>
    </row>
    <row r="5351" spans="4:5">
      <c r="D5351" s="57"/>
      <c r="E5351" s="57"/>
    </row>
    <row r="5352" spans="4:5">
      <c r="D5352" s="57"/>
      <c r="E5352" s="57"/>
    </row>
    <row r="5353" spans="4:5">
      <c r="D5353" s="57"/>
      <c r="E5353" s="57"/>
    </row>
    <row r="5354" spans="4:5">
      <c r="D5354" s="57"/>
      <c r="E5354" s="57"/>
    </row>
    <row r="5355" spans="4:5">
      <c r="D5355" s="57"/>
      <c r="E5355" s="57"/>
    </row>
    <row r="5356" spans="4:5">
      <c r="D5356" s="57"/>
      <c r="E5356" s="57"/>
    </row>
    <row r="5357" spans="4:5">
      <c r="D5357" s="57"/>
      <c r="E5357" s="57"/>
    </row>
    <row r="5358" spans="4:5">
      <c r="D5358" s="57"/>
      <c r="E5358" s="57"/>
    </row>
    <row r="5359" spans="4:5">
      <c r="D5359" s="57"/>
      <c r="E5359" s="57"/>
    </row>
    <row r="5360" spans="4:5">
      <c r="D5360" s="57"/>
      <c r="E5360" s="57"/>
    </row>
    <row r="5361" spans="4:5">
      <c r="D5361" s="57"/>
      <c r="E5361" s="57"/>
    </row>
    <row r="5362" spans="4:5">
      <c r="D5362" s="57"/>
      <c r="E5362" s="57"/>
    </row>
    <row r="5363" spans="4:5">
      <c r="D5363" s="57"/>
      <c r="E5363" s="57"/>
    </row>
    <row r="5364" spans="4:5">
      <c r="D5364" s="57"/>
      <c r="E5364" s="57"/>
    </row>
    <row r="5365" spans="4:5">
      <c r="D5365" s="57"/>
      <c r="E5365" s="57"/>
    </row>
    <row r="5366" spans="4:5">
      <c r="D5366" s="57"/>
      <c r="E5366" s="57"/>
    </row>
    <row r="5367" spans="4:5">
      <c r="D5367" s="57"/>
      <c r="E5367" s="57"/>
    </row>
    <row r="5368" spans="4:5">
      <c r="D5368" s="57"/>
      <c r="E5368" s="57"/>
    </row>
    <row r="5369" spans="4:5">
      <c r="D5369" s="57"/>
      <c r="E5369" s="57"/>
    </row>
    <row r="5370" spans="4:5">
      <c r="D5370" s="57"/>
      <c r="E5370" s="57"/>
    </row>
    <row r="5371" spans="4:5">
      <c r="D5371" s="57"/>
      <c r="E5371" s="57"/>
    </row>
    <row r="5372" spans="4:5">
      <c r="D5372" s="57"/>
      <c r="E5372" s="57"/>
    </row>
    <row r="5373" spans="4:5">
      <c r="D5373" s="57"/>
      <c r="E5373" s="57"/>
    </row>
    <row r="5374" spans="4:5">
      <c r="D5374" s="57"/>
      <c r="E5374" s="57"/>
    </row>
    <row r="5375" spans="4:5">
      <c r="D5375" s="57"/>
      <c r="E5375" s="57"/>
    </row>
    <row r="5376" spans="4:5">
      <c r="D5376" s="57"/>
      <c r="E5376" s="57"/>
    </row>
    <row r="5377" spans="4:5">
      <c r="D5377" s="57"/>
      <c r="E5377" s="57"/>
    </row>
    <row r="5378" spans="4:5">
      <c r="D5378" s="57"/>
      <c r="E5378" s="57"/>
    </row>
    <row r="5379" spans="4:5">
      <c r="D5379" s="57"/>
      <c r="E5379" s="57"/>
    </row>
    <row r="5380" spans="4:5">
      <c r="D5380" s="57"/>
      <c r="E5380" s="57"/>
    </row>
    <row r="5381" spans="4:5">
      <c r="D5381" s="57"/>
      <c r="E5381" s="57"/>
    </row>
    <row r="5382" spans="4:5">
      <c r="D5382" s="57"/>
      <c r="E5382" s="57"/>
    </row>
    <row r="5383" spans="4:5">
      <c r="D5383" s="57"/>
      <c r="E5383" s="57"/>
    </row>
    <row r="5384" spans="4:5">
      <c r="D5384" s="57"/>
      <c r="E5384" s="57"/>
    </row>
    <row r="5385" spans="4:5">
      <c r="D5385" s="57"/>
      <c r="E5385" s="57"/>
    </row>
    <row r="5386" spans="4:5">
      <c r="D5386" s="57"/>
      <c r="E5386" s="57"/>
    </row>
    <row r="5387" spans="4:5">
      <c r="D5387" s="57"/>
      <c r="E5387" s="57"/>
    </row>
    <row r="5388" spans="4:5">
      <c r="D5388" s="57"/>
      <c r="E5388" s="57"/>
    </row>
    <row r="5389" spans="4:5">
      <c r="D5389" s="57"/>
      <c r="E5389" s="57"/>
    </row>
    <row r="5390" spans="4:5">
      <c r="D5390" s="57"/>
      <c r="E5390" s="57"/>
    </row>
    <row r="5391" spans="4:5">
      <c r="D5391" s="57"/>
      <c r="E5391" s="57"/>
    </row>
    <row r="5392" spans="4:5">
      <c r="D5392" s="57"/>
      <c r="E5392" s="57"/>
    </row>
    <row r="5393" spans="4:5">
      <c r="D5393" s="57"/>
      <c r="E5393" s="57"/>
    </row>
    <row r="5394" spans="4:5">
      <c r="D5394" s="57"/>
      <c r="E5394" s="57"/>
    </row>
    <row r="5395" spans="4:5">
      <c r="D5395" s="57"/>
      <c r="E5395" s="57"/>
    </row>
    <row r="5396" spans="4:5">
      <c r="D5396" s="57"/>
      <c r="E5396" s="57"/>
    </row>
    <row r="5397" spans="4:5">
      <c r="D5397" s="57"/>
      <c r="E5397" s="57"/>
    </row>
    <row r="5398" spans="4:5">
      <c r="D5398" s="57"/>
      <c r="E5398" s="57"/>
    </row>
    <row r="5399" spans="4:5">
      <c r="D5399" s="57"/>
      <c r="E5399" s="57"/>
    </row>
    <row r="5400" spans="4:5">
      <c r="D5400" s="57"/>
      <c r="E5400" s="57"/>
    </row>
    <row r="5401" spans="4:5">
      <c r="D5401" s="57"/>
      <c r="E5401" s="57"/>
    </row>
    <row r="5402" spans="4:5">
      <c r="D5402" s="57"/>
      <c r="E5402" s="57"/>
    </row>
    <row r="5403" spans="4:5">
      <c r="D5403" s="57"/>
      <c r="E5403" s="57"/>
    </row>
    <row r="5404" spans="4:5">
      <c r="D5404" s="57"/>
      <c r="E5404" s="57"/>
    </row>
    <row r="5405" spans="4:5">
      <c r="D5405" s="57"/>
      <c r="E5405" s="57"/>
    </row>
    <row r="5406" spans="4:5">
      <c r="D5406" s="57"/>
      <c r="E5406" s="57"/>
    </row>
    <row r="5407" spans="4:5">
      <c r="D5407" s="57"/>
      <c r="E5407" s="57"/>
    </row>
    <row r="5408" spans="4:5">
      <c r="D5408" s="57"/>
      <c r="E5408" s="57"/>
    </row>
    <row r="5409" spans="4:5">
      <c r="D5409" s="57"/>
      <c r="E5409" s="57"/>
    </row>
    <row r="5410" spans="4:5">
      <c r="D5410" s="57"/>
      <c r="E5410" s="57"/>
    </row>
    <row r="5411" spans="4:5">
      <c r="D5411" s="57"/>
      <c r="E5411" s="57"/>
    </row>
    <row r="5412" spans="4:5">
      <c r="D5412" s="57"/>
      <c r="E5412" s="57"/>
    </row>
    <row r="5413" spans="4:5">
      <c r="D5413" s="57"/>
      <c r="E5413" s="57"/>
    </row>
    <row r="5414" spans="4:5">
      <c r="D5414" s="57"/>
      <c r="E5414" s="57"/>
    </row>
    <row r="5415" spans="4:5">
      <c r="D5415" s="57"/>
      <c r="E5415" s="57"/>
    </row>
    <row r="5416" spans="4:5">
      <c r="D5416" s="57"/>
      <c r="E5416" s="57"/>
    </row>
    <row r="5417" spans="4:5">
      <c r="D5417" s="57"/>
      <c r="E5417" s="57"/>
    </row>
    <row r="5418" spans="4:5">
      <c r="D5418" s="57"/>
      <c r="E5418" s="57"/>
    </row>
    <row r="5419" spans="4:5">
      <c r="D5419" s="57"/>
      <c r="E5419" s="57"/>
    </row>
    <row r="5420" spans="4:5">
      <c r="D5420" s="57"/>
      <c r="E5420" s="57"/>
    </row>
    <row r="5421" spans="4:5">
      <c r="D5421" s="57"/>
      <c r="E5421" s="57"/>
    </row>
    <row r="5422" spans="4:5">
      <c r="D5422" s="57"/>
      <c r="E5422" s="57"/>
    </row>
    <row r="5423" spans="4:5">
      <c r="D5423" s="57"/>
      <c r="E5423" s="57"/>
    </row>
    <row r="5424" spans="4:5">
      <c r="D5424" s="57"/>
      <c r="E5424" s="57"/>
    </row>
    <row r="5425" spans="4:5">
      <c r="D5425" s="57"/>
      <c r="E5425" s="57"/>
    </row>
    <row r="5426" spans="4:5">
      <c r="D5426" s="57"/>
      <c r="E5426" s="57"/>
    </row>
    <row r="5427" spans="4:5">
      <c r="D5427" s="57"/>
      <c r="E5427" s="57"/>
    </row>
    <row r="5428" spans="4:5">
      <c r="D5428" s="57"/>
      <c r="E5428" s="57"/>
    </row>
    <row r="5429" spans="4:5">
      <c r="D5429" s="57"/>
      <c r="E5429" s="57"/>
    </row>
    <row r="5430" spans="4:5">
      <c r="D5430" s="57"/>
      <c r="E5430" s="57"/>
    </row>
    <row r="5431" spans="4:5">
      <c r="D5431" s="57"/>
      <c r="E5431" s="57"/>
    </row>
    <row r="5432" spans="4:5">
      <c r="D5432" s="57"/>
      <c r="E5432" s="57"/>
    </row>
    <row r="5433" spans="4:5">
      <c r="D5433" s="57"/>
      <c r="E5433" s="57"/>
    </row>
    <row r="5434" spans="4:5">
      <c r="D5434" s="57"/>
      <c r="E5434" s="57"/>
    </row>
    <row r="5435" spans="4:5">
      <c r="D5435" s="57"/>
      <c r="E5435" s="57"/>
    </row>
    <row r="5436" spans="4:5">
      <c r="D5436" s="57"/>
      <c r="E5436" s="57"/>
    </row>
    <row r="5437" spans="4:5">
      <c r="D5437" s="57"/>
      <c r="E5437" s="57"/>
    </row>
    <row r="5438" spans="4:5">
      <c r="D5438" s="57"/>
      <c r="E5438" s="57"/>
    </row>
    <row r="5439" spans="4:5">
      <c r="D5439" s="57"/>
      <c r="E5439" s="57"/>
    </row>
    <row r="5440" spans="4:5">
      <c r="D5440" s="57"/>
      <c r="E5440" s="57"/>
    </row>
    <row r="5441" spans="4:5">
      <c r="D5441" s="57"/>
      <c r="E5441" s="57"/>
    </row>
    <row r="5442" spans="4:5">
      <c r="D5442" s="57"/>
      <c r="E5442" s="57"/>
    </row>
    <row r="5443" spans="4:5">
      <c r="D5443" s="57"/>
      <c r="E5443" s="57"/>
    </row>
    <row r="5444" spans="4:5">
      <c r="D5444" s="57"/>
      <c r="E5444" s="57"/>
    </row>
    <row r="5445" spans="4:5">
      <c r="D5445" s="57"/>
      <c r="E5445" s="57"/>
    </row>
    <row r="5446" spans="4:5">
      <c r="D5446" s="57"/>
      <c r="E5446" s="57"/>
    </row>
    <row r="5447" spans="4:5">
      <c r="D5447" s="57"/>
      <c r="E5447" s="57"/>
    </row>
    <row r="5448" spans="4:5">
      <c r="D5448" s="57"/>
      <c r="E5448" s="57"/>
    </row>
    <row r="5449" spans="4:5">
      <c r="D5449" s="57"/>
      <c r="E5449" s="57"/>
    </row>
    <row r="5450" spans="4:5">
      <c r="D5450" s="57"/>
      <c r="E5450" s="57"/>
    </row>
    <row r="5451" spans="4:5">
      <c r="D5451" s="57"/>
      <c r="E5451" s="57"/>
    </row>
    <row r="5452" spans="4:5">
      <c r="D5452" s="57"/>
      <c r="E5452" s="57"/>
    </row>
    <row r="5453" spans="4:5">
      <c r="D5453" s="57"/>
      <c r="E5453" s="57"/>
    </row>
    <row r="5454" spans="4:5">
      <c r="D5454" s="57"/>
      <c r="E5454" s="57"/>
    </row>
    <row r="5455" spans="4:5">
      <c r="D5455" s="57"/>
      <c r="E5455" s="57"/>
    </row>
    <row r="5456" spans="4:5">
      <c r="D5456" s="57"/>
      <c r="E5456" s="57"/>
    </row>
    <row r="5457" spans="4:5">
      <c r="D5457" s="57"/>
      <c r="E5457" s="57"/>
    </row>
    <row r="5458" spans="4:5">
      <c r="D5458" s="57"/>
      <c r="E5458" s="57"/>
    </row>
    <row r="5459" spans="4:5">
      <c r="D5459" s="57"/>
      <c r="E5459" s="57"/>
    </row>
    <row r="5460" spans="4:5">
      <c r="D5460" s="57"/>
      <c r="E5460" s="57"/>
    </row>
    <row r="5461" spans="4:5">
      <c r="D5461" s="57"/>
      <c r="E5461" s="57"/>
    </row>
    <row r="5462" spans="4:5">
      <c r="D5462" s="57"/>
      <c r="E5462" s="57"/>
    </row>
    <row r="5463" spans="4:5">
      <c r="D5463" s="57"/>
      <c r="E5463" s="57"/>
    </row>
    <row r="5464" spans="4:5">
      <c r="D5464" s="57"/>
      <c r="E5464" s="57"/>
    </row>
    <row r="5465" spans="4:5">
      <c r="D5465" s="57"/>
      <c r="E5465" s="57"/>
    </row>
    <row r="5466" spans="4:5">
      <c r="D5466" s="57"/>
      <c r="E5466" s="57"/>
    </row>
    <row r="5467" spans="4:5">
      <c r="D5467" s="57"/>
      <c r="E5467" s="57"/>
    </row>
    <row r="5468" spans="4:5">
      <c r="D5468" s="57"/>
      <c r="E5468" s="57"/>
    </row>
    <row r="5469" spans="4:5">
      <c r="D5469" s="57"/>
      <c r="E5469" s="57"/>
    </row>
    <row r="5470" spans="4:5">
      <c r="D5470" s="57"/>
      <c r="E5470" s="57"/>
    </row>
    <row r="5471" spans="4:5">
      <c r="D5471" s="57"/>
      <c r="E5471" s="57"/>
    </row>
    <row r="5472" spans="4:5">
      <c r="D5472" s="57"/>
      <c r="E5472" s="57"/>
    </row>
    <row r="5473" spans="4:5">
      <c r="D5473" s="57"/>
      <c r="E5473" s="57"/>
    </row>
    <row r="5474" spans="4:5">
      <c r="D5474" s="57"/>
      <c r="E5474" s="57"/>
    </row>
    <row r="5475" spans="4:5">
      <c r="D5475" s="57"/>
      <c r="E5475" s="57"/>
    </row>
    <row r="5476" spans="4:5">
      <c r="D5476" s="57"/>
      <c r="E5476" s="57"/>
    </row>
    <row r="5477" spans="4:5">
      <c r="D5477" s="57"/>
      <c r="E5477" s="57"/>
    </row>
    <row r="5478" spans="4:5">
      <c r="D5478" s="57"/>
      <c r="E5478" s="57"/>
    </row>
    <row r="5479" spans="4:5">
      <c r="D5479" s="57"/>
      <c r="E5479" s="57"/>
    </row>
    <row r="5480" spans="4:5">
      <c r="D5480" s="57"/>
      <c r="E5480" s="57"/>
    </row>
    <row r="5481" spans="4:5">
      <c r="D5481" s="57"/>
      <c r="E5481" s="57"/>
    </row>
    <row r="5482" spans="4:5">
      <c r="D5482" s="57"/>
      <c r="E5482" s="57"/>
    </row>
    <row r="5483" spans="4:5">
      <c r="D5483" s="57"/>
      <c r="E5483" s="57"/>
    </row>
    <row r="5484" spans="4:5">
      <c r="D5484" s="57"/>
      <c r="E5484" s="57"/>
    </row>
    <row r="5485" spans="4:5">
      <c r="D5485" s="57"/>
      <c r="E5485" s="57"/>
    </row>
    <row r="5486" spans="4:5">
      <c r="D5486" s="57"/>
      <c r="E5486" s="57"/>
    </row>
    <row r="5487" spans="4:5">
      <c r="D5487" s="57"/>
      <c r="E5487" s="57"/>
    </row>
    <row r="5488" spans="4:5">
      <c r="D5488" s="57"/>
      <c r="E5488" s="57"/>
    </row>
    <row r="5489" spans="4:5">
      <c r="D5489" s="57"/>
      <c r="E5489" s="57"/>
    </row>
    <row r="5490" spans="4:5">
      <c r="D5490" s="57"/>
      <c r="E5490" s="57"/>
    </row>
    <row r="5491" spans="4:5">
      <c r="D5491" s="57"/>
      <c r="E5491" s="57"/>
    </row>
    <row r="5492" spans="4:5">
      <c r="D5492" s="57"/>
      <c r="E5492" s="57"/>
    </row>
    <row r="5493" spans="4:5">
      <c r="D5493" s="57"/>
      <c r="E5493" s="57"/>
    </row>
    <row r="5494" spans="4:5">
      <c r="D5494" s="57"/>
      <c r="E5494" s="57"/>
    </row>
    <row r="5495" spans="4:5">
      <c r="D5495" s="57"/>
      <c r="E5495" s="57"/>
    </row>
    <row r="5496" spans="4:5">
      <c r="D5496" s="57"/>
      <c r="E5496" s="57"/>
    </row>
    <row r="5497" spans="4:5">
      <c r="D5497" s="57"/>
      <c r="E5497" s="57"/>
    </row>
    <row r="5498" spans="4:5">
      <c r="D5498" s="57"/>
      <c r="E5498" s="57"/>
    </row>
    <row r="5499" spans="4:5">
      <c r="D5499" s="57"/>
      <c r="E5499" s="57"/>
    </row>
    <row r="5500" spans="4:5">
      <c r="D5500" s="57"/>
      <c r="E5500" s="57"/>
    </row>
    <row r="5501" spans="4:5">
      <c r="D5501" s="57"/>
      <c r="E5501" s="57"/>
    </row>
    <row r="5502" spans="4:5">
      <c r="D5502" s="57"/>
      <c r="E5502" s="57"/>
    </row>
    <row r="5503" spans="4:5">
      <c r="D5503" s="57"/>
      <c r="E5503" s="57"/>
    </row>
    <row r="5504" spans="4:5">
      <c r="D5504" s="57"/>
      <c r="E5504" s="57"/>
    </row>
    <row r="5505" spans="4:5">
      <c r="D5505" s="57"/>
      <c r="E5505" s="57"/>
    </row>
    <row r="5506" spans="4:5">
      <c r="D5506" s="57"/>
      <c r="E5506" s="57"/>
    </row>
    <row r="5507" spans="4:5">
      <c r="D5507" s="57"/>
      <c r="E5507" s="57"/>
    </row>
    <row r="5508" spans="4:5">
      <c r="D5508" s="57"/>
      <c r="E5508" s="57"/>
    </row>
    <row r="5509" spans="4:5">
      <c r="D5509" s="57"/>
      <c r="E5509" s="57"/>
    </row>
    <row r="5510" spans="4:5">
      <c r="D5510" s="57"/>
      <c r="E5510" s="57"/>
    </row>
    <row r="5511" spans="4:5">
      <c r="D5511" s="57"/>
      <c r="E5511" s="57"/>
    </row>
    <row r="5512" spans="4:5">
      <c r="D5512" s="57"/>
      <c r="E5512" s="57"/>
    </row>
    <row r="5513" spans="4:5">
      <c r="D5513" s="57"/>
      <c r="E5513" s="57"/>
    </row>
    <row r="5514" spans="4:5">
      <c r="D5514" s="57"/>
      <c r="E5514" s="57"/>
    </row>
    <row r="5515" spans="4:5">
      <c r="D5515" s="57"/>
      <c r="E5515" s="57"/>
    </row>
    <row r="5516" spans="4:5">
      <c r="D5516" s="57"/>
      <c r="E5516" s="57"/>
    </row>
    <row r="5517" spans="4:5">
      <c r="D5517" s="57"/>
      <c r="E5517" s="57"/>
    </row>
    <row r="5518" spans="4:5">
      <c r="D5518" s="57"/>
      <c r="E5518" s="57"/>
    </row>
    <row r="5519" spans="4:5">
      <c r="D5519" s="57"/>
      <c r="E5519" s="57"/>
    </row>
    <row r="5520" spans="4:5">
      <c r="D5520" s="57"/>
      <c r="E5520" s="57"/>
    </row>
    <row r="5521" spans="4:5">
      <c r="D5521" s="57"/>
      <c r="E5521" s="57"/>
    </row>
    <row r="5522" spans="4:5">
      <c r="D5522" s="57"/>
      <c r="E5522" s="57"/>
    </row>
    <row r="5523" spans="4:5">
      <c r="D5523" s="57"/>
      <c r="E5523" s="57"/>
    </row>
    <row r="5524" spans="4:5">
      <c r="D5524" s="57"/>
      <c r="E5524" s="57"/>
    </row>
    <row r="5525" spans="4:5">
      <c r="D5525" s="57"/>
      <c r="E5525" s="57"/>
    </row>
    <row r="5526" spans="4:5">
      <c r="D5526" s="57"/>
      <c r="E5526" s="57"/>
    </row>
    <row r="5527" spans="4:5">
      <c r="D5527" s="57"/>
      <c r="E5527" s="57"/>
    </row>
    <row r="5528" spans="4:5">
      <c r="D5528" s="57"/>
      <c r="E5528" s="57"/>
    </row>
    <row r="5529" spans="4:5">
      <c r="D5529" s="57"/>
      <c r="E5529" s="57"/>
    </row>
    <row r="5530" spans="4:5">
      <c r="D5530" s="57"/>
      <c r="E5530" s="57"/>
    </row>
    <row r="5531" spans="4:5">
      <c r="D5531" s="57"/>
      <c r="E5531" s="57"/>
    </row>
    <row r="5532" spans="4:5">
      <c r="D5532" s="57"/>
      <c r="E5532" s="57"/>
    </row>
    <row r="5533" spans="4:5">
      <c r="D5533" s="57"/>
      <c r="E5533" s="57"/>
    </row>
    <row r="5534" spans="4:5">
      <c r="D5534" s="57"/>
      <c r="E5534" s="57"/>
    </row>
    <row r="5535" spans="4:5">
      <c r="D5535" s="57"/>
      <c r="E5535" s="57"/>
    </row>
    <row r="5536" spans="4:5">
      <c r="D5536" s="57"/>
      <c r="E5536" s="57"/>
    </row>
    <row r="5537" spans="4:5">
      <c r="D5537" s="57"/>
      <c r="E5537" s="57"/>
    </row>
    <row r="5538" spans="4:5">
      <c r="D5538" s="57"/>
      <c r="E5538" s="57"/>
    </row>
    <row r="5539" spans="4:5">
      <c r="D5539" s="57"/>
      <c r="E5539" s="57"/>
    </row>
    <row r="5540" spans="4:5">
      <c r="D5540" s="57"/>
      <c r="E5540" s="57"/>
    </row>
    <row r="5541" spans="4:5">
      <c r="D5541" s="57"/>
      <c r="E5541" s="57"/>
    </row>
    <row r="5542" spans="4:5">
      <c r="D5542" s="57"/>
      <c r="E5542" s="57"/>
    </row>
    <row r="5543" spans="4:5">
      <c r="D5543" s="57"/>
      <c r="E5543" s="57"/>
    </row>
    <row r="5544" spans="4:5">
      <c r="D5544" s="57"/>
      <c r="E5544" s="57"/>
    </row>
    <row r="5545" spans="4:5">
      <c r="D5545" s="57"/>
      <c r="E5545" s="57"/>
    </row>
    <row r="5546" spans="4:5">
      <c r="D5546" s="57"/>
      <c r="E5546" s="57"/>
    </row>
    <row r="5547" spans="4:5">
      <c r="D5547" s="57"/>
      <c r="E5547" s="57"/>
    </row>
    <row r="5548" spans="4:5">
      <c r="D5548" s="57"/>
      <c r="E5548" s="57"/>
    </row>
    <row r="5549" spans="4:5">
      <c r="D5549" s="57"/>
      <c r="E5549" s="57"/>
    </row>
    <row r="5550" spans="4:5">
      <c r="D5550" s="57"/>
      <c r="E5550" s="57"/>
    </row>
    <row r="5551" spans="4:5">
      <c r="D5551" s="57"/>
      <c r="E5551" s="57"/>
    </row>
    <row r="5552" spans="4:5">
      <c r="D5552" s="57"/>
      <c r="E5552" s="57"/>
    </row>
    <row r="5553" spans="4:5">
      <c r="D5553" s="57"/>
      <c r="E5553" s="57"/>
    </row>
    <row r="5554" spans="4:5">
      <c r="D5554" s="57"/>
      <c r="E5554" s="57"/>
    </row>
    <row r="5555" spans="4:5">
      <c r="D5555" s="57"/>
      <c r="E5555" s="57"/>
    </row>
    <row r="5556" spans="4:5">
      <c r="D5556" s="57"/>
      <c r="E5556" s="57"/>
    </row>
    <row r="5557" spans="4:5">
      <c r="D5557" s="57"/>
      <c r="E5557" s="57"/>
    </row>
    <row r="5558" spans="4:5">
      <c r="D5558" s="57"/>
      <c r="E5558" s="57"/>
    </row>
    <row r="5559" spans="4:5">
      <c r="D5559" s="57"/>
      <c r="E5559" s="57"/>
    </row>
    <row r="5560" spans="4:5">
      <c r="D5560" s="57"/>
      <c r="E5560" s="57"/>
    </row>
    <row r="5561" spans="4:5">
      <c r="D5561" s="57"/>
      <c r="E5561" s="57"/>
    </row>
    <row r="5562" spans="4:5">
      <c r="D5562" s="57"/>
      <c r="E5562" s="57"/>
    </row>
    <row r="5563" spans="4:5">
      <c r="D5563" s="57"/>
      <c r="E5563" s="57"/>
    </row>
    <row r="5564" spans="4:5">
      <c r="D5564" s="57"/>
      <c r="E5564" s="57"/>
    </row>
    <row r="5565" spans="4:5">
      <c r="D5565" s="57"/>
      <c r="E5565" s="57"/>
    </row>
    <row r="5566" spans="4:5">
      <c r="D5566" s="57"/>
      <c r="E5566" s="57"/>
    </row>
    <row r="5567" spans="4:5">
      <c r="D5567" s="57"/>
      <c r="E5567" s="57"/>
    </row>
    <row r="5568" spans="4:5">
      <c r="D5568" s="57"/>
      <c r="E5568" s="57"/>
    </row>
    <row r="5569" spans="4:5">
      <c r="D5569" s="57"/>
      <c r="E5569" s="57"/>
    </row>
    <row r="5570" spans="4:5">
      <c r="D5570" s="57"/>
      <c r="E5570" s="57"/>
    </row>
    <row r="5571" spans="4:5">
      <c r="D5571" s="57"/>
      <c r="E5571" s="57"/>
    </row>
    <row r="5572" spans="4:5">
      <c r="D5572" s="57"/>
      <c r="E5572" s="57"/>
    </row>
    <row r="5573" spans="4:5">
      <c r="D5573" s="57"/>
      <c r="E5573" s="57"/>
    </row>
    <row r="5574" spans="4:5">
      <c r="D5574" s="57"/>
      <c r="E5574" s="57"/>
    </row>
    <row r="5575" spans="4:5">
      <c r="D5575" s="57"/>
      <c r="E5575" s="57"/>
    </row>
    <row r="5576" spans="4:5">
      <c r="D5576" s="57"/>
      <c r="E5576" s="57"/>
    </row>
    <row r="5577" spans="4:5">
      <c r="D5577" s="57"/>
      <c r="E5577" s="57"/>
    </row>
    <row r="5578" spans="4:5">
      <c r="D5578" s="57"/>
      <c r="E5578" s="57"/>
    </row>
    <row r="5579" spans="4:5">
      <c r="D5579" s="57"/>
      <c r="E5579" s="57"/>
    </row>
    <row r="5580" spans="4:5">
      <c r="D5580" s="57"/>
      <c r="E5580" s="57"/>
    </row>
    <row r="5581" spans="4:5">
      <c r="D5581" s="57"/>
      <c r="E5581" s="57"/>
    </row>
    <row r="5582" spans="4:5">
      <c r="D5582" s="57"/>
      <c r="E5582" s="57"/>
    </row>
    <row r="5583" spans="4:5">
      <c r="D5583" s="57"/>
      <c r="E5583" s="57"/>
    </row>
    <row r="5584" spans="4:5">
      <c r="D5584" s="57"/>
      <c r="E5584" s="57"/>
    </row>
    <row r="5585" spans="4:5">
      <c r="D5585" s="57"/>
      <c r="E5585" s="57"/>
    </row>
    <row r="5586" spans="4:5">
      <c r="D5586" s="57"/>
      <c r="E5586" s="57"/>
    </row>
    <row r="5587" spans="4:5">
      <c r="D5587" s="57"/>
      <c r="E5587" s="57"/>
    </row>
    <row r="5588" spans="4:5">
      <c r="D5588" s="57"/>
      <c r="E5588" s="57"/>
    </row>
    <row r="5589" spans="4:5">
      <c r="D5589" s="57"/>
      <c r="E5589" s="57"/>
    </row>
    <row r="5590" spans="4:5">
      <c r="D5590" s="57"/>
      <c r="E5590" s="57"/>
    </row>
    <row r="5591" spans="4:5">
      <c r="D5591" s="57"/>
      <c r="E5591" s="57"/>
    </row>
    <row r="5592" spans="4:5">
      <c r="D5592" s="57"/>
      <c r="E5592" s="57"/>
    </row>
    <row r="5593" spans="4:5">
      <c r="D5593" s="57"/>
      <c r="E5593" s="57"/>
    </row>
    <row r="5594" spans="4:5">
      <c r="D5594" s="57"/>
      <c r="E5594" s="57"/>
    </row>
    <row r="5595" spans="4:5">
      <c r="D5595" s="57"/>
      <c r="E5595" s="57"/>
    </row>
    <row r="5596" spans="4:5">
      <c r="D5596" s="57"/>
      <c r="E5596" s="57"/>
    </row>
    <row r="5597" spans="4:5">
      <c r="D5597" s="57"/>
      <c r="E5597" s="57"/>
    </row>
    <row r="5598" spans="4:5">
      <c r="D5598" s="57"/>
      <c r="E5598" s="57"/>
    </row>
    <row r="5599" spans="4:5">
      <c r="D5599" s="57"/>
      <c r="E5599" s="57"/>
    </row>
    <row r="5600" spans="4:5">
      <c r="D5600" s="57"/>
      <c r="E5600" s="57"/>
    </row>
    <row r="5601" spans="4:5">
      <c r="D5601" s="57"/>
      <c r="E5601" s="57"/>
    </row>
    <row r="5602" spans="4:5">
      <c r="D5602" s="57"/>
      <c r="E5602" s="57"/>
    </row>
    <row r="5603" spans="4:5">
      <c r="D5603" s="57"/>
      <c r="E5603" s="57"/>
    </row>
    <row r="5604" spans="4:5">
      <c r="D5604" s="57"/>
      <c r="E5604" s="57"/>
    </row>
    <row r="5605" spans="4:5">
      <c r="D5605" s="57"/>
      <c r="E5605" s="57"/>
    </row>
    <row r="5606" spans="4:5">
      <c r="D5606" s="57"/>
      <c r="E5606" s="57"/>
    </row>
    <row r="5607" spans="4:5">
      <c r="D5607" s="57"/>
      <c r="E5607" s="57"/>
    </row>
    <row r="5608" spans="4:5">
      <c r="D5608" s="57"/>
      <c r="E5608" s="57"/>
    </row>
    <row r="5609" spans="4:5">
      <c r="D5609" s="57"/>
      <c r="E5609" s="57"/>
    </row>
    <row r="5610" spans="4:5">
      <c r="D5610" s="57"/>
      <c r="E5610" s="57"/>
    </row>
    <row r="5611" spans="4:5">
      <c r="D5611" s="57"/>
      <c r="E5611" s="57"/>
    </row>
    <row r="5612" spans="4:5">
      <c r="D5612" s="57"/>
      <c r="E5612" s="57"/>
    </row>
    <row r="5613" spans="4:5">
      <c r="D5613" s="57"/>
      <c r="E5613" s="57"/>
    </row>
    <row r="5614" spans="4:5">
      <c r="D5614" s="57"/>
      <c r="E5614" s="57"/>
    </row>
    <row r="5615" spans="4:5">
      <c r="D5615" s="57"/>
      <c r="E5615" s="57"/>
    </row>
    <row r="5616" spans="4:5">
      <c r="D5616" s="57"/>
      <c r="E5616" s="57"/>
    </row>
    <row r="5617" spans="4:5">
      <c r="D5617" s="57"/>
      <c r="E5617" s="57"/>
    </row>
    <row r="5618" spans="4:5">
      <c r="D5618" s="57"/>
      <c r="E5618" s="57"/>
    </row>
    <row r="5619" spans="4:5">
      <c r="D5619" s="57"/>
      <c r="E5619" s="57"/>
    </row>
    <row r="5620" spans="4:5">
      <c r="D5620" s="57"/>
      <c r="E5620" s="57"/>
    </row>
    <row r="5621" spans="4:5">
      <c r="D5621" s="57"/>
      <c r="E5621" s="57"/>
    </row>
    <row r="5622" spans="4:5">
      <c r="D5622" s="57"/>
      <c r="E5622" s="57"/>
    </row>
    <row r="5623" spans="4:5">
      <c r="D5623" s="57"/>
      <c r="E5623" s="57"/>
    </row>
    <row r="5624" spans="4:5">
      <c r="D5624" s="57"/>
      <c r="E5624" s="57"/>
    </row>
  </sheetData>
  <pageMargins left="0.7" right="0.7" top="0.75" bottom="0.75" header="0.3" footer="0.3"/>
  <pageSetup orientation="portrait" r:id="rId10"/>
  <legacyDrawing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CE159"/>
  <sheetViews>
    <sheetView topLeftCell="J1" workbookViewId="0">
      <selection activeCell="Z6" sqref="Z6"/>
    </sheetView>
  </sheetViews>
  <sheetFormatPr defaultRowHeight="15"/>
  <cols>
    <col min="2" max="2" width="23.28515625" customWidth="1"/>
    <col min="3" max="3" width="8.42578125" customWidth="1"/>
    <col min="4" max="4" width="10.7109375" customWidth="1"/>
    <col min="5" max="5" width="10.28515625" customWidth="1"/>
    <col min="6" max="6" width="13.85546875" customWidth="1"/>
    <col min="7" max="7" width="10.7109375" customWidth="1"/>
    <col min="8" max="8" width="10.28515625" customWidth="1"/>
    <col min="9" max="9" width="11" customWidth="1"/>
    <col min="10" max="10" width="9.5703125" customWidth="1"/>
    <col min="11" max="11" width="9.140625" customWidth="1"/>
    <col min="12" max="12" width="12.5703125" customWidth="1"/>
    <col min="13" max="13" width="9" customWidth="1"/>
    <col min="14" max="15" width="12.5703125" customWidth="1"/>
    <col min="16" max="16" width="9.28515625" customWidth="1"/>
    <col min="17" max="17" width="9.140625" customWidth="1"/>
    <col min="18" max="18" width="8.85546875" customWidth="1"/>
    <col min="19" max="19" width="9.140625" customWidth="1"/>
    <col min="20" max="20" width="9.7109375" customWidth="1"/>
    <col min="21" max="21" width="10.28515625" customWidth="1"/>
    <col min="22" max="22" width="9.140625" customWidth="1"/>
    <col min="23" max="23" width="18.28515625" customWidth="1"/>
    <col min="24" max="24" width="12.140625" customWidth="1"/>
    <col min="25" max="25" width="13.42578125" customWidth="1"/>
    <col min="26" max="26" width="16.42578125" customWidth="1"/>
    <col min="27" max="28" width="13.140625" customWidth="1"/>
    <col min="29" max="29" width="18.28515625" customWidth="1"/>
    <col min="30" max="30" width="13.42578125" customWidth="1"/>
    <col min="31" max="31" width="17.28515625" customWidth="1"/>
    <col min="32" max="32" width="18.42578125" customWidth="1"/>
    <col min="33" max="33" width="19.85546875" customWidth="1"/>
    <col min="34" max="34" width="13.140625" customWidth="1"/>
    <col min="35" max="35" width="18.28515625" customWidth="1"/>
    <col min="36" max="36" width="16.85546875" customWidth="1"/>
    <col min="37" max="37" width="18.140625" customWidth="1"/>
    <col min="38" max="38" width="21.140625" customWidth="1"/>
    <col min="39" max="40" width="13.140625" customWidth="1"/>
    <col min="41" max="41" width="18.28515625" customWidth="1"/>
    <col min="42" max="42" width="13.42578125" customWidth="1"/>
    <col min="43" max="43" width="17.28515625" customWidth="1"/>
    <col min="44" max="44" width="18.42578125" customWidth="1"/>
    <col min="45" max="45" width="19.85546875" customWidth="1"/>
    <col min="46" max="46" width="3" customWidth="1"/>
    <col min="47" max="47" width="18.28515625" customWidth="1"/>
    <col min="48" max="48" width="17.7109375" customWidth="1"/>
    <col min="49" max="49" width="10.85546875" customWidth="1"/>
    <col min="50" max="51" width="10.42578125" customWidth="1"/>
    <col min="52" max="52" width="3" customWidth="1"/>
    <col min="53" max="53" width="14.28515625" customWidth="1"/>
    <col min="54" max="54" width="17.7109375" customWidth="1"/>
    <col min="55" max="55" width="10.85546875" customWidth="1"/>
    <col min="56" max="57" width="10.42578125" customWidth="1"/>
    <col min="58" max="58" width="3" customWidth="1"/>
    <col min="59" max="59" width="18.28515625" customWidth="1"/>
    <col min="60" max="60" width="15.5703125" customWidth="1"/>
    <col min="61" max="61" width="22" customWidth="1"/>
    <col min="62" max="62" width="17.5703125" customWidth="1"/>
    <col min="63" max="63" width="10.42578125" customWidth="1"/>
    <col min="64" max="64" width="12.85546875" customWidth="1"/>
    <col min="65" max="65" width="13.140625" customWidth="1"/>
    <col min="66" max="66" width="12.140625" customWidth="1"/>
    <col min="67" max="67" width="18.28515625" customWidth="1"/>
    <col min="68" max="68" width="12.140625" customWidth="1"/>
    <col min="69" max="69" width="13.42578125" customWidth="1"/>
    <col min="70" max="70" width="16.42578125" customWidth="1"/>
    <col min="71" max="71" width="17" customWidth="1"/>
    <col min="72" max="72" width="13.140625" customWidth="1"/>
    <col min="73" max="73" width="18.28515625" customWidth="1"/>
    <col min="74" max="74" width="19.140625" customWidth="1"/>
    <col min="75" max="75" width="12.28515625" customWidth="1"/>
    <col min="76" max="77" width="11.85546875" customWidth="1"/>
    <col min="78" max="78" width="3" customWidth="1"/>
    <col min="79" max="79" width="18.28515625" customWidth="1"/>
    <col min="80" max="80" width="13.140625" customWidth="1"/>
    <col min="81" max="81" width="12.140625" customWidth="1"/>
    <col min="82" max="82" width="13.42578125" customWidth="1"/>
    <col min="83" max="83" width="16.42578125" customWidth="1"/>
    <col min="84" max="84" width="3" customWidth="1"/>
    <col min="85" max="85" width="7.85546875" customWidth="1"/>
    <col min="86" max="86" width="4.85546875" customWidth="1"/>
    <col min="87" max="87" width="2" customWidth="1"/>
    <col min="88" max="89" width="3" customWidth="1"/>
    <col min="90" max="90" width="7.85546875" customWidth="1"/>
    <col min="91" max="91" width="4.85546875" customWidth="1"/>
    <col min="92" max="93" width="2" customWidth="1"/>
    <col min="94" max="94" width="7.85546875" customWidth="1"/>
    <col min="95" max="95" width="4.85546875" customWidth="1"/>
    <col min="96" max="98" width="2" customWidth="1"/>
    <col min="99" max="99" width="7.85546875" customWidth="1"/>
    <col min="100" max="100" width="4.85546875" customWidth="1"/>
    <col min="101" max="101" width="7.85546875" customWidth="1"/>
    <col min="102" max="102" width="4.85546875" customWidth="1"/>
    <col min="103" max="103" width="7.85546875" customWidth="1"/>
    <col min="104" max="104" width="4.85546875" customWidth="1"/>
    <col min="105" max="105" width="7.85546875" customWidth="1"/>
    <col min="106" max="106" width="4.85546875" customWidth="1"/>
    <col min="107" max="107" width="2" customWidth="1"/>
    <col min="108" max="108" width="3" customWidth="1"/>
    <col min="109" max="109" width="7.85546875" customWidth="1"/>
    <col min="110" max="110" width="4.85546875" customWidth="1"/>
    <col min="111" max="111" width="7.85546875" customWidth="1"/>
    <col min="112" max="112" width="4.85546875" customWidth="1"/>
    <col min="113" max="113" width="7.85546875" customWidth="1"/>
    <col min="114" max="114" width="4.85546875" customWidth="1"/>
    <col min="115" max="115" width="2" customWidth="1"/>
    <col min="116" max="116" width="7.85546875" customWidth="1"/>
    <col min="117" max="117" width="4.85546875" customWidth="1"/>
    <col min="118" max="118" width="7.85546875" customWidth="1"/>
    <col min="119" max="119" width="9.140625" customWidth="1"/>
    <col min="120" max="120" width="12.140625" customWidth="1"/>
    <col min="121" max="121" width="11.28515625" customWidth="1"/>
    <col min="122" max="122" width="4.85546875" customWidth="1"/>
    <col min="123" max="123" width="6.85546875" customWidth="1"/>
    <col min="124" max="124" width="6" customWidth="1"/>
    <col min="125" max="125" width="6.85546875" customWidth="1"/>
    <col min="126" max="126" width="6" customWidth="1"/>
    <col min="127" max="127" width="7.85546875" customWidth="1"/>
    <col min="128" max="128" width="6" customWidth="1"/>
    <col min="129" max="130" width="7.85546875" customWidth="1"/>
    <col min="131" max="131" width="6" customWidth="1"/>
    <col min="132" max="132" width="6.85546875" customWidth="1"/>
    <col min="133" max="133" width="6" customWidth="1"/>
    <col min="134" max="134" width="6.85546875" customWidth="1"/>
    <col min="135" max="135" width="6" customWidth="1"/>
    <col min="136" max="136" width="6.85546875" customWidth="1"/>
    <col min="137" max="137" width="7.85546875" customWidth="1"/>
    <col min="138" max="138" width="6" customWidth="1"/>
    <col min="139" max="139" width="6.85546875" customWidth="1"/>
    <col min="140" max="140" width="6" customWidth="1"/>
    <col min="141" max="141" width="6.85546875" customWidth="1"/>
    <col min="142" max="142" width="6" customWidth="1"/>
    <col min="143" max="143" width="6.85546875" customWidth="1"/>
    <col min="144" max="144" width="5" customWidth="1"/>
    <col min="145" max="145" width="6.85546875" customWidth="1"/>
    <col min="146" max="146" width="7.85546875" customWidth="1"/>
    <col min="147" max="147" width="6" customWidth="1"/>
    <col min="148" max="148" width="6.85546875" customWidth="1"/>
    <col min="149" max="149" width="7.85546875" customWidth="1"/>
    <col min="150" max="150" width="5" customWidth="1"/>
    <col min="151" max="151" width="6.85546875" customWidth="1"/>
    <col min="152" max="152" width="7.85546875" customWidth="1"/>
    <col min="153" max="153" width="6" customWidth="1"/>
    <col min="154" max="155" width="7.85546875" customWidth="1"/>
    <col min="156" max="156" width="6" customWidth="1"/>
    <col min="157" max="157" width="6.85546875" customWidth="1"/>
    <col min="158" max="158" width="6" customWidth="1"/>
    <col min="159" max="159" width="6.85546875" customWidth="1"/>
    <col min="160" max="160" width="6" customWidth="1"/>
    <col min="161" max="162" width="7.85546875" customWidth="1"/>
    <col min="163" max="163" width="6" customWidth="1"/>
    <col min="164" max="164" width="6.85546875" customWidth="1"/>
    <col min="165" max="165" width="7.85546875" customWidth="1"/>
    <col min="166" max="166" width="6" customWidth="1"/>
    <col min="167" max="167" width="6.85546875" customWidth="1"/>
    <col min="168" max="168" width="7.85546875" customWidth="1"/>
    <col min="169" max="169" width="6" customWidth="1"/>
    <col min="170" max="170" width="6.85546875" customWidth="1"/>
    <col min="171" max="171" width="6" customWidth="1"/>
    <col min="172" max="172" width="6.85546875" customWidth="1"/>
    <col min="173" max="173" width="7.85546875" customWidth="1"/>
    <col min="174" max="174" width="6" customWidth="1"/>
    <col min="175" max="175" width="6.85546875" customWidth="1"/>
    <col min="176" max="176" width="7.85546875" customWidth="1"/>
    <col min="177" max="177" width="9.140625" customWidth="1"/>
    <col min="178" max="179" width="12.140625" customWidth="1"/>
    <col min="180" max="180" width="11.28515625" customWidth="1"/>
    <col min="181" max="181" width="6.85546875" customWidth="1"/>
    <col min="182" max="182" width="17.28515625" customWidth="1"/>
    <col min="183" max="183" width="12.5703125" customWidth="1"/>
    <col min="184" max="184" width="14" customWidth="1"/>
    <col min="185" max="185" width="6.85546875" customWidth="1"/>
    <col min="186" max="186" width="7.85546875" customWidth="1"/>
    <col min="187" max="187" width="17.28515625" customWidth="1"/>
    <col min="188" max="188" width="12.5703125" customWidth="1"/>
    <col min="189" max="189" width="14.140625" customWidth="1"/>
    <col min="190" max="190" width="7.85546875" customWidth="1"/>
    <col min="191" max="191" width="6.85546875" customWidth="1"/>
    <col min="192" max="192" width="17.42578125" customWidth="1"/>
    <col min="193" max="193" width="12.5703125" customWidth="1"/>
    <col min="194" max="194" width="14.140625" customWidth="1"/>
    <col min="195" max="195" width="7.85546875" customWidth="1"/>
    <col min="196" max="196" width="6.85546875" customWidth="1"/>
    <col min="197" max="197" width="17.42578125" customWidth="1"/>
    <col min="198" max="198" width="9.85546875" customWidth="1"/>
    <col min="199" max="199" width="14.140625" customWidth="1"/>
    <col min="200" max="200" width="6.85546875" customWidth="1"/>
    <col min="201" max="201" width="7.85546875" customWidth="1"/>
    <col min="202" max="202" width="17.42578125" customWidth="1"/>
    <col min="203" max="203" width="9.85546875" customWidth="1"/>
    <col min="204" max="204" width="13.5703125" customWidth="1"/>
    <col min="205" max="206" width="7.85546875" customWidth="1"/>
    <col min="207" max="207" width="16.7109375" customWidth="1"/>
    <col min="208" max="208" width="9.85546875" customWidth="1"/>
    <col min="209" max="209" width="13.5703125" customWidth="1"/>
    <col min="210" max="211" width="6.85546875" customWidth="1"/>
    <col min="212" max="212" width="16.7109375" customWidth="1"/>
    <col min="213" max="213" width="9.85546875" customWidth="1"/>
    <col min="214" max="214" width="13.5703125" customWidth="1"/>
    <col min="215" max="215" width="7.85546875" customWidth="1"/>
    <col min="216" max="216" width="6.85546875" customWidth="1"/>
    <col min="217" max="217" width="16.7109375" customWidth="1"/>
    <col min="218" max="218" width="9.85546875" customWidth="1"/>
    <col min="219" max="219" width="13.5703125" customWidth="1"/>
    <col min="220" max="221" width="12.140625" customWidth="1"/>
    <col min="222" max="222" width="16.7109375" customWidth="1"/>
    <col min="223" max="223" width="9.85546875" customWidth="1"/>
    <col min="224" max="224" width="12" customWidth="1"/>
    <col min="225" max="226" width="12.140625" customWidth="1"/>
    <col min="227" max="227" width="15.140625" customWidth="1"/>
    <col min="228" max="228" width="9.85546875" customWidth="1"/>
    <col min="229" max="229" width="12" customWidth="1"/>
    <col min="230" max="230" width="7.85546875" customWidth="1"/>
    <col min="231" max="231" width="6.85546875" customWidth="1"/>
    <col min="232" max="232" width="15.140625" customWidth="1"/>
    <col min="233" max="233" width="9.85546875" customWidth="1"/>
    <col min="234" max="234" width="14.140625" customWidth="1"/>
    <col min="235" max="235" width="7.85546875" customWidth="1"/>
    <col min="236" max="236" width="6.85546875" customWidth="1"/>
    <col min="237" max="237" width="17.42578125" customWidth="1"/>
    <col min="238" max="238" width="9.85546875" customWidth="1"/>
    <col min="239" max="239" width="14.140625" customWidth="1"/>
    <col min="240" max="240" width="7.85546875" customWidth="1"/>
    <col min="241" max="241" width="6.85546875" customWidth="1"/>
    <col min="242" max="242" width="17.42578125" customWidth="1"/>
    <col min="243" max="243" width="9.85546875" customWidth="1"/>
    <col min="244" max="244" width="14.140625" customWidth="1"/>
    <col min="245" max="245" width="7.85546875" customWidth="1"/>
    <col min="246" max="246" width="6.85546875" customWidth="1"/>
    <col min="247" max="247" width="17.42578125" customWidth="1"/>
    <col min="248" max="248" width="9.85546875" customWidth="1"/>
    <col min="249" max="249" width="14.140625" customWidth="1"/>
    <col min="250" max="250" width="7.85546875" customWidth="1"/>
    <col min="251" max="251" width="6.85546875" customWidth="1"/>
    <col min="252" max="252" width="17.42578125" customWidth="1"/>
    <col min="253" max="253" width="9.85546875" customWidth="1"/>
    <col min="254" max="254" width="14.140625" customWidth="1"/>
    <col min="255" max="256" width="12.140625" customWidth="1"/>
    <col min="257" max="257" width="17.42578125" customWidth="1"/>
    <col min="258" max="258" width="9.85546875" customWidth="1"/>
    <col min="259" max="259" width="9.140625" customWidth="1"/>
    <col min="260" max="262" width="12.140625" customWidth="1"/>
    <col min="263" max="263" width="9.85546875" customWidth="1"/>
    <col min="264" max="264" width="14.42578125" customWidth="1"/>
    <col min="265" max="265" width="6.85546875" customWidth="1"/>
    <col min="266" max="266" width="7.85546875" customWidth="1"/>
    <col min="267" max="267" width="17.7109375" customWidth="1"/>
    <col min="268" max="268" width="9.85546875" customWidth="1"/>
    <col min="269" max="269" width="14.42578125" customWidth="1"/>
    <col min="270" max="271" width="7.85546875" customWidth="1"/>
    <col min="272" max="272" width="17.7109375" customWidth="1"/>
    <col min="273" max="273" width="9.85546875" customWidth="1"/>
    <col min="274" max="274" width="14.28515625" customWidth="1"/>
    <col min="275" max="276" width="7.85546875" customWidth="1"/>
    <col min="277" max="277" width="17.5703125" customWidth="1"/>
    <col min="278" max="278" width="9.85546875" customWidth="1"/>
    <col min="279" max="279" width="14.28515625" customWidth="1"/>
    <col min="280" max="281" width="7.85546875" customWidth="1"/>
    <col min="282" max="282" width="17.5703125" customWidth="1"/>
    <col min="283" max="283" width="9.85546875" customWidth="1"/>
    <col min="284" max="284" width="14.28515625" customWidth="1"/>
    <col min="285" max="286" width="12.140625" customWidth="1"/>
    <col min="287" max="287" width="17.5703125" customWidth="1"/>
    <col min="288" max="288" width="9.85546875" customWidth="1"/>
    <col min="289" max="289" width="14.28515625" customWidth="1"/>
    <col min="290" max="291" width="12.140625" customWidth="1"/>
    <col min="292" max="292" width="17.5703125" customWidth="1"/>
    <col min="293" max="293" width="9.85546875" customWidth="1"/>
    <col min="294" max="294" width="9.140625" customWidth="1"/>
    <col min="295" max="297" width="12.140625" customWidth="1"/>
    <col min="298" max="298" width="9.85546875" customWidth="1"/>
    <col min="299" max="299" width="9.140625" customWidth="1"/>
    <col min="300" max="302" width="12.140625" customWidth="1"/>
    <col min="303" max="303" width="9.85546875" customWidth="1"/>
    <col min="304" max="304" width="9.140625" customWidth="1"/>
    <col min="305" max="307" width="12.140625" customWidth="1"/>
    <col min="308" max="308" width="9.85546875" customWidth="1"/>
    <col min="309" max="309" width="20.5703125" customWidth="1"/>
    <col min="310" max="311" width="12.140625" customWidth="1"/>
    <col min="312" max="312" width="23.7109375" customWidth="1"/>
    <col min="313" max="313" width="9.85546875" customWidth="1"/>
    <col min="314" max="314" width="20.5703125" customWidth="1"/>
    <col min="315" max="316" width="12.140625" customWidth="1"/>
    <col min="317" max="317" width="23.7109375" customWidth="1"/>
    <col min="318" max="318" width="9.85546875" customWidth="1"/>
    <col min="319" max="319" width="20.5703125" customWidth="1"/>
    <col min="320" max="321" width="7.85546875" customWidth="1"/>
    <col min="322" max="322" width="23.7109375" customWidth="1"/>
    <col min="323" max="323" width="9.85546875" customWidth="1"/>
    <col min="324" max="324" width="20.5703125" customWidth="1"/>
    <col min="325" max="326" width="12.140625" customWidth="1"/>
    <col min="327" max="327" width="23.7109375" customWidth="1"/>
    <col min="328" max="328" width="9.85546875" customWidth="1"/>
    <col min="329" max="329" width="20.5703125" customWidth="1"/>
    <col min="330" max="331" width="7.85546875" customWidth="1"/>
    <col min="332" max="332" width="23.7109375" customWidth="1"/>
    <col min="333" max="333" width="9.85546875" customWidth="1"/>
    <col min="334" max="334" width="20.5703125" customWidth="1"/>
    <col min="335" max="336" width="12.140625" customWidth="1"/>
    <col min="337" max="337" width="23.7109375" customWidth="1"/>
    <col min="338" max="338" width="9.85546875" customWidth="1"/>
    <col min="339" max="339" width="20.5703125" customWidth="1"/>
    <col min="340" max="340" width="6.85546875" customWidth="1"/>
    <col min="341" max="341" width="7.85546875" customWidth="1"/>
    <col min="342" max="342" width="23.7109375" customWidth="1"/>
    <col min="343" max="343" width="9.85546875" customWidth="1"/>
    <col min="344" max="344" width="20.5703125" customWidth="1"/>
    <col min="345" max="345" width="6.85546875" customWidth="1"/>
    <col min="346" max="346" width="7.85546875" customWidth="1"/>
    <col min="347" max="347" width="23.7109375" customWidth="1"/>
    <col min="348" max="348" width="9.85546875" customWidth="1"/>
    <col min="349" max="349" width="20.5703125" customWidth="1"/>
    <col min="350" max="350" width="6.85546875" customWidth="1"/>
    <col min="351" max="351" width="7.85546875" customWidth="1"/>
    <col min="352" max="352" width="23.7109375" customWidth="1"/>
    <col min="353" max="353" width="9.85546875" customWidth="1"/>
    <col min="354" max="354" width="20.5703125" customWidth="1"/>
    <col min="355" max="356" width="12.140625" customWidth="1"/>
    <col min="357" max="357" width="23.7109375" customWidth="1"/>
    <col min="358" max="358" width="9.85546875" customWidth="1"/>
    <col min="359" max="359" width="9.140625" customWidth="1"/>
    <col min="360" max="362" width="12.140625" customWidth="1"/>
    <col min="363" max="363" width="9.85546875" customWidth="1"/>
    <col min="364" max="364" width="9.140625" customWidth="1"/>
    <col min="365" max="367" width="12.140625" customWidth="1"/>
    <col min="368" max="368" width="9.85546875" customWidth="1"/>
    <col min="369" max="369" width="14.42578125" customWidth="1"/>
    <col min="370" max="370" width="7.85546875" customWidth="1"/>
    <col min="371" max="371" width="6.85546875" customWidth="1"/>
    <col min="372" max="372" width="17.7109375" customWidth="1"/>
    <col min="373" max="373" width="9.85546875" customWidth="1"/>
    <col min="374" max="374" width="14.42578125" customWidth="1"/>
    <col min="375" max="376" width="12.140625" customWidth="1"/>
    <col min="377" max="377" width="17.7109375" customWidth="1"/>
    <col min="378" max="378" width="9.85546875" customWidth="1"/>
    <col min="379" max="379" width="14.42578125" customWidth="1"/>
    <col min="380" max="381" width="12.140625" customWidth="1"/>
    <col min="382" max="382" width="17.7109375" customWidth="1"/>
    <col min="383" max="383" width="9.85546875" customWidth="1"/>
    <col min="384" max="384" width="14.42578125" customWidth="1"/>
    <col min="385" max="386" width="12.140625" customWidth="1"/>
    <col min="387" max="387" width="17.7109375" customWidth="1"/>
    <col min="388" max="388" width="9.85546875" customWidth="1"/>
    <col min="389" max="389" width="14.42578125" customWidth="1"/>
    <col min="390" max="391" width="6.85546875" customWidth="1"/>
    <col min="392" max="392" width="17.7109375" customWidth="1"/>
    <col min="393" max="393" width="9.85546875" customWidth="1"/>
    <col min="394" max="394" width="9.140625" customWidth="1"/>
    <col min="395" max="397" width="12.140625" customWidth="1"/>
    <col min="398" max="398" width="9.85546875" customWidth="1"/>
    <col min="399" max="399" width="9.140625" customWidth="1"/>
    <col min="400" max="402" width="12.140625" customWidth="1"/>
    <col min="403" max="403" width="9.85546875" customWidth="1"/>
    <col min="404" max="404" width="9.140625" customWidth="1"/>
    <col min="405" max="407" width="12.140625" customWidth="1"/>
    <col min="408" max="408" width="9.85546875" customWidth="1"/>
    <col min="409" max="409" width="17" customWidth="1"/>
    <col min="410" max="411" width="12.140625" customWidth="1"/>
    <col min="412" max="412" width="20.140625" customWidth="1"/>
    <col min="413" max="413" width="9.85546875" customWidth="1"/>
    <col min="414" max="414" width="17" customWidth="1"/>
    <col min="415" max="416" width="12.140625" customWidth="1"/>
    <col min="417" max="417" width="20.140625" customWidth="1"/>
    <col min="418" max="418" width="9.85546875" customWidth="1"/>
    <col min="419" max="419" width="9.140625" customWidth="1"/>
    <col min="420" max="422" width="12.140625" customWidth="1"/>
    <col min="423" max="423" width="9.85546875" customWidth="1"/>
    <col min="424" max="424" width="17.28515625" customWidth="1"/>
    <col min="425" max="425" width="7.85546875" customWidth="1"/>
    <col min="426" max="426" width="6.85546875" customWidth="1"/>
    <col min="427" max="427" width="20.42578125" customWidth="1"/>
    <col min="428" max="428" width="9.85546875" customWidth="1"/>
    <col min="429" max="429" width="17.28515625" customWidth="1"/>
    <col min="430" max="430" width="6.85546875" customWidth="1"/>
    <col min="431" max="431" width="7.85546875" customWidth="1"/>
    <col min="432" max="432" width="20.42578125" customWidth="1"/>
    <col min="433" max="433" width="9.85546875" customWidth="1"/>
    <col min="434" max="434" width="15.7109375" customWidth="1"/>
    <col min="435" max="435" width="7.85546875" customWidth="1"/>
    <col min="436" max="436" width="6.85546875" customWidth="1"/>
    <col min="437" max="437" width="18.85546875" customWidth="1"/>
    <col min="438" max="438" width="9.85546875" customWidth="1"/>
    <col min="439" max="439" width="15.7109375" customWidth="1"/>
    <col min="440" max="441" width="7.85546875" customWidth="1"/>
    <col min="442" max="442" width="18.85546875" customWidth="1"/>
    <col min="443" max="443" width="9.85546875" customWidth="1"/>
    <col min="444" max="444" width="15.7109375" customWidth="1"/>
    <col min="445" max="446" width="7.85546875" customWidth="1"/>
    <col min="447" max="447" width="18.85546875" customWidth="1"/>
    <col min="448" max="448" width="9.85546875" customWidth="1"/>
    <col min="449" max="449" width="14.28515625" customWidth="1"/>
    <col min="450" max="450" width="6.85546875" customWidth="1"/>
    <col min="451" max="451" width="7.85546875" customWidth="1"/>
    <col min="452" max="452" width="17.5703125" customWidth="1"/>
    <col min="453" max="453" width="9.85546875" customWidth="1"/>
    <col min="454" max="454" width="14.28515625" customWidth="1"/>
    <col min="455" max="455" width="6.85546875" customWidth="1"/>
    <col min="456" max="456" width="7.85546875" customWidth="1"/>
    <col min="457" max="457" width="17.5703125" customWidth="1"/>
    <col min="458" max="458" width="9.85546875" customWidth="1"/>
    <col min="459" max="459" width="14.28515625" customWidth="1"/>
    <col min="460" max="460" width="6.85546875" customWidth="1"/>
    <col min="461" max="461" width="7.85546875" customWidth="1"/>
    <col min="462" max="462" width="17.5703125" customWidth="1"/>
    <col min="463" max="463" width="9.85546875" customWidth="1"/>
    <col min="464" max="464" width="14.28515625" customWidth="1"/>
    <col min="465" max="465" width="7.85546875" customWidth="1"/>
    <col min="466" max="466" width="6.85546875" customWidth="1"/>
    <col min="467" max="467" width="17.5703125" customWidth="1"/>
    <col min="468" max="468" width="9.85546875" customWidth="1"/>
    <col min="469" max="469" width="14.28515625" customWidth="1"/>
    <col min="470" max="470" width="7.85546875" customWidth="1"/>
    <col min="471" max="471" width="6.85546875" customWidth="1"/>
    <col min="472" max="472" width="17.5703125" customWidth="1"/>
    <col min="473" max="473" width="9.85546875" customWidth="1"/>
    <col min="474" max="474" width="14.28515625" customWidth="1"/>
    <col min="475" max="476" width="6.85546875" customWidth="1"/>
    <col min="477" max="477" width="17.5703125" customWidth="1"/>
    <col min="478" max="478" width="9.85546875" customWidth="1"/>
    <col min="479" max="479" width="14.28515625" customWidth="1"/>
    <col min="480" max="480" width="7.85546875" customWidth="1"/>
    <col min="481" max="481" width="6.85546875" customWidth="1"/>
    <col min="482" max="482" width="17.5703125" customWidth="1"/>
    <col min="483" max="483" width="9.85546875" customWidth="1"/>
    <col min="484" max="484" width="12.85546875" customWidth="1"/>
    <col min="485" max="486" width="12.140625" customWidth="1"/>
    <col min="487" max="487" width="16" customWidth="1"/>
    <col min="488" max="488" width="9.85546875" customWidth="1"/>
    <col min="489" max="489" width="11.28515625" customWidth="1"/>
    <col min="490" max="490" width="16.5703125" bestFit="1" customWidth="1"/>
    <col min="491" max="491" width="20.140625" bestFit="1" customWidth="1"/>
    <col min="492" max="492" width="16.5703125" bestFit="1" customWidth="1"/>
    <col min="493" max="493" width="12.5703125" bestFit="1" customWidth="1"/>
    <col min="494" max="494" width="14" bestFit="1" customWidth="1"/>
    <col min="495" max="495" width="6.85546875" customWidth="1"/>
    <col min="496" max="496" width="7.85546875" customWidth="1"/>
    <col min="497" max="497" width="16.5703125" bestFit="1" customWidth="1"/>
    <col min="498" max="498" width="20.140625" bestFit="1" customWidth="1"/>
    <col min="499" max="499" width="16.5703125" bestFit="1" customWidth="1"/>
    <col min="500" max="500" width="12.5703125" bestFit="1" customWidth="1"/>
    <col min="501" max="501" width="14" bestFit="1" customWidth="1"/>
    <col min="502" max="502" width="6.85546875" customWidth="1"/>
    <col min="503" max="503" width="7.85546875" customWidth="1"/>
    <col min="504" max="504" width="16.5703125" bestFit="1" customWidth="1"/>
    <col min="505" max="505" width="20.140625" bestFit="1" customWidth="1"/>
    <col min="506" max="506" width="16.5703125" bestFit="1" customWidth="1"/>
    <col min="507" max="507" width="12.5703125" bestFit="1" customWidth="1"/>
    <col min="508" max="508" width="14" bestFit="1" customWidth="1"/>
    <col min="509" max="509" width="6.85546875" customWidth="1"/>
    <col min="510" max="510" width="7.85546875" customWidth="1"/>
    <col min="511" max="511" width="16.5703125" bestFit="1" customWidth="1"/>
    <col min="512" max="512" width="20.140625" bestFit="1" customWidth="1"/>
    <col min="513" max="513" width="16.5703125" bestFit="1" customWidth="1"/>
    <col min="514" max="514" width="12.5703125" bestFit="1" customWidth="1"/>
    <col min="515" max="515" width="14" bestFit="1" customWidth="1"/>
    <col min="516" max="516" width="7.85546875" customWidth="1"/>
    <col min="517" max="517" width="6.85546875" customWidth="1"/>
    <col min="518" max="518" width="16.5703125" bestFit="1" customWidth="1"/>
    <col min="519" max="519" width="20.140625" bestFit="1" customWidth="1"/>
    <col min="520" max="520" width="16.5703125" bestFit="1" customWidth="1"/>
    <col min="521" max="521" width="12.5703125" bestFit="1" customWidth="1"/>
    <col min="522" max="522" width="11" bestFit="1" customWidth="1"/>
    <col min="523" max="523" width="7.85546875" customWidth="1"/>
    <col min="524" max="524" width="6.85546875" customWidth="1"/>
    <col min="525" max="525" width="13.5703125" bestFit="1" customWidth="1"/>
    <col min="526" max="526" width="17" bestFit="1" customWidth="1"/>
    <col min="527" max="527" width="13.5703125" bestFit="1" customWidth="1"/>
    <col min="528" max="528" width="12.5703125" bestFit="1" customWidth="1"/>
    <col min="529" max="529" width="11" bestFit="1" customWidth="1"/>
    <col min="530" max="530" width="7.85546875" customWidth="1"/>
    <col min="531" max="531" width="6.85546875" customWidth="1"/>
    <col min="532" max="532" width="13.5703125" bestFit="1" customWidth="1"/>
    <col min="533" max="533" width="17" bestFit="1" customWidth="1"/>
    <col min="534" max="534" width="13.5703125" bestFit="1" customWidth="1"/>
    <col min="535" max="535" width="12.5703125" bestFit="1" customWidth="1"/>
    <col min="536" max="536" width="15.5703125" bestFit="1" customWidth="1"/>
    <col min="537" max="537" width="7.85546875" customWidth="1"/>
    <col min="538" max="538" width="6.85546875" customWidth="1"/>
    <col min="539" max="539" width="18.140625" bestFit="1" customWidth="1"/>
    <col min="540" max="540" width="21.7109375" bestFit="1" customWidth="1"/>
    <col min="541" max="541" width="18.140625" bestFit="1" customWidth="1"/>
    <col min="542" max="542" width="12.5703125" bestFit="1" customWidth="1"/>
    <col min="543" max="543" width="15.5703125" bestFit="1" customWidth="1"/>
    <col min="544" max="545" width="7.85546875" customWidth="1"/>
    <col min="546" max="546" width="18.140625" bestFit="1" customWidth="1"/>
    <col min="547" max="547" width="21.7109375" bestFit="1" customWidth="1"/>
    <col min="548" max="548" width="18.140625" bestFit="1" customWidth="1"/>
    <col min="549" max="549" width="12.5703125" bestFit="1" customWidth="1"/>
    <col min="550" max="550" width="15.5703125" bestFit="1" customWidth="1"/>
    <col min="551" max="551" width="6.85546875" customWidth="1"/>
    <col min="552" max="552" width="7.85546875" customWidth="1"/>
    <col min="553" max="553" width="18.140625" bestFit="1" customWidth="1"/>
    <col min="554" max="554" width="21.7109375" bestFit="1" customWidth="1"/>
    <col min="555" max="555" width="18.140625" bestFit="1" customWidth="1"/>
    <col min="556" max="556" width="12.5703125" bestFit="1" customWidth="1"/>
    <col min="557" max="557" width="15.5703125" bestFit="1" customWidth="1"/>
    <col min="558" max="558" width="6.85546875" customWidth="1"/>
    <col min="559" max="559" width="7.85546875" customWidth="1"/>
    <col min="560" max="560" width="18.140625" bestFit="1" customWidth="1"/>
    <col min="561" max="561" width="21.7109375" bestFit="1" customWidth="1"/>
    <col min="562" max="562" width="18.140625" bestFit="1" customWidth="1"/>
    <col min="563" max="563" width="12.5703125" bestFit="1" customWidth="1"/>
    <col min="564" max="564" width="15.5703125" bestFit="1" customWidth="1"/>
    <col min="565" max="565" width="6.85546875" customWidth="1"/>
    <col min="566" max="566" width="7.85546875" customWidth="1"/>
    <col min="567" max="567" width="18.140625" bestFit="1" customWidth="1"/>
    <col min="568" max="568" width="21.7109375" bestFit="1" customWidth="1"/>
    <col min="569" max="569" width="18.140625" bestFit="1" customWidth="1"/>
    <col min="570" max="570" width="12.5703125" bestFit="1" customWidth="1"/>
    <col min="571" max="571" width="12" bestFit="1" customWidth="1"/>
    <col min="572" max="572" width="6.85546875" customWidth="1"/>
    <col min="573" max="573" width="7.85546875" customWidth="1"/>
    <col min="574" max="574" width="14.5703125" bestFit="1" customWidth="1"/>
    <col min="575" max="575" width="18.140625" bestFit="1" customWidth="1"/>
    <col min="576" max="576" width="14.5703125" bestFit="1" customWidth="1"/>
    <col min="577" max="577" width="12.5703125" bestFit="1" customWidth="1"/>
    <col min="578" max="578" width="12" bestFit="1" customWidth="1"/>
    <col min="579" max="580" width="7.85546875" customWidth="1"/>
    <col min="581" max="581" width="14.5703125" bestFit="1" customWidth="1"/>
    <col min="582" max="582" width="18.140625" bestFit="1" customWidth="1"/>
    <col min="583" max="583" width="14.5703125" bestFit="1" customWidth="1"/>
    <col min="584" max="584" width="12.5703125" bestFit="1" customWidth="1"/>
    <col min="585" max="585" width="12" bestFit="1" customWidth="1"/>
    <col min="586" max="587" width="7.85546875" customWidth="1"/>
    <col min="588" max="588" width="14.5703125" bestFit="1" customWidth="1"/>
    <col min="589" max="589" width="18.140625" bestFit="1" customWidth="1"/>
    <col min="590" max="590" width="14.5703125" bestFit="1" customWidth="1"/>
    <col min="591" max="591" width="12.5703125" bestFit="1" customWidth="1"/>
    <col min="592" max="592" width="15" bestFit="1" customWidth="1"/>
    <col min="593" max="593" width="7.85546875" customWidth="1"/>
    <col min="594" max="594" width="6.85546875" customWidth="1"/>
    <col min="595" max="595" width="17.5703125" bestFit="1" customWidth="1"/>
    <col min="596" max="596" width="21" bestFit="1" customWidth="1"/>
    <col min="597" max="597" width="17.5703125" bestFit="1" customWidth="1"/>
    <col min="598" max="598" width="12.5703125" bestFit="1" customWidth="1"/>
    <col min="599" max="599" width="15" bestFit="1" customWidth="1"/>
    <col min="600" max="601" width="7.85546875" customWidth="1"/>
    <col min="602" max="602" width="17.5703125" bestFit="1" customWidth="1"/>
    <col min="603" max="603" width="21" bestFit="1" customWidth="1"/>
    <col min="604" max="604" width="17.5703125" bestFit="1" customWidth="1"/>
    <col min="605" max="605" width="12.5703125" bestFit="1" customWidth="1"/>
    <col min="606" max="606" width="13.7109375" bestFit="1" customWidth="1"/>
    <col min="607" max="608" width="7.85546875" customWidth="1"/>
    <col min="609" max="609" width="16.28515625" bestFit="1" customWidth="1"/>
    <col min="610" max="610" width="19.85546875" bestFit="1" customWidth="1"/>
    <col min="611" max="611" width="16.28515625" bestFit="1" customWidth="1"/>
    <col min="612" max="612" width="12.5703125" bestFit="1" customWidth="1"/>
    <col min="613" max="613" width="13.7109375" bestFit="1" customWidth="1"/>
    <col min="614" max="615" width="7.85546875" customWidth="1"/>
    <col min="616" max="616" width="16.28515625" bestFit="1" customWidth="1"/>
    <col min="617" max="617" width="19.85546875" bestFit="1" customWidth="1"/>
    <col min="618" max="618" width="16.28515625" bestFit="1" customWidth="1"/>
    <col min="619" max="619" width="12.5703125" bestFit="1" customWidth="1"/>
    <col min="620" max="620" width="13.7109375" bestFit="1" customWidth="1"/>
    <col min="621" max="622" width="7.85546875" customWidth="1"/>
    <col min="623" max="623" width="16.28515625" bestFit="1" customWidth="1"/>
    <col min="624" max="624" width="19.85546875" bestFit="1" customWidth="1"/>
    <col min="625" max="625" width="16.28515625" bestFit="1" customWidth="1"/>
    <col min="626" max="626" width="12.5703125" bestFit="1" customWidth="1"/>
    <col min="627" max="627" width="13.7109375" bestFit="1" customWidth="1"/>
    <col min="628" max="628" width="6.85546875" customWidth="1"/>
    <col min="629" max="629" width="7.85546875" customWidth="1"/>
    <col min="630" max="630" width="16.28515625" bestFit="1" customWidth="1"/>
    <col min="631" max="631" width="19.85546875" bestFit="1" customWidth="1"/>
    <col min="632" max="632" width="16.28515625" bestFit="1" customWidth="1"/>
    <col min="633" max="633" width="12.5703125" bestFit="1" customWidth="1"/>
    <col min="634" max="634" width="16.140625" bestFit="1" customWidth="1"/>
    <col min="635" max="635" width="6.85546875" customWidth="1"/>
    <col min="636" max="636" width="7.85546875" customWidth="1"/>
    <col min="637" max="637" width="18.7109375" bestFit="1" customWidth="1"/>
    <col min="638" max="638" width="22.28515625" bestFit="1" customWidth="1"/>
    <col min="639" max="639" width="18.7109375" bestFit="1" customWidth="1"/>
    <col min="640" max="640" width="12.5703125" bestFit="1" customWidth="1"/>
    <col min="641" max="641" width="16.140625" bestFit="1" customWidth="1"/>
    <col min="642" max="642" width="6.85546875" customWidth="1"/>
    <col min="643" max="643" width="7.85546875" customWidth="1"/>
    <col min="644" max="644" width="18.7109375" bestFit="1" customWidth="1"/>
    <col min="645" max="645" width="22.28515625" bestFit="1" customWidth="1"/>
    <col min="646" max="646" width="18.7109375" bestFit="1" customWidth="1"/>
    <col min="647" max="647" width="12.5703125" bestFit="1" customWidth="1"/>
    <col min="648" max="648" width="16.140625" bestFit="1" customWidth="1"/>
    <col min="649" max="649" width="6.85546875" customWidth="1"/>
    <col min="650" max="650" width="7.85546875" customWidth="1"/>
    <col min="651" max="651" width="18.7109375" bestFit="1" customWidth="1"/>
    <col min="652" max="652" width="22.28515625" bestFit="1" customWidth="1"/>
    <col min="653" max="653" width="18.7109375" bestFit="1" customWidth="1"/>
    <col min="654" max="654" width="12.5703125" bestFit="1" customWidth="1"/>
    <col min="655" max="655" width="16.140625" bestFit="1" customWidth="1"/>
    <col min="656" max="656" width="6.85546875" customWidth="1"/>
    <col min="657" max="657" width="7.85546875" customWidth="1"/>
    <col min="658" max="658" width="18.7109375" bestFit="1" customWidth="1"/>
    <col min="659" max="659" width="22.28515625" bestFit="1" customWidth="1"/>
    <col min="660" max="660" width="18.7109375" bestFit="1" customWidth="1"/>
    <col min="661" max="661" width="12.5703125" bestFit="1" customWidth="1"/>
    <col min="663" max="664" width="12.140625" bestFit="1" customWidth="1"/>
    <col min="665" max="665" width="11.5703125" bestFit="1" customWidth="1"/>
    <col min="666" max="666" width="15.140625" bestFit="1" customWidth="1"/>
    <col min="667" max="667" width="11.5703125" bestFit="1" customWidth="1"/>
    <col min="668" max="668" width="12.140625" bestFit="1" customWidth="1"/>
    <col min="669" max="669" width="11.28515625" bestFit="1" customWidth="1"/>
  </cols>
  <sheetData>
    <row r="2" spans="2:83">
      <c r="W2" t="s">
        <v>851</v>
      </c>
      <c r="AC2" t="s">
        <v>867</v>
      </c>
      <c r="AI2" t="s">
        <v>879</v>
      </c>
      <c r="AO2" t="s">
        <v>889</v>
      </c>
      <c r="AU2" t="s">
        <v>859</v>
      </c>
      <c r="BA2" t="s">
        <v>861</v>
      </c>
      <c r="BG2" t="s">
        <v>813</v>
      </c>
      <c r="BO2" t="s">
        <v>888</v>
      </c>
      <c r="BU2" t="s">
        <v>635</v>
      </c>
      <c r="CA2" t="s">
        <v>873</v>
      </c>
    </row>
    <row r="3" spans="2:83">
      <c r="B3" s="164" t="s">
        <v>5</v>
      </c>
      <c r="C3" s="23" t="s">
        <v>146</v>
      </c>
      <c r="D3" s="23" t="s">
        <v>188</v>
      </c>
      <c r="E3" s="23" t="s">
        <v>66</v>
      </c>
      <c r="F3" s="23" t="s">
        <v>701</v>
      </c>
      <c r="G3" s="23" t="s">
        <v>215</v>
      </c>
      <c r="H3" s="23" t="s">
        <v>216</v>
      </c>
      <c r="I3" s="23" t="s">
        <v>699</v>
      </c>
      <c r="J3" s="23" t="s">
        <v>198</v>
      </c>
      <c r="K3" s="23" t="s">
        <v>69</v>
      </c>
      <c r="L3" s="23" t="s">
        <v>700</v>
      </c>
      <c r="M3" s="23" t="s">
        <v>173</v>
      </c>
      <c r="N3" s="23" t="s">
        <v>178</v>
      </c>
      <c r="O3" s="23" t="s">
        <v>179</v>
      </c>
      <c r="P3" s="23" t="s">
        <v>177</v>
      </c>
      <c r="Q3" s="23" t="s">
        <v>182</v>
      </c>
      <c r="R3" s="23" t="s">
        <v>184</v>
      </c>
      <c r="S3" s="23" t="s">
        <v>186</v>
      </c>
      <c r="T3" s="23" t="s">
        <v>183</v>
      </c>
      <c r="U3" s="23" t="s">
        <v>185</v>
      </c>
      <c r="W3" s="3" t="s">
        <v>5</v>
      </c>
      <c r="X3" t="s">
        <v>842</v>
      </c>
      <c r="Y3" t="s">
        <v>843</v>
      </c>
      <c r="Z3" t="s">
        <v>844</v>
      </c>
      <c r="AA3" t="s">
        <v>871</v>
      </c>
      <c r="AC3" s="3" t="s">
        <v>5</v>
      </c>
      <c r="AD3" t="s">
        <v>877</v>
      </c>
      <c r="AE3" t="s">
        <v>875</v>
      </c>
      <c r="AF3" t="s">
        <v>876</v>
      </c>
      <c r="AG3" t="s">
        <v>878</v>
      </c>
      <c r="AI3" s="3" t="s">
        <v>5</v>
      </c>
      <c r="AJ3" t="s">
        <v>852</v>
      </c>
      <c r="AK3" t="s">
        <v>853</v>
      </c>
      <c r="AL3" t="s">
        <v>854</v>
      </c>
      <c r="AM3" t="s">
        <v>871</v>
      </c>
      <c r="AO3" s="3" t="s">
        <v>5</v>
      </c>
      <c r="AP3" t="s">
        <v>877</v>
      </c>
      <c r="AQ3" t="s">
        <v>875</v>
      </c>
      <c r="AR3" t="s">
        <v>876</v>
      </c>
      <c r="AS3" t="s">
        <v>878</v>
      </c>
      <c r="AU3" s="3" t="s">
        <v>5</v>
      </c>
      <c r="AV3" t="s">
        <v>860</v>
      </c>
      <c r="AW3" t="s">
        <v>855</v>
      </c>
      <c r="AX3" t="s">
        <v>856</v>
      </c>
      <c r="AY3" t="s">
        <v>857</v>
      </c>
      <c r="BA3" s="3" t="s">
        <v>5</v>
      </c>
      <c r="BB3" t="s">
        <v>860</v>
      </c>
      <c r="BC3" t="s">
        <v>855</v>
      </c>
      <c r="BD3" t="s">
        <v>856</v>
      </c>
      <c r="BE3" t="s">
        <v>857</v>
      </c>
      <c r="BG3" s="3" t="s">
        <v>5</v>
      </c>
      <c r="BH3" t="s">
        <v>862</v>
      </c>
      <c r="BI3" t="s">
        <v>866</v>
      </c>
      <c r="BJ3" t="s">
        <v>865</v>
      </c>
      <c r="BK3" t="s">
        <v>856</v>
      </c>
      <c r="BL3" t="s">
        <v>864</v>
      </c>
      <c r="BM3" t="s">
        <v>863</v>
      </c>
      <c r="BO3" s="3" t="s">
        <v>5</v>
      </c>
      <c r="BP3" t="s">
        <v>842</v>
      </c>
      <c r="BQ3" t="s">
        <v>843</v>
      </c>
      <c r="BR3" t="s">
        <v>844</v>
      </c>
      <c r="BS3" t="s">
        <v>886</v>
      </c>
      <c r="BU3" s="3" t="s">
        <v>5</v>
      </c>
      <c r="BV3" t="s">
        <v>894</v>
      </c>
      <c r="BW3" t="s">
        <v>895</v>
      </c>
      <c r="BX3" t="s">
        <v>896</v>
      </c>
      <c r="BY3" t="s">
        <v>897</v>
      </c>
      <c r="CA3" s="3" t="s">
        <v>5</v>
      </c>
      <c r="CB3" t="s">
        <v>871</v>
      </c>
      <c r="CC3" t="s">
        <v>842</v>
      </c>
      <c r="CD3" t="s">
        <v>843</v>
      </c>
      <c r="CE3" t="s">
        <v>844</v>
      </c>
    </row>
    <row r="4" spans="2:83">
      <c r="B4" s="165" t="s">
        <v>1215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W4" s="4" t="s">
        <v>771</v>
      </c>
      <c r="X4" s="60">
        <v>198</v>
      </c>
      <c r="Y4" s="60">
        <v>164</v>
      </c>
      <c r="Z4" s="60">
        <v>0.53763753691289928</v>
      </c>
      <c r="AA4" s="60">
        <v>15</v>
      </c>
      <c r="AC4" s="4" t="s">
        <v>575</v>
      </c>
      <c r="AD4" s="178">
        <v>0.84210526315789469</v>
      </c>
      <c r="AE4" s="60">
        <v>176</v>
      </c>
      <c r="AF4" s="60">
        <v>33</v>
      </c>
      <c r="AG4" s="60">
        <v>8</v>
      </c>
      <c r="AI4" s="4" t="s">
        <v>771</v>
      </c>
      <c r="AJ4" s="60">
        <v>96</v>
      </c>
      <c r="AK4" s="60">
        <v>37</v>
      </c>
      <c r="AL4" s="60"/>
      <c r="AM4" s="60">
        <v>15</v>
      </c>
      <c r="AN4" s="60"/>
      <c r="AO4" s="4" t="s">
        <v>765</v>
      </c>
      <c r="AP4" s="60">
        <v>1</v>
      </c>
      <c r="AQ4" s="60">
        <v>8</v>
      </c>
      <c r="AR4" s="60">
        <v>0</v>
      </c>
      <c r="AS4" s="60">
        <v>9</v>
      </c>
      <c r="AU4" s="4" t="s">
        <v>575</v>
      </c>
      <c r="AV4" s="60">
        <v>6</v>
      </c>
      <c r="AW4" s="60"/>
      <c r="AX4" s="60">
        <v>2</v>
      </c>
      <c r="AY4" s="60"/>
      <c r="BA4" s="4" t="s">
        <v>575</v>
      </c>
      <c r="BB4" s="60">
        <v>6</v>
      </c>
      <c r="BC4" s="60"/>
      <c r="BD4" s="60">
        <v>2</v>
      </c>
      <c r="BE4" s="60"/>
      <c r="BG4" s="4" t="s">
        <v>771</v>
      </c>
      <c r="BH4" s="60">
        <v>13</v>
      </c>
      <c r="BI4" s="60"/>
      <c r="BJ4" s="60">
        <v>1</v>
      </c>
      <c r="BK4" s="60">
        <v>1</v>
      </c>
      <c r="BL4" s="60">
        <v>3</v>
      </c>
      <c r="BM4" s="60">
        <v>1</v>
      </c>
      <c r="BO4" s="4" t="s">
        <v>575</v>
      </c>
      <c r="BP4" s="60">
        <v>14</v>
      </c>
      <c r="BQ4" s="60">
        <v>9</v>
      </c>
      <c r="BR4" s="60">
        <v>0.58333333333333337</v>
      </c>
      <c r="BS4" s="60">
        <v>8</v>
      </c>
      <c r="BU4" s="4" t="s">
        <v>765</v>
      </c>
      <c r="BV4" s="60">
        <v>3</v>
      </c>
      <c r="BW4" s="60">
        <v>2</v>
      </c>
      <c r="BX4" s="60">
        <v>1</v>
      </c>
      <c r="BY4" s="60"/>
      <c r="CA4" s="4" t="s">
        <v>771</v>
      </c>
      <c r="CB4" s="60">
        <v>15</v>
      </c>
      <c r="CC4" s="60">
        <v>198</v>
      </c>
      <c r="CD4" s="60">
        <v>164</v>
      </c>
      <c r="CE4" s="60">
        <v>0.53763753691289928</v>
      </c>
    </row>
    <row r="5" spans="2:83">
      <c r="B5" s="165" t="s">
        <v>686</v>
      </c>
      <c r="C5" s="166">
        <v>1</v>
      </c>
      <c r="D5" s="166"/>
      <c r="E5" s="166"/>
      <c r="F5" s="166" t="e">
        <v>#DIV/0!</v>
      </c>
      <c r="G5" s="166"/>
      <c r="H5" s="166"/>
      <c r="I5" s="166" t="e">
        <v>#DIV/0!</v>
      </c>
      <c r="J5" s="166"/>
      <c r="K5" s="166"/>
      <c r="L5" s="166" t="e">
        <v>#DIV/0!</v>
      </c>
      <c r="M5" s="166"/>
      <c r="N5" s="166"/>
      <c r="O5" s="166"/>
      <c r="P5" s="166"/>
      <c r="Q5" s="166"/>
      <c r="R5" s="166"/>
      <c r="S5" s="166"/>
      <c r="T5" s="166">
        <v>1</v>
      </c>
      <c r="U5" s="166">
        <v>1</v>
      </c>
      <c r="W5" s="4" t="s">
        <v>575</v>
      </c>
      <c r="X5" s="60">
        <v>176</v>
      </c>
      <c r="Y5" s="60">
        <v>33</v>
      </c>
      <c r="Z5" s="60">
        <v>0.8432691382691383</v>
      </c>
      <c r="AA5" s="60">
        <v>8</v>
      </c>
      <c r="AC5" s="4" t="s">
        <v>595</v>
      </c>
      <c r="AD5" s="178">
        <v>0.64601769911504425</v>
      </c>
      <c r="AE5" s="60">
        <v>73</v>
      </c>
      <c r="AF5" s="60">
        <v>40</v>
      </c>
      <c r="AG5" s="60">
        <v>5</v>
      </c>
      <c r="AI5" s="4" t="s">
        <v>575</v>
      </c>
      <c r="AJ5" s="60">
        <v>65</v>
      </c>
      <c r="AK5" s="60">
        <v>8</v>
      </c>
      <c r="AL5" s="60">
        <v>0.9</v>
      </c>
      <c r="AM5" s="60">
        <v>8</v>
      </c>
      <c r="AN5" s="60"/>
      <c r="AO5" s="4" t="s">
        <v>575</v>
      </c>
      <c r="AP5" s="60">
        <v>0.8904109589041096</v>
      </c>
      <c r="AQ5" s="60">
        <v>65</v>
      </c>
      <c r="AR5" s="60">
        <v>8</v>
      </c>
      <c r="AS5" s="60">
        <v>8</v>
      </c>
      <c r="AU5" s="4" t="s">
        <v>765</v>
      </c>
      <c r="AV5" s="60">
        <v>5</v>
      </c>
      <c r="AW5" s="60"/>
      <c r="AX5" s="60"/>
      <c r="AY5" s="60"/>
      <c r="BA5" s="4" t="s">
        <v>595</v>
      </c>
      <c r="BB5" s="60">
        <v>1</v>
      </c>
      <c r="BC5" s="60"/>
      <c r="BD5" s="60"/>
      <c r="BE5" s="60"/>
      <c r="BG5" s="4" t="s">
        <v>575</v>
      </c>
      <c r="BH5" s="60">
        <v>8</v>
      </c>
      <c r="BI5" s="60">
        <v>2</v>
      </c>
      <c r="BJ5" s="60">
        <v>2</v>
      </c>
      <c r="BK5" s="60">
        <v>1</v>
      </c>
      <c r="BL5" s="60">
        <v>7</v>
      </c>
      <c r="BM5" s="60"/>
      <c r="BO5" s="4" t="s">
        <v>771</v>
      </c>
      <c r="BP5" s="60">
        <v>13</v>
      </c>
      <c r="BQ5" s="60">
        <v>19</v>
      </c>
      <c r="BR5" s="60" t="e">
        <v>#DIV/0!</v>
      </c>
      <c r="BS5" s="60">
        <v>13</v>
      </c>
      <c r="BU5" s="4" t="s">
        <v>771</v>
      </c>
      <c r="BV5" s="60">
        <v>3</v>
      </c>
      <c r="BW5" s="60">
        <v>7</v>
      </c>
      <c r="BX5" s="60">
        <v>1</v>
      </c>
      <c r="BY5" s="60"/>
      <c r="CA5" s="4" t="s">
        <v>765</v>
      </c>
      <c r="CB5" s="60">
        <v>9</v>
      </c>
      <c r="CC5" s="60">
        <v>127</v>
      </c>
      <c r="CD5" s="60">
        <v>74</v>
      </c>
      <c r="CE5" s="60">
        <v>0.62438672438672449</v>
      </c>
    </row>
    <row r="6" spans="2:83">
      <c r="B6" s="165" t="s">
        <v>684</v>
      </c>
      <c r="C6" s="166">
        <v>39</v>
      </c>
      <c r="D6" s="166">
        <v>3</v>
      </c>
      <c r="E6" s="166">
        <v>9</v>
      </c>
      <c r="F6" s="166">
        <v>0.5</v>
      </c>
      <c r="G6" s="166">
        <v>7</v>
      </c>
      <c r="H6" s="166">
        <v>34</v>
      </c>
      <c r="I6" s="166">
        <v>0.63194444444444442</v>
      </c>
      <c r="J6" s="166">
        <v>5</v>
      </c>
      <c r="K6" s="166">
        <v>12</v>
      </c>
      <c r="L6" s="166">
        <v>0.65</v>
      </c>
      <c r="M6" s="166">
        <v>28</v>
      </c>
      <c r="N6" s="166">
        <v>8</v>
      </c>
      <c r="O6" s="166">
        <v>11</v>
      </c>
      <c r="P6" s="166">
        <v>19</v>
      </c>
      <c r="Q6" s="166">
        <v>9</v>
      </c>
      <c r="R6" s="166">
        <v>5</v>
      </c>
      <c r="S6" s="166">
        <v>2</v>
      </c>
      <c r="T6" s="166">
        <v>35</v>
      </c>
      <c r="U6" s="166">
        <v>11</v>
      </c>
      <c r="W6" s="4" t="s">
        <v>765</v>
      </c>
      <c r="X6" s="60">
        <v>127</v>
      </c>
      <c r="Y6" s="60">
        <v>74</v>
      </c>
      <c r="Z6" s="60">
        <v>0.62438672438672449</v>
      </c>
      <c r="AA6" s="60">
        <v>9</v>
      </c>
      <c r="AC6" s="4" t="s">
        <v>579</v>
      </c>
      <c r="AD6" s="178">
        <v>0.63793103448275867</v>
      </c>
      <c r="AE6" s="60">
        <v>74</v>
      </c>
      <c r="AF6" s="60">
        <v>42</v>
      </c>
      <c r="AG6" s="60">
        <v>4</v>
      </c>
      <c r="AI6" s="4" t="s">
        <v>579</v>
      </c>
      <c r="AJ6" s="60">
        <v>31</v>
      </c>
      <c r="AK6" s="60">
        <v>9</v>
      </c>
      <c r="AL6" s="60">
        <v>0.77500000000000002</v>
      </c>
      <c r="AM6" s="60">
        <v>4</v>
      </c>
      <c r="AN6" s="60"/>
      <c r="AO6" s="4" t="s">
        <v>579</v>
      </c>
      <c r="AP6" s="60">
        <v>0.77500000000000002</v>
      </c>
      <c r="AQ6" s="60">
        <v>31</v>
      </c>
      <c r="AR6" s="60">
        <v>9</v>
      </c>
      <c r="AS6" s="60">
        <v>4</v>
      </c>
      <c r="AU6" s="4" t="s">
        <v>771</v>
      </c>
      <c r="AV6" s="60">
        <v>5</v>
      </c>
      <c r="AW6" s="60">
        <v>4</v>
      </c>
      <c r="AX6" s="60">
        <v>1</v>
      </c>
      <c r="AY6" s="60">
        <v>1</v>
      </c>
      <c r="BA6" s="4" t="s">
        <v>586</v>
      </c>
      <c r="BB6" s="60"/>
      <c r="BC6" s="60"/>
      <c r="BD6" s="60">
        <v>1</v>
      </c>
      <c r="BE6" s="60"/>
      <c r="BG6" s="4" t="s">
        <v>765</v>
      </c>
      <c r="BH6" s="60">
        <v>5</v>
      </c>
      <c r="BI6" s="60"/>
      <c r="BJ6" s="60"/>
      <c r="BK6" s="60">
        <v>1</v>
      </c>
      <c r="BL6" s="60">
        <v>1</v>
      </c>
      <c r="BM6" s="60">
        <v>1</v>
      </c>
      <c r="BO6" s="4" t="s">
        <v>765</v>
      </c>
      <c r="BP6" s="60">
        <v>6</v>
      </c>
      <c r="BQ6" s="60">
        <v>8</v>
      </c>
      <c r="BR6" s="60" t="e">
        <v>#DIV/0!</v>
      </c>
      <c r="BS6" s="60">
        <v>5</v>
      </c>
      <c r="BU6" s="4" t="s">
        <v>770</v>
      </c>
      <c r="BV6" s="60">
        <v>1</v>
      </c>
      <c r="BW6" s="60"/>
      <c r="BX6" s="60"/>
      <c r="BY6" s="60"/>
      <c r="CA6" s="4" t="s">
        <v>575</v>
      </c>
      <c r="CB6" s="60">
        <v>8</v>
      </c>
      <c r="CC6" s="60">
        <v>176</v>
      </c>
      <c r="CD6" s="60">
        <v>33</v>
      </c>
      <c r="CE6" s="60">
        <v>0.8432691382691383</v>
      </c>
    </row>
    <row r="7" spans="2:83">
      <c r="B7" s="165" t="s">
        <v>997</v>
      </c>
      <c r="C7" s="166">
        <v>67</v>
      </c>
      <c r="D7" s="166"/>
      <c r="E7" s="166"/>
      <c r="F7" s="166" t="e">
        <v>#DIV/0!</v>
      </c>
      <c r="G7" s="166">
        <v>455</v>
      </c>
      <c r="H7" s="166">
        <v>906</v>
      </c>
      <c r="I7" s="166">
        <v>1.4615681523745465</v>
      </c>
      <c r="J7" s="166">
        <v>188</v>
      </c>
      <c r="K7" s="166">
        <v>339</v>
      </c>
      <c r="L7" s="166">
        <v>0.55323979661201295</v>
      </c>
      <c r="M7" s="166">
        <v>1098</v>
      </c>
      <c r="N7" s="166">
        <v>262</v>
      </c>
      <c r="O7" s="166">
        <v>368</v>
      </c>
      <c r="P7" s="166">
        <v>630</v>
      </c>
      <c r="Q7" s="166">
        <v>57</v>
      </c>
      <c r="R7" s="166">
        <v>105</v>
      </c>
      <c r="S7" s="166"/>
      <c r="T7" s="166">
        <v>86</v>
      </c>
      <c r="U7" s="166"/>
      <c r="W7" s="4" t="s">
        <v>579</v>
      </c>
      <c r="X7" s="60">
        <v>74</v>
      </c>
      <c r="Y7" s="60">
        <v>42</v>
      </c>
      <c r="Z7" s="60">
        <v>0.64157088122605366</v>
      </c>
      <c r="AA7" s="60">
        <v>4</v>
      </c>
      <c r="AC7" s="4" t="s">
        <v>765</v>
      </c>
      <c r="AD7" s="178">
        <v>0.63184079601990051</v>
      </c>
      <c r="AE7" s="60">
        <v>127</v>
      </c>
      <c r="AF7" s="60">
        <v>74</v>
      </c>
      <c r="AG7" s="60">
        <v>9</v>
      </c>
      <c r="AI7" s="4" t="s">
        <v>772</v>
      </c>
      <c r="AJ7" s="60">
        <v>31</v>
      </c>
      <c r="AK7" s="60">
        <v>27</v>
      </c>
      <c r="AL7" s="60"/>
      <c r="AM7" s="60">
        <v>5</v>
      </c>
      <c r="AN7" s="60"/>
      <c r="AO7" s="4" t="s">
        <v>771</v>
      </c>
      <c r="AP7" s="60">
        <v>0.74311926605504586</v>
      </c>
      <c r="AQ7" s="60">
        <v>81</v>
      </c>
      <c r="AR7" s="60">
        <v>28</v>
      </c>
      <c r="AS7" s="60">
        <v>15</v>
      </c>
      <c r="AU7" s="4" t="s">
        <v>772</v>
      </c>
      <c r="AV7" s="60">
        <v>1</v>
      </c>
      <c r="AW7" s="60"/>
      <c r="AX7" s="60"/>
      <c r="AY7" s="60">
        <v>3</v>
      </c>
      <c r="BA7" s="4" t="s">
        <v>579</v>
      </c>
      <c r="BB7" s="60"/>
      <c r="BC7" s="60">
        <v>3</v>
      </c>
      <c r="BD7" s="60">
        <v>1</v>
      </c>
      <c r="BE7" s="60"/>
      <c r="BG7" s="4" t="s">
        <v>587</v>
      </c>
      <c r="BH7" s="60">
        <v>4</v>
      </c>
      <c r="BI7" s="60"/>
      <c r="BJ7" s="60"/>
      <c r="BK7" s="60"/>
      <c r="BL7" s="60"/>
      <c r="BM7" s="60"/>
      <c r="BO7" s="4" t="s">
        <v>579</v>
      </c>
      <c r="BP7" s="60">
        <v>5</v>
      </c>
      <c r="BQ7" s="60">
        <v>7</v>
      </c>
      <c r="BR7" s="60">
        <v>0.41666666666666663</v>
      </c>
      <c r="BS7" s="60">
        <v>4</v>
      </c>
      <c r="BU7" s="4" t="s">
        <v>774</v>
      </c>
      <c r="BV7" s="60">
        <v>1</v>
      </c>
      <c r="BW7" s="60"/>
      <c r="BX7" s="60"/>
      <c r="BY7" s="60"/>
      <c r="CA7" s="4" t="s">
        <v>819</v>
      </c>
      <c r="CB7" s="60">
        <v>7</v>
      </c>
      <c r="CC7" s="60">
        <v>66</v>
      </c>
      <c r="CD7" s="60">
        <v>68</v>
      </c>
      <c r="CE7" s="60">
        <v>0.47644847412649266</v>
      </c>
    </row>
    <row r="8" spans="2:83">
      <c r="B8" s="165" t="s">
        <v>681</v>
      </c>
      <c r="C8" s="166">
        <v>13</v>
      </c>
      <c r="D8" s="166">
        <v>0</v>
      </c>
      <c r="E8" s="166">
        <v>1</v>
      </c>
      <c r="F8" s="166">
        <v>0</v>
      </c>
      <c r="G8" s="166">
        <v>2</v>
      </c>
      <c r="H8" s="166">
        <v>8</v>
      </c>
      <c r="I8" s="166">
        <v>0.25</v>
      </c>
      <c r="J8" s="166">
        <v>1</v>
      </c>
      <c r="K8" s="166">
        <v>5</v>
      </c>
      <c r="L8" s="166">
        <v>0.2</v>
      </c>
      <c r="M8" s="166">
        <v>5</v>
      </c>
      <c r="N8" s="166">
        <v>4</v>
      </c>
      <c r="O8" s="166">
        <v>7</v>
      </c>
      <c r="P8" s="166">
        <v>11</v>
      </c>
      <c r="Q8" s="166">
        <v>3</v>
      </c>
      <c r="R8" s="166">
        <v>4</v>
      </c>
      <c r="S8" s="166">
        <v>0</v>
      </c>
      <c r="T8" s="166">
        <v>12</v>
      </c>
      <c r="U8" s="166">
        <v>2</v>
      </c>
      <c r="W8" s="4" t="s">
        <v>595</v>
      </c>
      <c r="X8" s="60">
        <v>73</v>
      </c>
      <c r="Y8" s="60">
        <v>40</v>
      </c>
      <c r="Z8" s="60">
        <v>0.63160173160173161</v>
      </c>
      <c r="AA8" s="60">
        <v>5</v>
      </c>
      <c r="AC8" s="4" t="s">
        <v>770</v>
      </c>
      <c r="AD8" s="178">
        <v>0.60869565217391308</v>
      </c>
      <c r="AE8" s="60">
        <v>56</v>
      </c>
      <c r="AF8" s="60">
        <v>36</v>
      </c>
      <c r="AG8" s="60">
        <v>4</v>
      </c>
      <c r="AI8" s="4" t="s">
        <v>591</v>
      </c>
      <c r="AJ8" s="60">
        <v>19</v>
      </c>
      <c r="AK8" s="60">
        <v>9</v>
      </c>
      <c r="AL8" s="60">
        <v>0.69166666666666676</v>
      </c>
      <c r="AM8" s="60">
        <v>3</v>
      </c>
      <c r="AN8" s="60"/>
      <c r="AO8" s="4" t="s">
        <v>774</v>
      </c>
      <c r="AP8" s="60">
        <v>0.73684210526315785</v>
      </c>
      <c r="AQ8" s="60">
        <v>14</v>
      </c>
      <c r="AR8" s="60">
        <v>5</v>
      </c>
      <c r="AS8" s="60">
        <v>3</v>
      </c>
      <c r="AU8" s="4" t="s">
        <v>587</v>
      </c>
      <c r="AV8" s="60">
        <v>1</v>
      </c>
      <c r="AW8" s="60"/>
      <c r="AX8" s="60"/>
      <c r="AY8" s="60"/>
      <c r="BA8" s="4" t="s">
        <v>841</v>
      </c>
      <c r="BB8" s="60"/>
      <c r="BC8" s="60"/>
      <c r="BD8" s="60"/>
      <c r="BE8" s="60"/>
      <c r="BG8" s="4" t="s">
        <v>579</v>
      </c>
      <c r="BH8" s="60">
        <v>4</v>
      </c>
      <c r="BI8" s="60"/>
      <c r="BJ8" s="60"/>
      <c r="BK8" s="60">
        <v>1</v>
      </c>
      <c r="BL8" s="60">
        <v>1</v>
      </c>
      <c r="BM8" s="60"/>
      <c r="BO8" s="4" t="s">
        <v>773</v>
      </c>
      <c r="BP8" s="60">
        <v>4</v>
      </c>
      <c r="BQ8" s="60">
        <v>5</v>
      </c>
      <c r="BR8" s="60" t="e">
        <v>#DIV/0!</v>
      </c>
      <c r="BS8" s="60">
        <v>3</v>
      </c>
      <c r="BU8" s="4" t="s">
        <v>773</v>
      </c>
      <c r="BV8" s="60">
        <v>1</v>
      </c>
      <c r="BW8" s="60">
        <v>2</v>
      </c>
      <c r="BX8" s="60"/>
      <c r="BY8" s="60"/>
      <c r="CA8" s="4" t="s">
        <v>768</v>
      </c>
      <c r="CB8" s="60">
        <v>6</v>
      </c>
      <c r="CC8" s="60">
        <v>27</v>
      </c>
      <c r="CD8" s="60">
        <v>72</v>
      </c>
      <c r="CE8" s="60" t="e">
        <v>#DIV/0!</v>
      </c>
    </row>
    <row r="9" spans="2:83">
      <c r="B9" s="165" t="s">
        <v>1091</v>
      </c>
      <c r="C9" s="166">
        <v>46</v>
      </c>
      <c r="D9" s="166">
        <v>49</v>
      </c>
      <c r="E9" s="166">
        <v>186</v>
      </c>
      <c r="F9" s="166">
        <v>0.28040416411512553</v>
      </c>
      <c r="G9" s="166">
        <v>205</v>
      </c>
      <c r="H9" s="166">
        <v>422</v>
      </c>
      <c r="I9" s="166">
        <v>0.96188874877399466</v>
      </c>
      <c r="J9" s="166">
        <v>136</v>
      </c>
      <c r="K9" s="166">
        <v>218</v>
      </c>
      <c r="L9" s="166">
        <v>0.62230552952202434</v>
      </c>
      <c r="M9" s="166">
        <v>693</v>
      </c>
      <c r="N9" s="166">
        <v>95</v>
      </c>
      <c r="O9" s="166">
        <v>169</v>
      </c>
      <c r="P9" s="166">
        <v>264</v>
      </c>
      <c r="Q9" s="166">
        <v>134</v>
      </c>
      <c r="R9" s="166">
        <v>109</v>
      </c>
      <c r="S9" s="166"/>
      <c r="T9" s="166">
        <v>147</v>
      </c>
      <c r="U9" s="166"/>
      <c r="W9" s="4" t="s">
        <v>773</v>
      </c>
      <c r="X9" s="60">
        <v>68</v>
      </c>
      <c r="Y9" s="60">
        <v>58</v>
      </c>
      <c r="Z9" s="60">
        <v>0.54124476650563602</v>
      </c>
      <c r="AA9" s="60">
        <v>5</v>
      </c>
      <c r="AC9" s="4" t="s">
        <v>769</v>
      </c>
      <c r="AD9" s="178">
        <v>0.57777777777777772</v>
      </c>
      <c r="AE9" s="60">
        <v>26</v>
      </c>
      <c r="AF9" s="60">
        <v>19</v>
      </c>
      <c r="AG9" s="60">
        <v>2</v>
      </c>
      <c r="AI9" s="4" t="s">
        <v>773</v>
      </c>
      <c r="AJ9" s="60">
        <v>17</v>
      </c>
      <c r="AK9" s="60">
        <v>13</v>
      </c>
      <c r="AL9" s="60"/>
      <c r="AM9" s="60">
        <v>5</v>
      </c>
      <c r="AN9" s="60"/>
      <c r="AO9" s="4" t="s">
        <v>818</v>
      </c>
      <c r="AP9" s="60">
        <v>0.72727272727272729</v>
      </c>
      <c r="AQ9" s="60">
        <v>8</v>
      </c>
      <c r="AR9" s="60">
        <v>3</v>
      </c>
      <c r="AS9" s="60">
        <v>3</v>
      </c>
      <c r="AU9" s="4" t="s">
        <v>591</v>
      </c>
      <c r="AV9" s="60">
        <v>1</v>
      </c>
      <c r="AW9" s="60"/>
      <c r="AX9" s="60">
        <v>1</v>
      </c>
      <c r="AY9" s="60"/>
      <c r="BA9" s="4" t="s">
        <v>591</v>
      </c>
      <c r="BB9" s="60"/>
      <c r="BC9" s="60">
        <v>1</v>
      </c>
      <c r="BD9" s="60"/>
      <c r="BE9" s="60"/>
      <c r="BG9" s="4" t="s">
        <v>770</v>
      </c>
      <c r="BH9" s="60">
        <v>3</v>
      </c>
      <c r="BI9" s="60"/>
      <c r="BJ9" s="60"/>
      <c r="BK9" s="60"/>
      <c r="BL9" s="60"/>
      <c r="BM9" s="60"/>
      <c r="BO9" s="4" t="s">
        <v>770</v>
      </c>
      <c r="BP9" s="60">
        <v>2</v>
      </c>
      <c r="BQ9" s="60">
        <v>5</v>
      </c>
      <c r="BR9" s="60" t="e">
        <v>#DIV/0!</v>
      </c>
      <c r="BS9" s="60">
        <v>3</v>
      </c>
      <c r="BU9" s="4" t="s">
        <v>769</v>
      </c>
      <c r="BV9" s="60">
        <v>1</v>
      </c>
      <c r="BW9" s="60"/>
      <c r="BX9" s="60"/>
      <c r="BY9" s="60"/>
      <c r="CA9" s="4" t="s">
        <v>772</v>
      </c>
      <c r="CB9" s="60">
        <v>5</v>
      </c>
      <c r="CC9" s="60">
        <v>57</v>
      </c>
      <c r="CD9" s="60">
        <v>53</v>
      </c>
      <c r="CE9" s="60">
        <v>0.52188811188811191</v>
      </c>
    </row>
    <row r="10" spans="2:83">
      <c r="B10" s="165" t="s">
        <v>1357</v>
      </c>
      <c r="C10" s="166">
        <v>12</v>
      </c>
      <c r="D10" s="166"/>
      <c r="E10" s="166"/>
      <c r="F10" s="166" t="e">
        <v>#DIV/0!</v>
      </c>
      <c r="G10" s="166">
        <v>1</v>
      </c>
      <c r="H10" s="166">
        <v>8</v>
      </c>
      <c r="I10" s="166">
        <v>0.125</v>
      </c>
      <c r="J10" s="166"/>
      <c r="K10" s="166"/>
      <c r="L10" s="166"/>
      <c r="M10" s="166">
        <v>2</v>
      </c>
      <c r="N10" s="166">
        <v>2</v>
      </c>
      <c r="O10" s="166">
        <v>5</v>
      </c>
      <c r="P10" s="166">
        <v>7</v>
      </c>
      <c r="Q10" s="166">
        <v>2</v>
      </c>
      <c r="R10" s="166"/>
      <c r="S10" s="166"/>
      <c r="T10" s="166">
        <v>1</v>
      </c>
      <c r="U10" s="166">
        <v>4</v>
      </c>
      <c r="W10" s="4" t="s">
        <v>819</v>
      </c>
      <c r="X10" s="60">
        <v>66</v>
      </c>
      <c r="Y10" s="60">
        <v>68</v>
      </c>
      <c r="Z10" s="60">
        <v>0.47644847412649266</v>
      </c>
      <c r="AA10" s="60">
        <v>7</v>
      </c>
      <c r="AC10" s="4" t="s">
        <v>591</v>
      </c>
      <c r="AD10" s="178">
        <v>0.569620253164557</v>
      </c>
      <c r="AE10" s="60">
        <v>45</v>
      </c>
      <c r="AF10" s="60">
        <v>34</v>
      </c>
      <c r="AG10" s="60">
        <v>3</v>
      </c>
      <c r="AI10" s="4" t="s">
        <v>774</v>
      </c>
      <c r="AJ10" s="60">
        <v>14</v>
      </c>
      <c r="AK10" s="60">
        <v>5</v>
      </c>
      <c r="AL10" s="60"/>
      <c r="AM10" s="60">
        <v>3</v>
      </c>
      <c r="AN10" s="60"/>
      <c r="AO10" s="4" t="s">
        <v>591</v>
      </c>
      <c r="AP10" s="60">
        <v>0.6785714285714286</v>
      </c>
      <c r="AQ10" s="60">
        <v>19</v>
      </c>
      <c r="AR10" s="60">
        <v>9</v>
      </c>
      <c r="AS10" s="60">
        <v>3</v>
      </c>
      <c r="AU10" s="4" t="s">
        <v>595</v>
      </c>
      <c r="AV10" s="60">
        <v>1</v>
      </c>
      <c r="AW10" s="60">
        <v>1</v>
      </c>
      <c r="AX10" s="60"/>
      <c r="AY10" s="60"/>
      <c r="BA10" s="4" t="s">
        <v>698</v>
      </c>
      <c r="BB10" s="60">
        <v>7</v>
      </c>
      <c r="BC10" s="60">
        <v>4</v>
      </c>
      <c r="BD10" s="60">
        <v>4</v>
      </c>
      <c r="BE10" s="60"/>
      <c r="BG10" s="4" t="s">
        <v>773</v>
      </c>
      <c r="BH10" s="60">
        <v>3</v>
      </c>
      <c r="BI10" s="60"/>
      <c r="BJ10" s="60"/>
      <c r="BK10" s="60"/>
      <c r="BL10" s="60"/>
      <c r="BM10" s="60">
        <v>1</v>
      </c>
      <c r="BO10" s="4" t="s">
        <v>595</v>
      </c>
      <c r="BP10" s="60">
        <v>2</v>
      </c>
      <c r="BQ10" s="60">
        <v>3</v>
      </c>
      <c r="BR10" s="60" t="e">
        <v>#DIV/0!</v>
      </c>
      <c r="BS10" s="60">
        <v>2</v>
      </c>
      <c r="BU10" s="4" t="s">
        <v>587</v>
      </c>
      <c r="BV10" s="60"/>
      <c r="BW10" s="60"/>
      <c r="BX10" s="60"/>
      <c r="BY10" s="60"/>
      <c r="CA10" s="4" t="s">
        <v>773</v>
      </c>
      <c r="CB10" s="60">
        <v>5</v>
      </c>
      <c r="CC10" s="60">
        <v>68</v>
      </c>
      <c r="CD10" s="60">
        <v>58</v>
      </c>
      <c r="CE10" s="60">
        <v>0.54124476650563602</v>
      </c>
    </row>
    <row r="11" spans="2:83">
      <c r="B11" s="165" t="s">
        <v>998</v>
      </c>
      <c r="C11" s="166">
        <v>50</v>
      </c>
      <c r="D11" s="166">
        <v>19</v>
      </c>
      <c r="E11" s="166">
        <v>87</v>
      </c>
      <c r="F11" s="166">
        <v>0.21591970121381884</v>
      </c>
      <c r="G11" s="166">
        <v>36</v>
      </c>
      <c r="H11" s="166">
        <v>102</v>
      </c>
      <c r="I11" s="166">
        <v>1.0424242424242425</v>
      </c>
      <c r="J11" s="166">
        <v>59</v>
      </c>
      <c r="K11" s="166">
        <v>84</v>
      </c>
      <c r="L11" s="166">
        <v>0.61385281385281376</v>
      </c>
      <c r="M11" s="166">
        <v>188</v>
      </c>
      <c r="N11" s="166">
        <v>18</v>
      </c>
      <c r="O11" s="166">
        <v>46</v>
      </c>
      <c r="P11" s="166">
        <v>64</v>
      </c>
      <c r="Q11" s="166">
        <v>119</v>
      </c>
      <c r="R11" s="166">
        <v>51</v>
      </c>
      <c r="S11" s="166"/>
      <c r="T11" s="166">
        <v>88</v>
      </c>
      <c r="U11" s="166"/>
      <c r="W11" s="4" t="s">
        <v>772</v>
      </c>
      <c r="X11" s="60">
        <v>57</v>
      </c>
      <c r="Y11" s="60">
        <v>53</v>
      </c>
      <c r="Z11" s="60">
        <v>0.52188811188811191</v>
      </c>
      <c r="AA11" s="60">
        <v>5</v>
      </c>
      <c r="AC11" s="4" t="s">
        <v>771</v>
      </c>
      <c r="AD11" s="178">
        <v>0.5490196078431373</v>
      </c>
      <c r="AE11" s="60">
        <v>196</v>
      </c>
      <c r="AF11" s="60">
        <v>161</v>
      </c>
      <c r="AG11" s="60">
        <v>15</v>
      </c>
      <c r="AI11" s="4" t="s">
        <v>586</v>
      </c>
      <c r="AJ11" s="60">
        <v>9</v>
      </c>
      <c r="AK11" s="60">
        <v>7</v>
      </c>
      <c r="AL11" s="60">
        <v>0.5625</v>
      </c>
      <c r="AM11" s="60">
        <v>2</v>
      </c>
      <c r="AN11" s="60"/>
      <c r="AO11" s="4" t="s">
        <v>773</v>
      </c>
      <c r="AP11" s="60">
        <v>0.56666666666666665</v>
      </c>
      <c r="AQ11" s="60">
        <v>17</v>
      </c>
      <c r="AR11" s="60">
        <v>13</v>
      </c>
      <c r="AS11" s="60">
        <v>5</v>
      </c>
      <c r="AU11" s="4" t="s">
        <v>773</v>
      </c>
      <c r="AV11" s="60">
        <v>1</v>
      </c>
      <c r="AW11" s="60"/>
      <c r="AX11" s="60"/>
      <c r="AY11" s="60"/>
      <c r="BG11" s="4" t="s">
        <v>595</v>
      </c>
      <c r="BH11" s="60">
        <v>2</v>
      </c>
      <c r="BI11" s="60"/>
      <c r="BJ11" s="60"/>
      <c r="BK11" s="60"/>
      <c r="BL11" s="60"/>
      <c r="BM11" s="60">
        <v>1</v>
      </c>
      <c r="BO11" s="4" t="s">
        <v>591</v>
      </c>
      <c r="BP11" s="60">
        <v>2</v>
      </c>
      <c r="BQ11" s="60">
        <v>1</v>
      </c>
      <c r="BR11" s="60" t="e">
        <v>#DIV/0!</v>
      </c>
      <c r="BS11" s="60">
        <v>1</v>
      </c>
      <c r="BU11" s="4" t="s">
        <v>767</v>
      </c>
      <c r="BV11" s="60"/>
      <c r="BW11" s="60"/>
      <c r="BX11" s="60"/>
      <c r="BY11" s="60"/>
      <c r="CA11" s="4" t="s">
        <v>595</v>
      </c>
      <c r="CB11" s="60">
        <v>5</v>
      </c>
      <c r="CC11" s="60">
        <v>73</v>
      </c>
      <c r="CD11" s="60">
        <v>40</v>
      </c>
      <c r="CE11" s="60">
        <v>0.63160173160173161</v>
      </c>
    </row>
    <row r="12" spans="2:83">
      <c r="B12" s="165" t="s">
        <v>1155</v>
      </c>
      <c r="C12" s="166">
        <v>62</v>
      </c>
      <c r="D12" s="166">
        <v>18</v>
      </c>
      <c r="E12" s="166">
        <v>98</v>
      </c>
      <c r="F12" s="166" t="e">
        <v>#DIV/0!</v>
      </c>
      <c r="G12" s="166">
        <v>167</v>
      </c>
      <c r="H12" s="166">
        <v>345</v>
      </c>
      <c r="I12" s="166" t="e">
        <v>#DIV/0!</v>
      </c>
      <c r="J12" s="166">
        <v>103</v>
      </c>
      <c r="K12" s="166">
        <v>148</v>
      </c>
      <c r="L12" s="166" t="e">
        <v>#DIV/0!</v>
      </c>
      <c r="M12" s="166">
        <v>491</v>
      </c>
      <c r="N12" s="166">
        <v>93</v>
      </c>
      <c r="O12" s="166">
        <v>65</v>
      </c>
      <c r="P12" s="166">
        <v>158</v>
      </c>
      <c r="Q12" s="166">
        <v>114</v>
      </c>
      <c r="R12" s="166">
        <v>102</v>
      </c>
      <c r="S12" s="166"/>
      <c r="T12" s="166">
        <v>90</v>
      </c>
      <c r="U12" s="166"/>
      <c r="W12" s="4" t="s">
        <v>770</v>
      </c>
      <c r="X12" s="60">
        <v>56</v>
      </c>
      <c r="Y12" s="60">
        <v>36</v>
      </c>
      <c r="Z12" s="60">
        <v>0.60877846790890267</v>
      </c>
      <c r="AA12" s="60">
        <v>4</v>
      </c>
      <c r="AC12" s="4" t="s">
        <v>773</v>
      </c>
      <c r="AD12" s="60">
        <v>0.53968253968253965</v>
      </c>
      <c r="AE12" s="60">
        <v>68</v>
      </c>
      <c r="AF12" s="60">
        <v>58</v>
      </c>
      <c r="AG12" s="60">
        <v>5</v>
      </c>
      <c r="AI12" s="4" t="s">
        <v>765</v>
      </c>
      <c r="AJ12" s="60">
        <v>8</v>
      </c>
      <c r="AK12" s="60">
        <v>0</v>
      </c>
      <c r="AL12" s="60" t="e">
        <v>#DIV/0!</v>
      </c>
      <c r="AM12" s="60">
        <v>9</v>
      </c>
      <c r="AN12" s="60"/>
      <c r="AO12" s="4" t="s">
        <v>586</v>
      </c>
      <c r="AP12" s="60">
        <v>0.5625</v>
      </c>
      <c r="AQ12" s="60">
        <v>9</v>
      </c>
      <c r="AR12" s="60">
        <v>7</v>
      </c>
      <c r="AS12" s="60">
        <v>2</v>
      </c>
      <c r="AU12" s="4" t="s">
        <v>579</v>
      </c>
      <c r="AV12" s="60">
        <v>1</v>
      </c>
      <c r="AW12" s="60">
        <v>2</v>
      </c>
      <c r="AX12" s="60"/>
      <c r="AY12" s="60"/>
      <c r="BG12" s="4" t="s">
        <v>591</v>
      </c>
      <c r="BH12" s="60">
        <v>1</v>
      </c>
      <c r="BI12" s="60"/>
      <c r="BJ12" s="60"/>
      <c r="BK12" s="60"/>
      <c r="BL12" s="60"/>
      <c r="BM12" s="60">
        <v>1</v>
      </c>
      <c r="BO12" s="4" t="s">
        <v>587</v>
      </c>
      <c r="BP12" s="60">
        <v>1</v>
      </c>
      <c r="BQ12" s="60">
        <v>8</v>
      </c>
      <c r="BR12" s="60">
        <v>8.3333333333333329E-2</v>
      </c>
      <c r="BS12" s="60">
        <v>4</v>
      </c>
      <c r="BU12" s="4" t="s">
        <v>817</v>
      </c>
      <c r="BV12" s="60"/>
      <c r="BW12" s="60"/>
      <c r="BX12" s="60"/>
      <c r="BY12" s="60"/>
      <c r="CA12" s="4" t="s">
        <v>587</v>
      </c>
      <c r="CB12" s="60">
        <v>4</v>
      </c>
      <c r="CC12" s="60">
        <v>29</v>
      </c>
      <c r="CD12" s="60">
        <v>43</v>
      </c>
      <c r="CE12" s="60">
        <v>0.40550595238095238</v>
      </c>
    </row>
    <row r="13" spans="2:83">
      <c r="B13" s="165" t="s">
        <v>1070</v>
      </c>
      <c r="C13" s="166">
        <v>3</v>
      </c>
      <c r="D13" s="166"/>
      <c r="E13" s="166"/>
      <c r="F13" s="166" t="e">
        <v>#DIV/0!</v>
      </c>
      <c r="G13" s="166">
        <v>1</v>
      </c>
      <c r="H13" s="166">
        <v>1</v>
      </c>
      <c r="I13" s="166" t="e">
        <v>#DIV/0!</v>
      </c>
      <c r="J13" s="166"/>
      <c r="K13" s="166"/>
      <c r="L13" s="166" t="e">
        <v>#DIV/0!</v>
      </c>
      <c r="M13" s="166">
        <v>2</v>
      </c>
      <c r="N13" s="166"/>
      <c r="O13" s="166"/>
      <c r="P13" s="166"/>
      <c r="Q13" s="166"/>
      <c r="R13" s="166">
        <v>1</v>
      </c>
      <c r="S13" s="166"/>
      <c r="T13" s="166"/>
      <c r="U13" s="166"/>
      <c r="W13" s="4" t="s">
        <v>591</v>
      </c>
      <c r="X13" s="60">
        <v>45</v>
      </c>
      <c r="Y13" s="60">
        <v>34</v>
      </c>
      <c r="Z13" s="60">
        <v>0.56742640075973405</v>
      </c>
      <c r="AA13" s="60">
        <v>3</v>
      </c>
      <c r="AC13" s="4" t="s">
        <v>818</v>
      </c>
      <c r="AD13" s="178">
        <v>0.53623188405797106</v>
      </c>
      <c r="AE13" s="60">
        <v>37</v>
      </c>
      <c r="AF13" s="60">
        <v>32</v>
      </c>
      <c r="AG13" s="60">
        <v>3</v>
      </c>
      <c r="AI13" s="4" t="s">
        <v>818</v>
      </c>
      <c r="AJ13" s="60">
        <v>8</v>
      </c>
      <c r="AK13" s="60">
        <v>3</v>
      </c>
      <c r="AL13" s="60"/>
      <c r="AM13" s="60">
        <v>3</v>
      </c>
      <c r="AN13" s="60"/>
      <c r="AO13" s="4" t="s">
        <v>772</v>
      </c>
      <c r="AP13" s="60">
        <v>0.53448275862068961</v>
      </c>
      <c r="AQ13" s="60">
        <v>31</v>
      </c>
      <c r="AR13" s="60">
        <v>27</v>
      </c>
      <c r="AS13" s="60">
        <v>5</v>
      </c>
      <c r="AU13" s="4" t="s">
        <v>817</v>
      </c>
      <c r="AV13" s="60"/>
      <c r="AW13" s="60"/>
      <c r="AX13" s="60"/>
      <c r="AY13" s="60"/>
      <c r="BG13" s="4" t="s">
        <v>586</v>
      </c>
      <c r="BH13" s="60">
        <v>1</v>
      </c>
      <c r="BI13" s="60"/>
      <c r="BJ13" s="60"/>
      <c r="BK13" s="60"/>
      <c r="BL13" s="60"/>
      <c r="BM13" s="60"/>
      <c r="BO13" s="4" t="s">
        <v>766</v>
      </c>
      <c r="BP13" s="60">
        <v>1</v>
      </c>
      <c r="BQ13" s="60">
        <v>2</v>
      </c>
      <c r="BR13" s="60" t="e">
        <v>#DIV/0!</v>
      </c>
      <c r="BS13" s="60">
        <v>1</v>
      </c>
      <c r="BU13" s="4" t="s">
        <v>745</v>
      </c>
      <c r="BV13" s="60"/>
      <c r="BW13" s="60"/>
      <c r="BX13" s="60"/>
      <c r="BY13" s="60"/>
      <c r="CA13" s="4" t="s">
        <v>579</v>
      </c>
      <c r="CB13" s="60">
        <v>4</v>
      </c>
      <c r="CC13" s="60">
        <v>74</v>
      </c>
      <c r="CD13" s="60">
        <v>42</v>
      </c>
      <c r="CE13" s="60">
        <v>0.64157088122605366</v>
      </c>
    </row>
    <row r="14" spans="2:83">
      <c r="B14" s="165" t="s">
        <v>733</v>
      </c>
      <c r="C14" s="166">
        <v>98</v>
      </c>
      <c r="D14" s="166">
        <v>33</v>
      </c>
      <c r="E14" s="166">
        <v>138</v>
      </c>
      <c r="F14" s="166">
        <v>0.22452122153209109</v>
      </c>
      <c r="G14" s="166">
        <v>158</v>
      </c>
      <c r="H14" s="166">
        <v>332</v>
      </c>
      <c r="I14" s="166">
        <v>1.8290912518853697</v>
      </c>
      <c r="J14" s="166">
        <v>95</v>
      </c>
      <c r="K14" s="166">
        <v>183</v>
      </c>
      <c r="L14" s="166">
        <v>0.5319418797679667</v>
      </c>
      <c r="M14" s="166">
        <v>510</v>
      </c>
      <c r="N14" s="166">
        <v>143</v>
      </c>
      <c r="O14" s="166">
        <v>181</v>
      </c>
      <c r="P14" s="166">
        <v>327</v>
      </c>
      <c r="Q14" s="166">
        <v>277</v>
      </c>
      <c r="R14" s="166">
        <v>119</v>
      </c>
      <c r="S14" s="166">
        <v>5</v>
      </c>
      <c r="T14" s="166">
        <v>204</v>
      </c>
      <c r="U14" s="166">
        <v>160</v>
      </c>
      <c r="W14" s="4" t="s">
        <v>818</v>
      </c>
      <c r="X14" s="60">
        <v>37</v>
      </c>
      <c r="Y14" s="60">
        <v>32</v>
      </c>
      <c r="Z14" s="60">
        <v>0.52817139001349522</v>
      </c>
      <c r="AA14" s="60">
        <v>3</v>
      </c>
      <c r="AC14" s="4" t="s">
        <v>772</v>
      </c>
      <c r="AD14" s="178">
        <v>0.51818181818181819</v>
      </c>
      <c r="AE14" s="60">
        <v>57</v>
      </c>
      <c r="AF14" s="60">
        <v>53</v>
      </c>
      <c r="AG14" s="60">
        <v>5</v>
      </c>
      <c r="AI14" s="4" t="s">
        <v>767</v>
      </c>
      <c r="AJ14" s="60"/>
      <c r="AK14" s="60"/>
      <c r="AL14" s="60"/>
      <c r="AM14" s="60">
        <v>2</v>
      </c>
      <c r="AN14" s="60"/>
      <c r="AO14" s="4" t="s">
        <v>595</v>
      </c>
      <c r="AP14" s="60" t="e">
        <v>#DIV/0!</v>
      </c>
      <c r="AQ14" s="60">
        <v>0</v>
      </c>
      <c r="AR14" s="60">
        <v>0</v>
      </c>
      <c r="AS14" s="60">
        <v>5</v>
      </c>
      <c r="AU14" s="4" t="s">
        <v>768</v>
      </c>
      <c r="AV14" s="60"/>
      <c r="AW14" s="60"/>
      <c r="AX14" s="60"/>
      <c r="AY14" s="60"/>
      <c r="BG14" s="4" t="s">
        <v>766</v>
      </c>
      <c r="BH14" s="60">
        <v>1</v>
      </c>
      <c r="BI14" s="60"/>
      <c r="BJ14" s="60"/>
      <c r="BK14" s="60"/>
      <c r="BL14" s="60"/>
      <c r="BM14" s="60"/>
      <c r="BO14" s="4" t="s">
        <v>745</v>
      </c>
      <c r="BP14" s="60"/>
      <c r="BQ14" s="60"/>
      <c r="BR14" s="60" t="e">
        <v>#DIV/0!</v>
      </c>
      <c r="BS14" s="60"/>
      <c r="BU14" s="4" t="s">
        <v>819</v>
      </c>
      <c r="BV14" s="60"/>
      <c r="BW14" s="60"/>
      <c r="BX14" s="60"/>
      <c r="BY14" s="60"/>
      <c r="CA14" s="4" t="s">
        <v>770</v>
      </c>
      <c r="CB14" s="60">
        <v>4</v>
      </c>
      <c r="CC14" s="60">
        <v>56</v>
      </c>
      <c r="CD14" s="60">
        <v>36</v>
      </c>
      <c r="CE14" s="60">
        <v>0.60877846790890267</v>
      </c>
    </row>
    <row r="15" spans="2:83">
      <c r="B15" s="165" t="s">
        <v>937</v>
      </c>
      <c r="C15" s="166">
        <v>52</v>
      </c>
      <c r="D15" s="166">
        <v>24</v>
      </c>
      <c r="E15" s="166">
        <v>53</v>
      </c>
      <c r="F15" s="166">
        <v>0.47863247863247865</v>
      </c>
      <c r="G15" s="166">
        <v>36</v>
      </c>
      <c r="H15" s="166">
        <v>104</v>
      </c>
      <c r="I15" s="166">
        <v>1.0301712779973649</v>
      </c>
      <c r="J15" s="166">
        <v>26</v>
      </c>
      <c r="K15" s="166">
        <v>60</v>
      </c>
      <c r="L15" s="166">
        <v>0.37279569892473119</v>
      </c>
      <c r="M15" s="166">
        <v>170</v>
      </c>
      <c r="N15" s="166">
        <v>50</v>
      </c>
      <c r="O15" s="166">
        <v>42</v>
      </c>
      <c r="P15" s="166">
        <v>44</v>
      </c>
      <c r="Q15" s="166">
        <v>109</v>
      </c>
      <c r="R15" s="166">
        <v>60</v>
      </c>
      <c r="S15" s="166"/>
      <c r="T15" s="166">
        <v>99</v>
      </c>
      <c r="U15" s="166"/>
      <c r="W15" s="4" t="s">
        <v>774</v>
      </c>
      <c r="X15" s="60">
        <v>31</v>
      </c>
      <c r="Y15" s="60">
        <v>40</v>
      </c>
      <c r="Z15" s="60">
        <v>0.43883277216610544</v>
      </c>
      <c r="AA15" s="60">
        <v>3</v>
      </c>
      <c r="AC15" s="4" t="s">
        <v>819</v>
      </c>
      <c r="AD15" s="178">
        <v>0.4925373134328358</v>
      </c>
      <c r="AE15" s="60">
        <v>66</v>
      </c>
      <c r="AF15" s="60">
        <v>68</v>
      </c>
      <c r="AG15" s="60">
        <v>7</v>
      </c>
      <c r="AI15" s="4" t="s">
        <v>819</v>
      </c>
      <c r="AJ15" s="60"/>
      <c r="AK15" s="60"/>
      <c r="AL15" s="60"/>
      <c r="AM15" s="60">
        <v>7</v>
      </c>
      <c r="AN15" s="60"/>
      <c r="AO15" s="4" t="s">
        <v>819</v>
      </c>
      <c r="AP15" s="60" t="e">
        <v>#DIV/0!</v>
      </c>
      <c r="AQ15" s="60">
        <v>0</v>
      </c>
      <c r="AR15" s="60">
        <v>0</v>
      </c>
      <c r="AS15" s="60">
        <v>7</v>
      </c>
      <c r="AU15" s="4" t="s">
        <v>818</v>
      </c>
      <c r="AV15" s="60"/>
      <c r="AW15" s="60"/>
      <c r="AX15" s="60"/>
      <c r="AY15" s="60">
        <v>1</v>
      </c>
      <c r="BG15" s="4" t="s">
        <v>817</v>
      </c>
      <c r="BH15" s="60">
        <v>1</v>
      </c>
      <c r="BI15" s="60"/>
      <c r="BJ15" s="60"/>
      <c r="BK15" s="60"/>
      <c r="BL15" s="60"/>
      <c r="BM15" s="60"/>
      <c r="BO15" s="4" t="s">
        <v>819</v>
      </c>
      <c r="BP15" s="60"/>
      <c r="BQ15" s="60"/>
      <c r="BR15" s="60" t="e">
        <v>#DIV/0!</v>
      </c>
      <c r="BS15" s="60"/>
      <c r="BU15" s="4" t="s">
        <v>766</v>
      </c>
      <c r="BV15" s="60"/>
      <c r="BW15" s="60"/>
      <c r="BX15" s="60"/>
      <c r="BY15" s="60"/>
      <c r="CA15" s="4" t="s">
        <v>766</v>
      </c>
      <c r="CB15" s="60">
        <v>3</v>
      </c>
      <c r="CC15" s="60">
        <v>25</v>
      </c>
      <c r="CD15" s="60">
        <v>34</v>
      </c>
      <c r="CE15" s="60">
        <v>0.41431862484494064</v>
      </c>
    </row>
    <row r="16" spans="2:83">
      <c r="B16" s="165" t="s">
        <v>1098</v>
      </c>
      <c r="C16" s="166">
        <v>56</v>
      </c>
      <c r="D16" s="166">
        <v>1</v>
      </c>
      <c r="E16" s="166">
        <v>5</v>
      </c>
      <c r="F16" s="166" t="e">
        <v>#DIV/0!</v>
      </c>
      <c r="G16" s="166">
        <v>88</v>
      </c>
      <c r="H16" s="166">
        <v>209</v>
      </c>
      <c r="I16" s="166">
        <v>1.1128019323671499</v>
      </c>
      <c r="J16" s="166">
        <v>73</v>
      </c>
      <c r="K16" s="166">
        <v>121</v>
      </c>
      <c r="L16" s="166">
        <v>0.51809129448880997</v>
      </c>
      <c r="M16" s="166">
        <v>252</v>
      </c>
      <c r="N16" s="166">
        <v>93</v>
      </c>
      <c r="O16" s="166">
        <v>123</v>
      </c>
      <c r="P16" s="166">
        <v>216</v>
      </c>
      <c r="Q16" s="166">
        <v>57</v>
      </c>
      <c r="R16" s="166">
        <v>83</v>
      </c>
      <c r="S16" s="166"/>
      <c r="T16" s="166">
        <v>72</v>
      </c>
      <c r="U16" s="166"/>
      <c r="W16" s="4" t="s">
        <v>587</v>
      </c>
      <c r="X16" s="60">
        <v>29</v>
      </c>
      <c r="Y16" s="60">
        <v>43</v>
      </c>
      <c r="Z16" s="60">
        <v>0.40550595238095238</v>
      </c>
      <c r="AA16" s="60">
        <v>4</v>
      </c>
      <c r="AC16" s="4" t="s">
        <v>767</v>
      </c>
      <c r="AD16" s="178">
        <v>0.45</v>
      </c>
      <c r="AE16" s="60">
        <v>18</v>
      </c>
      <c r="AF16" s="60">
        <v>22</v>
      </c>
      <c r="AG16" s="60">
        <v>2</v>
      </c>
      <c r="AI16" s="4" t="s">
        <v>768</v>
      </c>
      <c r="AJ16" s="60"/>
      <c r="AK16" s="60"/>
      <c r="AL16" s="60"/>
      <c r="AM16" s="60">
        <v>6</v>
      </c>
      <c r="AN16" s="60"/>
      <c r="AO16" s="4" t="s">
        <v>766</v>
      </c>
      <c r="AP16" s="60" t="e">
        <v>#DIV/0!</v>
      </c>
      <c r="AQ16" s="60">
        <v>0</v>
      </c>
      <c r="AR16" s="60">
        <v>0</v>
      </c>
      <c r="AS16" s="60">
        <v>3</v>
      </c>
      <c r="AU16" s="4" t="s">
        <v>586</v>
      </c>
      <c r="AV16" s="60"/>
      <c r="AW16" s="60">
        <v>1</v>
      </c>
      <c r="AX16" s="60">
        <v>1</v>
      </c>
      <c r="AY16" s="60"/>
      <c r="BG16" s="4" t="s">
        <v>774</v>
      </c>
      <c r="BH16" s="60">
        <v>1</v>
      </c>
      <c r="BI16" s="60"/>
      <c r="BJ16" s="60"/>
      <c r="BK16" s="60"/>
      <c r="BL16" s="60"/>
      <c r="BM16" s="60"/>
      <c r="BO16" s="4" t="s">
        <v>774</v>
      </c>
      <c r="BP16" s="60"/>
      <c r="BQ16" s="60">
        <v>3</v>
      </c>
      <c r="BR16" s="60" t="e">
        <v>#DIV/0!</v>
      </c>
      <c r="BS16" s="60">
        <v>1</v>
      </c>
      <c r="BU16" s="4" t="s">
        <v>595</v>
      </c>
      <c r="BV16" s="60"/>
      <c r="BW16" s="60">
        <v>1</v>
      </c>
      <c r="BX16" s="60">
        <v>2</v>
      </c>
      <c r="BY16" s="60">
        <v>1</v>
      </c>
      <c r="CA16" s="4" t="s">
        <v>591</v>
      </c>
      <c r="CB16" s="60">
        <v>3</v>
      </c>
      <c r="CC16" s="60">
        <v>45</v>
      </c>
      <c r="CD16" s="60">
        <v>34</v>
      </c>
      <c r="CE16" s="60">
        <v>0.56742640075973405</v>
      </c>
    </row>
    <row r="17" spans="2:83">
      <c r="B17" s="165" t="s">
        <v>752</v>
      </c>
      <c r="C17" s="166">
        <v>17</v>
      </c>
      <c r="D17" s="166"/>
      <c r="E17" s="166">
        <v>1</v>
      </c>
      <c r="F17" s="166" t="e">
        <v>#DIV/0!</v>
      </c>
      <c r="G17" s="166">
        <v>2</v>
      </c>
      <c r="H17" s="166">
        <v>8</v>
      </c>
      <c r="I17" s="166">
        <v>0.2857142857142857</v>
      </c>
      <c r="J17" s="166"/>
      <c r="K17" s="166"/>
      <c r="L17" s="166" t="e">
        <v>#DIV/0!</v>
      </c>
      <c r="M17" s="166">
        <v>4</v>
      </c>
      <c r="N17" s="166">
        <v>2</v>
      </c>
      <c r="O17" s="166">
        <v>5</v>
      </c>
      <c r="P17" s="166">
        <v>7</v>
      </c>
      <c r="Q17" s="166">
        <v>6</v>
      </c>
      <c r="R17" s="166">
        <v>1</v>
      </c>
      <c r="S17" s="166"/>
      <c r="T17" s="166">
        <v>8</v>
      </c>
      <c r="U17" s="166">
        <v>2</v>
      </c>
      <c r="W17" s="4" t="s">
        <v>768</v>
      </c>
      <c r="X17" s="60">
        <v>27</v>
      </c>
      <c r="Y17" s="60">
        <v>72</v>
      </c>
      <c r="Z17" s="60" t="e">
        <v>#DIV/0!</v>
      </c>
      <c r="AA17" s="60">
        <v>6</v>
      </c>
      <c r="AC17" s="4" t="s">
        <v>774</v>
      </c>
      <c r="AD17" s="178">
        <v>0.43661971830985913</v>
      </c>
      <c r="AE17" s="60">
        <v>31</v>
      </c>
      <c r="AF17" s="60">
        <v>40</v>
      </c>
      <c r="AG17" s="60">
        <v>3</v>
      </c>
      <c r="AI17" s="4" t="s">
        <v>770</v>
      </c>
      <c r="AJ17" s="60"/>
      <c r="AK17" s="60"/>
      <c r="AL17" s="60"/>
      <c r="AM17" s="60">
        <v>4</v>
      </c>
      <c r="AN17" s="60"/>
      <c r="AO17" s="4" t="s">
        <v>767</v>
      </c>
      <c r="AP17" s="60" t="e">
        <v>#DIV/0!</v>
      </c>
      <c r="AQ17" s="60">
        <v>0</v>
      </c>
      <c r="AR17" s="60">
        <v>0</v>
      </c>
      <c r="AS17" s="60">
        <v>2</v>
      </c>
      <c r="AU17" s="4" t="s">
        <v>819</v>
      </c>
      <c r="AV17" s="60"/>
      <c r="AW17" s="60"/>
      <c r="AX17" s="60"/>
      <c r="AY17" s="60"/>
      <c r="BG17" s="4" t="s">
        <v>767</v>
      </c>
      <c r="BH17" s="60">
        <v>1</v>
      </c>
      <c r="BI17" s="60"/>
      <c r="BJ17" s="60"/>
      <c r="BK17" s="60"/>
      <c r="BL17" s="60"/>
      <c r="BM17" s="60"/>
      <c r="BO17" s="4" t="s">
        <v>768</v>
      </c>
      <c r="BP17" s="60"/>
      <c r="BQ17" s="60"/>
      <c r="BR17" s="60" t="e">
        <v>#DIV/0!</v>
      </c>
      <c r="BS17" s="60"/>
      <c r="BU17" s="4" t="s">
        <v>768</v>
      </c>
      <c r="BV17" s="60"/>
      <c r="BW17" s="60"/>
      <c r="BX17" s="60"/>
      <c r="BY17" s="60"/>
      <c r="CA17" s="4" t="s">
        <v>818</v>
      </c>
      <c r="CB17" s="60">
        <v>3</v>
      </c>
      <c r="CC17" s="60">
        <v>37</v>
      </c>
      <c r="CD17" s="60">
        <v>32</v>
      </c>
      <c r="CE17" s="60">
        <v>0.52817139001349522</v>
      </c>
    </row>
    <row r="18" spans="2:83">
      <c r="B18" s="165" t="s">
        <v>1268</v>
      </c>
      <c r="C18" s="166">
        <v>51</v>
      </c>
      <c r="D18" s="166">
        <v>11</v>
      </c>
      <c r="E18" s="166">
        <v>47</v>
      </c>
      <c r="F18" s="166">
        <v>0.18402777777777776</v>
      </c>
      <c r="G18" s="166">
        <v>20</v>
      </c>
      <c r="H18" s="166">
        <v>54</v>
      </c>
      <c r="I18" s="166" t="e">
        <v>#DIV/0!</v>
      </c>
      <c r="J18" s="166">
        <v>12</v>
      </c>
      <c r="K18" s="166">
        <v>32</v>
      </c>
      <c r="L18" s="166">
        <v>0.42</v>
      </c>
      <c r="M18" s="166">
        <v>85</v>
      </c>
      <c r="N18" s="166">
        <v>33</v>
      </c>
      <c r="O18" s="166">
        <v>67</v>
      </c>
      <c r="P18" s="166">
        <v>100</v>
      </c>
      <c r="Q18" s="166">
        <v>42</v>
      </c>
      <c r="R18" s="166">
        <v>25</v>
      </c>
      <c r="S18" s="166">
        <v>1</v>
      </c>
      <c r="T18" s="166">
        <v>40</v>
      </c>
      <c r="U18" s="166">
        <v>56</v>
      </c>
      <c r="W18" s="4" t="s">
        <v>769</v>
      </c>
      <c r="X18" s="60">
        <v>26</v>
      </c>
      <c r="Y18" s="60">
        <v>19</v>
      </c>
      <c r="Z18" s="60">
        <v>0.57608695652173914</v>
      </c>
      <c r="AA18" s="60">
        <v>2</v>
      </c>
      <c r="AC18" s="4" t="s">
        <v>766</v>
      </c>
      <c r="AD18" s="178">
        <v>0.42372881355932202</v>
      </c>
      <c r="AE18" s="60">
        <v>25</v>
      </c>
      <c r="AF18" s="60">
        <v>34</v>
      </c>
      <c r="AG18" s="60">
        <v>3</v>
      </c>
      <c r="AI18" s="4" t="s">
        <v>587</v>
      </c>
      <c r="AJ18" s="60"/>
      <c r="AK18" s="60"/>
      <c r="AL18" s="60"/>
      <c r="AM18" s="60">
        <v>4</v>
      </c>
      <c r="AN18" s="60"/>
      <c r="AO18" s="4" t="s">
        <v>768</v>
      </c>
      <c r="AP18" s="60" t="e">
        <v>#DIV/0!</v>
      </c>
      <c r="AQ18" s="60">
        <v>0</v>
      </c>
      <c r="AR18" s="60">
        <v>0</v>
      </c>
      <c r="AS18" s="60">
        <v>6</v>
      </c>
      <c r="AU18" s="4" t="s">
        <v>770</v>
      </c>
      <c r="AV18" s="60"/>
      <c r="AW18" s="60"/>
      <c r="AX18" s="60"/>
      <c r="AY18" s="60"/>
      <c r="BG18" s="4" t="s">
        <v>769</v>
      </c>
      <c r="BH18" s="60">
        <v>1</v>
      </c>
      <c r="BI18" s="60"/>
      <c r="BJ18" s="60"/>
      <c r="BK18" s="60"/>
      <c r="BL18" s="60"/>
      <c r="BM18" s="60"/>
      <c r="BO18" s="4" t="s">
        <v>767</v>
      </c>
      <c r="BP18" s="60"/>
      <c r="BQ18" s="60">
        <v>2</v>
      </c>
      <c r="BR18" s="60" t="e">
        <v>#DIV/0!</v>
      </c>
      <c r="BS18" s="60">
        <v>1</v>
      </c>
      <c r="BU18" s="4" t="s">
        <v>841</v>
      </c>
      <c r="BV18" s="60"/>
      <c r="BW18" s="60"/>
      <c r="BX18" s="60"/>
      <c r="BY18" s="60"/>
      <c r="CA18" s="4" t="s">
        <v>774</v>
      </c>
      <c r="CB18" s="60">
        <v>3</v>
      </c>
      <c r="CC18" s="60">
        <v>31</v>
      </c>
      <c r="CD18" s="60">
        <v>40</v>
      </c>
      <c r="CE18" s="60">
        <v>0.43883277216610544</v>
      </c>
    </row>
    <row r="19" spans="2:83">
      <c r="B19" s="165" t="s">
        <v>1157</v>
      </c>
      <c r="C19" s="166">
        <v>13</v>
      </c>
      <c r="D19" s="166"/>
      <c r="E19" s="166">
        <v>1</v>
      </c>
      <c r="F19" s="166">
        <v>0</v>
      </c>
      <c r="G19" s="166">
        <v>62</v>
      </c>
      <c r="H19" s="166">
        <v>146</v>
      </c>
      <c r="I19" s="166">
        <v>0.42465753424657532</v>
      </c>
      <c r="J19" s="166">
        <v>12</v>
      </c>
      <c r="K19" s="166">
        <v>23</v>
      </c>
      <c r="L19" s="166">
        <v>0.52173913043478259</v>
      </c>
      <c r="M19" s="166">
        <v>136</v>
      </c>
      <c r="N19" s="166">
        <v>45</v>
      </c>
      <c r="O19" s="166">
        <v>53</v>
      </c>
      <c r="P19" s="166">
        <v>98</v>
      </c>
      <c r="Q19" s="166">
        <v>7</v>
      </c>
      <c r="R19" s="166">
        <v>13</v>
      </c>
      <c r="S19" s="166"/>
      <c r="T19" s="166">
        <v>12</v>
      </c>
      <c r="U19" s="166"/>
      <c r="W19" s="4" t="s">
        <v>766</v>
      </c>
      <c r="X19" s="60">
        <v>25</v>
      </c>
      <c r="Y19" s="60">
        <v>34</v>
      </c>
      <c r="Z19" s="60">
        <v>0.41431862484494064</v>
      </c>
      <c r="AA19" s="60">
        <v>3</v>
      </c>
      <c r="AC19" s="4" t="s">
        <v>586</v>
      </c>
      <c r="AD19" s="178">
        <v>0.40384615384615385</v>
      </c>
      <c r="AE19" s="60">
        <v>21</v>
      </c>
      <c r="AF19" s="60">
        <v>31</v>
      </c>
      <c r="AG19" s="60">
        <v>2</v>
      </c>
      <c r="AI19" s="4" t="s">
        <v>595</v>
      </c>
      <c r="AJ19" s="60"/>
      <c r="AK19" s="60"/>
      <c r="AL19" s="60" t="e">
        <v>#DIV/0!</v>
      </c>
      <c r="AM19" s="60">
        <v>5</v>
      </c>
      <c r="AN19" s="60"/>
      <c r="AO19" s="4" t="s">
        <v>587</v>
      </c>
      <c r="AP19" s="60" t="e">
        <v>#DIV/0!</v>
      </c>
      <c r="AQ19" s="60">
        <v>0</v>
      </c>
      <c r="AR19" s="60">
        <v>0</v>
      </c>
      <c r="AS19" s="60">
        <v>4</v>
      </c>
      <c r="AU19" s="4" t="s">
        <v>767</v>
      </c>
      <c r="AV19" s="60"/>
      <c r="AW19" s="60"/>
      <c r="AX19" s="60"/>
      <c r="AY19" s="60"/>
      <c r="BG19" s="4" t="s">
        <v>818</v>
      </c>
      <c r="BH19" s="60"/>
      <c r="BI19" s="60"/>
      <c r="BJ19" s="60"/>
      <c r="BK19" s="60"/>
      <c r="BL19" s="60"/>
      <c r="BM19" s="60"/>
      <c r="BO19" s="4" t="s">
        <v>817</v>
      </c>
      <c r="BP19" s="60"/>
      <c r="BQ19" s="60">
        <v>2</v>
      </c>
      <c r="BR19" s="60" t="e">
        <v>#DIV/0!</v>
      </c>
      <c r="BS19" s="60">
        <v>1</v>
      </c>
      <c r="BU19" s="4" t="s">
        <v>818</v>
      </c>
      <c r="BV19" s="60"/>
      <c r="BW19" s="60"/>
      <c r="BX19" s="60"/>
      <c r="BY19" s="60"/>
      <c r="CA19" s="4" t="s">
        <v>767</v>
      </c>
      <c r="CB19" s="60">
        <v>2</v>
      </c>
      <c r="CC19" s="60">
        <v>18</v>
      </c>
      <c r="CD19" s="60">
        <v>22</v>
      </c>
      <c r="CE19" s="60">
        <v>0.44611528822055135</v>
      </c>
    </row>
    <row r="20" spans="2:83">
      <c r="B20" s="165" t="s">
        <v>308</v>
      </c>
      <c r="C20" s="166">
        <v>104</v>
      </c>
      <c r="D20" s="166">
        <v>37</v>
      </c>
      <c r="E20" s="166">
        <v>146</v>
      </c>
      <c r="F20" s="166" t="e">
        <v>#DIV/0!</v>
      </c>
      <c r="G20" s="166">
        <v>107</v>
      </c>
      <c r="H20" s="166">
        <v>309</v>
      </c>
      <c r="I20" s="166">
        <v>1.044137521040498</v>
      </c>
      <c r="J20" s="166">
        <v>82</v>
      </c>
      <c r="K20" s="166">
        <v>142</v>
      </c>
      <c r="L20" s="166">
        <v>0.4207509881422925</v>
      </c>
      <c r="M20" s="166">
        <v>590</v>
      </c>
      <c r="N20" s="166">
        <v>30</v>
      </c>
      <c r="O20" s="166">
        <v>116</v>
      </c>
      <c r="P20" s="166">
        <v>146</v>
      </c>
      <c r="Q20" s="166">
        <v>161</v>
      </c>
      <c r="R20" s="166">
        <v>94</v>
      </c>
      <c r="S20" s="166">
        <v>16</v>
      </c>
      <c r="T20" s="166">
        <v>257</v>
      </c>
      <c r="U20" s="166">
        <v>129</v>
      </c>
      <c r="W20" s="4" t="s">
        <v>586</v>
      </c>
      <c r="X20" s="60">
        <v>21</v>
      </c>
      <c r="Y20" s="60">
        <v>31</v>
      </c>
      <c r="Z20" s="60">
        <v>0.40384615384615385</v>
      </c>
      <c r="AA20" s="60">
        <v>2</v>
      </c>
      <c r="AC20" s="4" t="s">
        <v>587</v>
      </c>
      <c r="AD20" s="178">
        <v>0.40277777777777779</v>
      </c>
      <c r="AE20" s="60">
        <v>29</v>
      </c>
      <c r="AF20" s="60">
        <v>43</v>
      </c>
      <c r="AG20" s="60">
        <v>4</v>
      </c>
      <c r="AI20" s="4" t="s">
        <v>841</v>
      </c>
      <c r="AJ20" s="60"/>
      <c r="AK20" s="60"/>
      <c r="AL20" s="60"/>
      <c r="AM20" s="60"/>
      <c r="AN20" s="60"/>
      <c r="AO20" s="4" t="s">
        <v>770</v>
      </c>
      <c r="AP20" s="60" t="e">
        <v>#DIV/0!</v>
      </c>
      <c r="AQ20" s="60">
        <v>0</v>
      </c>
      <c r="AR20" s="60">
        <v>0</v>
      </c>
      <c r="AS20" s="60">
        <v>4</v>
      </c>
      <c r="AU20" s="4" t="s">
        <v>745</v>
      </c>
      <c r="AV20" s="60"/>
      <c r="AW20" s="60"/>
      <c r="AX20" s="60"/>
      <c r="AY20" s="60"/>
      <c r="BG20" s="4" t="s">
        <v>841</v>
      </c>
      <c r="BH20" s="60"/>
      <c r="BI20" s="60"/>
      <c r="BJ20" s="60"/>
      <c r="BK20" s="60"/>
      <c r="BL20" s="60"/>
      <c r="BM20" s="60"/>
      <c r="BO20" s="4" t="s">
        <v>841</v>
      </c>
      <c r="BP20" s="60"/>
      <c r="BQ20" s="60"/>
      <c r="BR20" s="60" t="e">
        <v>#DIV/0!</v>
      </c>
      <c r="BS20" s="60"/>
      <c r="BU20" s="4" t="s">
        <v>772</v>
      </c>
      <c r="BV20" s="60"/>
      <c r="BW20" s="60"/>
      <c r="BX20" s="60"/>
      <c r="BY20" s="60"/>
      <c r="CA20" s="4" t="s">
        <v>586</v>
      </c>
      <c r="CB20" s="60">
        <v>2</v>
      </c>
      <c r="CC20" s="60">
        <v>21</v>
      </c>
      <c r="CD20" s="60">
        <v>31</v>
      </c>
      <c r="CE20" s="60">
        <v>0.40384615384615385</v>
      </c>
    </row>
    <row r="21" spans="2:83">
      <c r="B21" s="165" t="s">
        <v>1234</v>
      </c>
      <c r="C21" s="166">
        <v>3</v>
      </c>
      <c r="D21" s="166"/>
      <c r="E21" s="166">
        <v>6</v>
      </c>
      <c r="F21" s="166">
        <v>0</v>
      </c>
      <c r="G21" s="166"/>
      <c r="H21" s="166">
        <v>1</v>
      </c>
      <c r="I21" s="166">
        <v>0</v>
      </c>
      <c r="J21" s="166"/>
      <c r="K21" s="166">
        <v>2</v>
      </c>
      <c r="L21" s="166">
        <v>0</v>
      </c>
      <c r="M21" s="166"/>
      <c r="N21" s="166"/>
      <c r="O21" s="166">
        <v>2</v>
      </c>
      <c r="P21" s="166">
        <v>2</v>
      </c>
      <c r="Q21" s="166"/>
      <c r="R21" s="166"/>
      <c r="S21" s="166"/>
      <c r="T21" s="166">
        <v>1</v>
      </c>
      <c r="U21" s="166">
        <v>1</v>
      </c>
      <c r="W21" s="4" t="s">
        <v>767</v>
      </c>
      <c r="X21" s="60">
        <v>18</v>
      </c>
      <c r="Y21" s="60">
        <v>22</v>
      </c>
      <c r="Z21" s="60">
        <v>0.44611528822055135</v>
      </c>
      <c r="AA21" s="60">
        <v>2</v>
      </c>
      <c r="AC21" s="4" t="s">
        <v>768</v>
      </c>
      <c r="AD21" s="178">
        <v>0.27272727272727271</v>
      </c>
      <c r="AE21" s="60">
        <v>27</v>
      </c>
      <c r="AF21" s="60">
        <v>72</v>
      </c>
      <c r="AG21" s="60">
        <v>6</v>
      </c>
      <c r="AI21" s="4" t="s">
        <v>745</v>
      </c>
      <c r="AJ21" s="60"/>
      <c r="AK21" s="60"/>
      <c r="AL21" s="60"/>
      <c r="AM21" s="60">
        <v>1</v>
      </c>
      <c r="AN21" s="60"/>
      <c r="AO21" s="4" t="s">
        <v>745</v>
      </c>
      <c r="AP21" s="60" t="e">
        <v>#DIV/0!</v>
      </c>
      <c r="AQ21" s="60">
        <v>0</v>
      </c>
      <c r="AR21" s="60">
        <v>0</v>
      </c>
      <c r="AS21" s="60">
        <v>1</v>
      </c>
      <c r="AU21" s="4" t="s">
        <v>774</v>
      </c>
      <c r="AV21" s="60"/>
      <c r="AW21" s="60">
        <v>1</v>
      </c>
      <c r="AX21" s="60">
        <v>1</v>
      </c>
      <c r="AY21" s="60"/>
      <c r="BG21" s="4" t="s">
        <v>772</v>
      </c>
      <c r="BH21" s="60"/>
      <c r="BI21" s="60"/>
      <c r="BJ21" s="60"/>
      <c r="BK21" s="60"/>
      <c r="BL21" s="60"/>
      <c r="BM21" s="60"/>
      <c r="BO21" s="4" t="s">
        <v>818</v>
      </c>
      <c r="BP21" s="60"/>
      <c r="BQ21" s="60"/>
      <c r="BR21" s="60" t="e">
        <v>#DIV/0!</v>
      </c>
      <c r="BS21" s="60"/>
      <c r="BU21" s="4" t="s">
        <v>698</v>
      </c>
      <c r="BV21" s="60">
        <v>10</v>
      </c>
      <c r="BW21" s="60">
        <v>12</v>
      </c>
      <c r="BX21" s="60">
        <v>4</v>
      </c>
      <c r="BY21" s="60">
        <v>1</v>
      </c>
      <c r="CA21" s="4" t="s">
        <v>817</v>
      </c>
      <c r="CB21" s="60">
        <v>2</v>
      </c>
      <c r="CC21" s="60">
        <v>12</v>
      </c>
      <c r="CD21" s="60">
        <v>33</v>
      </c>
      <c r="CE21" s="60">
        <v>0.26488095238095238</v>
      </c>
    </row>
    <row r="22" spans="2:83">
      <c r="B22" s="165" t="s">
        <v>345</v>
      </c>
      <c r="C22" s="166">
        <v>76</v>
      </c>
      <c r="D22" s="166">
        <v>0</v>
      </c>
      <c r="E22" s="166">
        <v>0</v>
      </c>
      <c r="F22" s="166" t="e">
        <v>#DIV/0!</v>
      </c>
      <c r="G22" s="166">
        <v>140</v>
      </c>
      <c r="H22" s="166">
        <v>348</v>
      </c>
      <c r="I22" s="166" t="e">
        <v>#DIV/0!</v>
      </c>
      <c r="J22" s="166">
        <v>36</v>
      </c>
      <c r="K22" s="166">
        <v>88</v>
      </c>
      <c r="L22" s="166" t="e">
        <v>#DIV/0!</v>
      </c>
      <c r="M22" s="166">
        <v>471</v>
      </c>
      <c r="N22" s="166">
        <v>95</v>
      </c>
      <c r="O22" s="166">
        <v>160</v>
      </c>
      <c r="P22" s="166">
        <v>255</v>
      </c>
      <c r="Q22" s="166">
        <v>19</v>
      </c>
      <c r="R22" s="166">
        <v>49</v>
      </c>
      <c r="S22" s="166">
        <v>9</v>
      </c>
      <c r="T22" s="166">
        <v>70</v>
      </c>
      <c r="U22" s="166">
        <v>49</v>
      </c>
      <c r="W22" s="4" t="s">
        <v>817</v>
      </c>
      <c r="X22" s="60">
        <v>12</v>
      </c>
      <c r="Y22" s="60">
        <v>33</v>
      </c>
      <c r="Z22" s="60">
        <v>0.26488095238095238</v>
      </c>
      <c r="AA22" s="60">
        <v>2</v>
      </c>
      <c r="AC22" s="4" t="s">
        <v>817</v>
      </c>
      <c r="AD22" s="178">
        <v>0.26666666666666666</v>
      </c>
      <c r="AE22" s="60">
        <v>12</v>
      </c>
      <c r="AF22" s="60">
        <v>33</v>
      </c>
      <c r="AG22" s="60">
        <v>2</v>
      </c>
      <c r="AI22" s="4" t="s">
        <v>817</v>
      </c>
      <c r="AJ22" s="60"/>
      <c r="AK22" s="60"/>
      <c r="AL22" s="60" t="e">
        <v>#DIV/0!</v>
      </c>
      <c r="AM22" s="60">
        <v>2</v>
      </c>
      <c r="AN22" s="60"/>
      <c r="AO22" s="4" t="s">
        <v>817</v>
      </c>
      <c r="AP22" s="60" t="e">
        <v>#DIV/0!</v>
      </c>
      <c r="AQ22" s="60">
        <v>0</v>
      </c>
      <c r="AR22" s="60">
        <v>0</v>
      </c>
      <c r="AS22" s="60">
        <v>2</v>
      </c>
      <c r="AU22" s="4" t="s">
        <v>841</v>
      </c>
      <c r="AV22" s="60"/>
      <c r="AW22" s="60"/>
      <c r="AX22" s="60"/>
      <c r="AY22" s="60"/>
      <c r="BG22" s="4" t="s">
        <v>768</v>
      </c>
      <c r="BH22" s="60"/>
      <c r="BI22" s="60"/>
      <c r="BJ22" s="60"/>
      <c r="BK22" s="60"/>
      <c r="BL22" s="60"/>
      <c r="BM22" s="60"/>
      <c r="BO22" s="4" t="s">
        <v>586</v>
      </c>
      <c r="BP22" s="60">
        <v>0</v>
      </c>
      <c r="BQ22" s="60">
        <v>2</v>
      </c>
      <c r="BR22" s="60" t="e">
        <v>#DIV/0!</v>
      </c>
      <c r="BS22" s="60">
        <v>1</v>
      </c>
      <c r="CA22" s="4" t="s">
        <v>769</v>
      </c>
      <c r="CB22" s="60">
        <v>2</v>
      </c>
      <c r="CC22" s="60">
        <v>26</v>
      </c>
      <c r="CD22" s="60">
        <v>19</v>
      </c>
      <c r="CE22" s="60">
        <v>0.57608695652173914</v>
      </c>
    </row>
    <row r="23" spans="2:83">
      <c r="B23" s="165" t="s">
        <v>1181</v>
      </c>
      <c r="C23" s="166">
        <v>35</v>
      </c>
      <c r="D23" s="166"/>
      <c r="E23" s="166"/>
      <c r="F23" s="166" t="e">
        <v>#DIV/0!</v>
      </c>
      <c r="G23" s="166">
        <v>2</v>
      </c>
      <c r="H23" s="166">
        <v>8</v>
      </c>
      <c r="I23" s="166" t="e">
        <v>#DIV/0!</v>
      </c>
      <c r="J23" s="166">
        <v>1</v>
      </c>
      <c r="K23" s="166">
        <v>5</v>
      </c>
      <c r="L23" s="166" t="e">
        <v>#DIV/0!</v>
      </c>
      <c r="M23" s="166">
        <v>5</v>
      </c>
      <c r="N23" s="166">
        <v>7</v>
      </c>
      <c r="O23" s="166">
        <v>6</v>
      </c>
      <c r="P23" s="166">
        <v>13</v>
      </c>
      <c r="Q23" s="166">
        <v>3</v>
      </c>
      <c r="R23" s="166">
        <v>3</v>
      </c>
      <c r="S23" s="166"/>
      <c r="T23" s="166">
        <v>6</v>
      </c>
      <c r="U23" s="166"/>
      <c r="W23" s="4" t="s">
        <v>841</v>
      </c>
      <c r="X23" s="60"/>
      <c r="Y23" s="60"/>
      <c r="Z23" s="60"/>
      <c r="AA23" s="60"/>
      <c r="AC23" s="4" t="s">
        <v>745</v>
      </c>
      <c r="AD23" s="60" t="e">
        <v>#DIV/0!</v>
      </c>
      <c r="AE23" s="60">
        <v>0</v>
      </c>
      <c r="AF23" s="60">
        <v>0</v>
      </c>
      <c r="AG23" s="60">
        <v>1</v>
      </c>
      <c r="AI23" s="4" t="s">
        <v>766</v>
      </c>
      <c r="AJ23" s="60"/>
      <c r="AK23" s="60"/>
      <c r="AL23" s="60"/>
      <c r="AM23" s="60">
        <v>3</v>
      </c>
      <c r="AN23" s="60"/>
      <c r="AO23" s="4" t="s">
        <v>841</v>
      </c>
      <c r="AP23" s="60" t="e">
        <v>#DIV/0!</v>
      </c>
      <c r="AQ23" s="60">
        <v>0</v>
      </c>
      <c r="AR23" s="60">
        <v>0</v>
      </c>
      <c r="AS23" s="60">
        <v>0</v>
      </c>
      <c r="AU23" s="4" t="s">
        <v>766</v>
      </c>
      <c r="AV23" s="60"/>
      <c r="AW23" s="60"/>
      <c r="AX23" s="60"/>
      <c r="AY23" s="60"/>
      <c r="BG23" s="4" t="s">
        <v>819</v>
      </c>
      <c r="BH23" s="60"/>
      <c r="BI23" s="60"/>
      <c r="BJ23" s="60"/>
      <c r="BK23" s="60"/>
      <c r="BL23" s="60"/>
      <c r="BM23" s="60"/>
      <c r="BO23" s="4" t="s">
        <v>772</v>
      </c>
      <c r="BP23" s="60"/>
      <c r="BQ23" s="60"/>
      <c r="BR23" s="60" t="e">
        <v>#DIV/0!</v>
      </c>
      <c r="BS23" s="60"/>
      <c r="CA23" s="4" t="s">
        <v>745</v>
      </c>
      <c r="CB23" s="60">
        <v>1</v>
      </c>
      <c r="CC23" s="60"/>
      <c r="CD23" s="60"/>
      <c r="CE23" s="60" t="e">
        <v>#DIV/0!</v>
      </c>
    </row>
    <row r="24" spans="2:83">
      <c r="B24" s="165" t="s">
        <v>1355</v>
      </c>
      <c r="C24" s="166">
        <v>13</v>
      </c>
      <c r="D24" s="166">
        <v>1</v>
      </c>
      <c r="E24" s="166">
        <v>6</v>
      </c>
      <c r="F24" s="166">
        <v>0.16666666666666666</v>
      </c>
      <c r="G24" s="166"/>
      <c r="H24" s="166">
        <v>1</v>
      </c>
      <c r="I24" s="166">
        <v>0</v>
      </c>
      <c r="J24" s="166">
        <v>1</v>
      </c>
      <c r="K24" s="166">
        <v>2</v>
      </c>
      <c r="L24" s="166">
        <v>0.5</v>
      </c>
      <c r="M24" s="166">
        <v>4</v>
      </c>
      <c r="N24" s="166">
        <v>1</v>
      </c>
      <c r="O24" s="166">
        <v>1</v>
      </c>
      <c r="P24" s="166">
        <v>2</v>
      </c>
      <c r="Q24" s="166">
        <v>1</v>
      </c>
      <c r="R24" s="166"/>
      <c r="S24" s="166"/>
      <c r="T24" s="166">
        <v>6</v>
      </c>
      <c r="U24" s="166">
        <v>4</v>
      </c>
      <c r="W24" s="4" t="s">
        <v>745</v>
      </c>
      <c r="X24" s="60"/>
      <c r="Y24" s="60"/>
      <c r="Z24" s="60" t="e">
        <v>#DIV/0!</v>
      </c>
      <c r="AA24" s="60">
        <v>1</v>
      </c>
      <c r="AC24" s="4" t="s">
        <v>841</v>
      </c>
      <c r="AD24" s="60" t="e">
        <v>#DIV/0!</v>
      </c>
      <c r="AE24" s="60">
        <v>0</v>
      </c>
      <c r="AF24" s="60">
        <v>0</v>
      </c>
      <c r="AG24" s="60">
        <v>0</v>
      </c>
      <c r="AI24" s="4" t="s">
        <v>769</v>
      </c>
      <c r="AJ24" s="60"/>
      <c r="AK24" s="60"/>
      <c r="AL24" s="60"/>
      <c r="AM24" s="60">
        <v>2</v>
      </c>
      <c r="AN24" s="60"/>
      <c r="AO24" s="4" t="s">
        <v>769</v>
      </c>
      <c r="AP24" s="60" t="e">
        <v>#DIV/0!</v>
      </c>
      <c r="AQ24" s="60">
        <v>0</v>
      </c>
      <c r="AR24" s="60">
        <v>0</v>
      </c>
      <c r="AS24" s="60">
        <v>2</v>
      </c>
      <c r="AU24" s="4" t="s">
        <v>769</v>
      </c>
      <c r="AV24" s="60"/>
      <c r="AW24" s="60"/>
      <c r="AX24" s="60"/>
      <c r="AY24" s="60"/>
      <c r="BG24" s="4" t="s">
        <v>745</v>
      </c>
      <c r="BH24" s="60"/>
      <c r="BI24" s="60"/>
      <c r="BJ24" s="60"/>
      <c r="BK24" s="60"/>
      <c r="BL24" s="60"/>
      <c r="BM24" s="60"/>
      <c r="BO24" s="4" t="s">
        <v>769</v>
      </c>
      <c r="BP24" s="60"/>
      <c r="BQ24" s="60">
        <v>2</v>
      </c>
      <c r="BR24" s="60" t="e">
        <v>#DIV/0!</v>
      </c>
      <c r="BS24" s="60">
        <v>1</v>
      </c>
      <c r="CA24" s="4" t="s">
        <v>841</v>
      </c>
      <c r="CB24" s="60"/>
      <c r="CC24" s="60"/>
      <c r="CD24" s="60"/>
      <c r="CE24" s="60"/>
    </row>
    <row r="25" spans="2:83">
      <c r="B25" s="165" t="s">
        <v>1097</v>
      </c>
      <c r="C25" s="166">
        <v>45</v>
      </c>
      <c r="D25" s="166">
        <v>2</v>
      </c>
      <c r="E25" s="166">
        <v>16</v>
      </c>
      <c r="F25" s="166" t="e">
        <v>#DIV/0!</v>
      </c>
      <c r="G25" s="166">
        <v>109</v>
      </c>
      <c r="H25" s="166">
        <v>232</v>
      </c>
      <c r="I25" s="166" t="e">
        <v>#DIV/0!</v>
      </c>
      <c r="J25" s="166">
        <v>49</v>
      </c>
      <c r="K25" s="166">
        <v>74</v>
      </c>
      <c r="L25" s="166" t="e">
        <v>#DIV/0!</v>
      </c>
      <c r="M25" s="166">
        <v>273</v>
      </c>
      <c r="N25" s="166">
        <v>85</v>
      </c>
      <c r="O25" s="166">
        <v>121</v>
      </c>
      <c r="P25" s="166">
        <v>206</v>
      </c>
      <c r="Q25" s="166">
        <v>15</v>
      </c>
      <c r="R25" s="166">
        <v>46</v>
      </c>
      <c r="S25" s="166"/>
      <c r="T25" s="166">
        <v>53</v>
      </c>
      <c r="U25" s="166"/>
      <c r="W25" s="4" t="s">
        <v>698</v>
      </c>
      <c r="X25" s="60">
        <v>1166</v>
      </c>
      <c r="Y25" s="60">
        <v>928</v>
      </c>
      <c r="Z25" s="60" t="e">
        <v>#DIV/0!</v>
      </c>
      <c r="AA25" s="60">
        <v>93</v>
      </c>
      <c r="AC25" s="4" t="s">
        <v>698</v>
      </c>
      <c r="AD25" s="60" t="e">
        <v>#DIV/0!</v>
      </c>
      <c r="AE25" s="60">
        <v>1164</v>
      </c>
      <c r="AF25" s="60">
        <v>925</v>
      </c>
      <c r="AG25" s="60">
        <v>93</v>
      </c>
      <c r="AI25" s="4" t="s">
        <v>698</v>
      </c>
      <c r="AJ25" s="60">
        <v>298</v>
      </c>
      <c r="AK25" s="60">
        <v>118</v>
      </c>
      <c r="AL25" s="60" t="e">
        <v>#DIV/0!</v>
      </c>
      <c r="AM25" s="60">
        <v>93</v>
      </c>
      <c r="AN25" s="60"/>
      <c r="AO25" s="4" t="s">
        <v>698</v>
      </c>
      <c r="AP25" s="60" t="e">
        <v>#DIV/0!</v>
      </c>
      <c r="AQ25" s="60">
        <v>283</v>
      </c>
      <c r="AR25" s="60">
        <v>109</v>
      </c>
      <c r="AS25" s="60">
        <v>93</v>
      </c>
      <c r="AU25" s="4" t="s">
        <v>698</v>
      </c>
      <c r="AV25" s="60">
        <v>22</v>
      </c>
      <c r="AW25" s="60">
        <v>9</v>
      </c>
      <c r="AX25" s="60">
        <v>6</v>
      </c>
      <c r="AY25" s="60">
        <v>5</v>
      </c>
      <c r="BG25" s="4" t="s">
        <v>698</v>
      </c>
      <c r="BH25" s="60">
        <v>49</v>
      </c>
      <c r="BI25" s="60">
        <v>2</v>
      </c>
      <c r="BJ25" s="60">
        <v>3</v>
      </c>
      <c r="BK25" s="60">
        <v>4</v>
      </c>
      <c r="BL25" s="60">
        <v>12</v>
      </c>
      <c r="BM25" s="60">
        <v>5</v>
      </c>
      <c r="BO25" s="4" t="s">
        <v>698</v>
      </c>
      <c r="BP25" s="60">
        <v>50</v>
      </c>
      <c r="BQ25" s="60">
        <v>78</v>
      </c>
      <c r="BR25" s="60" t="e">
        <v>#DIV/0!</v>
      </c>
      <c r="BS25" s="60">
        <v>49</v>
      </c>
      <c r="CA25" s="4" t="s">
        <v>698</v>
      </c>
      <c r="CB25" s="60">
        <v>93</v>
      </c>
      <c r="CC25" s="60">
        <v>1166</v>
      </c>
      <c r="CD25" s="60">
        <v>928</v>
      </c>
      <c r="CE25" s="60" t="e">
        <v>#DIV/0!</v>
      </c>
    </row>
    <row r="26" spans="2:83">
      <c r="B26" s="165" t="s">
        <v>252</v>
      </c>
      <c r="C26" s="166">
        <v>35</v>
      </c>
      <c r="D26" s="166">
        <v>1</v>
      </c>
      <c r="E26" s="166">
        <v>8</v>
      </c>
      <c r="F26" s="166">
        <v>7.1428571428571425E-2</v>
      </c>
      <c r="G26" s="166">
        <v>15</v>
      </c>
      <c r="H26" s="166">
        <v>44</v>
      </c>
      <c r="I26" s="166">
        <v>0.66253101736972708</v>
      </c>
      <c r="J26" s="166">
        <v>8</v>
      </c>
      <c r="K26" s="166">
        <v>16</v>
      </c>
      <c r="L26" s="166">
        <v>0.46666666666666667</v>
      </c>
      <c r="M26" s="166">
        <v>41</v>
      </c>
      <c r="N26" s="166">
        <v>16</v>
      </c>
      <c r="O26" s="166">
        <v>15</v>
      </c>
      <c r="P26" s="166">
        <v>31</v>
      </c>
      <c r="Q26" s="166">
        <v>7</v>
      </c>
      <c r="R26" s="166">
        <v>13</v>
      </c>
      <c r="S26" s="166">
        <v>0</v>
      </c>
      <c r="T26" s="166">
        <v>31</v>
      </c>
      <c r="U26" s="166">
        <v>14</v>
      </c>
    </row>
    <row r="27" spans="2:83">
      <c r="B27" s="165" t="s">
        <v>1264</v>
      </c>
      <c r="C27" s="166">
        <v>65</v>
      </c>
      <c r="D27" s="166">
        <v>53</v>
      </c>
      <c r="E27" s="166">
        <v>175</v>
      </c>
      <c r="F27" s="166">
        <v>0.24703302373581013</v>
      </c>
      <c r="G27" s="166">
        <v>214</v>
      </c>
      <c r="H27" s="166">
        <v>362</v>
      </c>
      <c r="I27" s="166">
        <v>1.7448842419716204</v>
      </c>
      <c r="J27" s="166">
        <v>51</v>
      </c>
      <c r="K27" s="166">
        <v>73</v>
      </c>
      <c r="L27" s="166">
        <v>0.7100574712643678</v>
      </c>
      <c r="M27" s="166">
        <v>638</v>
      </c>
      <c r="N27" s="166">
        <v>94</v>
      </c>
      <c r="O27" s="166">
        <v>121</v>
      </c>
      <c r="P27" s="166">
        <v>215</v>
      </c>
      <c r="Q27" s="166">
        <v>187</v>
      </c>
      <c r="R27" s="166">
        <v>136</v>
      </c>
      <c r="S27" s="166">
        <v>8</v>
      </c>
      <c r="T27" s="166">
        <v>119</v>
      </c>
      <c r="U27" s="166">
        <v>50</v>
      </c>
    </row>
    <row r="28" spans="2:83">
      <c r="B28" s="165" t="s">
        <v>436</v>
      </c>
      <c r="C28" s="166">
        <v>51</v>
      </c>
      <c r="D28" s="166">
        <v>24</v>
      </c>
      <c r="E28" s="166">
        <v>84</v>
      </c>
      <c r="F28" s="166" t="e">
        <v>#DIV/0!</v>
      </c>
      <c r="G28" s="166">
        <v>35</v>
      </c>
      <c r="H28" s="166">
        <v>81</v>
      </c>
      <c r="I28" s="166" t="e">
        <v>#DIV/0!</v>
      </c>
      <c r="J28" s="166">
        <v>11</v>
      </c>
      <c r="K28" s="166">
        <v>18</v>
      </c>
      <c r="L28" s="166" t="e">
        <v>#DIV/0!</v>
      </c>
      <c r="M28" s="166">
        <v>153</v>
      </c>
      <c r="N28" s="166">
        <v>17</v>
      </c>
      <c r="O28" s="166">
        <v>35</v>
      </c>
      <c r="P28" s="166">
        <v>52</v>
      </c>
      <c r="Q28" s="166">
        <v>55</v>
      </c>
      <c r="R28" s="166">
        <v>49</v>
      </c>
      <c r="S28" s="166"/>
      <c r="T28" s="166">
        <v>70</v>
      </c>
      <c r="U28" s="166"/>
    </row>
    <row r="29" spans="2:83">
      <c r="B29" s="165" t="s">
        <v>1156</v>
      </c>
      <c r="C29" s="166">
        <v>59</v>
      </c>
      <c r="D29" s="166">
        <v>3</v>
      </c>
      <c r="E29" s="166">
        <v>6</v>
      </c>
      <c r="F29" s="166" t="e">
        <v>#DIV/0!</v>
      </c>
      <c r="G29" s="166">
        <v>28</v>
      </c>
      <c r="H29" s="166">
        <v>56</v>
      </c>
      <c r="I29" s="166" t="e">
        <v>#DIV/0!</v>
      </c>
      <c r="J29" s="166">
        <v>15</v>
      </c>
      <c r="K29" s="166">
        <v>27</v>
      </c>
      <c r="L29" s="166" t="e">
        <v>#DIV/0!</v>
      </c>
      <c r="M29" s="166">
        <v>80</v>
      </c>
      <c r="N29" s="166">
        <v>24</v>
      </c>
      <c r="O29" s="166">
        <v>44</v>
      </c>
      <c r="P29" s="166">
        <v>68</v>
      </c>
      <c r="Q29" s="166">
        <v>64</v>
      </c>
      <c r="R29" s="166">
        <v>31</v>
      </c>
      <c r="S29" s="166"/>
      <c r="T29" s="166">
        <v>32</v>
      </c>
      <c r="U29" s="166"/>
    </row>
    <row r="30" spans="2:83">
      <c r="B30" s="165" t="s">
        <v>129</v>
      </c>
      <c r="C30" s="166">
        <v>93</v>
      </c>
      <c r="D30" s="166">
        <v>43</v>
      </c>
      <c r="E30" s="166">
        <v>182</v>
      </c>
      <c r="F30" s="166">
        <v>0.23524391194344491</v>
      </c>
      <c r="G30" s="166">
        <v>470</v>
      </c>
      <c r="H30" s="166">
        <v>859</v>
      </c>
      <c r="I30" s="166">
        <v>2.1473091876031543</v>
      </c>
      <c r="J30" s="166">
        <v>289</v>
      </c>
      <c r="K30" s="166">
        <v>437</v>
      </c>
      <c r="L30" s="166">
        <v>0.6576334585086554</v>
      </c>
      <c r="M30" s="166">
        <v>1358</v>
      </c>
      <c r="N30" s="166">
        <v>275</v>
      </c>
      <c r="O30" s="166">
        <v>442</v>
      </c>
      <c r="P30" s="166">
        <v>717</v>
      </c>
      <c r="Q30" s="166">
        <v>219</v>
      </c>
      <c r="R30" s="166">
        <v>157</v>
      </c>
      <c r="S30" s="166">
        <v>12</v>
      </c>
      <c r="T30" s="166">
        <v>216</v>
      </c>
      <c r="U30" s="166">
        <v>211</v>
      </c>
    </row>
    <row r="31" spans="2:83">
      <c r="B31" s="165" t="s">
        <v>466</v>
      </c>
      <c r="C31" s="166">
        <v>26</v>
      </c>
      <c r="D31" s="166"/>
      <c r="E31" s="166"/>
      <c r="F31" s="166" t="e">
        <v>#DIV/0!</v>
      </c>
      <c r="G31" s="166">
        <v>23</v>
      </c>
      <c r="H31" s="166">
        <v>49</v>
      </c>
      <c r="I31" s="166">
        <v>0.48936170212765956</v>
      </c>
      <c r="J31" s="166">
        <v>8</v>
      </c>
      <c r="K31" s="166">
        <v>16</v>
      </c>
      <c r="L31" s="166" t="e">
        <v>#DIV/0!</v>
      </c>
      <c r="M31" s="166">
        <v>54</v>
      </c>
      <c r="N31" s="166">
        <v>26</v>
      </c>
      <c r="O31" s="166">
        <v>35</v>
      </c>
      <c r="P31" s="166">
        <v>61</v>
      </c>
      <c r="Q31" s="166">
        <v>2</v>
      </c>
      <c r="R31" s="166">
        <v>18</v>
      </c>
      <c r="S31" s="166"/>
      <c r="T31" s="166">
        <v>26</v>
      </c>
      <c r="U31" s="166">
        <v>4</v>
      </c>
    </row>
    <row r="32" spans="2:83">
      <c r="B32" s="165" t="s">
        <v>1029</v>
      </c>
      <c r="C32" s="166">
        <v>55</v>
      </c>
      <c r="D32" s="166">
        <v>15</v>
      </c>
      <c r="E32" s="166">
        <v>61</v>
      </c>
      <c r="F32" s="166" t="e">
        <v>#DIV/0!</v>
      </c>
      <c r="G32" s="166">
        <v>89</v>
      </c>
      <c r="H32" s="166">
        <v>237</v>
      </c>
      <c r="I32" s="166" t="e">
        <v>#DIV/0!</v>
      </c>
      <c r="J32" s="166">
        <v>104</v>
      </c>
      <c r="K32" s="166">
        <v>168</v>
      </c>
      <c r="L32" s="166" t="e">
        <v>#DIV/0!</v>
      </c>
      <c r="M32" s="166">
        <v>329</v>
      </c>
      <c r="N32" s="166">
        <v>35</v>
      </c>
      <c r="O32" s="166">
        <v>131</v>
      </c>
      <c r="P32" s="166">
        <v>166</v>
      </c>
      <c r="Q32" s="166">
        <v>234</v>
      </c>
      <c r="R32" s="166">
        <v>96</v>
      </c>
      <c r="S32" s="166"/>
      <c r="T32" s="166">
        <v>183</v>
      </c>
      <c r="U32" s="166"/>
    </row>
    <row r="33" spans="2:21">
      <c r="B33" s="165" t="s">
        <v>687</v>
      </c>
      <c r="C33" s="166">
        <v>30</v>
      </c>
      <c r="D33" s="166"/>
      <c r="E33" s="166"/>
      <c r="F33" s="166" t="e">
        <v>#DIV/0!</v>
      </c>
      <c r="G33" s="166"/>
      <c r="H33" s="166"/>
      <c r="I33" s="166" t="e">
        <v>#DIV/0!</v>
      </c>
      <c r="J33" s="166"/>
      <c r="K33" s="166"/>
      <c r="L33" s="166" t="e">
        <v>#DIV/0!</v>
      </c>
      <c r="M33" s="166">
        <v>5</v>
      </c>
      <c r="N33" s="166"/>
      <c r="O33" s="166"/>
      <c r="P33" s="166"/>
      <c r="Q33" s="166"/>
      <c r="R33" s="166"/>
      <c r="S33" s="166"/>
      <c r="T33" s="166"/>
      <c r="U33" s="166"/>
    </row>
    <row r="34" spans="2:21">
      <c r="B34" s="165" t="s">
        <v>456</v>
      </c>
      <c r="C34" s="166">
        <v>39</v>
      </c>
      <c r="D34" s="166">
        <v>1</v>
      </c>
      <c r="E34" s="166">
        <v>2</v>
      </c>
      <c r="F34" s="166" t="e">
        <v>#DIV/0!</v>
      </c>
      <c r="G34" s="166">
        <v>11</v>
      </c>
      <c r="H34" s="166">
        <v>33</v>
      </c>
      <c r="I34" s="166" t="e">
        <v>#DIV/0!</v>
      </c>
      <c r="J34" s="166">
        <v>4</v>
      </c>
      <c r="K34" s="166">
        <v>6</v>
      </c>
      <c r="L34" s="166" t="e">
        <v>#DIV/0!</v>
      </c>
      <c r="M34" s="166">
        <v>29</v>
      </c>
      <c r="N34" s="166">
        <v>9</v>
      </c>
      <c r="O34" s="166">
        <v>12</v>
      </c>
      <c r="P34" s="166">
        <v>21</v>
      </c>
      <c r="Q34" s="166">
        <v>2</v>
      </c>
      <c r="R34" s="166">
        <v>4</v>
      </c>
      <c r="S34" s="166"/>
      <c r="T34" s="166">
        <v>16</v>
      </c>
      <c r="U34" s="166"/>
    </row>
    <row r="35" spans="2:21">
      <c r="B35" s="165" t="s">
        <v>688</v>
      </c>
      <c r="C35" s="166">
        <v>7</v>
      </c>
      <c r="D35" s="166"/>
      <c r="E35" s="166">
        <v>2</v>
      </c>
      <c r="F35" s="166">
        <v>0</v>
      </c>
      <c r="G35" s="166">
        <v>5</v>
      </c>
      <c r="H35" s="166">
        <v>23</v>
      </c>
      <c r="I35" s="166">
        <v>0.21739130434782608</v>
      </c>
      <c r="J35" s="166"/>
      <c r="K35" s="166">
        <v>2</v>
      </c>
      <c r="L35" s="166">
        <v>0</v>
      </c>
      <c r="M35" s="166">
        <v>10</v>
      </c>
      <c r="N35" s="166">
        <v>9</v>
      </c>
      <c r="O35" s="166">
        <v>16</v>
      </c>
      <c r="P35" s="166">
        <v>25</v>
      </c>
      <c r="Q35" s="166">
        <v>6</v>
      </c>
      <c r="R35" s="166">
        <v>9</v>
      </c>
      <c r="S35" s="166"/>
      <c r="T35" s="166">
        <v>11</v>
      </c>
      <c r="U35" s="166">
        <v>10</v>
      </c>
    </row>
    <row r="36" spans="2:21">
      <c r="B36" s="165" t="s">
        <v>467</v>
      </c>
      <c r="C36" s="166">
        <v>45</v>
      </c>
      <c r="D36" s="166"/>
      <c r="E36" s="166"/>
      <c r="F36" s="166" t="e">
        <v>#DIV/0!</v>
      </c>
      <c r="G36" s="166">
        <v>28</v>
      </c>
      <c r="H36" s="166">
        <v>69</v>
      </c>
      <c r="I36" s="166">
        <v>1.7695652173913043</v>
      </c>
      <c r="J36" s="166">
        <v>13</v>
      </c>
      <c r="K36" s="166">
        <v>30</v>
      </c>
      <c r="L36" s="166" t="e">
        <v>#DIV/0!</v>
      </c>
      <c r="M36" s="166">
        <v>69</v>
      </c>
      <c r="N36" s="166">
        <v>44</v>
      </c>
      <c r="O36" s="166">
        <v>59</v>
      </c>
      <c r="P36" s="166">
        <v>103</v>
      </c>
      <c r="Q36" s="166">
        <v>16</v>
      </c>
      <c r="R36" s="166">
        <v>12</v>
      </c>
      <c r="S36" s="166">
        <v>3</v>
      </c>
      <c r="T36" s="166">
        <v>26</v>
      </c>
      <c r="U36" s="166">
        <v>52</v>
      </c>
    </row>
    <row r="37" spans="2:21">
      <c r="B37" s="165" t="s">
        <v>423</v>
      </c>
      <c r="C37" s="166">
        <v>51</v>
      </c>
      <c r="D37" s="166"/>
      <c r="E37" s="166">
        <v>8</v>
      </c>
      <c r="F37" s="166" t="e">
        <v>#DIV/0!</v>
      </c>
      <c r="G37" s="166">
        <v>116</v>
      </c>
      <c r="H37" s="166">
        <v>220</v>
      </c>
      <c r="I37" s="166" t="e">
        <v>#DIV/0!</v>
      </c>
      <c r="J37" s="166">
        <v>22</v>
      </c>
      <c r="K37" s="166">
        <v>46</v>
      </c>
      <c r="L37" s="166" t="e">
        <v>#DIV/0!</v>
      </c>
      <c r="M37" s="166">
        <v>254</v>
      </c>
      <c r="N37" s="166">
        <v>40</v>
      </c>
      <c r="O37" s="166">
        <v>110</v>
      </c>
      <c r="P37" s="166">
        <v>150</v>
      </c>
      <c r="Q37" s="166">
        <v>57</v>
      </c>
      <c r="R37" s="166">
        <v>47</v>
      </c>
      <c r="S37" s="166"/>
      <c r="T37" s="166">
        <v>48</v>
      </c>
      <c r="U37" s="166"/>
    </row>
    <row r="38" spans="2:21">
      <c r="B38" s="165" t="s">
        <v>943</v>
      </c>
      <c r="C38" s="166">
        <v>43</v>
      </c>
      <c r="D38" s="166"/>
      <c r="E38" s="166"/>
      <c r="F38" s="166" t="e">
        <v>#DIV/0!</v>
      </c>
      <c r="G38" s="166">
        <v>278</v>
      </c>
      <c r="H38" s="166">
        <v>594</v>
      </c>
      <c r="I38" s="166">
        <v>0.93511796733212349</v>
      </c>
      <c r="J38" s="166">
        <v>145</v>
      </c>
      <c r="K38" s="166">
        <v>256</v>
      </c>
      <c r="L38" s="166">
        <v>0.56949641170336751</v>
      </c>
      <c r="M38" s="166">
        <v>701</v>
      </c>
      <c r="N38" s="166">
        <v>165</v>
      </c>
      <c r="O38" s="166">
        <v>114</v>
      </c>
      <c r="P38" s="166">
        <v>189</v>
      </c>
      <c r="Q38" s="166">
        <v>36</v>
      </c>
      <c r="R38" s="166">
        <v>62</v>
      </c>
      <c r="S38" s="166"/>
      <c r="T38" s="166">
        <v>109</v>
      </c>
      <c r="U38" s="166"/>
    </row>
    <row r="39" spans="2:21">
      <c r="B39" s="165" t="s">
        <v>1094</v>
      </c>
      <c r="C39" s="166">
        <v>51</v>
      </c>
      <c r="D39" s="166">
        <v>1</v>
      </c>
      <c r="E39" s="166">
        <v>7</v>
      </c>
      <c r="F39" s="166" t="e">
        <v>#DIV/0!</v>
      </c>
      <c r="G39" s="166">
        <v>81</v>
      </c>
      <c r="H39" s="166">
        <v>199</v>
      </c>
      <c r="I39" s="166">
        <v>1.0745324532453244</v>
      </c>
      <c r="J39" s="166">
        <v>40</v>
      </c>
      <c r="K39" s="166">
        <v>85</v>
      </c>
      <c r="L39" s="166">
        <v>0.31491384432560904</v>
      </c>
      <c r="M39" s="166">
        <v>205</v>
      </c>
      <c r="N39" s="166">
        <v>76</v>
      </c>
      <c r="O39" s="166">
        <v>113</v>
      </c>
      <c r="P39" s="166">
        <v>189</v>
      </c>
      <c r="Q39" s="166">
        <v>35</v>
      </c>
      <c r="R39" s="166">
        <v>53</v>
      </c>
      <c r="S39" s="166"/>
      <c r="T39" s="166">
        <v>49</v>
      </c>
      <c r="U39" s="166"/>
    </row>
    <row r="40" spans="2:21">
      <c r="B40" s="165" t="s">
        <v>999</v>
      </c>
      <c r="C40" s="166">
        <v>15</v>
      </c>
      <c r="D40" s="166"/>
      <c r="E40" s="166"/>
      <c r="F40" s="166" t="e">
        <v>#DIV/0!</v>
      </c>
      <c r="G40" s="166">
        <v>7</v>
      </c>
      <c r="H40" s="166">
        <v>19</v>
      </c>
      <c r="I40" s="166">
        <v>0.85294117647058831</v>
      </c>
      <c r="J40" s="166">
        <v>7</v>
      </c>
      <c r="K40" s="166">
        <v>14</v>
      </c>
      <c r="L40" s="166">
        <v>0.5</v>
      </c>
      <c r="M40" s="166">
        <v>21</v>
      </c>
      <c r="N40" s="166">
        <v>6</v>
      </c>
      <c r="O40" s="166">
        <v>10</v>
      </c>
      <c r="P40" s="166">
        <v>16</v>
      </c>
      <c r="Q40" s="166">
        <v>4</v>
      </c>
      <c r="R40" s="166">
        <v>2</v>
      </c>
      <c r="S40" s="166"/>
      <c r="T40" s="166">
        <v>6</v>
      </c>
      <c r="U40" s="166"/>
    </row>
    <row r="41" spans="2:21">
      <c r="B41" s="165" t="s">
        <v>454</v>
      </c>
      <c r="C41" s="166">
        <v>36</v>
      </c>
      <c r="D41" s="166"/>
      <c r="E41" s="166"/>
      <c r="F41" s="166" t="e">
        <v>#DIV/0!</v>
      </c>
      <c r="G41" s="166">
        <v>3</v>
      </c>
      <c r="H41" s="166">
        <v>7</v>
      </c>
      <c r="I41" s="166" t="e">
        <v>#DIV/0!</v>
      </c>
      <c r="J41" s="166">
        <v>1</v>
      </c>
      <c r="K41" s="166">
        <v>2</v>
      </c>
      <c r="L41" s="166" t="e">
        <v>#DIV/0!</v>
      </c>
      <c r="M41" s="166">
        <v>7</v>
      </c>
      <c r="N41" s="166">
        <v>2</v>
      </c>
      <c r="O41" s="166">
        <v>6</v>
      </c>
      <c r="P41" s="166">
        <v>8</v>
      </c>
      <c r="Q41" s="166">
        <v>1</v>
      </c>
      <c r="R41" s="166">
        <v>5</v>
      </c>
      <c r="S41" s="166"/>
      <c r="T41" s="166">
        <v>5</v>
      </c>
      <c r="U41" s="166"/>
    </row>
    <row r="42" spans="2:21">
      <c r="B42" s="165" t="s">
        <v>279</v>
      </c>
      <c r="C42" s="166">
        <v>115</v>
      </c>
      <c r="D42" s="166">
        <v>0</v>
      </c>
      <c r="E42" s="166">
        <v>0</v>
      </c>
      <c r="F42" s="166" t="e">
        <v>#DIV/0!</v>
      </c>
      <c r="G42" s="166">
        <v>177</v>
      </c>
      <c r="H42" s="166">
        <v>449</v>
      </c>
      <c r="I42" s="166">
        <v>1.9955514749661192</v>
      </c>
      <c r="J42" s="166">
        <v>87</v>
      </c>
      <c r="K42" s="166">
        <v>164</v>
      </c>
      <c r="L42" s="166" t="e">
        <v>#DIV/0!</v>
      </c>
      <c r="M42" s="166">
        <v>509</v>
      </c>
      <c r="N42" s="166">
        <v>138</v>
      </c>
      <c r="O42" s="166">
        <v>171</v>
      </c>
      <c r="P42" s="166">
        <v>309</v>
      </c>
      <c r="Q42" s="166">
        <v>90</v>
      </c>
      <c r="R42" s="166">
        <v>75</v>
      </c>
      <c r="S42" s="166">
        <v>14</v>
      </c>
      <c r="T42" s="166">
        <v>113</v>
      </c>
      <c r="U42" s="166">
        <v>164</v>
      </c>
    </row>
    <row r="43" spans="2:21">
      <c r="B43" s="165" t="s">
        <v>130</v>
      </c>
      <c r="C43" s="166">
        <v>107</v>
      </c>
      <c r="D43" s="166">
        <v>9</v>
      </c>
      <c r="E43" s="166">
        <v>36</v>
      </c>
      <c r="F43" s="166">
        <v>0.14374999999999999</v>
      </c>
      <c r="G43" s="166">
        <v>171</v>
      </c>
      <c r="H43" s="166">
        <v>371</v>
      </c>
      <c r="I43" s="166">
        <v>1.8382836958079676</v>
      </c>
      <c r="J43" s="166">
        <v>95</v>
      </c>
      <c r="K43" s="166">
        <v>243</v>
      </c>
      <c r="L43" s="166">
        <v>0.39481219606486662</v>
      </c>
      <c r="M43" s="166">
        <v>464</v>
      </c>
      <c r="N43" s="166">
        <v>192</v>
      </c>
      <c r="O43" s="166">
        <v>234</v>
      </c>
      <c r="P43" s="166">
        <v>426</v>
      </c>
      <c r="Q43" s="166">
        <v>305</v>
      </c>
      <c r="R43" s="166">
        <v>236</v>
      </c>
      <c r="S43" s="166">
        <v>10</v>
      </c>
      <c r="T43" s="166">
        <v>179</v>
      </c>
      <c r="U43" s="166">
        <v>178</v>
      </c>
    </row>
    <row r="44" spans="2:21">
      <c r="B44" s="165" t="s">
        <v>792</v>
      </c>
      <c r="C44" s="166">
        <v>68</v>
      </c>
      <c r="D44" s="166">
        <v>40</v>
      </c>
      <c r="E44" s="166">
        <v>134</v>
      </c>
      <c r="F44" s="166" t="e">
        <v>#DIV/0!</v>
      </c>
      <c r="G44" s="166">
        <v>142</v>
      </c>
      <c r="H44" s="166">
        <v>244</v>
      </c>
      <c r="I44" s="166">
        <v>1.6984972916302636</v>
      </c>
      <c r="J44" s="166">
        <v>63</v>
      </c>
      <c r="K44" s="166">
        <v>92</v>
      </c>
      <c r="L44" s="166">
        <v>0.57365591397849458</v>
      </c>
      <c r="M44" s="166">
        <v>467</v>
      </c>
      <c r="N44" s="166">
        <v>93</v>
      </c>
      <c r="O44" s="166">
        <v>174</v>
      </c>
      <c r="P44" s="166">
        <v>267</v>
      </c>
      <c r="Q44" s="166">
        <v>94</v>
      </c>
      <c r="R44" s="166">
        <v>48</v>
      </c>
      <c r="S44" s="166">
        <v>48</v>
      </c>
      <c r="T44" s="166">
        <v>89</v>
      </c>
      <c r="U44" s="166">
        <v>91</v>
      </c>
    </row>
    <row r="45" spans="2:21">
      <c r="B45" s="165" t="s">
        <v>464</v>
      </c>
      <c r="C45" s="166">
        <v>59</v>
      </c>
      <c r="D45" s="166">
        <v>83</v>
      </c>
      <c r="E45" s="166">
        <v>295</v>
      </c>
      <c r="F45" s="166">
        <v>0.2813599798893916</v>
      </c>
      <c r="G45" s="166">
        <v>113</v>
      </c>
      <c r="H45" s="166">
        <v>358</v>
      </c>
      <c r="I45" s="166">
        <v>0.93232785163898191</v>
      </c>
      <c r="J45" s="166">
        <v>106</v>
      </c>
      <c r="K45" s="166">
        <v>184</v>
      </c>
      <c r="L45" s="166">
        <v>0.55188972826055926</v>
      </c>
      <c r="M45" s="166">
        <v>581</v>
      </c>
      <c r="N45" s="166">
        <v>41</v>
      </c>
      <c r="O45" s="166">
        <v>154</v>
      </c>
      <c r="P45" s="166">
        <v>195</v>
      </c>
      <c r="Q45" s="166">
        <v>116</v>
      </c>
      <c r="R45" s="166">
        <v>101</v>
      </c>
      <c r="S45" s="166">
        <v>13</v>
      </c>
      <c r="T45" s="166">
        <v>177</v>
      </c>
      <c r="U45" s="166">
        <v>103</v>
      </c>
    </row>
    <row r="46" spans="2:21">
      <c r="B46" s="165" t="s">
        <v>680</v>
      </c>
      <c r="C46" s="166">
        <v>12</v>
      </c>
      <c r="D46" s="166">
        <v>0</v>
      </c>
      <c r="E46" s="166">
        <v>0</v>
      </c>
      <c r="F46" s="166" t="e">
        <v>#DIV/0!</v>
      </c>
      <c r="G46" s="166">
        <v>5</v>
      </c>
      <c r="H46" s="166">
        <v>27</v>
      </c>
      <c r="I46" s="166">
        <v>0.18518518518518517</v>
      </c>
      <c r="J46" s="166">
        <v>4</v>
      </c>
      <c r="K46" s="166">
        <v>13</v>
      </c>
      <c r="L46" s="166">
        <v>0.30769230769230771</v>
      </c>
      <c r="M46" s="166">
        <v>14</v>
      </c>
      <c r="N46" s="166">
        <v>9</v>
      </c>
      <c r="O46" s="166">
        <v>21</v>
      </c>
      <c r="P46" s="166">
        <v>30</v>
      </c>
      <c r="Q46" s="166">
        <v>1</v>
      </c>
      <c r="R46" s="166">
        <v>3</v>
      </c>
      <c r="S46" s="166">
        <v>0</v>
      </c>
      <c r="T46" s="166">
        <v>8</v>
      </c>
      <c r="U46" s="166">
        <v>9</v>
      </c>
    </row>
    <row r="47" spans="2:21">
      <c r="B47" s="165" t="s">
        <v>131</v>
      </c>
      <c r="C47" s="166">
        <v>106</v>
      </c>
      <c r="D47" s="166">
        <v>257</v>
      </c>
      <c r="E47" s="166">
        <v>756</v>
      </c>
      <c r="F47" s="166">
        <v>0.33256758982366386</v>
      </c>
      <c r="G47" s="166">
        <v>160</v>
      </c>
      <c r="H47" s="166">
        <v>347</v>
      </c>
      <c r="I47" s="166">
        <v>1.8708355954565445</v>
      </c>
      <c r="J47" s="166">
        <v>109</v>
      </c>
      <c r="K47" s="166">
        <v>144</v>
      </c>
      <c r="L47" s="166">
        <v>0.73923540823211875</v>
      </c>
      <c r="M47" s="166">
        <v>1200</v>
      </c>
      <c r="N47" s="166">
        <v>83</v>
      </c>
      <c r="O47" s="166">
        <v>170</v>
      </c>
      <c r="P47" s="166">
        <v>253</v>
      </c>
      <c r="Q47" s="166">
        <v>208</v>
      </c>
      <c r="R47" s="166">
        <v>167</v>
      </c>
      <c r="S47" s="166">
        <v>7</v>
      </c>
      <c r="T47" s="166">
        <v>153</v>
      </c>
      <c r="U47" s="166">
        <v>174</v>
      </c>
    </row>
    <row r="48" spans="2:21">
      <c r="B48" s="165" t="s">
        <v>689</v>
      </c>
      <c r="C48" s="166">
        <v>13</v>
      </c>
      <c r="D48" s="166">
        <v>1</v>
      </c>
      <c r="E48" s="166">
        <v>8</v>
      </c>
      <c r="F48" s="166">
        <v>0.25</v>
      </c>
      <c r="G48" s="166">
        <v>5</v>
      </c>
      <c r="H48" s="166">
        <v>14</v>
      </c>
      <c r="I48" s="166" t="e">
        <v>#DIV/0!</v>
      </c>
      <c r="J48" s="166">
        <v>2</v>
      </c>
      <c r="K48" s="166">
        <v>4</v>
      </c>
      <c r="L48" s="166" t="e">
        <v>#DIV/0!</v>
      </c>
      <c r="M48" s="166">
        <v>15</v>
      </c>
      <c r="N48" s="166">
        <v>5</v>
      </c>
      <c r="O48" s="166">
        <v>8</v>
      </c>
      <c r="P48" s="166">
        <v>13</v>
      </c>
      <c r="Q48" s="166">
        <v>3</v>
      </c>
      <c r="R48" s="166">
        <v>10</v>
      </c>
      <c r="S48" s="166"/>
      <c r="T48" s="166">
        <v>6</v>
      </c>
      <c r="U48" s="166">
        <v>4</v>
      </c>
    </row>
    <row r="49" spans="2:21">
      <c r="B49" s="165" t="s">
        <v>1154</v>
      </c>
      <c r="C49" s="166">
        <v>62</v>
      </c>
      <c r="D49" s="166">
        <v>26</v>
      </c>
      <c r="E49" s="166">
        <v>83</v>
      </c>
      <c r="F49" s="166" t="e">
        <v>#DIV/0!</v>
      </c>
      <c r="G49" s="166">
        <v>28</v>
      </c>
      <c r="H49" s="166">
        <v>86</v>
      </c>
      <c r="I49" s="166" t="e">
        <v>#DIV/0!</v>
      </c>
      <c r="J49" s="166">
        <v>53</v>
      </c>
      <c r="K49" s="166">
        <v>79</v>
      </c>
      <c r="L49" s="166" t="e">
        <v>#DIV/0!</v>
      </c>
      <c r="M49" s="166">
        <v>187</v>
      </c>
      <c r="N49" s="166">
        <v>16</v>
      </c>
      <c r="O49" s="166">
        <v>52</v>
      </c>
      <c r="P49" s="166">
        <v>68</v>
      </c>
      <c r="Q49" s="166">
        <v>151</v>
      </c>
      <c r="R49" s="166">
        <v>54</v>
      </c>
      <c r="S49" s="166"/>
      <c r="T49" s="166">
        <v>87</v>
      </c>
      <c r="U49" s="166"/>
    </row>
    <row r="50" spans="2:21">
      <c r="B50" s="165" t="s">
        <v>251</v>
      </c>
      <c r="C50" s="166">
        <v>75</v>
      </c>
      <c r="D50" s="166">
        <v>2</v>
      </c>
      <c r="E50" s="166">
        <v>15</v>
      </c>
      <c r="F50" s="166">
        <v>0.1125</v>
      </c>
      <c r="G50" s="166">
        <v>40</v>
      </c>
      <c r="H50" s="166">
        <v>119</v>
      </c>
      <c r="I50" s="166">
        <v>1.1827385258419743</v>
      </c>
      <c r="J50" s="166">
        <v>12</v>
      </c>
      <c r="K50" s="166">
        <v>21</v>
      </c>
      <c r="L50" s="166">
        <v>0.56547619047619047</v>
      </c>
      <c r="M50" s="166">
        <v>98</v>
      </c>
      <c r="N50" s="166">
        <v>47</v>
      </c>
      <c r="O50" s="166">
        <v>64</v>
      </c>
      <c r="P50" s="166">
        <v>111</v>
      </c>
      <c r="Q50" s="166">
        <v>28</v>
      </c>
      <c r="R50" s="166">
        <v>20</v>
      </c>
      <c r="S50" s="166">
        <v>2</v>
      </c>
      <c r="T50" s="166">
        <v>59</v>
      </c>
      <c r="U50" s="166">
        <v>46</v>
      </c>
    </row>
    <row r="51" spans="2:21">
      <c r="B51" s="165" t="s">
        <v>1178</v>
      </c>
      <c r="C51" s="166">
        <v>40</v>
      </c>
      <c r="D51" s="166">
        <v>17</v>
      </c>
      <c r="E51" s="166">
        <v>54</v>
      </c>
      <c r="F51" s="166" t="e">
        <v>#DIV/0!</v>
      </c>
      <c r="G51" s="166">
        <v>38</v>
      </c>
      <c r="H51" s="166">
        <v>99</v>
      </c>
      <c r="I51" s="166" t="e">
        <v>#DIV/0!</v>
      </c>
      <c r="J51" s="166">
        <v>68</v>
      </c>
      <c r="K51" s="166">
        <v>103</v>
      </c>
      <c r="L51" s="166" t="e">
        <v>#DIV/0!</v>
      </c>
      <c r="M51" s="166">
        <v>195</v>
      </c>
      <c r="N51" s="166">
        <v>23</v>
      </c>
      <c r="O51" s="166">
        <v>31</v>
      </c>
      <c r="P51" s="166">
        <v>54</v>
      </c>
      <c r="Q51" s="166">
        <v>122</v>
      </c>
      <c r="R51" s="166">
        <v>47</v>
      </c>
      <c r="S51" s="166"/>
      <c r="T51" s="166">
        <v>81</v>
      </c>
      <c r="U51" s="166"/>
    </row>
    <row r="52" spans="2:21">
      <c r="B52" s="165" t="s">
        <v>1153</v>
      </c>
      <c r="C52" s="166">
        <v>62</v>
      </c>
      <c r="D52" s="166">
        <v>2</v>
      </c>
      <c r="E52" s="166">
        <v>5</v>
      </c>
      <c r="F52" s="166" t="e">
        <v>#DIV/0!</v>
      </c>
      <c r="G52" s="166">
        <v>374</v>
      </c>
      <c r="H52" s="166">
        <v>721</v>
      </c>
      <c r="I52" s="166" t="e">
        <v>#DIV/0!</v>
      </c>
      <c r="J52" s="166">
        <v>149</v>
      </c>
      <c r="K52" s="166">
        <v>260</v>
      </c>
      <c r="L52" s="166" t="e">
        <v>#DIV/0!</v>
      </c>
      <c r="M52" s="166">
        <v>903</v>
      </c>
      <c r="N52" s="166">
        <v>191</v>
      </c>
      <c r="O52" s="166">
        <v>307</v>
      </c>
      <c r="P52" s="166">
        <v>498</v>
      </c>
      <c r="Q52" s="166">
        <v>60</v>
      </c>
      <c r="R52" s="166">
        <v>92</v>
      </c>
      <c r="S52" s="166"/>
      <c r="T52" s="166">
        <v>74</v>
      </c>
      <c r="U52" s="166"/>
    </row>
    <row r="53" spans="2:21">
      <c r="B53" s="165" t="s">
        <v>690</v>
      </c>
      <c r="C53" s="166">
        <v>20</v>
      </c>
      <c r="D53" s="166">
        <v>1</v>
      </c>
      <c r="E53" s="166">
        <v>6</v>
      </c>
      <c r="F53" s="166" t="e">
        <v>#DIV/0!</v>
      </c>
      <c r="G53" s="166">
        <v>5</v>
      </c>
      <c r="H53" s="166">
        <v>12</v>
      </c>
      <c r="I53" s="166" t="e">
        <v>#DIV/0!</v>
      </c>
      <c r="J53" s="166"/>
      <c r="K53" s="166">
        <v>1</v>
      </c>
      <c r="L53" s="166" t="e">
        <v>#DIV/0!</v>
      </c>
      <c r="M53" s="166">
        <v>13</v>
      </c>
      <c r="N53" s="166">
        <v>4</v>
      </c>
      <c r="O53" s="166">
        <v>14</v>
      </c>
      <c r="P53" s="166">
        <v>18</v>
      </c>
      <c r="Q53" s="166">
        <v>2</v>
      </c>
      <c r="R53" s="166">
        <v>2</v>
      </c>
      <c r="S53" s="166">
        <v>1</v>
      </c>
      <c r="T53" s="166">
        <v>9</v>
      </c>
      <c r="U53" s="166">
        <v>8</v>
      </c>
    </row>
    <row r="54" spans="2:21">
      <c r="B54" s="165" t="s">
        <v>1067</v>
      </c>
      <c r="C54" s="166">
        <v>30</v>
      </c>
      <c r="D54" s="166"/>
      <c r="E54" s="166"/>
      <c r="F54" s="166" t="e">
        <v>#DIV/0!</v>
      </c>
      <c r="G54" s="166">
        <v>32</v>
      </c>
      <c r="H54" s="166">
        <v>86</v>
      </c>
      <c r="I54" s="166" t="e">
        <v>#DIV/0!</v>
      </c>
      <c r="J54" s="166">
        <v>14</v>
      </c>
      <c r="K54" s="166">
        <v>40</v>
      </c>
      <c r="L54" s="166" t="e">
        <v>#DIV/0!</v>
      </c>
      <c r="M54" s="166">
        <v>78</v>
      </c>
      <c r="N54" s="166">
        <v>39</v>
      </c>
      <c r="O54" s="166">
        <v>60</v>
      </c>
      <c r="P54" s="166">
        <v>99</v>
      </c>
      <c r="Q54" s="166">
        <v>6</v>
      </c>
      <c r="R54" s="166">
        <v>7</v>
      </c>
      <c r="S54" s="166"/>
      <c r="T54" s="166">
        <v>10</v>
      </c>
      <c r="U54" s="166"/>
    </row>
    <row r="55" spans="2:21">
      <c r="B55" s="165" t="s">
        <v>941</v>
      </c>
      <c r="C55" s="166">
        <v>10</v>
      </c>
      <c r="D55" s="166"/>
      <c r="E55" s="166"/>
      <c r="F55" s="166" t="e">
        <v>#DIV/0!</v>
      </c>
      <c r="G55" s="166">
        <v>1</v>
      </c>
      <c r="H55" s="166">
        <v>3</v>
      </c>
      <c r="I55" s="166">
        <v>0.33333333333333331</v>
      </c>
      <c r="J55" s="166"/>
      <c r="K55" s="166"/>
      <c r="L55" s="166" t="e">
        <v>#DIV/0!</v>
      </c>
      <c r="M55" s="166">
        <v>2</v>
      </c>
      <c r="N55" s="166">
        <v>2</v>
      </c>
      <c r="O55" s="166"/>
      <c r="P55" s="166"/>
      <c r="Q55" s="166">
        <v>1</v>
      </c>
      <c r="R55" s="166">
        <v>1</v>
      </c>
      <c r="S55" s="166"/>
      <c r="T55" s="166">
        <v>2</v>
      </c>
      <c r="U55" s="166"/>
    </row>
    <row r="56" spans="2:21">
      <c r="B56" s="165" t="s">
        <v>962</v>
      </c>
      <c r="C56" s="166">
        <v>33</v>
      </c>
      <c r="D56" s="166">
        <v>11</v>
      </c>
      <c r="E56" s="166">
        <v>28</v>
      </c>
      <c r="F56" s="166" t="e">
        <v>#DIV/0!</v>
      </c>
      <c r="G56" s="166">
        <v>75</v>
      </c>
      <c r="H56" s="166">
        <v>158</v>
      </c>
      <c r="I56" s="166">
        <v>1.5976027397260273</v>
      </c>
      <c r="J56" s="166">
        <v>43</v>
      </c>
      <c r="K56" s="166">
        <v>60</v>
      </c>
      <c r="L56" s="166" t="e">
        <v>#DIV/0!</v>
      </c>
      <c r="M56" s="166">
        <v>226</v>
      </c>
      <c r="N56" s="166">
        <v>34</v>
      </c>
      <c r="O56" s="166">
        <v>72</v>
      </c>
      <c r="P56" s="166">
        <v>106</v>
      </c>
      <c r="Q56" s="166">
        <v>46</v>
      </c>
      <c r="R56" s="166">
        <v>29</v>
      </c>
      <c r="S56" s="166"/>
      <c r="T56" s="166">
        <v>28</v>
      </c>
      <c r="U56" s="166"/>
    </row>
    <row r="57" spans="2:21">
      <c r="B57" s="165" t="s">
        <v>735</v>
      </c>
      <c r="C57" s="166">
        <v>70</v>
      </c>
      <c r="D57" s="166">
        <v>24</v>
      </c>
      <c r="E57" s="166">
        <v>81</v>
      </c>
      <c r="F57" s="166">
        <v>0.23610734616427215</v>
      </c>
      <c r="G57" s="166">
        <v>59</v>
      </c>
      <c r="H57" s="166">
        <v>117</v>
      </c>
      <c r="I57" s="166">
        <v>1.9796362666982614</v>
      </c>
      <c r="J57" s="166">
        <v>25</v>
      </c>
      <c r="K57" s="166">
        <v>42</v>
      </c>
      <c r="L57" s="166" t="e">
        <v>#DIV/0!</v>
      </c>
      <c r="M57" s="166">
        <v>215</v>
      </c>
      <c r="N57" s="166">
        <v>44</v>
      </c>
      <c r="O57" s="166">
        <v>87</v>
      </c>
      <c r="P57" s="166">
        <v>131</v>
      </c>
      <c r="Q57" s="166">
        <v>105</v>
      </c>
      <c r="R57" s="166">
        <v>62</v>
      </c>
      <c r="S57" s="166">
        <v>1</v>
      </c>
      <c r="T57" s="166">
        <v>65</v>
      </c>
      <c r="U57" s="166">
        <v>67</v>
      </c>
    </row>
    <row r="58" spans="2:21">
      <c r="B58" s="165" t="s">
        <v>1262</v>
      </c>
      <c r="C58" s="166">
        <v>64</v>
      </c>
      <c r="D58" s="166">
        <v>34</v>
      </c>
      <c r="E58" s="166">
        <v>102</v>
      </c>
      <c r="F58" s="166">
        <v>0.23661971830985915</v>
      </c>
      <c r="G58" s="166">
        <v>133</v>
      </c>
      <c r="H58" s="166">
        <v>245</v>
      </c>
      <c r="I58" s="166">
        <v>1.6345029239766082</v>
      </c>
      <c r="J58" s="166">
        <v>74</v>
      </c>
      <c r="K58" s="166">
        <v>117</v>
      </c>
      <c r="L58" s="166">
        <v>0.38135254101640653</v>
      </c>
      <c r="M58" s="166">
        <v>442</v>
      </c>
      <c r="N58" s="166">
        <v>131</v>
      </c>
      <c r="O58" s="166">
        <v>186</v>
      </c>
      <c r="P58" s="166">
        <v>317</v>
      </c>
      <c r="Q58" s="166">
        <v>117</v>
      </c>
      <c r="R58" s="166">
        <v>92</v>
      </c>
      <c r="S58" s="166">
        <v>38</v>
      </c>
      <c r="T58" s="166">
        <v>120</v>
      </c>
      <c r="U58" s="166">
        <v>100</v>
      </c>
    </row>
    <row r="59" spans="2:21">
      <c r="B59" s="165" t="s">
        <v>1092</v>
      </c>
      <c r="C59" s="166">
        <v>18</v>
      </c>
      <c r="D59" s="166"/>
      <c r="E59" s="166">
        <v>9</v>
      </c>
      <c r="F59" s="166" t="e">
        <v>#DIV/0!</v>
      </c>
      <c r="G59" s="166">
        <v>11</v>
      </c>
      <c r="H59" s="166">
        <v>37</v>
      </c>
      <c r="I59" s="166">
        <v>0.3235294117647059</v>
      </c>
      <c r="J59" s="166">
        <v>8</v>
      </c>
      <c r="K59" s="166">
        <v>16</v>
      </c>
      <c r="L59" s="166" t="e">
        <v>#DIV/0!</v>
      </c>
      <c r="M59" s="166">
        <v>30</v>
      </c>
      <c r="N59" s="166">
        <v>11</v>
      </c>
      <c r="O59" s="166">
        <v>23</v>
      </c>
      <c r="P59" s="166">
        <v>34</v>
      </c>
      <c r="Q59" s="166">
        <v>34</v>
      </c>
      <c r="R59" s="166">
        <v>15</v>
      </c>
      <c r="S59" s="166"/>
      <c r="T59" s="166">
        <v>20</v>
      </c>
      <c r="U59" s="166"/>
    </row>
    <row r="60" spans="2:21">
      <c r="B60" s="165" t="s">
        <v>132</v>
      </c>
      <c r="C60" s="166">
        <v>98</v>
      </c>
      <c r="D60" s="166">
        <v>0</v>
      </c>
      <c r="E60" s="166">
        <v>2</v>
      </c>
      <c r="F60" s="166" t="e">
        <v>#DIV/0!</v>
      </c>
      <c r="G60" s="166">
        <v>195</v>
      </c>
      <c r="H60" s="166">
        <v>452</v>
      </c>
      <c r="I60" s="166">
        <v>1.6372171649913956</v>
      </c>
      <c r="J60" s="166">
        <v>126</v>
      </c>
      <c r="K60" s="166">
        <v>239</v>
      </c>
      <c r="L60" s="166">
        <v>0.5285112121465132</v>
      </c>
      <c r="M60" s="166">
        <v>516</v>
      </c>
      <c r="N60" s="166">
        <v>152</v>
      </c>
      <c r="O60" s="166">
        <v>247</v>
      </c>
      <c r="P60" s="166">
        <v>399</v>
      </c>
      <c r="Q60" s="166">
        <v>113</v>
      </c>
      <c r="R60" s="166">
        <v>110</v>
      </c>
      <c r="S60" s="166">
        <v>21</v>
      </c>
      <c r="T60" s="166">
        <v>141</v>
      </c>
      <c r="U60" s="166">
        <v>165</v>
      </c>
    </row>
    <row r="61" spans="2:21">
      <c r="B61" s="165" t="s">
        <v>387</v>
      </c>
      <c r="C61" s="166">
        <v>74</v>
      </c>
      <c r="D61" s="166">
        <v>19</v>
      </c>
      <c r="E61" s="166">
        <v>66</v>
      </c>
      <c r="F61" s="166">
        <v>0.30859010270774978</v>
      </c>
      <c r="G61" s="166">
        <v>368</v>
      </c>
      <c r="H61" s="166">
        <v>749</v>
      </c>
      <c r="I61" s="166">
        <v>1.4317848975773462</v>
      </c>
      <c r="J61" s="166">
        <v>291</v>
      </c>
      <c r="K61" s="166">
        <v>436</v>
      </c>
      <c r="L61" s="166">
        <v>0.68018987574443057</v>
      </c>
      <c r="M61" s="166">
        <v>1084</v>
      </c>
      <c r="N61" s="166">
        <v>151</v>
      </c>
      <c r="O61" s="166">
        <v>236</v>
      </c>
      <c r="P61" s="166">
        <v>387</v>
      </c>
      <c r="Q61" s="166">
        <v>196</v>
      </c>
      <c r="R61" s="166">
        <v>116</v>
      </c>
      <c r="S61" s="166">
        <v>15</v>
      </c>
      <c r="T61" s="166">
        <v>239</v>
      </c>
      <c r="U61" s="166">
        <v>82</v>
      </c>
    </row>
    <row r="62" spans="2:21">
      <c r="B62" s="165" t="s">
        <v>1214</v>
      </c>
      <c r="C62" s="166">
        <v>22</v>
      </c>
      <c r="D62" s="166">
        <v>5</v>
      </c>
      <c r="E62" s="166">
        <v>11</v>
      </c>
      <c r="F62" s="166">
        <v>0.45454545454545453</v>
      </c>
      <c r="G62" s="166">
        <v>19</v>
      </c>
      <c r="H62" s="166">
        <v>51</v>
      </c>
      <c r="I62" s="166">
        <v>0.37254901960784315</v>
      </c>
      <c r="J62" s="166">
        <v>18</v>
      </c>
      <c r="K62" s="166">
        <v>38</v>
      </c>
      <c r="L62" s="166">
        <v>0.47368421052631576</v>
      </c>
      <c r="M62" s="166">
        <v>71</v>
      </c>
      <c r="N62" s="166">
        <v>13</v>
      </c>
      <c r="O62" s="166">
        <v>36</v>
      </c>
      <c r="P62" s="166">
        <v>49</v>
      </c>
      <c r="Q62" s="166">
        <v>59</v>
      </c>
      <c r="R62" s="166">
        <v>31</v>
      </c>
      <c r="S62" s="166">
        <v>8</v>
      </c>
      <c r="T62" s="166">
        <v>57</v>
      </c>
      <c r="U62" s="166">
        <v>67</v>
      </c>
    </row>
    <row r="63" spans="2:21">
      <c r="B63" s="165" t="s">
        <v>545</v>
      </c>
      <c r="C63" s="166">
        <v>28</v>
      </c>
      <c r="D63" s="166"/>
      <c r="E63" s="166">
        <v>19</v>
      </c>
      <c r="F63" s="166">
        <v>0</v>
      </c>
      <c r="G63" s="166">
        <v>3</v>
      </c>
      <c r="H63" s="166">
        <v>7</v>
      </c>
      <c r="I63" s="166">
        <v>0.91666666666666663</v>
      </c>
      <c r="J63" s="166">
        <v>4</v>
      </c>
      <c r="K63" s="166">
        <v>7</v>
      </c>
      <c r="L63" s="166">
        <v>0.33333333333333331</v>
      </c>
      <c r="M63" s="166">
        <v>10</v>
      </c>
      <c r="N63" s="166">
        <v>6</v>
      </c>
      <c r="O63" s="166">
        <v>5</v>
      </c>
      <c r="P63" s="166">
        <v>11</v>
      </c>
      <c r="Q63" s="166">
        <v>7</v>
      </c>
      <c r="R63" s="166">
        <v>6</v>
      </c>
      <c r="S63" s="166"/>
      <c r="T63" s="166">
        <v>9</v>
      </c>
      <c r="U63" s="166">
        <v>9</v>
      </c>
    </row>
    <row r="64" spans="2:21">
      <c r="B64" s="165" t="s">
        <v>1000</v>
      </c>
      <c r="C64" s="166">
        <v>65</v>
      </c>
      <c r="D64" s="166">
        <v>54</v>
      </c>
      <c r="E64" s="166">
        <v>195</v>
      </c>
      <c r="F64" s="166" t="e">
        <v>#DIV/0!</v>
      </c>
      <c r="G64" s="166">
        <v>109</v>
      </c>
      <c r="H64" s="166">
        <v>276</v>
      </c>
      <c r="I64" s="166" t="e">
        <v>#DIV/0!</v>
      </c>
      <c r="J64" s="166">
        <v>51</v>
      </c>
      <c r="K64" s="166">
        <v>77</v>
      </c>
      <c r="L64" s="166" t="e">
        <v>#DIV/0!</v>
      </c>
      <c r="M64" s="166">
        <v>431</v>
      </c>
      <c r="N64" s="166">
        <v>67</v>
      </c>
      <c r="O64" s="166">
        <v>146</v>
      </c>
      <c r="P64" s="166">
        <v>213</v>
      </c>
      <c r="Q64" s="166">
        <v>99</v>
      </c>
      <c r="R64" s="166">
        <v>72</v>
      </c>
      <c r="S64" s="166"/>
      <c r="T64" s="166">
        <v>109</v>
      </c>
      <c r="U64" s="166"/>
    </row>
    <row r="65" spans="2:21">
      <c r="B65" s="165" t="s">
        <v>1348</v>
      </c>
      <c r="C65" s="166">
        <v>18</v>
      </c>
      <c r="D65" s="166">
        <v>7</v>
      </c>
      <c r="E65" s="166">
        <v>22</v>
      </c>
      <c r="F65" s="166">
        <v>0.31818181818181818</v>
      </c>
      <c r="G65" s="166"/>
      <c r="H65" s="166">
        <v>2</v>
      </c>
      <c r="I65" s="166">
        <v>0</v>
      </c>
      <c r="J65" s="166"/>
      <c r="K65" s="166"/>
      <c r="L65" s="166"/>
      <c r="M65" s="166">
        <v>21</v>
      </c>
      <c r="N65" s="166">
        <v>1</v>
      </c>
      <c r="O65" s="166">
        <v>1</v>
      </c>
      <c r="P65" s="166">
        <v>2</v>
      </c>
      <c r="Q65" s="166"/>
      <c r="R65" s="166">
        <v>2</v>
      </c>
      <c r="S65" s="166"/>
      <c r="T65" s="166">
        <v>1</v>
      </c>
      <c r="U65" s="166"/>
    </row>
    <row r="66" spans="2:21">
      <c r="B66" s="165" t="s">
        <v>356</v>
      </c>
      <c r="C66" s="166">
        <v>43</v>
      </c>
      <c r="D66" s="166"/>
      <c r="E66" s="166"/>
      <c r="F66" s="166" t="e">
        <v>#DIV/0!</v>
      </c>
      <c r="G66" s="166"/>
      <c r="H66" s="166">
        <v>2</v>
      </c>
      <c r="I66" s="166" t="e">
        <v>#DIV/0!</v>
      </c>
      <c r="J66" s="166">
        <v>1</v>
      </c>
      <c r="K66" s="166">
        <v>4</v>
      </c>
      <c r="L66" s="166" t="e">
        <v>#DIV/0!</v>
      </c>
      <c r="M66" s="166">
        <v>4</v>
      </c>
      <c r="N66" s="166">
        <v>2</v>
      </c>
      <c r="O66" s="166">
        <v>2</v>
      </c>
      <c r="P66" s="166">
        <v>4</v>
      </c>
      <c r="Q66" s="166">
        <v>1</v>
      </c>
      <c r="R66" s="166"/>
      <c r="S66" s="166"/>
      <c r="T66" s="166">
        <v>3</v>
      </c>
      <c r="U66" s="166"/>
    </row>
    <row r="67" spans="2:21">
      <c r="B67" s="165" t="s">
        <v>469</v>
      </c>
      <c r="C67" s="166">
        <v>21</v>
      </c>
      <c r="D67" s="166">
        <v>5</v>
      </c>
      <c r="E67" s="166">
        <v>32</v>
      </c>
      <c r="F67" s="166" t="e">
        <v>#DIV/0!</v>
      </c>
      <c r="G67" s="166">
        <v>23</v>
      </c>
      <c r="H67" s="166">
        <v>61</v>
      </c>
      <c r="I67" s="166">
        <v>0.39655172413793105</v>
      </c>
      <c r="J67" s="166">
        <v>8</v>
      </c>
      <c r="K67" s="166">
        <v>19</v>
      </c>
      <c r="L67" s="166">
        <v>0.25</v>
      </c>
      <c r="M67" s="166">
        <v>69</v>
      </c>
      <c r="N67" s="166">
        <v>13</v>
      </c>
      <c r="O67" s="166">
        <v>28</v>
      </c>
      <c r="P67" s="166">
        <v>41</v>
      </c>
      <c r="Q67" s="166">
        <v>16</v>
      </c>
      <c r="R67" s="166">
        <v>25</v>
      </c>
      <c r="S67" s="166"/>
      <c r="T67" s="166">
        <v>47</v>
      </c>
      <c r="U67" s="166">
        <v>30</v>
      </c>
    </row>
    <row r="68" spans="2:21">
      <c r="B68" s="165" t="s">
        <v>473</v>
      </c>
      <c r="C68" s="166">
        <v>24</v>
      </c>
      <c r="D68" s="166">
        <v>2</v>
      </c>
      <c r="E68" s="166">
        <v>3</v>
      </c>
      <c r="F68" s="166">
        <v>0.75</v>
      </c>
      <c r="G68" s="166">
        <v>4</v>
      </c>
      <c r="H68" s="166">
        <v>16</v>
      </c>
      <c r="I68" s="166">
        <v>0.30769230769230771</v>
      </c>
      <c r="J68" s="166">
        <v>4</v>
      </c>
      <c r="K68" s="166">
        <v>7</v>
      </c>
      <c r="L68" s="166">
        <v>0.55000000000000004</v>
      </c>
      <c r="M68" s="166">
        <v>18</v>
      </c>
      <c r="N68" s="166">
        <v>8</v>
      </c>
      <c r="O68" s="166">
        <v>12</v>
      </c>
      <c r="P68" s="166">
        <v>20</v>
      </c>
      <c r="Q68" s="166">
        <v>3</v>
      </c>
      <c r="R68" s="166">
        <v>3</v>
      </c>
      <c r="S68" s="166"/>
      <c r="T68" s="166">
        <v>5</v>
      </c>
      <c r="U68" s="166">
        <v>6</v>
      </c>
    </row>
    <row r="69" spans="2:21">
      <c r="B69" s="165" t="s">
        <v>533</v>
      </c>
      <c r="C69" s="166">
        <v>101</v>
      </c>
      <c r="D69" s="166">
        <v>36</v>
      </c>
      <c r="E69" s="166">
        <v>111</v>
      </c>
      <c r="F69" s="166">
        <v>0.32427507836990599</v>
      </c>
      <c r="G69" s="166">
        <v>219</v>
      </c>
      <c r="H69" s="166">
        <v>401</v>
      </c>
      <c r="I69" s="166">
        <v>2.1598901098901102</v>
      </c>
      <c r="J69" s="166">
        <v>124</v>
      </c>
      <c r="K69" s="166">
        <v>225</v>
      </c>
      <c r="L69" s="166">
        <v>0.54417199715707176</v>
      </c>
      <c r="M69" s="166">
        <v>670</v>
      </c>
      <c r="N69" s="166">
        <v>220</v>
      </c>
      <c r="O69" s="166">
        <v>413</v>
      </c>
      <c r="P69" s="166">
        <v>633</v>
      </c>
      <c r="Q69" s="166">
        <v>245</v>
      </c>
      <c r="R69" s="166">
        <v>248</v>
      </c>
      <c r="S69" s="166">
        <v>26</v>
      </c>
      <c r="T69" s="166">
        <v>221</v>
      </c>
      <c r="U69" s="166">
        <v>235</v>
      </c>
    </row>
    <row r="70" spans="2:21">
      <c r="B70" s="165" t="s">
        <v>691</v>
      </c>
      <c r="C70" s="166">
        <v>8</v>
      </c>
      <c r="D70" s="166">
        <v>0</v>
      </c>
      <c r="E70" s="166">
        <v>0</v>
      </c>
      <c r="F70" s="166" t="e">
        <v>#DIV/0!</v>
      </c>
      <c r="G70" s="166">
        <v>0</v>
      </c>
      <c r="H70" s="166">
        <v>0</v>
      </c>
      <c r="I70" s="166">
        <v>0</v>
      </c>
      <c r="J70" s="166">
        <v>0</v>
      </c>
      <c r="K70" s="166">
        <v>0</v>
      </c>
      <c r="L70" s="166" t="e">
        <v>#DIV/0!</v>
      </c>
      <c r="M70" s="166">
        <v>0</v>
      </c>
      <c r="N70" s="166">
        <v>0</v>
      </c>
      <c r="O70" s="166">
        <v>1</v>
      </c>
      <c r="P70" s="166">
        <v>1</v>
      </c>
      <c r="Q70" s="166">
        <v>1</v>
      </c>
      <c r="R70" s="166">
        <v>0</v>
      </c>
      <c r="S70" s="166">
        <v>0</v>
      </c>
      <c r="T70" s="166">
        <v>2</v>
      </c>
      <c r="U70" s="166">
        <v>1</v>
      </c>
    </row>
    <row r="71" spans="2:21">
      <c r="B71" s="165" t="s">
        <v>1216</v>
      </c>
      <c r="C71" s="166">
        <v>1</v>
      </c>
      <c r="D71" s="166"/>
      <c r="E71" s="166"/>
      <c r="F71" s="166" t="e">
        <v>#DIV/0!</v>
      </c>
      <c r="G71" s="166">
        <v>0</v>
      </c>
      <c r="H71" s="166">
        <v>1</v>
      </c>
      <c r="I71" s="166">
        <v>0</v>
      </c>
      <c r="J71" s="166"/>
      <c r="K71" s="166"/>
      <c r="L71" s="166" t="e">
        <v>#DIV/0!</v>
      </c>
      <c r="M71" s="166"/>
      <c r="N71" s="166"/>
      <c r="O71" s="166"/>
      <c r="P71" s="166"/>
      <c r="Q71" s="166"/>
      <c r="R71" s="166"/>
      <c r="S71" s="166"/>
      <c r="T71" s="166"/>
      <c r="U71" s="166"/>
    </row>
    <row r="72" spans="2:21">
      <c r="B72" s="165" t="s">
        <v>944</v>
      </c>
      <c r="C72" s="166">
        <v>11</v>
      </c>
      <c r="D72" s="166"/>
      <c r="E72" s="166">
        <v>1</v>
      </c>
      <c r="F72" s="166" t="e">
        <v>#DIV/0!</v>
      </c>
      <c r="G72" s="166">
        <v>0</v>
      </c>
      <c r="H72" s="166">
        <v>1</v>
      </c>
      <c r="I72" s="166" t="e">
        <v>#DIV/0!</v>
      </c>
      <c r="J72" s="166">
        <v>2</v>
      </c>
      <c r="K72" s="166">
        <v>3</v>
      </c>
      <c r="L72" s="166" t="e">
        <v>#DIV/0!</v>
      </c>
      <c r="M72" s="166">
        <v>2</v>
      </c>
      <c r="N72" s="166">
        <v>4</v>
      </c>
      <c r="O72" s="166"/>
      <c r="P72" s="166"/>
      <c r="Q72" s="166">
        <v>2</v>
      </c>
      <c r="R72" s="166">
        <v>2</v>
      </c>
      <c r="S72" s="166"/>
      <c r="T72" s="166">
        <v>3</v>
      </c>
      <c r="U72" s="166"/>
    </row>
    <row r="73" spans="2:21">
      <c r="B73" s="165" t="s">
        <v>1182</v>
      </c>
      <c r="C73" s="166">
        <v>31</v>
      </c>
      <c r="D73" s="166"/>
      <c r="E73" s="166"/>
      <c r="F73" s="166" t="e">
        <v>#DIV/0!</v>
      </c>
      <c r="G73" s="166">
        <v>4</v>
      </c>
      <c r="H73" s="166">
        <v>10</v>
      </c>
      <c r="I73" s="166" t="e">
        <v>#DIV/0!</v>
      </c>
      <c r="J73" s="166">
        <v>1</v>
      </c>
      <c r="K73" s="166">
        <v>2</v>
      </c>
      <c r="L73" s="166" t="e">
        <v>#DIV/0!</v>
      </c>
      <c r="M73" s="166">
        <v>9</v>
      </c>
      <c r="N73" s="166"/>
      <c r="O73" s="166">
        <v>3</v>
      </c>
      <c r="P73" s="166">
        <v>3</v>
      </c>
      <c r="Q73" s="166">
        <v>2</v>
      </c>
      <c r="R73" s="166"/>
      <c r="S73" s="166"/>
      <c r="T73" s="166">
        <v>1</v>
      </c>
      <c r="U73" s="166"/>
    </row>
    <row r="74" spans="2:21">
      <c r="B74" s="165" t="s">
        <v>963</v>
      </c>
      <c r="C74" s="166">
        <v>24</v>
      </c>
      <c r="D74" s="166">
        <v>7</v>
      </c>
      <c r="E74" s="166">
        <v>18</v>
      </c>
      <c r="F74" s="166">
        <v>0.3888888888888889</v>
      </c>
      <c r="G74" s="166">
        <v>35</v>
      </c>
      <c r="H74" s="166">
        <v>80</v>
      </c>
      <c r="I74" s="166">
        <v>0.4375</v>
      </c>
      <c r="J74" s="166">
        <v>17</v>
      </c>
      <c r="K74" s="166">
        <v>29</v>
      </c>
      <c r="L74" s="166">
        <v>0.58620689655172409</v>
      </c>
      <c r="M74" s="166">
        <v>108</v>
      </c>
      <c r="N74" s="166">
        <v>31</v>
      </c>
      <c r="O74" s="166">
        <v>43</v>
      </c>
      <c r="P74" s="166">
        <v>74</v>
      </c>
      <c r="Q74" s="166">
        <v>7</v>
      </c>
      <c r="R74" s="166">
        <v>10</v>
      </c>
      <c r="S74" s="166"/>
      <c r="T74" s="166">
        <v>25</v>
      </c>
      <c r="U74" s="166"/>
    </row>
    <row r="75" spans="2:21">
      <c r="B75" s="165" t="s">
        <v>1093</v>
      </c>
      <c r="C75" s="166">
        <v>15</v>
      </c>
      <c r="D75" s="166"/>
      <c r="E75" s="166"/>
      <c r="F75" s="166" t="e">
        <v>#DIV/0!</v>
      </c>
      <c r="G75" s="166">
        <v>11</v>
      </c>
      <c r="H75" s="166">
        <v>36</v>
      </c>
      <c r="I75" s="166">
        <v>0.79411764705882359</v>
      </c>
      <c r="J75" s="166">
        <v>7</v>
      </c>
      <c r="K75" s="166">
        <v>22</v>
      </c>
      <c r="L75" s="166" t="e">
        <v>#DIV/0!</v>
      </c>
      <c r="M75" s="166">
        <v>29</v>
      </c>
      <c r="N75" s="166">
        <v>12</v>
      </c>
      <c r="O75" s="166">
        <v>14</v>
      </c>
      <c r="P75" s="166">
        <v>26</v>
      </c>
      <c r="Q75" s="166">
        <v>11</v>
      </c>
      <c r="R75" s="166">
        <v>5</v>
      </c>
      <c r="S75" s="166"/>
      <c r="T75" s="166">
        <v>11</v>
      </c>
      <c r="U75" s="166"/>
    </row>
    <row r="76" spans="2:21">
      <c r="B76" s="165" t="s">
        <v>732</v>
      </c>
      <c r="C76" s="166">
        <v>102</v>
      </c>
      <c r="D76" s="166">
        <v>147</v>
      </c>
      <c r="E76" s="166">
        <v>391</v>
      </c>
      <c r="F76" s="166">
        <v>0.36871357099098573</v>
      </c>
      <c r="G76" s="166">
        <v>322</v>
      </c>
      <c r="H76" s="166">
        <v>529</v>
      </c>
      <c r="I76" s="166">
        <v>2.3998241439269989</v>
      </c>
      <c r="J76" s="166">
        <v>201</v>
      </c>
      <c r="K76" s="166">
        <v>286</v>
      </c>
      <c r="L76" s="166">
        <v>0.70707867648217915</v>
      </c>
      <c r="M76" s="166">
        <v>1286</v>
      </c>
      <c r="N76" s="166">
        <v>105</v>
      </c>
      <c r="O76" s="166">
        <v>217</v>
      </c>
      <c r="P76" s="166">
        <v>322</v>
      </c>
      <c r="Q76" s="166">
        <v>195</v>
      </c>
      <c r="R76" s="166">
        <v>123</v>
      </c>
      <c r="S76" s="166">
        <v>1</v>
      </c>
      <c r="T76" s="166">
        <v>150</v>
      </c>
      <c r="U76" s="166">
        <v>155</v>
      </c>
    </row>
    <row r="77" spans="2:21">
      <c r="B77" s="165" t="s">
        <v>440</v>
      </c>
      <c r="C77" s="166">
        <v>13</v>
      </c>
      <c r="D77" s="166">
        <v>28</v>
      </c>
      <c r="E77" s="166">
        <v>81</v>
      </c>
      <c r="F77" s="166">
        <v>0.34567901234567899</v>
      </c>
      <c r="G77" s="166">
        <v>36</v>
      </c>
      <c r="H77" s="166">
        <v>95</v>
      </c>
      <c r="I77" s="166">
        <v>0.37894736842105264</v>
      </c>
      <c r="J77" s="166">
        <v>30</v>
      </c>
      <c r="K77" s="166">
        <v>40</v>
      </c>
      <c r="L77" s="166">
        <v>0.75</v>
      </c>
      <c r="M77" s="166">
        <v>186</v>
      </c>
      <c r="N77" s="166">
        <v>8</v>
      </c>
      <c r="O77" s="166">
        <v>34</v>
      </c>
      <c r="P77" s="166">
        <v>42</v>
      </c>
      <c r="Q77" s="166">
        <v>18</v>
      </c>
      <c r="R77" s="166">
        <v>27</v>
      </c>
      <c r="S77" s="166">
        <v>3</v>
      </c>
      <c r="T77" s="166">
        <v>63</v>
      </c>
      <c r="U77" s="166"/>
    </row>
    <row r="78" spans="2:21">
      <c r="B78" s="165" t="s">
        <v>277</v>
      </c>
      <c r="C78" s="166">
        <v>115</v>
      </c>
      <c r="D78" s="166">
        <v>34</v>
      </c>
      <c r="E78" s="166">
        <v>129</v>
      </c>
      <c r="F78" s="166">
        <v>0.29026875901875904</v>
      </c>
      <c r="G78" s="166">
        <v>170</v>
      </c>
      <c r="H78" s="166">
        <v>478</v>
      </c>
      <c r="I78" s="166">
        <v>1.2358285208734372</v>
      </c>
      <c r="J78" s="166">
        <v>151</v>
      </c>
      <c r="K78" s="166">
        <v>304</v>
      </c>
      <c r="L78" s="166" t="e">
        <v>#DIV/0!</v>
      </c>
      <c r="M78" s="166">
        <v>616</v>
      </c>
      <c r="N78" s="166">
        <v>78</v>
      </c>
      <c r="O78" s="166">
        <v>213</v>
      </c>
      <c r="P78" s="166">
        <v>291</v>
      </c>
      <c r="Q78" s="166">
        <v>215</v>
      </c>
      <c r="R78" s="166">
        <v>163</v>
      </c>
      <c r="S78" s="166">
        <v>7</v>
      </c>
      <c r="T78" s="166">
        <v>268</v>
      </c>
      <c r="U78" s="166">
        <v>173</v>
      </c>
    </row>
    <row r="79" spans="2:21">
      <c r="B79" s="165" t="s">
        <v>1180</v>
      </c>
      <c r="C79" s="166">
        <v>41</v>
      </c>
      <c r="D79" s="166">
        <v>4</v>
      </c>
      <c r="E79" s="166">
        <v>23</v>
      </c>
      <c r="F79" s="166" t="e">
        <v>#DIV/0!</v>
      </c>
      <c r="G79" s="166">
        <v>22</v>
      </c>
      <c r="H79" s="166">
        <v>60</v>
      </c>
      <c r="I79" s="166" t="e">
        <v>#DIV/0!</v>
      </c>
      <c r="J79" s="166">
        <v>17</v>
      </c>
      <c r="K79" s="166">
        <v>41</v>
      </c>
      <c r="L79" s="166" t="e">
        <v>#DIV/0!</v>
      </c>
      <c r="M79" s="166">
        <v>73</v>
      </c>
      <c r="N79" s="166">
        <v>26</v>
      </c>
      <c r="O79" s="166">
        <v>35</v>
      </c>
      <c r="P79" s="166">
        <v>61</v>
      </c>
      <c r="Q79" s="166">
        <v>23</v>
      </c>
      <c r="R79" s="166">
        <v>23</v>
      </c>
      <c r="S79" s="166"/>
      <c r="T79" s="166">
        <v>37</v>
      </c>
      <c r="U79" s="166"/>
    </row>
    <row r="80" spans="2:21">
      <c r="B80" s="165" t="s">
        <v>471</v>
      </c>
      <c r="C80" s="166">
        <v>12</v>
      </c>
      <c r="D80" s="166"/>
      <c r="E80" s="166">
        <v>1</v>
      </c>
      <c r="F80" s="166">
        <v>0</v>
      </c>
      <c r="G80" s="166">
        <v>4</v>
      </c>
      <c r="H80" s="166">
        <v>16</v>
      </c>
      <c r="I80" s="166">
        <v>0.25</v>
      </c>
      <c r="J80" s="166">
        <v>3</v>
      </c>
      <c r="K80" s="166">
        <v>4</v>
      </c>
      <c r="L80" s="166">
        <v>0.75</v>
      </c>
      <c r="M80" s="166">
        <v>11</v>
      </c>
      <c r="N80" s="166"/>
      <c r="O80" s="166">
        <v>14</v>
      </c>
      <c r="P80" s="166">
        <v>14</v>
      </c>
      <c r="Q80" s="166">
        <v>5</v>
      </c>
      <c r="R80" s="166">
        <v>17</v>
      </c>
      <c r="S80" s="166"/>
      <c r="T80" s="166">
        <v>31</v>
      </c>
      <c r="U80" s="166"/>
    </row>
    <row r="81" spans="2:21">
      <c r="B81" s="165" t="s">
        <v>536</v>
      </c>
      <c r="C81" s="166">
        <v>77</v>
      </c>
      <c r="D81" s="166">
        <v>2</v>
      </c>
      <c r="E81" s="166">
        <v>23</v>
      </c>
      <c r="F81" s="166" t="e">
        <v>#DIV/0!</v>
      </c>
      <c r="G81" s="166">
        <v>39</v>
      </c>
      <c r="H81" s="166">
        <v>88</v>
      </c>
      <c r="I81" s="166">
        <v>1.7652902652902653</v>
      </c>
      <c r="J81" s="166">
        <v>10</v>
      </c>
      <c r="K81" s="166">
        <v>24</v>
      </c>
      <c r="L81" s="166">
        <v>0.4128205128205128</v>
      </c>
      <c r="M81" s="166">
        <v>94</v>
      </c>
      <c r="N81" s="166">
        <v>59</v>
      </c>
      <c r="O81" s="166">
        <v>86</v>
      </c>
      <c r="P81" s="166">
        <v>145</v>
      </c>
      <c r="Q81" s="166">
        <v>39</v>
      </c>
      <c r="R81" s="166">
        <v>34</v>
      </c>
      <c r="S81" s="166">
        <v>2</v>
      </c>
      <c r="T81" s="166">
        <v>45</v>
      </c>
      <c r="U81" s="166">
        <v>49</v>
      </c>
    </row>
    <row r="82" spans="2:21">
      <c r="B82" s="165" t="s">
        <v>474</v>
      </c>
      <c r="C82" s="166">
        <v>14</v>
      </c>
      <c r="D82" s="166"/>
      <c r="E82" s="166">
        <v>2</v>
      </c>
      <c r="F82" s="166" t="e">
        <v>#DIV/0!</v>
      </c>
      <c r="G82" s="166"/>
      <c r="H82" s="166">
        <v>4</v>
      </c>
      <c r="I82" s="166" t="e">
        <v>#DIV/0!</v>
      </c>
      <c r="J82" s="166">
        <v>2</v>
      </c>
      <c r="K82" s="166">
        <v>6</v>
      </c>
      <c r="L82" s="166" t="e">
        <v>#DIV/0!</v>
      </c>
      <c r="M82" s="166">
        <v>2</v>
      </c>
      <c r="N82" s="166">
        <v>2</v>
      </c>
      <c r="O82" s="166">
        <v>5</v>
      </c>
      <c r="P82" s="166">
        <v>7</v>
      </c>
      <c r="Q82" s="166">
        <v>2</v>
      </c>
      <c r="R82" s="166">
        <v>3</v>
      </c>
      <c r="S82" s="166">
        <v>2</v>
      </c>
      <c r="T82" s="166">
        <v>9</v>
      </c>
      <c r="U82" s="166">
        <v>8</v>
      </c>
    </row>
    <row r="83" spans="2:21">
      <c r="B83" s="165" t="s">
        <v>706</v>
      </c>
      <c r="C83" s="166">
        <v>4</v>
      </c>
      <c r="D83" s="166">
        <v>0</v>
      </c>
      <c r="E83" s="166">
        <v>0</v>
      </c>
      <c r="F83" s="166" t="e">
        <v>#DIV/0!</v>
      </c>
      <c r="G83" s="166">
        <v>0</v>
      </c>
      <c r="H83" s="166">
        <v>1</v>
      </c>
      <c r="I83" s="166">
        <v>0</v>
      </c>
      <c r="J83" s="166">
        <v>0</v>
      </c>
      <c r="K83" s="166">
        <v>0</v>
      </c>
      <c r="L83" s="166" t="e">
        <v>#DIV/0!</v>
      </c>
      <c r="M83" s="166">
        <v>0</v>
      </c>
      <c r="N83" s="166">
        <v>0</v>
      </c>
      <c r="O83" s="166">
        <v>0</v>
      </c>
      <c r="P83" s="166">
        <v>0</v>
      </c>
      <c r="Q83" s="166">
        <v>1</v>
      </c>
      <c r="R83" s="166">
        <v>0</v>
      </c>
      <c r="S83" s="166">
        <v>0</v>
      </c>
      <c r="T83" s="166">
        <v>0</v>
      </c>
      <c r="U83" s="166">
        <v>1</v>
      </c>
    </row>
    <row r="84" spans="2:21">
      <c r="B84" s="165" t="s">
        <v>1001</v>
      </c>
      <c r="C84" s="166">
        <v>56</v>
      </c>
      <c r="D84" s="166">
        <v>23</v>
      </c>
      <c r="E84" s="166">
        <v>71</v>
      </c>
      <c r="F84" s="166" t="e">
        <v>#DIV/0!</v>
      </c>
      <c r="G84" s="166">
        <v>33</v>
      </c>
      <c r="H84" s="166">
        <v>77</v>
      </c>
      <c r="I84" s="166" t="e">
        <v>#DIV/0!</v>
      </c>
      <c r="J84" s="166">
        <v>32</v>
      </c>
      <c r="K84" s="166">
        <v>53</v>
      </c>
      <c r="L84" s="166" t="e">
        <v>#DIV/0!</v>
      </c>
      <c r="M84" s="166">
        <v>167</v>
      </c>
      <c r="N84" s="166">
        <v>37</v>
      </c>
      <c r="O84" s="166">
        <v>56</v>
      </c>
      <c r="P84" s="166">
        <v>93</v>
      </c>
      <c r="Q84" s="166">
        <v>110</v>
      </c>
      <c r="R84" s="166">
        <v>45</v>
      </c>
      <c r="S84" s="166"/>
      <c r="T84" s="166">
        <v>89</v>
      </c>
      <c r="U84" s="166"/>
    </row>
    <row r="85" spans="2:21">
      <c r="B85" s="165" t="s">
        <v>543</v>
      </c>
      <c r="C85" s="166">
        <v>11</v>
      </c>
      <c r="D85" s="166">
        <v>0</v>
      </c>
      <c r="E85" s="166">
        <v>0</v>
      </c>
      <c r="F85" s="166" t="e">
        <v>#DIV/0!</v>
      </c>
      <c r="G85" s="166">
        <v>0</v>
      </c>
      <c r="H85" s="166">
        <v>6</v>
      </c>
      <c r="I85" s="166">
        <v>0</v>
      </c>
      <c r="J85" s="166">
        <v>1</v>
      </c>
      <c r="K85" s="166">
        <v>2</v>
      </c>
      <c r="L85" s="166" t="e">
        <v>#DIV/0!</v>
      </c>
      <c r="M85" s="166">
        <v>1</v>
      </c>
      <c r="N85" s="166">
        <v>4</v>
      </c>
      <c r="O85" s="166">
        <v>1</v>
      </c>
      <c r="P85" s="166">
        <v>5</v>
      </c>
      <c r="Q85" s="166">
        <v>1</v>
      </c>
      <c r="R85" s="166">
        <v>2</v>
      </c>
      <c r="S85" s="166">
        <v>0</v>
      </c>
      <c r="T85" s="166">
        <v>2</v>
      </c>
      <c r="U85" s="166">
        <v>6</v>
      </c>
    </row>
    <row r="86" spans="2:21">
      <c r="B86" s="165" t="s">
        <v>325</v>
      </c>
      <c r="C86" s="166">
        <v>93</v>
      </c>
      <c r="D86" s="166">
        <v>68</v>
      </c>
      <c r="E86" s="166">
        <v>196</v>
      </c>
      <c r="F86" s="166">
        <v>0.38840434052646977</v>
      </c>
      <c r="G86" s="166">
        <v>153</v>
      </c>
      <c r="H86" s="166">
        <v>349</v>
      </c>
      <c r="I86" s="166">
        <v>1.541491537266185</v>
      </c>
      <c r="J86" s="166">
        <v>81</v>
      </c>
      <c r="K86" s="166">
        <v>124</v>
      </c>
      <c r="L86" s="166">
        <v>0.73330351818723905</v>
      </c>
      <c r="M86" s="166">
        <v>960</v>
      </c>
      <c r="N86" s="166">
        <v>78</v>
      </c>
      <c r="O86" s="166">
        <v>148</v>
      </c>
      <c r="P86" s="166">
        <v>226</v>
      </c>
      <c r="Q86" s="166">
        <v>80</v>
      </c>
      <c r="R86" s="166">
        <v>52</v>
      </c>
      <c r="S86" s="166">
        <v>6</v>
      </c>
      <c r="T86" s="166">
        <v>175</v>
      </c>
      <c r="U86" s="166">
        <v>67</v>
      </c>
    </row>
    <row r="87" spans="2:21">
      <c r="B87" s="165" t="s">
        <v>900</v>
      </c>
      <c r="C87" s="166">
        <v>44</v>
      </c>
      <c r="D87" s="166">
        <v>9</v>
      </c>
      <c r="E87" s="166">
        <v>31</v>
      </c>
      <c r="F87" s="166">
        <v>0.45833333333333331</v>
      </c>
      <c r="G87" s="166">
        <v>15</v>
      </c>
      <c r="H87" s="166">
        <v>46</v>
      </c>
      <c r="I87" s="166">
        <v>0.71785714285714286</v>
      </c>
      <c r="J87" s="166">
        <v>10</v>
      </c>
      <c r="K87" s="166">
        <v>22</v>
      </c>
      <c r="L87" s="166">
        <v>0.45098039215686275</v>
      </c>
      <c r="M87" s="166">
        <v>67</v>
      </c>
      <c r="N87" s="166">
        <v>12</v>
      </c>
      <c r="O87" s="166">
        <v>22</v>
      </c>
      <c r="P87" s="166">
        <v>34</v>
      </c>
      <c r="Q87" s="166">
        <v>15</v>
      </c>
      <c r="R87" s="166">
        <v>11</v>
      </c>
      <c r="S87" s="166">
        <v>1</v>
      </c>
      <c r="T87" s="166">
        <v>21</v>
      </c>
      <c r="U87" s="166">
        <v>15</v>
      </c>
    </row>
    <row r="88" spans="2:21">
      <c r="B88" s="165" t="s">
        <v>1266</v>
      </c>
      <c r="C88" s="166">
        <v>60</v>
      </c>
      <c r="D88" s="166">
        <v>32</v>
      </c>
      <c r="E88" s="166">
        <v>115</v>
      </c>
      <c r="F88" s="166">
        <v>0.21338383838383837</v>
      </c>
      <c r="G88" s="166">
        <v>104</v>
      </c>
      <c r="H88" s="166">
        <v>205</v>
      </c>
      <c r="I88" s="166">
        <v>1.5594528794652738</v>
      </c>
      <c r="J88" s="166">
        <v>48</v>
      </c>
      <c r="K88" s="166">
        <v>87</v>
      </c>
      <c r="L88" s="166">
        <v>0.5627705627705627</v>
      </c>
      <c r="M88" s="166">
        <v>352</v>
      </c>
      <c r="N88" s="166">
        <v>83</v>
      </c>
      <c r="O88" s="166">
        <v>147</v>
      </c>
      <c r="P88" s="166">
        <v>230</v>
      </c>
      <c r="Q88" s="166">
        <v>71</v>
      </c>
      <c r="R88" s="166">
        <v>55</v>
      </c>
      <c r="S88" s="166">
        <v>7</v>
      </c>
      <c r="T88" s="166">
        <v>61</v>
      </c>
      <c r="U88" s="166">
        <v>70</v>
      </c>
    </row>
    <row r="89" spans="2:21">
      <c r="B89" s="165" t="s">
        <v>422</v>
      </c>
      <c r="C89" s="166">
        <v>47</v>
      </c>
      <c r="D89" s="166"/>
      <c r="E89" s="166"/>
      <c r="F89" s="166" t="e">
        <v>#DIV/0!</v>
      </c>
      <c r="G89" s="166">
        <v>152</v>
      </c>
      <c r="H89" s="166">
        <v>251</v>
      </c>
      <c r="I89" s="166" t="e">
        <v>#DIV/0!</v>
      </c>
      <c r="J89" s="166">
        <v>87</v>
      </c>
      <c r="K89" s="166">
        <v>125</v>
      </c>
      <c r="L89" s="166" t="e">
        <v>#DIV/0!</v>
      </c>
      <c r="M89" s="166">
        <v>391</v>
      </c>
      <c r="N89" s="166">
        <v>90</v>
      </c>
      <c r="O89" s="166">
        <v>143</v>
      </c>
      <c r="P89" s="166">
        <v>233</v>
      </c>
      <c r="Q89" s="166">
        <v>18</v>
      </c>
      <c r="R89" s="166">
        <v>22</v>
      </c>
      <c r="S89" s="166"/>
      <c r="T89" s="166">
        <v>43</v>
      </c>
      <c r="U89" s="166"/>
    </row>
    <row r="90" spans="2:21">
      <c r="B90" s="165" t="s">
        <v>1235</v>
      </c>
      <c r="C90" s="166">
        <v>47</v>
      </c>
      <c r="D90" s="166">
        <v>0</v>
      </c>
      <c r="E90" s="166">
        <v>13</v>
      </c>
      <c r="F90" s="166">
        <v>0</v>
      </c>
      <c r="G90" s="166">
        <v>14</v>
      </c>
      <c r="H90" s="166">
        <v>25</v>
      </c>
      <c r="I90" s="166">
        <v>2.375</v>
      </c>
      <c r="J90" s="166"/>
      <c r="K90" s="166">
        <v>6</v>
      </c>
      <c r="L90" s="166" t="e">
        <v>#DIV/0!</v>
      </c>
      <c r="M90" s="166">
        <v>28</v>
      </c>
      <c r="N90" s="166">
        <v>11</v>
      </c>
      <c r="O90" s="166">
        <v>12</v>
      </c>
      <c r="P90" s="166">
        <v>23</v>
      </c>
      <c r="Q90" s="166">
        <v>13</v>
      </c>
      <c r="R90" s="166">
        <v>14</v>
      </c>
      <c r="S90" s="166"/>
      <c r="T90" s="166">
        <v>16</v>
      </c>
      <c r="U90" s="166">
        <v>9</v>
      </c>
    </row>
    <row r="91" spans="2:21">
      <c r="B91" s="165" t="s">
        <v>1095</v>
      </c>
      <c r="C91" s="166">
        <v>76</v>
      </c>
      <c r="D91" s="166">
        <v>130</v>
      </c>
      <c r="E91" s="166">
        <v>333</v>
      </c>
      <c r="F91" s="166" t="e">
        <v>#DIV/0!</v>
      </c>
      <c r="G91" s="166">
        <v>127</v>
      </c>
      <c r="H91" s="166">
        <v>359</v>
      </c>
      <c r="I91" s="166">
        <v>1.7281968071781559</v>
      </c>
      <c r="J91" s="166">
        <v>195</v>
      </c>
      <c r="K91" s="166">
        <v>300</v>
      </c>
      <c r="L91" s="166">
        <v>0.67971436375136562</v>
      </c>
      <c r="M91" s="166">
        <v>839</v>
      </c>
      <c r="N91" s="166">
        <v>123</v>
      </c>
      <c r="O91" s="166">
        <v>114</v>
      </c>
      <c r="P91" s="166">
        <v>237</v>
      </c>
      <c r="Q91" s="166">
        <v>122</v>
      </c>
      <c r="R91" s="166">
        <v>120</v>
      </c>
      <c r="S91" s="166"/>
      <c r="T91" s="166">
        <v>107</v>
      </c>
      <c r="U91" s="166"/>
    </row>
    <row r="92" spans="2:21">
      <c r="B92" s="165" t="s">
        <v>465</v>
      </c>
      <c r="C92" s="166">
        <v>34</v>
      </c>
      <c r="D92" s="166"/>
      <c r="E92" s="166"/>
      <c r="F92" s="166" t="e">
        <v>#DIV/0!</v>
      </c>
      <c r="G92" s="166">
        <v>29</v>
      </c>
      <c r="H92" s="166">
        <v>90</v>
      </c>
      <c r="I92" s="166">
        <v>0.5470473718364699</v>
      </c>
      <c r="J92" s="166">
        <v>18</v>
      </c>
      <c r="K92" s="166">
        <v>31</v>
      </c>
      <c r="L92" s="166">
        <v>0.61190476190476195</v>
      </c>
      <c r="M92" s="166">
        <v>76</v>
      </c>
      <c r="N92" s="166">
        <v>40</v>
      </c>
      <c r="O92" s="166">
        <v>59</v>
      </c>
      <c r="P92" s="166">
        <v>99</v>
      </c>
      <c r="Q92" s="166">
        <v>10</v>
      </c>
      <c r="R92" s="166">
        <v>26</v>
      </c>
      <c r="S92" s="166">
        <v>5</v>
      </c>
      <c r="T92" s="166">
        <v>40</v>
      </c>
      <c r="U92" s="166">
        <v>18</v>
      </c>
    </row>
    <row r="93" spans="2:21">
      <c r="B93" s="165" t="s">
        <v>475</v>
      </c>
      <c r="C93" s="166">
        <v>26</v>
      </c>
      <c r="D93" s="166"/>
      <c r="E93" s="166"/>
      <c r="F93" s="166" t="e">
        <v>#DIV/0!</v>
      </c>
      <c r="G93" s="166">
        <v>4</v>
      </c>
      <c r="H93" s="166">
        <v>16</v>
      </c>
      <c r="I93" s="166">
        <v>0.62857142857142856</v>
      </c>
      <c r="J93" s="166">
        <v>1</v>
      </c>
      <c r="K93" s="166">
        <v>7</v>
      </c>
      <c r="L93" s="166">
        <v>0.16666666666666666</v>
      </c>
      <c r="M93" s="166">
        <v>9</v>
      </c>
      <c r="N93" s="166">
        <v>4</v>
      </c>
      <c r="O93" s="166">
        <v>6</v>
      </c>
      <c r="P93" s="166">
        <v>10</v>
      </c>
      <c r="Q93" s="166">
        <v>1</v>
      </c>
      <c r="R93" s="166">
        <v>3</v>
      </c>
      <c r="S93" s="166"/>
      <c r="T93" s="166">
        <v>5</v>
      </c>
      <c r="U93" s="166">
        <v>5</v>
      </c>
    </row>
    <row r="94" spans="2:21">
      <c r="B94" s="165" t="s">
        <v>439</v>
      </c>
      <c r="C94" s="166">
        <v>51</v>
      </c>
      <c r="D94" s="166"/>
      <c r="E94" s="166"/>
      <c r="F94" s="166" t="e">
        <v>#DIV/0!</v>
      </c>
      <c r="G94" s="166">
        <v>23</v>
      </c>
      <c r="H94" s="166">
        <v>56</v>
      </c>
      <c r="I94" s="166" t="e">
        <v>#DIV/0!</v>
      </c>
      <c r="J94" s="166">
        <v>24</v>
      </c>
      <c r="K94" s="166">
        <v>43</v>
      </c>
      <c r="L94" s="166" t="e">
        <v>#DIV/0!</v>
      </c>
      <c r="M94" s="166">
        <v>70</v>
      </c>
      <c r="N94" s="166">
        <v>27</v>
      </c>
      <c r="O94" s="166">
        <v>36</v>
      </c>
      <c r="P94" s="166">
        <v>63</v>
      </c>
      <c r="Q94" s="166">
        <v>39</v>
      </c>
      <c r="R94" s="166">
        <v>31</v>
      </c>
      <c r="S94" s="166"/>
      <c r="T94" s="166">
        <v>51</v>
      </c>
      <c r="U94" s="166"/>
    </row>
    <row r="95" spans="2:21">
      <c r="B95" s="165" t="s">
        <v>925</v>
      </c>
      <c r="C95" s="166">
        <v>20</v>
      </c>
      <c r="D95" s="166">
        <v>2</v>
      </c>
      <c r="E95" s="166">
        <v>7</v>
      </c>
      <c r="F95" s="166">
        <v>0.2857142857142857</v>
      </c>
      <c r="G95" s="166">
        <v>33</v>
      </c>
      <c r="H95" s="166">
        <v>82</v>
      </c>
      <c r="I95" s="166">
        <v>0.40243902439024393</v>
      </c>
      <c r="J95" s="166">
        <v>22</v>
      </c>
      <c r="K95" s="166">
        <v>45</v>
      </c>
      <c r="L95" s="166">
        <v>0.48888888888888887</v>
      </c>
      <c r="M95" s="166">
        <v>94</v>
      </c>
      <c r="N95" s="166">
        <v>39</v>
      </c>
      <c r="O95" s="166"/>
      <c r="P95" s="166"/>
      <c r="Q95" s="166">
        <v>16</v>
      </c>
      <c r="R95" s="166">
        <v>10</v>
      </c>
      <c r="S95" s="166"/>
      <c r="T95" s="166">
        <v>24</v>
      </c>
      <c r="U95" s="166"/>
    </row>
    <row r="96" spans="2:21">
      <c r="B96" s="165" t="s">
        <v>692</v>
      </c>
      <c r="C96" s="166">
        <v>5</v>
      </c>
      <c r="D96" s="166">
        <v>1</v>
      </c>
      <c r="E96" s="166">
        <v>3</v>
      </c>
      <c r="F96" s="166">
        <v>0.33333333333333331</v>
      </c>
      <c r="G96" s="166">
        <v>2</v>
      </c>
      <c r="H96" s="166">
        <v>3</v>
      </c>
      <c r="I96" s="166">
        <v>0.66666666666666663</v>
      </c>
      <c r="J96" s="166"/>
      <c r="K96" s="166"/>
      <c r="L96" s="166" t="e">
        <v>#DIV/0!</v>
      </c>
      <c r="M96" s="166">
        <v>7</v>
      </c>
      <c r="N96" s="166">
        <v>3</v>
      </c>
      <c r="O96" s="166">
        <v>3</v>
      </c>
      <c r="P96" s="166">
        <v>6</v>
      </c>
      <c r="Q96" s="166">
        <v>3</v>
      </c>
      <c r="R96" s="166">
        <v>1</v>
      </c>
      <c r="S96" s="166"/>
      <c r="T96" s="166">
        <v>1</v>
      </c>
      <c r="U96" s="166">
        <v>1</v>
      </c>
    </row>
    <row r="97" spans="2:21">
      <c r="B97" s="165" t="s">
        <v>921</v>
      </c>
      <c r="C97" s="166">
        <v>69</v>
      </c>
      <c r="D97" s="166">
        <v>43</v>
      </c>
      <c r="E97" s="166">
        <v>145</v>
      </c>
      <c r="F97" s="166">
        <v>0.22522669032130888</v>
      </c>
      <c r="G97" s="166">
        <v>153</v>
      </c>
      <c r="H97" s="166">
        <v>361</v>
      </c>
      <c r="I97" s="166">
        <v>1.7321173291358336</v>
      </c>
      <c r="J97" s="166">
        <v>148</v>
      </c>
      <c r="K97" s="166">
        <v>240</v>
      </c>
      <c r="L97" s="166">
        <v>0.55391666666666672</v>
      </c>
      <c r="M97" s="166">
        <v>583</v>
      </c>
      <c r="N97" s="166">
        <v>69</v>
      </c>
      <c r="O97" s="166">
        <v>82</v>
      </c>
      <c r="P97" s="166">
        <v>124</v>
      </c>
      <c r="Q97" s="166">
        <v>196</v>
      </c>
      <c r="R97" s="166">
        <v>102</v>
      </c>
      <c r="S97" s="166"/>
      <c r="T97" s="166">
        <v>238</v>
      </c>
      <c r="U97" s="166"/>
    </row>
    <row r="98" spans="2:21">
      <c r="B98" s="165" t="s">
        <v>133</v>
      </c>
      <c r="C98" s="166">
        <v>27</v>
      </c>
      <c r="D98" s="166">
        <v>30</v>
      </c>
      <c r="E98" s="166">
        <v>87</v>
      </c>
      <c r="F98" s="166">
        <v>0.34482758620689657</v>
      </c>
      <c r="G98" s="166">
        <v>118</v>
      </c>
      <c r="H98" s="166">
        <v>199</v>
      </c>
      <c r="I98" s="166">
        <v>0.59296482412060303</v>
      </c>
      <c r="J98" s="166">
        <v>71</v>
      </c>
      <c r="K98" s="166">
        <v>124</v>
      </c>
      <c r="L98" s="166">
        <v>0.57258064516129037</v>
      </c>
      <c r="M98" s="166">
        <v>397</v>
      </c>
      <c r="N98" s="166">
        <v>62</v>
      </c>
      <c r="O98" s="166">
        <v>137</v>
      </c>
      <c r="P98" s="166">
        <v>199</v>
      </c>
      <c r="Q98" s="166">
        <v>62</v>
      </c>
      <c r="R98" s="166">
        <v>49</v>
      </c>
      <c r="S98" s="166">
        <v>37</v>
      </c>
      <c r="T98" s="166">
        <v>70</v>
      </c>
      <c r="U98" s="166">
        <v>61</v>
      </c>
    </row>
    <row r="99" spans="2:21">
      <c r="B99" s="165" t="s">
        <v>1350</v>
      </c>
      <c r="C99" s="166">
        <v>18</v>
      </c>
      <c r="D99" s="166">
        <v>3</v>
      </c>
      <c r="E99" s="166">
        <v>12</v>
      </c>
      <c r="F99" s="166">
        <v>0.25</v>
      </c>
      <c r="G99" s="166">
        <v>2</v>
      </c>
      <c r="H99" s="166">
        <v>5</v>
      </c>
      <c r="I99" s="166">
        <v>0.4</v>
      </c>
      <c r="J99" s="166">
        <v>1</v>
      </c>
      <c r="K99" s="166">
        <v>2</v>
      </c>
      <c r="L99" s="166">
        <v>0.5</v>
      </c>
      <c r="M99" s="166">
        <v>14</v>
      </c>
      <c r="N99" s="166"/>
      <c r="O99" s="166">
        <v>2</v>
      </c>
      <c r="P99" s="166">
        <v>2</v>
      </c>
      <c r="Q99" s="166">
        <v>2</v>
      </c>
      <c r="R99" s="166">
        <v>6</v>
      </c>
      <c r="S99" s="166"/>
      <c r="T99" s="166">
        <v>13</v>
      </c>
      <c r="U99" s="166">
        <v>3</v>
      </c>
    </row>
    <row r="100" spans="2:21">
      <c r="B100" s="165" t="s">
        <v>753</v>
      </c>
      <c r="C100" s="166">
        <v>35</v>
      </c>
      <c r="D100" s="166">
        <v>2</v>
      </c>
      <c r="E100" s="166">
        <v>8</v>
      </c>
      <c r="F100" s="166" t="e">
        <v>#DIV/0!</v>
      </c>
      <c r="G100" s="166">
        <v>16</v>
      </c>
      <c r="H100" s="166">
        <v>40</v>
      </c>
      <c r="I100" s="166">
        <v>0.82894736842105265</v>
      </c>
      <c r="J100" s="166">
        <v>2</v>
      </c>
      <c r="K100" s="166">
        <v>6</v>
      </c>
      <c r="L100" s="166" t="e">
        <v>#DIV/0!</v>
      </c>
      <c r="M100" s="166">
        <v>40</v>
      </c>
      <c r="N100" s="166">
        <v>24</v>
      </c>
      <c r="O100" s="166">
        <v>26</v>
      </c>
      <c r="P100" s="166">
        <v>50</v>
      </c>
      <c r="Q100" s="166">
        <v>6</v>
      </c>
      <c r="R100" s="166">
        <v>7</v>
      </c>
      <c r="S100" s="166"/>
      <c r="T100" s="166">
        <v>22</v>
      </c>
      <c r="U100" s="166">
        <v>20</v>
      </c>
    </row>
    <row r="101" spans="2:21">
      <c r="B101" s="165" t="s">
        <v>280</v>
      </c>
      <c r="C101" s="166">
        <v>17</v>
      </c>
      <c r="D101" s="166">
        <v>0</v>
      </c>
      <c r="E101" s="166">
        <v>1</v>
      </c>
      <c r="F101" s="166">
        <v>0</v>
      </c>
      <c r="G101" s="166">
        <v>4</v>
      </c>
      <c r="H101" s="166">
        <v>22</v>
      </c>
      <c r="I101" s="166">
        <v>0.18181818181818182</v>
      </c>
      <c r="J101" s="166">
        <v>1</v>
      </c>
      <c r="K101" s="166">
        <v>2</v>
      </c>
      <c r="L101" s="166">
        <v>0.5</v>
      </c>
      <c r="M101" s="166">
        <v>9</v>
      </c>
      <c r="N101" s="166">
        <v>4</v>
      </c>
      <c r="O101" s="166">
        <v>8</v>
      </c>
      <c r="P101" s="166">
        <v>12</v>
      </c>
      <c r="Q101" s="166">
        <v>2</v>
      </c>
      <c r="R101" s="166">
        <v>1</v>
      </c>
      <c r="S101" s="166">
        <v>0</v>
      </c>
      <c r="T101" s="166">
        <v>8</v>
      </c>
      <c r="U101" s="166">
        <v>9</v>
      </c>
    </row>
    <row r="102" spans="2:21">
      <c r="B102" s="165" t="s">
        <v>945</v>
      </c>
      <c r="C102" s="166">
        <v>8</v>
      </c>
      <c r="D102" s="166"/>
      <c r="E102" s="166"/>
      <c r="F102" s="166" t="e">
        <v>#DIV/0!</v>
      </c>
      <c r="G102" s="166">
        <v>1</v>
      </c>
      <c r="H102" s="166">
        <v>4</v>
      </c>
      <c r="I102" s="166">
        <v>0.25</v>
      </c>
      <c r="J102" s="166"/>
      <c r="K102" s="166"/>
      <c r="L102" s="166" t="e">
        <v>#DIV/0!</v>
      </c>
      <c r="M102" s="166">
        <v>2</v>
      </c>
      <c r="N102" s="166">
        <v>5</v>
      </c>
      <c r="O102" s="166"/>
      <c r="P102" s="166"/>
      <c r="Q102" s="166">
        <v>2</v>
      </c>
      <c r="R102" s="166">
        <v>2</v>
      </c>
      <c r="S102" s="166"/>
      <c r="T102" s="166">
        <v>4</v>
      </c>
      <c r="U102" s="166"/>
    </row>
    <row r="103" spans="2:21">
      <c r="B103" s="165" t="s">
        <v>923</v>
      </c>
      <c r="C103" s="166">
        <v>32</v>
      </c>
      <c r="D103" s="166">
        <v>15</v>
      </c>
      <c r="E103" s="166">
        <v>64</v>
      </c>
      <c r="F103" s="166" t="e">
        <v>#DIV/0!</v>
      </c>
      <c r="G103" s="166">
        <v>40</v>
      </c>
      <c r="H103" s="166">
        <v>100</v>
      </c>
      <c r="I103" s="166">
        <v>0.65</v>
      </c>
      <c r="J103" s="166">
        <v>44</v>
      </c>
      <c r="K103" s="166">
        <v>88</v>
      </c>
      <c r="L103" s="166">
        <v>0.43939393939393934</v>
      </c>
      <c r="M103" s="166">
        <v>169</v>
      </c>
      <c r="N103" s="166">
        <v>41</v>
      </c>
      <c r="O103" s="166">
        <v>7</v>
      </c>
      <c r="P103" s="166">
        <v>10</v>
      </c>
      <c r="Q103" s="166">
        <v>27</v>
      </c>
      <c r="R103" s="166">
        <v>20</v>
      </c>
      <c r="S103" s="166"/>
      <c r="T103" s="166">
        <v>63</v>
      </c>
      <c r="U103" s="166"/>
    </row>
    <row r="104" spans="2:21">
      <c r="B104" s="165" t="s">
        <v>278</v>
      </c>
      <c r="C104" s="166">
        <v>116</v>
      </c>
      <c r="D104" s="166">
        <v>1</v>
      </c>
      <c r="E104" s="166">
        <v>21</v>
      </c>
      <c r="F104" s="166" t="e">
        <v>#DIV/0!</v>
      </c>
      <c r="G104" s="166">
        <v>419</v>
      </c>
      <c r="H104" s="166">
        <v>985</v>
      </c>
      <c r="I104" s="166">
        <v>1.7247800641359166</v>
      </c>
      <c r="J104" s="166">
        <v>86</v>
      </c>
      <c r="K104" s="166">
        <v>187</v>
      </c>
      <c r="L104" s="166" t="e">
        <v>#DIV/0!</v>
      </c>
      <c r="M104" s="166">
        <v>1029</v>
      </c>
      <c r="N104" s="166">
        <v>226</v>
      </c>
      <c r="O104" s="166">
        <v>501</v>
      </c>
      <c r="P104" s="166">
        <v>727</v>
      </c>
      <c r="Q104" s="166">
        <v>66</v>
      </c>
      <c r="R104" s="166">
        <v>99</v>
      </c>
      <c r="S104" s="166">
        <v>102</v>
      </c>
      <c r="T104" s="166">
        <v>103</v>
      </c>
      <c r="U104" s="166">
        <v>195</v>
      </c>
    </row>
    <row r="105" spans="2:21">
      <c r="B105" s="165" t="s">
        <v>1292</v>
      </c>
      <c r="C105" s="166">
        <v>47</v>
      </c>
      <c r="D105" s="166">
        <v>29</v>
      </c>
      <c r="E105" s="166">
        <v>101</v>
      </c>
      <c r="F105" s="166">
        <v>0.30852842809364545</v>
      </c>
      <c r="G105" s="166">
        <v>75</v>
      </c>
      <c r="H105" s="166">
        <v>143</v>
      </c>
      <c r="I105" s="166">
        <v>0.97008547008547019</v>
      </c>
      <c r="J105" s="166">
        <v>23</v>
      </c>
      <c r="K105" s="166">
        <v>46</v>
      </c>
      <c r="L105" s="166">
        <v>0.59868421052631582</v>
      </c>
      <c r="M105" s="166">
        <v>260</v>
      </c>
      <c r="N105" s="166">
        <v>53</v>
      </c>
      <c r="O105" s="166">
        <v>70</v>
      </c>
      <c r="P105" s="166">
        <v>123</v>
      </c>
      <c r="Q105" s="166">
        <v>83</v>
      </c>
      <c r="R105" s="166">
        <v>84</v>
      </c>
      <c r="S105" s="166">
        <v>2</v>
      </c>
      <c r="T105" s="166">
        <v>66</v>
      </c>
      <c r="U105" s="166">
        <v>60</v>
      </c>
    </row>
    <row r="106" spans="2:21">
      <c r="B106" s="165" t="s">
        <v>336</v>
      </c>
      <c r="C106" s="166">
        <v>17</v>
      </c>
      <c r="D106" s="166">
        <v>1</v>
      </c>
      <c r="E106" s="166">
        <v>1</v>
      </c>
      <c r="F106" s="166">
        <v>1</v>
      </c>
      <c r="G106" s="166">
        <v>6</v>
      </c>
      <c r="H106" s="166">
        <v>10</v>
      </c>
      <c r="I106" s="166">
        <v>0.6</v>
      </c>
      <c r="J106" s="166">
        <v>0</v>
      </c>
      <c r="K106" s="166">
        <v>0</v>
      </c>
      <c r="L106" s="166" t="e">
        <v>#DIV/0!</v>
      </c>
      <c r="M106" s="166">
        <v>15</v>
      </c>
      <c r="N106" s="166">
        <v>3</v>
      </c>
      <c r="O106" s="166">
        <v>0</v>
      </c>
      <c r="P106" s="166">
        <v>3</v>
      </c>
      <c r="Q106" s="166">
        <v>5</v>
      </c>
      <c r="R106" s="166">
        <v>5</v>
      </c>
      <c r="S106" s="166">
        <v>0</v>
      </c>
      <c r="T106" s="166">
        <v>7</v>
      </c>
      <c r="U106" s="166">
        <v>8</v>
      </c>
    </row>
    <row r="107" spans="2:21">
      <c r="B107" s="165" t="s">
        <v>693</v>
      </c>
      <c r="C107" s="166">
        <v>3</v>
      </c>
      <c r="D107" s="166">
        <v>0</v>
      </c>
      <c r="E107" s="166">
        <v>0</v>
      </c>
      <c r="F107" s="166" t="e">
        <v>#DIV/0!</v>
      </c>
      <c r="G107" s="166">
        <v>0</v>
      </c>
      <c r="H107" s="166">
        <v>2</v>
      </c>
      <c r="I107" s="166">
        <v>0</v>
      </c>
      <c r="J107" s="166">
        <v>0</v>
      </c>
      <c r="K107" s="166">
        <v>4</v>
      </c>
      <c r="L107" s="166">
        <v>0</v>
      </c>
      <c r="M107" s="166">
        <v>0</v>
      </c>
      <c r="N107" s="166">
        <v>0</v>
      </c>
      <c r="O107" s="166">
        <v>2</v>
      </c>
      <c r="P107" s="166">
        <v>2</v>
      </c>
      <c r="Q107" s="166">
        <v>0</v>
      </c>
      <c r="R107" s="166">
        <v>0</v>
      </c>
      <c r="S107" s="166">
        <v>0</v>
      </c>
      <c r="T107" s="166">
        <v>2</v>
      </c>
      <c r="U107" s="166">
        <v>0</v>
      </c>
    </row>
    <row r="108" spans="2:21">
      <c r="B108" s="165" t="s">
        <v>1207</v>
      </c>
      <c r="C108" s="166">
        <v>72</v>
      </c>
      <c r="D108" s="166">
        <v>200</v>
      </c>
      <c r="E108" s="166">
        <v>507</v>
      </c>
      <c r="F108" s="166">
        <v>0.39385098106028343</v>
      </c>
      <c r="G108" s="166">
        <v>327</v>
      </c>
      <c r="H108" s="166">
        <v>543</v>
      </c>
      <c r="I108" s="166">
        <v>1.8065505616245603</v>
      </c>
      <c r="J108" s="166">
        <v>114</v>
      </c>
      <c r="K108" s="166">
        <v>166</v>
      </c>
      <c r="L108" s="166">
        <v>0.68139717425431723</v>
      </c>
      <c r="M108" s="166">
        <v>1368</v>
      </c>
      <c r="N108" s="166">
        <v>93</v>
      </c>
      <c r="O108" s="166">
        <v>310</v>
      </c>
      <c r="P108" s="166">
        <v>403</v>
      </c>
      <c r="Q108" s="166">
        <v>291</v>
      </c>
      <c r="R108" s="166">
        <v>280</v>
      </c>
      <c r="S108" s="166">
        <v>24</v>
      </c>
      <c r="T108" s="166">
        <v>172</v>
      </c>
      <c r="U108" s="166">
        <v>123</v>
      </c>
    </row>
    <row r="109" spans="2:21">
      <c r="B109" s="165" t="s">
        <v>425</v>
      </c>
      <c r="C109" s="166">
        <v>50</v>
      </c>
      <c r="D109" s="166"/>
      <c r="E109" s="166">
        <v>1</v>
      </c>
      <c r="F109" s="166" t="e">
        <v>#DIV/0!</v>
      </c>
      <c r="G109" s="166">
        <v>70</v>
      </c>
      <c r="H109" s="166">
        <v>201</v>
      </c>
      <c r="I109" s="166">
        <v>0.72452750501530994</v>
      </c>
      <c r="J109" s="166">
        <v>16</v>
      </c>
      <c r="K109" s="166">
        <v>53</v>
      </c>
      <c r="L109" s="166" t="e">
        <v>#DIV/0!</v>
      </c>
      <c r="M109" s="166">
        <v>156</v>
      </c>
      <c r="N109" s="166">
        <v>107</v>
      </c>
      <c r="O109" s="166">
        <v>168</v>
      </c>
      <c r="P109" s="166">
        <v>275</v>
      </c>
      <c r="Q109" s="166">
        <v>20</v>
      </c>
      <c r="R109" s="166">
        <v>50</v>
      </c>
      <c r="S109" s="166">
        <v>31</v>
      </c>
      <c r="T109" s="166">
        <v>60</v>
      </c>
      <c r="U109" s="166">
        <v>50</v>
      </c>
    </row>
    <row r="110" spans="2:21">
      <c r="B110" s="165" t="s">
        <v>424</v>
      </c>
      <c r="C110" s="166">
        <v>44</v>
      </c>
      <c r="D110" s="166">
        <v>14</v>
      </c>
      <c r="E110" s="166">
        <v>45</v>
      </c>
      <c r="F110" s="166" t="e">
        <v>#DIV/0!</v>
      </c>
      <c r="G110" s="166">
        <v>23</v>
      </c>
      <c r="H110" s="166">
        <v>52</v>
      </c>
      <c r="I110" s="166" t="e">
        <v>#DIV/0!</v>
      </c>
      <c r="J110" s="166">
        <v>24</v>
      </c>
      <c r="K110" s="166">
        <v>35</v>
      </c>
      <c r="L110" s="166" t="e">
        <v>#DIV/0!</v>
      </c>
      <c r="M110" s="166">
        <v>112</v>
      </c>
      <c r="N110" s="166">
        <v>16</v>
      </c>
      <c r="O110" s="166">
        <v>29</v>
      </c>
      <c r="P110" s="166">
        <v>45</v>
      </c>
      <c r="Q110" s="166">
        <v>52</v>
      </c>
      <c r="R110" s="166">
        <v>16</v>
      </c>
      <c r="S110" s="166"/>
      <c r="T110" s="166">
        <v>45</v>
      </c>
      <c r="U110" s="166"/>
    </row>
    <row r="111" spans="2:21">
      <c r="B111" s="165" t="s">
        <v>390</v>
      </c>
      <c r="C111" s="166">
        <v>70</v>
      </c>
      <c r="D111" s="166">
        <v>102</v>
      </c>
      <c r="E111" s="166">
        <v>314</v>
      </c>
      <c r="F111" s="166">
        <v>0.32925711589609979</v>
      </c>
      <c r="G111" s="166">
        <v>214</v>
      </c>
      <c r="H111" s="166">
        <v>508</v>
      </c>
      <c r="I111" s="166">
        <v>1.2671874036148294</v>
      </c>
      <c r="J111" s="166">
        <v>189</v>
      </c>
      <c r="K111" s="166">
        <v>264</v>
      </c>
      <c r="L111" s="166">
        <v>0.70269643886691913</v>
      </c>
      <c r="M111" s="166">
        <v>923</v>
      </c>
      <c r="N111" s="166">
        <v>65</v>
      </c>
      <c r="O111" s="166">
        <v>254</v>
      </c>
      <c r="P111" s="166">
        <v>319</v>
      </c>
      <c r="Q111" s="166">
        <v>170</v>
      </c>
      <c r="R111" s="166">
        <v>136</v>
      </c>
      <c r="S111" s="166">
        <v>10</v>
      </c>
      <c r="T111" s="166">
        <v>206</v>
      </c>
      <c r="U111" s="166">
        <v>64</v>
      </c>
    </row>
    <row r="112" spans="2:21">
      <c r="B112" s="165" t="s">
        <v>1352</v>
      </c>
      <c r="C112" s="166">
        <v>17</v>
      </c>
      <c r="D112" s="166"/>
      <c r="E112" s="166">
        <v>3</v>
      </c>
      <c r="F112" s="166">
        <v>0</v>
      </c>
      <c r="G112" s="166">
        <v>3</v>
      </c>
      <c r="H112" s="166">
        <v>4</v>
      </c>
      <c r="I112" s="166">
        <v>0.75</v>
      </c>
      <c r="J112" s="166">
        <v>1</v>
      </c>
      <c r="K112" s="166">
        <v>4</v>
      </c>
      <c r="L112" s="166">
        <v>0.25</v>
      </c>
      <c r="M112" s="166">
        <v>7</v>
      </c>
      <c r="N112" s="166">
        <v>1</v>
      </c>
      <c r="O112" s="166">
        <v>4</v>
      </c>
      <c r="P112" s="166">
        <v>5</v>
      </c>
      <c r="Q112" s="166">
        <v>1</v>
      </c>
      <c r="R112" s="166">
        <v>1</v>
      </c>
      <c r="S112" s="166"/>
      <c r="T112" s="166">
        <v>6</v>
      </c>
      <c r="U112" s="166">
        <v>6</v>
      </c>
    </row>
    <row r="113" spans="2:21">
      <c r="B113" s="165" t="s">
        <v>134</v>
      </c>
      <c r="C113" s="166">
        <v>45</v>
      </c>
      <c r="D113" s="166">
        <v>2</v>
      </c>
      <c r="E113" s="166">
        <v>9</v>
      </c>
      <c r="F113" s="166" t="e">
        <v>#DIV/0!</v>
      </c>
      <c r="G113" s="166">
        <v>12</v>
      </c>
      <c r="H113" s="166">
        <v>36</v>
      </c>
      <c r="I113" s="166">
        <v>1.0249999999999999</v>
      </c>
      <c r="J113" s="166">
        <v>13</v>
      </c>
      <c r="K113" s="166">
        <v>35</v>
      </c>
      <c r="L113" s="166">
        <v>0.375</v>
      </c>
      <c r="M113" s="166">
        <v>43</v>
      </c>
      <c r="N113" s="166">
        <v>10</v>
      </c>
      <c r="O113" s="166">
        <v>21</v>
      </c>
      <c r="P113" s="166">
        <v>31</v>
      </c>
      <c r="Q113" s="166">
        <v>18</v>
      </c>
      <c r="R113" s="166">
        <v>4</v>
      </c>
      <c r="S113" s="166">
        <v>0</v>
      </c>
      <c r="T113" s="166">
        <v>23</v>
      </c>
      <c r="U113" s="166">
        <v>33</v>
      </c>
    </row>
    <row r="114" spans="2:21">
      <c r="B114" s="165" t="s">
        <v>330</v>
      </c>
      <c r="C114" s="166">
        <v>78</v>
      </c>
      <c r="D114" s="166">
        <v>6</v>
      </c>
      <c r="E114" s="166">
        <v>24</v>
      </c>
      <c r="F114" s="166" t="e">
        <v>#DIV/0!</v>
      </c>
      <c r="G114" s="166">
        <v>55</v>
      </c>
      <c r="H114" s="166">
        <v>208</v>
      </c>
      <c r="I114" s="166">
        <v>1.0297053284590671</v>
      </c>
      <c r="J114" s="166">
        <v>17</v>
      </c>
      <c r="K114" s="166">
        <v>63</v>
      </c>
      <c r="L114" s="166" t="e">
        <v>#DIV/0!</v>
      </c>
      <c r="M114" s="166">
        <v>253</v>
      </c>
      <c r="N114" s="166">
        <v>38</v>
      </c>
      <c r="O114" s="166">
        <v>73</v>
      </c>
      <c r="P114" s="166">
        <v>111</v>
      </c>
      <c r="Q114" s="166">
        <v>43</v>
      </c>
      <c r="R114" s="166">
        <v>61</v>
      </c>
      <c r="S114" s="166">
        <v>0</v>
      </c>
      <c r="T114" s="166">
        <v>119</v>
      </c>
      <c r="U114" s="166">
        <v>39</v>
      </c>
    </row>
    <row r="115" spans="2:21">
      <c r="B115" s="165" t="s">
        <v>468</v>
      </c>
      <c r="C115" s="166">
        <v>26</v>
      </c>
      <c r="D115" s="166"/>
      <c r="E115" s="166">
        <v>2</v>
      </c>
      <c r="F115" s="166">
        <v>0</v>
      </c>
      <c r="G115" s="166">
        <v>5</v>
      </c>
      <c r="H115" s="166">
        <v>30</v>
      </c>
      <c r="I115" s="166">
        <v>0.17857142857142858</v>
      </c>
      <c r="J115" s="166">
        <v>2</v>
      </c>
      <c r="K115" s="166">
        <v>13</v>
      </c>
      <c r="L115" s="166" t="e">
        <v>#DIV/0!</v>
      </c>
      <c r="M115" s="166">
        <v>12</v>
      </c>
      <c r="N115" s="166">
        <v>14</v>
      </c>
      <c r="O115" s="166">
        <v>41</v>
      </c>
      <c r="P115" s="166">
        <v>55</v>
      </c>
      <c r="Q115" s="166">
        <v>4</v>
      </c>
      <c r="R115" s="166">
        <v>26</v>
      </c>
      <c r="S115" s="166">
        <v>4</v>
      </c>
      <c r="T115" s="166">
        <v>22</v>
      </c>
      <c r="U115" s="166"/>
    </row>
    <row r="116" spans="2:21">
      <c r="B116" s="165" t="s">
        <v>1128</v>
      </c>
      <c r="C116" s="166">
        <v>15</v>
      </c>
      <c r="D116" s="166"/>
      <c r="E116" s="166"/>
      <c r="F116" s="166" t="e">
        <v>#DIV/0!</v>
      </c>
      <c r="G116" s="166">
        <v>3</v>
      </c>
      <c r="H116" s="166">
        <v>4</v>
      </c>
      <c r="I116" s="166">
        <v>1.6666666666666665</v>
      </c>
      <c r="J116" s="166">
        <v>4</v>
      </c>
      <c r="K116" s="166">
        <v>6</v>
      </c>
      <c r="L116" s="166" t="e">
        <v>#DIV/0!</v>
      </c>
      <c r="M116" s="166">
        <v>10</v>
      </c>
      <c r="N116" s="166">
        <v>6</v>
      </c>
      <c r="O116" s="166">
        <v>5</v>
      </c>
      <c r="P116" s="166">
        <v>11</v>
      </c>
      <c r="Q116" s="166">
        <v>3</v>
      </c>
      <c r="R116" s="166">
        <v>1</v>
      </c>
      <c r="S116" s="166"/>
      <c r="T116" s="166">
        <v>1</v>
      </c>
      <c r="U116" s="166"/>
    </row>
    <row r="117" spans="2:21">
      <c r="B117" s="165" t="s">
        <v>1030</v>
      </c>
      <c r="C117" s="166">
        <v>62</v>
      </c>
      <c r="D117" s="166">
        <v>8</v>
      </c>
      <c r="E117" s="166">
        <v>34</v>
      </c>
      <c r="F117" s="166" t="e">
        <v>#DIV/0!</v>
      </c>
      <c r="G117" s="166">
        <v>159</v>
      </c>
      <c r="H117" s="166">
        <v>441</v>
      </c>
      <c r="I117" s="166" t="e">
        <v>#DIV/0!</v>
      </c>
      <c r="J117" s="166">
        <v>128</v>
      </c>
      <c r="K117" s="166">
        <v>240</v>
      </c>
      <c r="L117" s="166" t="e">
        <v>#DIV/0!</v>
      </c>
      <c r="M117" s="166">
        <v>470</v>
      </c>
      <c r="N117" s="166">
        <v>104</v>
      </c>
      <c r="O117" s="166">
        <v>110</v>
      </c>
      <c r="P117" s="166">
        <v>214</v>
      </c>
      <c r="Q117" s="166">
        <v>138</v>
      </c>
      <c r="R117" s="166">
        <v>84</v>
      </c>
      <c r="S117" s="166"/>
      <c r="T117" s="166">
        <v>130</v>
      </c>
      <c r="U117" s="166"/>
    </row>
    <row r="118" spans="2:21">
      <c r="B118" s="165" t="s">
        <v>964</v>
      </c>
      <c r="C118" s="166">
        <v>76</v>
      </c>
      <c r="D118" s="166">
        <v>49</v>
      </c>
      <c r="E118" s="166">
        <v>158</v>
      </c>
      <c r="F118" s="166">
        <v>0.23007397853288264</v>
      </c>
      <c r="G118" s="166">
        <v>77</v>
      </c>
      <c r="H118" s="166">
        <v>206</v>
      </c>
      <c r="I118" s="166">
        <v>1.4868286099865047</v>
      </c>
      <c r="J118" s="166">
        <v>147</v>
      </c>
      <c r="K118" s="166">
        <v>202</v>
      </c>
      <c r="L118" s="166">
        <v>0.71088138665458256</v>
      </c>
      <c r="M118" s="166">
        <v>448</v>
      </c>
      <c r="N118" s="166">
        <v>41</v>
      </c>
      <c r="O118" s="166">
        <v>157</v>
      </c>
      <c r="P118" s="166">
        <v>198</v>
      </c>
      <c r="Q118" s="166">
        <v>184</v>
      </c>
      <c r="R118" s="166">
        <v>66</v>
      </c>
      <c r="S118" s="166"/>
      <c r="T118" s="166">
        <v>175</v>
      </c>
      <c r="U118" s="166"/>
    </row>
    <row r="119" spans="2:21">
      <c r="B119" s="165" t="s">
        <v>1127</v>
      </c>
      <c r="C119" s="166">
        <v>23</v>
      </c>
      <c r="D119" s="166"/>
      <c r="E119" s="166"/>
      <c r="F119" s="166" t="e">
        <v>#DIV/0!</v>
      </c>
      <c r="G119" s="166">
        <v>29</v>
      </c>
      <c r="H119" s="166">
        <v>67</v>
      </c>
      <c r="I119" s="166">
        <v>1.4242424242424243</v>
      </c>
      <c r="J119" s="166">
        <v>13</v>
      </c>
      <c r="K119" s="166">
        <v>27</v>
      </c>
      <c r="L119" s="166" t="e">
        <v>#DIV/0!</v>
      </c>
      <c r="M119" s="166">
        <v>71</v>
      </c>
      <c r="N119" s="166">
        <v>26</v>
      </c>
      <c r="O119" s="166">
        <v>39</v>
      </c>
      <c r="P119" s="166">
        <v>65</v>
      </c>
      <c r="Q119" s="166">
        <v>7</v>
      </c>
      <c r="R119" s="166">
        <v>10</v>
      </c>
      <c r="S119" s="166"/>
      <c r="T119" s="166">
        <v>26</v>
      </c>
      <c r="U119" s="166"/>
    </row>
    <row r="120" spans="2:21">
      <c r="B120" s="165" t="s">
        <v>446</v>
      </c>
      <c r="C120" s="166">
        <v>65</v>
      </c>
      <c r="D120" s="166">
        <v>39</v>
      </c>
      <c r="E120" s="166">
        <v>119</v>
      </c>
      <c r="F120" s="166">
        <v>0.33083322557006767</v>
      </c>
      <c r="G120" s="166">
        <v>105</v>
      </c>
      <c r="H120" s="166">
        <v>243</v>
      </c>
      <c r="I120" s="166">
        <v>1.2964674998573305</v>
      </c>
      <c r="J120" s="166">
        <v>49</v>
      </c>
      <c r="K120" s="166">
        <v>101</v>
      </c>
      <c r="L120" s="166">
        <v>0.51172047766475004</v>
      </c>
      <c r="M120" s="166">
        <v>373</v>
      </c>
      <c r="N120" s="166">
        <v>100</v>
      </c>
      <c r="O120" s="166">
        <v>207</v>
      </c>
      <c r="P120" s="166">
        <v>307</v>
      </c>
      <c r="Q120" s="166">
        <v>71</v>
      </c>
      <c r="R120" s="166">
        <v>65</v>
      </c>
      <c r="S120" s="166">
        <v>11</v>
      </c>
      <c r="T120" s="166">
        <v>119</v>
      </c>
      <c r="U120" s="166">
        <v>134</v>
      </c>
    </row>
    <row r="121" spans="2:21">
      <c r="B121" s="165" t="s">
        <v>793</v>
      </c>
      <c r="C121" s="166">
        <v>76</v>
      </c>
      <c r="D121" s="166">
        <v>1</v>
      </c>
      <c r="E121" s="166">
        <v>7</v>
      </c>
      <c r="F121" s="166" t="e">
        <v>#DIV/0!</v>
      </c>
      <c r="G121" s="166">
        <v>170</v>
      </c>
      <c r="H121" s="166">
        <v>287</v>
      </c>
      <c r="I121" s="166">
        <v>2.1621720812349823</v>
      </c>
      <c r="J121" s="166">
        <v>48</v>
      </c>
      <c r="K121" s="166">
        <v>97</v>
      </c>
      <c r="L121" s="166">
        <v>0.47978468899521526</v>
      </c>
      <c r="M121" s="166">
        <v>391</v>
      </c>
      <c r="N121" s="166">
        <v>157</v>
      </c>
      <c r="O121" s="166">
        <v>194</v>
      </c>
      <c r="P121" s="166">
        <v>348</v>
      </c>
      <c r="Q121" s="166">
        <v>40</v>
      </c>
      <c r="R121" s="166">
        <v>71</v>
      </c>
      <c r="S121" s="166">
        <v>2</v>
      </c>
      <c r="T121" s="166">
        <v>43</v>
      </c>
      <c r="U121" s="166">
        <v>76</v>
      </c>
    </row>
    <row r="122" spans="2:21">
      <c r="B122" s="165" t="s">
        <v>1060</v>
      </c>
      <c r="C122" s="166">
        <v>48</v>
      </c>
      <c r="D122" s="166"/>
      <c r="E122" s="166"/>
      <c r="F122" s="166" t="e">
        <v>#DIV/0!</v>
      </c>
      <c r="G122" s="166">
        <v>74</v>
      </c>
      <c r="H122" s="166">
        <v>189</v>
      </c>
      <c r="I122" s="166">
        <v>1.2124999999999999</v>
      </c>
      <c r="J122" s="166">
        <v>31</v>
      </c>
      <c r="K122" s="166">
        <v>78</v>
      </c>
      <c r="L122" s="166" t="e">
        <v>#DIV/0!</v>
      </c>
      <c r="M122" s="166">
        <v>179</v>
      </c>
      <c r="N122" s="166">
        <v>117</v>
      </c>
      <c r="O122" s="166">
        <v>110</v>
      </c>
      <c r="P122" s="166">
        <v>228</v>
      </c>
      <c r="Q122" s="166">
        <v>34</v>
      </c>
      <c r="R122" s="166">
        <v>55</v>
      </c>
      <c r="S122" s="166"/>
      <c r="T122" s="166">
        <v>56</v>
      </c>
      <c r="U122" s="166"/>
    </row>
    <row r="123" spans="2:21">
      <c r="B123" s="165" t="s">
        <v>946</v>
      </c>
      <c r="C123" s="166">
        <v>8</v>
      </c>
      <c r="D123" s="166">
        <v>1</v>
      </c>
      <c r="E123" s="166">
        <v>7</v>
      </c>
      <c r="F123" s="166">
        <v>0.14285714285714285</v>
      </c>
      <c r="G123" s="166">
        <v>4</v>
      </c>
      <c r="H123" s="166">
        <v>7</v>
      </c>
      <c r="I123" s="166">
        <v>0.5714285714285714</v>
      </c>
      <c r="J123" s="166">
        <v>2</v>
      </c>
      <c r="K123" s="166">
        <v>4</v>
      </c>
      <c r="L123" s="166">
        <v>0.5</v>
      </c>
      <c r="M123" s="166">
        <v>13</v>
      </c>
      <c r="N123" s="166">
        <v>6</v>
      </c>
      <c r="O123" s="166"/>
      <c r="P123" s="166"/>
      <c r="Q123" s="166">
        <v>5</v>
      </c>
      <c r="R123" s="166">
        <v>4</v>
      </c>
      <c r="S123" s="166"/>
      <c r="T123" s="166">
        <v>8</v>
      </c>
      <c r="U123" s="166"/>
    </row>
    <row r="124" spans="2:21">
      <c r="B124" s="165" t="s">
        <v>539</v>
      </c>
      <c r="C124" s="166">
        <v>61</v>
      </c>
      <c r="D124" s="166">
        <v>1</v>
      </c>
      <c r="E124" s="166">
        <v>5</v>
      </c>
      <c r="F124" s="166" t="e">
        <v>#DIV/0!</v>
      </c>
      <c r="G124" s="166">
        <v>15</v>
      </c>
      <c r="H124" s="166">
        <v>44</v>
      </c>
      <c r="I124" s="166">
        <v>0.98290598290598297</v>
      </c>
      <c r="J124" s="166">
        <v>8</v>
      </c>
      <c r="K124" s="166">
        <v>18</v>
      </c>
      <c r="L124" s="166">
        <v>0.38888888888888884</v>
      </c>
      <c r="M124" s="166">
        <v>41</v>
      </c>
      <c r="N124" s="166">
        <v>35</v>
      </c>
      <c r="O124" s="166">
        <v>52</v>
      </c>
      <c r="P124" s="166">
        <v>87</v>
      </c>
      <c r="Q124" s="166">
        <v>33</v>
      </c>
      <c r="R124" s="166">
        <v>10</v>
      </c>
      <c r="S124" s="166">
        <v>2</v>
      </c>
      <c r="T124" s="166">
        <v>42</v>
      </c>
      <c r="U124" s="166">
        <v>66</v>
      </c>
    </row>
    <row r="125" spans="2:21">
      <c r="B125" s="165" t="s">
        <v>965</v>
      </c>
      <c r="C125" s="166">
        <v>1</v>
      </c>
      <c r="D125" s="166"/>
      <c r="E125" s="166">
        <v>1</v>
      </c>
      <c r="F125" s="166">
        <v>0</v>
      </c>
      <c r="G125" s="166"/>
      <c r="H125" s="166"/>
      <c r="I125" s="166" t="e">
        <v>#DIV/0!</v>
      </c>
      <c r="J125" s="166"/>
      <c r="K125" s="166"/>
      <c r="L125" s="166" t="e">
        <v>#DIV/0!</v>
      </c>
      <c r="M125" s="166"/>
      <c r="N125" s="166"/>
      <c r="O125" s="166"/>
      <c r="P125" s="166"/>
      <c r="Q125" s="166"/>
      <c r="R125" s="166"/>
      <c r="S125" s="166"/>
      <c r="T125" s="166"/>
      <c r="U125" s="166"/>
    </row>
    <row r="126" spans="2:21">
      <c r="B126" s="165" t="s">
        <v>135</v>
      </c>
      <c r="C126" s="166">
        <v>107</v>
      </c>
      <c r="D126" s="166">
        <v>246</v>
      </c>
      <c r="E126" s="166">
        <v>775</v>
      </c>
      <c r="F126" s="166">
        <v>0.31814193081162456</v>
      </c>
      <c r="G126" s="166">
        <v>430</v>
      </c>
      <c r="H126" s="166">
        <v>856</v>
      </c>
      <c r="I126" s="166">
        <v>1.9945468774379078</v>
      </c>
      <c r="J126" s="166">
        <v>230</v>
      </c>
      <c r="K126" s="166">
        <v>367</v>
      </c>
      <c r="L126" s="166">
        <v>0.61591266660992827</v>
      </c>
      <c r="M126" s="166">
        <v>1828</v>
      </c>
      <c r="N126" s="166">
        <v>191</v>
      </c>
      <c r="O126" s="166">
        <v>399</v>
      </c>
      <c r="P126" s="166">
        <v>590</v>
      </c>
      <c r="Q126" s="166">
        <v>306</v>
      </c>
      <c r="R126" s="166">
        <v>202</v>
      </c>
      <c r="S126" s="166">
        <v>35</v>
      </c>
      <c r="T126" s="166">
        <v>281</v>
      </c>
      <c r="U126" s="166">
        <v>179</v>
      </c>
    </row>
    <row r="127" spans="2:21">
      <c r="B127" s="165" t="s">
        <v>694</v>
      </c>
      <c r="C127" s="166">
        <v>7</v>
      </c>
      <c r="D127" s="166"/>
      <c r="E127" s="166"/>
      <c r="F127" s="166" t="e">
        <v>#DIV/0!</v>
      </c>
      <c r="G127" s="166"/>
      <c r="H127" s="166"/>
      <c r="I127" s="166" t="e">
        <v>#DIV/0!</v>
      </c>
      <c r="J127" s="166"/>
      <c r="K127" s="166"/>
      <c r="L127" s="166" t="e">
        <v>#DIV/0!</v>
      </c>
      <c r="M127" s="166"/>
      <c r="N127" s="166"/>
      <c r="O127" s="166"/>
      <c r="P127" s="166">
        <v>1</v>
      </c>
      <c r="Q127" s="166">
        <v>1</v>
      </c>
      <c r="R127" s="166">
        <v>1</v>
      </c>
      <c r="S127" s="166"/>
      <c r="T127" s="166"/>
      <c r="U127" s="166"/>
    </row>
    <row r="128" spans="2:21">
      <c r="B128" s="165" t="s">
        <v>1217</v>
      </c>
      <c r="C128" s="166">
        <v>1</v>
      </c>
      <c r="D128" s="166"/>
      <c r="E128" s="166"/>
      <c r="F128" s="166" t="e">
        <v>#DIV/0!</v>
      </c>
      <c r="G128" s="166">
        <v>0</v>
      </c>
      <c r="H128" s="166">
        <v>1</v>
      </c>
      <c r="I128" s="166">
        <v>0</v>
      </c>
      <c r="J128" s="166"/>
      <c r="K128" s="166"/>
      <c r="L128" s="166" t="e">
        <v>#DIV/0!</v>
      </c>
      <c r="M128" s="166"/>
      <c r="N128" s="166"/>
      <c r="O128" s="166"/>
      <c r="P128" s="166"/>
      <c r="Q128" s="166"/>
      <c r="R128" s="166"/>
      <c r="S128" s="166"/>
      <c r="T128" s="166">
        <v>1</v>
      </c>
      <c r="U128" s="166"/>
    </row>
    <row r="129" spans="2:21">
      <c r="B129" s="165" t="s">
        <v>794</v>
      </c>
      <c r="C129" s="166">
        <v>100</v>
      </c>
      <c r="D129" s="166">
        <v>154</v>
      </c>
      <c r="E129" s="166">
        <v>390</v>
      </c>
      <c r="F129" s="166">
        <v>0.38272179627601322</v>
      </c>
      <c r="G129" s="166">
        <v>113</v>
      </c>
      <c r="H129" s="166">
        <v>244</v>
      </c>
      <c r="I129" s="166">
        <v>1.8087367770074536</v>
      </c>
      <c r="J129" s="166">
        <v>94</v>
      </c>
      <c r="K129" s="166">
        <v>136</v>
      </c>
      <c r="L129" s="166">
        <v>0.69198506807202453</v>
      </c>
      <c r="M129" s="166">
        <v>782</v>
      </c>
      <c r="N129" s="166">
        <v>111</v>
      </c>
      <c r="O129" s="166">
        <v>170</v>
      </c>
      <c r="P129" s="166">
        <v>281</v>
      </c>
      <c r="Q129" s="166">
        <v>184</v>
      </c>
      <c r="R129" s="166">
        <v>160</v>
      </c>
      <c r="S129" s="166">
        <v>4</v>
      </c>
      <c r="T129" s="166">
        <v>91</v>
      </c>
      <c r="U129" s="166">
        <v>123</v>
      </c>
    </row>
    <row r="130" spans="2:21">
      <c r="B130" s="165" t="s">
        <v>1293</v>
      </c>
      <c r="C130" s="166">
        <v>52</v>
      </c>
      <c r="D130" s="166">
        <v>50</v>
      </c>
      <c r="E130" s="166">
        <v>179</v>
      </c>
      <c r="F130" s="166">
        <v>0.30585106382978722</v>
      </c>
      <c r="G130" s="166">
        <v>65</v>
      </c>
      <c r="H130" s="166">
        <v>141</v>
      </c>
      <c r="I130" s="166">
        <v>0.76852559205500381</v>
      </c>
      <c r="J130" s="166">
        <v>27</v>
      </c>
      <c r="K130" s="166">
        <v>50</v>
      </c>
      <c r="L130" s="166">
        <v>0.52272727272727271</v>
      </c>
      <c r="M130" s="166">
        <v>307</v>
      </c>
      <c r="N130" s="166">
        <v>51</v>
      </c>
      <c r="O130" s="166">
        <v>80</v>
      </c>
      <c r="P130" s="166">
        <v>131</v>
      </c>
      <c r="Q130" s="166">
        <v>95</v>
      </c>
      <c r="R130" s="166">
        <v>58</v>
      </c>
      <c r="S130" s="166">
        <v>2</v>
      </c>
      <c r="T130" s="166">
        <v>45</v>
      </c>
      <c r="U130" s="166">
        <v>34</v>
      </c>
    </row>
    <row r="131" spans="2:21">
      <c r="B131" s="165" t="s">
        <v>734</v>
      </c>
      <c r="C131" s="166">
        <v>16</v>
      </c>
      <c r="D131" s="166"/>
      <c r="E131" s="166">
        <v>3</v>
      </c>
      <c r="F131" s="166">
        <v>0</v>
      </c>
      <c r="G131" s="166">
        <v>10</v>
      </c>
      <c r="H131" s="166">
        <v>15</v>
      </c>
      <c r="I131" s="166">
        <v>0.66666666666666663</v>
      </c>
      <c r="J131" s="166">
        <v>1</v>
      </c>
      <c r="K131" s="166">
        <v>4</v>
      </c>
      <c r="L131" s="166">
        <v>0.25</v>
      </c>
      <c r="M131" s="166">
        <v>21</v>
      </c>
      <c r="N131" s="166">
        <v>5</v>
      </c>
      <c r="O131" s="166">
        <v>10</v>
      </c>
      <c r="P131" s="166">
        <v>15</v>
      </c>
      <c r="Q131" s="166">
        <v>5</v>
      </c>
      <c r="R131" s="166"/>
      <c r="S131" s="166"/>
      <c r="T131" s="166">
        <v>10</v>
      </c>
      <c r="U131" s="166">
        <v>14</v>
      </c>
    </row>
    <row r="132" spans="2:21">
      <c r="B132" s="165" t="s">
        <v>1031</v>
      </c>
      <c r="C132" s="166">
        <v>29</v>
      </c>
      <c r="D132" s="166"/>
      <c r="E132" s="166"/>
      <c r="F132" s="166" t="e">
        <v>#DIV/0!</v>
      </c>
      <c r="G132" s="166">
        <v>42</v>
      </c>
      <c r="H132" s="166">
        <v>106</v>
      </c>
      <c r="I132" s="166">
        <v>1.0466666666666666</v>
      </c>
      <c r="J132" s="166">
        <v>20</v>
      </c>
      <c r="K132" s="166">
        <v>33</v>
      </c>
      <c r="L132" s="166">
        <v>0.3125</v>
      </c>
      <c r="M132" s="166">
        <v>104</v>
      </c>
      <c r="N132" s="166">
        <v>3</v>
      </c>
      <c r="O132" s="166">
        <v>46</v>
      </c>
      <c r="P132" s="166">
        <v>49</v>
      </c>
      <c r="Q132" s="166">
        <v>4</v>
      </c>
      <c r="R132" s="166">
        <v>17</v>
      </c>
      <c r="S132" s="166"/>
      <c r="T132" s="166">
        <v>14</v>
      </c>
      <c r="U132" s="166"/>
    </row>
    <row r="133" spans="2:21">
      <c r="B133" s="165" t="s">
        <v>250</v>
      </c>
      <c r="C133" s="166">
        <v>101</v>
      </c>
      <c r="D133" s="166">
        <v>3</v>
      </c>
      <c r="E133" s="166">
        <v>19</v>
      </c>
      <c r="F133" s="166">
        <v>0.12272727272727274</v>
      </c>
      <c r="G133" s="166">
        <v>132</v>
      </c>
      <c r="H133" s="166">
        <v>372</v>
      </c>
      <c r="I133" s="166">
        <v>1.4712951355252912</v>
      </c>
      <c r="J133" s="166">
        <v>59</v>
      </c>
      <c r="K133" s="166">
        <v>148</v>
      </c>
      <c r="L133" s="166">
        <v>0.42247121126431475</v>
      </c>
      <c r="M133" s="166">
        <v>332</v>
      </c>
      <c r="N133" s="166">
        <v>122</v>
      </c>
      <c r="O133" s="166">
        <v>215</v>
      </c>
      <c r="P133" s="166">
        <v>337</v>
      </c>
      <c r="Q133" s="166">
        <v>133</v>
      </c>
      <c r="R133" s="166">
        <v>73</v>
      </c>
      <c r="S133" s="166">
        <v>3</v>
      </c>
      <c r="T133" s="166">
        <v>162</v>
      </c>
      <c r="U133" s="166">
        <v>166</v>
      </c>
    </row>
    <row r="134" spans="2:21">
      <c r="B134" s="165" t="s">
        <v>1294</v>
      </c>
      <c r="C134" s="166">
        <v>34</v>
      </c>
      <c r="D134" s="166">
        <v>2</v>
      </c>
      <c r="E134" s="166">
        <v>13</v>
      </c>
      <c r="F134" s="166" t="e">
        <v>#DIV/0!</v>
      </c>
      <c r="G134" s="166">
        <v>22</v>
      </c>
      <c r="H134" s="166">
        <v>57</v>
      </c>
      <c r="I134" s="166">
        <v>0.89328063241106714</v>
      </c>
      <c r="J134" s="166">
        <v>18</v>
      </c>
      <c r="K134" s="166">
        <v>32</v>
      </c>
      <c r="L134" s="166">
        <v>0.64500000000000002</v>
      </c>
      <c r="M134" s="166">
        <v>68</v>
      </c>
      <c r="N134" s="166">
        <v>33</v>
      </c>
      <c r="O134" s="166">
        <v>36</v>
      </c>
      <c r="P134" s="166">
        <v>69</v>
      </c>
      <c r="Q134" s="166">
        <v>31</v>
      </c>
      <c r="R134" s="166">
        <v>29</v>
      </c>
      <c r="S134" s="166">
        <v>2</v>
      </c>
      <c r="T134" s="166">
        <v>20</v>
      </c>
      <c r="U134" s="166">
        <v>30</v>
      </c>
    </row>
    <row r="135" spans="2:21">
      <c r="B135" s="165" t="s">
        <v>1218</v>
      </c>
      <c r="C135" s="166">
        <v>2</v>
      </c>
      <c r="D135" s="166"/>
      <c r="E135" s="166">
        <v>1</v>
      </c>
      <c r="F135" s="166">
        <v>0</v>
      </c>
      <c r="G135" s="166">
        <v>0</v>
      </c>
      <c r="H135" s="166">
        <v>1</v>
      </c>
      <c r="I135" s="166">
        <v>0</v>
      </c>
      <c r="J135" s="166"/>
      <c r="K135" s="166"/>
      <c r="L135" s="166" t="e">
        <v>#DIV/0!</v>
      </c>
      <c r="M135" s="166"/>
      <c r="N135" s="166"/>
      <c r="O135" s="166"/>
      <c r="P135" s="166"/>
      <c r="Q135" s="166"/>
      <c r="R135" s="166"/>
      <c r="S135" s="166"/>
      <c r="T135" s="166">
        <v>1</v>
      </c>
      <c r="U135" s="166"/>
    </row>
    <row r="136" spans="2:21">
      <c r="B136" s="165" t="s">
        <v>966</v>
      </c>
      <c r="C136" s="166">
        <v>1</v>
      </c>
      <c r="D136" s="166"/>
      <c r="E136" s="166">
        <v>1</v>
      </c>
      <c r="F136" s="166">
        <v>0</v>
      </c>
      <c r="G136" s="166"/>
      <c r="H136" s="166"/>
      <c r="I136" s="166" t="e">
        <v>#DIV/0!</v>
      </c>
      <c r="J136" s="166"/>
      <c r="K136" s="166"/>
      <c r="L136" s="166" t="e">
        <v>#DIV/0!</v>
      </c>
      <c r="M136" s="166"/>
      <c r="N136" s="166"/>
      <c r="O136" s="166"/>
      <c r="P136" s="166"/>
      <c r="Q136" s="166"/>
      <c r="R136" s="166"/>
      <c r="S136" s="166"/>
      <c r="T136" s="166"/>
      <c r="U136" s="166"/>
    </row>
    <row r="137" spans="2:21">
      <c r="B137" s="165" t="s">
        <v>472</v>
      </c>
      <c r="C137" s="166">
        <v>63</v>
      </c>
      <c r="D137" s="166">
        <v>14</v>
      </c>
      <c r="E137" s="166">
        <v>56</v>
      </c>
      <c r="F137" s="166" t="e">
        <v>#DIV/0!</v>
      </c>
      <c r="G137" s="166">
        <v>20</v>
      </c>
      <c r="H137" s="166">
        <v>64</v>
      </c>
      <c r="I137" s="166" t="e">
        <v>#DIV/0!</v>
      </c>
      <c r="J137" s="166">
        <v>2</v>
      </c>
      <c r="K137" s="166">
        <v>12</v>
      </c>
      <c r="L137" s="166" t="e">
        <v>#DIV/0!</v>
      </c>
      <c r="M137" s="166">
        <v>84</v>
      </c>
      <c r="N137" s="166">
        <v>20</v>
      </c>
      <c r="O137" s="166">
        <v>51</v>
      </c>
      <c r="P137" s="166">
        <v>71</v>
      </c>
      <c r="Q137" s="166">
        <v>47</v>
      </c>
      <c r="R137" s="166">
        <v>14</v>
      </c>
      <c r="S137" s="166"/>
      <c r="T137" s="166">
        <v>64</v>
      </c>
      <c r="U137" s="166">
        <v>54</v>
      </c>
    </row>
    <row r="138" spans="2:21">
      <c r="B138" s="165" t="s">
        <v>967</v>
      </c>
      <c r="C138" s="166">
        <v>11</v>
      </c>
      <c r="D138" s="166"/>
      <c r="E138" s="166">
        <v>3</v>
      </c>
      <c r="F138" s="166">
        <v>0</v>
      </c>
      <c r="G138" s="166">
        <v>2</v>
      </c>
      <c r="H138" s="166">
        <v>6</v>
      </c>
      <c r="I138" s="166">
        <v>0.33333333333333331</v>
      </c>
      <c r="J138" s="166"/>
      <c r="K138" s="166"/>
      <c r="L138" s="166" t="e">
        <v>#DIV/0!</v>
      </c>
      <c r="M138" s="166">
        <v>4</v>
      </c>
      <c r="N138" s="166">
        <v>5</v>
      </c>
      <c r="O138" s="166"/>
      <c r="P138" s="166">
        <v>5</v>
      </c>
      <c r="Q138" s="166">
        <v>6</v>
      </c>
      <c r="R138" s="166"/>
      <c r="S138" s="166"/>
      <c r="T138" s="166">
        <v>7</v>
      </c>
      <c r="U138" s="166"/>
    </row>
    <row r="139" spans="2:21">
      <c r="B139" s="165" t="s">
        <v>939</v>
      </c>
      <c r="C139" s="166">
        <v>20</v>
      </c>
      <c r="D139" s="166">
        <v>3</v>
      </c>
      <c r="E139" s="166">
        <v>28</v>
      </c>
      <c r="F139" s="166">
        <v>0.10714285714285714</v>
      </c>
      <c r="G139" s="166">
        <v>14</v>
      </c>
      <c r="H139" s="166">
        <v>55</v>
      </c>
      <c r="I139" s="166">
        <v>0.25454545454545452</v>
      </c>
      <c r="J139" s="166">
        <v>34</v>
      </c>
      <c r="K139" s="166">
        <v>52</v>
      </c>
      <c r="L139" s="166">
        <v>0.65384615384615385</v>
      </c>
      <c r="M139" s="166">
        <v>71</v>
      </c>
      <c r="N139" s="166">
        <v>34</v>
      </c>
      <c r="O139" s="166"/>
      <c r="P139" s="166"/>
      <c r="Q139" s="166">
        <v>28</v>
      </c>
      <c r="R139" s="166">
        <v>20</v>
      </c>
      <c r="S139" s="166"/>
      <c r="T139" s="166">
        <v>52</v>
      </c>
      <c r="U139" s="166"/>
    </row>
    <row r="140" spans="2:21">
      <c r="B140" s="165" t="s">
        <v>695</v>
      </c>
      <c r="C140" s="166">
        <v>1</v>
      </c>
      <c r="D140" s="166">
        <v>0</v>
      </c>
      <c r="E140" s="166">
        <v>0</v>
      </c>
      <c r="F140" s="166" t="e">
        <v>#DIV/0!</v>
      </c>
      <c r="G140" s="166">
        <v>0</v>
      </c>
      <c r="H140" s="166">
        <v>1</v>
      </c>
      <c r="I140" s="166">
        <v>0</v>
      </c>
      <c r="J140" s="166">
        <v>0</v>
      </c>
      <c r="K140" s="166">
        <v>0</v>
      </c>
      <c r="L140" s="166" t="e">
        <v>#DIV/0!</v>
      </c>
      <c r="M140" s="166">
        <v>0</v>
      </c>
      <c r="N140" s="166">
        <v>1</v>
      </c>
      <c r="O140" s="166">
        <v>1</v>
      </c>
      <c r="P140" s="166">
        <v>2</v>
      </c>
      <c r="Q140" s="166">
        <v>0</v>
      </c>
      <c r="R140" s="166">
        <v>0</v>
      </c>
      <c r="S140" s="166">
        <v>0</v>
      </c>
      <c r="T140" s="166">
        <v>0</v>
      </c>
      <c r="U140" s="166">
        <v>0</v>
      </c>
    </row>
    <row r="141" spans="2:21">
      <c r="B141" s="165" t="s">
        <v>1096</v>
      </c>
      <c r="C141" s="166">
        <v>75</v>
      </c>
      <c r="D141" s="166">
        <v>39</v>
      </c>
      <c r="E141" s="166">
        <v>131</v>
      </c>
      <c r="F141" s="166">
        <v>0.22516103059581322</v>
      </c>
      <c r="G141" s="166">
        <v>127</v>
      </c>
      <c r="H141" s="166">
        <v>285</v>
      </c>
      <c r="I141" s="166">
        <v>1.9126595143986447</v>
      </c>
      <c r="J141" s="166">
        <v>189</v>
      </c>
      <c r="K141" s="166">
        <v>282</v>
      </c>
      <c r="L141" s="166">
        <v>0.53836272803964991</v>
      </c>
      <c r="M141" s="166">
        <v>560</v>
      </c>
      <c r="N141" s="166">
        <v>31</v>
      </c>
      <c r="O141" s="166">
        <v>158</v>
      </c>
      <c r="P141" s="166">
        <v>189</v>
      </c>
      <c r="Q141" s="166">
        <v>324</v>
      </c>
      <c r="R141" s="166">
        <v>110</v>
      </c>
      <c r="S141" s="166"/>
      <c r="T141" s="166">
        <v>199</v>
      </c>
      <c r="U141" s="166"/>
    </row>
    <row r="142" spans="2:21">
      <c r="B142" s="165" t="s">
        <v>1179</v>
      </c>
      <c r="C142" s="166">
        <v>38</v>
      </c>
      <c r="D142" s="166">
        <v>13</v>
      </c>
      <c r="E142" s="166">
        <v>69</v>
      </c>
      <c r="F142" s="166" t="e">
        <v>#DIV/0!</v>
      </c>
      <c r="G142" s="166">
        <v>77</v>
      </c>
      <c r="H142" s="166">
        <v>145</v>
      </c>
      <c r="I142" s="166" t="e">
        <v>#DIV/0!</v>
      </c>
      <c r="J142" s="166">
        <v>54</v>
      </c>
      <c r="K142" s="166">
        <v>98</v>
      </c>
      <c r="L142" s="166" t="e">
        <v>#DIV/0!</v>
      </c>
      <c r="M142" s="166">
        <v>247</v>
      </c>
      <c r="N142" s="166">
        <v>34</v>
      </c>
      <c r="O142" s="166">
        <v>65</v>
      </c>
      <c r="P142" s="166">
        <v>99</v>
      </c>
      <c r="Q142" s="166">
        <v>35</v>
      </c>
      <c r="R142" s="166">
        <v>55</v>
      </c>
      <c r="S142" s="166"/>
      <c r="T142" s="166">
        <v>57</v>
      </c>
      <c r="U142" s="166"/>
    </row>
    <row r="143" spans="2:21">
      <c r="B143" s="165" t="s">
        <v>919</v>
      </c>
      <c r="C143" s="166">
        <v>33</v>
      </c>
      <c r="D143" s="166">
        <v>10</v>
      </c>
      <c r="E143" s="166">
        <v>33</v>
      </c>
      <c r="F143" s="166" t="e">
        <v>#DIV/0!</v>
      </c>
      <c r="G143" s="166">
        <v>28</v>
      </c>
      <c r="H143" s="166">
        <v>90</v>
      </c>
      <c r="I143" s="166">
        <v>0.55555555555555558</v>
      </c>
      <c r="J143" s="166">
        <v>14</v>
      </c>
      <c r="K143" s="166">
        <v>32</v>
      </c>
      <c r="L143" s="166">
        <v>0.43428571428571427</v>
      </c>
      <c r="M143" s="166">
        <v>102</v>
      </c>
      <c r="N143" s="166">
        <v>34</v>
      </c>
      <c r="O143" s="166">
        <v>5</v>
      </c>
      <c r="P143" s="166">
        <v>12</v>
      </c>
      <c r="Q143" s="166">
        <v>44</v>
      </c>
      <c r="R143" s="166">
        <v>47</v>
      </c>
      <c r="S143" s="166"/>
      <c r="T143" s="166">
        <v>54</v>
      </c>
      <c r="U143" s="166"/>
    </row>
    <row r="144" spans="2:21">
      <c r="B144" s="165" t="s">
        <v>1002</v>
      </c>
      <c r="C144" s="166">
        <v>44</v>
      </c>
      <c r="D144" s="166">
        <v>16</v>
      </c>
      <c r="E144" s="166">
        <v>44</v>
      </c>
      <c r="F144" s="166">
        <v>0.24880952380952381</v>
      </c>
      <c r="G144" s="166">
        <v>53</v>
      </c>
      <c r="H144" s="166">
        <v>118</v>
      </c>
      <c r="I144" s="166">
        <v>1.299688689034936</v>
      </c>
      <c r="J144" s="166">
        <v>23</v>
      </c>
      <c r="K144" s="166">
        <v>45</v>
      </c>
      <c r="L144" s="166" t="e">
        <v>#DIV/0!</v>
      </c>
      <c r="M144" s="166">
        <v>177</v>
      </c>
      <c r="N144" s="166">
        <v>63</v>
      </c>
      <c r="O144" s="166">
        <v>87</v>
      </c>
      <c r="P144" s="166">
        <v>150</v>
      </c>
      <c r="Q144" s="166">
        <v>74</v>
      </c>
      <c r="R144" s="166">
        <v>46</v>
      </c>
      <c r="S144" s="166"/>
      <c r="T144" s="166">
        <v>49</v>
      </c>
      <c r="U144" s="166"/>
    </row>
    <row r="145" spans="2:21">
      <c r="B145" s="165" t="s">
        <v>968</v>
      </c>
      <c r="C145" s="166">
        <v>57</v>
      </c>
      <c r="D145" s="166">
        <v>5</v>
      </c>
      <c r="E145" s="166">
        <v>13</v>
      </c>
      <c r="F145" s="166" t="e">
        <v>#DIV/0!</v>
      </c>
      <c r="G145" s="166">
        <v>116</v>
      </c>
      <c r="H145" s="166">
        <v>263</v>
      </c>
      <c r="I145" s="166">
        <v>1.5372654484111155</v>
      </c>
      <c r="J145" s="166">
        <v>41</v>
      </c>
      <c r="K145" s="166">
        <v>74</v>
      </c>
      <c r="L145" s="166">
        <v>0.64317334575955265</v>
      </c>
      <c r="M145" s="166">
        <v>288</v>
      </c>
      <c r="N145" s="166">
        <v>45</v>
      </c>
      <c r="O145" s="166">
        <v>122</v>
      </c>
      <c r="P145" s="166">
        <v>167</v>
      </c>
      <c r="Q145" s="166">
        <v>36</v>
      </c>
      <c r="R145" s="166">
        <v>44</v>
      </c>
      <c r="S145" s="166"/>
      <c r="T145" s="166">
        <v>67</v>
      </c>
      <c r="U145" s="166"/>
    </row>
    <row r="146" spans="2:21">
      <c r="B146" s="165" t="s">
        <v>1003</v>
      </c>
      <c r="C146" s="166">
        <v>66</v>
      </c>
      <c r="D146" s="166">
        <v>33</v>
      </c>
      <c r="E146" s="166">
        <v>124</v>
      </c>
      <c r="F146" s="166">
        <v>0.26483611270845309</v>
      </c>
      <c r="G146" s="166">
        <v>323</v>
      </c>
      <c r="H146" s="166">
        <v>766</v>
      </c>
      <c r="I146" s="166">
        <v>1.2634121621621621</v>
      </c>
      <c r="J146" s="166">
        <v>125</v>
      </c>
      <c r="K146" s="166">
        <v>267</v>
      </c>
      <c r="L146" s="166">
        <v>0.46315731526530834</v>
      </c>
      <c r="M146" s="166">
        <v>870</v>
      </c>
      <c r="N146" s="166">
        <v>210</v>
      </c>
      <c r="O146" s="166">
        <v>251</v>
      </c>
      <c r="P146" s="166">
        <v>485</v>
      </c>
      <c r="Q146" s="166">
        <v>75</v>
      </c>
      <c r="R146" s="166">
        <v>144</v>
      </c>
      <c r="S146" s="166"/>
      <c r="T146" s="166">
        <v>171</v>
      </c>
      <c r="U146" s="166"/>
    </row>
    <row r="147" spans="2:21">
      <c r="B147" s="165" t="s">
        <v>1219</v>
      </c>
      <c r="C147" s="166">
        <v>1</v>
      </c>
      <c r="D147" s="166"/>
      <c r="E147" s="166"/>
      <c r="F147" s="166" t="e">
        <v>#DIV/0!</v>
      </c>
      <c r="G147" s="166"/>
      <c r="H147" s="166">
        <v>2</v>
      </c>
      <c r="I147" s="166">
        <v>0</v>
      </c>
      <c r="J147" s="166"/>
      <c r="K147" s="166"/>
      <c r="L147" s="166" t="e">
        <v>#DIV/0!</v>
      </c>
      <c r="M147" s="166"/>
      <c r="N147" s="166">
        <v>2</v>
      </c>
      <c r="O147" s="166">
        <v>2</v>
      </c>
      <c r="P147" s="166">
        <v>4</v>
      </c>
      <c r="Q147" s="166">
        <v>1</v>
      </c>
      <c r="R147" s="166"/>
      <c r="S147" s="166"/>
      <c r="T147" s="166"/>
      <c r="U147" s="166"/>
    </row>
    <row r="148" spans="2:21">
      <c r="B148" s="165" t="s">
        <v>1126</v>
      </c>
      <c r="C148" s="166">
        <v>66</v>
      </c>
      <c r="D148" s="166">
        <v>36</v>
      </c>
      <c r="E148" s="166">
        <v>134</v>
      </c>
      <c r="F148" s="166">
        <v>0.25364504776269481</v>
      </c>
      <c r="G148" s="166">
        <v>259</v>
      </c>
      <c r="H148" s="166">
        <v>588</v>
      </c>
      <c r="I148" s="166">
        <v>1.350836249619211</v>
      </c>
      <c r="J148" s="166">
        <v>172</v>
      </c>
      <c r="K148" s="166">
        <v>291</v>
      </c>
      <c r="L148" s="166">
        <v>0.5834354746104683</v>
      </c>
      <c r="M148" s="166">
        <v>798</v>
      </c>
      <c r="N148" s="166">
        <v>189</v>
      </c>
      <c r="O148" s="166">
        <v>350</v>
      </c>
      <c r="P148" s="166">
        <v>539</v>
      </c>
      <c r="Q148" s="166">
        <v>132</v>
      </c>
      <c r="R148" s="166">
        <v>131</v>
      </c>
      <c r="S148" s="166"/>
      <c r="T148" s="166">
        <v>145</v>
      </c>
      <c r="U148" s="166"/>
    </row>
    <row r="149" spans="2:21">
      <c r="B149" s="165" t="s">
        <v>448</v>
      </c>
      <c r="C149" s="166">
        <v>21</v>
      </c>
      <c r="D149" s="166">
        <v>14</v>
      </c>
      <c r="E149" s="166">
        <v>28</v>
      </c>
      <c r="F149" s="166" t="e">
        <v>#DIV/0!</v>
      </c>
      <c r="G149" s="166">
        <v>21</v>
      </c>
      <c r="H149" s="166">
        <v>54</v>
      </c>
      <c r="I149" s="166">
        <v>0.41176470588235292</v>
      </c>
      <c r="J149" s="166">
        <v>14</v>
      </c>
      <c r="K149" s="166">
        <v>32</v>
      </c>
      <c r="L149" s="166" t="e">
        <v>#DIV/0!</v>
      </c>
      <c r="M149" s="166">
        <v>98</v>
      </c>
      <c r="N149" s="166">
        <v>8</v>
      </c>
      <c r="O149" s="166">
        <v>23</v>
      </c>
      <c r="P149" s="166">
        <v>31</v>
      </c>
      <c r="Q149" s="166">
        <v>23</v>
      </c>
      <c r="R149" s="166">
        <v>24</v>
      </c>
      <c r="S149" s="166"/>
      <c r="T149" s="166">
        <v>64</v>
      </c>
      <c r="U149" s="166">
        <v>4</v>
      </c>
    </row>
    <row r="150" spans="2:21">
      <c r="B150" s="165" t="s">
        <v>696</v>
      </c>
      <c r="C150" s="166">
        <v>7</v>
      </c>
      <c r="D150" s="166"/>
      <c r="E150" s="166">
        <v>3</v>
      </c>
      <c r="F150" s="166">
        <v>0</v>
      </c>
      <c r="G150" s="166">
        <v>10</v>
      </c>
      <c r="H150" s="166">
        <v>27</v>
      </c>
      <c r="I150" s="166">
        <v>0.37037037037037035</v>
      </c>
      <c r="J150" s="166">
        <v>9</v>
      </c>
      <c r="K150" s="166">
        <v>19</v>
      </c>
      <c r="L150" s="166">
        <v>0.47368421052631576</v>
      </c>
      <c r="M150" s="166">
        <v>29</v>
      </c>
      <c r="N150" s="166">
        <v>1</v>
      </c>
      <c r="O150" s="166">
        <v>14</v>
      </c>
      <c r="P150" s="166">
        <v>15</v>
      </c>
      <c r="Q150" s="166">
        <v>1</v>
      </c>
      <c r="R150" s="166">
        <v>7</v>
      </c>
      <c r="S150" s="166"/>
      <c r="T150" s="166">
        <v>23</v>
      </c>
      <c r="U150" s="166">
        <v>2</v>
      </c>
    </row>
    <row r="151" spans="2:21">
      <c r="B151" s="165" t="s">
        <v>969</v>
      </c>
      <c r="C151" s="166">
        <v>24</v>
      </c>
      <c r="D151" s="166">
        <v>2</v>
      </c>
      <c r="E151" s="166">
        <v>8</v>
      </c>
      <c r="F151" s="166">
        <v>0.25</v>
      </c>
      <c r="G151" s="166">
        <v>81</v>
      </c>
      <c r="H151" s="166">
        <v>164</v>
      </c>
      <c r="I151" s="166">
        <v>0.49390243902439024</v>
      </c>
      <c r="J151" s="166">
        <v>50</v>
      </c>
      <c r="K151" s="166">
        <v>103</v>
      </c>
      <c r="L151" s="166">
        <v>0.4854368932038835</v>
      </c>
      <c r="M151" s="166">
        <v>218</v>
      </c>
      <c r="N151" s="166">
        <v>34</v>
      </c>
      <c r="O151" s="166">
        <v>43</v>
      </c>
      <c r="P151" s="166">
        <v>77</v>
      </c>
      <c r="Q151" s="166">
        <v>32</v>
      </c>
      <c r="R151" s="166">
        <v>22</v>
      </c>
      <c r="S151" s="166"/>
      <c r="T151" s="166">
        <v>37</v>
      </c>
      <c r="U151" s="166"/>
    </row>
    <row r="152" spans="2:21">
      <c r="B152" s="165" t="s">
        <v>333</v>
      </c>
      <c r="C152" s="166">
        <v>74</v>
      </c>
      <c r="D152" s="166">
        <v>5</v>
      </c>
      <c r="E152" s="166">
        <v>20</v>
      </c>
      <c r="F152" s="166">
        <v>0.15811965811965811</v>
      </c>
      <c r="G152" s="166">
        <v>31</v>
      </c>
      <c r="H152" s="166">
        <v>72</v>
      </c>
      <c r="I152" s="166">
        <v>1.3222222222222222</v>
      </c>
      <c r="J152" s="166">
        <v>11</v>
      </c>
      <c r="K152" s="166">
        <v>30</v>
      </c>
      <c r="L152" s="166" t="e">
        <v>#DIV/0!</v>
      </c>
      <c r="M152" s="166">
        <v>107</v>
      </c>
      <c r="N152" s="166">
        <v>29</v>
      </c>
      <c r="O152" s="166">
        <v>31</v>
      </c>
      <c r="P152" s="166">
        <v>60</v>
      </c>
      <c r="Q152" s="166">
        <v>30</v>
      </c>
      <c r="R152" s="166">
        <v>46</v>
      </c>
      <c r="S152" s="166">
        <v>1</v>
      </c>
      <c r="T152" s="166">
        <v>77</v>
      </c>
      <c r="U152" s="166">
        <v>32</v>
      </c>
    </row>
    <row r="153" spans="2:21">
      <c r="B153" s="165" t="s">
        <v>947</v>
      </c>
      <c r="C153" s="166">
        <v>3</v>
      </c>
      <c r="D153" s="166">
        <v>1</v>
      </c>
      <c r="E153" s="166">
        <v>1</v>
      </c>
      <c r="F153" s="166">
        <v>1</v>
      </c>
      <c r="G153" s="166"/>
      <c r="H153" s="166"/>
      <c r="I153" s="166" t="e">
        <v>#DIV/0!</v>
      </c>
      <c r="J153" s="166">
        <v>1</v>
      </c>
      <c r="K153" s="166">
        <v>4</v>
      </c>
      <c r="L153" s="166">
        <v>0.25</v>
      </c>
      <c r="M153" s="166">
        <v>3</v>
      </c>
      <c r="N153" s="166">
        <v>2</v>
      </c>
      <c r="O153" s="166"/>
      <c r="P153" s="166"/>
      <c r="Q153" s="166">
        <v>2</v>
      </c>
      <c r="R153" s="166"/>
      <c r="S153" s="166"/>
      <c r="T153" s="166">
        <v>2</v>
      </c>
      <c r="U153" s="166"/>
    </row>
    <row r="154" spans="2:21">
      <c r="B154" s="165" t="s">
        <v>470</v>
      </c>
      <c r="C154" s="166">
        <v>21</v>
      </c>
      <c r="D154" s="166">
        <v>5</v>
      </c>
      <c r="E154" s="166">
        <v>34</v>
      </c>
      <c r="F154" s="166">
        <v>8.3333333333333329E-2</v>
      </c>
      <c r="G154" s="166">
        <v>9</v>
      </c>
      <c r="H154" s="166">
        <v>41</v>
      </c>
      <c r="I154" s="166">
        <v>0.23684210526315788</v>
      </c>
      <c r="J154" s="166">
        <v>4</v>
      </c>
      <c r="K154" s="166">
        <v>10</v>
      </c>
      <c r="L154" s="166" t="e">
        <v>#DIV/0!</v>
      </c>
      <c r="M154" s="166">
        <v>37</v>
      </c>
      <c r="N154" s="166">
        <v>13</v>
      </c>
      <c r="O154" s="166">
        <v>20</v>
      </c>
      <c r="P154" s="166">
        <v>33</v>
      </c>
      <c r="Q154" s="166">
        <v>12</v>
      </c>
      <c r="R154" s="166">
        <v>24</v>
      </c>
      <c r="S154" s="166">
        <v>2</v>
      </c>
      <c r="T154" s="166">
        <v>46</v>
      </c>
      <c r="U154" s="166"/>
    </row>
    <row r="155" spans="2:21">
      <c r="B155" s="165" t="s">
        <v>304</v>
      </c>
      <c r="C155" s="166">
        <v>106</v>
      </c>
      <c r="D155" s="166">
        <v>0</v>
      </c>
      <c r="E155" s="166">
        <v>7</v>
      </c>
      <c r="F155" s="166" t="e">
        <v>#DIV/0!</v>
      </c>
      <c r="G155" s="166">
        <v>335</v>
      </c>
      <c r="H155" s="166">
        <v>624</v>
      </c>
      <c r="I155" s="166">
        <v>2.0003246014962364</v>
      </c>
      <c r="J155" s="166">
        <v>233</v>
      </c>
      <c r="K155" s="166">
        <v>354</v>
      </c>
      <c r="L155" s="166">
        <v>0.59171417255856784</v>
      </c>
      <c r="M155" s="166">
        <v>1223</v>
      </c>
      <c r="N155" s="166">
        <v>256</v>
      </c>
      <c r="O155" s="166">
        <v>338</v>
      </c>
      <c r="P155" s="166">
        <v>594</v>
      </c>
      <c r="Q155" s="166">
        <v>112</v>
      </c>
      <c r="R155" s="166">
        <v>140</v>
      </c>
      <c r="S155" s="166">
        <v>14</v>
      </c>
      <c r="T155" s="166">
        <v>130</v>
      </c>
      <c r="U155" s="166">
        <v>129</v>
      </c>
    </row>
    <row r="156" spans="2:21">
      <c r="B156" s="165" t="s">
        <v>452</v>
      </c>
      <c r="C156" s="166">
        <v>12</v>
      </c>
      <c r="D156" s="166">
        <v>1</v>
      </c>
      <c r="E156" s="166">
        <v>19</v>
      </c>
      <c r="F156" s="166">
        <v>5.2631578947368418E-2</v>
      </c>
      <c r="G156" s="166">
        <v>26</v>
      </c>
      <c r="H156" s="166">
        <v>81</v>
      </c>
      <c r="I156" s="166">
        <v>0.32098765432098764</v>
      </c>
      <c r="J156" s="166">
        <v>14</v>
      </c>
      <c r="K156" s="166">
        <v>37</v>
      </c>
      <c r="L156" s="166">
        <v>0.3783783783783784</v>
      </c>
      <c r="M156" s="166">
        <v>69</v>
      </c>
      <c r="N156" s="166">
        <v>25</v>
      </c>
      <c r="O156" s="166">
        <v>35</v>
      </c>
      <c r="P156" s="166">
        <v>60</v>
      </c>
      <c r="Q156" s="166">
        <v>8</v>
      </c>
      <c r="R156" s="166">
        <v>23</v>
      </c>
      <c r="S156" s="166">
        <v>1</v>
      </c>
      <c r="T156" s="166">
        <v>30</v>
      </c>
      <c r="U156" s="166">
        <v>31</v>
      </c>
    </row>
    <row r="157" spans="2:21">
      <c r="B157" s="165" t="s">
        <v>697</v>
      </c>
      <c r="C157" s="166">
        <v>6</v>
      </c>
      <c r="D157" s="166"/>
      <c r="E157" s="166"/>
      <c r="F157" s="166" t="e">
        <v>#DIV/0!</v>
      </c>
      <c r="G157" s="166"/>
      <c r="H157" s="166"/>
      <c r="I157" s="166" t="e">
        <v>#DIV/0!</v>
      </c>
      <c r="J157" s="166"/>
      <c r="K157" s="166"/>
      <c r="L157" s="166" t="e">
        <v>#DIV/0!</v>
      </c>
      <c r="M157" s="166"/>
      <c r="N157" s="166"/>
      <c r="O157" s="166"/>
      <c r="P157" s="166"/>
      <c r="Q157" s="166"/>
      <c r="R157" s="166"/>
      <c r="S157" s="166"/>
      <c r="T157" s="166"/>
      <c r="U157" s="166"/>
    </row>
    <row r="158" spans="2:21">
      <c r="B158" s="165" t="s">
        <v>841</v>
      </c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</row>
    <row r="159" spans="2:21">
      <c r="B159" s="165" t="s">
        <v>698</v>
      </c>
      <c r="C159" s="166">
        <v>6478</v>
      </c>
      <c r="D159" s="166">
        <v>2660</v>
      </c>
      <c r="E159" s="166">
        <v>8658</v>
      </c>
      <c r="F159" s="166" t="e">
        <v>#DIV/0!</v>
      </c>
      <c r="G159" s="166">
        <v>11367</v>
      </c>
      <c r="H159" s="166">
        <v>25084</v>
      </c>
      <c r="I159" s="166" t="e">
        <v>#DIV/0!</v>
      </c>
      <c r="J159" s="166">
        <v>6717</v>
      </c>
      <c r="K159" s="166">
        <v>11592</v>
      </c>
      <c r="L159" s="166" t="e">
        <v>#DIV/0!</v>
      </c>
      <c r="M159" s="166">
        <v>38786</v>
      </c>
      <c r="N159" s="166">
        <v>7491</v>
      </c>
      <c r="O159" s="166">
        <v>12338</v>
      </c>
      <c r="P159" s="166">
        <v>19533</v>
      </c>
      <c r="Q159" s="166">
        <v>8654</v>
      </c>
      <c r="R159" s="166">
        <v>6789</v>
      </c>
      <c r="S159" s="166">
        <v>583</v>
      </c>
      <c r="T159" s="166">
        <v>9375</v>
      </c>
      <c r="U159" s="166">
        <v>4621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2"/>
  <sheetViews>
    <sheetView workbookViewId="0">
      <selection activeCell="I25" sqref="I25"/>
    </sheetView>
  </sheetViews>
  <sheetFormatPr defaultRowHeight="15"/>
  <cols>
    <col min="3" max="3" width="17.28515625" customWidth="1"/>
  </cols>
  <sheetData>
    <row r="2" spans="2:19">
      <c r="E2" s="133" t="s">
        <v>1</v>
      </c>
      <c r="I2" s="133" t="s">
        <v>460</v>
      </c>
      <c r="L2" s="133" t="s">
        <v>813</v>
      </c>
    </row>
    <row r="3" spans="2:19">
      <c r="C3" t="s">
        <v>809</v>
      </c>
      <c r="D3" t="s">
        <v>820</v>
      </c>
      <c r="E3" t="s">
        <v>815</v>
      </c>
      <c r="F3" t="s">
        <v>810</v>
      </c>
      <c r="G3" t="s">
        <v>811</v>
      </c>
      <c r="H3" t="s">
        <v>814</v>
      </c>
      <c r="I3" t="s">
        <v>810</v>
      </c>
      <c r="J3" t="s">
        <v>811</v>
      </c>
      <c r="K3" t="s">
        <v>814</v>
      </c>
      <c r="L3" t="s">
        <v>810</v>
      </c>
      <c r="M3" t="s">
        <v>811</v>
      </c>
      <c r="N3" t="s">
        <v>501</v>
      </c>
      <c r="O3" t="s">
        <v>816</v>
      </c>
      <c r="P3" t="s">
        <v>507</v>
      </c>
      <c r="Q3" t="s">
        <v>504</v>
      </c>
      <c r="R3" t="s">
        <v>461</v>
      </c>
      <c r="S3" t="s">
        <v>509</v>
      </c>
    </row>
    <row r="4" spans="2:19">
      <c r="B4" s="23"/>
      <c r="C4" t="s">
        <v>575</v>
      </c>
      <c r="D4">
        <v>4</v>
      </c>
      <c r="E4">
        <f>SUM(F4:G4)</f>
        <v>107</v>
      </c>
      <c r="F4">
        <v>84</v>
      </c>
      <c r="G4">
        <v>23</v>
      </c>
      <c r="H4" s="178">
        <f t="shared" ref="H4:H18" si="0">F4/E4</f>
        <v>0.78504672897196259</v>
      </c>
      <c r="I4">
        <v>32</v>
      </c>
      <c r="J4">
        <v>8</v>
      </c>
      <c r="K4" s="178">
        <f>I4/(I4+J4)</f>
        <v>0.8</v>
      </c>
      <c r="L4">
        <v>5</v>
      </c>
      <c r="M4">
        <v>6</v>
      </c>
      <c r="N4">
        <v>4</v>
      </c>
      <c r="P4">
        <v>3</v>
      </c>
      <c r="Q4">
        <v>1</v>
      </c>
      <c r="R4">
        <v>1</v>
      </c>
    </row>
    <row r="5" spans="2:19">
      <c r="B5" s="23"/>
      <c r="C5" t="s">
        <v>579</v>
      </c>
      <c r="D5">
        <v>4</v>
      </c>
      <c r="E5">
        <f>SUM(F5:G5)</f>
        <v>113</v>
      </c>
      <c r="F5">
        <v>73</v>
      </c>
      <c r="G5">
        <v>40</v>
      </c>
      <c r="H5" s="178">
        <f t="shared" si="0"/>
        <v>0.64601769911504425</v>
      </c>
    </row>
    <row r="6" spans="2:19">
      <c r="B6" s="23"/>
      <c r="C6" t="s">
        <v>586</v>
      </c>
      <c r="D6">
        <v>2</v>
      </c>
      <c r="E6">
        <f t="shared" ref="E6:E22" si="1">SUM(F6:G6)</f>
        <v>51</v>
      </c>
      <c r="F6">
        <v>20</v>
      </c>
      <c r="G6">
        <v>31</v>
      </c>
      <c r="H6" s="178">
        <f t="shared" si="0"/>
        <v>0.39215686274509803</v>
      </c>
    </row>
    <row r="7" spans="2:19">
      <c r="B7" s="23"/>
      <c r="C7" t="s">
        <v>591</v>
      </c>
      <c r="D7">
        <v>3</v>
      </c>
      <c r="E7">
        <f t="shared" si="1"/>
        <v>79</v>
      </c>
      <c r="F7">
        <v>45</v>
      </c>
      <c r="G7">
        <v>34</v>
      </c>
      <c r="H7" s="178">
        <f t="shared" si="0"/>
        <v>0.569620253164557</v>
      </c>
    </row>
    <row r="8" spans="2:19">
      <c r="B8" s="23"/>
      <c r="C8" t="s">
        <v>595</v>
      </c>
      <c r="D8">
        <v>2</v>
      </c>
      <c r="E8">
        <f t="shared" si="1"/>
        <v>113</v>
      </c>
      <c r="F8">
        <v>73</v>
      </c>
      <c r="G8">
        <v>40</v>
      </c>
      <c r="H8" s="178">
        <f t="shared" si="0"/>
        <v>0.64601769911504425</v>
      </c>
    </row>
    <row r="9" spans="2:19">
      <c r="B9" s="23"/>
      <c r="C9" t="s">
        <v>817</v>
      </c>
      <c r="D9">
        <v>2</v>
      </c>
      <c r="E9">
        <f t="shared" si="1"/>
        <v>45</v>
      </c>
      <c r="F9">
        <v>12</v>
      </c>
      <c r="G9">
        <v>33</v>
      </c>
      <c r="H9" s="178">
        <f t="shared" si="0"/>
        <v>0.26666666666666666</v>
      </c>
    </row>
    <row r="10" spans="2:19">
      <c r="B10" s="23" t="s">
        <v>821</v>
      </c>
      <c r="C10" s="177" t="s">
        <v>765</v>
      </c>
      <c r="D10">
        <v>9</v>
      </c>
      <c r="E10">
        <f t="shared" si="1"/>
        <v>140</v>
      </c>
      <c r="F10">
        <v>90</v>
      </c>
      <c r="G10">
        <v>50</v>
      </c>
      <c r="H10" s="178">
        <f t="shared" si="0"/>
        <v>0.6428571428571429</v>
      </c>
    </row>
    <row r="11" spans="2:19">
      <c r="B11" s="23"/>
      <c r="C11" t="s">
        <v>766</v>
      </c>
      <c r="D11">
        <v>3</v>
      </c>
      <c r="E11">
        <f t="shared" si="1"/>
        <v>59</v>
      </c>
      <c r="F11">
        <v>25</v>
      </c>
      <c r="G11">
        <v>34</v>
      </c>
      <c r="H11" s="178">
        <f t="shared" si="0"/>
        <v>0.42372881355932202</v>
      </c>
    </row>
    <row r="12" spans="2:19">
      <c r="B12" s="23" t="s">
        <v>824</v>
      </c>
      <c r="C12" s="177" t="s">
        <v>587</v>
      </c>
      <c r="D12">
        <v>4</v>
      </c>
      <c r="E12">
        <f t="shared" si="1"/>
        <v>52</v>
      </c>
      <c r="F12">
        <v>23</v>
      </c>
      <c r="G12">
        <v>29</v>
      </c>
      <c r="H12" s="178">
        <f t="shared" si="0"/>
        <v>0.44230769230769229</v>
      </c>
    </row>
    <row r="13" spans="2:19">
      <c r="B13" s="23" t="s">
        <v>831</v>
      </c>
      <c r="C13" s="177" t="s">
        <v>767</v>
      </c>
      <c r="D13">
        <v>2</v>
      </c>
      <c r="E13">
        <f t="shared" si="1"/>
        <v>16</v>
      </c>
      <c r="F13">
        <v>4</v>
      </c>
      <c r="G13">
        <v>12</v>
      </c>
      <c r="H13" s="178">
        <f t="shared" si="0"/>
        <v>0.25</v>
      </c>
    </row>
    <row r="14" spans="2:19">
      <c r="B14" s="23" t="s">
        <v>824</v>
      </c>
      <c r="C14" s="177" t="s">
        <v>768</v>
      </c>
      <c r="D14">
        <v>5</v>
      </c>
      <c r="E14">
        <f t="shared" si="1"/>
        <v>76</v>
      </c>
      <c r="F14">
        <v>22</v>
      </c>
      <c r="G14">
        <v>54</v>
      </c>
      <c r="H14" s="178">
        <f t="shared" si="0"/>
        <v>0.28947368421052633</v>
      </c>
    </row>
    <row r="15" spans="2:19">
      <c r="B15" s="23"/>
      <c r="C15" t="s">
        <v>769</v>
      </c>
      <c r="D15">
        <v>2</v>
      </c>
      <c r="E15">
        <f t="shared" si="1"/>
        <v>45</v>
      </c>
      <c r="F15">
        <v>26</v>
      </c>
      <c r="G15">
        <v>19</v>
      </c>
      <c r="H15" s="178">
        <f t="shared" si="0"/>
        <v>0.57777777777777772</v>
      </c>
    </row>
    <row r="16" spans="2:19">
      <c r="B16" s="23" t="s">
        <v>821</v>
      </c>
      <c r="C16" s="177" t="s">
        <v>770</v>
      </c>
      <c r="D16">
        <v>4</v>
      </c>
      <c r="E16">
        <f t="shared" si="1"/>
        <v>48</v>
      </c>
      <c r="F16">
        <v>25</v>
      </c>
      <c r="G16">
        <v>23</v>
      </c>
      <c r="H16" s="178">
        <f t="shared" si="0"/>
        <v>0.52083333333333337</v>
      </c>
    </row>
    <row r="17" spans="2:15">
      <c r="B17" s="23" t="s">
        <v>822</v>
      </c>
      <c r="C17" s="177" t="s">
        <v>771</v>
      </c>
      <c r="D17">
        <v>10</v>
      </c>
      <c r="E17">
        <f t="shared" si="1"/>
        <v>116</v>
      </c>
      <c r="F17">
        <v>74</v>
      </c>
      <c r="G17">
        <v>42</v>
      </c>
      <c r="H17" s="178">
        <f t="shared" si="0"/>
        <v>0.63793103448275867</v>
      </c>
    </row>
    <row r="18" spans="2:15">
      <c r="B18" s="23" t="s">
        <v>823</v>
      </c>
      <c r="C18" s="177" t="s">
        <v>772</v>
      </c>
      <c r="D18">
        <v>5</v>
      </c>
      <c r="E18">
        <f t="shared" si="1"/>
        <v>34</v>
      </c>
      <c r="F18">
        <v>15</v>
      </c>
      <c r="G18">
        <v>19</v>
      </c>
      <c r="H18" s="178">
        <f t="shared" si="0"/>
        <v>0.44117647058823528</v>
      </c>
    </row>
    <row r="19" spans="2:15">
      <c r="B19" s="23" t="s">
        <v>821</v>
      </c>
      <c r="C19" s="177" t="s">
        <v>773</v>
      </c>
      <c r="D19">
        <v>2</v>
      </c>
      <c r="E19">
        <f t="shared" si="1"/>
        <v>0</v>
      </c>
      <c r="H19" s="178"/>
      <c r="N19">
        <v>2</v>
      </c>
      <c r="O19">
        <v>1</v>
      </c>
    </row>
    <row r="20" spans="2:15">
      <c r="B20" s="23"/>
      <c r="C20" t="s">
        <v>818</v>
      </c>
      <c r="D20">
        <v>2</v>
      </c>
      <c r="E20">
        <f t="shared" si="1"/>
        <v>43</v>
      </c>
      <c r="F20">
        <v>23</v>
      </c>
      <c r="G20">
        <v>20</v>
      </c>
      <c r="H20" s="178">
        <f>F20/E20</f>
        <v>0.53488372093023251</v>
      </c>
    </row>
    <row r="21" spans="2:15">
      <c r="B21" s="23"/>
      <c r="C21" t="s">
        <v>774</v>
      </c>
      <c r="D21">
        <v>3</v>
      </c>
      <c r="E21">
        <f t="shared" si="1"/>
        <v>71</v>
      </c>
      <c r="F21">
        <v>31</v>
      </c>
      <c r="G21">
        <v>40</v>
      </c>
      <c r="H21" s="178">
        <f>F21/E21</f>
        <v>0.43661971830985913</v>
      </c>
    </row>
    <row r="22" spans="2:15">
      <c r="B22" s="23"/>
      <c r="C22" t="s">
        <v>819</v>
      </c>
      <c r="D22">
        <v>7</v>
      </c>
      <c r="E22">
        <f t="shared" si="1"/>
        <v>134</v>
      </c>
      <c r="F22">
        <v>66</v>
      </c>
      <c r="G22">
        <v>68</v>
      </c>
      <c r="H22" s="178">
        <f>F22/E22</f>
        <v>0.4925373134328358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E100"/>
  <sheetViews>
    <sheetView showWhiteSpace="0" view="pageLayout" zoomScaleNormal="100" workbookViewId="0">
      <selection activeCell="H24" sqref="H24"/>
    </sheetView>
  </sheetViews>
  <sheetFormatPr defaultRowHeight="15"/>
  <cols>
    <col min="1" max="1" width="4.85546875" customWidth="1"/>
    <col min="2" max="2" width="15" customWidth="1"/>
    <col min="3" max="3" width="7.85546875" customWidth="1"/>
    <col min="4" max="4" width="8.42578125" customWidth="1"/>
    <col min="5" max="5" width="6.42578125" customWidth="1"/>
    <col min="6" max="6" width="9" customWidth="1"/>
    <col min="7" max="7" width="5.7109375" customWidth="1"/>
    <col min="8" max="8" width="8.140625" customWidth="1"/>
    <col min="9" max="9" width="2.5703125" customWidth="1"/>
    <col min="10" max="10" width="5.7109375" customWidth="1"/>
    <col min="11" max="11" width="14.28515625" customWidth="1"/>
    <col min="12" max="12" width="7" customWidth="1"/>
    <col min="13" max="14" width="8.42578125" customWidth="1"/>
    <col min="15" max="15" width="9.28515625" customWidth="1"/>
    <col min="16" max="16" width="4.42578125" customWidth="1"/>
    <col min="17" max="17" width="4.28515625" customWidth="1"/>
    <col min="18" max="18" width="5" customWidth="1"/>
    <col min="19" max="19" width="14.5703125" customWidth="1"/>
    <col min="24" max="25" width="4.5703125" customWidth="1"/>
    <col min="26" max="26" width="4.28515625" customWidth="1"/>
    <col min="27" max="27" width="13.42578125" customWidth="1"/>
  </cols>
  <sheetData>
    <row r="1" spans="1:23" ht="4.5" customHeight="1"/>
    <row r="2" spans="1:23" ht="16.5" customHeight="1">
      <c r="B2" s="237" t="s">
        <v>1201</v>
      </c>
    </row>
    <row r="3" spans="1:23" ht="5.25" customHeight="1"/>
    <row r="4" spans="1:23">
      <c r="A4" s="133" t="s">
        <v>869</v>
      </c>
    </row>
    <row r="5" spans="1:23">
      <c r="A5" s="198"/>
      <c r="B5" s="10" t="s">
        <v>868</v>
      </c>
      <c r="C5" s="198"/>
      <c r="D5" s="199"/>
      <c r="E5" s="198"/>
      <c r="F5" s="198"/>
      <c r="G5" s="198"/>
      <c r="H5" s="198"/>
      <c r="I5" s="10"/>
      <c r="J5" s="10"/>
      <c r="K5" s="10" t="s">
        <v>874</v>
      </c>
      <c r="L5" s="201"/>
      <c r="S5" s="10" t="s">
        <v>1203</v>
      </c>
    </row>
    <row r="6" spans="1:23">
      <c r="A6" s="214"/>
      <c r="B6" s="215" t="s">
        <v>569</v>
      </c>
      <c r="C6" s="215" t="s">
        <v>851</v>
      </c>
      <c r="D6" s="215" t="s">
        <v>872</v>
      </c>
      <c r="E6" s="215" t="s">
        <v>814</v>
      </c>
      <c r="F6" s="215" t="s">
        <v>873</v>
      </c>
      <c r="G6" s="216"/>
      <c r="H6" s="216"/>
      <c r="I6" s="216"/>
      <c r="J6" s="214"/>
      <c r="K6" s="215" t="s">
        <v>569</v>
      </c>
      <c r="L6" s="215" t="s">
        <v>814</v>
      </c>
      <c r="M6" s="215" t="s">
        <v>851</v>
      </c>
      <c r="N6" s="215" t="s">
        <v>872</v>
      </c>
      <c r="O6" s="215" t="s">
        <v>873</v>
      </c>
      <c r="P6" s="173"/>
      <c r="Q6" s="173"/>
      <c r="R6" s="173"/>
      <c r="S6" s="215" t="s">
        <v>569</v>
      </c>
      <c r="T6" s="215" t="s">
        <v>873</v>
      </c>
      <c r="U6" s="215" t="s">
        <v>851</v>
      </c>
      <c r="V6" s="215" t="s">
        <v>872</v>
      </c>
      <c r="W6" s="215" t="s">
        <v>814</v>
      </c>
    </row>
    <row r="7" spans="1:23">
      <c r="A7" s="217">
        <v>1</v>
      </c>
      <c r="B7" s="218" t="str">
        <f>'Pivot Tables'!W4</f>
        <v>B.F. "Tead" Weaver</v>
      </c>
      <c r="C7" s="219">
        <f>'Pivot Tables'!X4</f>
        <v>198</v>
      </c>
      <c r="D7" s="219">
        <f>'Pivot Tables'!Y4</f>
        <v>164</v>
      </c>
      <c r="E7" s="220">
        <f>C7/(C7+D7)</f>
        <v>0.54696132596685088</v>
      </c>
      <c r="F7" s="219">
        <f>'Pivot Tables'!AA4</f>
        <v>15</v>
      </c>
      <c r="G7" s="145"/>
      <c r="H7" s="145"/>
      <c r="I7" s="221"/>
      <c r="J7" s="217">
        <v>1</v>
      </c>
      <c r="K7" s="222" t="str">
        <f>'Pivot Tables'!AC4</f>
        <v>Joe Samuelson</v>
      </c>
      <c r="L7" s="223">
        <f>'Pivot Tables'!AD4</f>
        <v>0.84210526315789469</v>
      </c>
      <c r="M7" s="224">
        <f>'Pivot Tables'!AE4</f>
        <v>176</v>
      </c>
      <c r="N7" s="224">
        <f>'Pivot Tables'!AF4</f>
        <v>33</v>
      </c>
      <c r="O7" s="224">
        <f>'Pivot Tables'!AG4</f>
        <v>8</v>
      </c>
      <c r="P7" s="206"/>
      <c r="Q7" s="206"/>
      <c r="R7" s="217">
        <v>1</v>
      </c>
      <c r="S7" s="222" t="str">
        <f>'Pivot Tables'!CA4</f>
        <v>B.F. "Tead" Weaver</v>
      </c>
      <c r="T7" s="224">
        <f>'Pivot Tables'!CB4</f>
        <v>15</v>
      </c>
      <c r="U7" s="224">
        <f>'Pivot Tables'!CC4</f>
        <v>198</v>
      </c>
      <c r="V7" s="224">
        <f>'Pivot Tables'!CD4</f>
        <v>164</v>
      </c>
      <c r="W7" s="223">
        <f>U7/(U7+V7)</f>
        <v>0.54696132596685088</v>
      </c>
    </row>
    <row r="8" spans="1:23">
      <c r="A8" s="217">
        <v>2</v>
      </c>
      <c r="B8" s="218" t="str">
        <f>'Pivot Tables'!W5</f>
        <v>Joe Samuelson</v>
      </c>
      <c r="C8" s="219">
        <f>'Pivot Tables'!X5</f>
        <v>176</v>
      </c>
      <c r="D8" s="219">
        <f>'Pivot Tables'!Y5</f>
        <v>33</v>
      </c>
      <c r="E8" s="220">
        <f t="shared" ref="E8:E27" si="0">C8/(C8+D8)</f>
        <v>0.84210526315789469</v>
      </c>
      <c r="F8" s="219">
        <f>'Pivot Tables'!AA5</f>
        <v>8</v>
      </c>
      <c r="G8" s="145"/>
      <c r="H8" s="145"/>
      <c r="I8" s="221"/>
      <c r="J8" s="217">
        <v>2</v>
      </c>
      <c r="K8" s="222" t="str">
        <f>'Pivot Tables'!AC5</f>
        <v>Clay Roberson</v>
      </c>
      <c r="L8" s="223">
        <f>'Pivot Tables'!AD5</f>
        <v>0.64601769911504425</v>
      </c>
      <c r="M8" s="224">
        <f>'Pivot Tables'!AE5</f>
        <v>73</v>
      </c>
      <c r="N8" s="224">
        <f>'Pivot Tables'!AF5</f>
        <v>40</v>
      </c>
      <c r="O8" s="224">
        <f>'Pivot Tables'!AG5</f>
        <v>5</v>
      </c>
      <c r="P8" s="206"/>
      <c r="Q8" s="206"/>
      <c r="R8" s="217">
        <v>2</v>
      </c>
      <c r="S8" s="222" t="str">
        <f>'Pivot Tables'!CA5</f>
        <v>Ron Erickson</v>
      </c>
      <c r="T8" s="224">
        <f>'Pivot Tables'!CB5</f>
        <v>9</v>
      </c>
      <c r="U8" s="224">
        <f>'Pivot Tables'!CC5</f>
        <v>127</v>
      </c>
      <c r="V8" s="224">
        <f>'Pivot Tables'!CD5</f>
        <v>74</v>
      </c>
      <c r="W8" s="223">
        <f t="shared" ref="W8:W27" si="1">U8/(U8+V8)</f>
        <v>0.63184079601990051</v>
      </c>
    </row>
    <row r="9" spans="1:23">
      <c r="A9" s="217">
        <v>3</v>
      </c>
      <c r="B9" s="218" t="str">
        <f>'Pivot Tables'!W6</f>
        <v>Ron Erickson</v>
      </c>
      <c r="C9" s="219">
        <f>'Pivot Tables'!X6</f>
        <v>127</v>
      </c>
      <c r="D9" s="219">
        <f>'Pivot Tables'!Y6</f>
        <v>74</v>
      </c>
      <c r="E9" s="220">
        <f t="shared" si="0"/>
        <v>0.63184079601990051</v>
      </c>
      <c r="F9" s="219">
        <f>'Pivot Tables'!AA6</f>
        <v>9</v>
      </c>
      <c r="G9" s="145"/>
      <c r="H9" s="145"/>
      <c r="I9" s="221"/>
      <c r="J9" s="217">
        <v>3</v>
      </c>
      <c r="K9" s="222" t="str">
        <f>'Pivot Tables'!AC6</f>
        <v>Pete Wilson</v>
      </c>
      <c r="L9" s="223">
        <f>'Pivot Tables'!AD6</f>
        <v>0.63793103448275867</v>
      </c>
      <c r="M9" s="224">
        <f>'Pivot Tables'!AE6</f>
        <v>74</v>
      </c>
      <c r="N9" s="224">
        <f>'Pivot Tables'!AF6</f>
        <v>42</v>
      </c>
      <c r="O9" s="224">
        <f>'Pivot Tables'!AG6</f>
        <v>4</v>
      </c>
      <c r="P9" s="206"/>
      <c r="Q9" s="206"/>
      <c r="R9" s="217">
        <v>3</v>
      </c>
      <c r="S9" s="222" t="str">
        <f>'Pivot Tables'!CA6</f>
        <v>Joe Samuelson</v>
      </c>
      <c r="T9" s="224">
        <f>'Pivot Tables'!CB6</f>
        <v>8</v>
      </c>
      <c r="U9" s="224">
        <f>'Pivot Tables'!CC6</f>
        <v>176</v>
      </c>
      <c r="V9" s="224">
        <f>'Pivot Tables'!CD6</f>
        <v>33</v>
      </c>
      <c r="W9" s="223">
        <f t="shared" si="1"/>
        <v>0.84210526315789469</v>
      </c>
    </row>
    <row r="10" spans="1:23">
      <c r="A10" s="217">
        <v>4</v>
      </c>
      <c r="B10" s="218" t="str">
        <f>'Pivot Tables'!W7</f>
        <v>Pete Wilson</v>
      </c>
      <c r="C10" s="219">
        <f>'Pivot Tables'!X7</f>
        <v>74</v>
      </c>
      <c r="D10" s="219">
        <f>'Pivot Tables'!Y7</f>
        <v>42</v>
      </c>
      <c r="E10" s="220">
        <f t="shared" si="0"/>
        <v>0.63793103448275867</v>
      </c>
      <c r="F10" s="219">
        <f>'Pivot Tables'!AA7</f>
        <v>4</v>
      </c>
      <c r="G10" s="145"/>
      <c r="H10" s="145"/>
      <c r="I10" s="221"/>
      <c r="J10" s="217">
        <v>4</v>
      </c>
      <c r="K10" s="222" t="str">
        <f>'Pivot Tables'!AC7</f>
        <v>Ron Erickson</v>
      </c>
      <c r="L10" s="223">
        <f>'Pivot Tables'!AD7</f>
        <v>0.63184079601990051</v>
      </c>
      <c r="M10" s="224">
        <f>'Pivot Tables'!AE7</f>
        <v>127</v>
      </c>
      <c r="N10" s="224">
        <f>'Pivot Tables'!AF7</f>
        <v>74</v>
      </c>
      <c r="O10" s="224">
        <f>'Pivot Tables'!AG7</f>
        <v>9</v>
      </c>
      <c r="P10" s="206"/>
      <c r="Q10" s="206"/>
      <c r="R10" s="217">
        <v>4</v>
      </c>
      <c r="S10" s="222" t="str">
        <f>'Pivot Tables'!CA7</f>
        <v>Lloyd Nelson</v>
      </c>
      <c r="T10" s="224">
        <f>'Pivot Tables'!CB7</f>
        <v>7</v>
      </c>
      <c r="U10" s="224">
        <f>'Pivot Tables'!CC7</f>
        <v>66</v>
      </c>
      <c r="V10" s="224">
        <f>'Pivot Tables'!CD7</f>
        <v>68</v>
      </c>
      <c r="W10" s="223">
        <f t="shared" si="1"/>
        <v>0.4925373134328358</v>
      </c>
    </row>
    <row r="11" spans="1:23">
      <c r="A11" s="217">
        <v>5</v>
      </c>
      <c r="B11" s="218" t="str">
        <f>'Pivot Tables'!W8</f>
        <v>Clay Roberson</v>
      </c>
      <c r="C11" s="219">
        <f>'Pivot Tables'!X8</f>
        <v>73</v>
      </c>
      <c r="D11" s="219">
        <f>'Pivot Tables'!Y8</f>
        <v>40</v>
      </c>
      <c r="E11" s="220">
        <f t="shared" si="0"/>
        <v>0.64601769911504425</v>
      </c>
      <c r="F11" s="219">
        <f>'Pivot Tables'!AA8</f>
        <v>5</v>
      </c>
      <c r="G11" s="145"/>
      <c r="H11" s="145"/>
      <c r="I11" s="221"/>
      <c r="J11" s="217">
        <v>5</v>
      </c>
      <c r="K11" s="222" t="str">
        <f>'Pivot Tables'!AC8</f>
        <v>Kent Morgan</v>
      </c>
      <c r="L11" s="223">
        <f>'Pivot Tables'!AD8</f>
        <v>0.60869565217391308</v>
      </c>
      <c r="M11" s="224">
        <f>'Pivot Tables'!AE8</f>
        <v>56</v>
      </c>
      <c r="N11" s="224">
        <f>'Pivot Tables'!AF8</f>
        <v>36</v>
      </c>
      <c r="O11" s="224">
        <f>'Pivot Tables'!AG8</f>
        <v>4</v>
      </c>
      <c r="P11" s="206"/>
      <c r="Q11" s="206"/>
      <c r="R11" s="217">
        <v>5</v>
      </c>
      <c r="S11" s="222" t="str">
        <f>'Pivot Tables'!CA8</f>
        <v>Doug Graslie</v>
      </c>
      <c r="T11" s="224">
        <f>'Pivot Tables'!CB8</f>
        <v>6</v>
      </c>
      <c r="U11" s="224">
        <f>'Pivot Tables'!CC8</f>
        <v>27</v>
      </c>
      <c r="V11" s="224">
        <f>'Pivot Tables'!CD8</f>
        <v>72</v>
      </c>
      <c r="W11" s="223">
        <f t="shared" si="1"/>
        <v>0.27272727272727271</v>
      </c>
    </row>
    <row r="12" spans="1:23">
      <c r="A12" s="217">
        <v>6</v>
      </c>
      <c r="B12" s="218" t="str">
        <f>'Pivot Tables'!W9</f>
        <v>Edward Stevens</v>
      </c>
      <c r="C12" s="219">
        <f>'Pivot Tables'!X9</f>
        <v>68</v>
      </c>
      <c r="D12" s="219">
        <f>'Pivot Tables'!Y9</f>
        <v>58</v>
      </c>
      <c r="E12" s="220">
        <f t="shared" si="0"/>
        <v>0.53968253968253965</v>
      </c>
      <c r="F12" s="219">
        <f>'Pivot Tables'!AA9</f>
        <v>5</v>
      </c>
      <c r="G12" s="145"/>
      <c r="H12" s="145"/>
      <c r="I12" s="221"/>
      <c r="J12" s="217">
        <v>6</v>
      </c>
      <c r="K12" s="222" t="str">
        <f>'Pivot Tables'!AC9</f>
        <v>Keith Mamot</v>
      </c>
      <c r="L12" s="223">
        <f>'Pivot Tables'!AD9</f>
        <v>0.57777777777777772</v>
      </c>
      <c r="M12" s="224">
        <f>'Pivot Tables'!AE9</f>
        <v>26</v>
      </c>
      <c r="N12" s="224">
        <f>'Pivot Tables'!AF9</f>
        <v>19</v>
      </c>
      <c r="O12" s="224">
        <f>'Pivot Tables'!AG9</f>
        <v>2</v>
      </c>
      <c r="P12" s="206"/>
      <c r="Q12" s="206"/>
      <c r="R12" s="217">
        <v>6</v>
      </c>
      <c r="S12" s="222" t="str">
        <f>'Pivot Tables'!CA9</f>
        <v>LaVerne Boal</v>
      </c>
      <c r="T12" s="224">
        <f>'Pivot Tables'!CB9</f>
        <v>5</v>
      </c>
      <c r="U12" s="224">
        <f>'Pivot Tables'!CC9</f>
        <v>57</v>
      </c>
      <c r="V12" s="224">
        <f>'Pivot Tables'!CD9</f>
        <v>53</v>
      </c>
      <c r="W12" s="223">
        <f t="shared" si="1"/>
        <v>0.51818181818181819</v>
      </c>
    </row>
    <row r="13" spans="1:23">
      <c r="A13" s="217">
        <v>7</v>
      </c>
      <c r="B13" s="218" t="str">
        <f>'Pivot Tables'!W10</f>
        <v>Lloyd Nelson</v>
      </c>
      <c r="C13" s="219">
        <f>'Pivot Tables'!X10</f>
        <v>66</v>
      </c>
      <c r="D13" s="219">
        <f>'Pivot Tables'!Y10</f>
        <v>68</v>
      </c>
      <c r="E13" s="220">
        <f t="shared" si="0"/>
        <v>0.4925373134328358</v>
      </c>
      <c r="F13" s="219">
        <f>'Pivot Tables'!AA10</f>
        <v>7</v>
      </c>
      <c r="G13" s="145"/>
      <c r="H13" s="145"/>
      <c r="I13" s="221"/>
      <c r="J13" s="217">
        <v>7</v>
      </c>
      <c r="K13" s="222" t="str">
        <f>'Pivot Tables'!AC10</f>
        <v>Kim Booth</v>
      </c>
      <c r="L13" s="223">
        <f>'Pivot Tables'!AD10</f>
        <v>0.569620253164557</v>
      </c>
      <c r="M13" s="224">
        <f>'Pivot Tables'!AE10</f>
        <v>45</v>
      </c>
      <c r="N13" s="224">
        <f>'Pivot Tables'!AF10</f>
        <v>34</v>
      </c>
      <c r="O13" s="224">
        <f>'Pivot Tables'!AG10</f>
        <v>3</v>
      </c>
      <c r="P13" s="206"/>
      <c r="Q13" s="206"/>
      <c r="R13" s="217">
        <v>7</v>
      </c>
      <c r="S13" s="222" t="str">
        <f>'Pivot Tables'!CA10</f>
        <v>Edward Stevens</v>
      </c>
      <c r="T13" s="224">
        <f>'Pivot Tables'!CB10</f>
        <v>5</v>
      </c>
      <c r="U13" s="224">
        <f>'Pivot Tables'!CC10</f>
        <v>68</v>
      </c>
      <c r="V13" s="224">
        <f>'Pivot Tables'!CD10</f>
        <v>58</v>
      </c>
      <c r="W13" s="223">
        <f t="shared" si="1"/>
        <v>0.53968253968253965</v>
      </c>
    </row>
    <row r="14" spans="1:23">
      <c r="A14" s="217">
        <v>8</v>
      </c>
      <c r="B14" s="218" t="str">
        <f>'Pivot Tables'!W11</f>
        <v>LaVerne Boal</v>
      </c>
      <c r="C14" s="219">
        <f>'Pivot Tables'!X11</f>
        <v>57</v>
      </c>
      <c r="D14" s="219">
        <f>'Pivot Tables'!Y11</f>
        <v>53</v>
      </c>
      <c r="E14" s="220">
        <f t="shared" si="0"/>
        <v>0.51818181818181819</v>
      </c>
      <c r="F14" s="219">
        <f>'Pivot Tables'!AA11</f>
        <v>5</v>
      </c>
      <c r="G14" s="145"/>
      <c r="H14" s="145"/>
      <c r="I14" s="221"/>
      <c r="J14" s="217">
        <v>8</v>
      </c>
      <c r="K14" s="222" t="str">
        <f>'Pivot Tables'!AC11</f>
        <v>B.F. "Tead" Weaver</v>
      </c>
      <c r="L14" s="223">
        <f>'Pivot Tables'!AD11</f>
        <v>0.5490196078431373</v>
      </c>
      <c r="M14" s="224">
        <f>'Pivot Tables'!AE11</f>
        <v>196</v>
      </c>
      <c r="N14" s="224">
        <f>'Pivot Tables'!AF11</f>
        <v>161</v>
      </c>
      <c r="O14" s="224">
        <f>'Pivot Tables'!AG11</f>
        <v>15</v>
      </c>
      <c r="P14" s="206"/>
      <c r="Q14" s="206"/>
      <c r="R14" s="217">
        <v>8</v>
      </c>
      <c r="S14" s="222" t="str">
        <f>'Pivot Tables'!CA11</f>
        <v>Clay Roberson</v>
      </c>
      <c r="T14" s="224">
        <f>'Pivot Tables'!CB11</f>
        <v>5</v>
      </c>
      <c r="U14" s="224">
        <f>'Pivot Tables'!CC11</f>
        <v>73</v>
      </c>
      <c r="V14" s="224">
        <f>'Pivot Tables'!CD11</f>
        <v>40</v>
      </c>
      <c r="W14" s="223">
        <f t="shared" si="1"/>
        <v>0.64601769911504425</v>
      </c>
    </row>
    <row r="15" spans="1:23">
      <c r="A15" s="217">
        <v>9</v>
      </c>
      <c r="B15" s="218" t="str">
        <f>'Pivot Tables'!W12</f>
        <v>Kent Morgan</v>
      </c>
      <c r="C15" s="219">
        <f>'Pivot Tables'!X12</f>
        <v>56</v>
      </c>
      <c r="D15" s="219">
        <f>'Pivot Tables'!Y12</f>
        <v>36</v>
      </c>
      <c r="E15" s="220">
        <f t="shared" si="0"/>
        <v>0.60869565217391308</v>
      </c>
      <c r="F15" s="219">
        <f>'Pivot Tables'!AA12</f>
        <v>4</v>
      </c>
      <c r="G15" s="145"/>
      <c r="H15" s="145"/>
      <c r="I15" s="221"/>
      <c r="J15" s="217">
        <v>9</v>
      </c>
      <c r="K15" s="222" t="str">
        <f>'Pivot Tables'!AC12</f>
        <v>Edward Stevens</v>
      </c>
      <c r="L15" s="223">
        <f>'Pivot Tables'!AD12</f>
        <v>0.53968253968253965</v>
      </c>
      <c r="M15" s="224">
        <f>'Pivot Tables'!AE12</f>
        <v>68</v>
      </c>
      <c r="N15" s="224">
        <f>'Pivot Tables'!AF12</f>
        <v>58</v>
      </c>
      <c r="O15" s="224">
        <f>'Pivot Tables'!AG12</f>
        <v>5</v>
      </c>
      <c r="P15" s="206"/>
      <c r="Q15" s="206"/>
      <c r="R15" s="217">
        <v>9</v>
      </c>
      <c r="S15" s="222" t="str">
        <f>'Pivot Tables'!CA12</f>
        <v>Mick Tonkel</v>
      </c>
      <c r="T15" s="224">
        <f>'Pivot Tables'!CB12</f>
        <v>4</v>
      </c>
      <c r="U15" s="224">
        <f>'Pivot Tables'!CC12</f>
        <v>29</v>
      </c>
      <c r="V15" s="224">
        <f>'Pivot Tables'!CD12</f>
        <v>43</v>
      </c>
      <c r="W15" s="223">
        <f t="shared" si="1"/>
        <v>0.40277777777777779</v>
      </c>
    </row>
    <row r="16" spans="1:23">
      <c r="A16" s="217">
        <v>10</v>
      </c>
      <c r="B16" s="218" t="str">
        <f>'Pivot Tables'!W13</f>
        <v>Kim Booth</v>
      </c>
      <c r="C16" s="219">
        <f>'Pivot Tables'!X13</f>
        <v>45</v>
      </c>
      <c r="D16" s="219">
        <f>'Pivot Tables'!Y13</f>
        <v>34</v>
      </c>
      <c r="E16" s="220">
        <f t="shared" si="0"/>
        <v>0.569620253164557</v>
      </c>
      <c r="F16" s="219">
        <f>'Pivot Tables'!AA13</f>
        <v>3</v>
      </c>
      <c r="G16" s="145"/>
      <c r="H16" s="145"/>
      <c r="I16" s="221"/>
      <c r="J16" s="217">
        <v>10</v>
      </c>
      <c r="K16" s="222" t="str">
        <f>'Pivot Tables'!AC13</f>
        <v>Kimsey Keveren</v>
      </c>
      <c r="L16" s="223">
        <f>'Pivot Tables'!AD13</f>
        <v>0.53623188405797106</v>
      </c>
      <c r="M16" s="224">
        <f>'Pivot Tables'!AE13</f>
        <v>37</v>
      </c>
      <c r="N16" s="224">
        <f>'Pivot Tables'!AF13</f>
        <v>32</v>
      </c>
      <c r="O16" s="224">
        <f>'Pivot Tables'!AG13</f>
        <v>3</v>
      </c>
      <c r="P16" s="206"/>
      <c r="Q16" s="206"/>
      <c r="R16" s="217">
        <v>10</v>
      </c>
      <c r="S16" s="222" t="str">
        <f>'Pivot Tables'!CA13</f>
        <v>Pete Wilson</v>
      </c>
      <c r="T16" s="224">
        <f>'Pivot Tables'!CB13</f>
        <v>4</v>
      </c>
      <c r="U16" s="224">
        <f>'Pivot Tables'!CC13</f>
        <v>74</v>
      </c>
      <c r="V16" s="224">
        <f>'Pivot Tables'!CD13</f>
        <v>42</v>
      </c>
      <c r="W16" s="223">
        <f t="shared" si="1"/>
        <v>0.63793103448275867</v>
      </c>
    </row>
    <row r="17" spans="1:23">
      <c r="A17" s="214"/>
      <c r="B17" s="218" t="str">
        <f>'Pivot Tables'!W14</f>
        <v>Kimsey Keveren</v>
      </c>
      <c r="C17" s="219">
        <f>'Pivot Tables'!X14</f>
        <v>37</v>
      </c>
      <c r="D17" s="219">
        <f>'Pivot Tables'!Y14</f>
        <v>32</v>
      </c>
      <c r="E17" s="220">
        <f t="shared" si="0"/>
        <v>0.53623188405797106</v>
      </c>
      <c r="F17" s="219">
        <f>'Pivot Tables'!AA14</f>
        <v>3</v>
      </c>
      <c r="G17" s="145"/>
      <c r="H17" s="145"/>
      <c r="I17" s="221"/>
      <c r="J17" s="214"/>
      <c r="K17" s="222" t="str">
        <f>'Pivot Tables'!AC14</f>
        <v>LaVerne Boal</v>
      </c>
      <c r="L17" s="223">
        <f>'Pivot Tables'!AD14</f>
        <v>0.51818181818181819</v>
      </c>
      <c r="M17" s="224">
        <f>'Pivot Tables'!AE14</f>
        <v>57</v>
      </c>
      <c r="N17" s="224">
        <f>'Pivot Tables'!AF14</f>
        <v>53</v>
      </c>
      <c r="O17" s="224">
        <f>'Pivot Tables'!AG14</f>
        <v>5</v>
      </c>
      <c r="P17" s="206"/>
      <c r="Q17" s="206"/>
      <c r="R17" s="207"/>
      <c r="S17" s="222" t="str">
        <f>'Pivot Tables'!CA14</f>
        <v>Kent Morgan</v>
      </c>
      <c r="T17" s="224">
        <f>'Pivot Tables'!CB14</f>
        <v>4</v>
      </c>
      <c r="U17" s="224">
        <f>'Pivot Tables'!CC14</f>
        <v>56</v>
      </c>
      <c r="V17" s="224">
        <f>'Pivot Tables'!CD14</f>
        <v>36</v>
      </c>
      <c r="W17" s="223">
        <f t="shared" si="1"/>
        <v>0.60869565217391308</v>
      </c>
    </row>
    <row r="18" spans="1:23">
      <c r="A18" s="214"/>
      <c r="B18" s="218" t="str">
        <f>'Pivot Tables'!W15</f>
        <v>Walter Jensen</v>
      </c>
      <c r="C18" s="219">
        <f>'Pivot Tables'!X15</f>
        <v>31</v>
      </c>
      <c r="D18" s="219">
        <f>'Pivot Tables'!Y15</f>
        <v>40</v>
      </c>
      <c r="E18" s="220">
        <f t="shared" si="0"/>
        <v>0.43661971830985913</v>
      </c>
      <c r="F18" s="219">
        <f>'Pivot Tables'!AA15</f>
        <v>3</v>
      </c>
      <c r="G18" s="145"/>
      <c r="H18" s="145"/>
      <c r="I18" s="221"/>
      <c r="J18" s="214"/>
      <c r="K18" s="222" t="str">
        <f>'Pivot Tables'!AC15</f>
        <v>Lloyd Nelson</v>
      </c>
      <c r="L18" s="223">
        <f>'Pivot Tables'!AD15</f>
        <v>0.4925373134328358</v>
      </c>
      <c r="M18" s="224">
        <f>'Pivot Tables'!AE15</f>
        <v>66</v>
      </c>
      <c r="N18" s="224">
        <f>'Pivot Tables'!AF15</f>
        <v>68</v>
      </c>
      <c r="O18" s="224">
        <f>'Pivot Tables'!AG15</f>
        <v>7</v>
      </c>
      <c r="P18" s="206"/>
      <c r="Q18" s="206"/>
      <c r="R18" s="207"/>
      <c r="S18" s="222" t="str">
        <f>'Pivot Tables'!CA15</f>
        <v>Al Matthews</v>
      </c>
      <c r="T18" s="224">
        <f>'Pivot Tables'!CB15</f>
        <v>3</v>
      </c>
      <c r="U18" s="224">
        <f>'Pivot Tables'!CC15</f>
        <v>25</v>
      </c>
      <c r="V18" s="224">
        <f>'Pivot Tables'!CD15</f>
        <v>34</v>
      </c>
      <c r="W18" s="223">
        <f t="shared" si="1"/>
        <v>0.42372881355932202</v>
      </c>
    </row>
    <row r="19" spans="1:23">
      <c r="A19" s="214"/>
      <c r="B19" s="218" t="str">
        <f>'Pivot Tables'!W16</f>
        <v>Mick Tonkel</v>
      </c>
      <c r="C19" s="219">
        <f>'Pivot Tables'!X16</f>
        <v>29</v>
      </c>
      <c r="D19" s="219">
        <f>'Pivot Tables'!Y16</f>
        <v>43</v>
      </c>
      <c r="E19" s="220">
        <f t="shared" si="0"/>
        <v>0.40277777777777779</v>
      </c>
      <c r="F19" s="219">
        <f>'Pivot Tables'!AA16</f>
        <v>4</v>
      </c>
      <c r="G19" s="145"/>
      <c r="H19" s="145"/>
      <c r="I19" s="221"/>
      <c r="J19" s="214"/>
      <c r="K19" s="222" t="str">
        <f>'Pivot Tables'!AC16</f>
        <v>Gene Paul</v>
      </c>
      <c r="L19" s="223">
        <f>'Pivot Tables'!AD16</f>
        <v>0.45</v>
      </c>
      <c r="M19" s="224">
        <f>'Pivot Tables'!AE16</f>
        <v>18</v>
      </c>
      <c r="N19" s="224">
        <f>'Pivot Tables'!AF16</f>
        <v>22</v>
      </c>
      <c r="O19" s="224">
        <f>'Pivot Tables'!AG16</f>
        <v>2</v>
      </c>
      <c r="P19" s="206"/>
      <c r="Q19" s="206"/>
      <c r="R19" s="207"/>
      <c r="S19" s="222" t="str">
        <f>'Pivot Tables'!CA16</f>
        <v>Kim Booth</v>
      </c>
      <c r="T19" s="224">
        <f>'Pivot Tables'!CB16</f>
        <v>3</v>
      </c>
      <c r="U19" s="224">
        <f>'Pivot Tables'!CC16</f>
        <v>45</v>
      </c>
      <c r="V19" s="224">
        <f>'Pivot Tables'!CD16</f>
        <v>34</v>
      </c>
      <c r="W19" s="223">
        <f t="shared" si="1"/>
        <v>0.569620253164557</v>
      </c>
    </row>
    <row r="20" spans="1:23">
      <c r="A20" s="214"/>
      <c r="B20" s="218" t="str">
        <f>'Pivot Tables'!W17</f>
        <v>Doug Graslie</v>
      </c>
      <c r="C20" s="219">
        <f>'Pivot Tables'!X17</f>
        <v>27</v>
      </c>
      <c r="D20" s="219">
        <f>'Pivot Tables'!Y17</f>
        <v>72</v>
      </c>
      <c r="E20" s="220">
        <f t="shared" si="0"/>
        <v>0.27272727272727271</v>
      </c>
      <c r="F20" s="219">
        <f>'Pivot Tables'!AA17</f>
        <v>6</v>
      </c>
      <c r="G20" s="145"/>
      <c r="H20" s="145"/>
      <c r="I20" s="221"/>
      <c r="J20" s="214"/>
      <c r="K20" s="222" t="str">
        <f>'Pivot Tables'!AC17</f>
        <v>Walter Jensen</v>
      </c>
      <c r="L20" s="223">
        <f>'Pivot Tables'!AD17</f>
        <v>0.43661971830985913</v>
      </c>
      <c r="M20" s="224">
        <f>'Pivot Tables'!AE17</f>
        <v>31</v>
      </c>
      <c r="N20" s="224">
        <f>'Pivot Tables'!AF17</f>
        <v>40</v>
      </c>
      <c r="O20" s="224">
        <f>'Pivot Tables'!AG17</f>
        <v>3</v>
      </c>
      <c r="P20" s="206"/>
      <c r="Q20" s="206"/>
      <c r="R20" s="207"/>
      <c r="S20" s="222" t="str">
        <f>'Pivot Tables'!CA17</f>
        <v>Kimsey Keveren</v>
      </c>
      <c r="T20" s="224">
        <f>'Pivot Tables'!CB17</f>
        <v>3</v>
      </c>
      <c r="U20" s="224">
        <f>'Pivot Tables'!CC17</f>
        <v>37</v>
      </c>
      <c r="V20" s="224">
        <f>'Pivot Tables'!CD17</f>
        <v>32</v>
      </c>
      <c r="W20" s="223">
        <f t="shared" si="1"/>
        <v>0.53623188405797106</v>
      </c>
    </row>
    <row r="21" spans="1:23">
      <c r="A21" s="214"/>
      <c r="B21" s="218" t="str">
        <f>'Pivot Tables'!W18</f>
        <v>Keith Mamot</v>
      </c>
      <c r="C21" s="219">
        <f>'Pivot Tables'!X18</f>
        <v>26</v>
      </c>
      <c r="D21" s="219">
        <f>'Pivot Tables'!Y18</f>
        <v>19</v>
      </c>
      <c r="E21" s="220">
        <f t="shared" si="0"/>
        <v>0.57777777777777772</v>
      </c>
      <c r="F21" s="219">
        <f>'Pivot Tables'!AA18</f>
        <v>2</v>
      </c>
      <c r="G21" s="145"/>
      <c r="H21" s="145"/>
      <c r="I21" s="221"/>
      <c r="J21" s="214"/>
      <c r="K21" s="222" t="str">
        <f>'Pivot Tables'!AC18</f>
        <v>Al Matthews</v>
      </c>
      <c r="L21" s="223">
        <f>'Pivot Tables'!AD18</f>
        <v>0.42372881355932202</v>
      </c>
      <c r="M21" s="224">
        <f>'Pivot Tables'!AE18</f>
        <v>25</v>
      </c>
      <c r="N21" s="224">
        <f>'Pivot Tables'!AF18</f>
        <v>34</v>
      </c>
      <c r="O21" s="224">
        <f>'Pivot Tables'!AG18</f>
        <v>3</v>
      </c>
      <c r="P21" s="206"/>
      <c r="Q21" s="206"/>
      <c r="R21" s="207"/>
      <c r="S21" s="222" t="str">
        <f>'Pivot Tables'!CA18</f>
        <v>Walter Jensen</v>
      </c>
      <c r="T21" s="224">
        <f>'Pivot Tables'!CB18</f>
        <v>3</v>
      </c>
      <c r="U21" s="224">
        <f>'Pivot Tables'!CC18</f>
        <v>31</v>
      </c>
      <c r="V21" s="224">
        <f>'Pivot Tables'!CD18</f>
        <v>40</v>
      </c>
      <c r="W21" s="223">
        <f t="shared" si="1"/>
        <v>0.43661971830985913</v>
      </c>
    </row>
    <row r="22" spans="1:23">
      <c r="A22" s="214"/>
      <c r="B22" s="218" t="str">
        <f>'Pivot Tables'!W19</f>
        <v>Al Matthews</v>
      </c>
      <c r="C22" s="219">
        <f>'Pivot Tables'!X19</f>
        <v>25</v>
      </c>
      <c r="D22" s="219">
        <f>'Pivot Tables'!Y19</f>
        <v>34</v>
      </c>
      <c r="E22" s="220">
        <f t="shared" si="0"/>
        <v>0.42372881355932202</v>
      </c>
      <c r="F22" s="219">
        <f>'Pivot Tables'!AA19</f>
        <v>3</v>
      </c>
      <c r="G22" s="145"/>
      <c r="H22" s="145"/>
      <c r="I22" s="221"/>
      <c r="J22" s="214"/>
      <c r="K22" s="222" t="str">
        <f>'Pivot Tables'!AC19</f>
        <v>Andy Garland</v>
      </c>
      <c r="L22" s="223">
        <f>'Pivot Tables'!AD19</f>
        <v>0.40384615384615385</v>
      </c>
      <c r="M22" s="224">
        <f>'Pivot Tables'!AE19</f>
        <v>21</v>
      </c>
      <c r="N22" s="224">
        <f>'Pivot Tables'!AF19</f>
        <v>31</v>
      </c>
      <c r="O22" s="224">
        <f>'Pivot Tables'!AG19</f>
        <v>2</v>
      </c>
      <c r="P22" s="206"/>
      <c r="Q22" s="206"/>
      <c r="R22" s="207"/>
      <c r="S22" s="222" t="str">
        <f>'Pivot Tables'!CA19</f>
        <v>Gene Paul</v>
      </c>
      <c r="T22" s="224">
        <f>'Pivot Tables'!CB19</f>
        <v>2</v>
      </c>
      <c r="U22" s="224">
        <f>'Pivot Tables'!CC19</f>
        <v>18</v>
      </c>
      <c r="V22" s="224">
        <f>'Pivot Tables'!CD19</f>
        <v>22</v>
      </c>
      <c r="W22" s="223">
        <f t="shared" si="1"/>
        <v>0.45</v>
      </c>
    </row>
    <row r="23" spans="1:23">
      <c r="A23" s="214"/>
      <c r="B23" s="218" t="str">
        <f>'Pivot Tables'!W20</f>
        <v>Andy Garland</v>
      </c>
      <c r="C23" s="219">
        <f>'Pivot Tables'!X20</f>
        <v>21</v>
      </c>
      <c r="D23" s="219">
        <f>'Pivot Tables'!Y20</f>
        <v>31</v>
      </c>
      <c r="E23" s="220">
        <f t="shared" si="0"/>
        <v>0.40384615384615385</v>
      </c>
      <c r="F23" s="219">
        <f>'Pivot Tables'!AA20</f>
        <v>2</v>
      </c>
      <c r="G23" s="145"/>
      <c r="H23" s="145"/>
      <c r="I23" s="221"/>
      <c r="J23" s="214"/>
      <c r="K23" s="222" t="str">
        <f>'Pivot Tables'!AC20</f>
        <v>Mick Tonkel</v>
      </c>
      <c r="L23" s="223">
        <f>'Pivot Tables'!AD20</f>
        <v>0.40277777777777779</v>
      </c>
      <c r="M23" s="224">
        <f>'Pivot Tables'!AE20</f>
        <v>29</v>
      </c>
      <c r="N23" s="224">
        <f>'Pivot Tables'!AF20</f>
        <v>43</v>
      </c>
      <c r="O23" s="224">
        <f>'Pivot Tables'!AG20</f>
        <v>4</v>
      </c>
      <c r="P23" s="206"/>
      <c r="Q23" s="206"/>
      <c r="R23" s="207"/>
      <c r="S23" s="222" t="str">
        <f>'Pivot Tables'!CA20</f>
        <v>Andy Garland</v>
      </c>
      <c r="T23" s="224">
        <f>'Pivot Tables'!CB20</f>
        <v>2</v>
      </c>
      <c r="U23" s="224">
        <f>'Pivot Tables'!CC20</f>
        <v>21</v>
      </c>
      <c r="V23" s="224">
        <f>'Pivot Tables'!CD20</f>
        <v>31</v>
      </c>
      <c r="W23" s="223">
        <f t="shared" si="1"/>
        <v>0.40384615384615385</v>
      </c>
    </row>
    <row r="24" spans="1:23">
      <c r="A24" s="214"/>
      <c r="B24" s="218" t="str">
        <f>'Pivot Tables'!W21</f>
        <v>Gene Paul</v>
      </c>
      <c r="C24" s="219">
        <f>'Pivot Tables'!X21</f>
        <v>18</v>
      </c>
      <c r="D24" s="219">
        <f>'Pivot Tables'!Y21</f>
        <v>22</v>
      </c>
      <c r="E24" s="220">
        <f t="shared" si="0"/>
        <v>0.45</v>
      </c>
      <c r="F24" s="219">
        <f>'Pivot Tables'!AA21</f>
        <v>2</v>
      </c>
      <c r="G24" s="145"/>
      <c r="H24" s="145"/>
      <c r="I24" s="221"/>
      <c r="J24" s="214"/>
      <c r="K24" s="222" t="str">
        <f>'Pivot Tables'!AC21</f>
        <v>Doug Graslie</v>
      </c>
      <c r="L24" s="223">
        <f>'Pivot Tables'!AD21</f>
        <v>0.27272727272727271</v>
      </c>
      <c r="M24" s="224">
        <f>'Pivot Tables'!AE21</f>
        <v>27</v>
      </c>
      <c r="N24" s="224">
        <f>'Pivot Tables'!AF21</f>
        <v>72</v>
      </c>
      <c r="O24" s="224">
        <f>'Pivot Tables'!AG21</f>
        <v>6</v>
      </c>
      <c r="P24" s="206"/>
      <c r="Q24" s="206"/>
      <c r="R24" s="207"/>
      <c r="S24" s="222" t="str">
        <f>'Pivot Tables'!CA21</f>
        <v>Eric Robb</v>
      </c>
      <c r="T24" s="224">
        <f>'Pivot Tables'!CB21</f>
        <v>2</v>
      </c>
      <c r="U24" s="224">
        <f>'Pivot Tables'!CC21</f>
        <v>12</v>
      </c>
      <c r="V24" s="224">
        <f>'Pivot Tables'!CD21</f>
        <v>33</v>
      </c>
      <c r="W24" s="223">
        <f t="shared" si="1"/>
        <v>0.26666666666666666</v>
      </c>
    </row>
    <row r="25" spans="1:23">
      <c r="A25" s="214"/>
      <c r="B25" s="218" t="str">
        <f>'Pivot Tables'!W22</f>
        <v>Eric Robb</v>
      </c>
      <c r="C25" s="219">
        <f>'Pivot Tables'!X22</f>
        <v>12</v>
      </c>
      <c r="D25" s="219">
        <f>'Pivot Tables'!Y22</f>
        <v>33</v>
      </c>
      <c r="E25" s="220">
        <f t="shared" si="0"/>
        <v>0.26666666666666666</v>
      </c>
      <c r="F25" s="219">
        <f>'Pivot Tables'!AA22</f>
        <v>2</v>
      </c>
      <c r="G25" s="145"/>
      <c r="H25" s="145"/>
      <c r="I25" s="221"/>
      <c r="J25" s="214"/>
      <c r="K25" s="222" t="str">
        <f>'Pivot Tables'!AC22</f>
        <v>Eric Robb</v>
      </c>
      <c r="L25" s="223">
        <f>'Pivot Tables'!AD22</f>
        <v>0.26666666666666666</v>
      </c>
      <c r="M25" s="224">
        <f>'Pivot Tables'!AE22</f>
        <v>12</v>
      </c>
      <c r="N25" s="224">
        <f>'Pivot Tables'!AF22</f>
        <v>33</v>
      </c>
      <c r="O25" s="224">
        <f>'Pivot Tables'!AG22</f>
        <v>2</v>
      </c>
      <c r="P25" s="206"/>
      <c r="Q25" s="206"/>
      <c r="R25" s="207"/>
      <c r="S25" s="222" t="str">
        <f>'Pivot Tables'!CA22</f>
        <v>Keith Mamot</v>
      </c>
      <c r="T25" s="224">
        <f>'Pivot Tables'!CB22</f>
        <v>2</v>
      </c>
      <c r="U25" s="224">
        <f>'Pivot Tables'!CC22</f>
        <v>26</v>
      </c>
      <c r="V25" s="224">
        <f>'Pivot Tables'!CD22</f>
        <v>19</v>
      </c>
      <c r="W25" s="223">
        <f t="shared" si="1"/>
        <v>0.57777777777777772</v>
      </c>
    </row>
    <row r="26" spans="1:23">
      <c r="A26" s="225"/>
      <c r="B26" s="218" t="str">
        <f>'Pivot Tables'!W23</f>
        <v>(blank)</v>
      </c>
      <c r="C26" s="219">
        <f>'Pivot Tables'!X23</f>
        <v>0</v>
      </c>
      <c r="D26" s="219">
        <f>'Pivot Tables'!Y23</f>
        <v>0</v>
      </c>
      <c r="E26" s="220" t="e">
        <f t="shared" si="0"/>
        <v>#DIV/0!</v>
      </c>
      <c r="F26" s="219">
        <f>'Pivot Tables'!AA23</f>
        <v>0</v>
      </c>
      <c r="G26" s="145"/>
      <c r="H26" s="145"/>
      <c r="I26" s="221"/>
      <c r="J26" s="225"/>
      <c r="K26" s="222" t="str">
        <f>'Pivot Tables'!AC23</f>
        <v>Guy Backus</v>
      </c>
      <c r="L26" s="224" t="e">
        <f>'Pivot Tables'!AD23</f>
        <v>#DIV/0!</v>
      </c>
      <c r="M26" s="224">
        <f>'Pivot Tables'!AE23</f>
        <v>0</v>
      </c>
      <c r="N26" s="224">
        <f>'Pivot Tables'!AF23</f>
        <v>0</v>
      </c>
      <c r="O26" s="224">
        <f>'Pivot Tables'!AG23</f>
        <v>1</v>
      </c>
      <c r="P26" s="206"/>
      <c r="Q26" s="206"/>
      <c r="R26" s="207"/>
      <c r="S26" s="222" t="str">
        <f>'Pivot Tables'!CA23</f>
        <v>Guy Backus</v>
      </c>
      <c r="T26" s="224">
        <f>'Pivot Tables'!CB23</f>
        <v>1</v>
      </c>
      <c r="U26" s="224">
        <f>'Pivot Tables'!CC23</f>
        <v>0</v>
      </c>
      <c r="V26" s="224">
        <f>'Pivot Tables'!CD23</f>
        <v>0</v>
      </c>
      <c r="W26" s="223" t="e">
        <f t="shared" si="1"/>
        <v>#DIV/0!</v>
      </c>
    </row>
    <row r="27" spans="1:23">
      <c r="A27" s="225"/>
      <c r="B27" s="218" t="str">
        <f>'Pivot Tables'!W24</f>
        <v>Guy Backus</v>
      </c>
      <c r="C27" s="219">
        <f>'Pivot Tables'!X24</f>
        <v>0</v>
      </c>
      <c r="D27" s="219">
        <f>'Pivot Tables'!Y24</f>
        <v>0</v>
      </c>
      <c r="E27" s="220" t="e">
        <f t="shared" si="0"/>
        <v>#DIV/0!</v>
      </c>
      <c r="F27" s="219">
        <f>'Pivot Tables'!AA24</f>
        <v>1</v>
      </c>
      <c r="G27" s="145"/>
      <c r="H27" s="145"/>
      <c r="I27" s="221"/>
      <c r="J27" s="225"/>
      <c r="K27" s="222" t="str">
        <f>'Pivot Tables'!AC24</f>
        <v>(blank)</v>
      </c>
      <c r="L27" s="224" t="e">
        <f>'Pivot Tables'!AD24</f>
        <v>#DIV/0!</v>
      </c>
      <c r="M27" s="224">
        <f>'Pivot Tables'!AE24</f>
        <v>0</v>
      </c>
      <c r="N27" s="224">
        <f>'Pivot Tables'!AF24</f>
        <v>0</v>
      </c>
      <c r="O27" s="224">
        <f>'Pivot Tables'!AG24</f>
        <v>0</v>
      </c>
      <c r="P27" s="206"/>
      <c r="Q27" s="206"/>
      <c r="R27" s="207"/>
      <c r="S27" s="222" t="str">
        <f>'Pivot Tables'!CA24</f>
        <v>(blank)</v>
      </c>
      <c r="T27" s="224">
        <f>'Pivot Tables'!CB24</f>
        <v>0</v>
      </c>
      <c r="U27" s="224">
        <f>'Pivot Tables'!CC24</f>
        <v>0</v>
      </c>
      <c r="V27" s="224">
        <f>'Pivot Tables'!CD24</f>
        <v>0</v>
      </c>
      <c r="W27" s="223" t="e">
        <f t="shared" si="1"/>
        <v>#DIV/0!</v>
      </c>
    </row>
    <row r="28" spans="1:23">
      <c r="B28" s="205"/>
      <c r="C28" s="206"/>
      <c r="D28" s="206"/>
      <c r="E28" s="206"/>
      <c r="F28" s="206"/>
      <c r="G28" s="206"/>
      <c r="H28" s="206"/>
      <c r="I28" s="207"/>
      <c r="K28" s="200"/>
      <c r="L28" s="209"/>
      <c r="M28" s="209"/>
      <c r="N28" s="209"/>
      <c r="O28" s="209"/>
      <c r="P28" s="206"/>
      <c r="Q28" s="206"/>
      <c r="R28" s="207"/>
    </row>
    <row r="29" spans="1:23">
      <c r="K29" s="208"/>
      <c r="L29" s="208"/>
      <c r="M29" s="208"/>
      <c r="N29" s="208"/>
      <c r="O29" s="208"/>
    </row>
    <row r="30" spans="1:23">
      <c r="A30" s="133" t="s">
        <v>870</v>
      </c>
    </row>
    <row r="31" spans="1:23">
      <c r="B31" s="10" t="s">
        <v>868</v>
      </c>
      <c r="K31" s="10" t="s">
        <v>874</v>
      </c>
      <c r="S31" s="10" t="s">
        <v>881</v>
      </c>
    </row>
    <row r="32" spans="1:23">
      <c r="A32" s="214"/>
      <c r="B32" s="215" t="s">
        <v>569</v>
      </c>
      <c r="C32" s="215" t="s">
        <v>851</v>
      </c>
      <c r="D32" s="215" t="s">
        <v>872</v>
      </c>
      <c r="E32" s="215" t="s">
        <v>814</v>
      </c>
      <c r="F32" s="215" t="s">
        <v>873</v>
      </c>
      <c r="G32" s="216"/>
      <c r="H32" s="216"/>
      <c r="I32" s="216"/>
      <c r="J32" s="225"/>
      <c r="K32" s="215" t="s">
        <v>569</v>
      </c>
      <c r="L32" s="215" t="s">
        <v>880</v>
      </c>
      <c r="M32" s="215" t="s">
        <v>851</v>
      </c>
      <c r="N32" s="215" t="s">
        <v>872</v>
      </c>
      <c r="O32" s="215" t="s">
        <v>873</v>
      </c>
      <c r="P32" s="225"/>
      <c r="Q32" s="225"/>
      <c r="R32" s="225"/>
      <c r="S32" s="215" t="s">
        <v>569</v>
      </c>
      <c r="T32" s="215" t="s">
        <v>858</v>
      </c>
      <c r="U32" s="215" t="s">
        <v>461</v>
      </c>
      <c r="V32" s="215" t="s">
        <v>504</v>
      </c>
      <c r="W32" s="215" t="s">
        <v>510</v>
      </c>
    </row>
    <row r="33" spans="1:23">
      <c r="A33" s="217">
        <v>1</v>
      </c>
      <c r="B33" s="218" t="str">
        <f>'Pivot Tables'!AI4</f>
        <v>B.F. "Tead" Weaver</v>
      </c>
      <c r="C33" s="219">
        <f>'Pivot Tables'!AJ4</f>
        <v>96</v>
      </c>
      <c r="D33" s="219">
        <f>'Pivot Tables'!AK4</f>
        <v>37</v>
      </c>
      <c r="E33" s="220">
        <f>C33/(C33+D33)</f>
        <v>0.72180451127819545</v>
      </c>
      <c r="F33" s="219">
        <f>'Pivot Tables'!AM4</f>
        <v>15</v>
      </c>
      <c r="G33" s="145"/>
      <c r="H33" s="145"/>
      <c r="I33" s="221"/>
      <c r="J33" s="217">
        <v>1</v>
      </c>
      <c r="K33" s="225" t="str">
        <f>'Pivot Tables'!AO4</f>
        <v>Ron Erickson</v>
      </c>
      <c r="L33" s="226">
        <f>'Pivot Tables'!AP4</f>
        <v>1</v>
      </c>
      <c r="M33" s="90">
        <f>'Pivot Tables'!AQ4</f>
        <v>8</v>
      </c>
      <c r="N33" s="90">
        <f>'Pivot Tables'!AR4</f>
        <v>0</v>
      </c>
      <c r="O33" s="90">
        <f>'Pivot Tables'!AS4</f>
        <v>9</v>
      </c>
      <c r="P33" s="225"/>
      <c r="Q33" s="225"/>
      <c r="R33" s="217">
        <v>1</v>
      </c>
      <c r="S33" s="225" t="str">
        <f>'Pivot Tables'!AU4</f>
        <v>Joe Samuelson</v>
      </c>
      <c r="T33" s="225">
        <f>'Pivot Tables'!AV4</f>
        <v>6</v>
      </c>
      <c r="U33" s="225">
        <f>'Pivot Tables'!AW4</f>
        <v>0</v>
      </c>
      <c r="V33" s="225">
        <f>'Pivot Tables'!AX4</f>
        <v>2</v>
      </c>
      <c r="W33" s="225">
        <f>'Pivot Tables'!AY4</f>
        <v>0</v>
      </c>
    </row>
    <row r="34" spans="1:23">
      <c r="A34" s="217">
        <v>2</v>
      </c>
      <c r="B34" s="218" t="str">
        <f>'Pivot Tables'!AI5</f>
        <v>Joe Samuelson</v>
      </c>
      <c r="C34" s="219">
        <f>'Pivot Tables'!AJ5</f>
        <v>65</v>
      </c>
      <c r="D34" s="219">
        <f>'Pivot Tables'!AK5</f>
        <v>8</v>
      </c>
      <c r="E34" s="220">
        <f t="shared" ref="E34:E53" si="2">C34/(C34+D34)</f>
        <v>0.8904109589041096</v>
      </c>
      <c r="F34" s="219">
        <f>'Pivot Tables'!AM5</f>
        <v>8</v>
      </c>
      <c r="G34" s="145"/>
      <c r="H34" s="145"/>
      <c r="I34" s="221"/>
      <c r="J34" s="217">
        <v>2</v>
      </c>
      <c r="K34" s="225" t="str">
        <f>'Pivot Tables'!AO5</f>
        <v>Joe Samuelson</v>
      </c>
      <c r="L34" s="226">
        <f>'Pivot Tables'!AP5</f>
        <v>0.8904109589041096</v>
      </c>
      <c r="M34" s="90">
        <f>'Pivot Tables'!AQ5</f>
        <v>65</v>
      </c>
      <c r="N34" s="90">
        <f>'Pivot Tables'!AR5</f>
        <v>8</v>
      </c>
      <c r="O34" s="90">
        <f>'Pivot Tables'!AS5</f>
        <v>8</v>
      </c>
      <c r="P34" s="225"/>
      <c r="Q34" s="225"/>
      <c r="R34" s="217">
        <v>2</v>
      </c>
      <c r="S34" s="225" t="str">
        <f>'Pivot Tables'!AU5</f>
        <v>Ron Erickson</v>
      </c>
      <c r="T34" s="225">
        <f>'Pivot Tables'!AV5</f>
        <v>5</v>
      </c>
      <c r="U34" s="225">
        <f>'Pivot Tables'!AW5</f>
        <v>0</v>
      </c>
      <c r="V34" s="225">
        <f>'Pivot Tables'!AX5</f>
        <v>0</v>
      </c>
      <c r="W34" s="225">
        <f>'Pivot Tables'!AY5</f>
        <v>0</v>
      </c>
    </row>
    <row r="35" spans="1:23">
      <c r="A35" s="217">
        <v>3</v>
      </c>
      <c r="B35" s="218" t="str">
        <f>'Pivot Tables'!AI6</f>
        <v>Pete Wilson</v>
      </c>
      <c r="C35" s="219">
        <f>'Pivot Tables'!AJ6</f>
        <v>31</v>
      </c>
      <c r="D35" s="219">
        <f>'Pivot Tables'!AK6</f>
        <v>9</v>
      </c>
      <c r="E35" s="220">
        <f t="shared" si="2"/>
        <v>0.77500000000000002</v>
      </c>
      <c r="F35" s="219">
        <f>'Pivot Tables'!AM6</f>
        <v>4</v>
      </c>
      <c r="G35" s="145"/>
      <c r="H35" s="145"/>
      <c r="I35" s="221"/>
      <c r="J35" s="217">
        <v>3</v>
      </c>
      <c r="K35" s="225" t="str">
        <f>'Pivot Tables'!AO6</f>
        <v>Pete Wilson</v>
      </c>
      <c r="L35" s="226">
        <f>'Pivot Tables'!AP6</f>
        <v>0.77500000000000002</v>
      </c>
      <c r="M35" s="90">
        <f>'Pivot Tables'!AQ6</f>
        <v>31</v>
      </c>
      <c r="N35" s="90">
        <f>'Pivot Tables'!AR6</f>
        <v>9</v>
      </c>
      <c r="O35" s="90">
        <f>'Pivot Tables'!AS6</f>
        <v>4</v>
      </c>
      <c r="P35" s="225"/>
      <c r="Q35" s="225"/>
      <c r="R35" s="217">
        <v>3</v>
      </c>
      <c r="S35" s="225" t="str">
        <f>'Pivot Tables'!AU6</f>
        <v>B.F. "Tead" Weaver</v>
      </c>
      <c r="T35" s="225">
        <f>'Pivot Tables'!AV6</f>
        <v>5</v>
      </c>
      <c r="U35" s="225">
        <f>'Pivot Tables'!AW6</f>
        <v>4</v>
      </c>
      <c r="V35" s="225">
        <f>'Pivot Tables'!AX6</f>
        <v>1</v>
      </c>
      <c r="W35" s="225">
        <f>'Pivot Tables'!AY6</f>
        <v>1</v>
      </c>
    </row>
    <row r="36" spans="1:23">
      <c r="A36" s="217">
        <v>4</v>
      </c>
      <c r="B36" s="218" t="str">
        <f>'Pivot Tables'!AI7</f>
        <v>LaVerne Boal</v>
      </c>
      <c r="C36" s="219">
        <f>'Pivot Tables'!AJ7</f>
        <v>31</v>
      </c>
      <c r="D36" s="219">
        <f>'Pivot Tables'!AK7</f>
        <v>27</v>
      </c>
      <c r="E36" s="220">
        <f t="shared" si="2"/>
        <v>0.53448275862068961</v>
      </c>
      <c r="F36" s="219">
        <f>'Pivot Tables'!AM7</f>
        <v>5</v>
      </c>
      <c r="G36" s="145"/>
      <c r="H36" s="145"/>
      <c r="I36" s="221"/>
      <c r="J36" s="217">
        <v>4</v>
      </c>
      <c r="K36" s="225" t="str">
        <f>'Pivot Tables'!AO7</f>
        <v>B.F. "Tead" Weaver</v>
      </c>
      <c r="L36" s="226">
        <f>'Pivot Tables'!AP7</f>
        <v>0.74311926605504586</v>
      </c>
      <c r="M36" s="90">
        <f>'Pivot Tables'!AQ7</f>
        <v>81</v>
      </c>
      <c r="N36" s="90">
        <f>'Pivot Tables'!AR7</f>
        <v>28</v>
      </c>
      <c r="O36" s="90">
        <f>'Pivot Tables'!AS7</f>
        <v>15</v>
      </c>
      <c r="P36" s="225"/>
      <c r="Q36" s="225"/>
      <c r="R36" s="217">
        <v>4</v>
      </c>
      <c r="S36" s="225" t="str">
        <f>'Pivot Tables'!AU7</f>
        <v>LaVerne Boal</v>
      </c>
      <c r="T36" s="225">
        <f>'Pivot Tables'!AV7</f>
        <v>1</v>
      </c>
      <c r="U36" s="225">
        <f>'Pivot Tables'!AW7</f>
        <v>0</v>
      </c>
      <c r="V36" s="225">
        <f>'Pivot Tables'!AX7</f>
        <v>0</v>
      </c>
      <c r="W36" s="225">
        <f>'Pivot Tables'!AY7</f>
        <v>3</v>
      </c>
    </row>
    <row r="37" spans="1:23">
      <c r="A37" s="217">
        <v>5</v>
      </c>
      <c r="B37" s="218" t="str">
        <f>'Pivot Tables'!AI8</f>
        <v>Kim Booth</v>
      </c>
      <c r="C37" s="219">
        <f>'Pivot Tables'!AJ8</f>
        <v>19</v>
      </c>
      <c r="D37" s="219">
        <f>'Pivot Tables'!AK8</f>
        <v>9</v>
      </c>
      <c r="E37" s="220">
        <f t="shared" si="2"/>
        <v>0.6785714285714286</v>
      </c>
      <c r="F37" s="219">
        <f>'Pivot Tables'!AM8</f>
        <v>3</v>
      </c>
      <c r="G37" s="145"/>
      <c r="H37" s="145"/>
      <c r="I37" s="221"/>
      <c r="J37" s="217">
        <v>5</v>
      </c>
      <c r="K37" s="225" t="str">
        <f>'Pivot Tables'!AO8</f>
        <v>Walter Jensen</v>
      </c>
      <c r="L37" s="226">
        <f>'Pivot Tables'!AP8</f>
        <v>0.73684210526315785</v>
      </c>
      <c r="M37" s="90">
        <f>'Pivot Tables'!AQ8</f>
        <v>14</v>
      </c>
      <c r="N37" s="90">
        <f>'Pivot Tables'!AR8</f>
        <v>5</v>
      </c>
      <c r="O37" s="90">
        <f>'Pivot Tables'!AS8</f>
        <v>3</v>
      </c>
      <c r="P37" s="225"/>
      <c r="Q37" s="225"/>
      <c r="R37" s="217">
        <v>5</v>
      </c>
      <c r="S37" s="225" t="str">
        <f>'Pivot Tables'!AU8</f>
        <v>Mick Tonkel</v>
      </c>
      <c r="T37" s="225">
        <f>'Pivot Tables'!AV8</f>
        <v>1</v>
      </c>
      <c r="U37" s="225">
        <f>'Pivot Tables'!AW8</f>
        <v>0</v>
      </c>
      <c r="V37" s="225">
        <f>'Pivot Tables'!AX8</f>
        <v>0</v>
      </c>
      <c r="W37" s="225">
        <f>'Pivot Tables'!AY8</f>
        <v>0</v>
      </c>
    </row>
    <row r="38" spans="1:23">
      <c r="A38" s="217">
        <v>6</v>
      </c>
      <c r="B38" s="218" t="str">
        <f>'Pivot Tables'!AI9</f>
        <v>Edward Stevens</v>
      </c>
      <c r="C38" s="219">
        <f>'Pivot Tables'!AJ9</f>
        <v>17</v>
      </c>
      <c r="D38" s="219">
        <f>'Pivot Tables'!AK9</f>
        <v>13</v>
      </c>
      <c r="E38" s="220">
        <f t="shared" si="2"/>
        <v>0.56666666666666665</v>
      </c>
      <c r="F38" s="219">
        <f>'Pivot Tables'!AM9</f>
        <v>5</v>
      </c>
      <c r="G38" s="145"/>
      <c r="H38" s="145"/>
      <c r="I38" s="221"/>
      <c r="J38" s="217">
        <v>6</v>
      </c>
      <c r="K38" s="225" t="str">
        <f>'Pivot Tables'!AO9</f>
        <v>Kimsey Keveren</v>
      </c>
      <c r="L38" s="226">
        <f>'Pivot Tables'!AP9</f>
        <v>0.72727272727272729</v>
      </c>
      <c r="M38" s="90">
        <f>'Pivot Tables'!AQ9</f>
        <v>8</v>
      </c>
      <c r="N38" s="90">
        <f>'Pivot Tables'!AR9</f>
        <v>3</v>
      </c>
      <c r="O38" s="90">
        <f>'Pivot Tables'!AS9</f>
        <v>3</v>
      </c>
      <c r="P38" s="225"/>
      <c r="Q38" s="225"/>
      <c r="R38" s="217">
        <v>6</v>
      </c>
      <c r="S38" s="225" t="str">
        <f>'Pivot Tables'!AU9</f>
        <v>Kim Booth</v>
      </c>
      <c r="T38" s="225">
        <f>'Pivot Tables'!AV9</f>
        <v>1</v>
      </c>
      <c r="U38" s="225">
        <f>'Pivot Tables'!AW9</f>
        <v>0</v>
      </c>
      <c r="V38" s="225">
        <f>'Pivot Tables'!AX9</f>
        <v>1</v>
      </c>
      <c r="W38" s="225">
        <f>'Pivot Tables'!AY9</f>
        <v>0</v>
      </c>
    </row>
    <row r="39" spans="1:23">
      <c r="A39" s="217">
        <v>7</v>
      </c>
      <c r="B39" s="218" t="str">
        <f>'Pivot Tables'!AI10</f>
        <v>Walter Jensen</v>
      </c>
      <c r="C39" s="219">
        <f>'Pivot Tables'!AJ10</f>
        <v>14</v>
      </c>
      <c r="D39" s="219">
        <f>'Pivot Tables'!AK10</f>
        <v>5</v>
      </c>
      <c r="E39" s="220">
        <f t="shared" si="2"/>
        <v>0.73684210526315785</v>
      </c>
      <c r="F39" s="219">
        <f>'Pivot Tables'!AM10</f>
        <v>3</v>
      </c>
      <c r="G39" s="145"/>
      <c r="H39" s="145"/>
      <c r="I39" s="221"/>
      <c r="J39" s="217">
        <v>7</v>
      </c>
      <c r="K39" s="225" t="str">
        <f>'Pivot Tables'!AO10</f>
        <v>Kim Booth</v>
      </c>
      <c r="L39" s="226">
        <f>'Pivot Tables'!AP10</f>
        <v>0.6785714285714286</v>
      </c>
      <c r="M39" s="90">
        <f>'Pivot Tables'!AQ10</f>
        <v>19</v>
      </c>
      <c r="N39" s="90">
        <f>'Pivot Tables'!AR10</f>
        <v>9</v>
      </c>
      <c r="O39" s="90">
        <f>'Pivot Tables'!AS10</f>
        <v>3</v>
      </c>
      <c r="P39" s="225"/>
      <c r="Q39" s="225"/>
      <c r="R39" s="217">
        <v>7</v>
      </c>
      <c r="S39" s="225" t="str">
        <f>'Pivot Tables'!AU10</f>
        <v>Clay Roberson</v>
      </c>
      <c r="T39" s="225">
        <f>'Pivot Tables'!AV10</f>
        <v>1</v>
      </c>
      <c r="U39" s="225">
        <f>'Pivot Tables'!AW10</f>
        <v>1</v>
      </c>
      <c r="V39" s="225">
        <f>'Pivot Tables'!AX10</f>
        <v>0</v>
      </c>
      <c r="W39" s="225">
        <f>'Pivot Tables'!AY10</f>
        <v>0</v>
      </c>
    </row>
    <row r="40" spans="1:23">
      <c r="A40" s="217">
        <v>8</v>
      </c>
      <c r="B40" s="218" t="str">
        <f>'Pivot Tables'!AI11</f>
        <v>Andy Garland</v>
      </c>
      <c r="C40" s="219">
        <f>'Pivot Tables'!AJ11</f>
        <v>9</v>
      </c>
      <c r="D40" s="219">
        <f>'Pivot Tables'!AK11</f>
        <v>7</v>
      </c>
      <c r="E40" s="220">
        <f t="shared" si="2"/>
        <v>0.5625</v>
      </c>
      <c r="F40" s="219">
        <f>'Pivot Tables'!AM11</f>
        <v>2</v>
      </c>
      <c r="G40" s="145"/>
      <c r="H40" s="145"/>
      <c r="I40" s="221"/>
      <c r="J40" s="217">
        <v>8</v>
      </c>
      <c r="K40" s="225" t="str">
        <f>'Pivot Tables'!AO11</f>
        <v>Edward Stevens</v>
      </c>
      <c r="L40" s="226">
        <f>'Pivot Tables'!AP11</f>
        <v>0.56666666666666665</v>
      </c>
      <c r="M40" s="90">
        <f>'Pivot Tables'!AQ11</f>
        <v>17</v>
      </c>
      <c r="N40" s="90">
        <f>'Pivot Tables'!AR11</f>
        <v>13</v>
      </c>
      <c r="O40" s="90">
        <f>'Pivot Tables'!AS11</f>
        <v>5</v>
      </c>
      <c r="P40" s="225"/>
      <c r="Q40" s="225"/>
      <c r="R40" s="217">
        <v>8</v>
      </c>
      <c r="S40" s="225" t="str">
        <f>'Pivot Tables'!AU11</f>
        <v>Edward Stevens</v>
      </c>
      <c r="T40" s="225">
        <f>'Pivot Tables'!AV11</f>
        <v>1</v>
      </c>
      <c r="U40" s="225">
        <f>'Pivot Tables'!AW11</f>
        <v>0</v>
      </c>
      <c r="V40" s="225">
        <f>'Pivot Tables'!AX11</f>
        <v>0</v>
      </c>
      <c r="W40" s="225">
        <f>'Pivot Tables'!AY11</f>
        <v>0</v>
      </c>
    </row>
    <row r="41" spans="1:23">
      <c r="A41" s="217">
        <v>9</v>
      </c>
      <c r="B41" s="218" t="str">
        <f>'Pivot Tables'!AI12</f>
        <v>Ron Erickson</v>
      </c>
      <c r="C41" s="219">
        <f>'Pivot Tables'!AJ12</f>
        <v>8</v>
      </c>
      <c r="D41" s="219">
        <f>'Pivot Tables'!AK12</f>
        <v>0</v>
      </c>
      <c r="E41" s="220">
        <f t="shared" si="2"/>
        <v>1</v>
      </c>
      <c r="F41" s="219">
        <f>'Pivot Tables'!AM12</f>
        <v>9</v>
      </c>
      <c r="G41" s="145"/>
      <c r="H41" s="145"/>
      <c r="I41" s="221"/>
      <c r="J41" s="217">
        <v>9</v>
      </c>
      <c r="K41" s="225" t="str">
        <f>'Pivot Tables'!AO12</f>
        <v>Andy Garland</v>
      </c>
      <c r="L41" s="226">
        <f>'Pivot Tables'!AP12</f>
        <v>0.5625</v>
      </c>
      <c r="M41" s="90">
        <f>'Pivot Tables'!AQ12</f>
        <v>9</v>
      </c>
      <c r="N41" s="90">
        <f>'Pivot Tables'!AR12</f>
        <v>7</v>
      </c>
      <c r="O41" s="90">
        <f>'Pivot Tables'!AS12</f>
        <v>2</v>
      </c>
      <c r="P41" s="225"/>
      <c r="Q41" s="225"/>
      <c r="R41" s="217">
        <v>9</v>
      </c>
      <c r="S41" s="225" t="str">
        <f>'Pivot Tables'!AU12</f>
        <v>Pete Wilson</v>
      </c>
      <c r="T41" s="225">
        <f>'Pivot Tables'!AV12</f>
        <v>1</v>
      </c>
      <c r="U41" s="225">
        <f>'Pivot Tables'!AW12</f>
        <v>2</v>
      </c>
      <c r="V41" s="225">
        <f>'Pivot Tables'!AX12</f>
        <v>0</v>
      </c>
      <c r="W41" s="225">
        <f>'Pivot Tables'!AY12</f>
        <v>0</v>
      </c>
    </row>
    <row r="42" spans="1:23">
      <c r="A42" s="217">
        <v>10</v>
      </c>
      <c r="B42" s="218" t="str">
        <f>'Pivot Tables'!AI13</f>
        <v>Kimsey Keveren</v>
      </c>
      <c r="C42" s="219">
        <f>'Pivot Tables'!AJ13</f>
        <v>8</v>
      </c>
      <c r="D42" s="219">
        <f>'Pivot Tables'!AK13</f>
        <v>3</v>
      </c>
      <c r="E42" s="220">
        <f t="shared" si="2"/>
        <v>0.72727272727272729</v>
      </c>
      <c r="F42" s="219">
        <f>'Pivot Tables'!AM13</f>
        <v>3</v>
      </c>
      <c r="G42" s="145"/>
      <c r="H42" s="145"/>
      <c r="I42" s="221"/>
      <c r="J42" s="217">
        <v>10</v>
      </c>
      <c r="K42" s="225" t="str">
        <f>'Pivot Tables'!AO13</f>
        <v>LaVerne Boal</v>
      </c>
      <c r="L42" s="226">
        <f>'Pivot Tables'!AP13</f>
        <v>0.53448275862068961</v>
      </c>
      <c r="M42" s="90">
        <f>'Pivot Tables'!AQ13</f>
        <v>31</v>
      </c>
      <c r="N42" s="90">
        <f>'Pivot Tables'!AR13</f>
        <v>27</v>
      </c>
      <c r="O42" s="90">
        <f>'Pivot Tables'!AS13</f>
        <v>5</v>
      </c>
      <c r="P42" s="225"/>
      <c r="Q42" s="225"/>
      <c r="R42" s="217">
        <v>10</v>
      </c>
      <c r="S42" s="225" t="str">
        <f>'Pivot Tables'!AU13</f>
        <v>Eric Robb</v>
      </c>
      <c r="T42" s="225">
        <f>'Pivot Tables'!AV13</f>
        <v>0</v>
      </c>
      <c r="U42" s="225">
        <f>'Pivot Tables'!AW13</f>
        <v>0</v>
      </c>
      <c r="V42" s="225">
        <f>'Pivot Tables'!AX13</f>
        <v>0</v>
      </c>
      <c r="W42" s="225">
        <f>'Pivot Tables'!AY13</f>
        <v>0</v>
      </c>
    </row>
    <row r="43" spans="1:23">
      <c r="A43" s="214"/>
      <c r="B43" s="218" t="str">
        <f>'Pivot Tables'!AI14</f>
        <v>Gene Paul</v>
      </c>
      <c r="C43" s="219">
        <f>'Pivot Tables'!AJ14</f>
        <v>0</v>
      </c>
      <c r="D43" s="219">
        <f>'Pivot Tables'!AK14</f>
        <v>0</v>
      </c>
      <c r="E43" s="220" t="e">
        <f t="shared" si="2"/>
        <v>#DIV/0!</v>
      </c>
      <c r="F43" s="219">
        <f>'Pivot Tables'!AM14</f>
        <v>2</v>
      </c>
      <c r="G43" s="145"/>
      <c r="H43" s="145"/>
      <c r="I43" s="221"/>
      <c r="J43" s="225"/>
      <c r="K43" s="225" t="str">
        <f>'Pivot Tables'!AO14</f>
        <v>Clay Roberson</v>
      </c>
      <c r="L43" s="226" t="e">
        <f>'Pivot Tables'!AP14</f>
        <v>#DIV/0!</v>
      </c>
      <c r="M43" s="90">
        <f>'Pivot Tables'!AQ14</f>
        <v>0</v>
      </c>
      <c r="N43" s="90">
        <f>'Pivot Tables'!AR14</f>
        <v>0</v>
      </c>
      <c r="O43" s="90">
        <f>'Pivot Tables'!AS14</f>
        <v>5</v>
      </c>
      <c r="P43" s="225"/>
      <c r="Q43" s="225"/>
      <c r="R43" s="225"/>
      <c r="S43" s="225" t="str">
        <f>'Pivot Tables'!AU14</f>
        <v>Doug Graslie</v>
      </c>
      <c r="T43" s="225">
        <f>'Pivot Tables'!AV14</f>
        <v>0</v>
      </c>
      <c r="U43" s="225">
        <f>'Pivot Tables'!AW14</f>
        <v>0</v>
      </c>
      <c r="V43" s="225">
        <f>'Pivot Tables'!AX14</f>
        <v>0</v>
      </c>
      <c r="W43" s="225">
        <f>'Pivot Tables'!AY14</f>
        <v>0</v>
      </c>
    </row>
    <row r="44" spans="1:23">
      <c r="A44" s="214"/>
      <c r="B44" s="218" t="str">
        <f>'Pivot Tables'!AI15</f>
        <v>Lloyd Nelson</v>
      </c>
      <c r="C44" s="219">
        <f>'Pivot Tables'!AJ15</f>
        <v>0</v>
      </c>
      <c r="D44" s="219">
        <f>'Pivot Tables'!AK15</f>
        <v>0</v>
      </c>
      <c r="E44" s="220" t="e">
        <f t="shared" si="2"/>
        <v>#DIV/0!</v>
      </c>
      <c r="F44" s="219">
        <f>'Pivot Tables'!AM15</f>
        <v>7</v>
      </c>
      <c r="G44" s="145"/>
      <c r="H44" s="145"/>
      <c r="I44" s="221"/>
      <c r="J44" s="225"/>
      <c r="K44" s="225" t="str">
        <f>'Pivot Tables'!AO15</f>
        <v>Lloyd Nelson</v>
      </c>
      <c r="L44" s="226" t="e">
        <f>'Pivot Tables'!AP15</f>
        <v>#DIV/0!</v>
      </c>
      <c r="M44" s="90">
        <f>'Pivot Tables'!AQ15</f>
        <v>0</v>
      </c>
      <c r="N44" s="90">
        <f>'Pivot Tables'!AR15</f>
        <v>0</v>
      </c>
      <c r="O44" s="90">
        <f>'Pivot Tables'!AS15</f>
        <v>7</v>
      </c>
      <c r="P44" s="225"/>
      <c r="Q44" s="225"/>
      <c r="R44" s="225"/>
      <c r="S44" s="225" t="str">
        <f>'Pivot Tables'!AU15</f>
        <v>Kimsey Keveren</v>
      </c>
      <c r="T44" s="225">
        <f>'Pivot Tables'!AV15</f>
        <v>0</v>
      </c>
      <c r="U44" s="225">
        <f>'Pivot Tables'!AW15</f>
        <v>0</v>
      </c>
      <c r="V44" s="225">
        <f>'Pivot Tables'!AX15</f>
        <v>0</v>
      </c>
      <c r="W44" s="225">
        <f>'Pivot Tables'!AY15</f>
        <v>1</v>
      </c>
    </row>
    <row r="45" spans="1:23">
      <c r="A45" s="214"/>
      <c r="B45" s="218" t="str">
        <f>'Pivot Tables'!AI16</f>
        <v>Doug Graslie</v>
      </c>
      <c r="C45" s="219">
        <f>'Pivot Tables'!AJ16</f>
        <v>0</v>
      </c>
      <c r="D45" s="219">
        <f>'Pivot Tables'!AK16</f>
        <v>0</v>
      </c>
      <c r="E45" s="220" t="e">
        <f t="shared" si="2"/>
        <v>#DIV/0!</v>
      </c>
      <c r="F45" s="219">
        <f>'Pivot Tables'!AM16</f>
        <v>6</v>
      </c>
      <c r="G45" s="145"/>
      <c r="H45" s="145"/>
      <c r="I45" s="221"/>
      <c r="J45" s="225"/>
      <c r="K45" s="225" t="str">
        <f>'Pivot Tables'!AO16</f>
        <v>Al Matthews</v>
      </c>
      <c r="L45" s="226" t="e">
        <f>'Pivot Tables'!AP16</f>
        <v>#DIV/0!</v>
      </c>
      <c r="M45" s="90">
        <f>'Pivot Tables'!AQ16</f>
        <v>0</v>
      </c>
      <c r="N45" s="90">
        <f>'Pivot Tables'!AR16</f>
        <v>0</v>
      </c>
      <c r="O45" s="90">
        <f>'Pivot Tables'!AS16</f>
        <v>3</v>
      </c>
      <c r="P45" s="225"/>
      <c r="Q45" s="225"/>
      <c r="R45" s="225"/>
      <c r="S45" s="225" t="str">
        <f>'Pivot Tables'!AU16</f>
        <v>Andy Garland</v>
      </c>
      <c r="T45" s="225">
        <f>'Pivot Tables'!AV16</f>
        <v>0</v>
      </c>
      <c r="U45" s="225">
        <f>'Pivot Tables'!AW16</f>
        <v>1</v>
      </c>
      <c r="V45" s="225">
        <f>'Pivot Tables'!AX16</f>
        <v>1</v>
      </c>
      <c r="W45" s="225">
        <f>'Pivot Tables'!AY16</f>
        <v>0</v>
      </c>
    </row>
    <row r="46" spans="1:23">
      <c r="A46" s="214"/>
      <c r="B46" s="218" t="str">
        <f>'Pivot Tables'!AI17</f>
        <v>Kent Morgan</v>
      </c>
      <c r="C46" s="219">
        <f>'Pivot Tables'!AJ17</f>
        <v>0</v>
      </c>
      <c r="D46" s="219">
        <f>'Pivot Tables'!AK17</f>
        <v>0</v>
      </c>
      <c r="E46" s="220" t="e">
        <f t="shared" si="2"/>
        <v>#DIV/0!</v>
      </c>
      <c r="F46" s="219">
        <f>'Pivot Tables'!AM17</f>
        <v>4</v>
      </c>
      <c r="G46" s="145"/>
      <c r="H46" s="145"/>
      <c r="I46" s="221"/>
      <c r="J46" s="225"/>
      <c r="K46" s="225" t="str">
        <f>'Pivot Tables'!AO17</f>
        <v>Gene Paul</v>
      </c>
      <c r="L46" s="226" t="e">
        <f>'Pivot Tables'!AP17</f>
        <v>#DIV/0!</v>
      </c>
      <c r="M46" s="90">
        <f>'Pivot Tables'!AQ17</f>
        <v>0</v>
      </c>
      <c r="N46" s="90">
        <f>'Pivot Tables'!AR17</f>
        <v>0</v>
      </c>
      <c r="O46" s="90">
        <f>'Pivot Tables'!AS17</f>
        <v>2</v>
      </c>
      <c r="P46" s="225"/>
      <c r="Q46" s="225"/>
      <c r="R46" s="225"/>
      <c r="S46" s="225" t="str">
        <f>'Pivot Tables'!AU17</f>
        <v>Lloyd Nelson</v>
      </c>
      <c r="T46" s="225">
        <f>'Pivot Tables'!AV17</f>
        <v>0</v>
      </c>
      <c r="U46" s="225">
        <f>'Pivot Tables'!AW17</f>
        <v>0</v>
      </c>
      <c r="V46" s="225">
        <f>'Pivot Tables'!AX17</f>
        <v>0</v>
      </c>
      <c r="W46" s="225">
        <f>'Pivot Tables'!AY17</f>
        <v>0</v>
      </c>
    </row>
    <row r="47" spans="1:23">
      <c r="A47" s="214"/>
      <c r="B47" s="218" t="str">
        <f>'Pivot Tables'!AI18</f>
        <v>Mick Tonkel</v>
      </c>
      <c r="C47" s="219">
        <f>'Pivot Tables'!AJ18</f>
        <v>0</v>
      </c>
      <c r="D47" s="219">
        <f>'Pivot Tables'!AK18</f>
        <v>0</v>
      </c>
      <c r="E47" s="220" t="e">
        <f t="shared" si="2"/>
        <v>#DIV/0!</v>
      </c>
      <c r="F47" s="219">
        <f>'Pivot Tables'!AM18</f>
        <v>4</v>
      </c>
      <c r="G47" s="145"/>
      <c r="H47" s="145"/>
      <c r="I47" s="221"/>
      <c r="J47" s="225"/>
      <c r="K47" s="225" t="str">
        <f>'Pivot Tables'!AO18</f>
        <v>Doug Graslie</v>
      </c>
      <c r="L47" s="226" t="e">
        <f>'Pivot Tables'!AP18</f>
        <v>#DIV/0!</v>
      </c>
      <c r="M47" s="90">
        <f>'Pivot Tables'!AQ18</f>
        <v>0</v>
      </c>
      <c r="N47" s="90">
        <f>'Pivot Tables'!AR18</f>
        <v>0</v>
      </c>
      <c r="O47" s="90">
        <f>'Pivot Tables'!AS18</f>
        <v>6</v>
      </c>
      <c r="P47" s="225"/>
      <c r="Q47" s="225"/>
      <c r="R47" s="225"/>
      <c r="S47" s="225" t="str">
        <f>'Pivot Tables'!AU18</f>
        <v>Kent Morgan</v>
      </c>
      <c r="T47" s="225">
        <f>'Pivot Tables'!AV18</f>
        <v>0</v>
      </c>
      <c r="U47" s="225">
        <f>'Pivot Tables'!AW18</f>
        <v>0</v>
      </c>
      <c r="V47" s="225">
        <f>'Pivot Tables'!AX18</f>
        <v>0</v>
      </c>
      <c r="W47" s="225">
        <f>'Pivot Tables'!AY18</f>
        <v>0</v>
      </c>
    </row>
    <row r="48" spans="1:23">
      <c r="A48" s="214"/>
      <c r="B48" s="218" t="str">
        <f>'Pivot Tables'!AI19</f>
        <v>Clay Roberson</v>
      </c>
      <c r="C48" s="219">
        <f>'Pivot Tables'!AJ19</f>
        <v>0</v>
      </c>
      <c r="D48" s="219">
        <f>'Pivot Tables'!AK19</f>
        <v>0</v>
      </c>
      <c r="E48" s="220" t="e">
        <f t="shared" si="2"/>
        <v>#DIV/0!</v>
      </c>
      <c r="F48" s="219">
        <f>'Pivot Tables'!AM19</f>
        <v>5</v>
      </c>
      <c r="G48" s="145"/>
      <c r="H48" s="145"/>
      <c r="I48" s="221"/>
      <c r="J48" s="225"/>
      <c r="K48" s="225" t="str">
        <f>'Pivot Tables'!AO19</f>
        <v>Mick Tonkel</v>
      </c>
      <c r="L48" s="226" t="e">
        <f>'Pivot Tables'!AP19</f>
        <v>#DIV/0!</v>
      </c>
      <c r="M48" s="90">
        <f>'Pivot Tables'!AQ19</f>
        <v>0</v>
      </c>
      <c r="N48" s="90">
        <f>'Pivot Tables'!AR19</f>
        <v>0</v>
      </c>
      <c r="O48" s="90">
        <f>'Pivot Tables'!AS19</f>
        <v>4</v>
      </c>
      <c r="P48" s="225"/>
      <c r="Q48" s="225"/>
      <c r="R48" s="225"/>
      <c r="S48" s="225" t="str">
        <f>'Pivot Tables'!AU19</f>
        <v>Gene Paul</v>
      </c>
      <c r="T48" s="225">
        <f>'Pivot Tables'!AV19</f>
        <v>0</v>
      </c>
      <c r="U48" s="225">
        <f>'Pivot Tables'!AW19</f>
        <v>0</v>
      </c>
      <c r="V48" s="225">
        <f>'Pivot Tables'!AX19</f>
        <v>0</v>
      </c>
      <c r="W48" s="225">
        <f>'Pivot Tables'!AY19</f>
        <v>0</v>
      </c>
    </row>
    <row r="49" spans="1:31">
      <c r="A49" s="214"/>
      <c r="B49" s="218" t="str">
        <f>'Pivot Tables'!AI20</f>
        <v>(blank)</v>
      </c>
      <c r="C49" s="219">
        <f>'Pivot Tables'!AJ20</f>
        <v>0</v>
      </c>
      <c r="D49" s="219">
        <f>'Pivot Tables'!AK20</f>
        <v>0</v>
      </c>
      <c r="E49" s="220" t="e">
        <f t="shared" si="2"/>
        <v>#DIV/0!</v>
      </c>
      <c r="F49" s="219">
        <f>'Pivot Tables'!AM20</f>
        <v>0</v>
      </c>
      <c r="G49" s="145"/>
      <c r="H49" s="145"/>
      <c r="I49" s="221"/>
      <c r="J49" s="225"/>
      <c r="K49" s="225" t="str">
        <f>'Pivot Tables'!AO20</f>
        <v>Kent Morgan</v>
      </c>
      <c r="L49" s="226" t="e">
        <f>'Pivot Tables'!AP20</f>
        <v>#DIV/0!</v>
      </c>
      <c r="M49" s="90">
        <f>'Pivot Tables'!AQ20</f>
        <v>0</v>
      </c>
      <c r="N49" s="90">
        <f>'Pivot Tables'!AR20</f>
        <v>0</v>
      </c>
      <c r="O49" s="90">
        <f>'Pivot Tables'!AS20</f>
        <v>4</v>
      </c>
      <c r="P49" s="225"/>
      <c r="Q49" s="225"/>
      <c r="R49" s="225"/>
      <c r="S49" s="225" t="str">
        <f>'Pivot Tables'!AU20</f>
        <v>Guy Backus</v>
      </c>
      <c r="T49" s="225">
        <f>'Pivot Tables'!AV20</f>
        <v>0</v>
      </c>
      <c r="U49" s="225">
        <f>'Pivot Tables'!AW20</f>
        <v>0</v>
      </c>
      <c r="V49" s="225">
        <f>'Pivot Tables'!AX20</f>
        <v>0</v>
      </c>
      <c r="W49" s="225">
        <f>'Pivot Tables'!AY20</f>
        <v>0</v>
      </c>
    </row>
    <row r="50" spans="1:31">
      <c r="A50" s="214"/>
      <c r="B50" s="218" t="str">
        <f>'Pivot Tables'!AI21</f>
        <v>Guy Backus</v>
      </c>
      <c r="C50" s="219">
        <f>'Pivot Tables'!AJ21</f>
        <v>0</v>
      </c>
      <c r="D50" s="219">
        <f>'Pivot Tables'!AK21</f>
        <v>0</v>
      </c>
      <c r="E50" s="220" t="e">
        <f t="shared" si="2"/>
        <v>#DIV/0!</v>
      </c>
      <c r="F50" s="219">
        <f>'Pivot Tables'!AM21</f>
        <v>1</v>
      </c>
      <c r="G50" s="145"/>
      <c r="H50" s="145"/>
      <c r="I50" s="221"/>
      <c r="J50" s="225"/>
      <c r="K50" s="225" t="str">
        <f>'Pivot Tables'!AO21</f>
        <v>Guy Backus</v>
      </c>
      <c r="L50" s="226" t="e">
        <f>'Pivot Tables'!AP21</f>
        <v>#DIV/0!</v>
      </c>
      <c r="M50" s="90">
        <f>'Pivot Tables'!AQ21</f>
        <v>0</v>
      </c>
      <c r="N50" s="90">
        <f>'Pivot Tables'!AR21</f>
        <v>0</v>
      </c>
      <c r="O50" s="90">
        <f>'Pivot Tables'!AS21</f>
        <v>1</v>
      </c>
      <c r="P50" s="225"/>
      <c r="Q50" s="225"/>
      <c r="R50" s="225"/>
      <c r="S50" s="225" t="str">
        <f>'Pivot Tables'!AU21</f>
        <v>Walter Jensen</v>
      </c>
      <c r="T50" s="225">
        <f>'Pivot Tables'!AV21</f>
        <v>0</v>
      </c>
      <c r="U50" s="225">
        <f>'Pivot Tables'!AW21</f>
        <v>1</v>
      </c>
      <c r="V50" s="225">
        <f>'Pivot Tables'!AX21</f>
        <v>1</v>
      </c>
      <c r="W50" s="225">
        <f>'Pivot Tables'!AY21</f>
        <v>0</v>
      </c>
    </row>
    <row r="51" spans="1:31">
      <c r="A51" s="214"/>
      <c r="B51" s="218" t="str">
        <f>'Pivot Tables'!AI22</f>
        <v>Eric Robb</v>
      </c>
      <c r="C51" s="219">
        <f>'Pivot Tables'!AJ22</f>
        <v>0</v>
      </c>
      <c r="D51" s="219">
        <f>'Pivot Tables'!AK22</f>
        <v>0</v>
      </c>
      <c r="E51" s="220" t="e">
        <f t="shared" si="2"/>
        <v>#DIV/0!</v>
      </c>
      <c r="F51" s="219">
        <f>'Pivot Tables'!AM22</f>
        <v>2</v>
      </c>
      <c r="G51" s="145"/>
      <c r="H51" s="145"/>
      <c r="I51" s="221"/>
      <c r="J51" s="225"/>
      <c r="K51" s="225" t="str">
        <f>'Pivot Tables'!AO22</f>
        <v>Eric Robb</v>
      </c>
      <c r="L51" s="226" t="e">
        <f>'Pivot Tables'!AP22</f>
        <v>#DIV/0!</v>
      </c>
      <c r="M51" s="90">
        <f>'Pivot Tables'!AQ22</f>
        <v>0</v>
      </c>
      <c r="N51" s="90">
        <f>'Pivot Tables'!AR22</f>
        <v>0</v>
      </c>
      <c r="O51" s="90">
        <f>'Pivot Tables'!AS22</f>
        <v>2</v>
      </c>
      <c r="P51" s="225"/>
      <c r="Q51" s="225"/>
      <c r="R51" s="225"/>
      <c r="S51" s="225" t="str">
        <f>'Pivot Tables'!AU22</f>
        <v>(blank)</v>
      </c>
      <c r="T51" s="225">
        <f>'Pivot Tables'!AV22</f>
        <v>0</v>
      </c>
      <c r="U51" s="225">
        <f>'Pivot Tables'!AW22</f>
        <v>0</v>
      </c>
      <c r="V51" s="225">
        <f>'Pivot Tables'!AX22</f>
        <v>0</v>
      </c>
      <c r="W51" s="225">
        <f>'Pivot Tables'!AY22</f>
        <v>0</v>
      </c>
    </row>
    <row r="52" spans="1:31">
      <c r="A52" s="225"/>
      <c r="B52" s="218" t="str">
        <f>'Pivot Tables'!AI23</f>
        <v>Al Matthews</v>
      </c>
      <c r="C52" s="219">
        <f>'Pivot Tables'!AJ23</f>
        <v>0</v>
      </c>
      <c r="D52" s="219">
        <f>'Pivot Tables'!AK23</f>
        <v>0</v>
      </c>
      <c r="E52" s="220" t="e">
        <f t="shared" si="2"/>
        <v>#DIV/0!</v>
      </c>
      <c r="F52" s="219">
        <f>'Pivot Tables'!AM23</f>
        <v>3</v>
      </c>
      <c r="G52" s="145"/>
      <c r="H52" s="145"/>
      <c r="I52" s="221"/>
      <c r="J52" s="225"/>
      <c r="K52" s="225" t="str">
        <f>'Pivot Tables'!AO23</f>
        <v>(blank)</v>
      </c>
      <c r="L52" s="226" t="e">
        <f>'Pivot Tables'!AP23</f>
        <v>#DIV/0!</v>
      </c>
      <c r="M52" s="90">
        <f>'Pivot Tables'!AQ23</f>
        <v>0</v>
      </c>
      <c r="N52" s="90">
        <f>'Pivot Tables'!AR23</f>
        <v>0</v>
      </c>
      <c r="O52" s="90">
        <f>'Pivot Tables'!AS23</f>
        <v>0</v>
      </c>
      <c r="P52" s="225"/>
      <c r="Q52" s="225"/>
      <c r="R52" s="225"/>
      <c r="S52" s="225" t="str">
        <f>'Pivot Tables'!AU23</f>
        <v>Al Matthews</v>
      </c>
      <c r="T52" s="225">
        <f>'Pivot Tables'!AV23</f>
        <v>0</v>
      </c>
      <c r="U52" s="225">
        <f>'Pivot Tables'!AW23</f>
        <v>0</v>
      </c>
      <c r="V52" s="225">
        <f>'Pivot Tables'!AX23</f>
        <v>0</v>
      </c>
      <c r="W52" s="225">
        <f>'Pivot Tables'!AY23</f>
        <v>0</v>
      </c>
    </row>
    <row r="53" spans="1:31">
      <c r="A53" s="225"/>
      <c r="B53" s="218" t="str">
        <f>'Pivot Tables'!AI24</f>
        <v>Keith Mamot</v>
      </c>
      <c r="C53" s="219">
        <f>'Pivot Tables'!AJ24</f>
        <v>0</v>
      </c>
      <c r="D53" s="219">
        <f>'Pivot Tables'!AK24</f>
        <v>0</v>
      </c>
      <c r="E53" s="220" t="e">
        <f t="shared" si="2"/>
        <v>#DIV/0!</v>
      </c>
      <c r="F53" s="219">
        <f>'Pivot Tables'!AM24</f>
        <v>2</v>
      </c>
      <c r="G53" s="145"/>
      <c r="H53" s="145"/>
      <c r="I53" s="221"/>
      <c r="J53" s="225"/>
      <c r="K53" s="225" t="str">
        <f>'Pivot Tables'!AO24</f>
        <v>Keith Mamot</v>
      </c>
      <c r="L53" s="226" t="e">
        <f>'Pivot Tables'!AP24</f>
        <v>#DIV/0!</v>
      </c>
      <c r="M53" s="90">
        <f>'Pivot Tables'!AQ24</f>
        <v>0</v>
      </c>
      <c r="N53" s="90">
        <f>'Pivot Tables'!AR24</f>
        <v>0</v>
      </c>
      <c r="O53" s="90">
        <f>'Pivot Tables'!AS24</f>
        <v>2</v>
      </c>
      <c r="P53" s="225"/>
      <c r="Q53" s="225"/>
      <c r="R53" s="225"/>
      <c r="S53" s="225" t="str">
        <f>'Pivot Tables'!AU24</f>
        <v>Keith Mamot</v>
      </c>
      <c r="T53" s="225">
        <f>'Pivot Tables'!AV24</f>
        <v>0</v>
      </c>
      <c r="U53" s="225">
        <f>'Pivot Tables'!AW24</f>
        <v>0</v>
      </c>
      <c r="V53" s="225">
        <f>'Pivot Tables'!AX24</f>
        <v>0</v>
      </c>
      <c r="W53" s="225">
        <f>'Pivot Tables'!AY24</f>
        <v>0</v>
      </c>
    </row>
    <row r="54" spans="1:31">
      <c r="B54" s="205"/>
      <c r="C54" s="206"/>
      <c r="D54" s="206"/>
      <c r="E54" s="206"/>
      <c r="F54" s="206"/>
      <c r="G54" s="206"/>
      <c r="H54" s="206"/>
      <c r="I54" s="207"/>
      <c r="K54" s="23"/>
      <c r="L54" s="23"/>
      <c r="S54" s="23"/>
    </row>
    <row r="55" spans="1:31">
      <c r="A55" s="133" t="s">
        <v>882</v>
      </c>
    </row>
    <row r="56" spans="1:31">
      <c r="B56" s="10" t="s">
        <v>883</v>
      </c>
      <c r="K56" s="10" t="s">
        <v>885</v>
      </c>
      <c r="S56" s="10" t="s">
        <v>887</v>
      </c>
      <c r="AA56" s="10"/>
    </row>
    <row r="57" spans="1:31">
      <c r="A57" s="217"/>
      <c r="B57" s="215" t="s">
        <v>569</v>
      </c>
      <c r="C57" s="227" t="s">
        <v>884</v>
      </c>
      <c r="D57" s="227" t="s">
        <v>858</v>
      </c>
      <c r="E57" s="227" t="s">
        <v>461</v>
      </c>
      <c r="F57" s="227" t="s">
        <v>504</v>
      </c>
      <c r="G57" s="227" t="s">
        <v>507</v>
      </c>
      <c r="H57" s="227" t="s">
        <v>892</v>
      </c>
      <c r="I57" s="228"/>
      <c r="J57" s="225"/>
      <c r="K57" s="215" t="s">
        <v>569</v>
      </c>
      <c r="L57" s="227" t="s">
        <v>851</v>
      </c>
      <c r="M57" s="227" t="s">
        <v>872</v>
      </c>
      <c r="N57" s="227" t="s">
        <v>814</v>
      </c>
      <c r="O57" s="227" t="s">
        <v>884</v>
      </c>
      <c r="P57" s="225"/>
      <c r="Q57" s="225"/>
      <c r="R57" s="225"/>
      <c r="S57" s="215" t="s">
        <v>569</v>
      </c>
      <c r="T57" s="227" t="s">
        <v>858</v>
      </c>
      <c r="U57" s="227" t="s">
        <v>461</v>
      </c>
      <c r="V57" s="227" t="s">
        <v>504</v>
      </c>
      <c r="W57" s="227" t="s">
        <v>510</v>
      </c>
      <c r="X57" s="225"/>
      <c r="Y57" s="225"/>
      <c r="Z57" s="225"/>
      <c r="AA57" s="228"/>
      <c r="AB57" s="238"/>
      <c r="AC57" s="238"/>
      <c r="AD57" s="238"/>
      <c r="AE57" s="238"/>
    </row>
    <row r="58" spans="1:31">
      <c r="A58" s="217">
        <v>1</v>
      </c>
      <c r="B58" s="225" t="str">
        <f>'Pivot Tables'!BG4</f>
        <v>B.F. "Tead" Weaver</v>
      </c>
      <c r="C58" s="90">
        <f>'Pivot Tables'!BH4</f>
        <v>13</v>
      </c>
      <c r="D58" s="90">
        <f>'Pivot Tables'!BI4</f>
        <v>0</v>
      </c>
      <c r="E58" s="90">
        <f>'Pivot Tables'!BJ4</f>
        <v>1</v>
      </c>
      <c r="F58" s="90">
        <f>'Pivot Tables'!BK4</f>
        <v>1</v>
      </c>
      <c r="G58" s="90">
        <f>'Pivot Tables'!BL4</f>
        <v>3</v>
      </c>
      <c r="H58" s="90">
        <f>'Pivot Tables'!BM4</f>
        <v>1</v>
      </c>
      <c r="I58" s="225"/>
      <c r="J58" s="217">
        <v>1</v>
      </c>
      <c r="K58" s="225" t="str">
        <f>'Pivot Tables'!BO4</f>
        <v>Joe Samuelson</v>
      </c>
      <c r="L58" s="90">
        <f>'Pivot Tables'!BP4</f>
        <v>14</v>
      </c>
      <c r="M58" s="90">
        <f>'Pivot Tables'!BQ4</f>
        <v>9</v>
      </c>
      <c r="N58" s="226">
        <f>L58/(L58+M58)</f>
        <v>0.60869565217391308</v>
      </c>
      <c r="O58" s="90">
        <f>'Pivot Tables'!BS4</f>
        <v>8</v>
      </c>
      <c r="P58" s="225"/>
      <c r="Q58" s="225"/>
      <c r="R58" s="217">
        <v>1</v>
      </c>
      <c r="S58" s="225" t="str">
        <f>'Pivot Tables'!BA4</f>
        <v>Joe Samuelson</v>
      </c>
      <c r="T58" s="225">
        <f>'Pivot Tables'!BB4</f>
        <v>6</v>
      </c>
      <c r="U58" s="225">
        <f>'Pivot Tables'!BC4</f>
        <v>0</v>
      </c>
      <c r="V58" s="225">
        <f>'Pivot Tables'!BD4</f>
        <v>2</v>
      </c>
      <c r="W58" s="225">
        <f>'Pivot Tables'!BE4</f>
        <v>0</v>
      </c>
      <c r="X58" s="225"/>
      <c r="Y58" s="225"/>
      <c r="Z58" s="217"/>
      <c r="AA58" s="225"/>
      <c r="AB58" s="225"/>
      <c r="AC58" s="225"/>
      <c r="AD58" s="225"/>
      <c r="AE58" s="225"/>
    </row>
    <row r="59" spans="1:31">
      <c r="A59" s="217">
        <v>2</v>
      </c>
      <c r="B59" s="225" t="str">
        <f>'Pivot Tables'!BG5</f>
        <v>Joe Samuelson</v>
      </c>
      <c r="C59" s="90">
        <f>'Pivot Tables'!BH5</f>
        <v>8</v>
      </c>
      <c r="D59" s="90">
        <f>'Pivot Tables'!BI5</f>
        <v>2</v>
      </c>
      <c r="E59" s="90">
        <f>'Pivot Tables'!BJ5</f>
        <v>2</v>
      </c>
      <c r="F59" s="90">
        <f>'Pivot Tables'!BK5</f>
        <v>1</v>
      </c>
      <c r="G59" s="90">
        <f>'Pivot Tables'!BL5</f>
        <v>7</v>
      </c>
      <c r="H59" s="90">
        <f>'Pivot Tables'!BM5</f>
        <v>0</v>
      </c>
      <c r="I59" s="225"/>
      <c r="J59" s="217">
        <v>2</v>
      </c>
      <c r="K59" s="225" t="str">
        <f>'Pivot Tables'!BO5</f>
        <v>B.F. "Tead" Weaver</v>
      </c>
      <c r="L59" s="90">
        <f>'Pivot Tables'!BP5</f>
        <v>13</v>
      </c>
      <c r="M59" s="90">
        <f>'Pivot Tables'!BQ5</f>
        <v>19</v>
      </c>
      <c r="N59" s="226">
        <f t="shared" ref="N59:N78" si="3">L59/(L59+M59)</f>
        <v>0.40625</v>
      </c>
      <c r="O59" s="90">
        <f>'Pivot Tables'!BS5</f>
        <v>13</v>
      </c>
      <c r="P59" s="225"/>
      <c r="Q59" s="225"/>
      <c r="R59" s="217">
        <v>2</v>
      </c>
      <c r="S59" s="225" t="str">
        <f>'Pivot Tables'!BA5</f>
        <v>Clay Roberson</v>
      </c>
      <c r="T59" s="225">
        <f>'Pivot Tables'!BB5</f>
        <v>1</v>
      </c>
      <c r="U59" s="225">
        <f>'Pivot Tables'!BC5</f>
        <v>0</v>
      </c>
      <c r="V59" s="225">
        <f>'Pivot Tables'!BD5</f>
        <v>0</v>
      </c>
      <c r="W59" s="225">
        <f>'Pivot Tables'!BE5</f>
        <v>0</v>
      </c>
      <c r="X59" s="225"/>
      <c r="Y59" s="225"/>
      <c r="Z59" s="217"/>
      <c r="AA59" s="225"/>
      <c r="AB59" s="225"/>
      <c r="AC59" s="225"/>
      <c r="AD59" s="225"/>
      <c r="AE59" s="225"/>
    </row>
    <row r="60" spans="1:31">
      <c r="A60" s="217">
        <v>3</v>
      </c>
      <c r="B60" s="225" t="str">
        <f>'Pivot Tables'!BG6</f>
        <v>Ron Erickson</v>
      </c>
      <c r="C60" s="90">
        <f>'Pivot Tables'!BH6</f>
        <v>5</v>
      </c>
      <c r="D60" s="90">
        <f>'Pivot Tables'!BI6</f>
        <v>0</v>
      </c>
      <c r="E60" s="90">
        <f>'Pivot Tables'!BJ6</f>
        <v>0</v>
      </c>
      <c r="F60" s="90">
        <f>'Pivot Tables'!BK6</f>
        <v>1</v>
      </c>
      <c r="G60" s="90">
        <f>'Pivot Tables'!BL6</f>
        <v>1</v>
      </c>
      <c r="H60" s="90">
        <f>'Pivot Tables'!BM6</f>
        <v>1</v>
      </c>
      <c r="I60" s="225"/>
      <c r="J60" s="217">
        <v>3</v>
      </c>
      <c r="K60" s="225" t="str">
        <f>'Pivot Tables'!BO6</f>
        <v>Ron Erickson</v>
      </c>
      <c r="L60" s="90">
        <f>'Pivot Tables'!BP6</f>
        <v>6</v>
      </c>
      <c r="M60" s="90">
        <f>'Pivot Tables'!BQ6</f>
        <v>8</v>
      </c>
      <c r="N60" s="226">
        <f t="shared" si="3"/>
        <v>0.42857142857142855</v>
      </c>
      <c r="O60" s="90">
        <f>'Pivot Tables'!BS6</f>
        <v>5</v>
      </c>
      <c r="P60" s="225"/>
      <c r="Q60" s="225"/>
      <c r="R60" s="217">
        <v>3</v>
      </c>
      <c r="S60" s="225" t="str">
        <f>'Pivot Tables'!BA6</f>
        <v>Andy Garland</v>
      </c>
      <c r="T60" s="225">
        <f>'Pivot Tables'!BB6</f>
        <v>0</v>
      </c>
      <c r="U60" s="225">
        <f>'Pivot Tables'!BC6</f>
        <v>0</v>
      </c>
      <c r="V60" s="225">
        <f>'Pivot Tables'!BD6</f>
        <v>1</v>
      </c>
      <c r="W60" s="225">
        <f>'Pivot Tables'!BE6</f>
        <v>0</v>
      </c>
      <c r="X60" s="225"/>
      <c r="Y60" s="225"/>
      <c r="Z60" s="217"/>
      <c r="AA60" s="225"/>
      <c r="AB60" s="225"/>
      <c r="AC60" s="225"/>
      <c r="AD60" s="225"/>
      <c r="AE60" s="225"/>
    </row>
    <row r="61" spans="1:31">
      <c r="A61" s="217">
        <v>4</v>
      </c>
      <c r="B61" s="225" t="str">
        <f>'Pivot Tables'!BG7</f>
        <v>Mick Tonkel</v>
      </c>
      <c r="C61" s="90">
        <f>'Pivot Tables'!BH7</f>
        <v>4</v>
      </c>
      <c r="D61" s="90">
        <f>'Pivot Tables'!BI7</f>
        <v>0</v>
      </c>
      <c r="E61" s="90">
        <f>'Pivot Tables'!BJ7</f>
        <v>0</v>
      </c>
      <c r="F61" s="90">
        <f>'Pivot Tables'!BK7</f>
        <v>0</v>
      </c>
      <c r="G61" s="90">
        <f>'Pivot Tables'!BL7</f>
        <v>0</v>
      </c>
      <c r="H61" s="90">
        <f>'Pivot Tables'!BM7</f>
        <v>0</v>
      </c>
      <c r="I61" s="225"/>
      <c r="J61" s="217">
        <v>4</v>
      </c>
      <c r="K61" s="225" t="str">
        <f>'Pivot Tables'!BO7</f>
        <v>Pete Wilson</v>
      </c>
      <c r="L61" s="90">
        <f>'Pivot Tables'!BP7</f>
        <v>5</v>
      </c>
      <c r="M61" s="90">
        <f>'Pivot Tables'!BQ7</f>
        <v>7</v>
      </c>
      <c r="N61" s="226">
        <f t="shared" si="3"/>
        <v>0.41666666666666669</v>
      </c>
      <c r="O61" s="90">
        <f>'Pivot Tables'!BS7</f>
        <v>4</v>
      </c>
      <c r="P61" s="225"/>
      <c r="Q61" s="225"/>
      <c r="R61" s="217">
        <v>4</v>
      </c>
      <c r="S61" s="225" t="str">
        <f>'Pivot Tables'!BA7</f>
        <v>Pete Wilson</v>
      </c>
      <c r="T61" s="225">
        <f>'Pivot Tables'!BB7</f>
        <v>0</v>
      </c>
      <c r="U61" s="225">
        <f>'Pivot Tables'!BC7</f>
        <v>3</v>
      </c>
      <c r="V61" s="225">
        <f>'Pivot Tables'!BD7</f>
        <v>1</v>
      </c>
      <c r="W61" s="225">
        <f>'Pivot Tables'!BE7</f>
        <v>0</v>
      </c>
      <c r="X61" s="225"/>
      <c r="Y61" s="225"/>
      <c r="Z61" s="217"/>
      <c r="AA61" s="225"/>
      <c r="AB61" s="225"/>
      <c r="AC61" s="225"/>
      <c r="AD61" s="225"/>
      <c r="AE61" s="225"/>
    </row>
    <row r="62" spans="1:31">
      <c r="A62" s="217">
        <v>5</v>
      </c>
      <c r="B62" s="225" t="str">
        <f>'Pivot Tables'!BG8</f>
        <v>Pete Wilson</v>
      </c>
      <c r="C62" s="90">
        <f>'Pivot Tables'!BH8</f>
        <v>4</v>
      </c>
      <c r="D62" s="90">
        <f>'Pivot Tables'!BI8</f>
        <v>0</v>
      </c>
      <c r="E62" s="90">
        <f>'Pivot Tables'!BJ8</f>
        <v>0</v>
      </c>
      <c r="F62" s="90">
        <f>'Pivot Tables'!BK8</f>
        <v>1</v>
      </c>
      <c r="G62" s="90">
        <f>'Pivot Tables'!BL8</f>
        <v>1</v>
      </c>
      <c r="H62" s="90">
        <f>'Pivot Tables'!BM8</f>
        <v>0</v>
      </c>
      <c r="I62" s="225"/>
      <c r="J62" s="217">
        <v>5</v>
      </c>
      <c r="K62" s="225" t="str">
        <f>'Pivot Tables'!BO8</f>
        <v>Edward Stevens</v>
      </c>
      <c r="L62" s="90">
        <f>'Pivot Tables'!BP8</f>
        <v>4</v>
      </c>
      <c r="M62" s="90">
        <f>'Pivot Tables'!BQ8</f>
        <v>5</v>
      </c>
      <c r="N62" s="226">
        <f t="shared" si="3"/>
        <v>0.44444444444444442</v>
      </c>
      <c r="O62" s="90">
        <f>'Pivot Tables'!BS8</f>
        <v>3</v>
      </c>
      <c r="P62" s="225"/>
      <c r="Q62" s="225"/>
      <c r="R62" s="217">
        <v>5</v>
      </c>
      <c r="S62" s="225" t="str">
        <f>'Pivot Tables'!BA8</f>
        <v>(blank)</v>
      </c>
      <c r="T62" s="225">
        <f>'Pivot Tables'!BB8</f>
        <v>0</v>
      </c>
      <c r="U62" s="225">
        <f>'Pivot Tables'!BC8</f>
        <v>0</v>
      </c>
      <c r="V62" s="225">
        <f>'Pivot Tables'!BD8</f>
        <v>0</v>
      </c>
      <c r="W62" s="225">
        <f>'Pivot Tables'!BE8</f>
        <v>0</v>
      </c>
      <c r="X62" s="225"/>
      <c r="Y62" s="225"/>
      <c r="Z62" s="217"/>
      <c r="AA62" s="225"/>
      <c r="AB62" s="225"/>
      <c r="AC62" s="225"/>
      <c r="AD62" s="225"/>
      <c r="AE62" s="225"/>
    </row>
    <row r="63" spans="1:31">
      <c r="A63" s="217">
        <v>6</v>
      </c>
      <c r="B63" s="225" t="str">
        <f>'Pivot Tables'!BG9</f>
        <v>Kent Morgan</v>
      </c>
      <c r="C63" s="90">
        <f>'Pivot Tables'!BH9</f>
        <v>3</v>
      </c>
      <c r="D63" s="90">
        <f>'Pivot Tables'!BI9</f>
        <v>0</v>
      </c>
      <c r="E63" s="90">
        <f>'Pivot Tables'!BJ9</f>
        <v>0</v>
      </c>
      <c r="F63" s="90">
        <f>'Pivot Tables'!BK9</f>
        <v>0</v>
      </c>
      <c r="G63" s="90">
        <f>'Pivot Tables'!BL9</f>
        <v>0</v>
      </c>
      <c r="H63" s="90">
        <f>'Pivot Tables'!BM9</f>
        <v>0</v>
      </c>
      <c r="I63" s="225"/>
      <c r="J63" s="217">
        <v>6</v>
      </c>
      <c r="K63" s="225" t="str">
        <f>'Pivot Tables'!BO9</f>
        <v>Kent Morgan</v>
      </c>
      <c r="L63" s="90">
        <f>'Pivot Tables'!BP9</f>
        <v>2</v>
      </c>
      <c r="M63" s="90">
        <f>'Pivot Tables'!BQ9</f>
        <v>5</v>
      </c>
      <c r="N63" s="226">
        <f t="shared" si="3"/>
        <v>0.2857142857142857</v>
      </c>
      <c r="O63" s="90">
        <f>'Pivot Tables'!BS9</f>
        <v>3</v>
      </c>
      <c r="P63" s="225"/>
      <c r="Q63" s="225"/>
      <c r="R63" s="217">
        <v>6</v>
      </c>
      <c r="S63" s="225" t="str">
        <f>'Pivot Tables'!BA9</f>
        <v>Kim Booth</v>
      </c>
      <c r="T63" s="225">
        <f>'Pivot Tables'!BB9</f>
        <v>0</v>
      </c>
      <c r="U63" s="225">
        <f>'Pivot Tables'!BC9</f>
        <v>1</v>
      </c>
      <c r="V63" s="225">
        <f>'Pivot Tables'!BD9</f>
        <v>0</v>
      </c>
      <c r="W63" s="225">
        <f>'Pivot Tables'!BE9</f>
        <v>0</v>
      </c>
      <c r="X63" s="225"/>
      <c r="Y63" s="225"/>
      <c r="Z63" s="217"/>
      <c r="AA63" s="225"/>
      <c r="AB63" s="225"/>
      <c r="AC63" s="225"/>
      <c r="AD63" s="225"/>
      <c r="AE63" s="225"/>
    </row>
    <row r="64" spans="1:31">
      <c r="A64" s="217">
        <v>7</v>
      </c>
      <c r="B64" s="225" t="str">
        <f>'Pivot Tables'!BG10</f>
        <v>Edward Stevens</v>
      </c>
      <c r="C64" s="90">
        <f>'Pivot Tables'!BH10</f>
        <v>3</v>
      </c>
      <c r="D64" s="90">
        <f>'Pivot Tables'!BI10</f>
        <v>0</v>
      </c>
      <c r="E64" s="90">
        <f>'Pivot Tables'!BJ10</f>
        <v>0</v>
      </c>
      <c r="F64" s="90">
        <f>'Pivot Tables'!BK10</f>
        <v>0</v>
      </c>
      <c r="G64" s="90">
        <f>'Pivot Tables'!BL10</f>
        <v>0</v>
      </c>
      <c r="H64" s="90">
        <f>'Pivot Tables'!BM10</f>
        <v>1</v>
      </c>
      <c r="I64" s="225"/>
      <c r="J64" s="217">
        <v>7</v>
      </c>
      <c r="K64" s="225" t="str">
        <f>'Pivot Tables'!BO10</f>
        <v>Clay Roberson</v>
      </c>
      <c r="L64" s="90">
        <f>'Pivot Tables'!BP10</f>
        <v>2</v>
      </c>
      <c r="M64" s="90">
        <f>'Pivot Tables'!BQ10</f>
        <v>3</v>
      </c>
      <c r="N64" s="226">
        <f t="shared" si="3"/>
        <v>0.4</v>
      </c>
      <c r="O64" s="90">
        <f>'Pivot Tables'!BS10</f>
        <v>2</v>
      </c>
      <c r="P64" s="225"/>
      <c r="Q64" s="225"/>
      <c r="R64" s="217">
        <v>7</v>
      </c>
      <c r="S64" s="225"/>
      <c r="T64" s="225"/>
      <c r="U64" s="225"/>
      <c r="V64" s="225"/>
      <c r="W64" s="225">
        <f>'Pivot Tables'!BE10</f>
        <v>0</v>
      </c>
      <c r="X64" s="225"/>
      <c r="Y64" s="225"/>
      <c r="Z64" s="217"/>
      <c r="AA64" s="225"/>
      <c r="AB64" s="225"/>
      <c r="AC64" s="225"/>
      <c r="AD64" s="225"/>
      <c r="AE64" s="225"/>
    </row>
    <row r="65" spans="1:31">
      <c r="A65" s="217">
        <v>8</v>
      </c>
      <c r="B65" s="225" t="str">
        <f>'Pivot Tables'!BG11</f>
        <v>Clay Roberson</v>
      </c>
      <c r="C65" s="90">
        <f>'Pivot Tables'!BH11</f>
        <v>2</v>
      </c>
      <c r="D65" s="90">
        <f>'Pivot Tables'!BI11</f>
        <v>0</v>
      </c>
      <c r="E65" s="90">
        <f>'Pivot Tables'!BJ11</f>
        <v>0</v>
      </c>
      <c r="F65" s="90">
        <f>'Pivot Tables'!BK11</f>
        <v>0</v>
      </c>
      <c r="G65" s="90">
        <f>'Pivot Tables'!BL11</f>
        <v>0</v>
      </c>
      <c r="H65" s="90">
        <f>'Pivot Tables'!BM11</f>
        <v>1</v>
      </c>
      <c r="I65" s="225"/>
      <c r="J65" s="217">
        <v>8</v>
      </c>
      <c r="K65" s="225" t="str">
        <f>'Pivot Tables'!BO11</f>
        <v>Kim Booth</v>
      </c>
      <c r="L65" s="90">
        <f>'Pivot Tables'!BP11</f>
        <v>2</v>
      </c>
      <c r="M65" s="90">
        <f>'Pivot Tables'!BQ11</f>
        <v>1</v>
      </c>
      <c r="N65" s="226">
        <f t="shared" si="3"/>
        <v>0.66666666666666663</v>
      </c>
      <c r="O65" s="90">
        <f>'Pivot Tables'!BS11</f>
        <v>1</v>
      </c>
      <c r="P65" s="225"/>
      <c r="Q65" s="225"/>
      <c r="R65" s="217">
        <v>8</v>
      </c>
      <c r="S65" s="225"/>
      <c r="T65" s="225"/>
      <c r="U65" s="225"/>
      <c r="V65" s="225"/>
      <c r="W65" s="225">
        <f>'Pivot Tables'!BE11</f>
        <v>0</v>
      </c>
      <c r="X65" s="225"/>
      <c r="Y65" s="225"/>
      <c r="Z65" s="217"/>
      <c r="AA65" s="225"/>
      <c r="AB65" s="225"/>
      <c r="AC65" s="225"/>
      <c r="AD65" s="225"/>
      <c r="AE65" s="225"/>
    </row>
    <row r="66" spans="1:31">
      <c r="A66" s="217">
        <v>9</v>
      </c>
      <c r="B66" s="225" t="str">
        <f>'Pivot Tables'!BG12</f>
        <v>Kim Booth</v>
      </c>
      <c r="C66" s="90">
        <f>'Pivot Tables'!BH12</f>
        <v>1</v>
      </c>
      <c r="D66" s="90">
        <f>'Pivot Tables'!BI12</f>
        <v>0</v>
      </c>
      <c r="E66" s="90">
        <f>'Pivot Tables'!BJ12</f>
        <v>0</v>
      </c>
      <c r="F66" s="90">
        <f>'Pivot Tables'!BK12</f>
        <v>0</v>
      </c>
      <c r="G66" s="90">
        <f>'Pivot Tables'!BL12</f>
        <v>0</v>
      </c>
      <c r="H66" s="90">
        <f>'Pivot Tables'!BM12</f>
        <v>1</v>
      </c>
      <c r="I66" s="225"/>
      <c r="J66" s="217">
        <v>9</v>
      </c>
      <c r="K66" s="225" t="str">
        <f>'Pivot Tables'!BO12</f>
        <v>Mick Tonkel</v>
      </c>
      <c r="L66" s="90">
        <f>'Pivot Tables'!BP12</f>
        <v>1</v>
      </c>
      <c r="M66" s="90">
        <f>'Pivot Tables'!BQ12</f>
        <v>8</v>
      </c>
      <c r="N66" s="226">
        <f t="shared" si="3"/>
        <v>0.1111111111111111</v>
      </c>
      <c r="O66" s="90">
        <f>'Pivot Tables'!BS12</f>
        <v>4</v>
      </c>
      <c r="P66" s="225"/>
      <c r="Q66" s="225"/>
      <c r="R66" s="217">
        <v>9</v>
      </c>
      <c r="S66" s="225"/>
      <c r="T66" s="225"/>
      <c r="U66" s="225"/>
      <c r="V66" s="225"/>
      <c r="W66" s="225">
        <f>'Pivot Tables'!BE12</f>
        <v>0</v>
      </c>
      <c r="X66" s="225"/>
      <c r="Y66" s="225"/>
      <c r="Z66" s="217"/>
      <c r="AA66" s="225"/>
      <c r="AB66" s="225"/>
      <c r="AC66" s="225"/>
      <c r="AD66" s="225"/>
      <c r="AE66" s="225"/>
    </row>
    <row r="67" spans="1:31">
      <c r="A67" s="217">
        <v>10</v>
      </c>
      <c r="B67" s="225" t="str">
        <f>'Pivot Tables'!BG13</f>
        <v>Andy Garland</v>
      </c>
      <c r="C67" s="90">
        <f>'Pivot Tables'!BH13</f>
        <v>1</v>
      </c>
      <c r="D67" s="90">
        <f>'Pivot Tables'!BI13</f>
        <v>0</v>
      </c>
      <c r="E67" s="90">
        <f>'Pivot Tables'!BJ13</f>
        <v>0</v>
      </c>
      <c r="F67" s="90">
        <f>'Pivot Tables'!BK13</f>
        <v>0</v>
      </c>
      <c r="G67" s="90">
        <f>'Pivot Tables'!BL13</f>
        <v>0</v>
      </c>
      <c r="H67" s="90">
        <f>'Pivot Tables'!BM13</f>
        <v>0</v>
      </c>
      <c r="I67" s="225"/>
      <c r="J67" s="217">
        <v>10</v>
      </c>
      <c r="K67" s="225" t="str">
        <f>'Pivot Tables'!BO13</f>
        <v>Al Matthews</v>
      </c>
      <c r="L67" s="90">
        <f>'Pivot Tables'!BP13</f>
        <v>1</v>
      </c>
      <c r="M67" s="90">
        <f>'Pivot Tables'!BQ13</f>
        <v>2</v>
      </c>
      <c r="N67" s="226">
        <f t="shared" si="3"/>
        <v>0.33333333333333331</v>
      </c>
      <c r="O67" s="90">
        <f>'Pivot Tables'!BS13</f>
        <v>1</v>
      </c>
      <c r="P67" s="225"/>
      <c r="Q67" s="225"/>
      <c r="R67" s="217">
        <v>10</v>
      </c>
      <c r="S67" s="225"/>
      <c r="T67" s="225"/>
      <c r="U67" s="225"/>
      <c r="V67" s="225"/>
      <c r="W67" s="225">
        <f>'Pivot Tables'!BE13</f>
        <v>0</v>
      </c>
      <c r="X67" s="225"/>
      <c r="Y67" s="225"/>
      <c r="Z67" s="217"/>
      <c r="AA67" s="225"/>
      <c r="AB67" s="225"/>
      <c r="AC67" s="225"/>
      <c r="AD67" s="225"/>
      <c r="AE67" s="225"/>
    </row>
    <row r="68" spans="1:31">
      <c r="A68" s="225"/>
      <c r="B68" s="225" t="str">
        <f>'Pivot Tables'!BG14</f>
        <v>Al Matthews</v>
      </c>
      <c r="C68" s="90">
        <f>'Pivot Tables'!BH14</f>
        <v>1</v>
      </c>
      <c r="D68" s="90">
        <f>'Pivot Tables'!BI14</f>
        <v>0</v>
      </c>
      <c r="E68" s="90">
        <f>'Pivot Tables'!BJ14</f>
        <v>0</v>
      </c>
      <c r="F68" s="90">
        <f>'Pivot Tables'!BK14</f>
        <v>0</v>
      </c>
      <c r="G68" s="90">
        <f>'Pivot Tables'!BL14</f>
        <v>0</v>
      </c>
      <c r="H68" s="90">
        <f>'Pivot Tables'!BM14</f>
        <v>0</v>
      </c>
      <c r="I68" s="225"/>
      <c r="J68" s="225"/>
      <c r="K68" s="225" t="str">
        <f>'Pivot Tables'!BO14</f>
        <v>Guy Backus</v>
      </c>
      <c r="L68" s="90">
        <f>'Pivot Tables'!BP14</f>
        <v>0</v>
      </c>
      <c r="M68" s="90">
        <f>'Pivot Tables'!BQ14</f>
        <v>0</v>
      </c>
      <c r="N68" s="226" t="e">
        <f t="shared" si="3"/>
        <v>#DIV/0!</v>
      </c>
      <c r="O68" s="90">
        <f>'Pivot Tables'!BS14</f>
        <v>0</v>
      </c>
      <c r="P68" s="225"/>
      <c r="Q68" s="225"/>
      <c r="R68" s="225"/>
      <c r="S68" s="225"/>
      <c r="T68" s="225"/>
      <c r="U68" s="225"/>
      <c r="V68" s="225"/>
      <c r="W68" s="225">
        <f>'Pivot Tables'!BE14</f>
        <v>0</v>
      </c>
      <c r="X68" s="225"/>
      <c r="Y68" s="225"/>
      <c r="Z68" s="225"/>
      <c r="AA68" s="225"/>
      <c r="AB68" s="225"/>
      <c r="AC68" s="225"/>
      <c r="AD68" s="225"/>
      <c r="AE68" s="225"/>
    </row>
    <row r="69" spans="1:31">
      <c r="A69" s="225"/>
      <c r="B69" s="225" t="str">
        <f>'Pivot Tables'!BG15</f>
        <v>Eric Robb</v>
      </c>
      <c r="C69" s="90">
        <f>'Pivot Tables'!BH15</f>
        <v>1</v>
      </c>
      <c r="D69" s="90">
        <f>'Pivot Tables'!BI15</f>
        <v>0</v>
      </c>
      <c r="E69" s="90">
        <f>'Pivot Tables'!BJ15</f>
        <v>0</v>
      </c>
      <c r="F69" s="90">
        <f>'Pivot Tables'!BK15</f>
        <v>0</v>
      </c>
      <c r="G69" s="90">
        <f>'Pivot Tables'!BL15</f>
        <v>0</v>
      </c>
      <c r="H69" s="90">
        <f>'Pivot Tables'!BM15</f>
        <v>0</v>
      </c>
      <c r="I69" s="225"/>
      <c r="J69" s="225"/>
      <c r="K69" s="225" t="str">
        <f>'Pivot Tables'!BO15</f>
        <v>Lloyd Nelson</v>
      </c>
      <c r="L69" s="90">
        <f>'Pivot Tables'!BP15</f>
        <v>0</v>
      </c>
      <c r="M69" s="90">
        <f>'Pivot Tables'!BQ15</f>
        <v>0</v>
      </c>
      <c r="N69" s="226" t="e">
        <f t="shared" si="3"/>
        <v>#DIV/0!</v>
      </c>
      <c r="O69" s="90">
        <f>'Pivot Tables'!BS15</f>
        <v>0</v>
      </c>
      <c r="P69" s="225"/>
      <c r="Q69" s="225"/>
      <c r="R69" s="225"/>
      <c r="S69" s="225"/>
      <c r="T69" s="225"/>
      <c r="U69" s="225"/>
      <c r="V69" s="225"/>
      <c r="W69" s="225">
        <f>'Pivot Tables'!BE15</f>
        <v>0</v>
      </c>
      <c r="X69" s="225"/>
      <c r="Y69" s="225"/>
      <c r="Z69" s="225"/>
      <c r="AA69" s="225"/>
      <c r="AB69" s="225"/>
      <c r="AC69" s="225"/>
      <c r="AD69" s="225"/>
      <c r="AE69" s="225"/>
    </row>
    <row r="70" spans="1:31">
      <c r="A70" s="225"/>
      <c r="B70" s="225" t="str">
        <f>'Pivot Tables'!BG16</f>
        <v>Walter Jensen</v>
      </c>
      <c r="C70" s="90">
        <f>'Pivot Tables'!BH16</f>
        <v>1</v>
      </c>
      <c r="D70" s="90">
        <f>'Pivot Tables'!BI16</f>
        <v>0</v>
      </c>
      <c r="E70" s="90">
        <f>'Pivot Tables'!BJ16</f>
        <v>0</v>
      </c>
      <c r="F70" s="90">
        <f>'Pivot Tables'!BK16</f>
        <v>0</v>
      </c>
      <c r="G70" s="90">
        <f>'Pivot Tables'!BL16</f>
        <v>0</v>
      </c>
      <c r="H70" s="90">
        <f>'Pivot Tables'!BM16</f>
        <v>0</v>
      </c>
      <c r="I70" s="225"/>
      <c r="J70" s="225"/>
      <c r="K70" s="225" t="str">
        <f>'Pivot Tables'!BO16</f>
        <v>Walter Jensen</v>
      </c>
      <c r="L70" s="90">
        <f>'Pivot Tables'!BP16</f>
        <v>0</v>
      </c>
      <c r="M70" s="90">
        <f>'Pivot Tables'!BQ16</f>
        <v>3</v>
      </c>
      <c r="N70" s="226">
        <f t="shared" si="3"/>
        <v>0</v>
      </c>
      <c r="O70" s="90">
        <f>'Pivot Tables'!BS16</f>
        <v>1</v>
      </c>
      <c r="P70" s="225"/>
      <c r="Q70" s="225"/>
      <c r="R70" s="225"/>
      <c r="S70" s="225"/>
      <c r="T70" s="225"/>
      <c r="U70" s="225"/>
      <c r="V70" s="225"/>
      <c r="W70" s="225">
        <f>'Pivot Tables'!BE16</f>
        <v>0</v>
      </c>
      <c r="X70" s="225"/>
      <c r="Y70" s="225"/>
      <c r="Z70" s="225"/>
      <c r="AA70" s="225"/>
      <c r="AB70" s="225"/>
      <c r="AC70" s="225"/>
      <c r="AD70" s="225"/>
      <c r="AE70" s="225"/>
    </row>
    <row r="71" spans="1:31">
      <c r="A71" s="225"/>
      <c r="B71" s="225" t="str">
        <f>'Pivot Tables'!BG17</f>
        <v>Gene Paul</v>
      </c>
      <c r="C71" s="90">
        <f>'Pivot Tables'!BH17</f>
        <v>1</v>
      </c>
      <c r="D71" s="90">
        <f>'Pivot Tables'!BI17</f>
        <v>0</v>
      </c>
      <c r="E71" s="90">
        <f>'Pivot Tables'!BJ17</f>
        <v>0</v>
      </c>
      <c r="F71" s="90">
        <f>'Pivot Tables'!BK17</f>
        <v>0</v>
      </c>
      <c r="G71" s="90">
        <f>'Pivot Tables'!BL17</f>
        <v>0</v>
      </c>
      <c r="H71" s="90">
        <f>'Pivot Tables'!BM17</f>
        <v>0</v>
      </c>
      <c r="I71" s="225"/>
      <c r="J71" s="225"/>
      <c r="K71" s="225" t="str">
        <f>'Pivot Tables'!BO17</f>
        <v>Doug Graslie</v>
      </c>
      <c r="L71" s="90">
        <f>'Pivot Tables'!BP17</f>
        <v>0</v>
      </c>
      <c r="M71" s="90">
        <f>'Pivot Tables'!BQ17</f>
        <v>0</v>
      </c>
      <c r="N71" s="226" t="e">
        <f t="shared" si="3"/>
        <v>#DIV/0!</v>
      </c>
      <c r="O71" s="90">
        <f>'Pivot Tables'!BS17</f>
        <v>0</v>
      </c>
      <c r="P71" s="225"/>
      <c r="Q71" s="225"/>
      <c r="R71" s="225"/>
      <c r="S71" s="225"/>
      <c r="T71" s="225"/>
      <c r="U71" s="225"/>
      <c r="V71" s="225"/>
      <c r="W71" s="225">
        <f>'Pivot Tables'!BE17</f>
        <v>0</v>
      </c>
      <c r="X71" s="225"/>
      <c r="Y71" s="225"/>
      <c r="Z71" s="225"/>
      <c r="AA71" s="225"/>
      <c r="AB71" s="225"/>
      <c r="AC71" s="225"/>
      <c r="AD71" s="225"/>
      <c r="AE71" s="225"/>
    </row>
    <row r="72" spans="1:31">
      <c r="A72" s="225"/>
      <c r="B72" s="225" t="str">
        <f>'Pivot Tables'!BG18</f>
        <v>Keith Mamot</v>
      </c>
      <c r="C72" s="90">
        <f>'Pivot Tables'!BH18</f>
        <v>1</v>
      </c>
      <c r="D72" s="90">
        <f>'Pivot Tables'!BI18</f>
        <v>0</v>
      </c>
      <c r="E72" s="90">
        <f>'Pivot Tables'!BJ18</f>
        <v>0</v>
      </c>
      <c r="F72" s="90">
        <f>'Pivot Tables'!BK18</f>
        <v>0</v>
      </c>
      <c r="G72" s="90">
        <f>'Pivot Tables'!BL18</f>
        <v>0</v>
      </c>
      <c r="H72" s="90">
        <f>'Pivot Tables'!BM18</f>
        <v>0</v>
      </c>
      <c r="I72" s="225"/>
      <c r="J72" s="225"/>
      <c r="K72" s="225" t="str">
        <f>'Pivot Tables'!BO18</f>
        <v>Gene Paul</v>
      </c>
      <c r="L72" s="90">
        <f>'Pivot Tables'!BP18</f>
        <v>0</v>
      </c>
      <c r="M72" s="90">
        <f>'Pivot Tables'!BQ18</f>
        <v>2</v>
      </c>
      <c r="N72" s="226">
        <f t="shared" si="3"/>
        <v>0</v>
      </c>
      <c r="O72" s="90">
        <f>'Pivot Tables'!BS18</f>
        <v>1</v>
      </c>
      <c r="P72" s="225"/>
      <c r="Q72" s="225"/>
      <c r="R72" s="225"/>
      <c r="S72" s="225"/>
      <c r="T72" s="225"/>
      <c r="U72" s="225"/>
      <c r="V72" s="225"/>
      <c r="W72" s="225">
        <f>'Pivot Tables'!BE18</f>
        <v>0</v>
      </c>
      <c r="X72" s="225"/>
      <c r="Y72" s="225"/>
      <c r="Z72" s="225"/>
      <c r="AA72" s="225"/>
      <c r="AB72" s="225"/>
      <c r="AC72" s="225"/>
      <c r="AD72" s="225"/>
      <c r="AE72" s="225"/>
    </row>
    <row r="73" spans="1:31">
      <c r="A73" s="225"/>
      <c r="B73" s="225" t="str">
        <f>'Pivot Tables'!BG19</f>
        <v>Kimsey Keveren</v>
      </c>
      <c r="C73" s="90">
        <f>'Pivot Tables'!BH19</f>
        <v>0</v>
      </c>
      <c r="D73" s="90">
        <f>'Pivot Tables'!BI19</f>
        <v>0</v>
      </c>
      <c r="E73" s="90">
        <f>'Pivot Tables'!BJ19</f>
        <v>0</v>
      </c>
      <c r="F73" s="90">
        <f>'Pivot Tables'!BK19</f>
        <v>0</v>
      </c>
      <c r="G73" s="90">
        <f>'Pivot Tables'!BL19</f>
        <v>0</v>
      </c>
      <c r="H73" s="90">
        <f>'Pivot Tables'!BM19</f>
        <v>0</v>
      </c>
      <c r="I73" s="225"/>
      <c r="J73" s="225"/>
      <c r="K73" s="225" t="str">
        <f>'Pivot Tables'!BO19</f>
        <v>Eric Robb</v>
      </c>
      <c r="L73" s="90">
        <f>'Pivot Tables'!BP19</f>
        <v>0</v>
      </c>
      <c r="M73" s="90">
        <f>'Pivot Tables'!BQ19</f>
        <v>2</v>
      </c>
      <c r="N73" s="226">
        <f t="shared" si="3"/>
        <v>0</v>
      </c>
      <c r="O73" s="90">
        <f>'Pivot Tables'!BS19</f>
        <v>1</v>
      </c>
      <c r="P73" s="225"/>
      <c r="Q73" s="225"/>
      <c r="R73" s="225"/>
      <c r="S73" s="225"/>
      <c r="T73" s="225"/>
      <c r="U73" s="225"/>
      <c r="V73" s="225"/>
      <c r="W73" s="225">
        <f>'Pivot Tables'!BE19</f>
        <v>0</v>
      </c>
      <c r="X73" s="225"/>
      <c r="Y73" s="225"/>
      <c r="Z73" s="225"/>
      <c r="AA73" s="225"/>
      <c r="AB73" s="225"/>
      <c r="AC73" s="225"/>
      <c r="AD73" s="225"/>
      <c r="AE73" s="225"/>
    </row>
    <row r="74" spans="1:31">
      <c r="A74" s="225"/>
      <c r="B74" s="225" t="str">
        <f>'Pivot Tables'!BG20</f>
        <v>(blank)</v>
      </c>
      <c r="C74" s="90">
        <f>'Pivot Tables'!BH20</f>
        <v>0</v>
      </c>
      <c r="D74" s="90">
        <f>'Pivot Tables'!BI20</f>
        <v>0</v>
      </c>
      <c r="E74" s="90">
        <f>'Pivot Tables'!BJ20</f>
        <v>0</v>
      </c>
      <c r="F74" s="90">
        <f>'Pivot Tables'!BK20</f>
        <v>0</v>
      </c>
      <c r="G74" s="90">
        <f>'Pivot Tables'!BL20</f>
        <v>0</v>
      </c>
      <c r="H74" s="90">
        <f>'Pivot Tables'!BM20</f>
        <v>0</v>
      </c>
      <c r="I74" s="225"/>
      <c r="J74" s="225"/>
      <c r="K74" s="225" t="str">
        <f>'Pivot Tables'!BO20</f>
        <v>(blank)</v>
      </c>
      <c r="L74" s="90">
        <f>'Pivot Tables'!BP20</f>
        <v>0</v>
      </c>
      <c r="M74" s="90">
        <f>'Pivot Tables'!BQ20</f>
        <v>0</v>
      </c>
      <c r="N74" s="226" t="e">
        <f t="shared" si="3"/>
        <v>#DIV/0!</v>
      </c>
      <c r="O74" s="90">
        <f>'Pivot Tables'!BS20</f>
        <v>0</v>
      </c>
      <c r="P74" s="225"/>
      <c r="Q74" s="225"/>
      <c r="R74" s="225"/>
      <c r="S74" s="225"/>
      <c r="T74" s="225"/>
      <c r="U74" s="225"/>
      <c r="V74" s="225"/>
      <c r="W74" s="225">
        <f>'Pivot Tables'!BE20</f>
        <v>0</v>
      </c>
      <c r="X74" s="225"/>
      <c r="Y74" s="225"/>
      <c r="Z74" s="225"/>
      <c r="AA74" s="225"/>
      <c r="AB74" s="225"/>
      <c r="AC74" s="225"/>
      <c r="AD74" s="225"/>
      <c r="AE74" s="225"/>
    </row>
    <row r="75" spans="1:31">
      <c r="A75" s="225"/>
      <c r="B75" s="225" t="str">
        <f>'Pivot Tables'!BG21</f>
        <v>LaVerne Boal</v>
      </c>
      <c r="C75" s="90">
        <f>'Pivot Tables'!BH21</f>
        <v>0</v>
      </c>
      <c r="D75" s="90">
        <f>'Pivot Tables'!BI21</f>
        <v>0</v>
      </c>
      <c r="E75" s="90">
        <f>'Pivot Tables'!BJ21</f>
        <v>0</v>
      </c>
      <c r="F75" s="90">
        <f>'Pivot Tables'!BK21</f>
        <v>0</v>
      </c>
      <c r="G75" s="90">
        <f>'Pivot Tables'!BL21</f>
        <v>0</v>
      </c>
      <c r="H75" s="90">
        <f>'Pivot Tables'!BM21</f>
        <v>0</v>
      </c>
      <c r="I75" s="225"/>
      <c r="J75" s="225"/>
      <c r="K75" s="225" t="str">
        <f>'Pivot Tables'!BO21</f>
        <v>Kimsey Keveren</v>
      </c>
      <c r="L75" s="90">
        <f>'Pivot Tables'!BP21</f>
        <v>0</v>
      </c>
      <c r="M75" s="90">
        <f>'Pivot Tables'!BQ21</f>
        <v>0</v>
      </c>
      <c r="N75" s="226" t="e">
        <f t="shared" si="3"/>
        <v>#DIV/0!</v>
      </c>
      <c r="O75" s="90">
        <f>'Pivot Tables'!BS21</f>
        <v>0</v>
      </c>
      <c r="P75" s="225"/>
      <c r="Q75" s="225"/>
      <c r="R75" s="225"/>
      <c r="S75" s="225"/>
      <c r="T75" s="225"/>
      <c r="U75" s="225"/>
      <c r="V75" s="225"/>
      <c r="W75" s="225">
        <f>'Pivot Tables'!BE21</f>
        <v>0</v>
      </c>
      <c r="X75" s="225"/>
      <c r="Y75" s="225"/>
      <c r="Z75" s="225"/>
      <c r="AA75" s="225"/>
      <c r="AB75" s="225"/>
      <c r="AC75" s="225"/>
      <c r="AD75" s="225"/>
      <c r="AE75" s="225"/>
    </row>
    <row r="76" spans="1:31">
      <c r="A76" s="225"/>
      <c r="B76" s="225" t="str">
        <f>'Pivot Tables'!BG22</f>
        <v>Doug Graslie</v>
      </c>
      <c r="C76" s="90">
        <f>'Pivot Tables'!BH22</f>
        <v>0</v>
      </c>
      <c r="D76" s="90">
        <f>'Pivot Tables'!BI22</f>
        <v>0</v>
      </c>
      <c r="E76" s="90">
        <f>'Pivot Tables'!BJ22</f>
        <v>0</v>
      </c>
      <c r="F76" s="90">
        <f>'Pivot Tables'!BK22</f>
        <v>0</v>
      </c>
      <c r="G76" s="90">
        <f>'Pivot Tables'!BL22</f>
        <v>0</v>
      </c>
      <c r="H76" s="90">
        <f>'Pivot Tables'!BM22</f>
        <v>0</v>
      </c>
      <c r="I76" s="225"/>
      <c r="J76" s="225"/>
      <c r="K76" s="225" t="str">
        <f>'Pivot Tables'!BO22</f>
        <v>Andy Garland</v>
      </c>
      <c r="L76" s="90">
        <f>'Pivot Tables'!BP22</f>
        <v>0</v>
      </c>
      <c r="M76" s="90">
        <f>'Pivot Tables'!BQ22</f>
        <v>2</v>
      </c>
      <c r="N76" s="226">
        <f t="shared" si="3"/>
        <v>0</v>
      </c>
      <c r="O76" s="90">
        <f>'Pivot Tables'!BS22</f>
        <v>1</v>
      </c>
      <c r="P76" s="225"/>
      <c r="Q76" s="225"/>
      <c r="R76" s="225"/>
      <c r="S76" s="225"/>
      <c r="T76" s="225"/>
      <c r="U76" s="225"/>
      <c r="V76" s="225"/>
      <c r="W76" s="225">
        <f>'Pivot Tables'!BE22</f>
        <v>0</v>
      </c>
      <c r="X76" s="225"/>
      <c r="Y76" s="225"/>
      <c r="Z76" s="225"/>
      <c r="AA76" s="225"/>
      <c r="AB76" s="225"/>
      <c r="AC76" s="225"/>
      <c r="AD76" s="225"/>
      <c r="AE76" s="225"/>
    </row>
    <row r="77" spans="1:31">
      <c r="A77" s="225"/>
      <c r="B77" s="225" t="str">
        <f>'Pivot Tables'!BG23</f>
        <v>Lloyd Nelson</v>
      </c>
      <c r="C77" s="90">
        <f>'Pivot Tables'!BH23</f>
        <v>0</v>
      </c>
      <c r="D77" s="90">
        <f>'Pivot Tables'!BI23</f>
        <v>0</v>
      </c>
      <c r="E77" s="90">
        <f>'Pivot Tables'!BJ23</f>
        <v>0</v>
      </c>
      <c r="F77" s="90">
        <f>'Pivot Tables'!BK23</f>
        <v>0</v>
      </c>
      <c r="G77" s="90">
        <f>'Pivot Tables'!BL23</f>
        <v>0</v>
      </c>
      <c r="H77" s="90">
        <f>'Pivot Tables'!BM23</f>
        <v>0</v>
      </c>
      <c r="I77" s="225"/>
      <c r="J77" s="225"/>
      <c r="K77" s="225" t="str">
        <f>'Pivot Tables'!BO23</f>
        <v>LaVerne Boal</v>
      </c>
      <c r="L77" s="90">
        <f>'Pivot Tables'!BP23</f>
        <v>0</v>
      </c>
      <c r="M77" s="90">
        <f>'Pivot Tables'!BQ23</f>
        <v>0</v>
      </c>
      <c r="N77" s="226" t="e">
        <f t="shared" si="3"/>
        <v>#DIV/0!</v>
      </c>
      <c r="O77" s="90">
        <f>'Pivot Tables'!BS23</f>
        <v>0</v>
      </c>
      <c r="P77" s="225"/>
      <c r="Q77" s="225"/>
      <c r="R77" s="225"/>
      <c r="S77" s="225"/>
      <c r="T77" s="225"/>
      <c r="U77" s="225"/>
      <c r="V77" s="225"/>
      <c r="W77" s="225">
        <f>'Pivot Tables'!BE23</f>
        <v>0</v>
      </c>
      <c r="X77" s="225"/>
      <c r="Y77" s="225"/>
      <c r="Z77" s="225"/>
      <c r="AA77" s="225"/>
      <c r="AB77" s="225"/>
      <c r="AC77" s="225"/>
      <c r="AD77" s="225"/>
      <c r="AE77" s="225"/>
    </row>
    <row r="78" spans="1:31">
      <c r="A78" s="225"/>
      <c r="B78" s="225" t="str">
        <f>'Pivot Tables'!BG24</f>
        <v>Guy Backus</v>
      </c>
      <c r="C78" s="90">
        <f>'Pivot Tables'!BH24</f>
        <v>0</v>
      </c>
      <c r="D78" s="90">
        <f>'Pivot Tables'!BI24</f>
        <v>0</v>
      </c>
      <c r="E78" s="90">
        <f>'Pivot Tables'!BJ24</f>
        <v>0</v>
      </c>
      <c r="F78" s="90">
        <f>'Pivot Tables'!BK24</f>
        <v>0</v>
      </c>
      <c r="G78" s="90">
        <f>'Pivot Tables'!BL24</f>
        <v>0</v>
      </c>
      <c r="H78" s="90">
        <f>'Pivot Tables'!BM24</f>
        <v>0</v>
      </c>
      <c r="I78" s="225"/>
      <c r="J78" s="225"/>
      <c r="K78" s="225" t="str">
        <f>'Pivot Tables'!BO24</f>
        <v>Keith Mamot</v>
      </c>
      <c r="L78" s="90">
        <f>'Pivot Tables'!BP24</f>
        <v>0</v>
      </c>
      <c r="M78" s="90">
        <f>'Pivot Tables'!BQ24</f>
        <v>2</v>
      </c>
      <c r="N78" s="226">
        <f t="shared" si="3"/>
        <v>0</v>
      </c>
      <c r="O78" s="90">
        <f>'Pivot Tables'!BS24</f>
        <v>1</v>
      </c>
      <c r="P78" s="225"/>
      <c r="Q78" s="225"/>
      <c r="R78" s="225"/>
      <c r="S78" s="225"/>
      <c r="T78" s="225"/>
      <c r="U78" s="225"/>
      <c r="V78" s="225"/>
      <c r="W78" s="225">
        <f>'Pivot Tables'!BE24</f>
        <v>0</v>
      </c>
      <c r="X78" s="225"/>
      <c r="Y78" s="225"/>
      <c r="Z78" s="225"/>
      <c r="AA78" s="225"/>
      <c r="AB78" s="225"/>
      <c r="AC78" s="225"/>
      <c r="AD78" s="225"/>
      <c r="AE78" s="225"/>
    </row>
    <row r="79" spans="1:31">
      <c r="A79" s="225"/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</row>
    <row r="80" spans="1:31">
      <c r="A80" s="225"/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</row>
    <row r="82" spans="18:23">
      <c r="S82" s="10" t="s">
        <v>898</v>
      </c>
    </row>
    <row r="83" spans="18:23">
      <c r="R83" s="225"/>
      <c r="S83" s="215" t="s">
        <v>569</v>
      </c>
      <c r="T83" s="227" t="s">
        <v>858</v>
      </c>
      <c r="U83" s="227" t="s">
        <v>461</v>
      </c>
      <c r="V83" s="227" t="s">
        <v>504</v>
      </c>
      <c r="W83" s="227" t="s">
        <v>510</v>
      </c>
    </row>
    <row r="84" spans="18:23">
      <c r="R84" s="217">
        <v>1</v>
      </c>
      <c r="S84" s="225" t="str">
        <f>'Pivot Tables'!BU4</f>
        <v>Ron Erickson</v>
      </c>
      <c r="T84" s="225">
        <f>'Pivot Tables'!BV4</f>
        <v>3</v>
      </c>
      <c r="U84" s="225">
        <f>'Pivot Tables'!BW4</f>
        <v>2</v>
      </c>
      <c r="V84" s="225">
        <f>'Pivot Tables'!BX4</f>
        <v>1</v>
      </c>
      <c r="W84" s="225">
        <f>'Pivot Tables'!BY4</f>
        <v>0</v>
      </c>
    </row>
    <row r="85" spans="18:23">
      <c r="R85" s="217">
        <v>2</v>
      </c>
      <c r="S85" s="225" t="str">
        <f>'Pivot Tables'!BU5</f>
        <v>B.F. "Tead" Weaver</v>
      </c>
      <c r="T85" s="225">
        <f>'Pivot Tables'!BV5</f>
        <v>3</v>
      </c>
      <c r="U85" s="225">
        <f>'Pivot Tables'!BW5</f>
        <v>7</v>
      </c>
      <c r="V85" s="225">
        <f>'Pivot Tables'!BX5</f>
        <v>1</v>
      </c>
      <c r="W85" s="225">
        <f>'Pivot Tables'!BY5</f>
        <v>0</v>
      </c>
    </row>
    <row r="86" spans="18:23">
      <c r="R86" s="217">
        <v>3</v>
      </c>
      <c r="S86" s="225" t="str">
        <f>'Pivot Tables'!BU6</f>
        <v>Kent Morgan</v>
      </c>
      <c r="T86" s="225">
        <f>'Pivot Tables'!BV6</f>
        <v>1</v>
      </c>
      <c r="U86" s="225">
        <f>'Pivot Tables'!BW6</f>
        <v>0</v>
      </c>
      <c r="V86" s="225">
        <f>'Pivot Tables'!BX6</f>
        <v>0</v>
      </c>
      <c r="W86" s="225">
        <f>'Pivot Tables'!BY6</f>
        <v>0</v>
      </c>
    </row>
    <row r="87" spans="18:23">
      <c r="R87" s="217">
        <v>4</v>
      </c>
      <c r="S87" s="225" t="str">
        <f>'Pivot Tables'!BU7</f>
        <v>Walter Jensen</v>
      </c>
      <c r="T87" s="225">
        <f>'Pivot Tables'!BV7</f>
        <v>1</v>
      </c>
      <c r="U87" s="225">
        <f>'Pivot Tables'!BW7</f>
        <v>0</v>
      </c>
      <c r="V87" s="225">
        <f>'Pivot Tables'!BX7</f>
        <v>0</v>
      </c>
      <c r="W87" s="225">
        <f>'Pivot Tables'!BY7</f>
        <v>0</v>
      </c>
    </row>
    <row r="88" spans="18:23">
      <c r="R88" s="217">
        <v>5</v>
      </c>
      <c r="S88" s="225" t="str">
        <f>'Pivot Tables'!BU8</f>
        <v>Edward Stevens</v>
      </c>
      <c r="T88" s="225">
        <f>'Pivot Tables'!BV8</f>
        <v>1</v>
      </c>
      <c r="U88" s="225">
        <f>'Pivot Tables'!BW8</f>
        <v>2</v>
      </c>
      <c r="V88" s="225">
        <f>'Pivot Tables'!BX8</f>
        <v>0</v>
      </c>
      <c r="W88" s="225">
        <f>'Pivot Tables'!BY8</f>
        <v>0</v>
      </c>
    </row>
    <row r="89" spans="18:23">
      <c r="R89" s="217">
        <v>6</v>
      </c>
      <c r="S89" s="225" t="str">
        <f>'Pivot Tables'!BU9</f>
        <v>Keith Mamot</v>
      </c>
      <c r="T89" s="225">
        <f>'Pivot Tables'!BV9</f>
        <v>1</v>
      </c>
      <c r="U89" s="225">
        <f>'Pivot Tables'!BW9</f>
        <v>0</v>
      </c>
      <c r="V89" s="225">
        <f>'Pivot Tables'!BX9</f>
        <v>0</v>
      </c>
      <c r="W89" s="225">
        <f>'Pivot Tables'!BY9</f>
        <v>0</v>
      </c>
    </row>
    <row r="90" spans="18:23">
      <c r="R90" s="217">
        <v>7</v>
      </c>
      <c r="S90" s="225" t="str">
        <f>'Pivot Tables'!BU10</f>
        <v>Mick Tonkel</v>
      </c>
      <c r="T90" s="225">
        <f>'Pivot Tables'!BV10</f>
        <v>0</v>
      </c>
      <c r="U90" s="225">
        <f>'Pivot Tables'!BW10</f>
        <v>0</v>
      </c>
      <c r="V90" s="225">
        <f>'Pivot Tables'!BX10</f>
        <v>0</v>
      </c>
      <c r="W90" s="225">
        <f>'Pivot Tables'!BY10</f>
        <v>0</v>
      </c>
    </row>
    <row r="91" spans="18:23">
      <c r="R91" s="217">
        <v>8</v>
      </c>
      <c r="S91" s="225" t="str">
        <f>'Pivot Tables'!BU11</f>
        <v>Gene Paul</v>
      </c>
      <c r="T91" s="225">
        <f>'Pivot Tables'!BV11</f>
        <v>0</v>
      </c>
      <c r="U91" s="225">
        <f>'Pivot Tables'!BW11</f>
        <v>0</v>
      </c>
      <c r="V91" s="225">
        <f>'Pivot Tables'!BX11</f>
        <v>0</v>
      </c>
      <c r="W91" s="225">
        <f>'Pivot Tables'!BY11</f>
        <v>0</v>
      </c>
    </row>
    <row r="92" spans="18:23">
      <c r="R92" s="217">
        <v>9</v>
      </c>
      <c r="S92" s="225" t="str">
        <f>'Pivot Tables'!BU12</f>
        <v>Eric Robb</v>
      </c>
      <c r="T92" s="225">
        <f>'Pivot Tables'!BV12</f>
        <v>0</v>
      </c>
      <c r="U92" s="225">
        <f>'Pivot Tables'!BW12</f>
        <v>0</v>
      </c>
      <c r="V92" s="225">
        <f>'Pivot Tables'!BX12</f>
        <v>0</v>
      </c>
      <c r="W92" s="225">
        <f>'Pivot Tables'!BY12</f>
        <v>0</v>
      </c>
    </row>
    <row r="93" spans="18:23">
      <c r="R93" s="217">
        <v>10</v>
      </c>
      <c r="S93" s="225" t="str">
        <f>'Pivot Tables'!BU13</f>
        <v>Guy Backus</v>
      </c>
      <c r="T93" s="225">
        <f>'Pivot Tables'!BV13</f>
        <v>0</v>
      </c>
      <c r="U93" s="225">
        <f>'Pivot Tables'!BW13</f>
        <v>0</v>
      </c>
      <c r="V93" s="225">
        <f>'Pivot Tables'!BX13</f>
        <v>0</v>
      </c>
      <c r="W93" s="225">
        <f>'Pivot Tables'!BY13</f>
        <v>0</v>
      </c>
    </row>
    <row r="94" spans="18:23">
      <c r="R94" s="225"/>
      <c r="S94" s="225" t="str">
        <f>'Pivot Tables'!BU14</f>
        <v>Lloyd Nelson</v>
      </c>
      <c r="T94" s="225">
        <f>'Pivot Tables'!BV14</f>
        <v>0</v>
      </c>
      <c r="U94" s="225">
        <f>'Pivot Tables'!BW14</f>
        <v>0</v>
      </c>
      <c r="V94" s="225">
        <f>'Pivot Tables'!BX14</f>
        <v>0</v>
      </c>
      <c r="W94" s="225">
        <f>'Pivot Tables'!BY14</f>
        <v>0</v>
      </c>
    </row>
    <row r="95" spans="18:23">
      <c r="R95" s="225"/>
      <c r="S95" s="225" t="str">
        <f>'Pivot Tables'!BU15</f>
        <v>Al Matthews</v>
      </c>
      <c r="T95" s="225">
        <f>'Pivot Tables'!BV15</f>
        <v>0</v>
      </c>
      <c r="U95" s="225">
        <f>'Pivot Tables'!BW15</f>
        <v>0</v>
      </c>
      <c r="V95" s="225">
        <f>'Pivot Tables'!BX15</f>
        <v>0</v>
      </c>
      <c r="W95" s="225">
        <f>'Pivot Tables'!BY15</f>
        <v>0</v>
      </c>
    </row>
    <row r="96" spans="18:23">
      <c r="R96" s="225"/>
      <c r="S96" s="225" t="str">
        <f>'Pivot Tables'!BU16</f>
        <v>Clay Roberson</v>
      </c>
      <c r="T96" s="225">
        <f>'Pivot Tables'!BV16</f>
        <v>0</v>
      </c>
      <c r="U96" s="225">
        <f>'Pivot Tables'!BW16</f>
        <v>1</v>
      </c>
      <c r="V96" s="225">
        <f>'Pivot Tables'!BX16</f>
        <v>2</v>
      </c>
      <c r="W96" s="225">
        <f>'Pivot Tables'!BY16</f>
        <v>1</v>
      </c>
    </row>
    <row r="97" spans="18:23">
      <c r="R97" s="225"/>
      <c r="S97" s="225" t="str">
        <f>'Pivot Tables'!BU17</f>
        <v>Doug Graslie</v>
      </c>
      <c r="T97" s="225">
        <f>'Pivot Tables'!BV17</f>
        <v>0</v>
      </c>
      <c r="U97" s="225">
        <f>'Pivot Tables'!BW17</f>
        <v>0</v>
      </c>
      <c r="V97" s="225">
        <f>'Pivot Tables'!BX17</f>
        <v>0</v>
      </c>
      <c r="W97" s="225">
        <f>'Pivot Tables'!BY17</f>
        <v>0</v>
      </c>
    </row>
    <row r="98" spans="18:23">
      <c r="R98" s="225"/>
      <c r="S98" s="225" t="str">
        <f>'Pivot Tables'!BU18</f>
        <v>(blank)</v>
      </c>
      <c r="T98" s="225">
        <f>'Pivot Tables'!BV18</f>
        <v>0</v>
      </c>
      <c r="U98" s="225">
        <f>'Pivot Tables'!BW18</f>
        <v>0</v>
      </c>
      <c r="V98" s="225">
        <f>'Pivot Tables'!BX18</f>
        <v>0</v>
      </c>
      <c r="W98" s="225">
        <f>'Pivot Tables'!BY18</f>
        <v>0</v>
      </c>
    </row>
    <row r="99" spans="18:23">
      <c r="R99" s="225"/>
      <c r="S99" s="225" t="str">
        <f>'Pivot Tables'!BU19</f>
        <v>Kimsey Keveren</v>
      </c>
      <c r="T99" s="225">
        <f>'Pivot Tables'!BV19</f>
        <v>0</v>
      </c>
      <c r="U99" s="225">
        <f>'Pivot Tables'!BW19</f>
        <v>0</v>
      </c>
      <c r="V99" s="225">
        <f>'Pivot Tables'!BX19</f>
        <v>0</v>
      </c>
      <c r="W99" s="225">
        <f>'Pivot Tables'!BY19</f>
        <v>0</v>
      </c>
    </row>
    <row r="100" spans="18:23">
      <c r="R100" s="225"/>
      <c r="S100" s="225" t="str">
        <f>'Pivot Tables'!BU20</f>
        <v>LaVerne Boal</v>
      </c>
      <c r="T100" s="225">
        <f>'Pivot Tables'!BV20</f>
        <v>0</v>
      </c>
      <c r="U100" s="225">
        <f>'Pivot Tables'!BW20</f>
        <v>0</v>
      </c>
      <c r="V100" s="225">
        <f>'Pivot Tables'!BX20</f>
        <v>0</v>
      </c>
      <c r="W100" s="225">
        <f>'Pivot Tables'!BY20</f>
        <v>0</v>
      </c>
    </row>
  </sheetData>
  <pageMargins left="0.25" right="0.25" top="0.75" bottom="0.75" header="0.3" footer="0.3"/>
  <pageSetup scale="65" orientation="landscape" r:id="rId1"/>
  <headerFooter>
    <oddHeader>&amp;LHistorical Stats&amp;R&amp;D</oddHeader>
    <oddFooter>&amp;ROfficial Upton HS Basketball Statistics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AE310"/>
  <sheetViews>
    <sheetView zoomScaleNormal="100" workbookViewId="0">
      <pane ySplit="3" topLeftCell="A4" activePane="bottomLeft" state="frozen"/>
      <selection pane="bottomLeft" activeCell="O32" sqref="O32"/>
    </sheetView>
  </sheetViews>
  <sheetFormatPr defaultColWidth="8.85546875" defaultRowHeight="12"/>
  <cols>
    <col min="1" max="1" width="9" style="23" customWidth="1"/>
    <col min="2" max="2" width="6" style="9" customWidth="1"/>
    <col min="3" max="3" width="11.7109375" style="9" customWidth="1"/>
    <col min="4" max="4" width="6.7109375" style="9" customWidth="1"/>
    <col min="5" max="7" width="9.5703125" style="9" customWidth="1"/>
    <col min="8" max="8" width="7.85546875" style="9" customWidth="1"/>
    <col min="9" max="9" width="10.85546875" style="9" customWidth="1"/>
    <col min="10" max="10" width="8.42578125" style="9" customWidth="1"/>
    <col min="11" max="11" width="7.5703125" style="9" customWidth="1"/>
    <col min="12" max="12" width="15.140625" style="9" customWidth="1"/>
    <col min="13" max="13" width="13.5703125" style="9" customWidth="1"/>
    <col min="14" max="14" width="9.7109375" style="9" customWidth="1"/>
    <col min="15" max="16384" width="8.85546875" style="23"/>
  </cols>
  <sheetData>
    <row r="1" spans="2:31" s="9" customFormat="1" ht="15.75">
      <c r="C1" s="81" t="s">
        <v>457</v>
      </c>
      <c r="D1" s="80" t="s">
        <v>160</v>
      </c>
      <c r="E1" s="35" t="s">
        <v>149</v>
      </c>
      <c r="F1" s="10"/>
      <c r="G1" s="10"/>
      <c r="H1" s="10"/>
    </row>
    <row r="2" spans="2:31" s="9" customFormat="1" ht="14.45" customHeight="1" thickBot="1">
      <c r="B2" s="325" t="s">
        <v>646</v>
      </c>
      <c r="C2" s="325"/>
      <c r="D2" s="325"/>
      <c r="E2" s="324" t="s">
        <v>660</v>
      </c>
      <c r="F2" s="324"/>
      <c r="G2" s="324"/>
      <c r="H2" s="324" t="s">
        <v>500</v>
      </c>
      <c r="I2" s="324"/>
      <c r="J2" s="324"/>
      <c r="K2" s="324" t="s">
        <v>661</v>
      </c>
      <c r="L2" s="324"/>
      <c r="M2" s="324"/>
      <c r="X2" s="64"/>
    </row>
    <row r="3" spans="2:31" s="9" customFormat="1" ht="14.45" customHeight="1" thickTop="1">
      <c r="B3" s="132" t="s">
        <v>499</v>
      </c>
      <c r="C3" s="132" t="s">
        <v>458</v>
      </c>
      <c r="D3" s="97" t="s">
        <v>462</v>
      </c>
      <c r="E3" s="132" t="s">
        <v>139</v>
      </c>
      <c r="F3" s="132" t="s">
        <v>140</v>
      </c>
      <c r="G3" s="132" t="s">
        <v>1</v>
      </c>
      <c r="H3" s="101" t="s">
        <v>459</v>
      </c>
      <c r="I3" s="101" t="s">
        <v>460</v>
      </c>
      <c r="J3" s="132" t="s">
        <v>635</v>
      </c>
      <c r="K3" s="132" t="s">
        <v>499</v>
      </c>
      <c r="L3" s="94" t="s">
        <v>569</v>
      </c>
      <c r="M3" s="94" t="s">
        <v>570</v>
      </c>
      <c r="N3" s="94"/>
      <c r="P3" s="64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2:31" s="9" customFormat="1" ht="14.45" customHeight="1">
      <c r="B4" s="124" t="s">
        <v>503</v>
      </c>
      <c r="C4" s="125">
        <v>2023</v>
      </c>
      <c r="D4" s="126" t="s">
        <v>461</v>
      </c>
      <c r="E4" s="79">
        <v>2023</v>
      </c>
      <c r="F4" s="33" t="str">
        <f>IFERROR(CONCATENATE(INDEX(teamstats!$BF$3:$BI$508,MATCH($E4,teamstats!$BJ$3:$BJ$509,0),1)," - ",INDEX(teamstats!$BF$3:$BI$508,MATCH($E4,teamstats!$BJ$3:$BJ$509,0),2)),"")</f>
        <v>7 - 0</v>
      </c>
      <c r="G4" s="34" t="str">
        <f>IFERROR(CONCATENATE(INDEX(teamstats!$BF$3:$BI$508,MATCH($E4,teamstats!$BJ$3:$BJ$509,0),3)," - ",INDEX(teamstats!$BF$3:$BI$508,MATCH($E4,teamstats!$BJ$3:$BJ$509,0),4)),"")</f>
        <v>21 - 5</v>
      </c>
      <c r="H4" s="127" t="s">
        <v>509</v>
      </c>
      <c r="I4" s="127" t="s">
        <v>509</v>
      </c>
      <c r="J4" s="146"/>
      <c r="K4" s="127" t="s">
        <v>503</v>
      </c>
      <c r="L4" s="271" t="s">
        <v>575</v>
      </c>
      <c r="M4" s="144" t="s">
        <v>576</v>
      </c>
      <c r="N4" s="33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2:31" s="9" customFormat="1" ht="14.45" customHeight="1">
      <c r="B5" s="124" t="s">
        <v>503</v>
      </c>
      <c r="C5" s="125">
        <v>2022</v>
      </c>
      <c r="D5" s="126" t="s">
        <v>509</v>
      </c>
      <c r="E5" s="77">
        <f>E4-1</f>
        <v>2022</v>
      </c>
      <c r="F5" s="33" t="str">
        <f>IFERROR(CONCATENATE(INDEX(teamstats!$BF$3:$BI$508,MATCH($E5,teamstats!$BJ$3:$BJ$509,0),1)," - ",INDEX(teamstats!$BF$3:$BI$508,MATCH($E5,teamstats!$BJ$3:$BJ$509,0),2)),"")</f>
        <v>8 - 0</v>
      </c>
      <c r="G5" s="34" t="str">
        <f>IFERROR(CONCATENATE(INDEX(teamstats!$BF$3:$BI$508,MATCH($E5,teamstats!$BJ$3:$BJ$509,0),3)," - ",INDEX(teamstats!$BF$3:$BI$508,MATCH($E5,teamstats!$BJ$3:$BJ$509,0),4)),"")</f>
        <v>26 - 1</v>
      </c>
      <c r="H5" s="127" t="s">
        <v>509</v>
      </c>
      <c r="I5" s="127" t="s">
        <v>509</v>
      </c>
      <c r="J5" s="146"/>
      <c r="K5" s="127" t="s">
        <v>503</v>
      </c>
      <c r="L5" s="271" t="s">
        <v>575</v>
      </c>
      <c r="M5" s="144" t="s">
        <v>576</v>
      </c>
      <c r="N5" s="33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2:31" s="9" customFormat="1" ht="14.45" customHeight="1">
      <c r="B6" s="124" t="s">
        <v>503</v>
      </c>
      <c r="C6" s="125">
        <v>2021</v>
      </c>
      <c r="D6" s="126" t="s">
        <v>509</v>
      </c>
      <c r="E6" s="77">
        <f t="shared" ref="E6:E69" si="0">E5-1</f>
        <v>2021</v>
      </c>
      <c r="F6" s="33" t="str">
        <f>IFERROR(CONCATENATE(INDEX(teamstats!$BF$3:$BI$508,MATCH($E6,teamstats!$BJ$3:$BJ$509,0),1)," - ",INDEX(teamstats!$BF$3:$BI$508,MATCH($E6,teamstats!$BJ$3:$BJ$509,0),2)),"")</f>
        <v>8 - 0</v>
      </c>
      <c r="G6" s="34" t="str">
        <f>IFERROR(CONCATENATE(INDEX(teamstats!$BF$3:$BI$508,MATCH($E6,teamstats!$BJ$3:$BJ$509,0),3)," - ",INDEX(teamstats!$BF$3:$BI$508,MATCH($E6,teamstats!$BJ$3:$BJ$509,0),4)),"")</f>
        <v>21 - 1</v>
      </c>
      <c r="H6" s="127" t="s">
        <v>509</v>
      </c>
      <c r="I6" s="127" t="s">
        <v>509</v>
      </c>
      <c r="J6" s="146"/>
      <c r="K6" s="127" t="s">
        <v>503</v>
      </c>
      <c r="L6" s="271" t="s">
        <v>575</v>
      </c>
      <c r="M6" s="144" t="s">
        <v>576</v>
      </c>
      <c r="N6" s="3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2:31" s="9" customFormat="1" ht="14.45" customHeight="1">
      <c r="B7" s="124" t="s">
        <v>503</v>
      </c>
      <c r="C7" s="125">
        <v>2020</v>
      </c>
      <c r="D7" s="126" t="s">
        <v>507</v>
      </c>
      <c r="E7" s="77">
        <f t="shared" si="0"/>
        <v>2020</v>
      </c>
      <c r="F7" s="33" t="str">
        <f>IFERROR(CONCATENATE(INDEX(teamstats!$BF$3:$BI$508,MATCH($E7,teamstats!$BJ$3:$BJ$509,0),1)," - ",INDEX(teamstats!$BF$3:$BI$508,MATCH($E7,teamstats!$BJ$3:$BJ$509,0),2)),"")</f>
        <v>10 - 0</v>
      </c>
      <c r="G7" s="34" t="str">
        <f>IFERROR(CONCATENATE(INDEX(teamstats!$BF$3:$BI$508,MATCH($E7,teamstats!$BJ$3:$BJ$509,0),3)," - ",INDEX(teamstats!$BF$3:$BI$508,MATCH($E7,teamstats!$BJ$3:$BJ$509,0),4)),"")</f>
        <v>24 - 3</v>
      </c>
      <c r="H7" s="127" t="s">
        <v>509</v>
      </c>
      <c r="I7" s="127" t="s">
        <v>509</v>
      </c>
      <c r="J7" s="146"/>
      <c r="K7" s="127" t="s">
        <v>503</v>
      </c>
      <c r="L7" s="271" t="s">
        <v>575</v>
      </c>
      <c r="M7" s="144" t="s">
        <v>576</v>
      </c>
      <c r="N7" s="3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2:31" s="9" customFormat="1" ht="14.45" customHeight="1">
      <c r="B8" s="124" t="s">
        <v>503</v>
      </c>
      <c r="C8" s="125">
        <v>2019</v>
      </c>
      <c r="D8" s="126" t="s">
        <v>504</v>
      </c>
      <c r="E8" s="77">
        <f t="shared" si="0"/>
        <v>2019</v>
      </c>
      <c r="F8" s="33" t="str">
        <f>IFERROR(CONCATENATE(INDEX(teamstats!$BF$3:$BI$508,MATCH($E8,teamstats!$BJ$3:$BJ$509,0),1)," - ",INDEX(teamstats!$BF$3:$BI$508,MATCH($E8,teamstats!$BJ$3:$BJ$509,0),2)),"")</f>
        <v>10 - 0</v>
      </c>
      <c r="G8" s="34" t="str">
        <f>IFERROR(CONCATENATE(INDEX(teamstats!$BF$3:$BI$508,MATCH($E8,teamstats!$BJ$3:$BJ$509,0),3)," - ",INDEX(teamstats!$BF$3:$BI$508,MATCH($E8,teamstats!$BJ$3:$BJ$509,0),4)),"")</f>
        <v>25 - 2</v>
      </c>
      <c r="H8" s="127" t="s">
        <v>509</v>
      </c>
      <c r="I8" s="127" t="s">
        <v>509</v>
      </c>
      <c r="J8" s="146"/>
      <c r="K8" s="127" t="s">
        <v>503</v>
      </c>
      <c r="L8" s="271" t="s">
        <v>575</v>
      </c>
      <c r="M8" s="144" t="s">
        <v>576</v>
      </c>
      <c r="N8" s="3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2:31" s="9" customFormat="1" ht="14.45" customHeight="1">
      <c r="B9" s="124" t="s">
        <v>502</v>
      </c>
      <c r="C9" s="125">
        <v>2018</v>
      </c>
      <c r="D9" s="126" t="s">
        <v>507</v>
      </c>
      <c r="E9" s="77">
        <f t="shared" si="0"/>
        <v>2018</v>
      </c>
      <c r="F9" s="33" t="str">
        <f>IFERROR(CONCATENATE(INDEX(teamstats!$BF$3:$BI$508,MATCH($E9,teamstats!$BJ$3:$BJ$509,0),1)," - ",INDEX(teamstats!$BF$3:$BI$508,MATCH($E9,teamstats!$BJ$3:$BJ$509,0),2)),"")</f>
        <v>7 - 3</v>
      </c>
      <c r="G9" s="34" t="str">
        <f>IFERROR(CONCATENATE(INDEX(teamstats!$BF$3:$BI$508,MATCH($E9,teamstats!$BJ$3:$BJ$509,0),3)," - ",INDEX(teamstats!$BF$3:$BI$508,MATCH($E9,teamstats!$BJ$3:$BJ$509,0),4)),"")</f>
        <v>20 - 8</v>
      </c>
      <c r="H9" s="127" t="s">
        <v>504</v>
      </c>
      <c r="I9" s="127" t="s">
        <v>504</v>
      </c>
      <c r="J9" s="146"/>
      <c r="K9" s="127" t="s">
        <v>502</v>
      </c>
      <c r="L9" s="271" t="s">
        <v>575</v>
      </c>
      <c r="M9" s="144" t="s">
        <v>576</v>
      </c>
      <c r="N9" s="3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2:31" s="9" customFormat="1" ht="14.45" customHeight="1">
      <c r="B10" s="124" t="s">
        <v>502</v>
      </c>
      <c r="C10" s="125">
        <v>2017</v>
      </c>
      <c r="D10" s="126" t="s">
        <v>501</v>
      </c>
      <c r="E10" s="77">
        <f t="shared" si="0"/>
        <v>2017</v>
      </c>
      <c r="F10" s="33" t="str">
        <f>IFERROR(CONCATENATE(INDEX(teamstats!$BF$3:$BI$508,MATCH($E10,teamstats!$BJ$3:$BJ$509,0),1)," - ",INDEX(teamstats!$BF$3:$BI$508,MATCH($E10,teamstats!$BJ$3:$BJ$509,0),2)),"")</f>
        <v>6 - 4</v>
      </c>
      <c r="G10" s="34" t="str">
        <f>IFERROR(CONCATENATE(INDEX(teamstats!$BF$3:$BI$508,MATCH($E10,teamstats!$BJ$3:$BJ$509,0),3)," - ",INDEX(teamstats!$BF$3:$BI$508,MATCH($E10,teamstats!$BJ$3:$BJ$509,0),4)),"")</f>
        <v>16 - 9</v>
      </c>
      <c r="H10" s="127" t="s">
        <v>504</v>
      </c>
      <c r="I10" s="127" t="s">
        <v>504</v>
      </c>
      <c r="J10" s="146"/>
      <c r="K10" s="127" t="s">
        <v>502</v>
      </c>
      <c r="L10" s="271" t="s">
        <v>575</v>
      </c>
      <c r="M10" s="144" t="s">
        <v>576</v>
      </c>
      <c r="N10" s="3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2:31" s="9" customFormat="1" ht="14.45" customHeight="1">
      <c r="B11" s="124" t="s">
        <v>503</v>
      </c>
      <c r="C11" s="125">
        <v>2016</v>
      </c>
      <c r="D11" s="126" t="s">
        <v>461</v>
      </c>
      <c r="E11" s="77">
        <f t="shared" si="0"/>
        <v>2016</v>
      </c>
      <c r="F11" s="33" t="str">
        <f>IFERROR(CONCATENATE(INDEX(teamstats!$BF$3:$BI$508,MATCH($E11,teamstats!$BJ$3:$BJ$509,0),1)," - ",INDEX(teamstats!$BF$3:$BI$508,MATCH($E11,teamstats!$BJ$3:$BJ$509,0),2)),"")</f>
        <v>9 - 1</v>
      </c>
      <c r="G11" s="34" t="str">
        <f>IFERROR(CONCATENATE(INDEX(teamstats!$BF$3:$BI$508,MATCH($E11,teamstats!$BJ$3:$BJ$509,0),3)," - ",INDEX(teamstats!$BF$3:$BI$508,MATCH($E11,teamstats!$BJ$3:$BJ$509,0),4)),"")</f>
        <v>23 - 4</v>
      </c>
      <c r="H11" s="127" t="s">
        <v>509</v>
      </c>
      <c r="I11" s="127" t="s">
        <v>509</v>
      </c>
      <c r="J11" s="146"/>
      <c r="K11" s="127" t="s">
        <v>503</v>
      </c>
      <c r="L11" s="271" t="s">
        <v>575</v>
      </c>
      <c r="M11" s="144" t="s">
        <v>576</v>
      </c>
      <c r="N11" s="3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2:31" s="9" customFormat="1" ht="14.45" customHeight="1">
      <c r="B12" s="124" t="s">
        <v>503</v>
      </c>
      <c r="C12" s="125">
        <v>2015</v>
      </c>
      <c r="D12" s="126" t="s">
        <v>504</v>
      </c>
      <c r="E12" s="77">
        <f t="shared" si="0"/>
        <v>2015</v>
      </c>
      <c r="F12" s="33" t="str">
        <f>IFERROR(CONCATENATE(INDEX(teamstats!$BF$3:$BI$508,MATCH($E12,teamstats!$BJ$3:$BJ$509,0),1)," - ",INDEX(teamstats!$BF$3:$BI$508,MATCH($E12,teamstats!$BJ$3:$BJ$509,0),2)),"")</f>
        <v>8 - 2</v>
      </c>
      <c r="G12" s="34" t="str">
        <f>IFERROR(CONCATENATE(INDEX(teamstats!$BF$3:$BI$508,MATCH($E12,teamstats!$BJ$3:$BJ$509,0),3)," - ",INDEX(teamstats!$BF$3:$BI$508,MATCH($E12,teamstats!$BJ$3:$BJ$509,0),4)),"")</f>
        <v>21 - 6</v>
      </c>
      <c r="H12" s="127" t="s">
        <v>461</v>
      </c>
      <c r="I12" s="127" t="s">
        <v>461</v>
      </c>
      <c r="J12" s="146"/>
      <c r="K12" s="127" t="s">
        <v>503</v>
      </c>
      <c r="L12" s="271" t="s">
        <v>579</v>
      </c>
      <c r="M12" s="144" t="s">
        <v>580</v>
      </c>
      <c r="N12" s="33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2:31" s="9" customFormat="1" ht="14.45" customHeight="1">
      <c r="B13" s="124" t="s">
        <v>503</v>
      </c>
      <c r="C13" s="125">
        <v>2014</v>
      </c>
      <c r="D13" s="126" t="s">
        <v>506</v>
      </c>
      <c r="E13" s="77">
        <f t="shared" si="0"/>
        <v>2014</v>
      </c>
      <c r="F13" s="33" t="str">
        <f>IFERROR(CONCATENATE(INDEX(teamstats!$BF$3:$BI$508,MATCH($E13,teamstats!$BJ$3:$BJ$509,0),1)," - ",INDEX(teamstats!$BF$3:$BI$508,MATCH($E13,teamstats!$BJ$3:$BJ$509,0),2)),"")</f>
        <v>8 - 2</v>
      </c>
      <c r="G13" s="34" t="str">
        <f>IFERROR(CONCATENATE(INDEX(teamstats!$BF$3:$BI$508,MATCH($E13,teamstats!$BJ$3:$BJ$509,0),3)," - ",INDEX(teamstats!$BF$3:$BI$508,MATCH($E13,teamstats!$BJ$3:$BJ$509,0),4)),"")</f>
        <v>20 - 10</v>
      </c>
      <c r="H13" s="127" t="s">
        <v>504</v>
      </c>
      <c r="I13" s="127" t="s">
        <v>461</v>
      </c>
      <c r="J13" s="146"/>
      <c r="K13" s="127" t="s">
        <v>503</v>
      </c>
      <c r="L13" s="271" t="s">
        <v>579</v>
      </c>
      <c r="M13" s="144" t="s">
        <v>580</v>
      </c>
      <c r="N13" s="3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2:31" s="9" customFormat="1" ht="14.45" customHeight="1">
      <c r="B14" s="124" t="s">
        <v>503</v>
      </c>
      <c r="C14" s="125">
        <v>2013</v>
      </c>
      <c r="D14" s="126" t="s">
        <v>506</v>
      </c>
      <c r="E14" s="77">
        <f t="shared" si="0"/>
        <v>2013</v>
      </c>
      <c r="F14" s="33" t="str">
        <f>IFERROR(CONCATENATE(INDEX(teamstats!$BF$3:$BI$508,MATCH($E14,teamstats!$BJ$3:$BJ$509,0),1)," - ",INDEX(teamstats!$BF$3:$BI$508,MATCH($E14,teamstats!$BJ$3:$BJ$509,0),2)),"")</f>
        <v>9 - 1</v>
      </c>
      <c r="G14" s="34" t="str">
        <f>IFERROR(CONCATENATE(INDEX(teamstats!$BF$3:$BI$508,MATCH($E14,teamstats!$BJ$3:$BJ$509,0),3)," - ",INDEX(teamstats!$BF$3:$BI$508,MATCH($E14,teamstats!$BJ$3:$BJ$509,0),4)),"")</f>
        <v>19 - 10</v>
      </c>
      <c r="H14" s="127" t="s">
        <v>461</v>
      </c>
      <c r="I14" s="127" t="s">
        <v>509</v>
      </c>
      <c r="J14" s="146"/>
      <c r="K14" s="127" t="s">
        <v>503</v>
      </c>
      <c r="L14" s="271" t="s">
        <v>579</v>
      </c>
      <c r="M14" s="144" t="s">
        <v>583</v>
      </c>
      <c r="N14" s="33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2:31" s="9" customFormat="1" ht="14.45" customHeight="1">
      <c r="B15" s="124" t="s">
        <v>503</v>
      </c>
      <c r="C15" s="125">
        <v>2012</v>
      </c>
      <c r="D15" s="126" t="s">
        <v>506</v>
      </c>
      <c r="E15" s="77">
        <f t="shared" si="0"/>
        <v>2012</v>
      </c>
      <c r="F15" s="33" t="str">
        <f>IFERROR(CONCATENATE(INDEX(teamstats!$BF$3:$BI$508,MATCH($E15,teamstats!$BJ$3:$BJ$509,0),1)," - ",INDEX(teamstats!$BF$3:$BI$508,MATCH($E15,teamstats!$BJ$3:$BJ$509,0),2)),"")</f>
        <v>4 - 4</v>
      </c>
      <c r="G15" s="34" t="str">
        <f>IFERROR(CONCATENATE(INDEX(teamstats!$BF$3:$BI$508,MATCH($E15,teamstats!$BJ$3:$BJ$509,0),3)," - ",INDEX(teamstats!$BF$3:$BI$508,MATCH($E15,teamstats!$BJ$3:$BJ$509,0),4)),"")</f>
        <v>14 - 16</v>
      </c>
      <c r="H15" s="127" t="s">
        <v>461</v>
      </c>
      <c r="I15" s="127" t="s">
        <v>510</v>
      </c>
      <c r="J15" s="146"/>
      <c r="K15" s="127" t="s">
        <v>503</v>
      </c>
      <c r="L15" s="271" t="s">
        <v>579</v>
      </c>
      <c r="M15" s="144" t="s">
        <v>583</v>
      </c>
      <c r="N15" s="33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2:31" s="9" customFormat="1" ht="14.45" customHeight="1">
      <c r="B16" s="124" t="s">
        <v>503</v>
      </c>
      <c r="C16" s="125">
        <v>2011</v>
      </c>
      <c r="D16" s="126" t="s">
        <v>501</v>
      </c>
      <c r="E16" s="77">
        <f t="shared" si="0"/>
        <v>2011</v>
      </c>
      <c r="F16" s="33" t="str">
        <f>IFERROR(CONCATENATE(INDEX(teamstats!$BF$3:$BI$508,MATCH($E16,teamstats!$BJ$3:$BJ$509,0),1)," - ",INDEX(teamstats!$BF$3:$BI$508,MATCH($E16,teamstats!$BJ$3:$BJ$509,0),2)),"")</f>
        <v>6 - 2</v>
      </c>
      <c r="G16" s="34" t="str">
        <f>IFERROR(CONCATENATE(INDEX(teamstats!$BF$3:$BI$508,MATCH($E16,teamstats!$BJ$3:$BJ$509,0),3)," - ",INDEX(teamstats!$BF$3:$BI$508,MATCH($E16,teamstats!$BJ$3:$BJ$509,0),4)),"")</f>
        <v>13 - 13</v>
      </c>
      <c r="H16" s="127" t="s">
        <v>504</v>
      </c>
      <c r="I16" s="127" t="s">
        <v>461</v>
      </c>
      <c r="J16" s="146"/>
      <c r="K16" s="127" t="s">
        <v>503</v>
      </c>
      <c r="L16" s="271" t="s">
        <v>586</v>
      </c>
      <c r="M16" s="144" t="s">
        <v>587</v>
      </c>
      <c r="N16" s="33"/>
      <c r="P16" s="6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s="9" customFormat="1" ht="14.45" customHeight="1">
      <c r="B17" s="124" t="s">
        <v>503</v>
      </c>
      <c r="C17" s="125">
        <v>2007</v>
      </c>
      <c r="D17" s="126" t="s">
        <v>505</v>
      </c>
      <c r="E17" s="77">
        <f t="shared" si="0"/>
        <v>2010</v>
      </c>
      <c r="F17" s="33" t="str">
        <f>IFERROR(CONCATENATE(INDEX(teamstats!$BF$3:$BI$508,MATCH($E17,teamstats!$BJ$3:$BJ$509,0),1)," - ",INDEX(teamstats!$BF$3:$BI$508,MATCH($E17,teamstats!$BJ$3:$BJ$509,0),2)),"")</f>
        <v>3 - 5</v>
      </c>
      <c r="G17" s="34" t="str">
        <f>IFERROR(CONCATENATE(INDEX(teamstats!$BF$3:$BI$508,MATCH($E17,teamstats!$BJ$3:$BJ$509,0),3)," - ",INDEX(teamstats!$BF$3:$BI$508,MATCH($E17,teamstats!$BJ$3:$BJ$509,0),4)),"")</f>
        <v>8 - 18</v>
      </c>
      <c r="H17" s="127"/>
      <c r="I17" s="127" t="s">
        <v>504</v>
      </c>
      <c r="J17" s="146"/>
      <c r="K17" s="127" t="s">
        <v>503</v>
      </c>
      <c r="L17" s="271" t="s">
        <v>586</v>
      </c>
      <c r="M17" s="144" t="s">
        <v>589</v>
      </c>
      <c r="N17" s="33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s="9" customFormat="1" ht="14.45" customHeight="1">
      <c r="B18" s="124" t="s">
        <v>503</v>
      </c>
      <c r="C18" s="125">
        <v>2006</v>
      </c>
      <c r="D18" s="126" t="s">
        <v>505</v>
      </c>
      <c r="E18" s="77">
        <f t="shared" si="0"/>
        <v>2009</v>
      </c>
      <c r="F18" s="33" t="str">
        <f>IFERROR(CONCATENATE(INDEX(teamstats!$BF$3:$BI$508,MATCH($E18,teamstats!$BJ$3:$BJ$509,0),1)," - ",INDEX(teamstats!$BF$3:$BI$508,MATCH($E18,teamstats!$BJ$3:$BJ$509,0),2)),"")</f>
        <v>7 - 3</v>
      </c>
      <c r="G18" s="34" t="str">
        <f>IFERROR(CONCATENATE(INDEX(teamstats!$BF$3:$BI$508,MATCH($E18,teamstats!$BJ$3:$BJ$509,0),3)," - ",INDEX(teamstats!$BF$3:$BI$508,MATCH($E18,teamstats!$BJ$3:$BJ$509,0),4)),"")</f>
        <v>14 - 12</v>
      </c>
      <c r="H18" s="127" t="s">
        <v>505</v>
      </c>
      <c r="I18" s="127" t="s">
        <v>504</v>
      </c>
      <c r="J18" s="146"/>
      <c r="K18" s="127" t="s">
        <v>503</v>
      </c>
      <c r="L18" s="271" t="s">
        <v>591</v>
      </c>
      <c r="M18" s="144" t="s">
        <v>586</v>
      </c>
      <c r="N18" s="33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s="9" customFormat="1" ht="14.45" customHeight="1">
      <c r="B19" s="124" t="s">
        <v>503</v>
      </c>
      <c r="C19" s="125">
        <v>2003</v>
      </c>
      <c r="D19" s="126" t="s">
        <v>501</v>
      </c>
      <c r="E19" s="77">
        <f t="shared" si="0"/>
        <v>2008</v>
      </c>
      <c r="F19" s="33" t="str">
        <f>IFERROR(CONCATENATE(INDEX(teamstats!$BF$3:$BI$508,MATCH($E19,teamstats!$BJ$3:$BJ$509,0),1)," - ",INDEX(teamstats!$BF$3:$BI$508,MATCH($E19,teamstats!$BJ$3:$BJ$509,0),2)),"")</f>
        <v>5 - 5</v>
      </c>
      <c r="G19" s="34" t="str">
        <f>IFERROR(CONCATENATE(INDEX(teamstats!$BF$3:$BI$508,MATCH($E19,teamstats!$BJ$3:$BJ$509,0),3)," - ",INDEX(teamstats!$BF$3:$BI$508,MATCH($E19,teamstats!$BJ$3:$BJ$509,0),4)),"")</f>
        <v>11 - 15</v>
      </c>
      <c r="H19" s="127" t="s">
        <v>505</v>
      </c>
      <c r="I19" s="127"/>
      <c r="J19" s="146"/>
      <c r="K19" s="127" t="s">
        <v>503</v>
      </c>
      <c r="L19" s="271" t="s">
        <v>591</v>
      </c>
      <c r="M19" s="144" t="s">
        <v>586</v>
      </c>
      <c r="N19" s="33"/>
      <c r="P19"/>
      <c r="Q19"/>
      <c r="R19"/>
      <c r="S19"/>
      <c r="T19"/>
      <c r="U19" s="65"/>
      <c r="V19"/>
      <c r="W19"/>
      <c r="X19"/>
      <c r="Y19"/>
      <c r="Z19"/>
      <c r="AA19"/>
      <c r="AB19"/>
      <c r="AC19"/>
      <c r="AD19"/>
      <c r="AE19"/>
    </row>
    <row r="20" spans="2:31" s="9" customFormat="1" ht="14.45" customHeight="1">
      <c r="B20" s="124" t="s">
        <v>502</v>
      </c>
      <c r="C20" s="125">
        <v>2000</v>
      </c>
      <c r="D20" s="126" t="s">
        <v>501</v>
      </c>
      <c r="E20" s="77">
        <f t="shared" si="0"/>
        <v>2007</v>
      </c>
      <c r="F20" s="33" t="str">
        <f>IFERROR(CONCATENATE(INDEX(teamstats!$BF$3:$BI$508,MATCH($E20,teamstats!$BJ$3:$BJ$509,0),1)," - ",INDEX(teamstats!$BF$3:$BI$508,MATCH($E20,teamstats!$BJ$3:$BJ$509,0),2)),"")</f>
        <v>7 - 1</v>
      </c>
      <c r="G20" s="34" t="str">
        <f>IFERROR(CONCATENATE(INDEX(teamstats!$BF$3:$BI$508,MATCH($E20,teamstats!$BJ$3:$BJ$509,0),3)," - ",INDEX(teamstats!$BF$3:$BI$508,MATCH($E20,teamstats!$BJ$3:$BJ$509,0),4)),"")</f>
        <v>20 - 7</v>
      </c>
      <c r="H20" s="127" t="s">
        <v>461</v>
      </c>
      <c r="I20" s="127" t="s">
        <v>509</v>
      </c>
      <c r="J20" s="146"/>
      <c r="K20" s="127" t="s">
        <v>503</v>
      </c>
      <c r="L20" s="271" t="s">
        <v>591</v>
      </c>
      <c r="M20" s="144" t="s">
        <v>586</v>
      </c>
      <c r="N20" s="33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s="9" customFormat="1" ht="14.45" customHeight="1">
      <c r="B21" s="124" t="s">
        <v>502</v>
      </c>
      <c r="C21" s="125">
        <v>1998</v>
      </c>
      <c r="D21" s="126" t="s">
        <v>501</v>
      </c>
      <c r="E21" s="77">
        <f t="shared" si="0"/>
        <v>2006</v>
      </c>
      <c r="F21" s="33" t="str">
        <f>IFERROR(CONCATENATE(INDEX(teamstats!$BF$3:$BI$508,MATCH($E21,teamstats!$BJ$3:$BJ$509,0),1)," - ",INDEX(teamstats!$BF$3:$BI$508,MATCH($E21,teamstats!$BJ$3:$BJ$509,0),2)),"")</f>
        <v xml:space="preserve"> - </v>
      </c>
      <c r="G21" s="34" t="str">
        <f>IFERROR(CONCATENATE(INDEX(teamstats!$BF$3:$BI$508,MATCH($E21,teamstats!$BJ$3:$BJ$509,0),3)," - ",INDEX(teamstats!$BF$3:$BI$508,MATCH($E21,teamstats!$BJ$3:$BJ$509,0),4)),"")</f>
        <v>24 - 4</v>
      </c>
      <c r="H21" s="124" t="s">
        <v>509</v>
      </c>
      <c r="I21" s="124" t="s">
        <v>509</v>
      </c>
      <c r="J21" s="146"/>
      <c r="K21" s="127" t="s">
        <v>503</v>
      </c>
      <c r="L21" s="271" t="s">
        <v>595</v>
      </c>
      <c r="M21" s="144" t="s">
        <v>586</v>
      </c>
      <c r="N21" s="33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s="9" customFormat="1" ht="14.45" customHeight="1">
      <c r="B22" s="124" t="s">
        <v>502</v>
      </c>
      <c r="C22" s="125">
        <v>1997</v>
      </c>
      <c r="D22" s="126" t="s">
        <v>501</v>
      </c>
      <c r="E22" s="77">
        <f t="shared" si="0"/>
        <v>2005</v>
      </c>
      <c r="F22" s="33" t="str">
        <f>IFERROR(CONCATENATE(INDEX(teamstats!$BF$3:$BI$508,MATCH($E22,teamstats!$BJ$3:$BJ$509,0),1)," - ",INDEX(teamstats!$BF$3:$BI$508,MATCH($E22,teamstats!$BJ$3:$BJ$509,0),2)),"")</f>
        <v xml:space="preserve"> - </v>
      </c>
      <c r="G22" s="34" t="str">
        <f>IFERROR(CONCATENATE(INDEX(teamstats!$BF$3:$BI$508,MATCH($E22,teamstats!$BJ$3:$BJ$509,0),3)," - ",INDEX(teamstats!$BF$3:$BI$508,MATCH($E22,teamstats!$BJ$3:$BJ$509,0),4)),"")</f>
        <v>16 - 5</v>
      </c>
      <c r="H22" s="146"/>
      <c r="I22" s="127"/>
      <c r="J22" s="127" t="s">
        <v>504</v>
      </c>
      <c r="K22" s="127" t="s">
        <v>502</v>
      </c>
      <c r="L22" s="271" t="s">
        <v>595</v>
      </c>
      <c r="M22" s="144" t="s">
        <v>597</v>
      </c>
      <c r="N22" s="33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s="9" customFormat="1" ht="14.45" customHeight="1">
      <c r="B23" s="124" t="s">
        <v>502</v>
      </c>
      <c r="C23" s="125">
        <v>1994</v>
      </c>
      <c r="D23" s="126" t="s">
        <v>505</v>
      </c>
      <c r="E23" s="77">
        <f t="shared" si="0"/>
        <v>2004</v>
      </c>
      <c r="F23" s="33" t="str">
        <f>IFERROR(CONCATENATE(INDEX(teamstats!$BF$3:$BI$508,MATCH($E23,teamstats!$BJ$3:$BJ$509,0),1)," - ",INDEX(teamstats!$BF$3:$BI$508,MATCH($E23,teamstats!$BJ$3:$BJ$509,0),2)),"")</f>
        <v>4 - 6</v>
      </c>
      <c r="G23" s="34" t="str">
        <f>IFERROR(CONCATENATE(INDEX(teamstats!$BF$3:$BI$508,MATCH($E23,teamstats!$BJ$3:$BJ$509,0),3)," - ",INDEX(teamstats!$BF$3:$BI$508,MATCH($E23,teamstats!$BJ$3:$BJ$509,0),4)),"")</f>
        <v>15 - 7</v>
      </c>
      <c r="H23" s="147"/>
      <c r="I23" s="130"/>
      <c r="J23" s="127" t="s">
        <v>504</v>
      </c>
      <c r="K23" s="127" t="s">
        <v>502</v>
      </c>
      <c r="L23" s="271" t="s">
        <v>595</v>
      </c>
      <c r="M23" s="144" t="s">
        <v>597</v>
      </c>
      <c r="N23" s="3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s="9" customFormat="1" ht="14.45" customHeight="1">
      <c r="B24" s="124" t="s">
        <v>502</v>
      </c>
      <c r="C24" s="125">
        <v>1993</v>
      </c>
      <c r="D24" s="126" t="s">
        <v>501</v>
      </c>
      <c r="E24" s="77">
        <f t="shared" si="0"/>
        <v>2003</v>
      </c>
      <c r="F24" s="33" t="str">
        <f>IFERROR(CONCATENATE(INDEX(teamstats!$BF$3:$BI$508,MATCH($E24,teamstats!$BJ$3:$BJ$509,0),1)," - ",INDEX(teamstats!$BF$3:$BI$508,MATCH($E24,teamstats!$BJ$3:$BJ$509,0),2)),"")</f>
        <v>8 - 2</v>
      </c>
      <c r="G24" s="34" t="str">
        <f>IFERROR(CONCATENATE(INDEX(teamstats!$BF$3:$BI$508,MATCH($E24,teamstats!$BJ$3:$BJ$509,0),3)," - ",INDEX(teamstats!$BF$3:$BI$508,MATCH($E24,teamstats!$BJ$3:$BJ$509,0),4)),"")</f>
        <v>11 - 10</v>
      </c>
      <c r="H24" s="146"/>
      <c r="I24" s="127" t="s">
        <v>461</v>
      </c>
      <c r="J24" s="127" t="s">
        <v>461</v>
      </c>
      <c r="K24" s="127" t="s">
        <v>503</v>
      </c>
      <c r="L24" s="271" t="s">
        <v>595</v>
      </c>
      <c r="M24" s="144" t="s">
        <v>597</v>
      </c>
      <c r="N24" s="33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s="9" customFormat="1" ht="14.45" customHeight="1">
      <c r="B25" s="124" t="s">
        <v>502</v>
      </c>
      <c r="C25" s="125">
        <v>1991</v>
      </c>
      <c r="D25" s="126" t="s">
        <v>504</v>
      </c>
      <c r="E25" s="77">
        <f t="shared" si="0"/>
        <v>2002</v>
      </c>
      <c r="F25" s="33" t="str">
        <f>IFERROR(CONCATENATE(INDEX(teamstats!$BF$3:$BI$508,MATCH($E25,teamstats!$BJ$3:$BJ$509,0),1)," - ",INDEX(teamstats!$BF$3:$BI$508,MATCH($E25,teamstats!$BJ$3:$BJ$509,0),2)),"")</f>
        <v xml:space="preserve"> - </v>
      </c>
      <c r="G25" s="34" t="str">
        <f>IFERROR(CONCATENATE(INDEX(teamstats!$BF$3:$BI$508,MATCH($E25,teamstats!$BJ$3:$BJ$509,0),3)," - ",INDEX(teamstats!$BF$3:$BI$508,MATCH($E25,teamstats!$BJ$3:$BJ$509,0),4)),"")</f>
        <v>7 - 14</v>
      </c>
      <c r="H25" s="146"/>
      <c r="I25" s="127"/>
      <c r="J25" s="127" t="s">
        <v>510</v>
      </c>
      <c r="K25" s="127" t="s">
        <v>503</v>
      </c>
      <c r="L25" s="271" t="s">
        <v>595</v>
      </c>
      <c r="M25" s="144" t="s">
        <v>597</v>
      </c>
      <c r="N25" s="33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s="15" customFormat="1" ht="14.45" customHeight="1">
      <c r="B26" s="124" t="s">
        <v>502</v>
      </c>
      <c r="C26" s="125">
        <v>1988</v>
      </c>
      <c r="D26" s="126" t="s">
        <v>501</v>
      </c>
      <c r="E26" s="77">
        <f t="shared" si="0"/>
        <v>2001</v>
      </c>
      <c r="F26" s="33" t="str">
        <f>IFERROR(CONCATENATE(INDEX(teamstats!$BF$3:$BI$508,MATCH($E26,teamstats!$BJ$3:$BJ$509,0),1)," - ",INDEX(teamstats!$BF$3:$BI$508,MATCH($E26,teamstats!$BJ$3:$BJ$509,0),2)),"")</f>
        <v xml:space="preserve"> - </v>
      </c>
      <c r="G26" s="34" t="str">
        <f>IFERROR(CONCATENATE(INDEX(teamstats!$BF$3:$BI$508,MATCH($E26,teamstats!$BJ$3:$BJ$509,0),3)," - ",INDEX(teamstats!$BF$3:$BI$508,MATCH($E26,teamstats!$BJ$3:$BJ$509,0),4)),"")</f>
        <v>5 - 16</v>
      </c>
      <c r="H26" s="146"/>
      <c r="I26" s="127"/>
      <c r="J26" s="127"/>
      <c r="K26" s="99" t="s">
        <v>502</v>
      </c>
      <c r="L26" s="271" t="s">
        <v>817</v>
      </c>
      <c r="M26" s="236"/>
      <c r="N26" s="33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s="15" customFormat="1" ht="14.45" customHeight="1">
      <c r="B27" s="124" t="s">
        <v>502</v>
      </c>
      <c r="C27" s="125">
        <v>1987</v>
      </c>
      <c r="D27" s="126" t="s">
        <v>501</v>
      </c>
      <c r="E27" s="77">
        <f t="shared" si="0"/>
        <v>2000</v>
      </c>
      <c r="F27" s="33" t="str">
        <f>IFERROR(CONCATENATE(INDEX(teamstats!$BF$3:$BI$508,MATCH($E27,teamstats!$BJ$3:$BJ$509,0),1)," - ",INDEX(teamstats!$BF$3:$BI$508,MATCH($E27,teamstats!$BJ$3:$BJ$509,0),2)),"")</f>
        <v xml:space="preserve"> - </v>
      </c>
      <c r="G27" s="34" t="str">
        <f>IFERROR(CONCATENATE(INDEX(teamstats!$BF$3:$BI$508,MATCH($E27,teamstats!$BJ$3:$BJ$509,0),3)," - ",INDEX(teamstats!$BF$3:$BI$508,MATCH($E27,teamstats!$BJ$3:$BJ$509,0),4)),"")</f>
        <v>7 - 17</v>
      </c>
      <c r="H27" s="146"/>
      <c r="I27" s="127"/>
      <c r="J27" s="127" t="s">
        <v>461</v>
      </c>
      <c r="K27" s="99" t="s">
        <v>502</v>
      </c>
      <c r="L27" s="271" t="s">
        <v>817</v>
      </c>
      <c r="M27" s="236"/>
      <c r="N27" s="33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s="15" customFormat="1" ht="14.45" customHeight="1">
      <c r="B28" s="124" t="s">
        <v>502</v>
      </c>
      <c r="C28" s="125">
        <v>1986</v>
      </c>
      <c r="D28" s="126" t="s">
        <v>501</v>
      </c>
      <c r="E28" s="77">
        <f t="shared" si="0"/>
        <v>1999</v>
      </c>
      <c r="F28" s="33" t="str">
        <f>IFERROR(CONCATENATE(INDEX(teamstats!$BF$3:$BI$508,MATCH($E28,teamstats!$BJ$3:$BJ$509,0),1)," - ",INDEX(teamstats!$BF$3:$BI$508,MATCH($E28,teamstats!$BJ$3:$BJ$509,0),2)),"")</f>
        <v xml:space="preserve"> - </v>
      </c>
      <c r="G28" s="34" t="str">
        <f>IFERROR(CONCATENATE(INDEX(teamstats!$BF$3:$BI$508,MATCH($E28,teamstats!$BJ$3:$BJ$509,0),3)," - ",INDEX(teamstats!$BF$3:$BI$508,MATCH($E28,teamstats!$BJ$3:$BJ$509,0),4)),"")</f>
        <v>7 - 13</v>
      </c>
      <c r="H28" s="146"/>
      <c r="I28" s="127"/>
      <c r="J28" s="127"/>
      <c r="K28" s="99" t="s">
        <v>502</v>
      </c>
      <c r="L28" s="271" t="s">
        <v>765</v>
      </c>
      <c r="M28" s="176" t="s">
        <v>597</v>
      </c>
      <c r="N28" s="33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s="15" customFormat="1" ht="14.45" customHeight="1">
      <c r="B29" s="124" t="s">
        <v>502</v>
      </c>
      <c r="C29" s="102">
        <v>1985</v>
      </c>
      <c r="D29" s="126" t="s">
        <v>501</v>
      </c>
      <c r="E29" s="77">
        <f t="shared" si="0"/>
        <v>1998</v>
      </c>
      <c r="F29" s="33" t="str">
        <f>IFERROR(CONCATENATE(INDEX(teamstats!$BF$3:$BI$508,MATCH($E29,teamstats!$BJ$3:$BJ$509,0),1)," - ",INDEX(teamstats!$BF$3:$BI$508,MATCH($E29,teamstats!$BJ$3:$BJ$509,0),2)),"")</f>
        <v xml:space="preserve"> - </v>
      </c>
      <c r="G29" s="34" t="str">
        <f>IFERROR(CONCATENATE(INDEX(teamstats!$BF$3:$BI$508,MATCH($E29,teamstats!$BJ$3:$BJ$509,0),3)," - ",INDEX(teamstats!$BF$3:$BI$508,MATCH($E29,teamstats!$BJ$3:$BJ$509,0),4)),"")</f>
        <v>18 - 6</v>
      </c>
      <c r="H29" s="146"/>
      <c r="I29" s="127" t="s">
        <v>509</v>
      </c>
      <c r="J29" s="127" t="s">
        <v>509</v>
      </c>
      <c r="K29" s="99" t="s">
        <v>502</v>
      </c>
      <c r="L29" s="271" t="s">
        <v>765</v>
      </c>
      <c r="M29" s="176" t="s">
        <v>899</v>
      </c>
      <c r="N29" s="33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s="15" customFormat="1" ht="14.45" customHeight="1">
      <c r="B30" s="124" t="s">
        <v>502</v>
      </c>
      <c r="C30" s="103">
        <v>1984</v>
      </c>
      <c r="D30" s="126" t="s">
        <v>501</v>
      </c>
      <c r="E30" s="77">
        <f t="shared" si="0"/>
        <v>1997</v>
      </c>
      <c r="F30" s="33" t="str">
        <f>IFERROR(CONCATENATE(INDEX(teamstats!$BF$3:$BI$508,MATCH($E30,teamstats!$BJ$3:$BJ$509,0),1)," - ",INDEX(teamstats!$BF$3:$BI$508,MATCH($E30,teamstats!$BJ$3:$BJ$509,0),2)),"")</f>
        <v xml:space="preserve"> - </v>
      </c>
      <c r="G30" s="34" t="str">
        <f>IFERROR(CONCATENATE(INDEX(teamstats!$BF$3:$BI$508,MATCH($E30,teamstats!$BJ$3:$BJ$509,0),3)," - ",INDEX(teamstats!$BF$3:$BI$508,MATCH($E30,teamstats!$BJ$3:$BJ$509,0),4)),"")</f>
        <v>16 - 7</v>
      </c>
      <c r="H30" s="146"/>
      <c r="I30" s="127" t="s">
        <v>509</v>
      </c>
      <c r="J30" s="127" t="s">
        <v>461</v>
      </c>
      <c r="K30" s="99" t="s">
        <v>502</v>
      </c>
      <c r="L30" s="271" t="s">
        <v>765</v>
      </c>
      <c r="M30" s="176" t="s">
        <v>899</v>
      </c>
      <c r="N30" s="33"/>
    </row>
    <row r="31" spans="2:31" s="15" customFormat="1" ht="14.45" customHeight="1">
      <c r="B31" s="124" t="s">
        <v>508</v>
      </c>
      <c r="C31" s="102">
        <v>1982</v>
      </c>
      <c r="D31" s="126" t="s">
        <v>501</v>
      </c>
      <c r="E31" s="77">
        <f t="shared" si="0"/>
        <v>1996</v>
      </c>
      <c r="F31" s="33" t="str">
        <f>IFERROR(CONCATENATE(INDEX(teamstats!$BF$3:$BI$508,MATCH($E31,teamstats!$BJ$3:$BJ$509,0),1)," - ",INDEX(teamstats!$BF$3:$BI$508,MATCH($E31,teamstats!$BJ$3:$BJ$509,0),2)),"")</f>
        <v xml:space="preserve"> - </v>
      </c>
      <c r="G31" s="34" t="str">
        <f>IFERROR(CONCATENATE(INDEX(teamstats!$BF$3:$BI$508,MATCH($E31,teamstats!$BJ$3:$BJ$509,0),3)," - ",INDEX(teamstats!$BF$3:$BI$508,MATCH($E31,teamstats!$BJ$3:$BJ$509,0),4)),"")</f>
        <v>16 - 6</v>
      </c>
      <c r="H31" s="146"/>
      <c r="I31" s="127"/>
      <c r="J31" s="127"/>
      <c r="K31" s="99" t="s">
        <v>502</v>
      </c>
      <c r="L31" s="271" t="s">
        <v>765</v>
      </c>
      <c r="M31" s="229" t="s">
        <v>899</v>
      </c>
      <c r="N31" s="33"/>
    </row>
    <row r="32" spans="2:31" s="15" customFormat="1" ht="14.45" customHeight="1">
      <c r="B32" s="124" t="s">
        <v>508</v>
      </c>
      <c r="C32" s="102">
        <v>1975</v>
      </c>
      <c r="D32" s="126" t="s">
        <v>501</v>
      </c>
      <c r="E32" s="77">
        <f t="shared" si="0"/>
        <v>1995</v>
      </c>
      <c r="F32" s="33" t="str">
        <f>IFERROR(CONCATENATE(INDEX(teamstats!$BF$3:$BI$508,MATCH($E32,teamstats!$BJ$3:$BJ$509,0),1)," - ",INDEX(teamstats!$BF$3:$BI$508,MATCH($E32,teamstats!$BJ$3:$BJ$509,0),2)),"")</f>
        <v xml:space="preserve"> - </v>
      </c>
      <c r="G32" s="34" t="str">
        <f>IFERROR(CONCATENATE(INDEX(teamstats!$BF$3:$BI$508,MATCH($E32,teamstats!$BJ$3:$BJ$509,0),3)," - ",INDEX(teamstats!$BF$3:$BI$508,MATCH($E32,teamstats!$BJ$3:$BJ$509,0),4)),"")</f>
        <v>8 - 14</v>
      </c>
      <c r="H32" s="146"/>
      <c r="I32" s="127"/>
      <c r="J32" s="127"/>
      <c r="K32" s="99" t="s">
        <v>502</v>
      </c>
      <c r="L32" s="271" t="s">
        <v>765</v>
      </c>
      <c r="M32" s="229" t="s">
        <v>899</v>
      </c>
      <c r="N32" s="33"/>
    </row>
    <row r="33" spans="2:15" s="15" customFormat="1" ht="14.45" customHeight="1">
      <c r="B33" s="124" t="s">
        <v>508</v>
      </c>
      <c r="C33" s="102">
        <v>1973</v>
      </c>
      <c r="D33" s="126" t="s">
        <v>501</v>
      </c>
      <c r="E33" s="77">
        <f t="shared" si="0"/>
        <v>1994</v>
      </c>
      <c r="F33" s="33" t="str">
        <f>IFERROR(CONCATENATE(INDEX(teamstats!$BF$3:$BI$508,MATCH($E33,teamstats!$BJ$3:$BJ$509,0),1)," - ",INDEX(teamstats!$BF$3:$BI$508,MATCH($E33,teamstats!$BJ$3:$BJ$509,0),2)),"")</f>
        <v xml:space="preserve"> - </v>
      </c>
      <c r="G33" s="34" t="str">
        <f>IFERROR(CONCATENATE(INDEX(teamstats!$BF$3:$BI$508,MATCH($E33,teamstats!$BJ$3:$BJ$509,0),3)," - ",INDEX(teamstats!$BF$3:$BI$508,MATCH($E33,teamstats!$BJ$3:$BJ$509,0),4)),"")</f>
        <v>22 - 1</v>
      </c>
      <c r="H33" s="146"/>
      <c r="I33" s="127" t="s">
        <v>509</v>
      </c>
      <c r="J33" s="127" t="s">
        <v>509</v>
      </c>
      <c r="K33" s="99" t="s">
        <v>502</v>
      </c>
      <c r="L33" s="271" t="s">
        <v>765</v>
      </c>
      <c r="M33" s="229" t="s">
        <v>899</v>
      </c>
      <c r="N33" s="33"/>
    </row>
    <row r="34" spans="2:15" s="15" customFormat="1" ht="14.45" customHeight="1">
      <c r="B34" s="124" t="s">
        <v>508</v>
      </c>
      <c r="C34" s="102">
        <v>1972</v>
      </c>
      <c r="D34" s="126" t="s">
        <v>501</v>
      </c>
      <c r="E34" s="77">
        <f t="shared" si="0"/>
        <v>1993</v>
      </c>
      <c r="F34" s="33" t="str">
        <f>IFERROR(CONCATENATE(INDEX(teamstats!$BF$3:$BI$508,MATCH($E34,teamstats!$BJ$3:$BJ$509,0),1)," - ",INDEX(teamstats!$BF$3:$BI$508,MATCH($E34,teamstats!$BJ$3:$BJ$509,0),2)),"")</f>
        <v xml:space="preserve"> - </v>
      </c>
      <c r="G34" s="34" t="str">
        <f>IFERROR(CONCATENATE(INDEX(teamstats!$BF$3:$BI$508,MATCH($E34,teamstats!$BJ$3:$BJ$509,0),3)," - ",INDEX(teamstats!$BF$3:$BI$508,MATCH($E34,teamstats!$BJ$3:$BJ$509,0),4)),"")</f>
        <v>14 - 9</v>
      </c>
      <c r="H34" s="148"/>
      <c r="I34" s="127" t="s">
        <v>509</v>
      </c>
      <c r="J34" s="128"/>
      <c r="K34" s="99" t="s">
        <v>502</v>
      </c>
      <c r="L34" s="271" t="s">
        <v>765</v>
      </c>
      <c r="M34" s="229" t="s">
        <v>899</v>
      </c>
      <c r="N34" s="33"/>
    </row>
    <row r="35" spans="2:15" s="15" customFormat="1" ht="14.45" customHeight="1">
      <c r="B35" s="124" t="s">
        <v>508</v>
      </c>
      <c r="C35" s="125">
        <v>1970</v>
      </c>
      <c r="D35" s="126" t="s">
        <v>501</v>
      </c>
      <c r="E35" s="77">
        <f t="shared" si="0"/>
        <v>1992</v>
      </c>
      <c r="F35" s="33" t="str">
        <f>IFERROR(CONCATENATE(INDEX(teamstats!$BF$3:$BI$508,MATCH($E35,teamstats!$BJ$3:$BJ$509,0),1)," - ",INDEX(teamstats!$BF$3:$BI$508,MATCH($E35,teamstats!$BJ$3:$BJ$509,0),2)),"")</f>
        <v xml:space="preserve"> - </v>
      </c>
      <c r="G35" s="34" t="str">
        <f>IFERROR(CONCATENATE(INDEX(teamstats!$BF$3:$BI$508,MATCH($E35,teamstats!$BJ$3:$BJ$509,0),3)," - ",INDEX(teamstats!$BF$3:$BI$508,MATCH($E35,teamstats!$BJ$3:$BJ$509,0),4)),"")</f>
        <v>9 - 12</v>
      </c>
      <c r="H35" s="148"/>
      <c r="I35" s="128"/>
      <c r="J35" s="128"/>
      <c r="K35" s="99" t="s">
        <v>502</v>
      </c>
      <c r="L35" s="271" t="s">
        <v>765</v>
      </c>
      <c r="M35" s="229" t="s">
        <v>899</v>
      </c>
      <c r="N35" s="105"/>
    </row>
    <row r="36" spans="2:15" s="9" customFormat="1" ht="14.45" customHeight="1">
      <c r="B36" s="124" t="s">
        <v>508</v>
      </c>
      <c r="C36" s="102">
        <v>1968</v>
      </c>
      <c r="D36" s="126" t="s">
        <v>501</v>
      </c>
      <c r="E36" s="77">
        <f t="shared" si="0"/>
        <v>1991</v>
      </c>
      <c r="F36" s="33" t="str">
        <f>IFERROR(CONCATENATE(INDEX(teamstats!$BF$3:$BI$508,MATCH($E36,teamstats!$BJ$3:$BJ$509,0),1)," - ",INDEX(teamstats!$BF$3:$BI$508,MATCH($E36,teamstats!$BJ$3:$BJ$509,0),2)),"")</f>
        <v xml:space="preserve"> - </v>
      </c>
      <c r="G36" s="34" t="str">
        <f>IFERROR(CONCATENATE(INDEX(teamstats!$BF$3:$BI$508,MATCH($E36,teamstats!$BJ$3:$BJ$509,0),3)," - ",INDEX(teamstats!$BF$3:$BI$508,MATCH($E36,teamstats!$BJ$3:$BJ$509,0),4)),"")</f>
        <v>17 - 6</v>
      </c>
      <c r="H36" s="146"/>
      <c r="I36" s="127" t="s">
        <v>509</v>
      </c>
      <c r="J36" s="127" t="s">
        <v>509</v>
      </c>
      <c r="K36" s="99" t="s">
        <v>502</v>
      </c>
      <c r="L36" s="271" t="s">
        <v>765</v>
      </c>
      <c r="M36" s="229" t="s">
        <v>899</v>
      </c>
      <c r="N36" s="100"/>
    </row>
    <row r="37" spans="2:15" s="9" customFormat="1" ht="14.45" customHeight="1">
      <c r="B37" s="124" t="s">
        <v>508</v>
      </c>
      <c r="C37" s="102">
        <v>1967</v>
      </c>
      <c r="D37" s="126" t="s">
        <v>501</v>
      </c>
      <c r="E37" s="77">
        <f t="shared" si="0"/>
        <v>1990</v>
      </c>
      <c r="F37" s="33" t="str">
        <f>IFERROR(CONCATENATE(INDEX(teamstats!$BF$3:$BI$508,MATCH($E37,teamstats!$BJ$3:$BJ$509,0),1)," - ",INDEX(teamstats!$BF$3:$BI$508,MATCH($E37,teamstats!$BJ$3:$BJ$509,0),2)),"")</f>
        <v xml:space="preserve"> - </v>
      </c>
      <c r="G37" s="34" t="str">
        <f>IFERROR(CONCATENATE(INDEX(teamstats!$BF$3:$BI$508,MATCH($E37,teamstats!$BJ$3:$BJ$509,0),3)," - ",INDEX(teamstats!$BF$3:$BI$508,MATCH($E37,teamstats!$BJ$3:$BJ$509,0),4)),"")</f>
        <v>7 - 11</v>
      </c>
      <c r="H37" s="149"/>
      <c r="I37" s="124"/>
      <c r="J37" s="124"/>
      <c r="K37" s="99" t="s">
        <v>502</v>
      </c>
      <c r="L37" s="271" t="s">
        <v>766</v>
      </c>
      <c r="M37" s="229"/>
      <c r="N37" s="100"/>
    </row>
    <row r="38" spans="2:15" s="9" customFormat="1" ht="14.45" customHeight="1">
      <c r="B38" s="124" t="s">
        <v>508</v>
      </c>
      <c r="C38" s="102">
        <v>1966</v>
      </c>
      <c r="D38" s="126" t="s">
        <v>501</v>
      </c>
      <c r="E38" s="77">
        <f t="shared" si="0"/>
        <v>1989</v>
      </c>
      <c r="F38" s="33" t="str">
        <f>IFERROR(CONCATENATE(INDEX(teamstats!$BF$3:$BI$508,MATCH($E38,teamstats!$BJ$3:$BJ$509,0),1)," - ",INDEX(teamstats!$BF$3:$BI$508,MATCH($E38,teamstats!$BJ$3:$BJ$509,0),2)),"")</f>
        <v xml:space="preserve"> - </v>
      </c>
      <c r="G38" s="34" t="str">
        <f>IFERROR(CONCATENATE(INDEX(teamstats!$BF$3:$BI$508,MATCH($E38,teamstats!$BJ$3:$BJ$509,0),3)," - ",INDEX(teamstats!$BF$3:$BI$508,MATCH($E38,teamstats!$BJ$3:$BJ$509,0),4)),"")</f>
        <v>5 - 14</v>
      </c>
      <c r="H38" s="150"/>
      <c r="I38" s="129"/>
      <c r="J38" s="129"/>
      <c r="K38" s="99" t="s">
        <v>502</v>
      </c>
      <c r="L38" s="271" t="s">
        <v>766</v>
      </c>
      <c r="M38" s="229"/>
      <c r="N38" s="107"/>
      <c r="O38" s="24"/>
    </row>
    <row r="39" spans="2:15" s="9" customFormat="1" ht="14.45" customHeight="1">
      <c r="B39" s="124" t="s">
        <v>508</v>
      </c>
      <c r="C39" s="102">
        <v>1965</v>
      </c>
      <c r="D39" s="126" t="s">
        <v>501</v>
      </c>
      <c r="E39" s="77">
        <f t="shared" si="0"/>
        <v>1988</v>
      </c>
      <c r="F39" s="33" t="str">
        <f>IFERROR(CONCATENATE(INDEX(teamstats!$BF$3:$BI$508,MATCH($E39,teamstats!$BJ$3:$BJ$509,0),1)," - ",INDEX(teamstats!$BF$3:$BI$508,MATCH($E39,teamstats!$BJ$3:$BJ$509,0),2)),"")</f>
        <v xml:space="preserve"> - </v>
      </c>
      <c r="G39" s="34" t="str">
        <f>IFERROR(CONCATENATE(INDEX(teamstats!$BF$3:$BI$508,MATCH($E39,teamstats!$BJ$3:$BJ$509,0),3)," - ",INDEX(teamstats!$BF$3:$BI$508,MATCH($E39,teamstats!$BJ$3:$BJ$509,0),4)),"")</f>
        <v>13 - 9</v>
      </c>
      <c r="H39" s="147"/>
      <c r="I39" s="130"/>
      <c r="J39" s="130"/>
      <c r="K39" s="99" t="s">
        <v>502</v>
      </c>
      <c r="L39" s="271" t="s">
        <v>766</v>
      </c>
      <c r="M39" s="229"/>
      <c r="N39" s="100"/>
    </row>
    <row r="40" spans="2:15" s="9" customFormat="1" ht="14.45" customHeight="1">
      <c r="B40" s="124" t="s">
        <v>508</v>
      </c>
      <c r="C40" s="102">
        <v>1964</v>
      </c>
      <c r="D40" s="126" t="s">
        <v>505</v>
      </c>
      <c r="E40" s="77">
        <f t="shared" si="0"/>
        <v>1987</v>
      </c>
      <c r="F40" s="33" t="str">
        <f>IFERROR(CONCATENATE(INDEX(teamstats!$BF$3:$BI$508,MATCH($E40,teamstats!$BJ$3:$BJ$509,0),1)," - ",INDEX(teamstats!$BF$3:$BI$508,MATCH($E40,teamstats!$BJ$3:$BJ$509,0),2)),"")</f>
        <v xml:space="preserve"> - </v>
      </c>
      <c r="G40" s="34" t="str">
        <f>IFERROR(CONCATENATE(INDEX(teamstats!$BF$3:$BI$508,MATCH($E40,teamstats!$BJ$3:$BJ$509,0),3)," - ",INDEX(teamstats!$BF$3:$BI$508,MATCH($E40,teamstats!$BJ$3:$BJ$509,0),4)),"")</f>
        <v>10 - 11</v>
      </c>
      <c r="H40" s="146"/>
      <c r="I40" s="127"/>
      <c r="J40" s="127"/>
      <c r="K40" s="99" t="s">
        <v>502</v>
      </c>
      <c r="L40" s="271" t="s">
        <v>587</v>
      </c>
      <c r="M40" s="229"/>
      <c r="N40" s="101"/>
    </row>
    <row r="41" spans="2:15" s="9" customFormat="1" ht="14.45" customHeight="1">
      <c r="B41" s="124" t="s">
        <v>508</v>
      </c>
      <c r="C41" s="131">
        <v>1963</v>
      </c>
      <c r="D41" s="126" t="s">
        <v>501</v>
      </c>
      <c r="E41" s="77">
        <f t="shared" si="0"/>
        <v>1986</v>
      </c>
      <c r="F41" s="33" t="str">
        <f>IFERROR(CONCATENATE(INDEX(teamstats!$BF$3:$BI$508,MATCH($E41,teamstats!$BJ$3:$BJ$509,0),1)," - ",INDEX(teamstats!$BF$3:$BI$508,MATCH($E41,teamstats!$BJ$3:$BJ$509,0),2)),"")</f>
        <v xml:space="preserve"> - </v>
      </c>
      <c r="G41" s="34" t="str">
        <f>IFERROR(CONCATENATE(INDEX(teamstats!$BF$3:$BI$508,MATCH($E41,teamstats!$BJ$3:$BJ$509,0),3)," - ",INDEX(teamstats!$BF$3:$BI$508,MATCH($E41,teamstats!$BJ$3:$BJ$509,0),4)),"")</f>
        <v>8 - 7</v>
      </c>
      <c r="H41" s="151"/>
      <c r="I41" s="104"/>
      <c r="J41" s="105"/>
      <c r="K41" s="99" t="s">
        <v>502</v>
      </c>
      <c r="L41" s="271" t="s">
        <v>587</v>
      </c>
      <c r="M41" s="230"/>
      <c r="N41" s="33"/>
    </row>
    <row r="42" spans="2:15" s="9" customFormat="1" ht="14.45" customHeight="1">
      <c r="B42" s="124" t="s">
        <v>508</v>
      </c>
      <c r="C42" s="131">
        <v>1962</v>
      </c>
      <c r="D42" s="126" t="s">
        <v>507</v>
      </c>
      <c r="E42" s="77">
        <f t="shared" si="0"/>
        <v>1985</v>
      </c>
      <c r="F42" s="33" t="str">
        <f>IFERROR(CONCATENATE(INDEX(teamstats!$BF$3:$BI$508,MATCH($E42,teamstats!$BJ$3:$BJ$509,0),1)," - ",INDEX(teamstats!$BF$3:$BI$508,MATCH($E42,teamstats!$BJ$3:$BJ$509,0),2)),"")</f>
        <v xml:space="preserve"> - </v>
      </c>
      <c r="G42" s="34" t="str">
        <f>IFERROR(CONCATENATE(INDEX(teamstats!$BF$3:$BI$508,MATCH($E42,teamstats!$BJ$3:$BJ$509,0),3)," - ",INDEX(teamstats!$BF$3:$BI$508,MATCH($E42,teamstats!$BJ$3:$BJ$509,0),4)),"")</f>
        <v>5 - 11</v>
      </c>
      <c r="H42" s="152"/>
      <c r="I42" s="100"/>
      <c r="J42" s="100"/>
      <c r="K42" s="99" t="s">
        <v>502</v>
      </c>
      <c r="L42" s="271" t="s">
        <v>587</v>
      </c>
      <c r="M42" s="231"/>
      <c r="N42" s="33"/>
    </row>
    <row r="43" spans="2:15" s="9" customFormat="1" ht="14.45" customHeight="1">
      <c r="B43" s="124" t="s">
        <v>508</v>
      </c>
      <c r="C43" s="131">
        <v>1961</v>
      </c>
      <c r="D43" s="126" t="s">
        <v>501</v>
      </c>
      <c r="E43" s="77">
        <f t="shared" si="0"/>
        <v>1984</v>
      </c>
      <c r="F43" s="33" t="str">
        <f>IFERROR(CONCATENATE(INDEX(teamstats!$BF$3:$BI$508,MATCH($E43,teamstats!$BJ$3:$BJ$509,0),1)," - ",INDEX(teamstats!$BF$3:$BI$508,MATCH($E43,teamstats!$BJ$3:$BJ$509,0),2)),"")</f>
        <v xml:space="preserve"> - </v>
      </c>
      <c r="G43" s="34" t="str">
        <f>IFERROR(CONCATENATE(INDEX(teamstats!$BF$3:$BI$508,MATCH($E43,teamstats!$BJ$3:$BJ$509,0),3)," - ",INDEX(teamstats!$BF$3:$BI$508,MATCH($E43,teamstats!$BJ$3:$BJ$509,0),4)),"")</f>
        <v>6 - 14</v>
      </c>
      <c r="H43" s="153"/>
      <c r="I43" s="100"/>
      <c r="J43" s="100"/>
      <c r="K43" s="99" t="s">
        <v>502</v>
      </c>
      <c r="L43" s="271" t="s">
        <v>587</v>
      </c>
      <c r="M43" s="231"/>
      <c r="N43" s="33"/>
    </row>
    <row r="44" spans="2:15" s="9" customFormat="1" ht="14.45" customHeight="1">
      <c r="B44" s="124" t="s">
        <v>508</v>
      </c>
      <c r="C44" s="102">
        <v>1960</v>
      </c>
      <c r="D44" s="126" t="s">
        <v>501</v>
      </c>
      <c r="E44" s="77">
        <f t="shared" si="0"/>
        <v>1983</v>
      </c>
      <c r="F44" s="33" t="str">
        <f>IFERROR(CONCATENATE(INDEX(teamstats!$BF$3:$BI$508,MATCH($E44,teamstats!$BJ$3:$BJ$509,0),1)," - ",INDEX(teamstats!$BF$3:$BI$508,MATCH($E44,teamstats!$BJ$3:$BJ$509,0),2)),"")</f>
        <v xml:space="preserve"> - </v>
      </c>
      <c r="G44" s="34" t="str">
        <f>IFERROR(CONCATENATE(INDEX(teamstats!$BF$3:$BI$508,MATCH($E44,teamstats!$BJ$3:$BJ$509,0),3)," - ",INDEX(teamstats!$BF$3:$BI$508,MATCH($E44,teamstats!$BJ$3:$BJ$509,0),4)),"")</f>
        <v>11 - 10</v>
      </c>
      <c r="H44" s="152"/>
      <c r="I44" s="100"/>
      <c r="J44" s="100"/>
      <c r="K44" s="102" t="s">
        <v>508</v>
      </c>
      <c r="L44" s="271" t="s">
        <v>767</v>
      </c>
      <c r="M44" s="234"/>
      <c r="N44" s="33"/>
    </row>
    <row r="45" spans="2:15" s="9" customFormat="1" ht="14.45" customHeight="1">
      <c r="B45" s="124" t="s">
        <v>508</v>
      </c>
      <c r="C45" s="102">
        <v>1959</v>
      </c>
      <c r="D45" s="126" t="s">
        <v>504</v>
      </c>
      <c r="E45" s="77">
        <f t="shared" si="0"/>
        <v>1982</v>
      </c>
      <c r="F45" s="33" t="str">
        <f>IFERROR(CONCATENATE(INDEX(teamstats!$BF$3:$BI$508,MATCH($E45,teamstats!$BJ$3:$BJ$509,0),1)," - ",INDEX(teamstats!$BF$3:$BI$508,MATCH($E45,teamstats!$BJ$3:$BJ$509,0),2)),"")</f>
        <v xml:space="preserve"> - </v>
      </c>
      <c r="G45" s="34" t="str">
        <f>IFERROR(CONCATENATE(INDEX(teamstats!$BF$3:$BI$508,MATCH($E45,teamstats!$BJ$3:$BJ$509,0),3)," - ",INDEX(teamstats!$BF$3:$BI$508,MATCH($E45,teamstats!$BJ$3:$BJ$509,0),4)),"")</f>
        <v>7 - 12</v>
      </c>
      <c r="H45" s="154"/>
      <c r="I45" s="143"/>
      <c r="J45" s="100"/>
      <c r="K45" s="102" t="s">
        <v>508</v>
      </c>
      <c r="L45" s="271" t="s">
        <v>767</v>
      </c>
      <c r="M45" s="231"/>
      <c r="N45" s="33"/>
    </row>
    <row r="46" spans="2:15" s="9" customFormat="1" ht="14.45" customHeight="1">
      <c r="B46" s="124" t="s">
        <v>508</v>
      </c>
      <c r="C46" s="102">
        <v>1958</v>
      </c>
      <c r="D46" s="126" t="s">
        <v>501</v>
      </c>
      <c r="E46" s="77">
        <f t="shared" si="0"/>
        <v>1981</v>
      </c>
      <c r="F46" s="33" t="str">
        <f>IFERROR(CONCATENATE(INDEX(teamstats!$BF$3:$BI$508,MATCH($E46,teamstats!$BJ$3:$BJ$509,0),1)," - ",INDEX(teamstats!$BF$3:$BI$508,MATCH($E46,teamstats!$BJ$3:$BJ$509,0),2)),"")</f>
        <v xml:space="preserve"> - </v>
      </c>
      <c r="G46" s="34" t="str">
        <f>IFERROR(CONCATENATE(INDEX(teamstats!$BF$3:$BI$508,MATCH($E46,teamstats!$BJ$3:$BJ$509,0),3)," - ",INDEX(teamstats!$BF$3:$BI$508,MATCH($E46,teamstats!$BJ$3:$BJ$509,0),4)),"")</f>
        <v>8 - 13</v>
      </c>
      <c r="H46" s="155"/>
      <c r="I46" s="307"/>
      <c r="J46" s="101"/>
      <c r="K46" s="102" t="s">
        <v>508</v>
      </c>
      <c r="L46" s="271" t="s">
        <v>768</v>
      </c>
      <c r="M46" s="229"/>
      <c r="N46" s="33"/>
    </row>
    <row r="47" spans="2:15" s="9" customFormat="1" ht="14.45" customHeight="1">
      <c r="B47" s="124" t="s">
        <v>508</v>
      </c>
      <c r="C47" s="125">
        <v>1957</v>
      </c>
      <c r="D47" s="126" t="s">
        <v>461</v>
      </c>
      <c r="E47" s="77">
        <f t="shared" si="0"/>
        <v>1980</v>
      </c>
      <c r="F47" s="33" t="str">
        <f>IFERROR(CONCATENATE(INDEX(teamstats!$BF$3:$BI$508,MATCH($E47,teamstats!$BJ$3:$BJ$509,0),1)," - ",INDEX(teamstats!$BF$3:$BI$508,MATCH($E47,teamstats!$BJ$3:$BJ$509,0),2)),"")</f>
        <v xml:space="preserve"> - </v>
      </c>
      <c r="G47" s="34" t="str">
        <f>IFERROR(CONCATENATE(INDEX(teamstats!$BF$3:$BI$508,MATCH($E47,teamstats!$BJ$3:$BJ$509,0),3)," - ",INDEX(teamstats!$BF$3:$BI$508,MATCH($E47,teamstats!$BJ$3:$BJ$509,0),4)),"")</f>
        <v>5 - 13</v>
      </c>
      <c r="H47" s="146"/>
      <c r="I47" s="127"/>
      <c r="J47" s="99"/>
      <c r="K47" s="102" t="s">
        <v>508</v>
      </c>
      <c r="L47" s="271" t="s">
        <v>768</v>
      </c>
      <c r="M47" s="229"/>
      <c r="N47" s="33"/>
    </row>
    <row r="48" spans="2:15" s="9" customFormat="1" ht="14.45" customHeight="1">
      <c r="B48" s="124" t="s">
        <v>508</v>
      </c>
      <c r="C48" s="102">
        <v>1955</v>
      </c>
      <c r="D48" s="126" t="s">
        <v>501</v>
      </c>
      <c r="E48" s="77">
        <f t="shared" si="0"/>
        <v>1979</v>
      </c>
      <c r="F48" s="33" t="str">
        <f>IFERROR(CONCATENATE(INDEX(teamstats!$BF$3:$BI$508,MATCH($E48,teamstats!$BJ$3:$BJ$509,0),1)," - ",INDEX(teamstats!$BF$3:$BI$508,MATCH($E48,teamstats!$BJ$3:$BJ$509,0),2)),"")</f>
        <v xml:space="preserve"> - </v>
      </c>
      <c r="G48" s="34" t="str">
        <f>IFERROR(CONCATENATE(INDEX(teamstats!$BF$3:$BI$508,MATCH($E48,teamstats!$BJ$3:$BJ$509,0),3)," - ",INDEX(teamstats!$BF$3:$BI$508,MATCH($E48,teamstats!$BJ$3:$BJ$509,0),4)),"")</f>
        <v>4 - 14</v>
      </c>
      <c r="H48" s="146"/>
      <c r="I48" s="127"/>
      <c r="J48" s="99"/>
      <c r="K48" s="102" t="s">
        <v>508</v>
      </c>
      <c r="L48" s="271" t="s">
        <v>768</v>
      </c>
      <c r="M48" s="229"/>
      <c r="N48" s="33"/>
    </row>
    <row r="49" spans="2:14" s="9" customFormat="1" ht="14.45" customHeight="1">
      <c r="B49" s="124" t="s">
        <v>508</v>
      </c>
      <c r="C49" s="102">
        <v>1949</v>
      </c>
      <c r="D49" s="126" t="s">
        <v>501</v>
      </c>
      <c r="E49" s="77">
        <f t="shared" si="0"/>
        <v>1978</v>
      </c>
      <c r="F49" s="33" t="str">
        <f>IFERROR(CONCATENATE(INDEX(teamstats!$BF$3:$BI$508,MATCH($E49,teamstats!$BJ$3:$BJ$509,0),1)," - ",INDEX(teamstats!$BF$3:$BI$508,MATCH($E49,teamstats!$BJ$3:$BJ$509,0),2)),"")</f>
        <v xml:space="preserve"> - </v>
      </c>
      <c r="G49" s="34" t="str">
        <f>IFERROR(CONCATENATE(INDEX(teamstats!$BF$3:$BI$508,MATCH($E49,teamstats!$BJ$3:$BJ$509,0),3)," - ",INDEX(teamstats!$BF$3:$BI$508,MATCH($E49,teamstats!$BJ$3:$BJ$509,0),4)),"")</f>
        <v>5 - 16</v>
      </c>
      <c r="H49" s="146"/>
      <c r="I49" s="127"/>
      <c r="J49" s="99"/>
      <c r="K49" s="102" t="s">
        <v>508</v>
      </c>
      <c r="L49" s="271" t="s">
        <v>768</v>
      </c>
      <c r="M49" s="229"/>
      <c r="N49" s="33"/>
    </row>
    <row r="50" spans="2:14" s="9" customFormat="1" ht="14.45" customHeight="1">
      <c r="B50" s="124" t="s">
        <v>508</v>
      </c>
      <c r="C50" s="102">
        <v>1946</v>
      </c>
      <c r="D50" s="126" t="s">
        <v>501</v>
      </c>
      <c r="E50" s="77">
        <f t="shared" si="0"/>
        <v>1977</v>
      </c>
      <c r="F50" s="33" t="str">
        <f>IFERROR(CONCATENATE(INDEX(teamstats!$BF$3:$BI$508,MATCH($E50,teamstats!$BJ$3:$BJ$509,0),1)," - ",INDEX(teamstats!$BF$3:$BI$508,MATCH($E50,teamstats!$BJ$3:$BJ$509,0),2)),"")</f>
        <v xml:space="preserve"> - </v>
      </c>
      <c r="G50" s="34" t="str">
        <f>IFERROR(CONCATENATE(INDEX(teamstats!$BF$3:$BI$508,MATCH($E50,teamstats!$BJ$3:$BJ$509,0),3)," - ",INDEX(teamstats!$BF$3:$BI$508,MATCH($E50,teamstats!$BJ$3:$BJ$509,0),4)),"")</f>
        <v xml:space="preserve"> - </v>
      </c>
      <c r="H50" s="146"/>
      <c r="I50" s="127"/>
      <c r="J50" s="99"/>
      <c r="K50" s="102" t="s">
        <v>508</v>
      </c>
      <c r="L50" s="271" t="s">
        <v>768</v>
      </c>
      <c r="M50" s="229"/>
      <c r="N50" s="33"/>
    </row>
    <row r="51" spans="2:14" s="9" customFormat="1" ht="14.45" customHeight="1">
      <c r="B51" s="124" t="s">
        <v>508</v>
      </c>
      <c r="C51" s="102">
        <v>1945</v>
      </c>
      <c r="D51" s="126" t="s">
        <v>505</v>
      </c>
      <c r="E51" s="77">
        <f t="shared" si="0"/>
        <v>1976</v>
      </c>
      <c r="F51" s="33" t="str">
        <f>IFERROR(CONCATENATE(INDEX(teamstats!$BF$3:$BI$508,MATCH($E51,teamstats!$BJ$3:$BJ$509,0),1)," - ",INDEX(teamstats!$BF$3:$BI$508,MATCH($E51,teamstats!$BJ$3:$BJ$509,0),2)),"")</f>
        <v xml:space="preserve"> - </v>
      </c>
      <c r="G51" s="34" t="str">
        <f>IFERROR(CONCATENATE(INDEX(teamstats!$BF$3:$BI$508,MATCH($E51,teamstats!$BJ$3:$BJ$509,0),3)," - ",INDEX(teamstats!$BF$3:$BI$508,MATCH($E51,teamstats!$BJ$3:$BJ$509,0),4)),"")</f>
        <v>5 - 16</v>
      </c>
      <c r="H51" s="146"/>
      <c r="I51" s="127"/>
      <c r="J51" s="99"/>
      <c r="K51" s="102" t="s">
        <v>508</v>
      </c>
      <c r="L51" s="271" t="s">
        <v>768</v>
      </c>
      <c r="M51" s="229"/>
      <c r="N51" s="33"/>
    </row>
    <row r="52" spans="2:14" s="9" customFormat="1" ht="14.45" customHeight="1">
      <c r="B52" s="124" t="s">
        <v>508</v>
      </c>
      <c r="C52" s="102">
        <v>1940</v>
      </c>
      <c r="D52" s="126" t="s">
        <v>501</v>
      </c>
      <c r="E52" s="77">
        <f t="shared" si="0"/>
        <v>1975</v>
      </c>
      <c r="F52" s="33" t="str">
        <f>IFERROR(CONCATENATE(INDEX(teamstats!$BF$3:$BI$508,MATCH($E52,teamstats!$BJ$3:$BJ$509,0),1)," - ",INDEX(teamstats!$BF$3:$BI$508,MATCH($E52,teamstats!$BJ$3:$BJ$509,0),2)),"")</f>
        <v xml:space="preserve"> - </v>
      </c>
      <c r="G52" s="34" t="str">
        <f>IFERROR(CONCATENATE(INDEX(teamstats!$BF$3:$BI$508,MATCH($E52,teamstats!$BJ$3:$BJ$509,0),3)," - ",INDEX(teamstats!$BF$3:$BI$508,MATCH($E52,teamstats!$BJ$3:$BJ$509,0),4)),"")</f>
        <v>15 - 8</v>
      </c>
      <c r="H52" s="146"/>
      <c r="I52" s="127"/>
      <c r="J52" s="181" t="s">
        <v>509</v>
      </c>
      <c r="K52" s="102" t="s">
        <v>508</v>
      </c>
      <c r="L52" s="271" t="s">
        <v>769</v>
      </c>
      <c r="M52" s="229"/>
      <c r="N52" s="33"/>
    </row>
    <row r="53" spans="2:14" s="9" customFormat="1" ht="14.45" customHeight="1">
      <c r="B53" s="124"/>
      <c r="C53" s="125"/>
      <c r="D53" s="126"/>
      <c r="E53" s="77">
        <f t="shared" si="0"/>
        <v>1974</v>
      </c>
      <c r="F53" s="33" t="str">
        <f>IFERROR(CONCATENATE(INDEX(teamstats!$BF$3:$BI$508,MATCH($E53,teamstats!$BJ$3:$BJ$509,0),1)," - ",INDEX(teamstats!$BF$3:$BI$508,MATCH($E53,teamstats!$BJ$3:$BJ$509,0),2)),"")</f>
        <v xml:space="preserve"> - </v>
      </c>
      <c r="G53" s="34" t="str">
        <f>IFERROR(CONCATENATE(INDEX(teamstats!$BF$3:$BI$508,MATCH($E53,teamstats!$BJ$3:$BJ$509,0),3)," - ",INDEX(teamstats!$BF$3:$BI$508,MATCH($E53,teamstats!$BJ$3:$BJ$509,0),4)),"")</f>
        <v>11 - 11</v>
      </c>
      <c r="H53" s="146"/>
      <c r="I53" s="127"/>
      <c r="J53" s="190"/>
      <c r="K53" s="102" t="s">
        <v>508</v>
      </c>
      <c r="L53" s="271" t="s">
        <v>769</v>
      </c>
      <c r="M53" s="229"/>
      <c r="N53" s="33"/>
    </row>
    <row r="54" spans="2:14" s="9" customFormat="1" ht="14.45" customHeight="1">
      <c r="B54" s="124"/>
      <c r="C54" s="125"/>
      <c r="D54" s="126"/>
      <c r="E54" s="77">
        <f t="shared" si="0"/>
        <v>1973</v>
      </c>
      <c r="F54" s="33" t="str">
        <f>IFERROR(CONCATENATE(INDEX(teamstats!$BF$3:$BI$508,MATCH($E54,teamstats!$BJ$3:$BJ$509,0),1)," - ",INDEX(teamstats!$BF$3:$BI$508,MATCH($E54,teamstats!$BJ$3:$BJ$509,0),2)),"")</f>
        <v xml:space="preserve"> - </v>
      </c>
      <c r="G54" s="34" t="str">
        <f>IFERROR(CONCATENATE(INDEX(teamstats!$BF$3:$BI$508,MATCH($E54,teamstats!$BJ$3:$BJ$509,0),3)," - ",INDEX(teamstats!$BF$3:$BI$508,MATCH($E54,teamstats!$BJ$3:$BJ$509,0),4)),"")</f>
        <v>13 - 12</v>
      </c>
      <c r="H54" s="146"/>
      <c r="I54" s="127"/>
      <c r="J54" s="190"/>
      <c r="K54" s="102" t="s">
        <v>508</v>
      </c>
      <c r="L54" s="271" t="s">
        <v>770</v>
      </c>
      <c r="M54" s="229"/>
      <c r="N54" s="33"/>
    </row>
    <row r="55" spans="2:14" s="9" customFormat="1" ht="14.45" customHeight="1">
      <c r="B55" s="124"/>
      <c r="C55" s="125"/>
      <c r="D55" s="126"/>
      <c r="E55" s="77">
        <f t="shared" si="0"/>
        <v>1972</v>
      </c>
      <c r="F55" s="33" t="str">
        <f>IFERROR(CONCATENATE(INDEX(teamstats!$BF$3:$BI$508,MATCH($E55,teamstats!$BJ$3:$BJ$509,0),1)," - ",INDEX(teamstats!$BF$3:$BI$508,MATCH($E55,teamstats!$BJ$3:$BJ$509,0),2)),"")</f>
        <v xml:space="preserve"> - </v>
      </c>
      <c r="G55" s="34" t="str">
        <f>IFERROR(CONCATENATE(INDEX(teamstats!$BF$3:$BI$508,MATCH($E55,teamstats!$BJ$3:$BJ$509,0),3)," - ",INDEX(teamstats!$BF$3:$BI$508,MATCH($E55,teamstats!$BJ$3:$BJ$509,0),4)),"")</f>
        <v>12 - 11</v>
      </c>
      <c r="H55" s="146"/>
      <c r="I55" s="127"/>
      <c r="J55" s="190"/>
      <c r="K55" s="102" t="s">
        <v>508</v>
      </c>
      <c r="L55" s="271" t="s">
        <v>770</v>
      </c>
      <c r="M55" s="229"/>
      <c r="N55" s="33"/>
    </row>
    <row r="56" spans="2:14" s="9" customFormat="1" ht="14.45" customHeight="1">
      <c r="B56" s="124"/>
      <c r="C56" s="125"/>
      <c r="D56" s="126"/>
      <c r="E56" s="77">
        <f t="shared" si="0"/>
        <v>1971</v>
      </c>
      <c r="F56" s="33" t="str">
        <f>IFERROR(CONCATENATE(INDEX(teamstats!$BF$3:$BI$508,MATCH($E56,teamstats!$BJ$3:$BJ$509,0),1)," - ",INDEX(teamstats!$BF$3:$BI$508,MATCH($E56,teamstats!$BJ$3:$BJ$509,0),2)),"")</f>
        <v xml:space="preserve"> - </v>
      </c>
      <c r="G56" s="34" t="str">
        <f>IFERROR(CONCATENATE(INDEX(teamstats!$BF$3:$BI$508,MATCH($E56,teamstats!$BJ$3:$BJ$509,0),3)," - ",INDEX(teamstats!$BF$3:$BI$508,MATCH($E56,teamstats!$BJ$3:$BJ$509,0),4)),"")</f>
        <v>11 - 10</v>
      </c>
      <c r="H56" s="146"/>
      <c r="I56" s="127"/>
      <c r="J56" s="190"/>
      <c r="K56" s="102" t="s">
        <v>508</v>
      </c>
      <c r="L56" s="271" t="s">
        <v>770</v>
      </c>
      <c r="M56" s="229"/>
      <c r="N56" s="33"/>
    </row>
    <row r="57" spans="2:14" s="9" customFormat="1" ht="14.45" customHeight="1">
      <c r="B57" s="124"/>
      <c r="C57" s="125"/>
      <c r="D57" s="126"/>
      <c r="E57" s="77">
        <f t="shared" si="0"/>
        <v>1970</v>
      </c>
      <c r="F57" s="33" t="str">
        <f>IFERROR(CONCATENATE(INDEX(teamstats!$BF$3:$BI$508,MATCH($E57,teamstats!$BJ$3:$BJ$509,0),1)," - ",INDEX(teamstats!$BF$3:$BI$508,MATCH($E57,teamstats!$BJ$3:$BJ$509,0),2)),"")</f>
        <v xml:space="preserve"> - </v>
      </c>
      <c r="G57" s="34" t="str">
        <f>IFERROR(CONCATENATE(INDEX(teamstats!$BF$3:$BI$508,MATCH($E57,teamstats!$BJ$3:$BJ$509,0),3)," - ",INDEX(teamstats!$BF$3:$BI$508,MATCH($E57,teamstats!$BJ$3:$BJ$509,0),4)),"")</f>
        <v>20 - 3</v>
      </c>
      <c r="H57" s="146"/>
      <c r="I57" s="127"/>
      <c r="J57" s="181" t="s">
        <v>509</v>
      </c>
      <c r="K57" s="102" t="s">
        <v>508</v>
      </c>
      <c r="L57" s="271" t="s">
        <v>770</v>
      </c>
      <c r="M57" s="229"/>
      <c r="N57" s="33"/>
    </row>
    <row r="58" spans="2:14" s="9" customFormat="1" ht="14.45" customHeight="1">
      <c r="B58" s="124"/>
      <c r="C58" s="125"/>
      <c r="D58" s="126"/>
      <c r="E58" s="77">
        <f t="shared" si="0"/>
        <v>1969</v>
      </c>
      <c r="F58" s="33" t="str">
        <f>IFERROR(CONCATENATE(INDEX(teamstats!$BF$3:$BI$508,MATCH($E58,teamstats!$BJ$3:$BJ$509,0),1)," - ",INDEX(teamstats!$BF$3:$BI$508,MATCH($E58,teamstats!$BJ$3:$BJ$509,0),2)),"")</f>
        <v xml:space="preserve"> - </v>
      </c>
      <c r="G58" s="34" t="str">
        <f>IFERROR(CONCATENATE(INDEX(teamstats!$BF$3:$BI$508,MATCH($E58,teamstats!$BJ$3:$BJ$509,0),3)," - ",INDEX(teamstats!$BF$3:$BI$508,MATCH($E58,teamstats!$BJ$3:$BJ$509,0),4)),"")</f>
        <v>5 - 16</v>
      </c>
      <c r="H58" s="146"/>
      <c r="I58" s="127"/>
      <c r="J58" s="190"/>
      <c r="K58" s="102" t="s">
        <v>508</v>
      </c>
      <c r="L58" s="271" t="s">
        <v>771</v>
      </c>
      <c r="M58" s="229"/>
      <c r="N58" s="33"/>
    </row>
    <row r="59" spans="2:14" s="9" customFormat="1" ht="14.45" customHeight="1">
      <c r="B59" s="124"/>
      <c r="C59" s="125"/>
      <c r="D59" s="126"/>
      <c r="E59" s="77">
        <f t="shared" si="0"/>
        <v>1968</v>
      </c>
      <c r="F59" s="33" t="str">
        <f>IFERROR(CONCATENATE(INDEX(teamstats!$BF$3:$BI$508,MATCH($E59,teamstats!$BJ$3:$BJ$509,0),1)," - ",INDEX(teamstats!$BF$3:$BI$508,MATCH($E59,teamstats!$BJ$3:$BJ$509,0),2)),"")</f>
        <v xml:space="preserve"> - </v>
      </c>
      <c r="G59" s="34" t="str">
        <f>IFERROR(CONCATENATE(INDEX(teamstats!$BF$3:$BI$508,MATCH($E59,teamstats!$BJ$3:$BJ$509,0),3)," - ",INDEX(teamstats!$BF$3:$BI$508,MATCH($E59,teamstats!$BJ$3:$BJ$509,0),4)),"")</f>
        <v>16 - 6</v>
      </c>
      <c r="H59" s="146"/>
      <c r="I59" s="127"/>
      <c r="J59" s="181" t="s">
        <v>509</v>
      </c>
      <c r="K59" s="102" t="s">
        <v>508</v>
      </c>
      <c r="L59" s="271" t="s">
        <v>771</v>
      </c>
      <c r="M59" s="229"/>
      <c r="N59" s="33"/>
    </row>
    <row r="60" spans="2:14" s="9" customFormat="1" ht="14.45" customHeight="1">
      <c r="B60" s="124"/>
      <c r="C60" s="125"/>
      <c r="D60" s="126"/>
      <c r="E60" s="77">
        <f t="shared" si="0"/>
        <v>1967</v>
      </c>
      <c r="F60" s="33" t="str">
        <f>IFERROR(CONCATENATE(INDEX(teamstats!$BF$3:$BI$508,MATCH($E60,teamstats!$BJ$3:$BJ$509,0),1)," - ",INDEX(teamstats!$BF$3:$BI$508,MATCH($E60,teamstats!$BJ$3:$BJ$509,0),2)),"")</f>
        <v xml:space="preserve"> - </v>
      </c>
      <c r="G60" s="34" t="str">
        <f>IFERROR(CONCATENATE(INDEX(teamstats!$BF$3:$BI$508,MATCH($E60,teamstats!$BJ$3:$BJ$509,0),3)," - ",INDEX(teamstats!$BF$3:$BI$508,MATCH($E60,teamstats!$BJ$3:$BJ$509,0),4)),"")</f>
        <v>13 - 9</v>
      </c>
      <c r="H60" s="146"/>
      <c r="I60" s="127"/>
      <c r="J60" s="192"/>
      <c r="K60" s="102" t="s">
        <v>508</v>
      </c>
      <c r="L60" s="271" t="s">
        <v>771</v>
      </c>
      <c r="M60" s="229"/>
      <c r="N60" s="33"/>
    </row>
    <row r="61" spans="2:14" s="9" customFormat="1" ht="14.45" customHeight="1">
      <c r="B61" s="124"/>
      <c r="C61" s="102"/>
      <c r="D61" s="126"/>
      <c r="E61" s="77">
        <f t="shared" si="0"/>
        <v>1966</v>
      </c>
      <c r="F61" s="33" t="str">
        <f>IFERROR(CONCATENATE(INDEX(teamstats!$BF$3:$BI$508,MATCH($E61,teamstats!$BJ$3:$BJ$509,0),1)," - ",INDEX(teamstats!$BF$3:$BI$508,MATCH($E61,teamstats!$BJ$3:$BJ$509,0),2)),"")</f>
        <v xml:space="preserve"> - </v>
      </c>
      <c r="G61" s="34" t="str">
        <f>IFERROR(CONCATENATE(INDEX(teamstats!$BF$3:$BI$508,MATCH($E61,teamstats!$BJ$3:$BJ$509,0),3)," - ",INDEX(teamstats!$BF$3:$BI$508,MATCH($E61,teamstats!$BJ$3:$BJ$509,0),4)),"")</f>
        <v>8 - 10</v>
      </c>
      <c r="H61" s="146"/>
      <c r="I61" s="127"/>
      <c r="J61" s="192"/>
      <c r="K61" s="102" t="s">
        <v>508</v>
      </c>
      <c r="L61" s="271" t="s">
        <v>771</v>
      </c>
      <c r="M61" s="229"/>
      <c r="N61" s="33"/>
    </row>
    <row r="62" spans="2:14" s="9" customFormat="1" ht="14.45" customHeight="1">
      <c r="B62" s="124"/>
      <c r="C62" s="103"/>
      <c r="D62" s="126"/>
      <c r="E62" s="77">
        <f t="shared" si="0"/>
        <v>1965</v>
      </c>
      <c r="F62" s="33" t="str">
        <f>IFERROR(CONCATENATE(INDEX(teamstats!$BF$3:$BI$508,MATCH($E62,teamstats!$BJ$3:$BJ$509,0),1)," - ",INDEX(teamstats!$BF$3:$BI$508,MATCH($E62,teamstats!$BJ$3:$BJ$509,0),2)),"")</f>
        <v xml:space="preserve"> - </v>
      </c>
      <c r="G62" s="34" t="str">
        <f>IFERROR(CONCATENATE(INDEX(teamstats!$BF$3:$BI$508,MATCH($E62,teamstats!$BJ$3:$BJ$509,0),3)," - ",INDEX(teamstats!$BF$3:$BI$508,MATCH($E62,teamstats!$BJ$3:$BJ$509,0),4)),"")</f>
        <v xml:space="preserve"> - </v>
      </c>
      <c r="H62" s="146"/>
      <c r="I62" s="127"/>
      <c r="J62" s="192"/>
      <c r="K62" s="102" t="s">
        <v>508</v>
      </c>
      <c r="L62" s="271" t="s">
        <v>771</v>
      </c>
      <c r="M62" s="229"/>
      <c r="N62" s="33"/>
    </row>
    <row r="63" spans="2:14" s="9" customFormat="1" ht="14.45" customHeight="1">
      <c r="B63" s="124"/>
      <c r="C63" s="102"/>
      <c r="D63" s="126"/>
      <c r="E63" s="77">
        <f t="shared" si="0"/>
        <v>1964</v>
      </c>
      <c r="F63" s="33" t="str">
        <f>IFERROR(CONCATENATE(INDEX(teamstats!$BF$3:$BI$508,MATCH($E63,teamstats!$BJ$3:$BJ$509,0),1)," - ",INDEX(teamstats!$BF$3:$BI$508,MATCH($E63,teamstats!$BJ$3:$BJ$509,0),2)),"")</f>
        <v>8 - 4</v>
      </c>
      <c r="G63" s="34" t="str">
        <f>IFERROR(CONCATENATE(INDEX(teamstats!$BF$3:$BI$508,MATCH($E63,teamstats!$BJ$3:$BJ$509,0),3)," - ",INDEX(teamstats!$BF$3:$BI$508,MATCH($E63,teamstats!$BJ$3:$BJ$509,0),4)),"")</f>
        <v>12 - 12</v>
      </c>
      <c r="H63" s="146"/>
      <c r="I63" s="181" t="s">
        <v>461</v>
      </c>
      <c r="J63" s="192" t="s">
        <v>461</v>
      </c>
      <c r="K63" s="102" t="s">
        <v>508</v>
      </c>
      <c r="L63" s="271" t="s">
        <v>771</v>
      </c>
      <c r="M63" s="229"/>
      <c r="N63" s="33"/>
    </row>
    <row r="64" spans="2:14" s="9" customFormat="1" ht="14.45" customHeight="1">
      <c r="B64" s="124"/>
      <c r="C64" s="102"/>
      <c r="D64" s="126"/>
      <c r="E64" s="77">
        <f t="shared" si="0"/>
        <v>1963</v>
      </c>
      <c r="F64" s="33" t="str">
        <f>IFERROR(CONCATENATE(INDEX(teamstats!$BF$3:$BI$508,MATCH($E64,teamstats!$BJ$3:$BJ$509,0),1)," - ",INDEX(teamstats!$BF$3:$BI$508,MATCH($E64,teamstats!$BJ$3:$BJ$509,0),2)),"")</f>
        <v>11 - 1</v>
      </c>
      <c r="G64" s="34" t="str">
        <f>IFERROR(CONCATENATE(INDEX(teamstats!$BF$3:$BI$508,MATCH($E64,teamstats!$BJ$3:$BJ$509,0),3)," - ",INDEX(teamstats!$BF$3:$BI$508,MATCH($E64,teamstats!$BJ$3:$BJ$509,0),4)),"")</f>
        <v>18 - 8</v>
      </c>
      <c r="H64" s="146"/>
      <c r="I64" s="181" t="s">
        <v>509</v>
      </c>
      <c r="J64" s="192" t="s">
        <v>461</v>
      </c>
      <c r="K64" s="102" t="s">
        <v>508</v>
      </c>
      <c r="L64" s="271" t="s">
        <v>771</v>
      </c>
      <c r="M64" s="229"/>
      <c r="N64" s="33"/>
    </row>
    <row r="65" spans="2:22" s="9" customFormat="1" ht="14.45" customHeight="1">
      <c r="B65" s="124"/>
      <c r="C65" s="102"/>
      <c r="D65" s="126"/>
      <c r="E65" s="77">
        <f t="shared" si="0"/>
        <v>1962</v>
      </c>
      <c r="F65" s="33" t="str">
        <f>IFERROR(CONCATENATE(INDEX(teamstats!$BF$3:$BI$508,MATCH($E65,teamstats!$BJ$3:$BJ$509,0),1)," - ",INDEX(teamstats!$BF$3:$BI$508,MATCH($E65,teamstats!$BJ$3:$BJ$509,0),2)),"")</f>
        <v>8 - 2</v>
      </c>
      <c r="G65" s="34" t="str">
        <f>IFERROR(CONCATENATE(INDEX(teamstats!$BF$3:$BI$508,MATCH($E65,teamstats!$BJ$3:$BJ$509,0),3)," - ",INDEX(teamstats!$BF$3:$BI$508,MATCH($E65,teamstats!$BJ$3:$BJ$509,0),4)),"")</f>
        <v>11 - 12</v>
      </c>
      <c r="H65" s="146"/>
      <c r="I65" s="181" t="s">
        <v>509</v>
      </c>
      <c r="J65" s="181" t="s">
        <v>509</v>
      </c>
      <c r="K65" s="102" t="s">
        <v>508</v>
      </c>
      <c r="L65" s="271" t="s">
        <v>771</v>
      </c>
      <c r="M65" s="229"/>
      <c r="N65" s="141"/>
    </row>
    <row r="66" spans="2:22" s="9" customFormat="1" ht="14.45" customHeight="1">
      <c r="B66" s="124"/>
      <c r="C66" s="102"/>
      <c r="D66" s="126"/>
      <c r="E66" s="77">
        <f t="shared" si="0"/>
        <v>1961</v>
      </c>
      <c r="F66" s="33" t="str">
        <f>IFERROR(CONCATENATE(INDEX(teamstats!$BF$3:$BI$508,MATCH($E66,teamstats!$BJ$3:$BJ$509,0),1)," - ",INDEX(teamstats!$BF$3:$BI$508,MATCH($E66,teamstats!$BJ$3:$BJ$509,0),2)),"")</f>
        <v>8 - 4</v>
      </c>
      <c r="G66" s="34" t="str">
        <f>IFERROR(CONCATENATE(INDEX(teamstats!$BF$3:$BI$508,MATCH($E66,teamstats!$BJ$3:$BJ$509,0),3)," - ",INDEX(teamstats!$BF$3:$BI$508,MATCH($E66,teamstats!$BJ$3:$BJ$509,0),4)),"")</f>
        <v>14 - 12</v>
      </c>
      <c r="H66" s="146"/>
      <c r="I66" s="181" t="s">
        <v>461</v>
      </c>
      <c r="J66" s="192" t="s">
        <v>504</v>
      </c>
      <c r="K66" s="102" t="s">
        <v>508</v>
      </c>
      <c r="L66" s="271" t="s">
        <v>771</v>
      </c>
      <c r="M66" s="229"/>
      <c r="N66" s="141"/>
    </row>
    <row r="67" spans="2:22" s="9" customFormat="1" ht="14.45" customHeight="1">
      <c r="B67" s="124"/>
      <c r="C67" s="125"/>
      <c r="D67" s="126"/>
      <c r="E67" s="77">
        <f t="shared" si="0"/>
        <v>1960</v>
      </c>
      <c r="F67" s="33" t="str">
        <f>IFERROR(CONCATENATE(INDEX(teamstats!$BF$3:$BI$508,MATCH($E67,teamstats!$BJ$3:$BJ$509,0),1)," - ",INDEX(teamstats!$BF$3:$BI$508,MATCH($E67,teamstats!$BJ$3:$BJ$509,0),2)),"")</f>
        <v>9 - 3</v>
      </c>
      <c r="G67" s="34" t="str">
        <f>IFERROR(CONCATENATE(INDEX(teamstats!$BF$3:$BI$508,MATCH($E67,teamstats!$BJ$3:$BJ$509,0),3)," - ",INDEX(teamstats!$BF$3:$BI$508,MATCH($E67,teamstats!$BJ$3:$BJ$509,0),4)),"")</f>
        <v>17 - 10</v>
      </c>
      <c r="H67" s="146"/>
      <c r="I67" s="181" t="s">
        <v>461</v>
      </c>
      <c r="J67" s="192" t="s">
        <v>461</v>
      </c>
      <c r="K67" s="102" t="s">
        <v>508</v>
      </c>
      <c r="L67" s="271" t="s">
        <v>771</v>
      </c>
      <c r="M67" s="229"/>
      <c r="N67" s="142"/>
    </row>
    <row r="68" spans="2:22" s="9" customFormat="1" ht="14.45" customHeight="1">
      <c r="B68" s="124"/>
      <c r="C68" s="102"/>
      <c r="D68" s="126"/>
      <c r="E68" s="77">
        <f t="shared" si="0"/>
        <v>1959</v>
      </c>
      <c r="F68" s="33" t="str">
        <f>IFERROR(CONCATENATE(INDEX(teamstats!$BF$3:$BI$508,MATCH($E68,teamstats!$BJ$3:$BJ$509,0),1)," - ",INDEX(teamstats!$BF$3:$BI$508,MATCH($E68,teamstats!$BJ$3:$BJ$509,0),2)),"")</f>
        <v>12 - 0</v>
      </c>
      <c r="G68" s="34" t="str">
        <f>IFERROR(CONCATENATE(INDEX(teamstats!$BF$3:$BI$508,MATCH($E68,teamstats!$BJ$3:$BJ$509,0),3)," - ",INDEX(teamstats!$BF$3:$BI$508,MATCH($E68,teamstats!$BJ$3:$BJ$509,0),4)),"")</f>
        <v>24 - 2</v>
      </c>
      <c r="H68" s="146"/>
      <c r="I68" s="181" t="s">
        <v>509</v>
      </c>
      <c r="J68" s="181" t="s">
        <v>509</v>
      </c>
      <c r="K68" s="102" t="s">
        <v>508</v>
      </c>
      <c r="L68" s="271" t="s">
        <v>771</v>
      </c>
      <c r="M68" s="229"/>
      <c r="N68" s="101"/>
    </row>
    <row r="69" spans="2:22" s="9" customFormat="1" ht="14.45" customHeight="1">
      <c r="B69" s="124"/>
      <c r="C69" s="102"/>
      <c r="D69" s="126"/>
      <c r="E69" s="77">
        <f t="shared" si="0"/>
        <v>1958</v>
      </c>
      <c r="F69" s="33" t="str">
        <f>IFERROR(CONCATENATE(INDEX(teamstats!$BF$3:$BI$508,MATCH($E69,teamstats!$BJ$3:$BJ$509,0),1)," - ",INDEX(teamstats!$BF$3:$BI$508,MATCH($E69,teamstats!$BJ$3:$BJ$509,0),2)),"")</f>
        <v>9 - 3</v>
      </c>
      <c r="G69" s="34" t="str">
        <f>IFERROR(CONCATENATE(INDEX(teamstats!$BF$3:$BI$508,MATCH($E69,teamstats!$BJ$3:$BJ$509,0),3)," - ",INDEX(teamstats!$BF$3:$BI$508,MATCH($E69,teamstats!$BJ$3:$BJ$509,0),4)),"")</f>
        <v>16 - 12</v>
      </c>
      <c r="H69" s="146"/>
      <c r="I69" s="181" t="s">
        <v>461</v>
      </c>
      <c r="J69" s="192"/>
      <c r="K69" s="102" t="s">
        <v>508</v>
      </c>
      <c r="L69" s="271" t="s">
        <v>771</v>
      </c>
      <c r="M69" s="229"/>
      <c r="N69" s="141"/>
      <c r="P69" s="23"/>
      <c r="Q69" s="23"/>
      <c r="R69" s="23"/>
      <c r="S69" s="23"/>
      <c r="T69" s="23"/>
      <c r="U69" s="23"/>
      <c r="V69" s="23"/>
    </row>
    <row r="70" spans="2:22" s="9" customFormat="1" ht="14.45" customHeight="1">
      <c r="B70" s="124"/>
      <c r="C70" s="102"/>
      <c r="D70" s="126"/>
      <c r="E70" s="77">
        <f t="shared" ref="E70:E102" si="1">E69-1</f>
        <v>1957</v>
      </c>
      <c r="F70" s="33" t="str">
        <f>IFERROR(CONCATENATE(INDEX(teamstats!$BF$3:$BI$508,MATCH($E70,teamstats!$BJ$3:$BJ$509,0),1)," - ",INDEX(teamstats!$BF$3:$BI$508,MATCH($E70,teamstats!$BJ$3:$BJ$509,0),2)),"")</f>
        <v>8 - 2</v>
      </c>
      <c r="G70" s="34" t="str">
        <f>IFERROR(CONCATENATE(INDEX(teamstats!$BF$3:$BI$508,MATCH($E70,teamstats!$BJ$3:$BJ$509,0),3)," - ",INDEX(teamstats!$BF$3:$BI$508,MATCH($E70,teamstats!$BJ$3:$BJ$509,0),4)),"")</f>
        <v>15 - 12</v>
      </c>
      <c r="H70" s="146"/>
      <c r="I70" s="181" t="s">
        <v>509</v>
      </c>
      <c r="J70" s="192" t="s">
        <v>461</v>
      </c>
      <c r="K70" s="102" t="s">
        <v>508</v>
      </c>
      <c r="L70" s="271" t="s">
        <v>771</v>
      </c>
      <c r="M70" s="229"/>
      <c r="N70" s="141"/>
      <c r="V70" s="23"/>
    </row>
    <row r="71" spans="2:22" s="9" customFormat="1" ht="14.45" customHeight="1">
      <c r="B71" s="124"/>
      <c r="C71" s="102"/>
      <c r="D71" s="126"/>
      <c r="E71" s="77">
        <f t="shared" si="1"/>
        <v>1956</v>
      </c>
      <c r="F71" s="33" t="str">
        <f>IFERROR(CONCATENATE(INDEX(teamstats!$BF$3:$BI$508,MATCH($E71,teamstats!$BJ$3:$BJ$509,0),1)," - ",INDEX(teamstats!$BF$3:$BI$508,MATCH($E71,teamstats!$BJ$3:$BJ$509,0),2)),"")</f>
        <v>7 - 1</v>
      </c>
      <c r="G71" s="34" t="str">
        <f>IFERROR(CONCATENATE(INDEX(teamstats!$BF$3:$BI$508,MATCH($E71,teamstats!$BJ$3:$BJ$509,0),3)," - ",INDEX(teamstats!$BF$3:$BI$508,MATCH($E71,teamstats!$BJ$3:$BJ$509,0),4)),"")</f>
        <v>12 - 12</v>
      </c>
      <c r="H71" s="148"/>
      <c r="I71" s="181" t="s">
        <v>509</v>
      </c>
      <c r="J71" s="192"/>
      <c r="K71" s="102" t="s">
        <v>508</v>
      </c>
      <c r="L71" s="271" t="s">
        <v>771</v>
      </c>
      <c r="M71" s="232"/>
      <c r="N71" s="141"/>
      <c r="V71" s="23"/>
    </row>
    <row r="72" spans="2:22" s="9" customFormat="1" ht="14.45" customHeight="1">
      <c r="B72" s="124"/>
      <c r="C72" s="131"/>
      <c r="D72" s="126"/>
      <c r="E72" s="77">
        <f t="shared" si="1"/>
        <v>1955</v>
      </c>
      <c r="F72" s="33" t="str">
        <f>IFERROR(CONCATENATE(INDEX(teamstats!$BF$3:$BI$508,MATCH($E72,teamstats!$BJ$3:$BJ$509,0),1)," - ",INDEX(teamstats!$BF$3:$BI$508,MATCH($E72,teamstats!$BJ$3:$BJ$509,0),2)),"")</f>
        <v>1 - 8</v>
      </c>
      <c r="G72" s="34" t="str">
        <f>IFERROR(CONCATENATE(INDEX(teamstats!$BF$3:$BI$508,MATCH($E72,teamstats!$BJ$3:$BJ$509,0),3)," - ",INDEX(teamstats!$BF$3:$BI$508,MATCH($E72,teamstats!$BJ$3:$BJ$509,0),4)),"")</f>
        <v>5 - 15</v>
      </c>
      <c r="H72" s="148"/>
      <c r="I72" s="183" t="s">
        <v>505</v>
      </c>
      <c r="J72" s="193" t="s">
        <v>461</v>
      </c>
      <c r="K72" s="102" t="s">
        <v>508</v>
      </c>
      <c r="L72" s="271" t="s">
        <v>771</v>
      </c>
      <c r="M72" s="232"/>
      <c r="N72" s="141"/>
      <c r="V72" s="23"/>
    </row>
    <row r="73" spans="2:22" s="9" customFormat="1" ht="14.45" customHeight="1">
      <c r="B73" s="124"/>
      <c r="C73" s="131"/>
      <c r="D73" s="126"/>
      <c r="E73" s="77">
        <f t="shared" si="1"/>
        <v>1954</v>
      </c>
      <c r="F73" s="33" t="str">
        <f>IFERROR(CONCATENATE(INDEX(teamstats!$BF$3:$BI$508,MATCH($E73,teamstats!$BJ$3:$BJ$509,0),1)," - ",INDEX(teamstats!$BF$3:$BI$508,MATCH($E73,teamstats!$BJ$3:$BJ$509,0),2)),"")</f>
        <v>4 - 6</v>
      </c>
      <c r="G73" s="34" t="str">
        <f>IFERROR(CONCATENATE(INDEX(teamstats!$BF$3:$BI$508,MATCH($E73,teamstats!$BJ$3:$BJ$509,0),3)," - ",INDEX(teamstats!$BF$3:$BI$508,MATCH($E73,teamstats!$BJ$3:$BJ$509,0),4)),"")</f>
        <v>8 - 12</v>
      </c>
      <c r="H73" s="146"/>
      <c r="I73" s="181" t="s">
        <v>510</v>
      </c>
      <c r="J73" s="192"/>
      <c r="K73" s="102" t="s">
        <v>508</v>
      </c>
      <c r="L73" s="271" t="s">
        <v>772</v>
      </c>
      <c r="M73" s="232"/>
      <c r="N73" s="141"/>
      <c r="V73" s="23"/>
    </row>
    <row r="74" spans="2:22" s="9" customFormat="1" ht="14.45" customHeight="1">
      <c r="B74" s="124"/>
      <c r="C74" s="131"/>
      <c r="D74" s="126"/>
      <c r="E74" s="77">
        <f t="shared" si="1"/>
        <v>1953</v>
      </c>
      <c r="F74" s="33" t="str">
        <f>IFERROR(CONCATENATE(INDEX(teamstats!$BF$3:$BI$508,MATCH($E74,teamstats!$BJ$3:$BJ$509,0),1)," - ",INDEX(teamstats!$BF$3:$BI$508,MATCH($E74,teamstats!$BJ$3:$BJ$509,0),2)),"")</f>
        <v>6 - 4</v>
      </c>
      <c r="G74" s="34" t="str">
        <f>IFERROR(CONCATENATE(INDEX(teamstats!$BF$3:$BI$508,MATCH($E74,teamstats!$BJ$3:$BJ$509,0),3)," - ",INDEX(teamstats!$BF$3:$BI$508,MATCH($E74,teamstats!$BJ$3:$BJ$509,0),4)),"")</f>
        <v>16 - 6</v>
      </c>
      <c r="H74" s="149"/>
      <c r="I74" s="181" t="s">
        <v>636</v>
      </c>
      <c r="J74" s="192"/>
      <c r="K74" s="102" t="s">
        <v>508</v>
      </c>
      <c r="L74" s="271" t="s">
        <v>772</v>
      </c>
      <c r="M74" s="229"/>
      <c r="N74" s="141"/>
      <c r="V74" s="23"/>
    </row>
    <row r="75" spans="2:22" s="9" customFormat="1" ht="14.45" customHeight="1">
      <c r="B75" s="124"/>
      <c r="C75" s="102"/>
      <c r="D75" s="126"/>
      <c r="E75" s="77">
        <f t="shared" si="1"/>
        <v>1952</v>
      </c>
      <c r="F75" s="33" t="str">
        <f>IFERROR(CONCATENATE(INDEX(teamstats!$BF$3:$BI$508,MATCH($E75,teamstats!$BJ$3:$BJ$509,0),1)," - ",INDEX(teamstats!$BF$3:$BI$508,MATCH($E75,teamstats!$BJ$3:$BJ$509,0),2)),"")</f>
        <v>5 - 5</v>
      </c>
      <c r="G75" s="34" t="str">
        <f>IFERROR(CONCATENATE(INDEX(teamstats!$BF$3:$BI$508,MATCH($E75,teamstats!$BJ$3:$BJ$509,0),3)," - ",INDEX(teamstats!$BF$3:$BI$508,MATCH($E75,teamstats!$BJ$3:$BJ$509,0),4)),"")</f>
        <v>13 - 7</v>
      </c>
      <c r="H75" s="150"/>
      <c r="I75" s="181" t="s">
        <v>510</v>
      </c>
      <c r="J75" s="192"/>
      <c r="K75" s="102" t="s">
        <v>508</v>
      </c>
      <c r="L75" s="271" t="s">
        <v>772</v>
      </c>
      <c r="M75" s="232"/>
      <c r="N75" s="141"/>
      <c r="V75" s="23"/>
    </row>
    <row r="76" spans="2:22" s="9" customFormat="1" ht="15">
      <c r="B76" s="124"/>
      <c r="C76" s="102"/>
      <c r="D76" s="126"/>
      <c r="E76" s="77">
        <f t="shared" si="1"/>
        <v>1951</v>
      </c>
      <c r="F76" s="33" t="str">
        <f>IFERROR(CONCATENATE(INDEX(teamstats!$BF$3:$BI$508,MATCH($E76,teamstats!$BJ$3:$BJ$509,0),1)," - ",INDEX(teamstats!$BF$3:$BI$508,MATCH($E76,teamstats!$BJ$3:$BJ$509,0),2)),"")</f>
        <v>9 - 7</v>
      </c>
      <c r="G76" s="34" t="str">
        <f>IFERROR(CONCATENATE(INDEX(teamstats!$BF$3:$BI$508,MATCH($E76,teamstats!$BJ$3:$BJ$509,0),3)," - ",INDEX(teamstats!$BF$3:$BI$508,MATCH($E76,teamstats!$BJ$3:$BJ$509,0),4)),"")</f>
        <v>11 - 15</v>
      </c>
      <c r="H76" s="147"/>
      <c r="I76" s="181" t="s">
        <v>505</v>
      </c>
      <c r="J76" s="192"/>
      <c r="K76" s="102" t="s">
        <v>508</v>
      </c>
      <c r="L76" s="271" t="s">
        <v>772</v>
      </c>
      <c r="M76" s="232"/>
      <c r="N76" s="141"/>
      <c r="V76" s="23"/>
    </row>
    <row r="77" spans="2:22" s="9" customFormat="1" ht="15">
      <c r="B77" s="124"/>
      <c r="C77" s="102"/>
      <c r="D77" s="126"/>
      <c r="E77" s="77">
        <f t="shared" si="1"/>
        <v>1950</v>
      </c>
      <c r="F77" s="33" t="str">
        <f>IFERROR(CONCATENATE(INDEX(teamstats!$BF$3:$BI$508,MATCH($E77,teamstats!$BJ$3:$BJ$509,0),1)," - ",INDEX(teamstats!$BF$3:$BI$508,MATCH($E77,teamstats!$BJ$3:$BJ$509,0),2)),"")</f>
        <v>7 - 5</v>
      </c>
      <c r="G77" s="34" t="str">
        <f>IFERROR(CONCATENATE(INDEX(teamstats!$BF$3:$BI$508,MATCH($E77,teamstats!$BJ$3:$BJ$509,0),3)," - ",INDEX(teamstats!$BF$3:$BI$508,MATCH($E77,teamstats!$BJ$3:$BJ$509,0),4)),"")</f>
        <v>9 - 13</v>
      </c>
      <c r="H77" s="146"/>
      <c r="I77" s="181" t="s">
        <v>510</v>
      </c>
      <c r="J77" s="192"/>
      <c r="K77" s="102" t="s">
        <v>508</v>
      </c>
      <c r="L77" s="271" t="s">
        <v>772</v>
      </c>
      <c r="M77" s="232"/>
      <c r="N77" s="141"/>
      <c r="V77" s="23"/>
    </row>
    <row r="78" spans="2:22" s="9" customFormat="1" ht="15">
      <c r="B78" s="124"/>
      <c r="C78" s="125"/>
      <c r="D78" s="126"/>
      <c r="E78" s="77">
        <f t="shared" si="1"/>
        <v>1949</v>
      </c>
      <c r="F78" s="33" t="str">
        <f>IFERROR(CONCATENATE(INDEX(teamstats!$BF$3:$BI$508,MATCH($E78,teamstats!$BJ$3:$BJ$509,0),1)," - ",INDEX(teamstats!$BF$3:$BI$508,MATCH($E78,teamstats!$BJ$3:$BJ$509,0),2)),"")</f>
        <v xml:space="preserve"> - </v>
      </c>
      <c r="G78" s="34" t="str">
        <f>IFERROR(CONCATENATE(INDEX(teamstats!$BF$3:$BI$508,MATCH($E78,teamstats!$BJ$3:$BJ$509,0),3)," - ",INDEX(teamstats!$BF$3:$BI$508,MATCH($E78,teamstats!$BJ$3:$BJ$509,0),4)),"")</f>
        <v>15 - 9</v>
      </c>
      <c r="H78" s="146"/>
      <c r="I78" s="181"/>
      <c r="J78" s="192" t="s">
        <v>461</v>
      </c>
      <c r="K78" s="102" t="s">
        <v>508</v>
      </c>
      <c r="L78" s="271" t="s">
        <v>773</v>
      </c>
      <c r="M78" s="232"/>
      <c r="N78" s="141"/>
      <c r="V78" s="23"/>
    </row>
    <row r="79" spans="2:22" s="9" customFormat="1" ht="14.45" customHeight="1">
      <c r="B79" s="124"/>
      <c r="C79" s="102"/>
      <c r="D79" s="126"/>
      <c r="E79" s="77">
        <f t="shared" si="1"/>
        <v>1948</v>
      </c>
      <c r="F79" s="33" t="str">
        <f>IFERROR(CONCATENATE(INDEX(teamstats!$BF$3:$BI$508,MATCH($E79,teamstats!$BJ$3:$BJ$509,0),1)," - ",INDEX(teamstats!$BF$3:$BI$508,MATCH($E79,teamstats!$BJ$3:$BJ$509,0),2)),"")</f>
        <v>5 - 5</v>
      </c>
      <c r="G79" s="34" t="str">
        <f>IFERROR(CONCATENATE(INDEX(teamstats!$BF$3:$BI$508,MATCH($E79,teamstats!$BJ$3:$BJ$509,0),3)," - ",INDEX(teamstats!$BF$3:$BI$508,MATCH($E79,teamstats!$BJ$3:$BJ$509,0),4)),"")</f>
        <v>11 - 12</v>
      </c>
      <c r="H79" s="146"/>
      <c r="I79" s="181" t="s">
        <v>505</v>
      </c>
      <c r="J79" s="192"/>
      <c r="K79" s="102" t="s">
        <v>508</v>
      </c>
      <c r="L79" s="271" t="s">
        <v>773</v>
      </c>
      <c r="M79" s="232"/>
      <c r="N79" s="141"/>
      <c r="V79" s="23"/>
    </row>
    <row r="80" spans="2:22" s="9" customFormat="1" ht="14.45" customHeight="1">
      <c r="B80" s="124"/>
      <c r="C80" s="102"/>
      <c r="D80" s="126"/>
      <c r="E80" s="77">
        <f t="shared" si="1"/>
        <v>1947</v>
      </c>
      <c r="F80" s="33" t="str">
        <f>IFERROR(CONCATENATE(INDEX(teamstats!$BF$3:$BI$508,MATCH($E80,teamstats!$BJ$3:$BJ$509,0),1)," - ",INDEX(teamstats!$BF$3:$BI$508,MATCH($E80,teamstats!$BJ$3:$BJ$509,0),2)),"")</f>
        <v>3 - 7</v>
      </c>
      <c r="G80" s="34" t="str">
        <f>IFERROR(CONCATENATE(INDEX(teamstats!$BF$3:$BI$508,MATCH($E80,teamstats!$BJ$3:$BJ$509,0),3)," - ",INDEX(teamstats!$BF$3:$BI$508,MATCH($E80,teamstats!$BJ$3:$BJ$509,0),4)),"")</f>
        <v>9 - 18</v>
      </c>
      <c r="H80" s="146"/>
      <c r="I80" s="181" t="s">
        <v>506</v>
      </c>
      <c r="J80" s="192"/>
      <c r="K80" s="102" t="s">
        <v>508</v>
      </c>
      <c r="L80" s="271" t="s">
        <v>773</v>
      </c>
      <c r="M80" s="232"/>
      <c r="N80" s="141"/>
      <c r="V80" s="23"/>
    </row>
    <row r="81" spans="2:22" s="9" customFormat="1" ht="14.45" customHeight="1">
      <c r="B81" s="124"/>
      <c r="C81" s="102"/>
      <c r="D81" s="126"/>
      <c r="E81" s="77">
        <f t="shared" si="1"/>
        <v>1946</v>
      </c>
      <c r="F81" s="33" t="str">
        <f>IFERROR(CONCATENATE(INDEX(teamstats!$BF$3:$BI$508,MATCH($E81,teamstats!$BJ$3:$BJ$509,0),1)," - ",INDEX(teamstats!$BF$3:$BI$508,MATCH($E81,teamstats!$BJ$3:$BJ$509,0),2)),"")</f>
        <v>9 - 1</v>
      </c>
      <c r="G81" s="34" t="str">
        <f>IFERROR(CONCATENATE(INDEX(teamstats!$BF$3:$BI$508,MATCH($E81,teamstats!$BJ$3:$BJ$509,0),3)," - ",INDEX(teamstats!$BF$3:$BI$508,MATCH($E81,teamstats!$BJ$3:$BJ$509,0),4)),"")</f>
        <v>17 - 10</v>
      </c>
      <c r="H81" s="146"/>
      <c r="I81" s="181" t="s">
        <v>509</v>
      </c>
      <c r="J81" s="181" t="s">
        <v>1334</v>
      </c>
      <c r="K81" s="102" t="s">
        <v>508</v>
      </c>
      <c r="L81" s="271" t="s">
        <v>773</v>
      </c>
      <c r="M81" s="232"/>
      <c r="N81" s="141"/>
      <c r="V81" s="23"/>
    </row>
    <row r="82" spans="2:22" s="9" customFormat="1" ht="14.45" customHeight="1">
      <c r="B82" s="124"/>
      <c r="C82" s="102"/>
      <c r="D82" s="126"/>
      <c r="E82" s="77">
        <f t="shared" si="1"/>
        <v>1945</v>
      </c>
      <c r="F82" s="33" t="str">
        <f>IFERROR(CONCATENATE(INDEX(teamstats!$BF$3:$BI$508,MATCH($E82,teamstats!$BJ$3:$BJ$509,0),1)," - ",INDEX(teamstats!$BF$3:$BI$508,MATCH($E82,teamstats!$BJ$3:$BJ$509,0),2)),"")</f>
        <v xml:space="preserve"> - </v>
      </c>
      <c r="G82" s="34" t="str">
        <f>IFERROR(CONCATENATE(INDEX(teamstats!$BF$3:$BI$508,MATCH($E82,teamstats!$BJ$3:$BJ$509,0),3)," - ",INDEX(teamstats!$BF$3:$BI$508,MATCH($E82,teamstats!$BJ$3:$BJ$509,0),4)),"")</f>
        <v>16 - 9</v>
      </c>
      <c r="H82" s="146"/>
      <c r="I82" s="181"/>
      <c r="J82" s="192" t="s">
        <v>461</v>
      </c>
      <c r="K82" s="102" t="s">
        <v>508</v>
      </c>
      <c r="L82" s="271" t="s">
        <v>773</v>
      </c>
      <c r="M82" s="232"/>
      <c r="N82" s="141"/>
      <c r="V82" s="23"/>
    </row>
    <row r="83" spans="2:22" s="9" customFormat="1" ht="14.45" customHeight="1">
      <c r="B83" s="124"/>
      <c r="C83" s="102"/>
      <c r="D83" s="126"/>
      <c r="E83" s="77">
        <f t="shared" si="1"/>
        <v>1944</v>
      </c>
      <c r="F83" s="33" t="str">
        <f>IFERROR(CONCATENATE(INDEX(teamstats!$BF$3:$BI$508,MATCH($E83,teamstats!$BJ$3:$BJ$509,0),1)," - ",INDEX(teamstats!$BF$3:$BI$508,MATCH($E83,teamstats!$BJ$3:$BJ$509,0),2)),"")</f>
        <v xml:space="preserve"> - </v>
      </c>
      <c r="G83" s="34" t="str">
        <f>IFERROR(CONCATENATE(INDEX(teamstats!$BF$3:$BI$508,MATCH($E83,teamstats!$BJ$3:$BJ$509,0),3)," - ",INDEX(teamstats!$BF$3:$BI$508,MATCH($E83,teamstats!$BJ$3:$BJ$509,0),4)),"")</f>
        <v>14 - 12</v>
      </c>
      <c r="H83" s="146"/>
      <c r="I83" s="181"/>
      <c r="J83" s="192"/>
      <c r="K83" s="102" t="s">
        <v>508</v>
      </c>
      <c r="L83" s="271" t="s">
        <v>818</v>
      </c>
      <c r="M83" s="232"/>
      <c r="N83" s="141"/>
      <c r="V83" s="23"/>
    </row>
    <row r="84" spans="2:22" s="9" customFormat="1" ht="14.45" customHeight="1">
      <c r="B84" s="100"/>
      <c r="C84" s="102"/>
      <c r="D84" s="126"/>
      <c r="E84" s="77">
        <f t="shared" si="1"/>
        <v>1943</v>
      </c>
      <c r="F84" s="33" t="str">
        <f>IFERROR(CONCATENATE(INDEX(teamstats!$BF$3:$BI$508,MATCH($E84,teamstats!$BJ$3:$BJ$509,0),1)," - ",INDEX(teamstats!$BF$3:$BI$508,MATCH($E84,teamstats!$BJ$3:$BJ$509,0),2)),"")</f>
        <v xml:space="preserve"> - </v>
      </c>
      <c r="G84" s="34" t="str">
        <f>IFERROR(CONCATENATE(INDEX(teamstats!$BF$3:$BI$508,MATCH($E84,teamstats!$BJ$3:$BJ$509,0),3)," - ",INDEX(teamstats!$BF$3:$BI$508,MATCH($E84,teamstats!$BJ$3:$BJ$509,0),4)),"")</f>
        <v>8 - 11</v>
      </c>
      <c r="H84" s="146"/>
      <c r="I84" s="181"/>
      <c r="J84" s="192"/>
      <c r="K84" s="102" t="s">
        <v>508</v>
      </c>
      <c r="L84" s="271" t="s">
        <v>818</v>
      </c>
      <c r="M84" s="232"/>
      <c r="N84" s="101"/>
    </row>
    <row r="85" spans="2:22" s="9" customFormat="1" ht="15">
      <c r="B85" s="100"/>
      <c r="C85" s="102"/>
      <c r="D85" s="126"/>
      <c r="E85" s="77">
        <f t="shared" si="1"/>
        <v>1942</v>
      </c>
      <c r="F85" s="33" t="str">
        <f>IFERROR(CONCATENATE(INDEX(teamstats!$BF$3:$BI$508,MATCH($E85,teamstats!$BJ$3:$BJ$509,0),1)," - ",INDEX(teamstats!$BF$3:$BI$508,MATCH($E85,teamstats!$BJ$3:$BJ$509,0),2)),"")</f>
        <v>8 - 3</v>
      </c>
      <c r="G85" s="34" t="str">
        <f>IFERROR(CONCATENATE(INDEX(teamstats!$BF$3:$BI$508,MATCH($E85,teamstats!$BJ$3:$BJ$509,0),3)," - ",INDEX(teamstats!$BF$3:$BI$508,MATCH($E85,teamstats!$BJ$3:$BJ$509,0),4)),"")</f>
        <v>15 - 9</v>
      </c>
      <c r="H85" s="146"/>
      <c r="I85" s="181" t="s">
        <v>510</v>
      </c>
      <c r="J85" s="192"/>
      <c r="K85" s="102" t="s">
        <v>508</v>
      </c>
      <c r="L85" s="271" t="s">
        <v>818</v>
      </c>
      <c r="M85" s="232"/>
      <c r="N85" s="141"/>
    </row>
    <row r="86" spans="2:22" s="9" customFormat="1" ht="15">
      <c r="B86" s="100"/>
      <c r="C86" s="102"/>
      <c r="D86" s="126"/>
      <c r="E86" s="77">
        <f t="shared" si="1"/>
        <v>1941</v>
      </c>
      <c r="F86" s="33" t="str">
        <f>IFERROR(CONCATENATE(INDEX(teamstats!$BF$3:$BI$508,MATCH($E86,teamstats!$BJ$3:$BJ$509,0),1)," - ",INDEX(teamstats!$BF$3:$BI$508,MATCH($E86,teamstats!$BJ$3:$BJ$509,0),2)),"")</f>
        <v>4 - 5</v>
      </c>
      <c r="G86" s="34" t="str">
        <f>IFERROR(CONCATENATE(INDEX(teamstats!$BF$3:$BI$508,MATCH($E86,teamstats!$BJ$3:$BJ$509,0),3)," - ",INDEX(teamstats!$BF$3:$BI$508,MATCH($E86,teamstats!$BJ$3:$BJ$509,0),4)),"")</f>
        <v>8 - 14</v>
      </c>
      <c r="H86" s="146"/>
      <c r="I86" s="181"/>
      <c r="J86" s="192"/>
      <c r="K86" s="102" t="s">
        <v>508</v>
      </c>
      <c r="L86" s="271" t="s">
        <v>774</v>
      </c>
      <c r="M86" s="232"/>
      <c r="N86" s="141"/>
      <c r="U86" s="23"/>
    </row>
    <row r="87" spans="2:22" s="9" customFormat="1" ht="15">
      <c r="B87" s="109"/>
      <c r="C87" s="102"/>
      <c r="D87" s="126"/>
      <c r="E87" s="77">
        <f t="shared" si="1"/>
        <v>1940</v>
      </c>
      <c r="F87" s="33" t="str">
        <f>IFERROR(CONCATENATE(INDEX(teamstats!$BF$3:$BI$508,MATCH($E87,teamstats!$BJ$3:$BJ$509,0),1)," - ",INDEX(teamstats!$BF$3:$BI$508,MATCH($E87,teamstats!$BJ$3:$BJ$509,0),2)),"")</f>
        <v>6 - 3</v>
      </c>
      <c r="G87" s="34" t="str">
        <f>IFERROR(CONCATENATE(INDEX(teamstats!$BF$3:$BI$508,MATCH($E87,teamstats!$BJ$3:$BJ$509,0),3)," - ",INDEX(teamstats!$BF$3:$BI$508,MATCH($E87,teamstats!$BJ$3:$BJ$509,0),4)),"")</f>
        <v>11 - 16</v>
      </c>
      <c r="H87" s="148"/>
      <c r="I87" s="181" t="s">
        <v>504</v>
      </c>
      <c r="J87" s="192" t="s">
        <v>509</v>
      </c>
      <c r="K87" s="102" t="s">
        <v>508</v>
      </c>
      <c r="L87" s="271" t="s">
        <v>774</v>
      </c>
      <c r="M87" s="232"/>
      <c r="N87" s="141"/>
      <c r="U87" s="23"/>
    </row>
    <row r="88" spans="2:22" s="9" customFormat="1" ht="15">
      <c r="B88" s="109"/>
      <c r="C88" s="102"/>
      <c r="D88" s="126"/>
      <c r="E88" s="77">
        <f t="shared" si="1"/>
        <v>1939</v>
      </c>
      <c r="F88" s="33" t="str">
        <f>IFERROR(CONCATENATE(INDEX(teamstats!$BF$3:$BI$508,MATCH($E88,teamstats!$BJ$3:$BJ$509,0),1)," - ",INDEX(teamstats!$BF$3:$BI$508,MATCH($E88,teamstats!$BJ$3:$BJ$509,0),2)),"")</f>
        <v>8 - 2</v>
      </c>
      <c r="G88" s="34" t="str">
        <f>IFERROR(CONCATENATE(INDEX(teamstats!$BF$3:$BI$508,MATCH($E88,teamstats!$BJ$3:$BJ$509,0),3)," - ",INDEX(teamstats!$BF$3:$BI$508,MATCH($E88,teamstats!$BJ$3:$BJ$509,0),4)),"")</f>
        <v>12 - 10</v>
      </c>
      <c r="H88" s="148"/>
      <c r="I88" s="181" t="s">
        <v>461</v>
      </c>
      <c r="J88" s="192"/>
      <c r="K88" s="33" t="s">
        <v>630</v>
      </c>
      <c r="L88" s="271" t="s">
        <v>774</v>
      </c>
      <c r="M88" s="232"/>
      <c r="N88" s="141"/>
      <c r="U88" s="23"/>
    </row>
    <row r="89" spans="2:22" s="9" customFormat="1" ht="15">
      <c r="B89" s="109"/>
      <c r="C89" s="110"/>
      <c r="D89" s="99"/>
      <c r="E89" s="77">
        <f t="shared" si="1"/>
        <v>1938</v>
      </c>
      <c r="F89" s="33" t="str">
        <f>IFERROR(CONCATENATE(INDEX(teamstats!$BF$3:$BI$508,MATCH($E89,teamstats!$BJ$3:$BJ$509,0),1)," - ",INDEX(teamstats!$BF$3:$BI$508,MATCH($E89,teamstats!$BJ$3:$BJ$509,0),2)),"")</f>
        <v xml:space="preserve"> - </v>
      </c>
      <c r="G89" s="34" t="str">
        <f>IFERROR(CONCATENATE(INDEX(teamstats!$BF$3:$BI$508,MATCH($E89,teamstats!$BJ$3:$BJ$509,0),3)," - ",INDEX(teamstats!$BF$3:$BI$508,MATCH($E89,teamstats!$BJ$3:$BJ$509,0),4)),"")</f>
        <v>18 - 6</v>
      </c>
      <c r="H89" s="146"/>
      <c r="I89" s="99"/>
      <c r="J89" s="192"/>
      <c r="K89" s="33" t="s">
        <v>630</v>
      </c>
      <c r="L89" s="271" t="s">
        <v>819</v>
      </c>
      <c r="M89" s="232"/>
      <c r="N89" s="60"/>
      <c r="U89" s="23"/>
    </row>
    <row r="90" spans="2:22" s="9" customFormat="1" ht="15">
      <c r="B90" s="109"/>
      <c r="C90" s="110"/>
      <c r="D90" s="99"/>
      <c r="E90" s="77">
        <f t="shared" si="1"/>
        <v>1937</v>
      </c>
      <c r="F90" s="169" t="str">
        <f>IFERROR(CONCATENATE(INDEX(teamstats!$BF$3:$BI$508,MATCH($E90,teamstats!$BJ$3:$BJ$509,0),1)," - ",INDEX(teamstats!$BF$3:$BI$508,MATCH($E90,teamstats!$BJ$3:$BJ$509,0),2)),"")</f>
        <v xml:space="preserve"> - </v>
      </c>
      <c r="G90" s="34" t="str">
        <f>IFERROR(CONCATENATE(INDEX(teamstats!$BF$3:$BI$508,MATCH($E90,teamstats!$BJ$3:$BJ$509,0),3)," - ",INDEX(teamstats!$BF$3:$BI$508,MATCH($E90,teamstats!$BJ$3:$BJ$509,0),4)),"")</f>
        <v>10 - 9</v>
      </c>
      <c r="H90" s="149"/>
      <c r="I90" s="108"/>
      <c r="J90" s="192" t="s">
        <v>1277</v>
      </c>
      <c r="K90" s="33" t="s">
        <v>630</v>
      </c>
      <c r="L90" s="271" t="s">
        <v>819</v>
      </c>
      <c r="M90" s="229"/>
      <c r="N90" s="60"/>
      <c r="U90" s="23"/>
    </row>
    <row r="91" spans="2:22" s="9" customFormat="1" ht="15">
      <c r="B91" s="109"/>
      <c r="C91" s="110"/>
      <c r="D91" s="99"/>
      <c r="E91" s="77">
        <f t="shared" si="1"/>
        <v>1936</v>
      </c>
      <c r="F91" s="169" t="str">
        <f>IFERROR(CONCATENATE(INDEX(teamstats!$BF$3:$BI$508,MATCH($E91,teamstats!$BJ$3:$BJ$509,0),1)," - ",INDEX(teamstats!$BF$3:$BI$508,MATCH($E91,teamstats!$BJ$3:$BJ$509,0),2)),"")</f>
        <v>1 - 2</v>
      </c>
      <c r="G91" s="34" t="str">
        <f>IFERROR(CONCATENATE(INDEX(teamstats!$BF$3:$BI$508,MATCH($E91,teamstats!$BJ$3:$BJ$509,0),3)," - ",INDEX(teamstats!$BF$3:$BI$508,MATCH($E91,teamstats!$BJ$3:$BJ$509,0),4)),"")</f>
        <v>14 - 6</v>
      </c>
      <c r="H91" s="150"/>
      <c r="I91" s="110"/>
      <c r="J91" s="110"/>
      <c r="K91" s="33" t="s">
        <v>630</v>
      </c>
      <c r="L91" s="271" t="s">
        <v>819</v>
      </c>
      <c r="M91" s="232"/>
      <c r="N91" s="60"/>
      <c r="U91" s="23"/>
    </row>
    <row r="92" spans="2:22" s="9" customFormat="1" ht="15">
      <c r="B92" s="109"/>
      <c r="C92" s="110"/>
      <c r="D92" s="99"/>
      <c r="E92" s="77">
        <f t="shared" si="1"/>
        <v>1935</v>
      </c>
      <c r="F92" s="169" t="str">
        <f>IFERROR(CONCATENATE(INDEX(teamstats!$BF$3:$BI$508,MATCH($E92,teamstats!$BJ$3:$BJ$509,0),1)," - ",INDEX(teamstats!$BF$3:$BI$508,MATCH($E92,teamstats!$BJ$3:$BJ$509,0),2)),"")</f>
        <v xml:space="preserve"> - </v>
      </c>
      <c r="G92" s="34" t="str">
        <f>IFERROR(CONCATENATE(INDEX(teamstats!$BF$3:$BI$508,MATCH($E92,teamstats!$BJ$3:$BJ$509,0),3)," - ",INDEX(teamstats!$BF$3:$BI$508,MATCH($E92,teamstats!$BJ$3:$BJ$509,0),4)),"")</f>
        <v>4 - 13</v>
      </c>
      <c r="H92" s="147"/>
      <c r="I92" s="111"/>
      <c r="J92" s="111"/>
      <c r="K92" s="33" t="s">
        <v>630</v>
      </c>
      <c r="L92" s="271" t="s">
        <v>819</v>
      </c>
      <c r="M92" s="235"/>
      <c r="N92" s="60"/>
      <c r="U92" s="23"/>
    </row>
    <row r="93" spans="2:22" s="9" customFormat="1" ht="15">
      <c r="B93" s="109"/>
      <c r="C93" s="110"/>
      <c r="D93" s="99"/>
      <c r="E93" s="77">
        <f t="shared" si="1"/>
        <v>1934</v>
      </c>
      <c r="F93" s="169" t="str">
        <f>IFERROR(CONCATENATE(INDEX(teamstats!$BF$3:$BI$508,MATCH($E93,teamstats!$BJ$3:$BJ$509,0),1)," - ",INDEX(teamstats!$BF$3:$BI$508,MATCH($E93,teamstats!$BJ$3:$BJ$509,0),2)),"")</f>
        <v xml:space="preserve"> - </v>
      </c>
      <c r="G93" s="34" t="str">
        <f>IFERROR(CONCATENATE(INDEX(teamstats!$BF$3:$BI$508,MATCH($E93,teamstats!$BJ$3:$BJ$509,0),3)," - ",INDEX(teamstats!$BF$3:$BI$508,MATCH($E93,teamstats!$BJ$3:$BJ$509,0),4)),"")</f>
        <v>6 - 14</v>
      </c>
      <c r="H93" s="146"/>
      <c r="I93" s="99"/>
      <c r="J93" s="99"/>
      <c r="K93" s="33" t="s">
        <v>630</v>
      </c>
      <c r="L93" s="271" t="s">
        <v>819</v>
      </c>
      <c r="M93" s="232"/>
      <c r="N93" s="60"/>
      <c r="U93" s="23"/>
    </row>
    <row r="94" spans="2:22" s="9" customFormat="1" ht="15">
      <c r="B94" s="109"/>
      <c r="C94" s="110"/>
      <c r="D94" s="99"/>
      <c r="E94" s="77">
        <f t="shared" si="1"/>
        <v>1933</v>
      </c>
      <c r="F94" s="169" t="str">
        <f>IFERROR(CONCATENATE(INDEX(teamstats!$BF$3:$BI$508,MATCH($E94,teamstats!$BJ$3:$BJ$509,0),1)," - ",INDEX(teamstats!$BF$3:$BI$508,MATCH($E94,teamstats!$BJ$3:$BJ$509,0),2)),"")</f>
        <v xml:space="preserve"> - </v>
      </c>
      <c r="G94" s="34" t="str">
        <f>IFERROR(CONCATENATE(INDEX(teamstats!$BF$3:$BI$508,MATCH($E94,teamstats!$BJ$3:$BJ$509,0),3)," - ",INDEX(teamstats!$BF$3:$BI$508,MATCH($E94,teamstats!$BJ$3:$BJ$509,0),4)),"")</f>
        <v>8 - 9</v>
      </c>
      <c r="H94" s="146"/>
      <c r="I94" s="99"/>
      <c r="J94" s="99"/>
      <c r="K94" s="33" t="s">
        <v>630</v>
      </c>
      <c r="L94" s="271" t="s">
        <v>819</v>
      </c>
      <c r="M94" s="232"/>
      <c r="N94" s="60"/>
      <c r="U94" s="23"/>
    </row>
    <row r="95" spans="2:22" s="9" customFormat="1" ht="15">
      <c r="B95" s="109"/>
      <c r="C95" s="110"/>
      <c r="D95" s="99"/>
      <c r="E95" s="77">
        <f t="shared" si="1"/>
        <v>1932</v>
      </c>
      <c r="F95" s="169" t="str">
        <f>IFERROR(CONCATENATE(INDEX(teamstats!$BF$3:$BI$508,MATCH($E95,teamstats!$BJ$3:$BJ$509,0),1)," - ",INDEX(teamstats!$BF$3:$BI$508,MATCH($E95,teamstats!$BJ$3:$BJ$509,0),2)),"")</f>
        <v xml:space="preserve"> - </v>
      </c>
      <c r="G95" s="34" t="str">
        <f>IFERROR(CONCATENATE(INDEX(teamstats!$BF$3:$BI$508,MATCH($E95,teamstats!$BJ$3:$BJ$509,0),3)," - ",INDEX(teamstats!$BF$3:$BI$508,MATCH($E95,teamstats!$BJ$3:$BJ$509,0),4)),"")</f>
        <v>6 - 11</v>
      </c>
      <c r="H95" s="146"/>
      <c r="I95" s="99"/>
      <c r="J95" s="99"/>
      <c r="K95" s="33" t="s">
        <v>630</v>
      </c>
      <c r="L95" s="271" t="s">
        <v>819</v>
      </c>
      <c r="M95" s="233"/>
      <c r="N95" s="60"/>
      <c r="U95" s="23"/>
    </row>
    <row r="96" spans="2:22" s="9" customFormat="1" ht="15">
      <c r="B96" s="109"/>
      <c r="C96" s="110"/>
      <c r="D96" s="99"/>
      <c r="E96" s="77">
        <f t="shared" si="1"/>
        <v>1931</v>
      </c>
      <c r="F96" s="169" t="str">
        <f>IFERROR(CONCATENATE(INDEX(teamstats!$BF$3:$BI$508,MATCH($E96,teamstats!$BJ$3:$BJ$509,0),1)," - ",INDEX(teamstats!$BF$3:$BI$508,MATCH($E96,teamstats!$BJ$3:$BJ$509,0),2)),"")</f>
        <v/>
      </c>
      <c r="G96" s="170" t="str">
        <f>IFERROR(CONCATENATE(INDEX(teamstats!$BF$3:$BI$508,MATCH($E96,teamstats!$BJ$3:$BJ$509,0),3)," - ",INDEX(teamstats!$BF$3:$BI$508,MATCH($E96,teamstats!$BJ$3:$BJ$509,0),4)),"")</f>
        <v/>
      </c>
      <c r="H96" s="171"/>
      <c r="I96" s="172"/>
      <c r="J96" s="172"/>
      <c r="K96" s="169"/>
      <c r="L96" s="272"/>
      <c r="M96" s="233"/>
      <c r="N96" s="60"/>
      <c r="U96" s="23"/>
    </row>
    <row r="97" spans="2:21" s="9" customFormat="1" ht="15">
      <c r="B97" s="109"/>
      <c r="C97" s="60"/>
      <c r="D97" s="60"/>
      <c r="E97" s="77">
        <f t="shared" si="1"/>
        <v>1930</v>
      </c>
      <c r="F97" s="169" t="str">
        <f>IFERROR(CONCATENATE(INDEX(teamstats!$BF$3:$BI$508,MATCH($E97,teamstats!$BJ$3:$BJ$509,0),1)," - ",INDEX(teamstats!$BF$3:$BI$508,MATCH($E97,teamstats!$BJ$3:$BJ$509,0),2)),"")</f>
        <v/>
      </c>
      <c r="G97" s="170" t="str">
        <f>IFERROR(CONCATENATE(INDEX(teamstats!$BF$3:$BI$508,MATCH($E97,teamstats!$BJ$3:$BJ$509,0),3)," - ",INDEX(teamstats!$BF$3:$BI$508,MATCH($E97,teamstats!$BJ$3:$BJ$509,0),4)),"")</f>
        <v/>
      </c>
      <c r="H97" s="171"/>
      <c r="I97" s="172"/>
      <c r="J97" s="172"/>
      <c r="K97" s="169"/>
      <c r="L97" s="233"/>
      <c r="M97" s="233"/>
      <c r="N97" s="60"/>
      <c r="U97" s="23"/>
    </row>
    <row r="98" spans="2:21" s="9" customFormat="1" ht="15">
      <c r="B98" s="109"/>
      <c r="C98" s="60"/>
      <c r="D98" s="60"/>
      <c r="E98" s="77">
        <f t="shared" si="1"/>
        <v>1929</v>
      </c>
      <c r="F98" s="169" t="str">
        <f>IFERROR(CONCATENATE(INDEX(teamstats!$BF$3:$BI$508,MATCH($E98,teamstats!$BJ$3:$BJ$509,0),1)," - ",INDEX(teamstats!$BF$3:$BI$508,MATCH($E98,teamstats!$BJ$3:$BJ$509,0),2)),"")</f>
        <v/>
      </c>
      <c r="G98" s="170" t="str">
        <f>IFERROR(CONCATENATE(INDEX(teamstats!$BF$3:$BI$508,MATCH($E98,teamstats!$BJ$3:$BJ$509,0),3)," - ",INDEX(teamstats!$BF$3:$BI$508,MATCH($E98,teamstats!$BJ$3:$BJ$509,0),4)),"")</f>
        <v/>
      </c>
      <c r="H98" s="171"/>
      <c r="I98" s="172"/>
      <c r="J98" s="172"/>
      <c r="K98" s="169"/>
      <c r="L98" s="233"/>
      <c r="M98" s="233"/>
      <c r="N98" s="60"/>
      <c r="U98" s="23"/>
    </row>
    <row r="99" spans="2:21" s="9" customFormat="1">
      <c r="B99" s="109"/>
      <c r="C99" s="112"/>
      <c r="D99" s="113"/>
      <c r="E99" s="77">
        <f t="shared" si="1"/>
        <v>1928</v>
      </c>
      <c r="F99" s="169" t="str">
        <f>IFERROR(CONCATENATE(INDEX(teamstats!$BF$3:$BI$508,MATCH($E99,teamstats!$BJ$3:$BJ$509,0),1)," - ",INDEX(teamstats!$BF$3:$BI$508,MATCH($E99,teamstats!$BJ$3:$BJ$509,0),2)),"")</f>
        <v/>
      </c>
      <c r="G99" s="170" t="str">
        <f>IFERROR(CONCATENATE(INDEX(teamstats!$BF$3:$BI$508,MATCH($E99,teamstats!$BJ$3:$BJ$509,0),3)," - ",INDEX(teamstats!$BF$3:$BI$508,MATCH($E99,teamstats!$BJ$3:$BJ$509,0),4)),"")</f>
        <v/>
      </c>
      <c r="H99" s="171"/>
      <c r="I99" s="172"/>
      <c r="J99" s="172"/>
      <c r="K99" s="169"/>
      <c r="L99" s="233"/>
      <c r="M99" s="233"/>
      <c r="N99" s="113"/>
      <c r="U99" s="23"/>
    </row>
    <row r="100" spans="2:21" s="9" customFormat="1" ht="15" customHeight="1">
      <c r="B100" s="100"/>
      <c r="C100" s="108"/>
      <c r="D100" s="108"/>
      <c r="E100" s="77">
        <f t="shared" si="1"/>
        <v>1927</v>
      </c>
      <c r="F100" s="169" t="str">
        <f>IFERROR(CONCATENATE(INDEX(teamstats!$BF$3:$BI$508,MATCH($E100,teamstats!$BJ$3:$BJ$509,0),1)," - ",INDEX(teamstats!$BF$3:$BI$508,MATCH($E100,teamstats!$BJ$3:$BJ$509,0),2)),"")</f>
        <v/>
      </c>
      <c r="G100" s="170" t="str">
        <f>IFERROR(CONCATENATE(INDEX(teamstats!$BF$3:$BI$508,MATCH($E100,teamstats!$BJ$3:$BJ$509,0),3)," - ",INDEX(teamstats!$BF$3:$BI$508,MATCH($E100,teamstats!$BJ$3:$BJ$509,0),4)),"")</f>
        <v/>
      </c>
      <c r="H100" s="171"/>
      <c r="I100" s="172"/>
      <c r="J100" s="172"/>
      <c r="K100" s="169"/>
      <c r="L100" s="233" t="s">
        <v>745</v>
      </c>
      <c r="M100" s="233"/>
      <c r="N100" s="108"/>
    </row>
    <row r="101" spans="2:21" s="9" customFormat="1">
      <c r="B101" s="100"/>
      <c r="C101" s="100"/>
      <c r="D101" s="100"/>
      <c r="E101" s="77">
        <f t="shared" si="1"/>
        <v>1926</v>
      </c>
      <c r="F101" s="169" t="str">
        <f>IFERROR(CONCATENATE(INDEX(teamstats!$BF$3:$BI$508,MATCH($E101,teamstats!$BJ$3:$BJ$509,0),1)," - ",INDEX(teamstats!$BF$3:$BI$508,MATCH($E101,teamstats!$BJ$3:$BJ$509,0),2)),"")</f>
        <v/>
      </c>
      <c r="G101" s="170" t="str">
        <f>IFERROR(CONCATENATE(INDEX(teamstats!$BF$3:$BI$508,MATCH($E101,teamstats!$BJ$3:$BJ$509,0),3)," - ",INDEX(teamstats!$BF$3:$BI$508,MATCH($E101,teamstats!$BJ$3:$BJ$509,0),4)),"")</f>
        <v/>
      </c>
      <c r="H101" s="171"/>
      <c r="I101" s="172"/>
      <c r="J101" s="172"/>
      <c r="K101" s="169"/>
      <c r="L101" s="233"/>
      <c r="M101" s="233"/>
      <c r="N101" s="100"/>
    </row>
    <row r="102" spans="2:21" s="9" customFormat="1" ht="15.75">
      <c r="B102" s="115"/>
      <c r="C102" s="100"/>
      <c r="D102" s="116"/>
      <c r="E102" s="77">
        <f t="shared" si="1"/>
        <v>1925</v>
      </c>
      <c r="F102" s="169" t="str">
        <f>IFERROR(CONCATENATE(INDEX(teamstats!$BF$3:$BI$508,MATCH($E102,teamstats!$BJ$3:$BJ$509,0),1)," - ",INDEX(teamstats!$BF$3:$BI$508,MATCH($E102,teamstats!$BJ$3:$BJ$509,0),2)),"")</f>
        <v/>
      </c>
      <c r="G102" s="170" t="str">
        <f>IFERROR(CONCATENATE(INDEX(teamstats!$BF$3:$BI$508,MATCH($E102,teamstats!$BJ$3:$BJ$509,0),3)," - ",INDEX(teamstats!$BF$3:$BI$508,MATCH($E102,teamstats!$BJ$3:$BJ$509,0),4)),"")</f>
        <v/>
      </c>
      <c r="H102" s="171"/>
      <c r="I102" s="172"/>
      <c r="J102" s="172"/>
      <c r="K102" s="169"/>
      <c r="L102" s="233"/>
      <c r="M102" s="233"/>
      <c r="N102" s="106"/>
    </row>
    <row r="103" spans="2:21" s="9" customFormat="1">
      <c r="B103" s="106"/>
      <c r="C103" s="100"/>
      <c r="D103" s="117"/>
      <c r="E103" s="268">
        <f>E102-1</f>
        <v>1924</v>
      </c>
      <c r="F103" s="269" t="str">
        <f>IFERROR(CONCATENATE(INDEX(teamstats!$BF$3:$BI$508,MATCH($E103,teamstats!$BJ$3:$BJ$509,0),1)," - ",INDEX(teamstats!$BF$3:$BI$508,MATCH($E103,teamstats!$BJ$3:$BJ$509,0),2)),"")</f>
        <v/>
      </c>
      <c r="G103" s="270" t="str">
        <f>IFERROR(CONCATENATE(INDEX(teamstats!$BF$3:$BI$508,MATCH($E103,teamstats!$BJ$3:$BJ$509,0),3)," - ",INDEX(teamstats!$BF$3:$BI$508,MATCH($E103,teamstats!$BJ$3:$BJ$509,0),4)),"")</f>
        <v/>
      </c>
      <c r="H103" s="171"/>
      <c r="I103" s="172"/>
      <c r="J103" s="172"/>
      <c r="K103" s="169"/>
      <c r="L103" s="233"/>
      <c r="M103" s="233"/>
      <c r="N103" s="106"/>
    </row>
    <row r="104" spans="2:21" s="30" customFormat="1">
      <c r="B104" s="100"/>
      <c r="C104" s="117"/>
      <c r="D104" s="108"/>
      <c r="E104" s="108"/>
      <c r="F104" s="108"/>
      <c r="G104" s="101"/>
      <c r="H104" s="101"/>
      <c r="I104" s="117"/>
      <c r="J104" s="108"/>
      <c r="K104" s="108"/>
      <c r="L104" s="108"/>
      <c r="M104" s="108"/>
      <c r="N104" s="101"/>
    </row>
    <row r="105" spans="2:21" s="9" customFormat="1">
      <c r="B105" s="109"/>
      <c r="C105" s="100"/>
      <c r="D105" s="114"/>
      <c r="E105" s="118"/>
      <c r="F105" s="118"/>
      <c r="G105" s="33"/>
      <c r="H105" s="33"/>
      <c r="I105" s="100"/>
      <c r="J105" s="100"/>
      <c r="K105" s="114"/>
      <c r="L105" s="118"/>
      <c r="M105" s="118"/>
      <c r="N105" s="114"/>
    </row>
    <row r="106" spans="2:21" s="9" customFormat="1">
      <c r="B106" s="109"/>
      <c r="C106" s="100"/>
      <c r="D106" s="114"/>
      <c r="E106" s="118"/>
      <c r="F106" s="118"/>
      <c r="G106" s="33"/>
      <c r="H106" s="33"/>
      <c r="I106" s="100"/>
      <c r="J106" s="100"/>
      <c r="K106" s="114"/>
      <c r="L106" s="118"/>
      <c r="M106" s="118"/>
      <c r="N106" s="114"/>
    </row>
    <row r="107" spans="2:21" s="9" customFormat="1">
      <c r="B107" s="109"/>
      <c r="C107" s="100"/>
      <c r="D107" s="114"/>
      <c r="E107" s="118"/>
      <c r="F107" s="118"/>
      <c r="G107" s="33"/>
      <c r="H107" s="33"/>
      <c r="I107" s="100"/>
      <c r="J107" s="100"/>
      <c r="K107" s="114"/>
      <c r="L107" s="118"/>
      <c r="M107" s="118"/>
      <c r="N107" s="114"/>
    </row>
    <row r="108" spans="2:21" s="9" customFormat="1">
      <c r="B108" s="109"/>
      <c r="C108" s="100"/>
      <c r="D108" s="114"/>
      <c r="E108" s="118"/>
      <c r="F108" s="118"/>
      <c r="G108" s="33"/>
      <c r="H108" s="33"/>
      <c r="I108" s="100"/>
      <c r="J108" s="100"/>
      <c r="K108" s="114"/>
      <c r="L108" s="118"/>
      <c r="M108" s="118"/>
      <c r="N108" s="114"/>
    </row>
    <row r="109" spans="2:21" s="9" customFormat="1">
      <c r="B109" s="109"/>
      <c r="C109" s="100"/>
      <c r="D109" s="114"/>
      <c r="E109" s="118"/>
      <c r="F109" s="118"/>
      <c r="G109" s="33"/>
      <c r="H109" s="33"/>
      <c r="I109" s="100"/>
      <c r="J109" s="100"/>
      <c r="K109" s="114"/>
      <c r="L109" s="118"/>
      <c r="M109" s="118"/>
      <c r="N109" s="114"/>
    </row>
    <row r="110" spans="2:21" s="9" customFormat="1">
      <c r="B110" s="109"/>
      <c r="C110" s="100"/>
      <c r="D110" s="114"/>
      <c r="E110" s="118"/>
      <c r="F110" s="118"/>
      <c r="G110" s="33"/>
      <c r="H110" s="33"/>
      <c r="I110" s="100"/>
      <c r="J110" s="100"/>
      <c r="K110" s="114"/>
      <c r="L110" s="118"/>
      <c r="M110" s="118"/>
      <c r="N110" s="114"/>
    </row>
    <row r="111" spans="2:21" s="9" customFormat="1">
      <c r="B111" s="109"/>
      <c r="C111" s="100"/>
      <c r="D111" s="114"/>
      <c r="E111" s="118"/>
      <c r="F111" s="118"/>
      <c r="G111" s="33"/>
      <c r="H111" s="33"/>
      <c r="I111" s="100"/>
      <c r="J111" s="100"/>
      <c r="K111" s="114"/>
      <c r="L111" s="118"/>
      <c r="M111" s="118"/>
      <c r="N111" s="114"/>
    </row>
    <row r="112" spans="2:21" s="9" customFormat="1">
      <c r="B112" s="109"/>
      <c r="C112" s="100"/>
      <c r="D112" s="114"/>
      <c r="E112" s="118"/>
      <c r="F112" s="118"/>
      <c r="G112" s="33"/>
      <c r="H112" s="33"/>
      <c r="I112" s="100"/>
      <c r="J112" s="100"/>
      <c r="K112" s="114"/>
      <c r="L112" s="118"/>
      <c r="M112" s="118"/>
      <c r="N112" s="114"/>
    </row>
    <row r="113" spans="2:14" s="9" customFormat="1">
      <c r="B113" s="109"/>
      <c r="C113" s="100"/>
      <c r="D113" s="114"/>
      <c r="E113" s="118"/>
      <c r="F113" s="118"/>
      <c r="G113" s="33"/>
      <c r="H113" s="33"/>
      <c r="I113" s="100"/>
      <c r="J113" s="100"/>
      <c r="K113" s="114"/>
      <c r="L113" s="118"/>
      <c r="M113" s="118"/>
      <c r="N113" s="114"/>
    </row>
    <row r="114" spans="2:14" s="9" customFormat="1">
      <c r="B114" s="109"/>
      <c r="C114" s="100"/>
      <c r="D114" s="114"/>
      <c r="E114" s="118"/>
      <c r="F114" s="118"/>
      <c r="G114" s="33"/>
      <c r="H114" s="33"/>
      <c r="I114" s="100"/>
      <c r="J114" s="100"/>
      <c r="K114" s="114"/>
      <c r="L114" s="118"/>
      <c r="M114" s="118"/>
      <c r="N114" s="114"/>
    </row>
    <row r="115" spans="2:14" s="9" customFormat="1">
      <c r="B115" s="100"/>
      <c r="C115" s="100"/>
      <c r="D115" s="100"/>
      <c r="E115" s="100"/>
      <c r="F115" s="100"/>
      <c r="G115" s="119"/>
      <c r="H115" s="119"/>
      <c r="I115" s="100"/>
      <c r="J115" s="100"/>
      <c r="K115" s="100"/>
      <c r="L115" s="100"/>
      <c r="M115" s="100"/>
      <c r="N115" s="100"/>
    </row>
    <row r="116" spans="2:14" s="9" customFormat="1">
      <c r="B116" s="106"/>
      <c r="C116" s="100"/>
      <c r="D116" s="116"/>
      <c r="E116" s="106"/>
      <c r="F116" s="106"/>
      <c r="G116" s="137"/>
      <c r="H116" s="137"/>
      <c r="I116" s="106"/>
      <c r="J116" s="106"/>
      <c r="K116" s="106"/>
      <c r="L116" s="106"/>
      <c r="M116" s="100"/>
      <c r="N116" s="100"/>
    </row>
    <row r="117" spans="2:14" s="30" customFormat="1">
      <c r="B117" s="100"/>
      <c r="C117" s="117"/>
      <c r="D117" s="108"/>
      <c r="E117" s="108"/>
      <c r="F117" s="108"/>
      <c r="G117" s="101"/>
      <c r="H117" s="101"/>
      <c r="I117" s="117"/>
      <c r="J117" s="108"/>
      <c r="K117" s="108"/>
      <c r="L117" s="108"/>
      <c r="M117" s="108"/>
      <c r="N117" s="101"/>
    </row>
    <row r="118" spans="2:14" s="9" customFormat="1">
      <c r="B118" s="109"/>
      <c r="C118" s="100"/>
      <c r="D118" s="120"/>
      <c r="E118" s="120"/>
      <c r="F118" s="120"/>
      <c r="G118" s="33"/>
      <c r="H118" s="33"/>
      <c r="I118" s="100"/>
      <c r="J118" s="100"/>
      <c r="K118" s="114"/>
      <c r="L118" s="114"/>
      <c r="M118" s="114"/>
      <c r="N118" s="114"/>
    </row>
    <row r="119" spans="2:14" s="9" customFormat="1">
      <c r="B119" s="109"/>
      <c r="C119" s="100"/>
      <c r="D119" s="120"/>
      <c r="E119" s="120"/>
      <c r="F119" s="120"/>
      <c r="G119" s="33"/>
      <c r="H119" s="33"/>
      <c r="I119" s="100"/>
      <c r="J119" s="100"/>
      <c r="K119" s="114"/>
      <c r="L119" s="114"/>
      <c r="M119" s="114"/>
      <c r="N119" s="114"/>
    </row>
    <row r="120" spans="2:14" s="9" customFormat="1">
      <c r="B120" s="109"/>
      <c r="C120" s="100"/>
      <c r="D120" s="120"/>
      <c r="E120" s="120"/>
      <c r="F120" s="120"/>
      <c r="G120" s="33"/>
      <c r="H120" s="33"/>
      <c r="I120" s="100"/>
      <c r="J120" s="100"/>
      <c r="K120" s="114"/>
      <c r="L120" s="114"/>
      <c r="M120" s="114"/>
      <c r="N120" s="114"/>
    </row>
    <row r="121" spans="2:14" s="9" customFormat="1">
      <c r="B121" s="109"/>
      <c r="C121" s="100"/>
      <c r="D121" s="120"/>
      <c r="E121" s="120"/>
      <c r="F121" s="120"/>
      <c r="G121" s="33"/>
      <c r="H121" s="33"/>
      <c r="I121" s="100"/>
      <c r="J121" s="100"/>
      <c r="K121" s="114"/>
      <c r="L121" s="114"/>
      <c r="M121" s="114"/>
      <c r="N121" s="114"/>
    </row>
    <row r="122" spans="2:14" s="9" customFormat="1">
      <c r="B122" s="109"/>
      <c r="C122" s="100"/>
      <c r="D122" s="120"/>
      <c r="E122" s="120"/>
      <c r="F122" s="120"/>
      <c r="G122" s="33"/>
      <c r="H122" s="33"/>
      <c r="I122" s="100"/>
      <c r="J122" s="100"/>
      <c r="K122" s="114"/>
      <c r="L122" s="114"/>
      <c r="M122" s="114"/>
      <c r="N122" s="114"/>
    </row>
    <row r="123" spans="2:14" s="9" customFormat="1">
      <c r="B123" s="109"/>
      <c r="C123" s="100"/>
      <c r="D123" s="120"/>
      <c r="E123" s="120"/>
      <c r="F123" s="120"/>
      <c r="G123" s="33"/>
      <c r="H123" s="33"/>
      <c r="I123" s="100"/>
      <c r="J123" s="100"/>
      <c r="K123" s="114"/>
      <c r="L123" s="114"/>
      <c r="M123" s="114"/>
      <c r="N123" s="114"/>
    </row>
    <row r="124" spans="2:14" s="9" customFormat="1">
      <c r="B124" s="109"/>
      <c r="C124" s="100"/>
      <c r="D124" s="120"/>
      <c r="E124" s="120"/>
      <c r="F124" s="120"/>
      <c r="G124" s="33"/>
      <c r="H124" s="33"/>
      <c r="I124" s="100"/>
      <c r="J124" s="100"/>
      <c r="K124" s="114"/>
      <c r="L124" s="114"/>
      <c r="M124" s="114"/>
      <c r="N124" s="114"/>
    </row>
    <row r="125" spans="2:14" s="9" customFormat="1">
      <c r="B125" s="109"/>
      <c r="C125" s="100"/>
      <c r="D125" s="120"/>
      <c r="E125" s="120"/>
      <c r="F125" s="120"/>
      <c r="G125" s="33"/>
      <c r="H125" s="33"/>
      <c r="I125" s="100"/>
      <c r="J125" s="100"/>
      <c r="K125" s="114"/>
      <c r="L125" s="114"/>
      <c r="M125" s="114"/>
      <c r="N125" s="114"/>
    </row>
    <row r="126" spans="2:14" s="9" customFormat="1">
      <c r="B126" s="109"/>
      <c r="C126" s="100"/>
      <c r="D126" s="120"/>
      <c r="E126" s="120"/>
      <c r="F126" s="120"/>
      <c r="G126" s="33"/>
      <c r="H126" s="33"/>
      <c r="I126" s="100"/>
      <c r="J126" s="100"/>
      <c r="K126" s="114"/>
      <c r="L126" s="114"/>
      <c r="M126" s="114"/>
      <c r="N126" s="114"/>
    </row>
    <row r="127" spans="2:14" s="9" customFormat="1">
      <c r="B127" s="109"/>
      <c r="C127" s="100"/>
      <c r="D127" s="120"/>
      <c r="E127" s="120"/>
      <c r="F127" s="120"/>
      <c r="G127" s="33"/>
      <c r="H127" s="33"/>
      <c r="I127" s="100"/>
      <c r="J127" s="100"/>
      <c r="K127" s="114"/>
      <c r="L127" s="114"/>
      <c r="M127" s="114"/>
      <c r="N127" s="114"/>
    </row>
    <row r="128" spans="2:14" s="9" customFormat="1">
      <c r="B128" s="100"/>
      <c r="C128" s="100"/>
      <c r="D128" s="100"/>
      <c r="E128" s="100"/>
      <c r="F128" s="100"/>
      <c r="G128" s="119"/>
      <c r="H128" s="119"/>
      <c r="I128" s="100"/>
      <c r="J128" s="100"/>
      <c r="K128" s="100"/>
      <c r="L128" s="100"/>
      <c r="M128" s="100"/>
      <c r="N128" s="100"/>
    </row>
    <row r="129" spans="2:14" s="9" customFormat="1">
      <c r="B129" s="106"/>
      <c r="C129" s="100"/>
      <c r="D129" s="116"/>
      <c r="E129" s="106"/>
      <c r="F129" s="106"/>
      <c r="G129" s="137"/>
      <c r="H129" s="137"/>
      <c r="I129" s="106"/>
      <c r="J129" s="106"/>
      <c r="K129" s="106"/>
      <c r="L129" s="106"/>
      <c r="M129" s="106"/>
      <c r="N129" s="100"/>
    </row>
    <row r="130" spans="2:14" s="30" customFormat="1">
      <c r="B130" s="100"/>
      <c r="C130" s="117"/>
      <c r="D130" s="108"/>
      <c r="E130" s="108"/>
      <c r="F130" s="101"/>
      <c r="G130" s="121"/>
      <c r="H130" s="121"/>
      <c r="I130" s="117"/>
      <c r="J130" s="108"/>
      <c r="K130" s="108"/>
      <c r="L130" s="108"/>
      <c r="M130" s="101"/>
      <c r="N130" s="121"/>
    </row>
    <row r="131" spans="2:14" s="9" customFormat="1">
      <c r="B131" s="109"/>
      <c r="C131" s="100"/>
      <c r="D131" s="120"/>
      <c r="E131" s="120"/>
      <c r="F131" s="114"/>
      <c r="G131" s="119"/>
      <c r="H131" s="119"/>
      <c r="I131" s="100"/>
      <c r="J131" s="120"/>
      <c r="K131" s="114"/>
      <c r="L131" s="114"/>
      <c r="M131" s="114"/>
      <c r="N131" s="100"/>
    </row>
    <row r="132" spans="2:14" s="9" customFormat="1">
      <c r="B132" s="109"/>
      <c r="C132" s="100"/>
      <c r="D132" s="120"/>
      <c r="E132" s="120"/>
      <c r="F132" s="114"/>
      <c r="G132" s="119"/>
      <c r="H132" s="119"/>
      <c r="I132" s="100"/>
      <c r="J132" s="120"/>
      <c r="K132" s="114"/>
      <c r="L132" s="114"/>
      <c r="M132" s="114"/>
      <c r="N132" s="100"/>
    </row>
    <row r="133" spans="2:14" s="9" customFormat="1">
      <c r="B133" s="109"/>
      <c r="C133" s="100"/>
      <c r="D133" s="120"/>
      <c r="E133" s="120"/>
      <c r="F133" s="114"/>
      <c r="G133" s="119"/>
      <c r="H133" s="119"/>
      <c r="I133" s="100"/>
      <c r="J133" s="120"/>
      <c r="K133" s="114"/>
      <c r="L133" s="114"/>
      <c r="M133" s="114"/>
      <c r="N133" s="100"/>
    </row>
    <row r="134" spans="2:14" s="9" customFormat="1">
      <c r="B134" s="109"/>
      <c r="C134" s="100"/>
      <c r="D134" s="120"/>
      <c r="E134" s="120"/>
      <c r="F134" s="114"/>
      <c r="G134" s="119"/>
      <c r="H134" s="119"/>
      <c r="I134" s="100"/>
      <c r="J134" s="120"/>
      <c r="K134" s="114"/>
      <c r="L134" s="114"/>
      <c r="M134" s="114"/>
      <c r="N134" s="100"/>
    </row>
    <row r="135" spans="2:14" s="9" customFormat="1">
      <c r="B135" s="109"/>
      <c r="C135" s="100"/>
      <c r="D135" s="120"/>
      <c r="E135" s="120"/>
      <c r="F135" s="114"/>
      <c r="G135" s="119"/>
      <c r="H135" s="119"/>
      <c r="I135" s="100"/>
      <c r="J135" s="120"/>
      <c r="K135" s="114"/>
      <c r="L135" s="114"/>
      <c r="M135" s="114"/>
      <c r="N135" s="100"/>
    </row>
    <row r="136" spans="2:14" s="9" customFormat="1">
      <c r="B136" s="109"/>
      <c r="C136" s="100"/>
      <c r="D136" s="120"/>
      <c r="E136" s="120"/>
      <c r="F136" s="114"/>
      <c r="G136" s="119"/>
      <c r="H136" s="119"/>
      <c r="I136" s="100"/>
      <c r="J136" s="120"/>
      <c r="K136" s="114"/>
      <c r="L136" s="114"/>
      <c r="M136" s="114"/>
      <c r="N136" s="100"/>
    </row>
    <row r="137" spans="2:14" s="9" customFormat="1">
      <c r="B137" s="109"/>
      <c r="C137" s="100"/>
      <c r="D137" s="120"/>
      <c r="E137" s="120"/>
      <c r="F137" s="114"/>
      <c r="G137" s="119"/>
      <c r="H137" s="119"/>
      <c r="I137" s="100"/>
      <c r="J137" s="120"/>
      <c r="K137" s="114"/>
      <c r="L137" s="114"/>
      <c r="M137" s="114"/>
      <c r="N137" s="100"/>
    </row>
    <row r="138" spans="2:14" s="9" customFormat="1">
      <c r="B138" s="109"/>
      <c r="C138" s="100"/>
      <c r="D138" s="120"/>
      <c r="E138" s="120"/>
      <c r="F138" s="114"/>
      <c r="G138" s="119"/>
      <c r="H138" s="119"/>
      <c r="I138" s="100"/>
      <c r="J138" s="120"/>
      <c r="K138" s="114"/>
      <c r="L138" s="114"/>
      <c r="M138" s="114"/>
      <c r="N138" s="100"/>
    </row>
    <row r="139" spans="2:14" s="9" customFormat="1">
      <c r="B139" s="109"/>
      <c r="C139" s="100"/>
      <c r="D139" s="120"/>
      <c r="E139" s="120"/>
      <c r="F139" s="114"/>
      <c r="G139" s="119"/>
      <c r="H139" s="119"/>
      <c r="I139" s="100"/>
      <c r="J139" s="120"/>
      <c r="K139" s="114"/>
      <c r="L139" s="114"/>
      <c r="M139" s="114"/>
      <c r="N139" s="100"/>
    </row>
    <row r="140" spans="2:14" s="9" customFormat="1">
      <c r="B140" s="109"/>
      <c r="C140" s="100"/>
      <c r="D140" s="120"/>
      <c r="E140" s="120"/>
      <c r="F140" s="114"/>
      <c r="G140" s="119"/>
      <c r="H140" s="119"/>
      <c r="I140" s="100"/>
      <c r="J140" s="120"/>
      <c r="K140" s="114"/>
      <c r="L140" s="114"/>
      <c r="M140" s="114"/>
      <c r="N140" s="100"/>
    </row>
    <row r="141" spans="2:14" s="9" customFormat="1">
      <c r="B141" s="100"/>
      <c r="C141" s="100"/>
      <c r="D141" s="100"/>
      <c r="E141" s="100"/>
      <c r="F141" s="100"/>
      <c r="G141" s="119"/>
      <c r="H141" s="119"/>
      <c r="I141" s="100"/>
      <c r="J141" s="100"/>
      <c r="K141" s="100"/>
      <c r="L141" s="100"/>
      <c r="M141" s="100"/>
      <c r="N141" s="100"/>
    </row>
    <row r="142" spans="2:14" s="9" customFormat="1">
      <c r="B142" s="106"/>
      <c r="C142" s="100"/>
      <c r="D142" s="116"/>
      <c r="E142" s="106"/>
      <c r="F142" s="106"/>
      <c r="G142" s="137"/>
      <c r="H142" s="137"/>
      <c r="I142" s="106"/>
      <c r="J142" s="106"/>
      <c r="K142" s="106"/>
      <c r="L142" s="106"/>
      <c r="M142" s="100"/>
      <c r="N142" s="100"/>
    </row>
    <row r="143" spans="2:14" s="9" customFormat="1">
      <c r="B143" s="100"/>
      <c r="C143" s="117"/>
      <c r="D143" s="108"/>
      <c r="E143" s="108"/>
      <c r="F143" s="101"/>
      <c r="G143" s="138"/>
      <c r="H143" s="138"/>
      <c r="I143" s="117"/>
      <c r="J143" s="108"/>
      <c r="K143" s="108"/>
      <c r="L143" s="108"/>
      <c r="M143" s="101"/>
      <c r="N143" s="122"/>
    </row>
    <row r="144" spans="2:14" s="9" customFormat="1">
      <c r="B144" s="109"/>
      <c r="C144" s="100"/>
      <c r="D144" s="120"/>
      <c r="E144" s="120"/>
      <c r="F144" s="114"/>
      <c r="G144" s="119"/>
      <c r="H144" s="119"/>
      <c r="I144" s="100"/>
      <c r="J144" s="100"/>
      <c r="K144" s="114"/>
      <c r="L144" s="114"/>
      <c r="M144" s="114"/>
      <c r="N144" s="119"/>
    </row>
    <row r="145" spans="2:14" s="9" customFormat="1">
      <c r="B145" s="109"/>
      <c r="C145" s="100"/>
      <c r="D145" s="120"/>
      <c r="E145" s="120"/>
      <c r="F145" s="114"/>
      <c r="G145" s="119"/>
      <c r="H145" s="119"/>
      <c r="I145" s="100"/>
      <c r="J145" s="100"/>
      <c r="K145" s="114"/>
      <c r="L145" s="114"/>
      <c r="M145" s="114"/>
      <c r="N145" s="119"/>
    </row>
    <row r="146" spans="2:14" s="9" customFormat="1">
      <c r="B146" s="109"/>
      <c r="C146" s="100"/>
      <c r="D146" s="120"/>
      <c r="E146" s="120"/>
      <c r="F146" s="114"/>
      <c r="G146" s="119"/>
      <c r="H146" s="119"/>
      <c r="I146" s="100"/>
      <c r="J146" s="100"/>
      <c r="K146" s="114"/>
      <c r="L146" s="114"/>
      <c r="M146" s="114"/>
      <c r="N146" s="119"/>
    </row>
    <row r="147" spans="2:14" s="9" customFormat="1">
      <c r="B147" s="109"/>
      <c r="C147" s="100"/>
      <c r="D147" s="120"/>
      <c r="E147" s="120"/>
      <c r="F147" s="114"/>
      <c r="G147" s="119"/>
      <c r="H147" s="119"/>
      <c r="I147" s="100"/>
      <c r="J147" s="100"/>
      <c r="K147" s="114"/>
      <c r="L147" s="114"/>
      <c r="M147" s="114"/>
      <c r="N147" s="119"/>
    </row>
    <row r="148" spans="2:14" s="9" customFormat="1">
      <c r="B148" s="109"/>
      <c r="C148" s="100"/>
      <c r="D148" s="120"/>
      <c r="E148" s="120"/>
      <c r="F148" s="114"/>
      <c r="G148" s="119"/>
      <c r="H148" s="119"/>
      <c r="I148" s="100"/>
      <c r="J148" s="100"/>
      <c r="K148" s="114"/>
      <c r="L148" s="114"/>
      <c r="M148" s="114"/>
      <c r="N148" s="119"/>
    </row>
    <row r="149" spans="2:14" s="9" customFormat="1">
      <c r="B149" s="109"/>
      <c r="C149" s="100"/>
      <c r="D149" s="120"/>
      <c r="E149" s="120"/>
      <c r="F149" s="114"/>
      <c r="G149" s="119"/>
      <c r="H149" s="119"/>
      <c r="I149" s="100"/>
      <c r="J149" s="100"/>
      <c r="K149" s="114"/>
      <c r="L149" s="114"/>
      <c r="M149" s="114"/>
      <c r="N149" s="119"/>
    </row>
    <row r="150" spans="2:14" s="9" customFormat="1">
      <c r="B150" s="109"/>
      <c r="C150" s="100"/>
      <c r="D150" s="120"/>
      <c r="E150" s="120"/>
      <c r="F150" s="114"/>
      <c r="G150" s="119"/>
      <c r="H150" s="119"/>
      <c r="I150" s="100"/>
      <c r="J150" s="100"/>
      <c r="K150" s="114"/>
      <c r="L150" s="114"/>
      <c r="M150" s="114"/>
      <c r="N150" s="119"/>
    </row>
    <row r="151" spans="2:14" s="9" customFormat="1">
      <c r="B151" s="109"/>
      <c r="C151" s="100"/>
      <c r="D151" s="120"/>
      <c r="E151" s="120"/>
      <c r="F151" s="114"/>
      <c r="G151" s="119"/>
      <c r="H151" s="119"/>
      <c r="I151" s="100"/>
      <c r="J151" s="100"/>
      <c r="K151" s="114"/>
      <c r="L151" s="114"/>
      <c r="M151" s="114"/>
      <c r="N151" s="119"/>
    </row>
    <row r="152" spans="2:14" s="9" customFormat="1">
      <c r="B152" s="109"/>
      <c r="C152" s="100"/>
      <c r="D152" s="120"/>
      <c r="E152" s="120"/>
      <c r="F152" s="114"/>
      <c r="G152" s="119"/>
      <c r="H152" s="119"/>
      <c r="I152" s="100"/>
      <c r="J152" s="100"/>
      <c r="K152" s="114"/>
      <c r="L152" s="114"/>
      <c r="M152" s="114"/>
      <c r="N152" s="119"/>
    </row>
    <row r="153" spans="2:14" s="9" customFormat="1">
      <c r="B153" s="109"/>
      <c r="C153" s="100"/>
      <c r="D153" s="120"/>
      <c r="E153" s="120"/>
      <c r="F153" s="114"/>
      <c r="G153" s="119"/>
      <c r="H153" s="119"/>
      <c r="I153" s="100"/>
      <c r="J153" s="100"/>
      <c r="K153" s="114"/>
      <c r="L153" s="114"/>
      <c r="M153" s="114"/>
      <c r="N153" s="119"/>
    </row>
    <row r="154" spans="2:14" s="9" customFormat="1">
      <c r="B154" s="100"/>
      <c r="C154" s="100"/>
      <c r="D154" s="100"/>
      <c r="E154" s="100"/>
      <c r="F154" s="100"/>
      <c r="G154" s="119"/>
      <c r="H154" s="119"/>
      <c r="I154" s="100"/>
      <c r="J154" s="100"/>
      <c r="K154" s="100"/>
      <c r="L154" s="100"/>
      <c r="M154" s="100"/>
      <c r="N154" s="100"/>
    </row>
    <row r="155" spans="2:14" s="9" customFormat="1">
      <c r="B155" s="106"/>
      <c r="C155" s="100"/>
      <c r="D155" s="116"/>
      <c r="E155" s="106"/>
      <c r="F155" s="106"/>
      <c r="G155" s="137"/>
      <c r="H155" s="137"/>
      <c r="I155" s="106"/>
      <c r="J155" s="106"/>
      <c r="K155" s="106"/>
      <c r="L155" s="106"/>
      <c r="M155" s="100"/>
      <c r="N155" s="100"/>
    </row>
    <row r="156" spans="2:14" s="9" customFormat="1">
      <c r="B156" s="100"/>
      <c r="C156" s="117"/>
      <c r="D156" s="108"/>
      <c r="E156" s="108"/>
      <c r="F156" s="101"/>
      <c r="G156" s="138"/>
      <c r="H156" s="138"/>
      <c r="I156" s="117"/>
      <c r="J156" s="108"/>
      <c r="K156" s="108"/>
      <c r="L156" s="108"/>
      <c r="M156" s="101"/>
      <c r="N156" s="100"/>
    </row>
    <row r="157" spans="2:14" s="9" customFormat="1">
      <c r="B157" s="109"/>
      <c r="C157" s="100"/>
      <c r="D157" s="120"/>
      <c r="E157" s="120"/>
      <c r="F157" s="114"/>
      <c r="G157" s="119"/>
      <c r="H157" s="119"/>
      <c r="I157" s="100"/>
      <c r="J157" s="100"/>
      <c r="K157" s="114"/>
      <c r="L157" s="114"/>
      <c r="M157" s="114"/>
      <c r="N157" s="100"/>
    </row>
    <row r="158" spans="2:14" s="9" customFormat="1">
      <c r="B158" s="109"/>
      <c r="C158" s="100"/>
      <c r="D158" s="120"/>
      <c r="E158" s="120"/>
      <c r="F158" s="114"/>
      <c r="G158" s="119"/>
      <c r="H158" s="119"/>
      <c r="I158" s="100"/>
      <c r="J158" s="100"/>
      <c r="K158" s="114"/>
      <c r="L158" s="114"/>
      <c r="M158" s="114"/>
      <c r="N158" s="100"/>
    </row>
    <row r="159" spans="2:14" s="9" customFormat="1">
      <c r="B159" s="109"/>
      <c r="C159" s="100"/>
      <c r="D159" s="120"/>
      <c r="E159" s="120"/>
      <c r="F159" s="114"/>
      <c r="G159" s="119"/>
      <c r="H159" s="119"/>
      <c r="I159" s="100"/>
      <c r="J159" s="100"/>
      <c r="K159" s="114"/>
      <c r="L159" s="114"/>
      <c r="M159" s="114"/>
      <c r="N159" s="100"/>
    </row>
    <row r="160" spans="2:14" s="9" customFormat="1">
      <c r="B160" s="109"/>
      <c r="C160" s="100"/>
      <c r="D160" s="120"/>
      <c r="E160" s="120"/>
      <c r="F160" s="114"/>
      <c r="G160" s="119"/>
      <c r="H160" s="119"/>
      <c r="I160" s="100"/>
      <c r="J160" s="100"/>
      <c r="K160" s="114"/>
      <c r="L160" s="114"/>
      <c r="M160" s="114"/>
      <c r="N160" s="100"/>
    </row>
    <row r="161" spans="2:14" s="9" customFormat="1">
      <c r="B161" s="109"/>
      <c r="C161" s="100"/>
      <c r="D161" s="120"/>
      <c r="E161" s="120"/>
      <c r="F161" s="114"/>
      <c r="G161" s="119"/>
      <c r="H161" s="119"/>
      <c r="I161" s="100"/>
      <c r="J161" s="100"/>
      <c r="K161" s="114"/>
      <c r="L161" s="114"/>
      <c r="M161" s="114"/>
      <c r="N161" s="100"/>
    </row>
    <row r="162" spans="2:14" s="9" customFormat="1">
      <c r="B162" s="109"/>
      <c r="C162" s="100"/>
      <c r="D162" s="120"/>
      <c r="E162" s="120"/>
      <c r="F162" s="114"/>
      <c r="G162" s="119"/>
      <c r="H162" s="119"/>
      <c r="I162" s="100"/>
      <c r="J162" s="100"/>
      <c r="K162" s="114"/>
      <c r="L162" s="114"/>
      <c r="M162" s="114"/>
      <c r="N162" s="100"/>
    </row>
    <row r="163" spans="2:14" s="9" customFormat="1">
      <c r="B163" s="109"/>
      <c r="C163" s="100"/>
      <c r="D163" s="120"/>
      <c r="E163" s="120"/>
      <c r="F163" s="114"/>
      <c r="G163" s="119"/>
      <c r="H163" s="119"/>
      <c r="I163" s="100"/>
      <c r="J163" s="100"/>
      <c r="K163" s="114"/>
      <c r="L163" s="114"/>
      <c r="M163" s="114"/>
      <c r="N163" s="100"/>
    </row>
    <row r="164" spans="2:14" s="9" customFormat="1">
      <c r="B164" s="109"/>
      <c r="C164" s="100"/>
      <c r="D164" s="120"/>
      <c r="E164" s="120"/>
      <c r="F164" s="114"/>
      <c r="G164" s="119"/>
      <c r="H164" s="119"/>
      <c r="I164" s="100"/>
      <c r="J164" s="100"/>
      <c r="K164" s="114"/>
      <c r="L164" s="114"/>
      <c r="M164" s="114"/>
      <c r="N164" s="100"/>
    </row>
    <row r="165" spans="2:14" s="9" customFormat="1">
      <c r="B165" s="109"/>
      <c r="C165" s="100"/>
      <c r="D165" s="120"/>
      <c r="E165" s="120"/>
      <c r="F165" s="114"/>
      <c r="G165" s="119"/>
      <c r="H165" s="119"/>
      <c r="I165" s="100"/>
      <c r="J165" s="100"/>
      <c r="K165" s="114"/>
      <c r="L165" s="114"/>
      <c r="M165" s="114"/>
      <c r="N165" s="100"/>
    </row>
    <row r="166" spans="2:14" s="9" customFormat="1">
      <c r="B166" s="109"/>
      <c r="C166" s="100"/>
      <c r="D166" s="120"/>
      <c r="E166" s="120"/>
      <c r="F166" s="114"/>
      <c r="G166" s="119"/>
      <c r="H166" s="119"/>
      <c r="I166" s="100"/>
      <c r="J166" s="100"/>
      <c r="K166" s="114"/>
      <c r="L166" s="114"/>
      <c r="M166" s="114"/>
      <c r="N166" s="100"/>
    </row>
    <row r="167" spans="2:14" s="9" customFormat="1">
      <c r="G167" s="8"/>
      <c r="H167" s="8"/>
    </row>
    <row r="168" spans="2:14" s="9" customFormat="1">
      <c r="B168" s="10"/>
      <c r="D168" s="28"/>
      <c r="E168" s="10"/>
      <c r="F168" s="10"/>
      <c r="G168" s="139"/>
      <c r="H168" s="139"/>
      <c r="I168" s="10"/>
      <c r="J168" s="10"/>
      <c r="K168" s="28"/>
      <c r="L168" s="10"/>
    </row>
    <row r="169" spans="2:14" s="9" customFormat="1">
      <c r="C169" s="83"/>
      <c r="D169" s="5"/>
      <c r="E169" s="5"/>
      <c r="F169" s="5"/>
      <c r="G169" s="132"/>
      <c r="H169" s="132"/>
      <c r="I169" s="83"/>
      <c r="J169" s="5"/>
      <c r="K169" s="5"/>
      <c r="L169" s="5"/>
      <c r="M169" s="5"/>
      <c r="N169" s="94"/>
    </row>
    <row r="170" spans="2:14" s="9" customFormat="1">
      <c r="B170" s="32"/>
      <c r="D170" s="36"/>
      <c r="E170" s="37"/>
      <c r="F170" s="37"/>
      <c r="G170" s="123"/>
      <c r="H170" s="123"/>
      <c r="K170" s="36"/>
      <c r="L170" s="86"/>
      <c r="M170" s="86"/>
      <c r="N170" s="87"/>
    </row>
    <row r="171" spans="2:14" s="9" customFormat="1">
      <c r="B171" s="32"/>
      <c r="D171" s="36"/>
      <c r="E171" s="37"/>
      <c r="F171" s="37"/>
      <c r="G171" s="123"/>
      <c r="H171" s="123"/>
      <c r="K171" s="36"/>
      <c r="L171" s="86"/>
      <c r="M171" s="86"/>
      <c r="N171" s="87"/>
    </row>
    <row r="172" spans="2:14" s="9" customFormat="1">
      <c r="B172" s="32"/>
      <c r="D172" s="36"/>
      <c r="E172" s="37"/>
      <c r="F172" s="37"/>
      <c r="G172" s="123"/>
      <c r="H172" s="123"/>
      <c r="K172" s="36"/>
      <c r="L172" s="86"/>
      <c r="M172" s="86"/>
      <c r="N172" s="87"/>
    </row>
    <row r="173" spans="2:14" s="9" customFormat="1">
      <c r="B173" s="32"/>
      <c r="D173" s="36"/>
      <c r="E173" s="37"/>
      <c r="F173" s="37"/>
      <c r="G173" s="123"/>
      <c r="H173" s="123"/>
      <c r="K173" s="36"/>
      <c r="L173" s="86"/>
      <c r="M173" s="86"/>
      <c r="N173" s="87"/>
    </row>
    <row r="174" spans="2:14" s="9" customFormat="1">
      <c r="B174" s="32"/>
      <c r="D174" s="36"/>
      <c r="E174" s="37"/>
      <c r="F174" s="37"/>
      <c r="G174" s="123"/>
      <c r="H174" s="123"/>
      <c r="K174" s="36"/>
      <c r="L174" s="86"/>
      <c r="M174" s="86"/>
      <c r="N174" s="87"/>
    </row>
    <row r="175" spans="2:14" s="9" customFormat="1">
      <c r="B175" s="32"/>
      <c r="D175" s="36"/>
      <c r="E175" s="37"/>
      <c r="F175" s="37"/>
      <c r="G175" s="123"/>
      <c r="H175" s="123"/>
      <c r="K175" s="36"/>
      <c r="L175" s="86"/>
      <c r="M175" s="86"/>
      <c r="N175" s="87"/>
    </row>
    <row r="176" spans="2:14" s="9" customFormat="1">
      <c r="B176" s="32"/>
      <c r="D176" s="36"/>
      <c r="E176" s="37"/>
      <c r="F176" s="37"/>
      <c r="G176" s="123"/>
      <c r="H176" s="123"/>
      <c r="K176" s="36"/>
      <c r="L176" s="86"/>
      <c r="M176" s="86"/>
      <c r="N176" s="87"/>
    </row>
    <row r="177" spans="2:14" s="9" customFormat="1">
      <c r="B177" s="32"/>
      <c r="D177" s="36"/>
      <c r="E177" s="37"/>
      <c r="F177" s="37"/>
      <c r="G177" s="123"/>
      <c r="H177" s="123"/>
      <c r="K177" s="36"/>
      <c r="L177" s="86"/>
      <c r="M177" s="86"/>
      <c r="N177" s="87"/>
    </row>
    <row r="178" spans="2:14" s="9" customFormat="1">
      <c r="B178" s="32"/>
      <c r="D178" s="36"/>
      <c r="E178" s="37"/>
      <c r="F178" s="37"/>
      <c r="G178" s="123"/>
      <c r="H178" s="123"/>
      <c r="K178" s="36"/>
      <c r="L178" s="86"/>
      <c r="M178" s="86"/>
      <c r="N178" s="87"/>
    </row>
    <row r="179" spans="2:14" s="9" customFormat="1">
      <c r="B179" s="32"/>
      <c r="D179" s="36"/>
      <c r="E179" s="37"/>
      <c r="F179" s="37"/>
      <c r="G179" s="123"/>
      <c r="H179" s="123"/>
      <c r="K179" s="36"/>
      <c r="L179" s="86"/>
      <c r="M179" s="86"/>
      <c r="N179" s="87"/>
    </row>
    <row r="180" spans="2:14" s="9" customFormat="1">
      <c r="G180" s="8"/>
      <c r="H180" s="8"/>
    </row>
    <row r="181" spans="2:14" s="9" customFormat="1">
      <c r="B181" s="10"/>
      <c r="D181" s="28"/>
      <c r="E181" s="10"/>
      <c r="F181" s="28"/>
      <c r="G181" s="139"/>
      <c r="H181" s="139"/>
      <c r="I181" s="10"/>
      <c r="J181" s="10"/>
      <c r="K181" s="28"/>
      <c r="L181" s="10"/>
    </row>
    <row r="182" spans="2:14" s="9" customFormat="1">
      <c r="C182" s="83"/>
      <c r="D182" s="5"/>
      <c r="E182" s="5"/>
      <c r="F182" s="5"/>
      <c r="G182" s="132"/>
      <c r="H182" s="132"/>
      <c r="I182" s="83"/>
      <c r="J182" s="5"/>
      <c r="K182" s="5"/>
      <c r="L182" s="5"/>
      <c r="M182" s="5"/>
      <c r="N182" s="94"/>
    </row>
    <row r="183" spans="2:14" s="9" customFormat="1">
      <c r="B183" s="32"/>
      <c r="D183" s="36"/>
      <c r="E183" s="37"/>
      <c r="F183" s="37"/>
      <c r="G183" s="123"/>
      <c r="H183" s="123"/>
      <c r="K183" s="36"/>
      <c r="L183" s="86"/>
      <c r="M183" s="86"/>
      <c r="N183" s="87"/>
    </row>
    <row r="184" spans="2:14" s="9" customFormat="1">
      <c r="B184" s="32"/>
      <c r="D184" s="36"/>
      <c r="E184" s="37"/>
      <c r="F184" s="37"/>
      <c r="G184" s="123"/>
      <c r="H184" s="123"/>
      <c r="K184" s="36"/>
      <c r="L184" s="86"/>
      <c r="M184" s="86"/>
      <c r="N184" s="87"/>
    </row>
    <row r="185" spans="2:14" s="9" customFormat="1">
      <c r="B185" s="32"/>
      <c r="D185" s="36"/>
      <c r="E185" s="37"/>
      <c r="F185" s="37"/>
      <c r="G185" s="123"/>
      <c r="H185" s="123"/>
      <c r="K185" s="36"/>
      <c r="L185" s="86"/>
      <c r="M185" s="86"/>
      <c r="N185" s="87"/>
    </row>
    <row r="186" spans="2:14" s="9" customFormat="1">
      <c r="B186" s="32"/>
      <c r="D186" s="36"/>
      <c r="E186" s="37"/>
      <c r="F186" s="37"/>
      <c r="G186" s="123"/>
      <c r="H186" s="123"/>
      <c r="K186" s="36"/>
      <c r="L186" s="86"/>
      <c r="M186" s="86"/>
      <c r="N186" s="87"/>
    </row>
    <row r="187" spans="2:14" s="9" customFormat="1">
      <c r="B187" s="32"/>
      <c r="D187" s="36"/>
      <c r="E187" s="37"/>
      <c r="F187" s="37"/>
      <c r="G187" s="123"/>
      <c r="H187" s="123"/>
      <c r="K187" s="36"/>
      <c r="L187" s="86"/>
      <c r="M187" s="86"/>
      <c r="N187" s="87"/>
    </row>
    <row r="188" spans="2:14" s="9" customFormat="1">
      <c r="B188" s="32"/>
      <c r="D188" s="36"/>
      <c r="E188" s="37"/>
      <c r="F188" s="37"/>
      <c r="G188" s="123"/>
      <c r="H188" s="123"/>
      <c r="K188" s="36"/>
      <c r="L188" s="86"/>
      <c r="M188" s="86"/>
      <c r="N188" s="87"/>
    </row>
    <row r="189" spans="2:14" s="9" customFormat="1">
      <c r="B189" s="32"/>
      <c r="D189" s="36"/>
      <c r="E189" s="37"/>
      <c r="F189" s="37"/>
      <c r="G189" s="123"/>
      <c r="H189" s="123"/>
      <c r="K189" s="36"/>
      <c r="L189" s="86"/>
      <c r="M189" s="86"/>
      <c r="N189" s="87"/>
    </row>
    <row r="190" spans="2:14" s="9" customFormat="1">
      <c r="B190" s="32"/>
      <c r="D190" s="36"/>
      <c r="E190" s="37"/>
      <c r="F190" s="37"/>
      <c r="G190" s="123"/>
      <c r="H190" s="123"/>
      <c r="K190" s="36"/>
      <c r="L190" s="86"/>
      <c r="M190" s="86"/>
      <c r="N190" s="87"/>
    </row>
    <row r="191" spans="2:14" s="9" customFormat="1">
      <c r="B191" s="32"/>
      <c r="D191" s="36"/>
      <c r="E191" s="37"/>
      <c r="F191" s="37"/>
      <c r="G191" s="123"/>
      <c r="H191" s="123"/>
      <c r="K191" s="36"/>
      <c r="L191" s="86"/>
      <c r="M191" s="86"/>
      <c r="N191" s="87"/>
    </row>
    <row r="192" spans="2:14" s="9" customFormat="1">
      <c r="B192" s="32"/>
      <c r="D192" s="36"/>
      <c r="E192" s="37"/>
      <c r="F192" s="37"/>
      <c r="G192" s="123"/>
      <c r="H192" s="123"/>
      <c r="K192" s="36"/>
      <c r="L192" s="86"/>
      <c r="M192" s="86"/>
      <c r="N192" s="87"/>
    </row>
    <row r="193" spans="2:14" s="9" customFormat="1">
      <c r="G193" s="8"/>
      <c r="H193" s="8"/>
    </row>
    <row r="194" spans="2:14" s="9" customFormat="1">
      <c r="B194" s="10"/>
      <c r="D194" s="28"/>
      <c r="E194" s="10"/>
      <c r="F194" s="10"/>
      <c r="G194" s="139"/>
      <c r="H194" s="139"/>
      <c r="I194" s="10"/>
      <c r="J194" s="10"/>
      <c r="K194" s="28"/>
      <c r="L194" s="10"/>
    </row>
    <row r="195" spans="2:14" s="9" customFormat="1">
      <c r="C195" s="83"/>
      <c r="D195" s="5"/>
      <c r="E195" s="5"/>
      <c r="F195" s="5"/>
      <c r="G195" s="132"/>
      <c r="H195" s="132"/>
      <c r="I195" s="83"/>
      <c r="J195" s="5"/>
      <c r="K195" s="5"/>
      <c r="L195" s="5"/>
      <c r="M195" s="5"/>
      <c r="N195" s="94"/>
    </row>
    <row r="196" spans="2:14" s="9" customFormat="1">
      <c r="B196" s="32"/>
      <c r="D196" s="36"/>
      <c r="E196" s="37"/>
      <c r="F196" s="37"/>
      <c r="G196" s="123"/>
      <c r="H196" s="123"/>
      <c r="K196" s="36"/>
      <c r="L196" s="86"/>
      <c r="M196" s="86"/>
      <c r="N196" s="87"/>
    </row>
    <row r="197" spans="2:14" s="9" customFormat="1">
      <c r="B197" s="32"/>
      <c r="D197" s="36"/>
      <c r="E197" s="37"/>
      <c r="F197" s="37"/>
      <c r="G197" s="123"/>
      <c r="H197" s="123"/>
      <c r="K197" s="36"/>
      <c r="L197" s="86"/>
      <c r="M197" s="86"/>
      <c r="N197" s="87"/>
    </row>
    <row r="198" spans="2:14" s="9" customFormat="1">
      <c r="B198" s="32"/>
      <c r="D198" s="36"/>
      <c r="E198" s="37"/>
      <c r="F198" s="37"/>
      <c r="G198" s="123"/>
      <c r="H198" s="123"/>
      <c r="K198" s="36"/>
      <c r="L198" s="86"/>
      <c r="M198" s="86"/>
      <c r="N198" s="87"/>
    </row>
    <row r="199" spans="2:14" s="9" customFormat="1">
      <c r="B199" s="32"/>
      <c r="D199" s="36"/>
      <c r="E199" s="37"/>
      <c r="F199" s="37"/>
      <c r="G199" s="123"/>
      <c r="H199" s="123"/>
      <c r="K199" s="36"/>
      <c r="L199" s="86"/>
      <c r="M199" s="86"/>
      <c r="N199" s="87"/>
    </row>
    <row r="200" spans="2:14" s="9" customFormat="1">
      <c r="B200" s="32"/>
      <c r="D200" s="36"/>
      <c r="E200" s="37"/>
      <c r="F200" s="37"/>
      <c r="G200" s="123"/>
      <c r="H200" s="123"/>
      <c r="K200" s="36"/>
      <c r="L200" s="86"/>
      <c r="M200" s="86"/>
      <c r="N200" s="87"/>
    </row>
    <row r="201" spans="2:14" s="9" customFormat="1">
      <c r="B201" s="32"/>
      <c r="D201" s="36"/>
      <c r="E201" s="37"/>
      <c r="F201" s="37"/>
      <c r="G201" s="123"/>
      <c r="H201" s="123"/>
      <c r="K201" s="36"/>
      <c r="L201" s="86"/>
      <c r="M201" s="86"/>
      <c r="N201" s="87"/>
    </row>
    <row r="202" spans="2:14" s="9" customFormat="1">
      <c r="B202" s="32"/>
      <c r="D202" s="36"/>
      <c r="E202" s="37"/>
      <c r="F202" s="37"/>
      <c r="G202" s="123"/>
      <c r="H202" s="123"/>
      <c r="K202" s="36"/>
      <c r="L202" s="86"/>
      <c r="M202" s="86"/>
      <c r="N202" s="87"/>
    </row>
    <row r="203" spans="2:14" s="9" customFormat="1">
      <c r="B203" s="32"/>
      <c r="D203" s="36"/>
      <c r="E203" s="37"/>
      <c r="F203" s="37"/>
      <c r="G203" s="123"/>
      <c r="H203" s="123"/>
      <c r="K203" s="36"/>
      <c r="L203" s="86"/>
      <c r="M203" s="86"/>
      <c r="N203" s="87"/>
    </row>
    <row r="204" spans="2:14" s="9" customFormat="1">
      <c r="B204" s="32"/>
      <c r="D204" s="36"/>
      <c r="E204" s="37"/>
      <c r="F204" s="37"/>
      <c r="G204" s="123"/>
      <c r="H204" s="123"/>
      <c r="K204" s="36"/>
      <c r="L204" s="86"/>
      <c r="M204" s="86"/>
      <c r="N204" s="87"/>
    </row>
    <row r="205" spans="2:14" s="9" customFormat="1">
      <c r="B205" s="32"/>
      <c r="D205" s="36"/>
      <c r="E205" s="37"/>
      <c r="F205" s="37"/>
      <c r="G205" s="123"/>
      <c r="H205" s="123"/>
      <c r="K205" s="36"/>
      <c r="L205" s="86"/>
      <c r="M205" s="86"/>
      <c r="N205" s="87"/>
    </row>
    <row r="206" spans="2:14" s="9" customFormat="1">
      <c r="G206" s="8"/>
      <c r="H206" s="8"/>
    </row>
    <row r="207" spans="2:14" s="9" customFormat="1" ht="15.75">
      <c r="B207" s="84"/>
      <c r="D207" s="28"/>
      <c r="F207" s="10"/>
      <c r="G207" s="139"/>
      <c r="H207" s="139"/>
      <c r="K207" s="10"/>
      <c r="L207" s="10"/>
      <c r="M207" s="10"/>
      <c r="N207" s="10"/>
    </row>
    <row r="208" spans="2:14" s="9" customFormat="1">
      <c r="B208" s="10"/>
      <c r="D208" s="83"/>
      <c r="E208" s="10"/>
      <c r="F208" s="10"/>
      <c r="G208" s="139"/>
      <c r="H208" s="139"/>
      <c r="K208" s="83"/>
      <c r="M208" s="10"/>
      <c r="N208" s="10"/>
    </row>
    <row r="209" spans="2:14" s="9" customFormat="1">
      <c r="C209" s="83"/>
      <c r="D209" s="5"/>
      <c r="E209" s="5"/>
      <c r="F209" s="5"/>
      <c r="G209" s="132"/>
      <c r="H209" s="132"/>
      <c r="I209" s="83"/>
      <c r="J209" s="5"/>
      <c r="K209" s="5"/>
      <c r="L209" s="5"/>
      <c r="M209" s="5"/>
      <c r="N209" s="94"/>
    </row>
    <row r="210" spans="2:14" s="9" customFormat="1">
      <c r="B210" s="32"/>
      <c r="D210" s="37"/>
      <c r="E210" s="36"/>
      <c r="F210" s="36"/>
      <c r="G210" s="123"/>
      <c r="H210" s="123"/>
      <c r="K210" s="86"/>
      <c r="L210" s="36"/>
      <c r="M210" s="36"/>
      <c r="N210" s="86"/>
    </row>
    <row r="211" spans="2:14" s="9" customFormat="1">
      <c r="B211" s="32"/>
      <c r="D211" s="37"/>
      <c r="E211" s="36"/>
      <c r="F211" s="36"/>
      <c r="G211" s="123"/>
      <c r="H211" s="123"/>
      <c r="K211" s="86"/>
      <c r="L211" s="36"/>
      <c r="M211" s="36"/>
      <c r="N211" s="86"/>
    </row>
    <row r="212" spans="2:14" s="9" customFormat="1">
      <c r="B212" s="32"/>
      <c r="D212" s="37"/>
      <c r="E212" s="36"/>
      <c r="F212" s="36"/>
      <c r="G212" s="123"/>
      <c r="H212" s="123"/>
      <c r="K212" s="86"/>
      <c r="L212" s="36"/>
      <c r="M212" s="36"/>
      <c r="N212" s="86"/>
    </row>
    <row r="213" spans="2:14" s="9" customFormat="1">
      <c r="B213" s="32"/>
      <c r="D213" s="37"/>
      <c r="E213" s="36"/>
      <c r="F213" s="36"/>
      <c r="G213" s="123"/>
      <c r="H213" s="123"/>
      <c r="K213" s="86"/>
      <c r="L213" s="36"/>
      <c r="M213" s="36"/>
      <c r="N213" s="86"/>
    </row>
    <row r="214" spans="2:14" s="9" customFormat="1">
      <c r="B214" s="32"/>
      <c r="D214" s="37"/>
      <c r="E214" s="36"/>
      <c r="F214" s="36"/>
      <c r="G214" s="123"/>
      <c r="H214" s="123"/>
      <c r="K214" s="86"/>
      <c r="L214" s="36"/>
      <c r="M214" s="36"/>
      <c r="N214" s="86"/>
    </row>
    <row r="215" spans="2:14" s="9" customFormat="1">
      <c r="B215" s="32"/>
      <c r="D215" s="37"/>
      <c r="E215" s="36"/>
      <c r="F215" s="36"/>
      <c r="G215" s="123"/>
      <c r="H215" s="123"/>
      <c r="K215" s="86"/>
      <c r="L215" s="36"/>
      <c r="M215" s="36"/>
      <c r="N215" s="86"/>
    </row>
    <row r="216" spans="2:14" s="9" customFormat="1">
      <c r="B216" s="32"/>
      <c r="D216" s="37"/>
      <c r="E216" s="36"/>
      <c r="F216" s="36"/>
      <c r="G216" s="123"/>
      <c r="H216" s="123"/>
      <c r="K216" s="86"/>
      <c r="L216" s="36"/>
      <c r="M216" s="36"/>
      <c r="N216" s="86"/>
    </row>
    <row r="217" spans="2:14" s="9" customFormat="1">
      <c r="B217" s="32"/>
      <c r="D217" s="37"/>
      <c r="E217" s="36"/>
      <c r="F217" s="36"/>
      <c r="G217" s="123"/>
      <c r="H217" s="123"/>
      <c r="K217" s="86"/>
      <c r="L217" s="36"/>
      <c r="M217" s="36"/>
      <c r="N217" s="86"/>
    </row>
    <row r="218" spans="2:14" s="9" customFormat="1">
      <c r="B218" s="32"/>
      <c r="D218" s="37"/>
      <c r="E218" s="36"/>
      <c r="F218" s="36"/>
      <c r="G218" s="123"/>
      <c r="H218" s="123"/>
      <c r="K218" s="86"/>
      <c r="L218" s="36"/>
      <c r="M218" s="36"/>
      <c r="N218" s="86"/>
    </row>
    <row r="219" spans="2:14" s="9" customFormat="1">
      <c r="B219" s="32"/>
      <c r="D219" s="37"/>
      <c r="E219" s="36"/>
      <c r="F219" s="36"/>
      <c r="G219" s="123"/>
      <c r="H219" s="123"/>
      <c r="K219" s="86"/>
      <c r="L219" s="36"/>
      <c r="M219" s="36"/>
      <c r="N219" s="86"/>
    </row>
    <row r="220" spans="2:14" s="9" customFormat="1">
      <c r="G220" s="8"/>
      <c r="H220" s="8"/>
    </row>
    <row r="221" spans="2:14" s="9" customFormat="1">
      <c r="B221" s="10"/>
      <c r="D221" s="28"/>
      <c r="E221" s="10"/>
      <c r="F221" s="10"/>
      <c r="G221" s="139"/>
      <c r="H221" s="139"/>
      <c r="I221" s="10"/>
      <c r="J221" s="10"/>
      <c r="K221" s="10"/>
      <c r="L221" s="10"/>
    </row>
    <row r="222" spans="2:14" s="9" customFormat="1">
      <c r="C222" s="83"/>
      <c r="D222" s="5"/>
      <c r="E222" s="5"/>
      <c r="F222" s="5"/>
      <c r="G222" s="132"/>
      <c r="H222" s="132"/>
      <c r="I222" s="83"/>
      <c r="J222" s="5"/>
      <c r="K222" s="5"/>
      <c r="L222" s="5"/>
      <c r="M222" s="5"/>
      <c r="N222" s="94"/>
    </row>
    <row r="223" spans="2:14" s="9" customFormat="1">
      <c r="B223" s="32"/>
      <c r="D223" s="37"/>
      <c r="E223" s="37"/>
      <c r="F223" s="37"/>
      <c r="G223" s="123"/>
      <c r="H223" s="123"/>
      <c r="K223" s="87"/>
      <c r="L223" s="86"/>
      <c r="M223" s="86"/>
      <c r="N223" s="87"/>
    </row>
    <row r="224" spans="2:14" s="9" customFormat="1">
      <c r="B224" s="32"/>
      <c r="D224" s="37"/>
      <c r="E224" s="37"/>
      <c r="F224" s="37"/>
      <c r="G224" s="123"/>
      <c r="H224" s="123"/>
      <c r="K224" s="87"/>
      <c r="L224" s="86"/>
      <c r="M224" s="86"/>
      <c r="N224" s="87"/>
    </row>
    <row r="225" spans="2:14" s="9" customFormat="1">
      <c r="B225" s="32"/>
      <c r="D225" s="37"/>
      <c r="E225" s="37"/>
      <c r="F225" s="37"/>
      <c r="G225" s="123"/>
      <c r="H225" s="123"/>
      <c r="K225" s="87"/>
      <c r="L225" s="86"/>
      <c r="M225" s="86"/>
      <c r="N225" s="87"/>
    </row>
    <row r="226" spans="2:14" s="9" customFormat="1">
      <c r="B226" s="32"/>
      <c r="D226" s="37"/>
      <c r="E226" s="37"/>
      <c r="F226" s="37"/>
      <c r="G226" s="123"/>
      <c r="H226" s="123"/>
      <c r="K226" s="87"/>
      <c r="L226" s="86"/>
      <c r="M226" s="86"/>
      <c r="N226" s="87"/>
    </row>
    <row r="227" spans="2:14" s="9" customFormat="1">
      <c r="B227" s="32"/>
      <c r="D227" s="37"/>
      <c r="E227" s="37"/>
      <c r="F227" s="37"/>
      <c r="G227" s="123"/>
      <c r="H227" s="123"/>
      <c r="K227" s="87"/>
      <c r="L227" s="86"/>
      <c r="M227" s="86"/>
      <c r="N227" s="87"/>
    </row>
    <row r="228" spans="2:14" s="9" customFormat="1">
      <c r="B228" s="32"/>
      <c r="D228" s="37"/>
      <c r="E228" s="37"/>
      <c r="F228" s="37"/>
      <c r="G228" s="123"/>
      <c r="H228" s="123"/>
      <c r="K228" s="87"/>
      <c r="L228" s="86"/>
      <c r="M228" s="86"/>
      <c r="N228" s="87"/>
    </row>
    <row r="229" spans="2:14" s="9" customFormat="1">
      <c r="B229" s="32"/>
      <c r="D229" s="37"/>
      <c r="E229" s="37"/>
      <c r="F229" s="37"/>
      <c r="G229" s="123"/>
      <c r="H229" s="123"/>
      <c r="K229" s="87"/>
      <c r="L229" s="86"/>
      <c r="M229" s="86"/>
      <c r="N229" s="87"/>
    </row>
    <row r="230" spans="2:14" s="9" customFormat="1">
      <c r="B230" s="32"/>
      <c r="D230" s="37"/>
      <c r="E230" s="37"/>
      <c r="F230" s="37"/>
      <c r="G230" s="123"/>
      <c r="H230" s="123"/>
      <c r="K230" s="87"/>
      <c r="L230" s="86"/>
      <c r="M230" s="86"/>
      <c r="N230" s="87"/>
    </row>
    <row r="231" spans="2:14" s="9" customFormat="1">
      <c r="B231" s="32"/>
      <c r="D231" s="37"/>
      <c r="E231" s="37"/>
      <c r="F231" s="37"/>
      <c r="G231" s="123"/>
      <c r="H231" s="123"/>
      <c r="K231" s="87"/>
      <c r="L231" s="86"/>
      <c r="M231" s="86"/>
      <c r="N231" s="87"/>
    </row>
    <row r="232" spans="2:14" s="9" customFormat="1">
      <c r="B232" s="32"/>
      <c r="D232" s="37"/>
      <c r="E232" s="37"/>
      <c r="F232" s="37"/>
      <c r="G232" s="123"/>
      <c r="H232" s="123"/>
      <c r="K232" s="87"/>
      <c r="L232" s="86"/>
      <c r="M232" s="86"/>
      <c r="N232" s="87"/>
    </row>
    <row r="233" spans="2:14">
      <c r="G233" s="8"/>
      <c r="H233" s="8"/>
    </row>
    <row r="234" spans="2:14">
      <c r="B234" s="10"/>
      <c r="D234" s="28"/>
      <c r="E234" s="10"/>
      <c r="F234" s="10"/>
      <c r="G234" s="139"/>
      <c r="H234" s="139"/>
      <c r="I234" s="10"/>
      <c r="J234" s="10"/>
      <c r="K234" s="10"/>
      <c r="L234" s="10"/>
      <c r="M234" s="10"/>
    </row>
    <row r="235" spans="2:14">
      <c r="C235" s="83"/>
      <c r="D235" s="5"/>
      <c r="E235" s="5"/>
      <c r="F235" s="94"/>
      <c r="G235" s="29"/>
      <c r="H235" s="29"/>
      <c r="I235" s="83"/>
      <c r="J235" s="5"/>
      <c r="K235" s="5"/>
      <c r="L235" s="5"/>
      <c r="M235" s="94"/>
      <c r="N235" s="29"/>
    </row>
    <row r="236" spans="2:14">
      <c r="B236" s="32"/>
      <c r="D236" s="37"/>
      <c r="E236" s="37"/>
      <c r="F236" s="87"/>
      <c r="G236" s="8"/>
      <c r="H236" s="8"/>
      <c r="J236" s="37"/>
      <c r="K236" s="86"/>
      <c r="L236" s="86"/>
      <c r="M236" s="86"/>
    </row>
    <row r="237" spans="2:14">
      <c r="B237" s="32"/>
      <c r="D237" s="37"/>
      <c r="E237" s="37"/>
      <c r="F237" s="87"/>
      <c r="G237" s="8"/>
      <c r="H237" s="8"/>
      <c r="J237" s="37"/>
      <c r="K237" s="86"/>
      <c r="L237" s="86"/>
      <c r="M237" s="86"/>
    </row>
    <row r="238" spans="2:14">
      <c r="B238" s="32"/>
      <c r="D238" s="37"/>
      <c r="E238" s="37"/>
      <c r="F238" s="87"/>
      <c r="G238" s="8"/>
      <c r="H238" s="8"/>
      <c r="J238" s="37"/>
      <c r="K238" s="86"/>
      <c r="L238" s="86"/>
      <c r="M238" s="86"/>
    </row>
    <row r="239" spans="2:14">
      <c r="B239" s="32"/>
      <c r="D239" s="37"/>
      <c r="E239" s="37"/>
      <c r="F239" s="87"/>
      <c r="G239" s="8"/>
      <c r="H239" s="8"/>
      <c r="J239" s="37"/>
      <c r="K239" s="86"/>
      <c r="L239" s="86"/>
      <c r="M239" s="86"/>
    </row>
    <row r="240" spans="2:14">
      <c r="B240" s="32"/>
      <c r="D240" s="37"/>
      <c r="E240" s="37"/>
      <c r="F240" s="87"/>
      <c r="G240" s="8"/>
      <c r="H240" s="8"/>
      <c r="J240" s="37"/>
      <c r="K240" s="86"/>
      <c r="L240" s="86"/>
      <c r="M240" s="86"/>
    </row>
    <row r="241" spans="2:14">
      <c r="B241" s="32"/>
      <c r="D241" s="37"/>
      <c r="E241" s="37"/>
      <c r="F241" s="87"/>
      <c r="G241" s="8"/>
      <c r="H241" s="8"/>
      <c r="J241" s="37"/>
      <c r="K241" s="86"/>
      <c r="L241" s="86"/>
      <c r="M241" s="86"/>
    </row>
    <row r="242" spans="2:14">
      <c r="B242" s="32"/>
      <c r="D242" s="37"/>
      <c r="E242" s="37"/>
      <c r="F242" s="87"/>
      <c r="G242" s="8"/>
      <c r="H242" s="8"/>
      <c r="J242" s="37"/>
      <c r="K242" s="86"/>
      <c r="L242" s="86"/>
      <c r="M242" s="86"/>
    </row>
    <row r="243" spans="2:14">
      <c r="B243" s="32"/>
      <c r="D243" s="37"/>
      <c r="E243" s="37"/>
      <c r="F243" s="87"/>
      <c r="G243" s="8"/>
      <c r="H243" s="8"/>
      <c r="J243" s="37"/>
      <c r="K243" s="86"/>
      <c r="L243" s="86"/>
      <c r="M243" s="86"/>
    </row>
    <row r="244" spans="2:14">
      <c r="B244" s="32"/>
      <c r="D244" s="37"/>
      <c r="E244" s="37"/>
      <c r="F244" s="87"/>
      <c r="G244" s="8"/>
      <c r="H244" s="8"/>
      <c r="J244" s="37"/>
      <c r="K244" s="86"/>
      <c r="L244" s="86"/>
      <c r="M244" s="86"/>
    </row>
    <row r="245" spans="2:14">
      <c r="B245" s="32"/>
      <c r="D245" s="37"/>
      <c r="E245" s="37"/>
      <c r="F245" s="87"/>
      <c r="G245" s="8"/>
      <c r="H245" s="8"/>
      <c r="J245" s="37"/>
      <c r="K245" s="86"/>
      <c r="L245" s="86"/>
      <c r="M245" s="86"/>
    </row>
    <row r="246" spans="2:14">
      <c r="G246" s="8"/>
      <c r="H246" s="8"/>
    </row>
    <row r="247" spans="2:14">
      <c r="B247" s="10"/>
      <c r="D247" s="28"/>
      <c r="E247" s="10"/>
      <c r="F247" s="10"/>
      <c r="G247" s="139"/>
      <c r="H247" s="139"/>
      <c r="I247" s="10"/>
      <c r="J247" s="10"/>
      <c r="K247" s="10"/>
      <c r="L247" s="10"/>
    </row>
    <row r="248" spans="2:14">
      <c r="C248" s="83"/>
      <c r="D248" s="5"/>
      <c r="E248" s="5"/>
      <c r="F248" s="94"/>
      <c r="G248" s="140"/>
      <c r="H248" s="140"/>
      <c r="I248" s="83"/>
      <c r="J248" s="5"/>
      <c r="K248" s="5"/>
      <c r="L248" s="5"/>
      <c r="M248" s="94"/>
      <c r="N248" s="31"/>
    </row>
    <row r="249" spans="2:14">
      <c r="B249" s="32"/>
      <c r="D249" s="37"/>
      <c r="E249" s="37"/>
      <c r="F249" s="87"/>
      <c r="G249" s="8"/>
      <c r="H249" s="8"/>
      <c r="K249" s="86"/>
      <c r="L249" s="86"/>
      <c r="M249" s="86"/>
      <c r="N249" s="8"/>
    </row>
    <row r="250" spans="2:14">
      <c r="B250" s="32"/>
      <c r="D250" s="37"/>
      <c r="E250" s="37"/>
      <c r="F250" s="87"/>
      <c r="G250" s="8"/>
      <c r="H250" s="8"/>
      <c r="K250" s="86"/>
      <c r="L250" s="86"/>
      <c r="M250" s="86"/>
      <c r="N250" s="8"/>
    </row>
    <row r="251" spans="2:14">
      <c r="B251" s="32"/>
      <c r="D251" s="37"/>
      <c r="E251" s="37"/>
      <c r="F251" s="87"/>
      <c r="G251" s="8"/>
      <c r="H251" s="8"/>
      <c r="K251" s="86"/>
      <c r="L251" s="86"/>
      <c r="M251" s="86"/>
      <c r="N251" s="8"/>
    </row>
    <row r="252" spans="2:14">
      <c r="B252" s="32"/>
      <c r="D252" s="37"/>
      <c r="E252" s="37"/>
      <c r="F252" s="87"/>
      <c r="G252" s="8"/>
      <c r="H252" s="8"/>
      <c r="K252" s="86"/>
      <c r="L252" s="86"/>
      <c r="M252" s="86"/>
      <c r="N252" s="8"/>
    </row>
    <row r="253" spans="2:14">
      <c r="B253" s="32"/>
      <c r="D253" s="37"/>
      <c r="E253" s="37"/>
      <c r="F253" s="87"/>
      <c r="G253" s="8"/>
      <c r="H253" s="8"/>
      <c r="K253" s="86"/>
      <c r="L253" s="86"/>
      <c r="M253" s="86"/>
      <c r="N253" s="8"/>
    </row>
    <row r="254" spans="2:14">
      <c r="B254" s="32"/>
      <c r="D254" s="37"/>
      <c r="E254" s="37"/>
      <c r="F254" s="87"/>
      <c r="G254" s="8"/>
      <c r="H254" s="8"/>
      <c r="K254" s="86"/>
      <c r="L254" s="86"/>
      <c r="M254" s="86"/>
      <c r="N254" s="8"/>
    </row>
    <row r="255" spans="2:14">
      <c r="B255" s="32"/>
      <c r="D255" s="37"/>
      <c r="E255" s="37"/>
      <c r="F255" s="87"/>
      <c r="G255" s="8"/>
      <c r="H255" s="8"/>
      <c r="K255" s="86"/>
      <c r="L255" s="86"/>
      <c r="M255" s="86"/>
      <c r="N255" s="8"/>
    </row>
    <row r="256" spans="2:14">
      <c r="B256" s="32"/>
      <c r="D256" s="37"/>
      <c r="E256" s="37"/>
      <c r="F256" s="87"/>
      <c r="G256" s="8"/>
      <c r="H256" s="8"/>
      <c r="K256" s="86"/>
      <c r="L256" s="86"/>
      <c r="M256" s="86"/>
      <c r="N256" s="8"/>
    </row>
    <row r="257" spans="2:14">
      <c r="B257" s="32"/>
      <c r="D257" s="37"/>
      <c r="E257" s="37"/>
      <c r="F257" s="87"/>
      <c r="G257" s="8"/>
      <c r="H257" s="8"/>
      <c r="K257" s="86"/>
      <c r="L257" s="86"/>
      <c r="M257" s="86"/>
      <c r="N257" s="8"/>
    </row>
    <row r="258" spans="2:14">
      <c r="B258" s="32"/>
      <c r="D258" s="37"/>
      <c r="E258" s="37"/>
      <c r="F258" s="87"/>
      <c r="G258" s="8"/>
      <c r="H258" s="8"/>
      <c r="K258" s="86"/>
      <c r="L258" s="86"/>
      <c r="M258" s="86"/>
      <c r="N258" s="8"/>
    </row>
    <row r="259" spans="2:14">
      <c r="G259" s="8"/>
      <c r="H259" s="8"/>
    </row>
    <row r="260" spans="2:14">
      <c r="B260" s="10"/>
      <c r="D260" s="28"/>
      <c r="E260" s="10"/>
      <c r="F260" s="10"/>
      <c r="G260" s="139"/>
      <c r="H260" s="139"/>
      <c r="I260" s="10"/>
      <c r="J260" s="10"/>
      <c r="K260" s="10"/>
      <c r="L260" s="10"/>
    </row>
    <row r="261" spans="2:14">
      <c r="C261" s="83"/>
      <c r="D261" s="5"/>
      <c r="E261" s="5"/>
      <c r="F261" s="94"/>
      <c r="G261" s="140"/>
      <c r="H261" s="140"/>
      <c r="I261" s="83"/>
      <c r="J261" s="5"/>
      <c r="K261" s="5"/>
      <c r="L261" s="5"/>
      <c r="M261" s="94"/>
    </row>
    <row r="262" spans="2:14">
      <c r="B262" s="32"/>
      <c r="D262" s="37"/>
      <c r="E262" s="37"/>
      <c r="F262" s="87"/>
      <c r="G262" s="8"/>
      <c r="H262" s="8"/>
      <c r="K262" s="86"/>
      <c r="L262" s="86"/>
      <c r="M262" s="86"/>
    </row>
    <row r="263" spans="2:14">
      <c r="B263" s="32"/>
      <c r="D263" s="37"/>
      <c r="E263" s="37"/>
      <c r="F263" s="87"/>
      <c r="G263" s="8"/>
      <c r="H263" s="8"/>
      <c r="K263" s="86"/>
      <c r="L263" s="86"/>
      <c r="M263" s="86"/>
    </row>
    <row r="264" spans="2:14">
      <c r="B264" s="32"/>
      <c r="D264" s="37"/>
      <c r="E264" s="37"/>
      <c r="F264" s="87"/>
      <c r="G264" s="8"/>
      <c r="H264" s="8"/>
      <c r="K264" s="86"/>
      <c r="L264" s="86"/>
      <c r="M264" s="86"/>
    </row>
    <row r="265" spans="2:14">
      <c r="B265" s="32"/>
      <c r="D265" s="37"/>
      <c r="E265" s="37"/>
      <c r="F265" s="87"/>
      <c r="G265" s="8"/>
      <c r="H265" s="8"/>
      <c r="K265" s="86"/>
      <c r="L265" s="86"/>
      <c r="M265" s="86"/>
    </row>
    <row r="266" spans="2:14">
      <c r="B266" s="32"/>
      <c r="D266" s="37"/>
      <c r="E266" s="37"/>
      <c r="F266" s="87"/>
      <c r="G266" s="8"/>
      <c r="H266" s="8"/>
      <c r="K266" s="86"/>
      <c r="L266" s="86"/>
      <c r="M266" s="86"/>
    </row>
    <row r="267" spans="2:14">
      <c r="B267" s="32"/>
      <c r="D267" s="37"/>
      <c r="E267" s="37"/>
      <c r="F267" s="87"/>
      <c r="G267" s="8"/>
      <c r="H267" s="8"/>
      <c r="K267" s="86"/>
      <c r="L267" s="86"/>
      <c r="M267" s="86"/>
    </row>
    <row r="268" spans="2:14">
      <c r="B268" s="32"/>
      <c r="D268" s="37"/>
      <c r="E268" s="37"/>
      <c r="F268" s="87"/>
      <c r="G268" s="8"/>
      <c r="H268" s="8"/>
      <c r="K268" s="86"/>
      <c r="L268" s="86"/>
      <c r="M268" s="86"/>
    </row>
    <row r="269" spans="2:14">
      <c r="B269" s="32"/>
      <c r="D269" s="37"/>
      <c r="E269" s="37"/>
      <c r="F269" s="87"/>
      <c r="G269" s="8"/>
      <c r="H269" s="8"/>
      <c r="K269" s="86"/>
      <c r="L269" s="86"/>
      <c r="M269" s="86"/>
    </row>
    <row r="270" spans="2:14">
      <c r="B270" s="32"/>
      <c r="D270" s="37"/>
      <c r="E270" s="37"/>
      <c r="F270" s="87"/>
      <c r="G270" s="8"/>
      <c r="H270" s="8"/>
      <c r="K270" s="86"/>
      <c r="L270" s="86"/>
      <c r="M270" s="86"/>
    </row>
    <row r="271" spans="2:14">
      <c r="B271" s="32"/>
      <c r="D271" s="37"/>
      <c r="E271" s="37"/>
      <c r="F271" s="87"/>
      <c r="G271" s="8"/>
      <c r="H271" s="8"/>
      <c r="K271" s="86"/>
      <c r="L271" s="86"/>
      <c r="M271" s="86"/>
    </row>
    <row r="272" spans="2:14">
      <c r="G272" s="8"/>
      <c r="H272" s="8"/>
    </row>
    <row r="273" spans="2:14">
      <c r="B273" s="10"/>
      <c r="D273" s="28"/>
      <c r="E273" s="10"/>
      <c r="F273" s="10"/>
      <c r="G273" s="139"/>
      <c r="H273" s="139"/>
      <c r="I273" s="10"/>
      <c r="J273" s="10"/>
      <c r="K273" s="28"/>
      <c r="L273" s="10"/>
    </row>
    <row r="274" spans="2:14">
      <c r="C274" s="83"/>
      <c r="D274" s="5"/>
      <c r="E274" s="5"/>
      <c r="F274" s="5"/>
      <c r="G274" s="132"/>
      <c r="H274" s="132"/>
      <c r="I274" s="83"/>
      <c r="J274" s="5"/>
      <c r="K274" s="5"/>
      <c r="L274" s="5"/>
      <c r="M274" s="5"/>
      <c r="N274" s="94"/>
    </row>
    <row r="275" spans="2:14">
      <c r="B275" s="32"/>
      <c r="D275" s="36"/>
      <c r="E275" s="37"/>
      <c r="F275" s="37"/>
      <c r="G275" s="123"/>
      <c r="H275" s="123"/>
      <c r="K275" s="36"/>
      <c r="L275" s="86"/>
      <c r="M275" s="86"/>
      <c r="N275" s="86"/>
    </row>
    <row r="276" spans="2:14">
      <c r="B276" s="32"/>
      <c r="D276" s="36"/>
      <c r="E276" s="37"/>
      <c r="F276" s="37"/>
      <c r="G276" s="123"/>
      <c r="H276" s="123"/>
      <c r="K276" s="36"/>
      <c r="L276" s="86"/>
      <c r="M276" s="86"/>
      <c r="N276" s="86"/>
    </row>
    <row r="277" spans="2:14">
      <c r="B277" s="32"/>
      <c r="D277" s="36"/>
      <c r="E277" s="37"/>
      <c r="F277" s="37"/>
      <c r="G277" s="123"/>
      <c r="H277" s="123"/>
      <c r="K277" s="36"/>
      <c r="L277" s="86"/>
      <c r="M277" s="86"/>
      <c r="N277" s="86"/>
    </row>
    <row r="278" spans="2:14">
      <c r="B278" s="32"/>
      <c r="D278" s="36"/>
      <c r="E278" s="37"/>
      <c r="F278" s="37"/>
      <c r="G278" s="123"/>
      <c r="H278" s="123"/>
      <c r="K278" s="36"/>
      <c r="L278" s="86"/>
      <c r="M278" s="86"/>
      <c r="N278" s="86"/>
    </row>
    <row r="279" spans="2:14">
      <c r="B279" s="32"/>
      <c r="D279" s="36"/>
      <c r="E279" s="37"/>
      <c r="F279" s="37"/>
      <c r="G279" s="123"/>
      <c r="H279" s="123"/>
      <c r="K279" s="36"/>
      <c r="L279" s="86"/>
      <c r="M279" s="86"/>
      <c r="N279" s="86"/>
    </row>
    <row r="280" spans="2:14">
      <c r="B280" s="32"/>
      <c r="D280" s="36"/>
      <c r="E280" s="37"/>
      <c r="F280" s="37"/>
      <c r="G280" s="123"/>
      <c r="H280" s="123"/>
      <c r="K280" s="36"/>
      <c r="L280" s="86"/>
      <c r="M280" s="86"/>
      <c r="N280" s="86"/>
    </row>
    <row r="281" spans="2:14">
      <c r="B281" s="32"/>
      <c r="D281" s="36"/>
      <c r="E281" s="37"/>
      <c r="F281" s="37"/>
      <c r="G281" s="123"/>
      <c r="H281" s="123"/>
      <c r="K281" s="36"/>
      <c r="L281" s="86"/>
      <c r="M281" s="86"/>
      <c r="N281" s="86"/>
    </row>
    <row r="282" spans="2:14">
      <c r="B282" s="32"/>
      <c r="D282" s="36"/>
      <c r="E282" s="37"/>
      <c r="F282" s="37"/>
      <c r="G282" s="123"/>
      <c r="H282" s="123"/>
      <c r="K282" s="36"/>
      <c r="L282" s="86"/>
      <c r="M282" s="86"/>
      <c r="N282" s="86"/>
    </row>
    <row r="283" spans="2:14">
      <c r="B283" s="32"/>
      <c r="D283" s="36"/>
      <c r="E283" s="37"/>
      <c r="F283" s="37"/>
      <c r="G283" s="123"/>
      <c r="H283" s="123"/>
      <c r="K283" s="36"/>
      <c r="L283" s="86"/>
      <c r="M283" s="86"/>
      <c r="N283" s="86"/>
    </row>
    <row r="284" spans="2:14">
      <c r="B284" s="32"/>
      <c r="D284" s="36"/>
      <c r="E284" s="37"/>
      <c r="F284" s="37"/>
      <c r="G284" s="123"/>
      <c r="H284" s="123"/>
      <c r="K284" s="36"/>
      <c r="L284" s="86"/>
      <c r="M284" s="86"/>
      <c r="N284" s="86"/>
    </row>
    <row r="285" spans="2:14">
      <c r="G285" s="8"/>
      <c r="H285" s="8"/>
    </row>
    <row r="286" spans="2:14">
      <c r="B286" s="10"/>
      <c r="D286" s="28"/>
      <c r="E286" s="10"/>
      <c r="F286" s="28"/>
      <c r="G286" s="139"/>
      <c r="H286" s="139"/>
      <c r="I286" s="10"/>
      <c r="J286" s="10"/>
      <c r="K286" s="28"/>
      <c r="L286" s="10"/>
    </row>
    <row r="287" spans="2:14">
      <c r="C287" s="83"/>
      <c r="D287" s="5"/>
      <c r="E287" s="5"/>
      <c r="F287" s="5"/>
      <c r="G287" s="132"/>
      <c r="H287" s="132"/>
      <c r="I287" s="83"/>
      <c r="J287" s="5"/>
      <c r="K287" s="5"/>
      <c r="L287" s="5"/>
      <c r="M287" s="5"/>
      <c r="N287" s="94"/>
    </row>
    <row r="288" spans="2:14">
      <c r="B288" s="32"/>
      <c r="D288" s="36"/>
      <c r="E288" s="37"/>
      <c r="F288" s="37"/>
      <c r="G288" s="123"/>
      <c r="H288" s="123"/>
      <c r="K288" s="36"/>
      <c r="L288" s="86"/>
      <c r="M288" s="86"/>
      <c r="N288" s="86"/>
    </row>
    <row r="289" spans="2:14">
      <c r="B289" s="32"/>
      <c r="D289" s="36"/>
      <c r="E289" s="37"/>
      <c r="F289" s="37"/>
      <c r="G289" s="123"/>
      <c r="H289" s="123"/>
      <c r="K289" s="36"/>
      <c r="L289" s="86"/>
      <c r="M289" s="86"/>
      <c r="N289" s="86"/>
    </row>
    <row r="290" spans="2:14">
      <c r="B290" s="32"/>
      <c r="D290" s="36"/>
      <c r="E290" s="37"/>
      <c r="F290" s="37"/>
      <c r="G290" s="123"/>
      <c r="H290" s="123"/>
      <c r="K290" s="36"/>
      <c r="L290" s="86"/>
      <c r="M290" s="86"/>
      <c r="N290" s="86"/>
    </row>
    <row r="291" spans="2:14">
      <c r="B291" s="32"/>
      <c r="D291" s="36"/>
      <c r="E291" s="37"/>
      <c r="F291" s="37"/>
      <c r="G291" s="123"/>
      <c r="H291" s="123"/>
      <c r="K291" s="36"/>
      <c r="L291" s="86"/>
      <c r="M291" s="86"/>
      <c r="N291" s="86"/>
    </row>
    <row r="292" spans="2:14">
      <c r="B292" s="32"/>
      <c r="D292" s="36"/>
      <c r="E292" s="37"/>
      <c r="F292" s="37"/>
      <c r="G292" s="123"/>
      <c r="H292" s="123"/>
      <c r="K292" s="36"/>
      <c r="L292" s="86"/>
      <c r="M292" s="86"/>
      <c r="N292" s="86"/>
    </row>
    <row r="293" spans="2:14">
      <c r="B293" s="32"/>
      <c r="D293" s="36"/>
      <c r="E293" s="37"/>
      <c r="F293" s="37"/>
      <c r="G293" s="123"/>
      <c r="H293" s="123"/>
      <c r="K293" s="36"/>
      <c r="L293" s="86"/>
      <c r="M293" s="86"/>
      <c r="N293" s="86"/>
    </row>
    <row r="294" spans="2:14">
      <c r="B294" s="32"/>
      <c r="D294" s="36"/>
      <c r="E294" s="37"/>
      <c r="F294" s="37"/>
      <c r="G294" s="123"/>
      <c r="H294" s="123"/>
      <c r="K294" s="36"/>
      <c r="L294" s="86"/>
      <c r="M294" s="86"/>
      <c r="N294" s="86"/>
    </row>
    <row r="295" spans="2:14">
      <c r="B295" s="32"/>
      <c r="D295" s="36"/>
      <c r="E295" s="37"/>
      <c r="F295" s="37"/>
      <c r="G295" s="123"/>
      <c r="H295" s="123"/>
      <c r="K295" s="36"/>
      <c r="L295" s="86"/>
      <c r="M295" s="86"/>
      <c r="N295" s="86"/>
    </row>
    <row r="296" spans="2:14">
      <c r="B296" s="32"/>
      <c r="D296" s="36"/>
      <c r="E296" s="37"/>
      <c r="F296" s="37"/>
      <c r="G296" s="123"/>
      <c r="H296" s="123"/>
      <c r="K296" s="36"/>
      <c r="L296" s="86"/>
      <c r="M296" s="86"/>
      <c r="N296" s="86"/>
    </row>
    <row r="297" spans="2:14">
      <c r="B297" s="32"/>
      <c r="D297" s="36"/>
      <c r="E297" s="37"/>
      <c r="F297" s="37"/>
      <c r="G297" s="123"/>
      <c r="H297" s="123"/>
      <c r="K297" s="36"/>
      <c r="L297" s="86"/>
      <c r="M297" s="86"/>
      <c r="N297" s="86"/>
    </row>
    <row r="298" spans="2:14">
      <c r="G298" s="8"/>
      <c r="H298" s="8"/>
      <c r="K298" s="36"/>
      <c r="L298" s="86"/>
      <c r="M298" s="86"/>
      <c r="N298" s="86"/>
    </row>
    <row r="299" spans="2:14">
      <c r="B299" s="10"/>
      <c r="D299" s="28"/>
      <c r="E299" s="10"/>
      <c r="F299" s="10"/>
      <c r="G299" s="139"/>
      <c r="H299" s="139"/>
      <c r="I299" s="10"/>
      <c r="J299" s="10"/>
      <c r="K299" s="28"/>
      <c r="L299" s="10"/>
    </row>
    <row r="300" spans="2:14">
      <c r="C300" s="83"/>
      <c r="D300" s="5"/>
      <c r="E300" s="5"/>
      <c r="F300" s="5"/>
      <c r="G300" s="132"/>
      <c r="H300" s="132"/>
      <c r="I300" s="83"/>
      <c r="J300" s="5"/>
      <c r="K300" s="5"/>
      <c r="L300" s="5"/>
      <c r="M300" s="5"/>
      <c r="N300" s="94"/>
    </row>
    <row r="301" spans="2:14">
      <c r="B301" s="32"/>
      <c r="D301" s="36"/>
      <c r="E301" s="37"/>
      <c r="F301" s="37"/>
      <c r="G301" s="123"/>
      <c r="H301" s="123"/>
      <c r="K301" s="36"/>
      <c r="L301" s="86"/>
      <c r="M301" s="86"/>
      <c r="N301" s="87"/>
    </row>
    <row r="302" spans="2:14">
      <c r="B302" s="32"/>
      <c r="D302" s="36"/>
      <c r="E302" s="37"/>
      <c r="F302" s="37"/>
      <c r="G302" s="123"/>
      <c r="H302" s="123"/>
      <c r="K302" s="36"/>
      <c r="L302" s="86"/>
      <c r="M302" s="86"/>
      <c r="N302" s="87"/>
    </row>
    <row r="303" spans="2:14">
      <c r="B303" s="32"/>
      <c r="D303" s="36"/>
      <c r="E303" s="37"/>
      <c r="F303" s="37"/>
      <c r="G303" s="123"/>
      <c r="H303" s="123"/>
      <c r="K303" s="36"/>
      <c r="L303" s="86"/>
      <c r="M303" s="86"/>
      <c r="N303" s="87"/>
    </row>
    <row r="304" spans="2:14">
      <c r="B304" s="32"/>
      <c r="D304" s="36"/>
      <c r="E304" s="37"/>
      <c r="F304" s="37"/>
      <c r="G304" s="123"/>
      <c r="H304" s="123"/>
      <c r="K304" s="36"/>
      <c r="L304" s="86"/>
      <c r="M304" s="86"/>
      <c r="N304" s="87"/>
    </row>
    <row r="305" spans="2:14">
      <c r="B305" s="32"/>
      <c r="D305" s="36"/>
      <c r="E305" s="37"/>
      <c r="F305" s="37"/>
      <c r="G305" s="123"/>
      <c r="H305" s="123"/>
      <c r="K305" s="36"/>
      <c r="L305" s="86"/>
      <c r="M305" s="86"/>
      <c r="N305" s="87"/>
    </row>
    <row r="306" spans="2:14">
      <c r="B306" s="32"/>
      <c r="D306" s="36"/>
      <c r="E306" s="37"/>
      <c r="F306" s="37"/>
      <c r="G306" s="123"/>
      <c r="H306" s="123"/>
      <c r="K306" s="36"/>
      <c r="L306" s="86"/>
      <c r="M306" s="86"/>
      <c r="N306" s="87"/>
    </row>
    <row r="307" spans="2:14">
      <c r="B307" s="32"/>
      <c r="D307" s="36"/>
      <c r="E307" s="37"/>
      <c r="F307" s="37"/>
      <c r="G307" s="123"/>
      <c r="H307" s="123"/>
      <c r="K307" s="36"/>
      <c r="L307" s="86"/>
      <c r="M307" s="86"/>
      <c r="N307" s="87"/>
    </row>
    <row r="308" spans="2:14">
      <c r="B308" s="32"/>
      <c r="D308" s="36"/>
      <c r="E308" s="37"/>
      <c r="F308" s="37"/>
      <c r="G308" s="123"/>
      <c r="H308" s="123"/>
      <c r="K308" s="36"/>
      <c r="L308" s="86"/>
      <c r="M308" s="86"/>
      <c r="N308" s="87"/>
    </row>
    <row r="309" spans="2:14">
      <c r="B309" s="32"/>
      <c r="D309" s="36"/>
      <c r="E309" s="37"/>
      <c r="F309" s="37"/>
      <c r="G309" s="123"/>
      <c r="H309" s="123"/>
      <c r="K309" s="36"/>
      <c r="L309" s="86"/>
      <c r="M309" s="86"/>
      <c r="N309" s="87"/>
    </row>
    <row r="310" spans="2:14">
      <c r="B310" s="32"/>
      <c r="D310" s="36"/>
      <c r="E310" s="37"/>
      <c r="F310" s="37"/>
      <c r="G310" s="123"/>
      <c r="H310" s="123"/>
      <c r="K310" s="36"/>
      <c r="L310" s="86"/>
      <c r="M310" s="86"/>
      <c r="N310" s="87"/>
    </row>
  </sheetData>
  <mergeCells count="4">
    <mergeCell ref="B2:D2"/>
    <mergeCell ref="E2:G2"/>
    <mergeCell ref="H2:J2"/>
    <mergeCell ref="K2:M2"/>
  </mergeCells>
  <dataValidations count="1">
    <dataValidation type="list" allowBlank="1" showInputMessage="1" showErrorMessage="1" sqref="D1">
      <formula1>"Boys, Girls"</formula1>
    </dataValidation>
  </dataValidations>
  <pageMargins left="0.6" right="0.6" top="0.75" bottom="0.75" header="0.3" footer="0.3"/>
  <pageSetup scale="73" fitToHeight="2" orientation="portrait" r:id="rId1"/>
  <headerFooter>
    <oddHeader>&amp;LHistorical Stats&amp;R&amp;D</oddHeader>
    <oddFooter>&amp;ROfficial Upton HS Basketball Statistics</oddFooter>
  </headerFooter>
  <rowBreaks count="5" manualBreakCount="5">
    <brk id="35" min="1" max="13" man="1"/>
    <brk id="101" min="1" max="12" man="1"/>
    <brk id="166" min="1" max="12" man="1"/>
    <brk id="206" min="1" max="12" man="1"/>
    <brk id="271" min="1" max="12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2:AD173"/>
  <sheetViews>
    <sheetView workbookViewId="0">
      <pane ySplit="2" topLeftCell="A30" activePane="bottomLeft" state="frozen"/>
      <selection pane="bottomLeft" activeCell="AF150" sqref="AF150"/>
    </sheetView>
  </sheetViews>
  <sheetFormatPr defaultRowHeight="15"/>
  <cols>
    <col min="1" max="1" width="4.28515625" customWidth="1"/>
    <col min="2" max="2" width="19.28515625" customWidth="1"/>
    <col min="3" max="30" width="6.7109375" customWidth="1"/>
  </cols>
  <sheetData>
    <row r="2" spans="2:30">
      <c r="B2" s="133" t="s">
        <v>619</v>
      </c>
      <c r="C2" s="133" t="s">
        <v>16</v>
      </c>
      <c r="D2" s="133" t="s">
        <v>648</v>
      </c>
      <c r="E2" s="133" t="s">
        <v>18</v>
      </c>
      <c r="F2" s="133" t="s">
        <v>707</v>
      </c>
      <c r="G2" s="133" t="s">
        <v>20</v>
      </c>
      <c r="H2" s="133" t="s">
        <v>21</v>
      </c>
      <c r="I2" s="133" t="s">
        <v>708</v>
      </c>
      <c r="J2" s="133" t="s">
        <v>23</v>
      </c>
      <c r="K2" s="133" t="s">
        <v>24</v>
      </c>
      <c r="L2" s="133" t="s">
        <v>12</v>
      </c>
      <c r="M2" s="133" t="s">
        <v>7</v>
      </c>
      <c r="N2" s="133" t="s">
        <v>709</v>
      </c>
      <c r="O2" s="133" t="s">
        <v>710</v>
      </c>
      <c r="P2" s="133" t="s">
        <v>711</v>
      </c>
      <c r="Q2" s="133" t="s">
        <v>2</v>
      </c>
      <c r="R2" s="133" t="s">
        <v>10</v>
      </c>
      <c r="S2" s="133" t="s">
        <v>712</v>
      </c>
      <c r="T2" s="133" t="s">
        <v>714</v>
      </c>
      <c r="U2" s="133" t="s">
        <v>713</v>
      </c>
      <c r="V2" s="133" t="s">
        <v>718</v>
      </c>
      <c r="W2" s="133" t="s">
        <v>719</v>
      </c>
      <c r="X2" s="133" t="s">
        <v>720</v>
      </c>
      <c r="Y2" s="133" t="s">
        <v>721</v>
      </c>
      <c r="Z2" s="133" t="s">
        <v>725</v>
      </c>
      <c r="AA2" s="133" t="s">
        <v>722</v>
      </c>
      <c r="AB2" s="133" t="s">
        <v>723</v>
      </c>
      <c r="AC2" s="133" t="s">
        <v>724</v>
      </c>
      <c r="AD2" s="133" t="s">
        <v>726</v>
      </c>
    </row>
    <row r="3" spans="2:30">
      <c r="B3" s="23" t="str">
        <f>'Pivot Tables'!B5</f>
        <v>Aaron Strandlien, 2019</v>
      </c>
      <c r="C3" s="23">
        <f>'Pivot Tables'!C5</f>
        <v>1</v>
      </c>
      <c r="D3" s="23">
        <f>'Pivot Tables'!D5</f>
        <v>0</v>
      </c>
      <c r="E3" s="23">
        <f>'Pivot Tables'!E5</f>
        <v>0</v>
      </c>
      <c r="F3" s="167" t="e">
        <f t="shared" ref="F3:F34" si="0">D3/E3</f>
        <v>#DIV/0!</v>
      </c>
      <c r="G3" s="23">
        <f>'Pivot Tables'!G5</f>
        <v>0</v>
      </c>
      <c r="H3" s="23">
        <f>'Pivot Tables'!H5</f>
        <v>0</v>
      </c>
      <c r="I3" s="167" t="e">
        <f t="shared" ref="I3:I34" si="1">G3/H3</f>
        <v>#DIV/0!</v>
      </c>
      <c r="J3" s="23">
        <f>'Pivot Tables'!J5</f>
        <v>0</v>
      </c>
      <c r="K3" s="23">
        <f>'Pivot Tables'!K5</f>
        <v>0</v>
      </c>
      <c r="L3" s="167" t="e">
        <f t="shared" ref="L3:L34" si="2">J3/K3</f>
        <v>#DIV/0!</v>
      </c>
      <c r="M3" s="23">
        <f>'Pivot Tables'!M5</f>
        <v>0</v>
      </c>
      <c r="N3" s="23">
        <f>'Pivot Tables'!N5</f>
        <v>0</v>
      </c>
      <c r="O3" s="23">
        <f>'Pivot Tables'!O5</f>
        <v>0</v>
      </c>
      <c r="P3" s="23">
        <f>'Pivot Tables'!P5</f>
        <v>0</v>
      </c>
      <c r="Q3" s="23">
        <f>'Pivot Tables'!Q5</f>
        <v>0</v>
      </c>
      <c r="R3" s="23">
        <f>'Pivot Tables'!R5</f>
        <v>0</v>
      </c>
      <c r="S3" s="23">
        <f>'Pivot Tables'!S5</f>
        <v>0</v>
      </c>
      <c r="T3" s="23">
        <f>'Pivot Tables'!T5</f>
        <v>1</v>
      </c>
      <c r="U3" s="23">
        <f>'Pivot Tables'!U5</f>
        <v>1</v>
      </c>
      <c r="V3" s="168">
        <f>Table1[[#This Row],[Points]]/Table1[[#This Row],[GP]]</f>
        <v>0</v>
      </c>
      <c r="W3" s="168">
        <f>Table1[[#This Row],[O Reb]]/Table1[[#This Row],[GP]]</f>
        <v>0</v>
      </c>
      <c r="X3" s="168">
        <f>Table1[[#This Row],[D Reb]]/Table1[[#This Row],[GP]]</f>
        <v>0</v>
      </c>
      <c r="Y3" s="168">
        <f>Table1[[#This Row],[Reb]]/Table1[[#This Row],[GP]]</f>
        <v>0</v>
      </c>
      <c r="Z3" s="168">
        <f>Table1[[#This Row],[Assists]]/Table1[[#This Row],[GP]]</f>
        <v>0</v>
      </c>
      <c r="AA3" s="168">
        <f>Table1[[#This Row],[Steals]]/Table1[[#This Row],[GP]]</f>
        <v>0</v>
      </c>
      <c r="AB3" s="168">
        <f>Table1[[#This Row],[Blocks]]/Table1[[#This Row],[GP]]</f>
        <v>0</v>
      </c>
      <c r="AC3" s="168">
        <f>Table1[[#This Row],[TOs]]/Table1[[#This Row],[GP]]</f>
        <v>1</v>
      </c>
      <c r="AD3" s="168">
        <f>Table1[[#This Row],[Fouls]]/Table1[[#This Row],[GP]]</f>
        <v>1</v>
      </c>
    </row>
    <row r="4" spans="2:30">
      <c r="B4" s="23" t="str">
        <f>'Pivot Tables'!B6</f>
        <v>Andrew Mcmillan, 2016</v>
      </c>
      <c r="C4" s="23">
        <f>'Pivot Tables'!C6</f>
        <v>39</v>
      </c>
      <c r="D4" s="23">
        <f>'Pivot Tables'!D6</f>
        <v>3</v>
      </c>
      <c r="E4" s="23">
        <f>'Pivot Tables'!E6</f>
        <v>9</v>
      </c>
      <c r="F4" s="167">
        <f t="shared" si="0"/>
        <v>0.33333333333333331</v>
      </c>
      <c r="G4" s="23">
        <f>'Pivot Tables'!G6</f>
        <v>7</v>
      </c>
      <c r="H4" s="23">
        <f>'Pivot Tables'!H6</f>
        <v>34</v>
      </c>
      <c r="I4" s="167">
        <f t="shared" si="1"/>
        <v>0.20588235294117646</v>
      </c>
      <c r="J4" s="23">
        <f>'Pivot Tables'!J6</f>
        <v>5</v>
      </c>
      <c r="K4" s="23">
        <f>'Pivot Tables'!K6</f>
        <v>12</v>
      </c>
      <c r="L4" s="167">
        <f t="shared" si="2"/>
        <v>0.41666666666666669</v>
      </c>
      <c r="M4" s="23">
        <f>'Pivot Tables'!M6</f>
        <v>28</v>
      </c>
      <c r="N4" s="23">
        <f>'Pivot Tables'!N6</f>
        <v>8</v>
      </c>
      <c r="O4" s="23">
        <f>'Pivot Tables'!O6</f>
        <v>11</v>
      </c>
      <c r="P4" s="23">
        <f>'Pivot Tables'!P6</f>
        <v>19</v>
      </c>
      <c r="Q4" s="23">
        <f>'Pivot Tables'!Q6</f>
        <v>9</v>
      </c>
      <c r="R4" s="23">
        <f>'Pivot Tables'!R6</f>
        <v>5</v>
      </c>
      <c r="S4" s="23">
        <f>'Pivot Tables'!S6</f>
        <v>2</v>
      </c>
      <c r="T4" s="23">
        <f>'Pivot Tables'!T6</f>
        <v>35</v>
      </c>
      <c r="U4" s="23">
        <f>'Pivot Tables'!U6</f>
        <v>11</v>
      </c>
      <c r="V4" s="168">
        <f>Table1[[#This Row],[Points]]/Table1[[#This Row],[GP]]</f>
        <v>0.71794871794871795</v>
      </c>
      <c r="W4" s="168">
        <f>Table1[[#This Row],[O Reb]]/Table1[[#This Row],[GP]]</f>
        <v>0.20512820512820512</v>
      </c>
      <c r="X4" s="168">
        <f>Table1[[#This Row],[D Reb]]/Table1[[#This Row],[GP]]</f>
        <v>0.28205128205128205</v>
      </c>
      <c r="Y4" s="168">
        <f>Table1[[#This Row],[Reb]]/Table1[[#This Row],[GP]]</f>
        <v>0.48717948717948717</v>
      </c>
      <c r="Z4" s="168">
        <f>Table1[[#This Row],[Assists]]/Table1[[#This Row],[GP]]</f>
        <v>0.23076923076923078</v>
      </c>
      <c r="AA4" s="168">
        <f>Table1[[#This Row],[Steals]]/Table1[[#This Row],[GP]]</f>
        <v>0.12820512820512819</v>
      </c>
      <c r="AB4" s="168">
        <f>Table1[[#This Row],[Blocks]]/Table1[[#This Row],[GP]]</f>
        <v>5.128205128205128E-2</v>
      </c>
      <c r="AC4" s="168">
        <f>Table1[[#This Row],[TOs]]/Table1[[#This Row],[GP]]</f>
        <v>0.89743589743589747</v>
      </c>
      <c r="AD4" s="168">
        <f>Table1[[#This Row],[Fouls]]/Table1[[#This Row],[GP]]</f>
        <v>0.28205128205128205</v>
      </c>
    </row>
    <row r="5" spans="2:30">
      <c r="B5" s="23" t="str">
        <f>'Pivot Tables'!B7</f>
        <v>Aric Keller, 1997</v>
      </c>
      <c r="C5" s="23">
        <f>'Pivot Tables'!C7</f>
        <v>67</v>
      </c>
      <c r="D5" s="23">
        <f>'Pivot Tables'!D7</f>
        <v>0</v>
      </c>
      <c r="E5" s="23">
        <f>'Pivot Tables'!E7</f>
        <v>0</v>
      </c>
      <c r="F5" s="167" t="e">
        <f t="shared" si="0"/>
        <v>#DIV/0!</v>
      </c>
      <c r="G5" s="23">
        <f>'Pivot Tables'!G7</f>
        <v>455</v>
      </c>
      <c r="H5" s="23">
        <f>'Pivot Tables'!H7</f>
        <v>906</v>
      </c>
      <c r="I5" s="167">
        <f t="shared" si="1"/>
        <v>0.50220750551876381</v>
      </c>
      <c r="J5" s="23">
        <f>'Pivot Tables'!J7</f>
        <v>188</v>
      </c>
      <c r="K5" s="23">
        <f>'Pivot Tables'!K7</f>
        <v>339</v>
      </c>
      <c r="L5" s="167">
        <f t="shared" si="2"/>
        <v>0.55457227138643073</v>
      </c>
      <c r="M5" s="23">
        <f>'Pivot Tables'!M7</f>
        <v>1098</v>
      </c>
      <c r="N5" s="23">
        <f>'Pivot Tables'!N7</f>
        <v>262</v>
      </c>
      <c r="O5" s="23">
        <f>'Pivot Tables'!O7</f>
        <v>368</v>
      </c>
      <c r="P5" s="23">
        <f>'Pivot Tables'!P7</f>
        <v>630</v>
      </c>
      <c r="Q5" s="23">
        <f>'Pivot Tables'!Q7</f>
        <v>57</v>
      </c>
      <c r="R5" s="23">
        <f>'Pivot Tables'!R7</f>
        <v>105</v>
      </c>
      <c r="S5" s="23">
        <f>'Pivot Tables'!S7</f>
        <v>0</v>
      </c>
      <c r="T5" s="23">
        <f>'Pivot Tables'!T7</f>
        <v>86</v>
      </c>
      <c r="U5" s="23">
        <f>'Pivot Tables'!U7</f>
        <v>0</v>
      </c>
      <c r="V5" s="168">
        <f>Table1[[#This Row],[Points]]/Table1[[#This Row],[GP]]</f>
        <v>16.388059701492537</v>
      </c>
      <c r="W5" s="168">
        <f>Table1[[#This Row],[O Reb]]/Table1[[#This Row],[GP]]</f>
        <v>3.91044776119403</v>
      </c>
      <c r="X5" s="168">
        <f>Table1[[#This Row],[D Reb]]/Table1[[#This Row],[GP]]</f>
        <v>5.4925373134328357</v>
      </c>
      <c r="Y5" s="168">
        <f>Table1[[#This Row],[Reb]]/Table1[[#This Row],[GP]]</f>
        <v>9.4029850746268657</v>
      </c>
      <c r="Z5" s="168">
        <f>Table1[[#This Row],[Assists]]/Table1[[#This Row],[GP]]</f>
        <v>0.85074626865671643</v>
      </c>
      <c r="AA5" s="168">
        <f>Table1[[#This Row],[Steals]]/Table1[[#This Row],[GP]]</f>
        <v>1.5671641791044777</v>
      </c>
      <c r="AB5" s="168">
        <f>Table1[[#This Row],[Blocks]]/Table1[[#This Row],[GP]]</f>
        <v>0</v>
      </c>
      <c r="AC5" s="168">
        <f>Table1[[#This Row],[TOs]]/Table1[[#This Row],[GP]]</f>
        <v>1.2835820895522387</v>
      </c>
      <c r="AD5" s="168">
        <f>Table1[[#This Row],[Fouls]]/Table1[[#This Row],[GP]]</f>
        <v>0</v>
      </c>
    </row>
    <row r="6" spans="2:30">
      <c r="B6" s="23" t="str">
        <f>'Pivot Tables'!B8</f>
        <v>Austin Hodson, 2017</v>
      </c>
      <c r="C6" s="23">
        <f>'Pivot Tables'!C8</f>
        <v>13</v>
      </c>
      <c r="D6" s="23">
        <f>'Pivot Tables'!D8</f>
        <v>0</v>
      </c>
      <c r="E6" s="23">
        <f>'Pivot Tables'!E8</f>
        <v>1</v>
      </c>
      <c r="F6" s="167">
        <f t="shared" si="0"/>
        <v>0</v>
      </c>
      <c r="G6" s="23">
        <f>'Pivot Tables'!G8</f>
        <v>2</v>
      </c>
      <c r="H6" s="23">
        <f>'Pivot Tables'!H8</f>
        <v>8</v>
      </c>
      <c r="I6" s="167">
        <f t="shared" si="1"/>
        <v>0.25</v>
      </c>
      <c r="J6" s="23">
        <f>'Pivot Tables'!J8</f>
        <v>1</v>
      </c>
      <c r="K6" s="23">
        <f>'Pivot Tables'!K8</f>
        <v>5</v>
      </c>
      <c r="L6" s="167">
        <f t="shared" si="2"/>
        <v>0.2</v>
      </c>
      <c r="M6" s="23">
        <f>'Pivot Tables'!M8</f>
        <v>5</v>
      </c>
      <c r="N6" s="23">
        <f>'Pivot Tables'!N8</f>
        <v>4</v>
      </c>
      <c r="O6" s="23">
        <f>'Pivot Tables'!O8</f>
        <v>7</v>
      </c>
      <c r="P6" s="23">
        <f>'Pivot Tables'!P8</f>
        <v>11</v>
      </c>
      <c r="Q6" s="23">
        <f>'Pivot Tables'!Q8</f>
        <v>3</v>
      </c>
      <c r="R6" s="23">
        <f>'Pivot Tables'!R8</f>
        <v>4</v>
      </c>
      <c r="S6" s="23">
        <f>'Pivot Tables'!S8</f>
        <v>0</v>
      </c>
      <c r="T6" s="23">
        <f>'Pivot Tables'!T8</f>
        <v>12</v>
      </c>
      <c r="U6" s="23">
        <f>'Pivot Tables'!U8</f>
        <v>2</v>
      </c>
      <c r="V6" s="168">
        <f>Table1[[#This Row],[Points]]/Table1[[#This Row],[GP]]</f>
        <v>0.38461538461538464</v>
      </c>
      <c r="W6" s="168">
        <f>Table1[[#This Row],[O Reb]]/Table1[[#This Row],[GP]]</f>
        <v>0.30769230769230771</v>
      </c>
      <c r="X6" s="168">
        <f>Table1[[#This Row],[D Reb]]/Table1[[#This Row],[GP]]</f>
        <v>0.53846153846153844</v>
      </c>
      <c r="Y6" s="168">
        <f>Table1[[#This Row],[Reb]]/Table1[[#This Row],[GP]]</f>
        <v>0.84615384615384615</v>
      </c>
      <c r="Z6" s="168">
        <f>Table1[[#This Row],[Assists]]/Table1[[#This Row],[GP]]</f>
        <v>0.23076923076923078</v>
      </c>
      <c r="AA6" s="168">
        <f>Table1[[#This Row],[Steals]]/Table1[[#This Row],[GP]]</f>
        <v>0.30769230769230771</v>
      </c>
      <c r="AB6" s="168">
        <f>Table1[[#This Row],[Blocks]]/Table1[[#This Row],[GP]]</f>
        <v>0</v>
      </c>
      <c r="AC6" s="168">
        <f>Table1[[#This Row],[TOs]]/Table1[[#This Row],[GP]]</f>
        <v>0.92307692307692313</v>
      </c>
      <c r="AD6" s="168">
        <f>Table1[[#This Row],[Fouls]]/Table1[[#This Row],[GP]]</f>
        <v>0.15384615384615385</v>
      </c>
    </row>
    <row r="7" spans="2:30">
      <c r="B7" s="23" t="str">
        <f>'Pivot Tables'!B9</f>
        <v>Bart Pautz, 1996</v>
      </c>
      <c r="C7" s="23">
        <f>'Pivot Tables'!C9</f>
        <v>46</v>
      </c>
      <c r="D7" s="23">
        <f>'Pivot Tables'!D9</f>
        <v>49</v>
      </c>
      <c r="E7" s="23">
        <f>'Pivot Tables'!E9</f>
        <v>186</v>
      </c>
      <c r="F7" s="167">
        <f t="shared" si="0"/>
        <v>0.26344086021505375</v>
      </c>
      <c r="G7" s="23">
        <f>'Pivot Tables'!G9</f>
        <v>205</v>
      </c>
      <c r="H7" s="23">
        <f>'Pivot Tables'!H9</f>
        <v>422</v>
      </c>
      <c r="I7" s="167">
        <f t="shared" si="1"/>
        <v>0.48578199052132703</v>
      </c>
      <c r="J7" s="23">
        <f>'Pivot Tables'!J9</f>
        <v>136</v>
      </c>
      <c r="K7" s="23">
        <f>'Pivot Tables'!K9</f>
        <v>218</v>
      </c>
      <c r="L7" s="167">
        <f t="shared" si="2"/>
        <v>0.62385321100917435</v>
      </c>
      <c r="M7" s="23">
        <f>'Pivot Tables'!M9</f>
        <v>693</v>
      </c>
      <c r="N7" s="23">
        <f>'Pivot Tables'!N9</f>
        <v>95</v>
      </c>
      <c r="O7" s="23">
        <f>'Pivot Tables'!O9</f>
        <v>169</v>
      </c>
      <c r="P7" s="23">
        <f>'Pivot Tables'!P9</f>
        <v>264</v>
      </c>
      <c r="Q7" s="23">
        <f>'Pivot Tables'!Q9</f>
        <v>134</v>
      </c>
      <c r="R7" s="23">
        <f>'Pivot Tables'!R9</f>
        <v>109</v>
      </c>
      <c r="S7" s="23">
        <f>'Pivot Tables'!S9</f>
        <v>0</v>
      </c>
      <c r="T7" s="23">
        <f>'Pivot Tables'!T9</f>
        <v>147</v>
      </c>
      <c r="U7" s="23">
        <f>'Pivot Tables'!U9</f>
        <v>0</v>
      </c>
      <c r="V7" s="168">
        <f>Table1[[#This Row],[Points]]/Table1[[#This Row],[GP]]</f>
        <v>15.065217391304348</v>
      </c>
      <c r="W7" s="168">
        <f>Table1[[#This Row],[O Reb]]/Table1[[#This Row],[GP]]</f>
        <v>2.0652173913043477</v>
      </c>
      <c r="X7" s="168">
        <f>Table1[[#This Row],[D Reb]]/Table1[[#This Row],[GP]]</f>
        <v>3.6739130434782608</v>
      </c>
      <c r="Y7" s="168">
        <f>Table1[[#This Row],[Reb]]/Table1[[#This Row],[GP]]</f>
        <v>5.7391304347826084</v>
      </c>
      <c r="Z7" s="168">
        <f>Table1[[#This Row],[Assists]]/Table1[[#This Row],[GP]]</f>
        <v>2.9130434782608696</v>
      </c>
      <c r="AA7" s="168">
        <f>Table1[[#This Row],[Steals]]/Table1[[#This Row],[GP]]</f>
        <v>2.3695652173913042</v>
      </c>
      <c r="AB7" s="168">
        <f>Table1[[#This Row],[Blocks]]/Table1[[#This Row],[GP]]</f>
        <v>0</v>
      </c>
      <c r="AC7" s="168">
        <f>Table1[[#This Row],[TOs]]/Table1[[#This Row],[GP]]</f>
        <v>3.1956521739130435</v>
      </c>
      <c r="AD7" s="168">
        <f>Table1[[#This Row],[Fouls]]/Table1[[#This Row],[GP]]</f>
        <v>0</v>
      </c>
    </row>
    <row r="8" spans="2:30">
      <c r="B8" s="23" t="str">
        <f>'Pivot Tables'!B10</f>
        <v>Ben Carpenter, 2025</v>
      </c>
      <c r="C8" s="23">
        <f>'Pivot Tables'!C10</f>
        <v>12</v>
      </c>
      <c r="D8" s="23">
        <f>'Pivot Tables'!D10</f>
        <v>0</v>
      </c>
      <c r="E8" s="23">
        <f>'Pivot Tables'!E10</f>
        <v>0</v>
      </c>
      <c r="F8" s="167" t="e">
        <f t="shared" si="0"/>
        <v>#DIV/0!</v>
      </c>
      <c r="G8" s="23">
        <f>'Pivot Tables'!G10</f>
        <v>1</v>
      </c>
      <c r="H8" s="23">
        <f>'Pivot Tables'!H10</f>
        <v>8</v>
      </c>
      <c r="I8" s="167">
        <f t="shared" si="1"/>
        <v>0.125</v>
      </c>
      <c r="J8" s="23">
        <f>'Pivot Tables'!J10</f>
        <v>0</v>
      </c>
      <c r="K8" s="23">
        <f>'Pivot Tables'!K10</f>
        <v>0</v>
      </c>
      <c r="L8" s="167" t="e">
        <f t="shared" si="2"/>
        <v>#DIV/0!</v>
      </c>
      <c r="M8" s="23">
        <f>'Pivot Tables'!M10</f>
        <v>2</v>
      </c>
      <c r="N8" s="23">
        <f>'Pivot Tables'!N10</f>
        <v>2</v>
      </c>
      <c r="O8" s="23">
        <f>'Pivot Tables'!O10</f>
        <v>5</v>
      </c>
      <c r="P8" s="23">
        <f>'Pivot Tables'!P10</f>
        <v>7</v>
      </c>
      <c r="Q8" s="23">
        <f>'Pivot Tables'!Q10</f>
        <v>2</v>
      </c>
      <c r="R8" s="23">
        <f>'Pivot Tables'!R10</f>
        <v>0</v>
      </c>
      <c r="S8" s="23">
        <f>'Pivot Tables'!S10</f>
        <v>0</v>
      </c>
      <c r="T8" s="23">
        <f>'Pivot Tables'!T10</f>
        <v>1</v>
      </c>
      <c r="U8" s="23">
        <f>'Pivot Tables'!U10</f>
        <v>4</v>
      </c>
      <c r="V8" s="168">
        <f>Table1[[#This Row],[Points]]/Table1[[#This Row],[GP]]</f>
        <v>0.16666666666666666</v>
      </c>
      <c r="W8" s="168">
        <f>Table1[[#This Row],[O Reb]]/Table1[[#This Row],[GP]]</f>
        <v>0.16666666666666666</v>
      </c>
      <c r="X8" s="168">
        <f>Table1[[#This Row],[D Reb]]/Table1[[#This Row],[GP]]</f>
        <v>0.41666666666666669</v>
      </c>
      <c r="Y8" s="168">
        <f>Table1[[#This Row],[Reb]]/Table1[[#This Row],[GP]]</f>
        <v>0.58333333333333337</v>
      </c>
      <c r="Z8" s="168">
        <f>Table1[[#This Row],[Assists]]/Table1[[#This Row],[GP]]</f>
        <v>0.16666666666666666</v>
      </c>
      <c r="AA8" s="168">
        <f>Table1[[#This Row],[Steals]]/Table1[[#This Row],[GP]]</f>
        <v>0</v>
      </c>
      <c r="AB8" s="168">
        <f>Table1[[#This Row],[Blocks]]/Table1[[#This Row],[GP]]</f>
        <v>0</v>
      </c>
      <c r="AC8" s="168">
        <f>Table1[[#This Row],[TOs]]/Table1[[#This Row],[GP]]</f>
        <v>8.3333333333333329E-2</v>
      </c>
      <c r="AD8" s="168">
        <f>Table1[[#This Row],[Fouls]]/Table1[[#This Row],[GP]]</f>
        <v>0.33333333333333331</v>
      </c>
    </row>
    <row r="9" spans="2:30">
      <c r="B9" s="23" t="str">
        <f>'Pivot Tables'!B11</f>
        <v>Brad Hockett, 1997</v>
      </c>
      <c r="C9" s="23">
        <f>'Pivot Tables'!C11</f>
        <v>50</v>
      </c>
      <c r="D9" s="23">
        <f>'Pivot Tables'!D11</f>
        <v>19</v>
      </c>
      <c r="E9" s="23">
        <f>'Pivot Tables'!E11</f>
        <v>87</v>
      </c>
      <c r="F9" s="167">
        <f t="shared" si="0"/>
        <v>0.21839080459770116</v>
      </c>
      <c r="G9" s="23">
        <f>'Pivot Tables'!G11</f>
        <v>36</v>
      </c>
      <c r="H9" s="23">
        <f>'Pivot Tables'!H11</f>
        <v>102</v>
      </c>
      <c r="I9" s="167">
        <f t="shared" si="1"/>
        <v>0.35294117647058826</v>
      </c>
      <c r="J9" s="23">
        <f>'Pivot Tables'!J11</f>
        <v>59</v>
      </c>
      <c r="K9" s="23">
        <f>'Pivot Tables'!K11</f>
        <v>84</v>
      </c>
      <c r="L9" s="167">
        <f t="shared" si="2"/>
        <v>0.70238095238095233</v>
      </c>
      <c r="M9" s="23">
        <f>'Pivot Tables'!M11</f>
        <v>188</v>
      </c>
      <c r="N9" s="23">
        <f>'Pivot Tables'!N11</f>
        <v>18</v>
      </c>
      <c r="O9" s="23">
        <f>'Pivot Tables'!O11</f>
        <v>46</v>
      </c>
      <c r="P9" s="23">
        <f>'Pivot Tables'!P11</f>
        <v>64</v>
      </c>
      <c r="Q9" s="23">
        <f>'Pivot Tables'!Q11</f>
        <v>119</v>
      </c>
      <c r="R9" s="23">
        <f>'Pivot Tables'!R11</f>
        <v>51</v>
      </c>
      <c r="S9" s="23">
        <f>'Pivot Tables'!S11</f>
        <v>0</v>
      </c>
      <c r="T9" s="23">
        <f>'Pivot Tables'!T11</f>
        <v>88</v>
      </c>
      <c r="U9" s="23">
        <f>'Pivot Tables'!U11</f>
        <v>0</v>
      </c>
      <c r="V9" s="168">
        <f>Table1[[#This Row],[Points]]/Table1[[#This Row],[GP]]</f>
        <v>3.76</v>
      </c>
      <c r="W9" s="168">
        <f>Table1[[#This Row],[O Reb]]/Table1[[#This Row],[GP]]</f>
        <v>0.36</v>
      </c>
      <c r="X9" s="168">
        <f>Table1[[#This Row],[D Reb]]/Table1[[#This Row],[GP]]</f>
        <v>0.92</v>
      </c>
      <c r="Y9" s="168">
        <f>Table1[[#This Row],[Reb]]/Table1[[#This Row],[GP]]</f>
        <v>1.28</v>
      </c>
      <c r="Z9" s="168">
        <f>Table1[[#This Row],[Assists]]/Table1[[#This Row],[GP]]</f>
        <v>2.38</v>
      </c>
      <c r="AA9" s="168">
        <f>Table1[[#This Row],[Steals]]/Table1[[#This Row],[GP]]</f>
        <v>1.02</v>
      </c>
      <c r="AB9" s="168">
        <f>Table1[[#This Row],[Blocks]]/Table1[[#This Row],[GP]]</f>
        <v>0</v>
      </c>
      <c r="AC9" s="168">
        <f>Table1[[#This Row],[TOs]]/Table1[[#This Row],[GP]]</f>
        <v>1.76</v>
      </c>
      <c r="AD9" s="168">
        <f>Table1[[#This Row],[Fouls]]/Table1[[#This Row],[GP]]</f>
        <v>0</v>
      </c>
    </row>
    <row r="10" spans="2:30">
      <c r="B10" s="23" t="str">
        <f>'Pivot Tables'!B12</f>
        <v>Brad Locke, 1992</v>
      </c>
      <c r="C10" s="23">
        <f>'Pivot Tables'!C12</f>
        <v>62</v>
      </c>
      <c r="D10" s="23">
        <f>'Pivot Tables'!D12</f>
        <v>18</v>
      </c>
      <c r="E10" s="23">
        <f>'Pivot Tables'!E12</f>
        <v>98</v>
      </c>
      <c r="F10" s="167">
        <f t="shared" si="0"/>
        <v>0.18367346938775511</v>
      </c>
      <c r="G10" s="23">
        <f>'Pivot Tables'!G12</f>
        <v>167</v>
      </c>
      <c r="H10" s="23">
        <f>'Pivot Tables'!H12</f>
        <v>345</v>
      </c>
      <c r="I10" s="167">
        <f t="shared" si="1"/>
        <v>0.48405797101449277</v>
      </c>
      <c r="J10" s="23">
        <f>'Pivot Tables'!J12</f>
        <v>103</v>
      </c>
      <c r="K10" s="23">
        <f>'Pivot Tables'!K12</f>
        <v>148</v>
      </c>
      <c r="L10" s="167">
        <f t="shared" si="2"/>
        <v>0.69594594594594594</v>
      </c>
      <c r="M10" s="23">
        <f>'Pivot Tables'!M12</f>
        <v>491</v>
      </c>
      <c r="N10" s="23">
        <f>'Pivot Tables'!N12</f>
        <v>93</v>
      </c>
      <c r="O10" s="23">
        <f>'Pivot Tables'!O12</f>
        <v>65</v>
      </c>
      <c r="P10" s="23">
        <f>'Pivot Tables'!P12</f>
        <v>158</v>
      </c>
      <c r="Q10" s="23">
        <f>'Pivot Tables'!Q12</f>
        <v>114</v>
      </c>
      <c r="R10" s="23">
        <f>'Pivot Tables'!R12</f>
        <v>102</v>
      </c>
      <c r="S10" s="23">
        <f>'Pivot Tables'!S12</f>
        <v>0</v>
      </c>
      <c r="T10" s="23">
        <f>'Pivot Tables'!T12</f>
        <v>90</v>
      </c>
      <c r="U10" s="23">
        <f>'Pivot Tables'!U12</f>
        <v>0</v>
      </c>
      <c r="V10" s="168">
        <f>Table1[[#This Row],[Points]]/Table1[[#This Row],[GP]]</f>
        <v>7.919354838709677</v>
      </c>
      <c r="W10" s="168">
        <f>Table1[[#This Row],[O Reb]]/Table1[[#This Row],[GP]]</f>
        <v>1.5</v>
      </c>
      <c r="X10" s="168">
        <f>Table1[[#This Row],[D Reb]]/Table1[[#This Row],[GP]]</f>
        <v>1.0483870967741935</v>
      </c>
      <c r="Y10" s="168">
        <f>Table1[[#This Row],[Reb]]/Table1[[#This Row],[GP]]</f>
        <v>2.5483870967741935</v>
      </c>
      <c r="Z10" s="168">
        <f>Table1[[#This Row],[Assists]]/Table1[[#This Row],[GP]]</f>
        <v>1.8387096774193548</v>
      </c>
      <c r="AA10" s="168">
        <f>Table1[[#This Row],[Steals]]/Table1[[#This Row],[GP]]</f>
        <v>1.6451612903225807</v>
      </c>
      <c r="AB10" s="168">
        <f>Table1[[#This Row],[Blocks]]/Table1[[#This Row],[GP]]</f>
        <v>0</v>
      </c>
      <c r="AC10" s="168">
        <f>Table1[[#This Row],[TOs]]/Table1[[#This Row],[GP]]</f>
        <v>1.4516129032258065</v>
      </c>
      <c r="AD10" s="168">
        <f>Table1[[#This Row],[Fouls]]/Table1[[#This Row],[GP]]</f>
        <v>0</v>
      </c>
    </row>
    <row r="11" spans="2:30">
      <c r="B11" s="23" t="str">
        <f>'Pivot Tables'!B13</f>
        <v>Brandon Ellis, 1997</v>
      </c>
      <c r="C11" s="23">
        <f>'Pivot Tables'!C13</f>
        <v>3</v>
      </c>
      <c r="D11" s="23">
        <f>'Pivot Tables'!D13</f>
        <v>0</v>
      </c>
      <c r="E11" s="23">
        <f>'Pivot Tables'!E13</f>
        <v>0</v>
      </c>
      <c r="F11" s="167" t="e">
        <f t="shared" si="0"/>
        <v>#DIV/0!</v>
      </c>
      <c r="G11" s="23">
        <f>'Pivot Tables'!G13</f>
        <v>1</v>
      </c>
      <c r="H11" s="23">
        <f>'Pivot Tables'!H13</f>
        <v>1</v>
      </c>
      <c r="I11" s="167">
        <f t="shared" si="1"/>
        <v>1</v>
      </c>
      <c r="J11" s="23">
        <f>'Pivot Tables'!J13</f>
        <v>0</v>
      </c>
      <c r="K11" s="23">
        <f>'Pivot Tables'!K13</f>
        <v>0</v>
      </c>
      <c r="L11" s="167" t="e">
        <f t="shared" si="2"/>
        <v>#DIV/0!</v>
      </c>
      <c r="M11" s="23">
        <f>'Pivot Tables'!M13</f>
        <v>2</v>
      </c>
      <c r="N11" s="23">
        <f>'Pivot Tables'!N13</f>
        <v>0</v>
      </c>
      <c r="O11" s="23">
        <f>'Pivot Tables'!O13</f>
        <v>0</v>
      </c>
      <c r="P11" s="23">
        <f>'Pivot Tables'!P13</f>
        <v>0</v>
      </c>
      <c r="Q11" s="23">
        <f>'Pivot Tables'!Q13</f>
        <v>0</v>
      </c>
      <c r="R11" s="23">
        <f>'Pivot Tables'!R13</f>
        <v>1</v>
      </c>
      <c r="S11" s="23">
        <f>'Pivot Tables'!S13</f>
        <v>0</v>
      </c>
      <c r="T11" s="23">
        <f>'Pivot Tables'!T13</f>
        <v>0</v>
      </c>
      <c r="U11" s="23">
        <f>'Pivot Tables'!U13</f>
        <v>0</v>
      </c>
      <c r="V11" s="168">
        <f>Table1[[#This Row],[Points]]/Table1[[#This Row],[GP]]</f>
        <v>0.66666666666666663</v>
      </c>
      <c r="W11" s="168">
        <f>Table1[[#This Row],[O Reb]]/Table1[[#This Row],[GP]]</f>
        <v>0</v>
      </c>
      <c r="X11" s="168">
        <f>Table1[[#This Row],[D Reb]]/Table1[[#This Row],[GP]]</f>
        <v>0</v>
      </c>
      <c r="Y11" s="168">
        <f>Table1[[#This Row],[Reb]]/Table1[[#This Row],[GP]]</f>
        <v>0</v>
      </c>
      <c r="Z11" s="168">
        <f>Table1[[#This Row],[Assists]]/Table1[[#This Row],[GP]]</f>
        <v>0</v>
      </c>
      <c r="AA11" s="168">
        <f>Table1[[#This Row],[Steals]]/Table1[[#This Row],[GP]]</f>
        <v>0.33333333333333331</v>
      </c>
      <c r="AB11" s="168">
        <f>Table1[[#This Row],[Blocks]]/Table1[[#This Row],[GP]]</f>
        <v>0</v>
      </c>
      <c r="AC11" s="168">
        <f>Table1[[#This Row],[TOs]]/Table1[[#This Row],[GP]]</f>
        <v>0</v>
      </c>
      <c r="AD11" s="168">
        <f>Table1[[#This Row],[Fouls]]/Table1[[#This Row],[GP]]</f>
        <v>0</v>
      </c>
    </row>
    <row r="12" spans="2:30">
      <c r="B12" s="23" t="str">
        <f>'Pivot Tables'!B14</f>
        <v>Brayden Bruce, 2021</v>
      </c>
      <c r="C12" s="23">
        <f>'Pivot Tables'!C14</f>
        <v>98</v>
      </c>
      <c r="D12" s="23">
        <f>'Pivot Tables'!D14</f>
        <v>33</v>
      </c>
      <c r="E12" s="23">
        <f>'Pivot Tables'!E14</f>
        <v>138</v>
      </c>
      <c r="F12" s="167">
        <f t="shared" si="0"/>
        <v>0.2391304347826087</v>
      </c>
      <c r="G12" s="23">
        <f>'Pivot Tables'!G14</f>
        <v>158</v>
      </c>
      <c r="H12" s="23">
        <f>'Pivot Tables'!H14</f>
        <v>332</v>
      </c>
      <c r="I12" s="167">
        <f t="shared" si="1"/>
        <v>0.4759036144578313</v>
      </c>
      <c r="J12" s="23">
        <f>'Pivot Tables'!J14</f>
        <v>95</v>
      </c>
      <c r="K12" s="23">
        <f>'Pivot Tables'!K14</f>
        <v>183</v>
      </c>
      <c r="L12" s="167">
        <f t="shared" si="2"/>
        <v>0.51912568306010931</v>
      </c>
      <c r="M12" s="23">
        <f>'Pivot Tables'!M14</f>
        <v>510</v>
      </c>
      <c r="N12" s="23">
        <f>'Pivot Tables'!N14</f>
        <v>143</v>
      </c>
      <c r="O12" s="23">
        <f>'Pivot Tables'!O14</f>
        <v>181</v>
      </c>
      <c r="P12" s="23">
        <f>'Pivot Tables'!P14</f>
        <v>327</v>
      </c>
      <c r="Q12" s="23">
        <f>'Pivot Tables'!Q14</f>
        <v>277</v>
      </c>
      <c r="R12" s="23">
        <f>'Pivot Tables'!R14</f>
        <v>119</v>
      </c>
      <c r="S12" s="23">
        <f>'Pivot Tables'!S14</f>
        <v>5</v>
      </c>
      <c r="T12" s="23">
        <f>'Pivot Tables'!T14</f>
        <v>204</v>
      </c>
      <c r="U12" s="23">
        <f>'Pivot Tables'!U14</f>
        <v>160</v>
      </c>
      <c r="V12" s="168">
        <f>Table1[[#This Row],[Points]]/Table1[[#This Row],[GP]]</f>
        <v>5.204081632653061</v>
      </c>
      <c r="W12" s="168">
        <f>Table1[[#This Row],[O Reb]]/Table1[[#This Row],[GP]]</f>
        <v>1.4591836734693877</v>
      </c>
      <c r="X12" s="168">
        <f>Table1[[#This Row],[D Reb]]/Table1[[#This Row],[GP]]</f>
        <v>1.846938775510204</v>
      </c>
      <c r="Y12" s="168">
        <f>Table1[[#This Row],[Reb]]/Table1[[#This Row],[GP]]</f>
        <v>3.3367346938775508</v>
      </c>
      <c r="Z12" s="168">
        <f>Table1[[#This Row],[Assists]]/Table1[[#This Row],[GP]]</f>
        <v>2.8265306122448979</v>
      </c>
      <c r="AA12" s="168">
        <f>Table1[[#This Row],[Steals]]/Table1[[#This Row],[GP]]</f>
        <v>1.2142857142857142</v>
      </c>
      <c r="AB12" s="168">
        <f>Table1[[#This Row],[Blocks]]/Table1[[#This Row],[GP]]</f>
        <v>5.1020408163265307E-2</v>
      </c>
      <c r="AC12" s="168">
        <f>Table1[[#This Row],[TOs]]/Table1[[#This Row],[GP]]</f>
        <v>2.0816326530612246</v>
      </c>
      <c r="AD12" s="168">
        <f>Table1[[#This Row],[Fouls]]/Table1[[#This Row],[GP]]</f>
        <v>1.6326530612244898</v>
      </c>
    </row>
    <row r="13" spans="2:30">
      <c r="B13" s="23" t="str">
        <f>'Pivot Tables'!B15</f>
        <v>Brett Bruce, 1999</v>
      </c>
      <c r="C13" s="23">
        <f>'Pivot Tables'!C15</f>
        <v>52</v>
      </c>
      <c r="D13" s="23">
        <f>'Pivot Tables'!D15</f>
        <v>24</v>
      </c>
      <c r="E13" s="23">
        <f>'Pivot Tables'!E15</f>
        <v>53</v>
      </c>
      <c r="F13" s="167">
        <f t="shared" si="0"/>
        <v>0.45283018867924529</v>
      </c>
      <c r="G13" s="23">
        <f>'Pivot Tables'!G15</f>
        <v>36</v>
      </c>
      <c r="H13" s="23">
        <f>'Pivot Tables'!H15</f>
        <v>104</v>
      </c>
      <c r="I13" s="167">
        <f t="shared" si="1"/>
        <v>0.34615384615384615</v>
      </c>
      <c r="J13" s="23">
        <f>'Pivot Tables'!J15</f>
        <v>26</v>
      </c>
      <c r="K13" s="23">
        <f>'Pivot Tables'!K15</f>
        <v>60</v>
      </c>
      <c r="L13" s="167">
        <f t="shared" si="2"/>
        <v>0.43333333333333335</v>
      </c>
      <c r="M13" s="23">
        <f>'Pivot Tables'!M15</f>
        <v>170</v>
      </c>
      <c r="N13" s="23">
        <f>'Pivot Tables'!N15</f>
        <v>50</v>
      </c>
      <c r="O13" s="23">
        <f>'Pivot Tables'!O15</f>
        <v>42</v>
      </c>
      <c r="P13" s="23">
        <f>'Pivot Tables'!P15</f>
        <v>44</v>
      </c>
      <c r="Q13" s="23">
        <f>'Pivot Tables'!Q15</f>
        <v>109</v>
      </c>
      <c r="R13" s="23">
        <f>'Pivot Tables'!R15</f>
        <v>60</v>
      </c>
      <c r="S13" s="23">
        <f>'Pivot Tables'!S15</f>
        <v>0</v>
      </c>
      <c r="T13" s="23">
        <f>'Pivot Tables'!T15</f>
        <v>99</v>
      </c>
      <c r="U13" s="23">
        <f>'Pivot Tables'!U15</f>
        <v>0</v>
      </c>
      <c r="V13" s="168">
        <f>Table1[[#This Row],[Points]]/Table1[[#This Row],[GP]]</f>
        <v>3.2692307692307692</v>
      </c>
      <c r="W13" s="168">
        <f>Table1[[#This Row],[O Reb]]/Table1[[#This Row],[GP]]</f>
        <v>0.96153846153846156</v>
      </c>
      <c r="X13" s="168">
        <f>Table1[[#This Row],[D Reb]]/Table1[[#This Row],[GP]]</f>
        <v>0.80769230769230771</v>
      </c>
      <c r="Y13" s="168">
        <f>Table1[[#This Row],[Reb]]/Table1[[#This Row],[GP]]</f>
        <v>0.84615384615384615</v>
      </c>
      <c r="Z13" s="168">
        <f>Table1[[#This Row],[Assists]]/Table1[[#This Row],[GP]]</f>
        <v>2.0961538461538463</v>
      </c>
      <c r="AA13" s="168">
        <f>Table1[[#This Row],[Steals]]/Table1[[#This Row],[GP]]</f>
        <v>1.1538461538461537</v>
      </c>
      <c r="AB13" s="168">
        <f>Table1[[#This Row],[Blocks]]/Table1[[#This Row],[GP]]</f>
        <v>0</v>
      </c>
      <c r="AC13" s="168">
        <f>Table1[[#This Row],[TOs]]/Table1[[#This Row],[GP]]</f>
        <v>1.9038461538461537</v>
      </c>
      <c r="AD13" s="168">
        <f>Table1[[#This Row],[Fouls]]/Table1[[#This Row],[GP]]</f>
        <v>0</v>
      </c>
    </row>
    <row r="14" spans="2:30">
      <c r="B14" s="23" t="str">
        <f>'Pivot Tables'!B16</f>
        <v>Brian Barritt, 1995</v>
      </c>
      <c r="C14" s="23">
        <f>'Pivot Tables'!C16</f>
        <v>56</v>
      </c>
      <c r="D14" s="23">
        <f>'Pivot Tables'!D16</f>
        <v>1</v>
      </c>
      <c r="E14" s="23">
        <f>'Pivot Tables'!E16</f>
        <v>5</v>
      </c>
      <c r="F14" s="167">
        <f t="shared" si="0"/>
        <v>0.2</v>
      </c>
      <c r="G14" s="23">
        <f>'Pivot Tables'!G16</f>
        <v>88</v>
      </c>
      <c r="H14" s="23">
        <f>'Pivot Tables'!H16</f>
        <v>209</v>
      </c>
      <c r="I14" s="167">
        <f t="shared" si="1"/>
        <v>0.42105263157894735</v>
      </c>
      <c r="J14" s="23">
        <f>'Pivot Tables'!J16</f>
        <v>73</v>
      </c>
      <c r="K14" s="23">
        <f>'Pivot Tables'!K16</f>
        <v>121</v>
      </c>
      <c r="L14" s="167">
        <f t="shared" si="2"/>
        <v>0.60330578512396693</v>
      </c>
      <c r="M14" s="23">
        <f>'Pivot Tables'!M16</f>
        <v>252</v>
      </c>
      <c r="N14" s="23">
        <f>'Pivot Tables'!N16</f>
        <v>93</v>
      </c>
      <c r="O14" s="23">
        <f>'Pivot Tables'!O16</f>
        <v>123</v>
      </c>
      <c r="P14" s="23">
        <f>'Pivot Tables'!P16</f>
        <v>216</v>
      </c>
      <c r="Q14" s="23">
        <f>'Pivot Tables'!Q16</f>
        <v>57</v>
      </c>
      <c r="R14" s="23">
        <f>'Pivot Tables'!R16</f>
        <v>83</v>
      </c>
      <c r="S14" s="23">
        <f>'Pivot Tables'!S16</f>
        <v>0</v>
      </c>
      <c r="T14" s="23">
        <f>'Pivot Tables'!T16</f>
        <v>72</v>
      </c>
      <c r="U14" s="23">
        <f>'Pivot Tables'!U16</f>
        <v>0</v>
      </c>
      <c r="V14" s="168">
        <f>Table1[[#This Row],[Points]]/Table1[[#This Row],[GP]]</f>
        <v>4.5</v>
      </c>
      <c r="W14" s="168">
        <f>Table1[[#This Row],[O Reb]]/Table1[[#This Row],[GP]]</f>
        <v>1.6607142857142858</v>
      </c>
      <c r="X14" s="168">
        <f>Table1[[#This Row],[D Reb]]/Table1[[#This Row],[GP]]</f>
        <v>2.1964285714285716</v>
      </c>
      <c r="Y14" s="168">
        <f>Table1[[#This Row],[Reb]]/Table1[[#This Row],[GP]]</f>
        <v>3.8571428571428572</v>
      </c>
      <c r="Z14" s="168">
        <f>Table1[[#This Row],[Assists]]/Table1[[#This Row],[GP]]</f>
        <v>1.0178571428571428</v>
      </c>
      <c r="AA14" s="168">
        <f>Table1[[#This Row],[Steals]]/Table1[[#This Row],[GP]]</f>
        <v>1.4821428571428572</v>
      </c>
      <c r="AB14" s="168">
        <f>Table1[[#This Row],[Blocks]]/Table1[[#This Row],[GP]]</f>
        <v>0</v>
      </c>
      <c r="AC14" s="168">
        <f>Table1[[#This Row],[TOs]]/Table1[[#This Row],[GP]]</f>
        <v>1.2857142857142858</v>
      </c>
      <c r="AD14" s="168">
        <f>Table1[[#This Row],[Fouls]]/Table1[[#This Row],[GP]]</f>
        <v>0</v>
      </c>
    </row>
    <row r="15" spans="2:30">
      <c r="B15" s="23" t="str">
        <f>'Pivot Tables'!B17</f>
        <v>Bridger Alishouse, 2021</v>
      </c>
      <c r="C15" s="23">
        <f>'Pivot Tables'!C17</f>
        <v>17</v>
      </c>
      <c r="D15" s="23">
        <f>'Pivot Tables'!D17</f>
        <v>0</v>
      </c>
      <c r="E15" s="23">
        <f>'Pivot Tables'!E17</f>
        <v>1</v>
      </c>
      <c r="F15" s="167">
        <f t="shared" si="0"/>
        <v>0</v>
      </c>
      <c r="G15" s="23">
        <f>'Pivot Tables'!G17</f>
        <v>2</v>
      </c>
      <c r="H15" s="23">
        <f>'Pivot Tables'!H17</f>
        <v>8</v>
      </c>
      <c r="I15" s="167">
        <f t="shared" si="1"/>
        <v>0.25</v>
      </c>
      <c r="J15" s="23">
        <f>'Pivot Tables'!J17</f>
        <v>0</v>
      </c>
      <c r="K15" s="23">
        <f>'Pivot Tables'!K17</f>
        <v>0</v>
      </c>
      <c r="L15" s="167" t="e">
        <f t="shared" si="2"/>
        <v>#DIV/0!</v>
      </c>
      <c r="M15" s="23">
        <f>'Pivot Tables'!M17</f>
        <v>4</v>
      </c>
      <c r="N15" s="23">
        <f>'Pivot Tables'!N17</f>
        <v>2</v>
      </c>
      <c r="O15" s="23">
        <f>'Pivot Tables'!O17</f>
        <v>5</v>
      </c>
      <c r="P15" s="23">
        <f>'Pivot Tables'!P17</f>
        <v>7</v>
      </c>
      <c r="Q15" s="23">
        <f>'Pivot Tables'!Q17</f>
        <v>6</v>
      </c>
      <c r="R15" s="23">
        <f>'Pivot Tables'!R17</f>
        <v>1</v>
      </c>
      <c r="S15" s="23">
        <f>'Pivot Tables'!S17</f>
        <v>0</v>
      </c>
      <c r="T15" s="23">
        <f>'Pivot Tables'!T17</f>
        <v>8</v>
      </c>
      <c r="U15" s="23">
        <f>'Pivot Tables'!U17</f>
        <v>2</v>
      </c>
      <c r="V15" s="168">
        <f>Table1[[#This Row],[Points]]/Table1[[#This Row],[GP]]</f>
        <v>0.23529411764705882</v>
      </c>
      <c r="W15" s="168">
        <f>Table1[[#This Row],[O Reb]]/Table1[[#This Row],[GP]]</f>
        <v>0.11764705882352941</v>
      </c>
      <c r="X15" s="168">
        <f>Table1[[#This Row],[D Reb]]/Table1[[#This Row],[GP]]</f>
        <v>0.29411764705882354</v>
      </c>
      <c r="Y15" s="168">
        <f>Table1[[#This Row],[Reb]]/Table1[[#This Row],[GP]]</f>
        <v>0.41176470588235292</v>
      </c>
      <c r="Z15" s="168">
        <f>Table1[[#This Row],[Assists]]/Table1[[#This Row],[GP]]</f>
        <v>0.35294117647058826</v>
      </c>
      <c r="AA15" s="168">
        <f>Table1[[#This Row],[Steals]]/Table1[[#This Row],[GP]]</f>
        <v>5.8823529411764705E-2</v>
      </c>
      <c r="AB15" s="168">
        <f>Table1[[#This Row],[Blocks]]/Table1[[#This Row],[GP]]</f>
        <v>0</v>
      </c>
      <c r="AC15" s="168">
        <f>Table1[[#This Row],[TOs]]/Table1[[#This Row],[GP]]</f>
        <v>0.47058823529411764</v>
      </c>
      <c r="AD15" s="168">
        <f>Table1[[#This Row],[Fouls]]/Table1[[#This Row],[GP]]</f>
        <v>0.11764705882352941</v>
      </c>
    </row>
    <row r="16" spans="2:30">
      <c r="B16" s="23" t="str">
        <f>'Pivot Tables'!B18</f>
        <v>Bridger Bruce, 2024</v>
      </c>
      <c r="C16" s="23">
        <f>'Pivot Tables'!C18</f>
        <v>51</v>
      </c>
      <c r="D16" s="23">
        <f>'Pivot Tables'!D18</f>
        <v>11</v>
      </c>
      <c r="E16" s="23">
        <f>'Pivot Tables'!E18</f>
        <v>47</v>
      </c>
      <c r="F16" s="167">
        <f t="shared" si="0"/>
        <v>0.23404255319148937</v>
      </c>
      <c r="G16" s="23">
        <f>'Pivot Tables'!G18</f>
        <v>20</v>
      </c>
      <c r="H16" s="23">
        <f>'Pivot Tables'!H18</f>
        <v>54</v>
      </c>
      <c r="I16" s="167">
        <f t="shared" si="1"/>
        <v>0.37037037037037035</v>
      </c>
      <c r="J16" s="23">
        <f>'Pivot Tables'!J18</f>
        <v>12</v>
      </c>
      <c r="K16" s="23">
        <f>'Pivot Tables'!K18</f>
        <v>32</v>
      </c>
      <c r="L16" s="167">
        <f t="shared" si="2"/>
        <v>0.375</v>
      </c>
      <c r="M16" s="23">
        <f>'Pivot Tables'!M18</f>
        <v>85</v>
      </c>
      <c r="N16" s="23">
        <f>'Pivot Tables'!N18</f>
        <v>33</v>
      </c>
      <c r="O16" s="23">
        <f>'Pivot Tables'!O18</f>
        <v>67</v>
      </c>
      <c r="P16" s="23">
        <f>'Pivot Tables'!P18</f>
        <v>100</v>
      </c>
      <c r="Q16" s="23">
        <f>'Pivot Tables'!Q18</f>
        <v>42</v>
      </c>
      <c r="R16" s="23">
        <f>'Pivot Tables'!R18</f>
        <v>25</v>
      </c>
      <c r="S16" s="23">
        <f>'Pivot Tables'!S18</f>
        <v>1</v>
      </c>
      <c r="T16" s="23">
        <f>'Pivot Tables'!T18</f>
        <v>40</v>
      </c>
      <c r="U16" s="23">
        <f>'Pivot Tables'!U18</f>
        <v>56</v>
      </c>
      <c r="V16" s="168">
        <f>Table1[[#This Row],[Points]]/Table1[[#This Row],[GP]]</f>
        <v>1.6666666666666667</v>
      </c>
      <c r="W16" s="168">
        <f>Table1[[#This Row],[O Reb]]/Table1[[#This Row],[GP]]</f>
        <v>0.6470588235294118</v>
      </c>
      <c r="X16" s="168">
        <f>Table1[[#This Row],[D Reb]]/Table1[[#This Row],[GP]]</f>
        <v>1.3137254901960784</v>
      </c>
      <c r="Y16" s="168">
        <f>Table1[[#This Row],[Reb]]/Table1[[#This Row],[GP]]</f>
        <v>1.9607843137254901</v>
      </c>
      <c r="Z16" s="168">
        <f>Table1[[#This Row],[Assists]]/Table1[[#This Row],[GP]]</f>
        <v>0.82352941176470584</v>
      </c>
      <c r="AA16" s="168">
        <f>Table1[[#This Row],[Steals]]/Table1[[#This Row],[GP]]</f>
        <v>0.49019607843137253</v>
      </c>
      <c r="AB16" s="168">
        <f>Table1[[#This Row],[Blocks]]/Table1[[#This Row],[GP]]</f>
        <v>1.9607843137254902E-2</v>
      </c>
      <c r="AC16" s="168">
        <f>Table1[[#This Row],[TOs]]/Table1[[#This Row],[GP]]</f>
        <v>0.78431372549019607</v>
      </c>
      <c r="AD16" s="168">
        <f>Table1[[#This Row],[Fouls]]/Table1[[#This Row],[GP]]</f>
        <v>1.0980392156862746</v>
      </c>
    </row>
    <row r="17" spans="2:30">
      <c r="B17" s="23" t="str">
        <f>'Pivot Tables'!B19</f>
        <v>Brock Finn, 1994</v>
      </c>
      <c r="C17" s="23">
        <f>'Pivot Tables'!C19</f>
        <v>13</v>
      </c>
      <c r="D17" s="23">
        <f>'Pivot Tables'!D19</f>
        <v>0</v>
      </c>
      <c r="E17" s="23">
        <f>'Pivot Tables'!E19</f>
        <v>1</v>
      </c>
      <c r="F17" s="167">
        <f t="shared" si="0"/>
        <v>0</v>
      </c>
      <c r="G17" s="23">
        <f>'Pivot Tables'!G19</f>
        <v>62</v>
      </c>
      <c r="H17" s="23">
        <f>'Pivot Tables'!H19</f>
        <v>146</v>
      </c>
      <c r="I17" s="167">
        <f t="shared" si="1"/>
        <v>0.42465753424657532</v>
      </c>
      <c r="J17" s="23">
        <f>'Pivot Tables'!J19</f>
        <v>12</v>
      </c>
      <c r="K17" s="23">
        <f>'Pivot Tables'!K19</f>
        <v>23</v>
      </c>
      <c r="L17" s="167">
        <f t="shared" si="2"/>
        <v>0.52173913043478259</v>
      </c>
      <c r="M17" s="23">
        <f>'Pivot Tables'!M19</f>
        <v>136</v>
      </c>
      <c r="N17" s="23">
        <f>'Pivot Tables'!N19</f>
        <v>45</v>
      </c>
      <c r="O17" s="23">
        <f>'Pivot Tables'!O19</f>
        <v>53</v>
      </c>
      <c r="P17" s="23">
        <f>'Pivot Tables'!P19</f>
        <v>98</v>
      </c>
      <c r="Q17" s="23">
        <f>'Pivot Tables'!Q19</f>
        <v>7</v>
      </c>
      <c r="R17" s="23">
        <f>'Pivot Tables'!R19</f>
        <v>13</v>
      </c>
      <c r="S17" s="23">
        <f>'Pivot Tables'!S19</f>
        <v>0</v>
      </c>
      <c r="T17" s="23">
        <f>'Pivot Tables'!T19</f>
        <v>12</v>
      </c>
      <c r="U17" s="23">
        <f>'Pivot Tables'!U19</f>
        <v>0</v>
      </c>
      <c r="V17" s="168">
        <f>Table1[[#This Row],[Points]]/Table1[[#This Row],[GP]]</f>
        <v>10.461538461538462</v>
      </c>
      <c r="W17" s="168">
        <f>Table1[[#This Row],[O Reb]]/Table1[[#This Row],[GP]]</f>
        <v>3.4615384615384617</v>
      </c>
      <c r="X17" s="168">
        <f>Table1[[#This Row],[D Reb]]/Table1[[#This Row],[GP]]</f>
        <v>4.0769230769230766</v>
      </c>
      <c r="Y17" s="168">
        <f>Table1[[#This Row],[Reb]]/Table1[[#This Row],[GP]]</f>
        <v>7.5384615384615383</v>
      </c>
      <c r="Z17" s="168">
        <f>Table1[[#This Row],[Assists]]/Table1[[#This Row],[GP]]</f>
        <v>0.53846153846153844</v>
      </c>
      <c r="AA17" s="168">
        <f>Table1[[#This Row],[Steals]]/Table1[[#This Row],[GP]]</f>
        <v>1</v>
      </c>
      <c r="AB17" s="168">
        <f>Table1[[#This Row],[Blocks]]/Table1[[#This Row],[GP]]</f>
        <v>0</v>
      </c>
      <c r="AC17" s="168">
        <f>Table1[[#This Row],[TOs]]/Table1[[#This Row],[GP]]</f>
        <v>0.92307692307692313</v>
      </c>
      <c r="AD17" s="168">
        <f>Table1[[#This Row],[Fouls]]/Table1[[#This Row],[GP]]</f>
        <v>0</v>
      </c>
    </row>
    <row r="18" spans="2:30">
      <c r="B18" s="23" t="str">
        <f>'Pivot Tables'!B20</f>
        <v>Bryton Materi, 2014</v>
      </c>
      <c r="C18" s="23">
        <f>'Pivot Tables'!C20</f>
        <v>104</v>
      </c>
      <c r="D18" s="23">
        <f>'Pivot Tables'!D20</f>
        <v>37</v>
      </c>
      <c r="E18" s="23">
        <f>'Pivot Tables'!E20</f>
        <v>146</v>
      </c>
      <c r="F18" s="167">
        <f t="shared" si="0"/>
        <v>0.25342465753424659</v>
      </c>
      <c r="G18" s="23">
        <f>'Pivot Tables'!G20</f>
        <v>107</v>
      </c>
      <c r="H18" s="23">
        <f>'Pivot Tables'!H20</f>
        <v>309</v>
      </c>
      <c r="I18" s="167">
        <f t="shared" si="1"/>
        <v>0.34627831715210355</v>
      </c>
      <c r="J18" s="23">
        <f>'Pivot Tables'!J20</f>
        <v>82</v>
      </c>
      <c r="K18" s="23">
        <f>'Pivot Tables'!K20</f>
        <v>142</v>
      </c>
      <c r="L18" s="167">
        <f t="shared" si="2"/>
        <v>0.57746478873239437</v>
      </c>
      <c r="M18" s="23">
        <f>'Pivot Tables'!M20</f>
        <v>590</v>
      </c>
      <c r="N18" s="23">
        <f>'Pivot Tables'!N20</f>
        <v>30</v>
      </c>
      <c r="O18" s="23">
        <f>'Pivot Tables'!O20</f>
        <v>116</v>
      </c>
      <c r="P18" s="23">
        <f>'Pivot Tables'!P20</f>
        <v>146</v>
      </c>
      <c r="Q18" s="23">
        <f>'Pivot Tables'!Q20</f>
        <v>161</v>
      </c>
      <c r="R18" s="23">
        <f>'Pivot Tables'!R20</f>
        <v>94</v>
      </c>
      <c r="S18" s="23">
        <f>'Pivot Tables'!S20</f>
        <v>16</v>
      </c>
      <c r="T18" s="23">
        <f>'Pivot Tables'!T20</f>
        <v>257</v>
      </c>
      <c r="U18" s="23">
        <f>'Pivot Tables'!U20</f>
        <v>129</v>
      </c>
      <c r="V18" s="168">
        <f>Table1[[#This Row],[Points]]/Table1[[#This Row],[GP]]</f>
        <v>5.6730769230769234</v>
      </c>
      <c r="W18" s="168">
        <f>Table1[[#This Row],[O Reb]]/Table1[[#This Row],[GP]]</f>
        <v>0.28846153846153844</v>
      </c>
      <c r="X18" s="168">
        <f>Table1[[#This Row],[D Reb]]/Table1[[#This Row],[GP]]</f>
        <v>1.1153846153846154</v>
      </c>
      <c r="Y18" s="168">
        <f>Table1[[#This Row],[Reb]]/Table1[[#This Row],[GP]]</f>
        <v>1.4038461538461537</v>
      </c>
      <c r="Z18" s="168">
        <f>Table1[[#This Row],[Assists]]/Table1[[#This Row],[GP]]</f>
        <v>1.5480769230769231</v>
      </c>
      <c r="AA18" s="168">
        <f>Table1[[#This Row],[Steals]]/Table1[[#This Row],[GP]]</f>
        <v>0.90384615384615385</v>
      </c>
      <c r="AB18" s="168">
        <f>Table1[[#This Row],[Blocks]]/Table1[[#This Row],[GP]]</f>
        <v>0.15384615384615385</v>
      </c>
      <c r="AC18" s="168">
        <f>Table1[[#This Row],[TOs]]/Table1[[#This Row],[GP]]</f>
        <v>2.4711538461538463</v>
      </c>
      <c r="AD18" s="168">
        <f>Table1[[#This Row],[Fouls]]/Table1[[#This Row],[GP]]</f>
        <v>1.2403846153846154</v>
      </c>
    </row>
    <row r="19" spans="2:30">
      <c r="B19" s="23" t="str">
        <f>'Pivot Tables'!B21</f>
        <v>Caeden Vrana, 2023</v>
      </c>
      <c r="C19" s="23">
        <f>'Pivot Tables'!C21</f>
        <v>3</v>
      </c>
      <c r="D19" s="23">
        <f>'Pivot Tables'!D21</f>
        <v>0</v>
      </c>
      <c r="E19" s="23">
        <f>'Pivot Tables'!E21</f>
        <v>6</v>
      </c>
      <c r="F19" s="167">
        <f t="shared" si="0"/>
        <v>0</v>
      </c>
      <c r="G19" s="23">
        <f>'Pivot Tables'!G21</f>
        <v>0</v>
      </c>
      <c r="H19" s="23">
        <f>'Pivot Tables'!H21</f>
        <v>1</v>
      </c>
      <c r="I19" s="167">
        <f t="shared" si="1"/>
        <v>0</v>
      </c>
      <c r="J19" s="23">
        <f>'Pivot Tables'!J21</f>
        <v>0</v>
      </c>
      <c r="K19" s="23">
        <f>'Pivot Tables'!K21</f>
        <v>2</v>
      </c>
      <c r="L19" s="167">
        <f t="shared" si="2"/>
        <v>0</v>
      </c>
      <c r="M19" s="23">
        <f>'Pivot Tables'!M21</f>
        <v>0</v>
      </c>
      <c r="N19" s="23">
        <f>'Pivot Tables'!N21</f>
        <v>0</v>
      </c>
      <c r="O19" s="23">
        <f>'Pivot Tables'!O21</f>
        <v>2</v>
      </c>
      <c r="P19" s="23">
        <f>'Pivot Tables'!P21</f>
        <v>2</v>
      </c>
      <c r="Q19" s="23">
        <f>'Pivot Tables'!Q21</f>
        <v>0</v>
      </c>
      <c r="R19" s="23">
        <f>'Pivot Tables'!R21</f>
        <v>0</v>
      </c>
      <c r="S19" s="23">
        <f>'Pivot Tables'!S21</f>
        <v>0</v>
      </c>
      <c r="T19" s="23">
        <f>'Pivot Tables'!T21</f>
        <v>1</v>
      </c>
      <c r="U19" s="23">
        <f>'Pivot Tables'!U21</f>
        <v>1</v>
      </c>
      <c r="V19" s="168">
        <f>Table1[[#This Row],[Points]]/Table1[[#This Row],[GP]]</f>
        <v>0</v>
      </c>
      <c r="W19" s="168">
        <f>Table1[[#This Row],[O Reb]]/Table1[[#This Row],[GP]]</f>
        <v>0</v>
      </c>
      <c r="X19" s="168">
        <f>Table1[[#This Row],[D Reb]]/Table1[[#This Row],[GP]]</f>
        <v>0.66666666666666663</v>
      </c>
      <c r="Y19" s="168">
        <f>Table1[[#This Row],[Reb]]/Table1[[#This Row],[GP]]</f>
        <v>0.66666666666666663</v>
      </c>
      <c r="Z19" s="168">
        <f>Table1[[#This Row],[Assists]]/Table1[[#This Row],[GP]]</f>
        <v>0</v>
      </c>
      <c r="AA19" s="168">
        <f>Table1[[#This Row],[Steals]]/Table1[[#This Row],[GP]]</f>
        <v>0</v>
      </c>
      <c r="AB19" s="168">
        <f>Table1[[#This Row],[Blocks]]/Table1[[#This Row],[GP]]</f>
        <v>0</v>
      </c>
      <c r="AC19" s="168">
        <f>Table1[[#This Row],[TOs]]/Table1[[#This Row],[GP]]</f>
        <v>0.33333333333333331</v>
      </c>
      <c r="AD19" s="168">
        <f>Table1[[#This Row],[Fouls]]/Table1[[#This Row],[GP]]</f>
        <v>0.33333333333333331</v>
      </c>
    </row>
    <row r="20" spans="2:30">
      <c r="B20" s="23" t="str">
        <f>'Pivot Tables'!B22</f>
        <v>Caleb Garhart, 2013</v>
      </c>
      <c r="C20" s="23">
        <f>'Pivot Tables'!C22</f>
        <v>76</v>
      </c>
      <c r="D20" s="23">
        <f>'Pivot Tables'!D22</f>
        <v>0</v>
      </c>
      <c r="E20" s="23">
        <f>'Pivot Tables'!E22</f>
        <v>0</v>
      </c>
      <c r="F20" s="167" t="e">
        <f t="shared" si="0"/>
        <v>#DIV/0!</v>
      </c>
      <c r="G20" s="23">
        <f>'Pivot Tables'!G22</f>
        <v>140</v>
      </c>
      <c r="H20" s="23">
        <f>'Pivot Tables'!H22</f>
        <v>348</v>
      </c>
      <c r="I20" s="167">
        <f t="shared" si="1"/>
        <v>0.40229885057471265</v>
      </c>
      <c r="J20" s="23">
        <f>'Pivot Tables'!J22</f>
        <v>36</v>
      </c>
      <c r="K20" s="23">
        <f>'Pivot Tables'!K22</f>
        <v>88</v>
      </c>
      <c r="L20" s="167">
        <f t="shared" si="2"/>
        <v>0.40909090909090912</v>
      </c>
      <c r="M20" s="23">
        <f>'Pivot Tables'!M22</f>
        <v>471</v>
      </c>
      <c r="N20" s="23">
        <f>'Pivot Tables'!N22</f>
        <v>95</v>
      </c>
      <c r="O20" s="23">
        <f>'Pivot Tables'!O22</f>
        <v>160</v>
      </c>
      <c r="P20" s="23">
        <f>'Pivot Tables'!P22</f>
        <v>255</v>
      </c>
      <c r="Q20" s="23">
        <f>'Pivot Tables'!Q22</f>
        <v>19</v>
      </c>
      <c r="R20" s="23">
        <f>'Pivot Tables'!R22</f>
        <v>49</v>
      </c>
      <c r="S20" s="23">
        <f>'Pivot Tables'!S22</f>
        <v>9</v>
      </c>
      <c r="T20" s="23">
        <f>'Pivot Tables'!T22</f>
        <v>70</v>
      </c>
      <c r="U20" s="23">
        <f>'Pivot Tables'!U22</f>
        <v>49</v>
      </c>
      <c r="V20" s="168">
        <f>Table1[[#This Row],[Points]]/Table1[[#This Row],[GP]]</f>
        <v>6.1973684210526319</v>
      </c>
      <c r="W20" s="168">
        <f>Table1[[#This Row],[O Reb]]/Table1[[#This Row],[GP]]</f>
        <v>1.25</v>
      </c>
      <c r="X20" s="168">
        <f>Table1[[#This Row],[D Reb]]/Table1[[#This Row],[GP]]</f>
        <v>2.1052631578947367</v>
      </c>
      <c r="Y20" s="168">
        <f>Table1[[#This Row],[Reb]]/Table1[[#This Row],[GP]]</f>
        <v>3.3552631578947367</v>
      </c>
      <c r="Z20" s="168">
        <f>Table1[[#This Row],[Assists]]/Table1[[#This Row],[GP]]</f>
        <v>0.25</v>
      </c>
      <c r="AA20" s="168">
        <f>Table1[[#This Row],[Steals]]/Table1[[#This Row],[GP]]</f>
        <v>0.64473684210526316</v>
      </c>
      <c r="AB20" s="168">
        <f>Table1[[#This Row],[Blocks]]/Table1[[#This Row],[GP]]</f>
        <v>0.11842105263157894</v>
      </c>
      <c r="AC20" s="168">
        <f>Table1[[#This Row],[TOs]]/Table1[[#This Row],[GP]]</f>
        <v>0.92105263157894735</v>
      </c>
      <c r="AD20" s="168">
        <f>Table1[[#This Row],[Fouls]]/Table1[[#This Row],[GP]]</f>
        <v>0.64473684210526316</v>
      </c>
    </row>
    <row r="21" spans="2:30">
      <c r="B21" s="23" t="str">
        <f>'Pivot Tables'!B23</f>
        <v>Cameron Smith, 1992</v>
      </c>
      <c r="C21" s="23">
        <f>'Pivot Tables'!C23</f>
        <v>35</v>
      </c>
      <c r="D21" s="23">
        <f>'Pivot Tables'!D23</f>
        <v>0</v>
      </c>
      <c r="E21" s="23">
        <f>'Pivot Tables'!E23</f>
        <v>0</v>
      </c>
      <c r="F21" s="167" t="e">
        <f t="shared" si="0"/>
        <v>#DIV/0!</v>
      </c>
      <c r="G21" s="23">
        <f>'Pivot Tables'!G23</f>
        <v>2</v>
      </c>
      <c r="H21" s="23">
        <f>'Pivot Tables'!H23</f>
        <v>8</v>
      </c>
      <c r="I21" s="167">
        <f t="shared" si="1"/>
        <v>0.25</v>
      </c>
      <c r="J21" s="23">
        <f>'Pivot Tables'!J23</f>
        <v>1</v>
      </c>
      <c r="K21" s="23">
        <f>'Pivot Tables'!K23</f>
        <v>5</v>
      </c>
      <c r="L21" s="167">
        <f t="shared" si="2"/>
        <v>0.2</v>
      </c>
      <c r="M21" s="23">
        <f>'Pivot Tables'!M23</f>
        <v>5</v>
      </c>
      <c r="N21" s="23">
        <f>'Pivot Tables'!N23</f>
        <v>7</v>
      </c>
      <c r="O21" s="23">
        <f>'Pivot Tables'!O23</f>
        <v>6</v>
      </c>
      <c r="P21" s="23">
        <f>'Pivot Tables'!P23</f>
        <v>13</v>
      </c>
      <c r="Q21" s="23">
        <f>'Pivot Tables'!Q23</f>
        <v>3</v>
      </c>
      <c r="R21" s="23">
        <f>'Pivot Tables'!R23</f>
        <v>3</v>
      </c>
      <c r="S21" s="23">
        <f>'Pivot Tables'!S23</f>
        <v>0</v>
      </c>
      <c r="T21" s="23">
        <f>'Pivot Tables'!T23</f>
        <v>6</v>
      </c>
      <c r="U21" s="23">
        <f>'Pivot Tables'!U23</f>
        <v>0</v>
      </c>
      <c r="V21" s="168">
        <f>Table1[[#This Row],[Points]]/Table1[[#This Row],[GP]]</f>
        <v>0.14285714285714285</v>
      </c>
      <c r="W21" s="168">
        <f>Table1[[#This Row],[O Reb]]/Table1[[#This Row],[GP]]</f>
        <v>0.2</v>
      </c>
      <c r="X21" s="168">
        <f>Table1[[#This Row],[D Reb]]/Table1[[#This Row],[GP]]</f>
        <v>0.17142857142857143</v>
      </c>
      <c r="Y21" s="168">
        <f>Table1[[#This Row],[Reb]]/Table1[[#This Row],[GP]]</f>
        <v>0.37142857142857144</v>
      </c>
      <c r="Z21" s="168">
        <f>Table1[[#This Row],[Assists]]/Table1[[#This Row],[GP]]</f>
        <v>8.5714285714285715E-2</v>
      </c>
      <c r="AA21" s="168">
        <f>Table1[[#This Row],[Steals]]/Table1[[#This Row],[GP]]</f>
        <v>8.5714285714285715E-2</v>
      </c>
      <c r="AB21" s="168">
        <f>Table1[[#This Row],[Blocks]]/Table1[[#This Row],[GP]]</f>
        <v>0</v>
      </c>
      <c r="AC21" s="168">
        <f>Table1[[#This Row],[TOs]]/Table1[[#This Row],[GP]]</f>
        <v>0.17142857142857143</v>
      </c>
      <c r="AD21" s="168">
        <f>Table1[[#This Row],[Fouls]]/Table1[[#This Row],[GP]]</f>
        <v>0</v>
      </c>
    </row>
    <row r="22" spans="2:30">
      <c r="B22" s="23" t="str">
        <f>'Pivot Tables'!B24</f>
        <v>Carson Barritt, 2025</v>
      </c>
      <c r="C22" s="23">
        <f>'Pivot Tables'!C24</f>
        <v>13</v>
      </c>
      <c r="D22" s="23">
        <f>'Pivot Tables'!D24</f>
        <v>1</v>
      </c>
      <c r="E22" s="23">
        <f>'Pivot Tables'!E24</f>
        <v>6</v>
      </c>
      <c r="F22" s="167">
        <f t="shared" si="0"/>
        <v>0.16666666666666666</v>
      </c>
      <c r="G22" s="23">
        <f>'Pivot Tables'!G24</f>
        <v>0</v>
      </c>
      <c r="H22" s="23">
        <f>'Pivot Tables'!H24</f>
        <v>1</v>
      </c>
      <c r="I22" s="167">
        <f t="shared" si="1"/>
        <v>0</v>
      </c>
      <c r="J22" s="23">
        <f>'Pivot Tables'!J24</f>
        <v>1</v>
      </c>
      <c r="K22" s="23">
        <f>'Pivot Tables'!K24</f>
        <v>2</v>
      </c>
      <c r="L22" s="167">
        <f t="shared" si="2"/>
        <v>0.5</v>
      </c>
      <c r="M22" s="23">
        <f>'Pivot Tables'!M24</f>
        <v>4</v>
      </c>
      <c r="N22" s="23">
        <f>'Pivot Tables'!N24</f>
        <v>1</v>
      </c>
      <c r="O22" s="23">
        <f>'Pivot Tables'!O24</f>
        <v>1</v>
      </c>
      <c r="P22" s="23">
        <f>'Pivot Tables'!P24</f>
        <v>2</v>
      </c>
      <c r="Q22" s="23">
        <f>'Pivot Tables'!Q24</f>
        <v>1</v>
      </c>
      <c r="R22" s="23">
        <f>'Pivot Tables'!R24</f>
        <v>0</v>
      </c>
      <c r="S22" s="23">
        <f>'Pivot Tables'!S24</f>
        <v>0</v>
      </c>
      <c r="T22" s="23">
        <f>'Pivot Tables'!T24</f>
        <v>6</v>
      </c>
      <c r="U22" s="23">
        <f>'Pivot Tables'!U24</f>
        <v>4</v>
      </c>
      <c r="V22" s="168">
        <f>Table1[[#This Row],[Points]]/Table1[[#This Row],[GP]]</f>
        <v>0.30769230769230771</v>
      </c>
      <c r="W22" s="168">
        <f>Table1[[#This Row],[O Reb]]/Table1[[#This Row],[GP]]</f>
        <v>7.6923076923076927E-2</v>
      </c>
      <c r="X22" s="168">
        <f>Table1[[#This Row],[D Reb]]/Table1[[#This Row],[GP]]</f>
        <v>7.6923076923076927E-2</v>
      </c>
      <c r="Y22" s="168">
        <f>Table1[[#This Row],[Reb]]/Table1[[#This Row],[GP]]</f>
        <v>0.15384615384615385</v>
      </c>
      <c r="Z22" s="168">
        <f>Table1[[#This Row],[Assists]]/Table1[[#This Row],[GP]]</f>
        <v>7.6923076923076927E-2</v>
      </c>
      <c r="AA22" s="168">
        <f>Table1[[#This Row],[Steals]]/Table1[[#This Row],[GP]]</f>
        <v>0</v>
      </c>
      <c r="AB22" s="168">
        <f>Table1[[#This Row],[Blocks]]/Table1[[#This Row],[GP]]</f>
        <v>0</v>
      </c>
      <c r="AC22" s="168">
        <f>Table1[[#This Row],[TOs]]/Table1[[#This Row],[GP]]</f>
        <v>0.46153846153846156</v>
      </c>
      <c r="AD22" s="168">
        <f>Table1[[#This Row],[Fouls]]/Table1[[#This Row],[GP]]</f>
        <v>0.30769230769230771</v>
      </c>
    </row>
    <row r="23" spans="2:30">
      <c r="B23" s="23" t="str">
        <f>'Pivot Tables'!B25</f>
        <v>Chad Cahoy, 1994</v>
      </c>
      <c r="C23" s="23">
        <f>'Pivot Tables'!C25</f>
        <v>45</v>
      </c>
      <c r="D23" s="23">
        <f>'Pivot Tables'!D25</f>
        <v>2</v>
      </c>
      <c r="E23" s="23">
        <f>'Pivot Tables'!E25</f>
        <v>16</v>
      </c>
      <c r="F23" s="167">
        <f t="shared" si="0"/>
        <v>0.125</v>
      </c>
      <c r="G23" s="23">
        <f>'Pivot Tables'!G25</f>
        <v>109</v>
      </c>
      <c r="H23" s="23">
        <f>'Pivot Tables'!H25</f>
        <v>232</v>
      </c>
      <c r="I23" s="167">
        <f t="shared" si="1"/>
        <v>0.46982758620689657</v>
      </c>
      <c r="J23" s="23">
        <f>'Pivot Tables'!J25</f>
        <v>49</v>
      </c>
      <c r="K23" s="23">
        <f>'Pivot Tables'!K25</f>
        <v>74</v>
      </c>
      <c r="L23" s="167">
        <f t="shared" si="2"/>
        <v>0.66216216216216217</v>
      </c>
      <c r="M23" s="23">
        <f>'Pivot Tables'!M25</f>
        <v>273</v>
      </c>
      <c r="N23" s="23">
        <f>'Pivot Tables'!N25</f>
        <v>85</v>
      </c>
      <c r="O23" s="23">
        <f>'Pivot Tables'!O25</f>
        <v>121</v>
      </c>
      <c r="P23" s="23">
        <f>'Pivot Tables'!P25</f>
        <v>206</v>
      </c>
      <c r="Q23" s="23">
        <f>'Pivot Tables'!Q25</f>
        <v>15</v>
      </c>
      <c r="R23" s="23">
        <f>'Pivot Tables'!R25</f>
        <v>46</v>
      </c>
      <c r="S23" s="23">
        <f>'Pivot Tables'!S25</f>
        <v>0</v>
      </c>
      <c r="T23" s="23">
        <f>'Pivot Tables'!T25</f>
        <v>53</v>
      </c>
      <c r="U23" s="23">
        <f>'Pivot Tables'!U25</f>
        <v>0</v>
      </c>
      <c r="V23" s="168">
        <f>Table1[[#This Row],[Points]]/Table1[[#This Row],[GP]]</f>
        <v>6.0666666666666664</v>
      </c>
      <c r="W23" s="168">
        <f>Table1[[#This Row],[O Reb]]/Table1[[#This Row],[GP]]</f>
        <v>1.8888888888888888</v>
      </c>
      <c r="X23" s="168">
        <f>Table1[[#This Row],[D Reb]]/Table1[[#This Row],[GP]]</f>
        <v>2.6888888888888891</v>
      </c>
      <c r="Y23" s="168">
        <f>Table1[[#This Row],[Reb]]/Table1[[#This Row],[GP]]</f>
        <v>4.5777777777777775</v>
      </c>
      <c r="Z23" s="168">
        <f>Table1[[#This Row],[Assists]]/Table1[[#This Row],[GP]]</f>
        <v>0.33333333333333331</v>
      </c>
      <c r="AA23" s="168">
        <f>Table1[[#This Row],[Steals]]/Table1[[#This Row],[GP]]</f>
        <v>1.0222222222222221</v>
      </c>
      <c r="AB23" s="168">
        <f>Table1[[#This Row],[Blocks]]/Table1[[#This Row],[GP]]</f>
        <v>0</v>
      </c>
      <c r="AC23" s="168">
        <f>Table1[[#This Row],[TOs]]/Table1[[#This Row],[GP]]</f>
        <v>1.1777777777777778</v>
      </c>
      <c r="AD23" s="168">
        <f>Table1[[#This Row],[Fouls]]/Table1[[#This Row],[GP]]</f>
        <v>0</v>
      </c>
    </row>
    <row r="24" spans="2:30">
      <c r="B24" s="23" t="str">
        <f>'Pivot Tables'!B26</f>
        <v>Chase Beyl, 2016</v>
      </c>
      <c r="C24" s="23">
        <f>'Pivot Tables'!C26</f>
        <v>35</v>
      </c>
      <c r="D24" s="23">
        <f>'Pivot Tables'!D26</f>
        <v>1</v>
      </c>
      <c r="E24" s="23">
        <f>'Pivot Tables'!E26</f>
        <v>8</v>
      </c>
      <c r="F24" s="167">
        <f t="shared" si="0"/>
        <v>0.125</v>
      </c>
      <c r="G24" s="23">
        <f>'Pivot Tables'!G26</f>
        <v>15</v>
      </c>
      <c r="H24" s="23">
        <f>'Pivot Tables'!H26</f>
        <v>44</v>
      </c>
      <c r="I24" s="167">
        <f t="shared" si="1"/>
        <v>0.34090909090909088</v>
      </c>
      <c r="J24" s="23">
        <f>'Pivot Tables'!J26</f>
        <v>8</v>
      </c>
      <c r="K24" s="23">
        <f>'Pivot Tables'!K26</f>
        <v>16</v>
      </c>
      <c r="L24" s="167">
        <f t="shared" si="2"/>
        <v>0.5</v>
      </c>
      <c r="M24" s="23">
        <f>'Pivot Tables'!M26</f>
        <v>41</v>
      </c>
      <c r="N24" s="23">
        <f>'Pivot Tables'!N26</f>
        <v>16</v>
      </c>
      <c r="O24" s="23">
        <f>'Pivot Tables'!O26</f>
        <v>15</v>
      </c>
      <c r="P24" s="23">
        <f>'Pivot Tables'!P26</f>
        <v>31</v>
      </c>
      <c r="Q24" s="23">
        <f>'Pivot Tables'!Q26</f>
        <v>7</v>
      </c>
      <c r="R24" s="23">
        <f>'Pivot Tables'!R26</f>
        <v>13</v>
      </c>
      <c r="S24" s="23">
        <f>'Pivot Tables'!S26</f>
        <v>0</v>
      </c>
      <c r="T24" s="23">
        <f>'Pivot Tables'!T26</f>
        <v>31</v>
      </c>
      <c r="U24" s="23">
        <f>'Pivot Tables'!U26</f>
        <v>14</v>
      </c>
      <c r="V24" s="168">
        <f>Table1[[#This Row],[Points]]/Table1[[#This Row],[GP]]</f>
        <v>1.1714285714285715</v>
      </c>
      <c r="W24" s="168">
        <f>Table1[[#This Row],[O Reb]]/Table1[[#This Row],[GP]]</f>
        <v>0.45714285714285713</v>
      </c>
      <c r="X24" s="168">
        <f>Table1[[#This Row],[D Reb]]/Table1[[#This Row],[GP]]</f>
        <v>0.42857142857142855</v>
      </c>
      <c r="Y24" s="168">
        <f>Table1[[#This Row],[Reb]]/Table1[[#This Row],[GP]]</f>
        <v>0.88571428571428568</v>
      </c>
      <c r="Z24" s="168">
        <f>Table1[[#This Row],[Assists]]/Table1[[#This Row],[GP]]</f>
        <v>0.2</v>
      </c>
      <c r="AA24" s="168">
        <f>Table1[[#This Row],[Steals]]/Table1[[#This Row],[GP]]</f>
        <v>0.37142857142857144</v>
      </c>
      <c r="AB24" s="168">
        <f>Table1[[#This Row],[Blocks]]/Table1[[#This Row],[GP]]</f>
        <v>0</v>
      </c>
      <c r="AC24" s="168">
        <f>Table1[[#This Row],[TOs]]/Table1[[#This Row],[GP]]</f>
        <v>0.88571428571428568</v>
      </c>
      <c r="AD24" s="168">
        <f>Table1[[#This Row],[Fouls]]/Table1[[#This Row],[GP]]</f>
        <v>0.4</v>
      </c>
    </row>
    <row r="25" spans="2:30">
      <c r="B25" s="23" t="str">
        <f>'Pivot Tables'!B27</f>
        <v>Chase Mills, 2024</v>
      </c>
      <c r="C25" s="23">
        <f>'Pivot Tables'!C27</f>
        <v>65</v>
      </c>
      <c r="D25" s="23">
        <f>'Pivot Tables'!D27</f>
        <v>53</v>
      </c>
      <c r="E25" s="23">
        <f>'Pivot Tables'!E27</f>
        <v>175</v>
      </c>
      <c r="F25" s="167">
        <f t="shared" si="0"/>
        <v>0.30285714285714288</v>
      </c>
      <c r="G25" s="23">
        <f>'Pivot Tables'!G27</f>
        <v>214</v>
      </c>
      <c r="H25" s="23">
        <f>'Pivot Tables'!H27</f>
        <v>362</v>
      </c>
      <c r="I25" s="167">
        <f t="shared" si="1"/>
        <v>0.59116022099447518</v>
      </c>
      <c r="J25" s="23">
        <f>'Pivot Tables'!J27</f>
        <v>51</v>
      </c>
      <c r="K25" s="23">
        <f>'Pivot Tables'!K27</f>
        <v>73</v>
      </c>
      <c r="L25" s="167">
        <f t="shared" si="2"/>
        <v>0.69863013698630139</v>
      </c>
      <c r="M25" s="23">
        <f>'Pivot Tables'!M27</f>
        <v>638</v>
      </c>
      <c r="N25" s="23">
        <f>'Pivot Tables'!N27</f>
        <v>94</v>
      </c>
      <c r="O25" s="23">
        <f>'Pivot Tables'!O27</f>
        <v>121</v>
      </c>
      <c r="P25" s="23">
        <f>'Pivot Tables'!P27</f>
        <v>215</v>
      </c>
      <c r="Q25" s="23">
        <f>'Pivot Tables'!Q27</f>
        <v>187</v>
      </c>
      <c r="R25" s="23">
        <f>'Pivot Tables'!R27</f>
        <v>136</v>
      </c>
      <c r="S25" s="23">
        <f>'Pivot Tables'!S27</f>
        <v>8</v>
      </c>
      <c r="T25" s="23">
        <f>'Pivot Tables'!T27</f>
        <v>119</v>
      </c>
      <c r="U25" s="23">
        <f>'Pivot Tables'!U27</f>
        <v>50</v>
      </c>
      <c r="V25" s="168">
        <f>Table1[[#This Row],[Points]]/Table1[[#This Row],[GP]]</f>
        <v>9.815384615384616</v>
      </c>
      <c r="W25" s="168">
        <f>Table1[[#This Row],[O Reb]]/Table1[[#This Row],[GP]]</f>
        <v>1.4461538461538461</v>
      </c>
      <c r="X25" s="168">
        <f>Table1[[#This Row],[D Reb]]/Table1[[#This Row],[GP]]</f>
        <v>1.8615384615384616</v>
      </c>
      <c r="Y25" s="168">
        <f>Table1[[#This Row],[Reb]]/Table1[[#This Row],[GP]]</f>
        <v>3.3076923076923075</v>
      </c>
      <c r="Z25" s="168">
        <f>Table1[[#This Row],[Assists]]/Table1[[#This Row],[GP]]</f>
        <v>2.8769230769230769</v>
      </c>
      <c r="AA25" s="168">
        <f>Table1[[#This Row],[Steals]]/Table1[[#This Row],[GP]]</f>
        <v>2.0923076923076924</v>
      </c>
      <c r="AB25" s="168">
        <f>Table1[[#This Row],[Blocks]]/Table1[[#This Row],[GP]]</f>
        <v>0.12307692307692308</v>
      </c>
      <c r="AC25" s="168">
        <f>Table1[[#This Row],[TOs]]/Table1[[#This Row],[GP]]</f>
        <v>1.8307692307692307</v>
      </c>
      <c r="AD25" s="168">
        <f>Table1[[#This Row],[Fouls]]/Table1[[#This Row],[GP]]</f>
        <v>0.76923076923076927</v>
      </c>
    </row>
    <row r="26" spans="2:30">
      <c r="B26" s="23" t="str">
        <f>'Pivot Tables'!B28</f>
        <v>Chris Michael, 2007</v>
      </c>
      <c r="C26" s="23">
        <f>'Pivot Tables'!C28</f>
        <v>51</v>
      </c>
      <c r="D26" s="23">
        <f>'Pivot Tables'!D28</f>
        <v>24</v>
      </c>
      <c r="E26" s="23">
        <f>'Pivot Tables'!E28</f>
        <v>84</v>
      </c>
      <c r="F26" s="167">
        <f t="shared" si="0"/>
        <v>0.2857142857142857</v>
      </c>
      <c r="G26" s="23">
        <f>'Pivot Tables'!G28</f>
        <v>35</v>
      </c>
      <c r="H26" s="23">
        <f>'Pivot Tables'!H28</f>
        <v>81</v>
      </c>
      <c r="I26" s="167">
        <f t="shared" si="1"/>
        <v>0.43209876543209874</v>
      </c>
      <c r="J26" s="23">
        <f>'Pivot Tables'!J28</f>
        <v>11</v>
      </c>
      <c r="K26" s="23">
        <f>'Pivot Tables'!K28</f>
        <v>18</v>
      </c>
      <c r="L26" s="167">
        <f t="shared" si="2"/>
        <v>0.61111111111111116</v>
      </c>
      <c r="M26" s="23">
        <f>'Pivot Tables'!M28</f>
        <v>153</v>
      </c>
      <c r="N26" s="23">
        <f>'Pivot Tables'!N28</f>
        <v>17</v>
      </c>
      <c r="O26" s="23">
        <f>'Pivot Tables'!O28</f>
        <v>35</v>
      </c>
      <c r="P26" s="23">
        <f>'Pivot Tables'!P28</f>
        <v>52</v>
      </c>
      <c r="Q26" s="23">
        <f>'Pivot Tables'!Q28</f>
        <v>55</v>
      </c>
      <c r="R26" s="23">
        <f>'Pivot Tables'!R28</f>
        <v>49</v>
      </c>
      <c r="S26" s="23">
        <f>'Pivot Tables'!S28</f>
        <v>0</v>
      </c>
      <c r="T26" s="23">
        <f>'Pivot Tables'!T28</f>
        <v>70</v>
      </c>
      <c r="U26" s="23">
        <f>'Pivot Tables'!U28</f>
        <v>0</v>
      </c>
      <c r="V26" s="168">
        <f>Table1[[#This Row],[Points]]/Table1[[#This Row],[GP]]</f>
        <v>3</v>
      </c>
      <c r="W26" s="168">
        <f>Table1[[#This Row],[O Reb]]/Table1[[#This Row],[GP]]</f>
        <v>0.33333333333333331</v>
      </c>
      <c r="X26" s="168">
        <f>Table1[[#This Row],[D Reb]]/Table1[[#This Row],[GP]]</f>
        <v>0.68627450980392157</v>
      </c>
      <c r="Y26" s="168">
        <f>Table1[[#This Row],[Reb]]/Table1[[#This Row],[GP]]</f>
        <v>1.0196078431372548</v>
      </c>
      <c r="Z26" s="168">
        <f>Table1[[#This Row],[Assists]]/Table1[[#This Row],[GP]]</f>
        <v>1.0784313725490196</v>
      </c>
      <c r="AA26" s="168">
        <f>Table1[[#This Row],[Steals]]/Table1[[#This Row],[GP]]</f>
        <v>0.96078431372549022</v>
      </c>
      <c r="AB26" s="168">
        <f>Table1[[#This Row],[Blocks]]/Table1[[#This Row],[GP]]</f>
        <v>0</v>
      </c>
      <c r="AC26" s="168">
        <f>Table1[[#This Row],[TOs]]/Table1[[#This Row],[GP]]</f>
        <v>1.3725490196078431</v>
      </c>
      <c r="AD26" s="168">
        <f>Table1[[#This Row],[Fouls]]/Table1[[#This Row],[GP]]</f>
        <v>0</v>
      </c>
    </row>
    <row r="27" spans="2:30">
      <c r="B27" s="23" t="str">
        <f>'Pivot Tables'!B29</f>
        <v>Clay Bartels, 1992</v>
      </c>
      <c r="C27" s="23">
        <f>'Pivot Tables'!C29</f>
        <v>59</v>
      </c>
      <c r="D27" s="23">
        <f>'Pivot Tables'!D29</f>
        <v>3</v>
      </c>
      <c r="E27" s="23">
        <f>'Pivot Tables'!E29</f>
        <v>6</v>
      </c>
      <c r="F27" s="167">
        <f t="shared" si="0"/>
        <v>0.5</v>
      </c>
      <c r="G27" s="23">
        <f>'Pivot Tables'!G29</f>
        <v>28</v>
      </c>
      <c r="H27" s="23">
        <f>'Pivot Tables'!H29</f>
        <v>56</v>
      </c>
      <c r="I27" s="167">
        <f t="shared" si="1"/>
        <v>0.5</v>
      </c>
      <c r="J27" s="23">
        <f>'Pivot Tables'!J29</f>
        <v>15</v>
      </c>
      <c r="K27" s="23">
        <f>'Pivot Tables'!K29</f>
        <v>27</v>
      </c>
      <c r="L27" s="167">
        <f t="shared" si="2"/>
        <v>0.55555555555555558</v>
      </c>
      <c r="M27" s="23">
        <f>'Pivot Tables'!M29</f>
        <v>80</v>
      </c>
      <c r="N27" s="23">
        <f>'Pivot Tables'!N29</f>
        <v>24</v>
      </c>
      <c r="O27" s="23">
        <f>'Pivot Tables'!O29</f>
        <v>44</v>
      </c>
      <c r="P27" s="23">
        <f>'Pivot Tables'!P29</f>
        <v>68</v>
      </c>
      <c r="Q27" s="23">
        <f>'Pivot Tables'!Q29</f>
        <v>64</v>
      </c>
      <c r="R27" s="23">
        <f>'Pivot Tables'!R29</f>
        <v>31</v>
      </c>
      <c r="S27" s="23">
        <f>'Pivot Tables'!S29</f>
        <v>0</v>
      </c>
      <c r="T27" s="23">
        <f>'Pivot Tables'!T29</f>
        <v>32</v>
      </c>
      <c r="U27" s="23">
        <f>'Pivot Tables'!U29</f>
        <v>0</v>
      </c>
      <c r="V27" s="168">
        <f>Table1[[#This Row],[Points]]/Table1[[#This Row],[GP]]</f>
        <v>1.3559322033898304</v>
      </c>
      <c r="W27" s="168">
        <f>Table1[[#This Row],[O Reb]]/Table1[[#This Row],[GP]]</f>
        <v>0.40677966101694918</v>
      </c>
      <c r="X27" s="168">
        <f>Table1[[#This Row],[D Reb]]/Table1[[#This Row],[GP]]</f>
        <v>0.74576271186440679</v>
      </c>
      <c r="Y27" s="168">
        <f>Table1[[#This Row],[Reb]]/Table1[[#This Row],[GP]]</f>
        <v>1.152542372881356</v>
      </c>
      <c r="Z27" s="168">
        <f>Table1[[#This Row],[Assists]]/Table1[[#This Row],[GP]]</f>
        <v>1.0847457627118644</v>
      </c>
      <c r="AA27" s="168">
        <f>Table1[[#This Row],[Steals]]/Table1[[#This Row],[GP]]</f>
        <v>0.52542372881355937</v>
      </c>
      <c r="AB27" s="168">
        <f>Table1[[#This Row],[Blocks]]/Table1[[#This Row],[GP]]</f>
        <v>0</v>
      </c>
      <c r="AC27" s="168">
        <f>Table1[[#This Row],[TOs]]/Table1[[#This Row],[GP]]</f>
        <v>0.5423728813559322</v>
      </c>
      <c r="AD27" s="168">
        <f>Table1[[#This Row],[Fouls]]/Table1[[#This Row],[GP]]</f>
        <v>0</v>
      </c>
    </row>
    <row r="28" spans="2:30">
      <c r="B28" s="23" t="str">
        <f>'Pivot Tables'!B30</f>
        <v>Clayton Louderback, 2019</v>
      </c>
      <c r="C28" s="23">
        <f>'Pivot Tables'!C30</f>
        <v>93</v>
      </c>
      <c r="D28" s="23">
        <f>'Pivot Tables'!D30</f>
        <v>43</v>
      </c>
      <c r="E28" s="23">
        <f>'Pivot Tables'!E30</f>
        <v>182</v>
      </c>
      <c r="F28" s="167">
        <f t="shared" si="0"/>
        <v>0.23626373626373626</v>
      </c>
      <c r="G28" s="23">
        <f>'Pivot Tables'!G30</f>
        <v>470</v>
      </c>
      <c r="H28" s="23">
        <f>'Pivot Tables'!H30</f>
        <v>859</v>
      </c>
      <c r="I28" s="167">
        <f t="shared" si="1"/>
        <v>0.54714784633294533</v>
      </c>
      <c r="J28" s="23">
        <f>'Pivot Tables'!J30</f>
        <v>289</v>
      </c>
      <c r="K28" s="23">
        <f>'Pivot Tables'!K30</f>
        <v>437</v>
      </c>
      <c r="L28" s="167">
        <f t="shared" si="2"/>
        <v>0.66132723112128144</v>
      </c>
      <c r="M28" s="23">
        <f>'Pivot Tables'!M30</f>
        <v>1358</v>
      </c>
      <c r="N28" s="23">
        <f>'Pivot Tables'!N30</f>
        <v>275</v>
      </c>
      <c r="O28" s="23">
        <f>'Pivot Tables'!O30</f>
        <v>442</v>
      </c>
      <c r="P28" s="23">
        <f>'Pivot Tables'!P30</f>
        <v>717</v>
      </c>
      <c r="Q28" s="23">
        <f>'Pivot Tables'!Q30</f>
        <v>219</v>
      </c>
      <c r="R28" s="23">
        <f>'Pivot Tables'!R30</f>
        <v>157</v>
      </c>
      <c r="S28" s="23">
        <f>'Pivot Tables'!S30</f>
        <v>12</v>
      </c>
      <c r="T28" s="23">
        <f>'Pivot Tables'!T30</f>
        <v>216</v>
      </c>
      <c r="U28" s="23">
        <f>'Pivot Tables'!U30</f>
        <v>211</v>
      </c>
      <c r="V28" s="168">
        <f>Table1[[#This Row],[Points]]/Table1[[#This Row],[GP]]</f>
        <v>14.602150537634408</v>
      </c>
      <c r="W28" s="168">
        <f>Table1[[#This Row],[O Reb]]/Table1[[#This Row],[GP]]</f>
        <v>2.956989247311828</v>
      </c>
      <c r="X28" s="168">
        <f>Table1[[#This Row],[D Reb]]/Table1[[#This Row],[GP]]</f>
        <v>4.752688172043011</v>
      </c>
      <c r="Y28" s="168">
        <f>Table1[[#This Row],[Reb]]/Table1[[#This Row],[GP]]</f>
        <v>7.709677419354839</v>
      </c>
      <c r="Z28" s="168">
        <f>Table1[[#This Row],[Assists]]/Table1[[#This Row],[GP]]</f>
        <v>2.3548387096774195</v>
      </c>
      <c r="AA28" s="168">
        <f>Table1[[#This Row],[Steals]]/Table1[[#This Row],[GP]]</f>
        <v>1.6881720430107527</v>
      </c>
      <c r="AB28" s="168">
        <f>Table1[[#This Row],[Blocks]]/Table1[[#This Row],[GP]]</f>
        <v>0.12903225806451613</v>
      </c>
      <c r="AC28" s="168">
        <f>Table1[[#This Row],[TOs]]/Table1[[#This Row],[GP]]</f>
        <v>2.3225806451612905</v>
      </c>
      <c r="AD28" s="168">
        <f>Table1[[#This Row],[Fouls]]/Table1[[#This Row],[GP]]</f>
        <v>2.2688172043010755</v>
      </c>
    </row>
    <row r="29" spans="2:30">
      <c r="B29" s="23" t="str">
        <f>'Pivot Tables'!B31</f>
        <v>Codi Jones, 2011</v>
      </c>
      <c r="C29" s="23">
        <f>'Pivot Tables'!C31</f>
        <v>26</v>
      </c>
      <c r="D29" s="23">
        <f>'Pivot Tables'!D31</f>
        <v>0</v>
      </c>
      <c r="E29" s="23">
        <f>'Pivot Tables'!E31</f>
        <v>0</v>
      </c>
      <c r="F29" s="167" t="e">
        <f t="shared" si="0"/>
        <v>#DIV/0!</v>
      </c>
      <c r="G29" s="23">
        <f>'Pivot Tables'!G31</f>
        <v>23</v>
      </c>
      <c r="H29" s="23">
        <f>'Pivot Tables'!H31</f>
        <v>49</v>
      </c>
      <c r="I29" s="167">
        <f t="shared" si="1"/>
        <v>0.46938775510204084</v>
      </c>
      <c r="J29" s="23">
        <f>'Pivot Tables'!J31</f>
        <v>8</v>
      </c>
      <c r="K29" s="23">
        <f>'Pivot Tables'!K31</f>
        <v>16</v>
      </c>
      <c r="L29" s="167">
        <f t="shared" si="2"/>
        <v>0.5</v>
      </c>
      <c r="M29" s="23">
        <f>'Pivot Tables'!M31</f>
        <v>54</v>
      </c>
      <c r="N29" s="23">
        <f>'Pivot Tables'!N31</f>
        <v>26</v>
      </c>
      <c r="O29" s="23">
        <f>'Pivot Tables'!O31</f>
        <v>35</v>
      </c>
      <c r="P29" s="23">
        <f>'Pivot Tables'!P31</f>
        <v>61</v>
      </c>
      <c r="Q29" s="23">
        <f>'Pivot Tables'!Q31</f>
        <v>2</v>
      </c>
      <c r="R29" s="23">
        <f>'Pivot Tables'!R31</f>
        <v>18</v>
      </c>
      <c r="S29" s="23">
        <f>'Pivot Tables'!S31</f>
        <v>0</v>
      </c>
      <c r="T29" s="23">
        <f>'Pivot Tables'!T31</f>
        <v>26</v>
      </c>
      <c r="U29" s="23">
        <f>'Pivot Tables'!U31</f>
        <v>4</v>
      </c>
      <c r="V29" s="168">
        <f>Table1[[#This Row],[Points]]/Table1[[#This Row],[GP]]</f>
        <v>2.0769230769230771</v>
      </c>
      <c r="W29" s="168">
        <f>Table1[[#This Row],[O Reb]]/Table1[[#This Row],[GP]]</f>
        <v>1</v>
      </c>
      <c r="X29" s="168">
        <f>Table1[[#This Row],[D Reb]]/Table1[[#This Row],[GP]]</f>
        <v>1.3461538461538463</v>
      </c>
      <c r="Y29" s="168">
        <f>Table1[[#This Row],[Reb]]/Table1[[#This Row],[GP]]</f>
        <v>2.3461538461538463</v>
      </c>
      <c r="Z29" s="168">
        <f>Table1[[#This Row],[Assists]]/Table1[[#This Row],[GP]]</f>
        <v>7.6923076923076927E-2</v>
      </c>
      <c r="AA29" s="168">
        <f>Table1[[#This Row],[Steals]]/Table1[[#This Row],[GP]]</f>
        <v>0.69230769230769229</v>
      </c>
      <c r="AB29" s="168">
        <f>Table1[[#This Row],[Blocks]]/Table1[[#This Row],[GP]]</f>
        <v>0</v>
      </c>
      <c r="AC29" s="168">
        <f>Table1[[#This Row],[TOs]]/Table1[[#This Row],[GP]]</f>
        <v>1</v>
      </c>
      <c r="AD29" s="168">
        <f>Table1[[#This Row],[Fouls]]/Table1[[#This Row],[GP]]</f>
        <v>0.15384615384615385</v>
      </c>
    </row>
    <row r="30" spans="2:30">
      <c r="B30" s="23" t="str">
        <f>'Pivot Tables'!B32</f>
        <v>Cody Barritt, 1996</v>
      </c>
      <c r="C30" s="23">
        <f>'Pivot Tables'!C32</f>
        <v>55</v>
      </c>
      <c r="D30" s="23">
        <f>'Pivot Tables'!D32</f>
        <v>15</v>
      </c>
      <c r="E30" s="23">
        <f>'Pivot Tables'!E32</f>
        <v>61</v>
      </c>
      <c r="F30" s="167">
        <f t="shared" si="0"/>
        <v>0.24590163934426229</v>
      </c>
      <c r="G30" s="23">
        <f>'Pivot Tables'!G32</f>
        <v>89</v>
      </c>
      <c r="H30" s="23">
        <f>'Pivot Tables'!H32</f>
        <v>237</v>
      </c>
      <c r="I30" s="167">
        <f t="shared" si="1"/>
        <v>0.37552742616033757</v>
      </c>
      <c r="J30" s="23">
        <f>'Pivot Tables'!J32</f>
        <v>104</v>
      </c>
      <c r="K30" s="23">
        <f>'Pivot Tables'!K32</f>
        <v>168</v>
      </c>
      <c r="L30" s="167">
        <f t="shared" si="2"/>
        <v>0.61904761904761907</v>
      </c>
      <c r="M30" s="23">
        <f>'Pivot Tables'!M32</f>
        <v>329</v>
      </c>
      <c r="N30" s="23">
        <f>'Pivot Tables'!N32</f>
        <v>35</v>
      </c>
      <c r="O30" s="23">
        <f>'Pivot Tables'!O32</f>
        <v>131</v>
      </c>
      <c r="P30" s="23">
        <f>'Pivot Tables'!P32</f>
        <v>166</v>
      </c>
      <c r="Q30" s="23">
        <f>'Pivot Tables'!Q32</f>
        <v>234</v>
      </c>
      <c r="R30" s="23">
        <f>'Pivot Tables'!R32</f>
        <v>96</v>
      </c>
      <c r="S30" s="23">
        <f>'Pivot Tables'!S32</f>
        <v>0</v>
      </c>
      <c r="T30" s="23">
        <f>'Pivot Tables'!T32</f>
        <v>183</v>
      </c>
      <c r="U30" s="23">
        <f>'Pivot Tables'!U32</f>
        <v>0</v>
      </c>
      <c r="V30" s="168">
        <f>Table1[[#This Row],[Points]]/Table1[[#This Row],[GP]]</f>
        <v>5.9818181818181815</v>
      </c>
      <c r="W30" s="168">
        <f>Table1[[#This Row],[O Reb]]/Table1[[#This Row],[GP]]</f>
        <v>0.63636363636363635</v>
      </c>
      <c r="X30" s="168">
        <f>Table1[[#This Row],[D Reb]]/Table1[[#This Row],[GP]]</f>
        <v>2.3818181818181818</v>
      </c>
      <c r="Y30" s="168">
        <f>Table1[[#This Row],[Reb]]/Table1[[#This Row],[GP]]</f>
        <v>3.0181818181818181</v>
      </c>
      <c r="Z30" s="168">
        <f>Table1[[#This Row],[Assists]]/Table1[[#This Row],[GP]]</f>
        <v>4.2545454545454549</v>
      </c>
      <c r="AA30" s="168">
        <f>Table1[[#This Row],[Steals]]/Table1[[#This Row],[GP]]</f>
        <v>1.7454545454545454</v>
      </c>
      <c r="AB30" s="168">
        <f>Table1[[#This Row],[Blocks]]/Table1[[#This Row],[GP]]</f>
        <v>0</v>
      </c>
      <c r="AC30" s="168">
        <f>Table1[[#This Row],[TOs]]/Table1[[#This Row],[GP]]</f>
        <v>3.3272727272727272</v>
      </c>
      <c r="AD30" s="168">
        <f>Table1[[#This Row],[Fouls]]/Table1[[#This Row],[GP]]</f>
        <v>0</v>
      </c>
    </row>
    <row r="31" spans="2:30">
      <c r="B31" s="23" t="str">
        <f>'Pivot Tables'!B33</f>
        <v>Colton Pierce, 2015</v>
      </c>
      <c r="C31" s="23">
        <f>'Pivot Tables'!C33</f>
        <v>30</v>
      </c>
      <c r="D31" s="23">
        <f>'Pivot Tables'!D33</f>
        <v>0</v>
      </c>
      <c r="E31" s="23">
        <f>'Pivot Tables'!E33</f>
        <v>0</v>
      </c>
      <c r="F31" s="167" t="e">
        <f t="shared" si="0"/>
        <v>#DIV/0!</v>
      </c>
      <c r="G31" s="23">
        <f>'Pivot Tables'!G33</f>
        <v>0</v>
      </c>
      <c r="H31" s="23">
        <f>'Pivot Tables'!H33</f>
        <v>0</v>
      </c>
      <c r="I31" s="167" t="e">
        <f t="shared" si="1"/>
        <v>#DIV/0!</v>
      </c>
      <c r="J31" s="23">
        <f>'Pivot Tables'!J33</f>
        <v>0</v>
      </c>
      <c r="K31" s="23">
        <f>'Pivot Tables'!K33</f>
        <v>0</v>
      </c>
      <c r="L31" s="167" t="e">
        <f t="shared" si="2"/>
        <v>#DIV/0!</v>
      </c>
      <c r="M31" s="23">
        <f>'Pivot Tables'!M33</f>
        <v>5</v>
      </c>
      <c r="N31" s="23">
        <f>'Pivot Tables'!N33</f>
        <v>0</v>
      </c>
      <c r="O31" s="23">
        <f>'Pivot Tables'!O33</f>
        <v>0</v>
      </c>
      <c r="P31" s="23">
        <f>'Pivot Tables'!P33</f>
        <v>0</v>
      </c>
      <c r="Q31" s="23">
        <f>'Pivot Tables'!Q33</f>
        <v>0</v>
      </c>
      <c r="R31" s="23">
        <f>'Pivot Tables'!R33</f>
        <v>0</v>
      </c>
      <c r="S31" s="23">
        <f>'Pivot Tables'!S33</f>
        <v>0</v>
      </c>
      <c r="T31" s="23">
        <f>'Pivot Tables'!T33</f>
        <v>0</v>
      </c>
      <c r="U31" s="23">
        <f>'Pivot Tables'!U33</f>
        <v>0</v>
      </c>
      <c r="V31" s="168">
        <f>Table1[[#This Row],[Points]]/Table1[[#This Row],[GP]]</f>
        <v>0.16666666666666666</v>
      </c>
      <c r="W31" s="168">
        <f>Table1[[#This Row],[O Reb]]/Table1[[#This Row],[GP]]</f>
        <v>0</v>
      </c>
      <c r="X31" s="168">
        <f>Table1[[#This Row],[D Reb]]/Table1[[#This Row],[GP]]</f>
        <v>0</v>
      </c>
      <c r="Y31" s="168">
        <f>Table1[[#This Row],[Reb]]/Table1[[#This Row],[GP]]</f>
        <v>0</v>
      </c>
      <c r="Z31" s="168">
        <f>Table1[[#This Row],[Assists]]/Table1[[#This Row],[GP]]</f>
        <v>0</v>
      </c>
      <c r="AA31" s="168">
        <f>Table1[[#This Row],[Steals]]/Table1[[#This Row],[GP]]</f>
        <v>0</v>
      </c>
      <c r="AB31" s="168">
        <f>Table1[[#This Row],[Blocks]]/Table1[[#This Row],[GP]]</f>
        <v>0</v>
      </c>
      <c r="AC31" s="168">
        <f>Table1[[#This Row],[TOs]]/Table1[[#This Row],[GP]]</f>
        <v>0</v>
      </c>
      <c r="AD31" s="168">
        <f>Table1[[#This Row],[Fouls]]/Table1[[#This Row],[GP]]</f>
        <v>0</v>
      </c>
    </row>
    <row r="32" spans="2:30">
      <c r="B32" s="23" t="str">
        <f>'Pivot Tables'!B34</f>
        <v>Curtis Bujarsk, 2007</v>
      </c>
      <c r="C32" s="23">
        <f>'Pivot Tables'!C34</f>
        <v>39</v>
      </c>
      <c r="D32" s="23">
        <f>'Pivot Tables'!D34</f>
        <v>1</v>
      </c>
      <c r="E32" s="23">
        <f>'Pivot Tables'!E34</f>
        <v>2</v>
      </c>
      <c r="F32" s="167">
        <f t="shared" si="0"/>
        <v>0.5</v>
      </c>
      <c r="G32" s="23">
        <f>'Pivot Tables'!G34</f>
        <v>11</v>
      </c>
      <c r="H32" s="23">
        <f>'Pivot Tables'!H34</f>
        <v>33</v>
      </c>
      <c r="I32" s="167">
        <f t="shared" si="1"/>
        <v>0.33333333333333331</v>
      </c>
      <c r="J32" s="23">
        <f>'Pivot Tables'!J34</f>
        <v>4</v>
      </c>
      <c r="K32" s="23">
        <f>'Pivot Tables'!K34</f>
        <v>6</v>
      </c>
      <c r="L32" s="167">
        <f t="shared" si="2"/>
        <v>0.66666666666666663</v>
      </c>
      <c r="M32" s="23">
        <f>'Pivot Tables'!M34</f>
        <v>29</v>
      </c>
      <c r="N32" s="23">
        <f>'Pivot Tables'!N34</f>
        <v>9</v>
      </c>
      <c r="O32" s="23">
        <f>'Pivot Tables'!O34</f>
        <v>12</v>
      </c>
      <c r="P32" s="23">
        <f>'Pivot Tables'!P34</f>
        <v>21</v>
      </c>
      <c r="Q32" s="23">
        <f>'Pivot Tables'!Q34</f>
        <v>2</v>
      </c>
      <c r="R32" s="23">
        <f>'Pivot Tables'!R34</f>
        <v>4</v>
      </c>
      <c r="S32" s="23">
        <f>'Pivot Tables'!S34</f>
        <v>0</v>
      </c>
      <c r="T32" s="23">
        <f>'Pivot Tables'!T34</f>
        <v>16</v>
      </c>
      <c r="U32" s="23">
        <f>'Pivot Tables'!U34</f>
        <v>0</v>
      </c>
      <c r="V32" s="168">
        <f>Table1[[#This Row],[Points]]/Table1[[#This Row],[GP]]</f>
        <v>0.74358974358974361</v>
      </c>
      <c r="W32" s="168">
        <f>Table1[[#This Row],[O Reb]]/Table1[[#This Row],[GP]]</f>
        <v>0.23076923076923078</v>
      </c>
      <c r="X32" s="168">
        <f>Table1[[#This Row],[D Reb]]/Table1[[#This Row],[GP]]</f>
        <v>0.30769230769230771</v>
      </c>
      <c r="Y32" s="168">
        <f>Table1[[#This Row],[Reb]]/Table1[[#This Row],[GP]]</f>
        <v>0.53846153846153844</v>
      </c>
      <c r="Z32" s="168">
        <f>Table1[[#This Row],[Assists]]/Table1[[#This Row],[GP]]</f>
        <v>5.128205128205128E-2</v>
      </c>
      <c r="AA32" s="168">
        <f>Table1[[#This Row],[Steals]]/Table1[[#This Row],[GP]]</f>
        <v>0.10256410256410256</v>
      </c>
      <c r="AB32" s="168">
        <f>Table1[[#This Row],[Blocks]]/Table1[[#This Row],[GP]]</f>
        <v>0</v>
      </c>
      <c r="AC32" s="168">
        <f>Table1[[#This Row],[TOs]]/Table1[[#This Row],[GP]]</f>
        <v>0.41025641025641024</v>
      </c>
      <c r="AD32" s="168">
        <f>Table1[[#This Row],[Fouls]]/Table1[[#This Row],[GP]]</f>
        <v>0</v>
      </c>
    </row>
    <row r="33" spans="2:30">
      <c r="B33" s="23" t="str">
        <f>'Pivot Tables'!B35</f>
        <v>Dain Parrish, 2010</v>
      </c>
      <c r="C33" s="23">
        <f>'Pivot Tables'!C35</f>
        <v>7</v>
      </c>
      <c r="D33" s="23">
        <f>'Pivot Tables'!D35</f>
        <v>0</v>
      </c>
      <c r="E33" s="23">
        <f>'Pivot Tables'!E35</f>
        <v>2</v>
      </c>
      <c r="F33" s="167">
        <f t="shared" si="0"/>
        <v>0</v>
      </c>
      <c r="G33" s="23">
        <f>'Pivot Tables'!G35</f>
        <v>5</v>
      </c>
      <c r="H33" s="23">
        <f>'Pivot Tables'!H35</f>
        <v>23</v>
      </c>
      <c r="I33" s="167">
        <f t="shared" si="1"/>
        <v>0.21739130434782608</v>
      </c>
      <c r="J33" s="23">
        <f>'Pivot Tables'!J35</f>
        <v>0</v>
      </c>
      <c r="K33" s="23">
        <f>'Pivot Tables'!K35</f>
        <v>2</v>
      </c>
      <c r="L33" s="167">
        <f t="shared" si="2"/>
        <v>0</v>
      </c>
      <c r="M33" s="23">
        <f>'Pivot Tables'!M35</f>
        <v>10</v>
      </c>
      <c r="N33" s="23">
        <f>'Pivot Tables'!N35</f>
        <v>9</v>
      </c>
      <c r="O33" s="23">
        <f>'Pivot Tables'!O35</f>
        <v>16</v>
      </c>
      <c r="P33" s="23">
        <f>'Pivot Tables'!P35</f>
        <v>25</v>
      </c>
      <c r="Q33" s="23">
        <f>'Pivot Tables'!Q35</f>
        <v>6</v>
      </c>
      <c r="R33" s="23">
        <f>'Pivot Tables'!R35</f>
        <v>9</v>
      </c>
      <c r="S33" s="23">
        <f>'Pivot Tables'!S35</f>
        <v>0</v>
      </c>
      <c r="T33" s="23">
        <f>'Pivot Tables'!T35</f>
        <v>11</v>
      </c>
      <c r="U33" s="23">
        <f>'Pivot Tables'!U35</f>
        <v>10</v>
      </c>
      <c r="V33" s="168">
        <f>Table1[[#This Row],[Points]]/Table1[[#This Row],[GP]]</f>
        <v>1.4285714285714286</v>
      </c>
      <c r="W33" s="168">
        <f>Table1[[#This Row],[O Reb]]/Table1[[#This Row],[GP]]</f>
        <v>1.2857142857142858</v>
      </c>
      <c r="X33" s="168">
        <f>Table1[[#This Row],[D Reb]]/Table1[[#This Row],[GP]]</f>
        <v>2.2857142857142856</v>
      </c>
      <c r="Y33" s="168">
        <f>Table1[[#This Row],[Reb]]/Table1[[#This Row],[GP]]</f>
        <v>3.5714285714285716</v>
      </c>
      <c r="Z33" s="168">
        <f>Table1[[#This Row],[Assists]]/Table1[[#This Row],[GP]]</f>
        <v>0.8571428571428571</v>
      </c>
      <c r="AA33" s="168">
        <f>Table1[[#This Row],[Steals]]/Table1[[#This Row],[GP]]</f>
        <v>1.2857142857142858</v>
      </c>
      <c r="AB33" s="168">
        <f>Table1[[#This Row],[Blocks]]/Table1[[#This Row],[GP]]</f>
        <v>0</v>
      </c>
      <c r="AC33" s="168">
        <f>Table1[[#This Row],[TOs]]/Table1[[#This Row],[GP]]</f>
        <v>1.5714285714285714</v>
      </c>
      <c r="AD33" s="168">
        <f>Table1[[#This Row],[Fouls]]/Table1[[#This Row],[GP]]</f>
        <v>1.4285714285714286</v>
      </c>
    </row>
    <row r="34" spans="2:30">
      <c r="B34" s="23" t="str">
        <f>'Pivot Tables'!B36</f>
        <v>Dalton Latham, 2010</v>
      </c>
      <c r="C34" s="23">
        <f>'Pivot Tables'!C36</f>
        <v>45</v>
      </c>
      <c r="D34" s="23">
        <f>'Pivot Tables'!D36</f>
        <v>0</v>
      </c>
      <c r="E34" s="23">
        <f>'Pivot Tables'!E36</f>
        <v>0</v>
      </c>
      <c r="F34" s="167" t="e">
        <f t="shared" si="0"/>
        <v>#DIV/0!</v>
      </c>
      <c r="G34" s="23">
        <f>'Pivot Tables'!G36</f>
        <v>28</v>
      </c>
      <c r="H34" s="23">
        <f>'Pivot Tables'!H36</f>
        <v>69</v>
      </c>
      <c r="I34" s="167">
        <f t="shared" si="1"/>
        <v>0.40579710144927539</v>
      </c>
      <c r="J34" s="23">
        <f>'Pivot Tables'!J36</f>
        <v>13</v>
      </c>
      <c r="K34" s="23">
        <f>'Pivot Tables'!K36</f>
        <v>30</v>
      </c>
      <c r="L34" s="167">
        <f t="shared" si="2"/>
        <v>0.43333333333333335</v>
      </c>
      <c r="M34" s="23">
        <f>'Pivot Tables'!M36</f>
        <v>69</v>
      </c>
      <c r="N34" s="23">
        <f>'Pivot Tables'!N36</f>
        <v>44</v>
      </c>
      <c r="O34" s="23">
        <f>'Pivot Tables'!O36</f>
        <v>59</v>
      </c>
      <c r="P34" s="23">
        <f>'Pivot Tables'!P36</f>
        <v>103</v>
      </c>
      <c r="Q34" s="23">
        <f>'Pivot Tables'!Q36</f>
        <v>16</v>
      </c>
      <c r="R34" s="23">
        <f>'Pivot Tables'!R36</f>
        <v>12</v>
      </c>
      <c r="S34" s="23">
        <f>'Pivot Tables'!S36</f>
        <v>3</v>
      </c>
      <c r="T34" s="23">
        <f>'Pivot Tables'!T36</f>
        <v>26</v>
      </c>
      <c r="U34" s="23">
        <f>'Pivot Tables'!U36</f>
        <v>52</v>
      </c>
      <c r="V34" s="168">
        <f>Table1[[#This Row],[Points]]/Table1[[#This Row],[GP]]</f>
        <v>1.5333333333333334</v>
      </c>
      <c r="W34" s="168">
        <f>Table1[[#This Row],[O Reb]]/Table1[[#This Row],[GP]]</f>
        <v>0.97777777777777775</v>
      </c>
      <c r="X34" s="168">
        <f>Table1[[#This Row],[D Reb]]/Table1[[#This Row],[GP]]</f>
        <v>1.3111111111111111</v>
      </c>
      <c r="Y34" s="168">
        <f>Table1[[#This Row],[Reb]]/Table1[[#This Row],[GP]]</f>
        <v>2.2888888888888888</v>
      </c>
      <c r="Z34" s="168">
        <f>Table1[[#This Row],[Assists]]/Table1[[#This Row],[GP]]</f>
        <v>0.35555555555555557</v>
      </c>
      <c r="AA34" s="168">
        <f>Table1[[#This Row],[Steals]]/Table1[[#This Row],[GP]]</f>
        <v>0.26666666666666666</v>
      </c>
      <c r="AB34" s="168">
        <f>Table1[[#This Row],[Blocks]]/Table1[[#This Row],[GP]]</f>
        <v>6.6666666666666666E-2</v>
      </c>
      <c r="AC34" s="168">
        <f>Table1[[#This Row],[TOs]]/Table1[[#This Row],[GP]]</f>
        <v>0.57777777777777772</v>
      </c>
      <c r="AD34" s="168">
        <f>Table1[[#This Row],[Fouls]]/Table1[[#This Row],[GP]]</f>
        <v>1.1555555555555554</v>
      </c>
    </row>
    <row r="35" spans="2:30">
      <c r="B35" s="23" t="str">
        <f>'Pivot Tables'!B37</f>
        <v>Danny Helwig, 2007</v>
      </c>
      <c r="C35" s="23">
        <f>'Pivot Tables'!C37</f>
        <v>51</v>
      </c>
      <c r="D35" s="23">
        <f>'Pivot Tables'!D37</f>
        <v>0</v>
      </c>
      <c r="E35" s="23">
        <f>'Pivot Tables'!E37</f>
        <v>8</v>
      </c>
      <c r="F35" s="167">
        <f t="shared" ref="F35:F66" si="3">D35/E35</f>
        <v>0</v>
      </c>
      <c r="G35" s="23">
        <f>'Pivot Tables'!G37</f>
        <v>116</v>
      </c>
      <c r="H35" s="23">
        <f>'Pivot Tables'!H37</f>
        <v>220</v>
      </c>
      <c r="I35" s="167">
        <f t="shared" ref="I35:I66" si="4">G35/H35</f>
        <v>0.52727272727272723</v>
      </c>
      <c r="J35" s="23">
        <f>'Pivot Tables'!J37</f>
        <v>22</v>
      </c>
      <c r="K35" s="23">
        <f>'Pivot Tables'!K37</f>
        <v>46</v>
      </c>
      <c r="L35" s="167">
        <f t="shared" ref="L35:L66" si="5">J35/K35</f>
        <v>0.47826086956521741</v>
      </c>
      <c r="M35" s="23">
        <f>'Pivot Tables'!M37</f>
        <v>254</v>
      </c>
      <c r="N35" s="23">
        <f>'Pivot Tables'!N37</f>
        <v>40</v>
      </c>
      <c r="O35" s="23">
        <f>'Pivot Tables'!O37</f>
        <v>110</v>
      </c>
      <c r="P35" s="23">
        <f>'Pivot Tables'!P37</f>
        <v>150</v>
      </c>
      <c r="Q35" s="23">
        <f>'Pivot Tables'!Q37</f>
        <v>57</v>
      </c>
      <c r="R35" s="23">
        <f>'Pivot Tables'!R37</f>
        <v>47</v>
      </c>
      <c r="S35" s="23">
        <f>'Pivot Tables'!S37</f>
        <v>0</v>
      </c>
      <c r="T35" s="23">
        <f>'Pivot Tables'!T37</f>
        <v>48</v>
      </c>
      <c r="U35" s="23">
        <f>'Pivot Tables'!U37</f>
        <v>0</v>
      </c>
      <c r="V35" s="168">
        <f>Table1[[#This Row],[Points]]/Table1[[#This Row],[GP]]</f>
        <v>4.9803921568627452</v>
      </c>
      <c r="W35" s="168">
        <f>Table1[[#This Row],[O Reb]]/Table1[[#This Row],[GP]]</f>
        <v>0.78431372549019607</v>
      </c>
      <c r="X35" s="168">
        <f>Table1[[#This Row],[D Reb]]/Table1[[#This Row],[GP]]</f>
        <v>2.1568627450980391</v>
      </c>
      <c r="Y35" s="168">
        <f>Table1[[#This Row],[Reb]]/Table1[[#This Row],[GP]]</f>
        <v>2.9411764705882355</v>
      </c>
      <c r="Z35" s="168">
        <f>Table1[[#This Row],[Assists]]/Table1[[#This Row],[GP]]</f>
        <v>1.1176470588235294</v>
      </c>
      <c r="AA35" s="168">
        <f>Table1[[#This Row],[Steals]]/Table1[[#This Row],[GP]]</f>
        <v>0.92156862745098034</v>
      </c>
      <c r="AB35" s="168">
        <f>Table1[[#This Row],[Blocks]]/Table1[[#This Row],[GP]]</f>
        <v>0</v>
      </c>
      <c r="AC35" s="168">
        <f>Table1[[#This Row],[TOs]]/Table1[[#This Row],[GP]]</f>
        <v>0.94117647058823528</v>
      </c>
      <c r="AD35" s="168">
        <f>Table1[[#This Row],[Fouls]]/Table1[[#This Row],[GP]]</f>
        <v>0</v>
      </c>
    </row>
    <row r="36" spans="2:30">
      <c r="B36" s="23" t="str">
        <f>'Pivot Tables'!B38</f>
        <v>Dave Watt, 1999</v>
      </c>
      <c r="C36" s="23">
        <f>'Pivot Tables'!C38</f>
        <v>43</v>
      </c>
      <c r="D36" s="23">
        <f>'Pivot Tables'!D38</f>
        <v>0</v>
      </c>
      <c r="E36" s="23">
        <f>'Pivot Tables'!E38</f>
        <v>0</v>
      </c>
      <c r="F36" s="167" t="e">
        <f t="shared" si="3"/>
        <v>#DIV/0!</v>
      </c>
      <c r="G36" s="23">
        <f>'Pivot Tables'!G38</f>
        <v>278</v>
      </c>
      <c r="H36" s="23">
        <f>'Pivot Tables'!H38</f>
        <v>594</v>
      </c>
      <c r="I36" s="167">
        <f t="shared" si="4"/>
        <v>0.46801346801346799</v>
      </c>
      <c r="J36" s="23">
        <f>'Pivot Tables'!J38</f>
        <v>145</v>
      </c>
      <c r="K36" s="23">
        <f>'Pivot Tables'!K38</f>
        <v>256</v>
      </c>
      <c r="L36" s="167">
        <f t="shared" si="5"/>
        <v>0.56640625</v>
      </c>
      <c r="M36" s="23">
        <f>'Pivot Tables'!M38</f>
        <v>701</v>
      </c>
      <c r="N36" s="23">
        <f>'Pivot Tables'!N38</f>
        <v>165</v>
      </c>
      <c r="O36" s="23">
        <f>'Pivot Tables'!O38</f>
        <v>114</v>
      </c>
      <c r="P36" s="23">
        <f>'Pivot Tables'!P38</f>
        <v>189</v>
      </c>
      <c r="Q36" s="23">
        <f>'Pivot Tables'!Q38</f>
        <v>36</v>
      </c>
      <c r="R36" s="23">
        <f>'Pivot Tables'!R38</f>
        <v>62</v>
      </c>
      <c r="S36" s="23">
        <f>'Pivot Tables'!S38</f>
        <v>0</v>
      </c>
      <c r="T36" s="23">
        <f>'Pivot Tables'!T38</f>
        <v>109</v>
      </c>
      <c r="U36" s="23">
        <f>'Pivot Tables'!U38</f>
        <v>0</v>
      </c>
      <c r="V36" s="168">
        <f>Table1[[#This Row],[Points]]/Table1[[#This Row],[GP]]</f>
        <v>16.302325581395348</v>
      </c>
      <c r="W36" s="168">
        <f>Table1[[#This Row],[O Reb]]/Table1[[#This Row],[GP]]</f>
        <v>3.8372093023255816</v>
      </c>
      <c r="X36" s="168">
        <f>Table1[[#This Row],[D Reb]]/Table1[[#This Row],[GP]]</f>
        <v>2.6511627906976742</v>
      </c>
      <c r="Y36" s="168">
        <f>Table1[[#This Row],[Reb]]/Table1[[#This Row],[GP]]</f>
        <v>4.3953488372093021</v>
      </c>
      <c r="Z36" s="168">
        <f>Table1[[#This Row],[Assists]]/Table1[[#This Row],[GP]]</f>
        <v>0.83720930232558144</v>
      </c>
      <c r="AA36" s="168">
        <f>Table1[[#This Row],[Steals]]/Table1[[#This Row],[GP]]</f>
        <v>1.441860465116279</v>
      </c>
      <c r="AB36" s="168">
        <f>Table1[[#This Row],[Blocks]]/Table1[[#This Row],[GP]]</f>
        <v>0</v>
      </c>
      <c r="AC36" s="168">
        <f>Table1[[#This Row],[TOs]]/Table1[[#This Row],[GP]]</f>
        <v>2.5348837209302326</v>
      </c>
      <c r="AD36" s="168">
        <f>Table1[[#This Row],[Fouls]]/Table1[[#This Row],[GP]]</f>
        <v>0</v>
      </c>
    </row>
    <row r="37" spans="2:30">
      <c r="B37" s="23" t="str">
        <f>'Pivot Tables'!B39</f>
        <v>David Todd, 1994</v>
      </c>
      <c r="C37" s="23">
        <f>'Pivot Tables'!C39</f>
        <v>51</v>
      </c>
      <c r="D37" s="23">
        <f>'Pivot Tables'!D39</f>
        <v>1</v>
      </c>
      <c r="E37" s="23">
        <f>'Pivot Tables'!E39</f>
        <v>7</v>
      </c>
      <c r="F37" s="167">
        <f t="shared" si="3"/>
        <v>0.14285714285714285</v>
      </c>
      <c r="G37" s="23">
        <f>'Pivot Tables'!G39</f>
        <v>81</v>
      </c>
      <c r="H37" s="23">
        <f>'Pivot Tables'!H39</f>
        <v>199</v>
      </c>
      <c r="I37" s="167">
        <f t="shared" si="4"/>
        <v>0.40703517587939697</v>
      </c>
      <c r="J37" s="23">
        <f>'Pivot Tables'!J39</f>
        <v>40</v>
      </c>
      <c r="K37" s="23">
        <f>'Pivot Tables'!K39</f>
        <v>85</v>
      </c>
      <c r="L37" s="167">
        <f t="shared" si="5"/>
        <v>0.47058823529411764</v>
      </c>
      <c r="M37" s="23">
        <f>'Pivot Tables'!M39</f>
        <v>205</v>
      </c>
      <c r="N37" s="23">
        <f>'Pivot Tables'!N39</f>
        <v>76</v>
      </c>
      <c r="O37" s="23">
        <f>'Pivot Tables'!O39</f>
        <v>113</v>
      </c>
      <c r="P37" s="23">
        <f>'Pivot Tables'!P39</f>
        <v>189</v>
      </c>
      <c r="Q37" s="23">
        <f>'Pivot Tables'!Q39</f>
        <v>35</v>
      </c>
      <c r="R37" s="23">
        <f>'Pivot Tables'!R39</f>
        <v>53</v>
      </c>
      <c r="S37" s="23">
        <f>'Pivot Tables'!S39</f>
        <v>0</v>
      </c>
      <c r="T37" s="23">
        <f>'Pivot Tables'!T39</f>
        <v>49</v>
      </c>
      <c r="U37" s="23">
        <f>'Pivot Tables'!U39</f>
        <v>0</v>
      </c>
      <c r="V37" s="168">
        <f>Table1[[#This Row],[Points]]/Table1[[#This Row],[GP]]</f>
        <v>4.0196078431372548</v>
      </c>
      <c r="W37" s="168">
        <f>Table1[[#This Row],[O Reb]]/Table1[[#This Row],[GP]]</f>
        <v>1.4901960784313726</v>
      </c>
      <c r="X37" s="168">
        <f>Table1[[#This Row],[D Reb]]/Table1[[#This Row],[GP]]</f>
        <v>2.215686274509804</v>
      </c>
      <c r="Y37" s="168">
        <f>Table1[[#This Row],[Reb]]/Table1[[#This Row],[GP]]</f>
        <v>3.7058823529411766</v>
      </c>
      <c r="Z37" s="168">
        <f>Table1[[#This Row],[Assists]]/Table1[[#This Row],[GP]]</f>
        <v>0.68627450980392157</v>
      </c>
      <c r="AA37" s="168">
        <f>Table1[[#This Row],[Steals]]/Table1[[#This Row],[GP]]</f>
        <v>1.0392156862745099</v>
      </c>
      <c r="AB37" s="168">
        <f>Table1[[#This Row],[Blocks]]/Table1[[#This Row],[GP]]</f>
        <v>0</v>
      </c>
      <c r="AC37" s="168">
        <f>Table1[[#This Row],[TOs]]/Table1[[#This Row],[GP]]</f>
        <v>0.96078431372549022</v>
      </c>
      <c r="AD37" s="168">
        <f>Table1[[#This Row],[Fouls]]/Table1[[#This Row],[GP]]</f>
        <v>0</v>
      </c>
    </row>
    <row r="38" spans="2:30">
      <c r="B38" s="23" t="str">
        <f>'Pivot Tables'!B40</f>
        <v>David Watt, 1999</v>
      </c>
      <c r="C38" s="23">
        <f>'Pivot Tables'!C40</f>
        <v>15</v>
      </c>
      <c r="D38" s="23">
        <f>'Pivot Tables'!D40</f>
        <v>0</v>
      </c>
      <c r="E38" s="23">
        <f>'Pivot Tables'!E40</f>
        <v>0</v>
      </c>
      <c r="F38" s="167" t="e">
        <f t="shared" si="3"/>
        <v>#DIV/0!</v>
      </c>
      <c r="G38" s="23">
        <f>'Pivot Tables'!G40</f>
        <v>7</v>
      </c>
      <c r="H38" s="23">
        <f>'Pivot Tables'!H40</f>
        <v>19</v>
      </c>
      <c r="I38" s="167">
        <f t="shared" si="4"/>
        <v>0.36842105263157893</v>
      </c>
      <c r="J38" s="23">
        <f>'Pivot Tables'!J40</f>
        <v>7</v>
      </c>
      <c r="K38" s="23">
        <f>'Pivot Tables'!K40</f>
        <v>14</v>
      </c>
      <c r="L38" s="167">
        <f t="shared" si="5"/>
        <v>0.5</v>
      </c>
      <c r="M38" s="23">
        <f>'Pivot Tables'!M40</f>
        <v>21</v>
      </c>
      <c r="N38" s="23">
        <f>'Pivot Tables'!N40</f>
        <v>6</v>
      </c>
      <c r="O38" s="23">
        <f>'Pivot Tables'!O40</f>
        <v>10</v>
      </c>
      <c r="P38" s="23">
        <f>'Pivot Tables'!P40</f>
        <v>16</v>
      </c>
      <c r="Q38" s="23">
        <f>'Pivot Tables'!Q40</f>
        <v>4</v>
      </c>
      <c r="R38" s="23">
        <f>'Pivot Tables'!R40</f>
        <v>2</v>
      </c>
      <c r="S38" s="23">
        <f>'Pivot Tables'!S40</f>
        <v>0</v>
      </c>
      <c r="T38" s="23">
        <f>'Pivot Tables'!T40</f>
        <v>6</v>
      </c>
      <c r="U38" s="23">
        <f>'Pivot Tables'!U40</f>
        <v>0</v>
      </c>
      <c r="V38" s="168">
        <f>Table1[[#This Row],[Points]]/Table1[[#This Row],[GP]]</f>
        <v>1.4</v>
      </c>
      <c r="W38" s="168">
        <f>Table1[[#This Row],[O Reb]]/Table1[[#This Row],[GP]]</f>
        <v>0.4</v>
      </c>
      <c r="X38" s="168">
        <f>Table1[[#This Row],[D Reb]]/Table1[[#This Row],[GP]]</f>
        <v>0.66666666666666663</v>
      </c>
      <c r="Y38" s="168">
        <f>Table1[[#This Row],[Reb]]/Table1[[#This Row],[GP]]</f>
        <v>1.0666666666666667</v>
      </c>
      <c r="Z38" s="168">
        <f>Table1[[#This Row],[Assists]]/Table1[[#This Row],[GP]]</f>
        <v>0.26666666666666666</v>
      </c>
      <c r="AA38" s="168">
        <f>Table1[[#This Row],[Steals]]/Table1[[#This Row],[GP]]</f>
        <v>0.13333333333333333</v>
      </c>
      <c r="AB38" s="168">
        <f>Table1[[#This Row],[Blocks]]/Table1[[#This Row],[GP]]</f>
        <v>0</v>
      </c>
      <c r="AC38" s="168">
        <f>Table1[[#This Row],[TOs]]/Table1[[#This Row],[GP]]</f>
        <v>0.4</v>
      </c>
      <c r="AD38" s="168">
        <f>Table1[[#This Row],[Fouls]]/Table1[[#This Row],[GP]]</f>
        <v>0</v>
      </c>
    </row>
    <row r="39" spans="2:30">
      <c r="B39" s="23" t="str">
        <f>'Pivot Tables'!B41</f>
        <v>David Wise, 2007</v>
      </c>
      <c r="C39" s="23">
        <f>'Pivot Tables'!C41</f>
        <v>36</v>
      </c>
      <c r="D39" s="23">
        <f>'Pivot Tables'!D41</f>
        <v>0</v>
      </c>
      <c r="E39" s="23">
        <f>'Pivot Tables'!E41</f>
        <v>0</v>
      </c>
      <c r="F39" s="167" t="e">
        <f t="shared" si="3"/>
        <v>#DIV/0!</v>
      </c>
      <c r="G39" s="23">
        <f>'Pivot Tables'!G41</f>
        <v>3</v>
      </c>
      <c r="H39" s="23">
        <f>'Pivot Tables'!H41</f>
        <v>7</v>
      </c>
      <c r="I39" s="167">
        <f t="shared" si="4"/>
        <v>0.42857142857142855</v>
      </c>
      <c r="J39" s="23">
        <f>'Pivot Tables'!J41</f>
        <v>1</v>
      </c>
      <c r="K39" s="23">
        <f>'Pivot Tables'!K41</f>
        <v>2</v>
      </c>
      <c r="L39" s="167">
        <f t="shared" si="5"/>
        <v>0.5</v>
      </c>
      <c r="M39" s="23">
        <f>'Pivot Tables'!M41</f>
        <v>7</v>
      </c>
      <c r="N39" s="23">
        <f>'Pivot Tables'!N41</f>
        <v>2</v>
      </c>
      <c r="O39" s="23">
        <f>'Pivot Tables'!O41</f>
        <v>6</v>
      </c>
      <c r="P39" s="23">
        <f>'Pivot Tables'!P41</f>
        <v>8</v>
      </c>
      <c r="Q39" s="23">
        <f>'Pivot Tables'!Q41</f>
        <v>1</v>
      </c>
      <c r="R39" s="23">
        <f>'Pivot Tables'!R41</f>
        <v>5</v>
      </c>
      <c r="S39" s="23">
        <f>'Pivot Tables'!S41</f>
        <v>0</v>
      </c>
      <c r="T39" s="23">
        <f>'Pivot Tables'!T41</f>
        <v>5</v>
      </c>
      <c r="U39" s="23">
        <f>'Pivot Tables'!U41</f>
        <v>0</v>
      </c>
      <c r="V39" s="168">
        <f>Table1[[#This Row],[Points]]/Table1[[#This Row],[GP]]</f>
        <v>0.19444444444444445</v>
      </c>
      <c r="W39" s="168">
        <f>Table1[[#This Row],[O Reb]]/Table1[[#This Row],[GP]]</f>
        <v>5.5555555555555552E-2</v>
      </c>
      <c r="X39" s="168">
        <f>Table1[[#This Row],[D Reb]]/Table1[[#This Row],[GP]]</f>
        <v>0.16666666666666666</v>
      </c>
      <c r="Y39" s="168">
        <f>Table1[[#This Row],[Reb]]/Table1[[#This Row],[GP]]</f>
        <v>0.22222222222222221</v>
      </c>
      <c r="Z39" s="168">
        <f>Table1[[#This Row],[Assists]]/Table1[[#This Row],[GP]]</f>
        <v>2.7777777777777776E-2</v>
      </c>
      <c r="AA39" s="168">
        <f>Table1[[#This Row],[Steals]]/Table1[[#This Row],[GP]]</f>
        <v>0.1388888888888889</v>
      </c>
      <c r="AB39" s="168">
        <f>Table1[[#This Row],[Blocks]]/Table1[[#This Row],[GP]]</f>
        <v>0</v>
      </c>
      <c r="AC39" s="168">
        <f>Table1[[#This Row],[TOs]]/Table1[[#This Row],[GP]]</f>
        <v>0.1388888888888889</v>
      </c>
      <c r="AD39" s="168">
        <f>Table1[[#This Row],[Fouls]]/Table1[[#This Row],[GP]]</f>
        <v>0</v>
      </c>
    </row>
    <row r="40" spans="2:30">
      <c r="B40" s="23" t="str">
        <f>'Pivot Tables'!B42</f>
        <v>Davis Butts, 2015</v>
      </c>
      <c r="C40" s="23">
        <f>'Pivot Tables'!C42</f>
        <v>115</v>
      </c>
      <c r="D40" s="23">
        <f>'Pivot Tables'!D42</f>
        <v>0</v>
      </c>
      <c r="E40" s="23">
        <f>'Pivot Tables'!E42</f>
        <v>0</v>
      </c>
      <c r="F40" s="167" t="e">
        <f t="shared" si="3"/>
        <v>#DIV/0!</v>
      </c>
      <c r="G40" s="23">
        <f>'Pivot Tables'!G42</f>
        <v>177</v>
      </c>
      <c r="H40" s="23">
        <f>'Pivot Tables'!H42</f>
        <v>449</v>
      </c>
      <c r="I40" s="167">
        <f t="shared" si="4"/>
        <v>0.39420935412026725</v>
      </c>
      <c r="J40" s="23">
        <f>'Pivot Tables'!J42</f>
        <v>87</v>
      </c>
      <c r="K40" s="23">
        <f>'Pivot Tables'!K42</f>
        <v>164</v>
      </c>
      <c r="L40" s="167">
        <f t="shared" si="5"/>
        <v>0.53048780487804881</v>
      </c>
      <c r="M40" s="23">
        <f>'Pivot Tables'!M42</f>
        <v>509</v>
      </c>
      <c r="N40" s="23">
        <f>'Pivot Tables'!N42</f>
        <v>138</v>
      </c>
      <c r="O40" s="23">
        <f>'Pivot Tables'!O42</f>
        <v>171</v>
      </c>
      <c r="P40" s="23">
        <f>'Pivot Tables'!P42</f>
        <v>309</v>
      </c>
      <c r="Q40" s="23">
        <f>'Pivot Tables'!Q42</f>
        <v>90</v>
      </c>
      <c r="R40" s="23">
        <f>'Pivot Tables'!R42</f>
        <v>75</v>
      </c>
      <c r="S40" s="23">
        <f>'Pivot Tables'!S42</f>
        <v>14</v>
      </c>
      <c r="T40" s="23">
        <f>'Pivot Tables'!T42</f>
        <v>113</v>
      </c>
      <c r="U40" s="23">
        <f>'Pivot Tables'!U42</f>
        <v>164</v>
      </c>
      <c r="V40" s="168">
        <f>Table1[[#This Row],[Points]]/Table1[[#This Row],[GP]]</f>
        <v>4.4260869565217389</v>
      </c>
      <c r="W40" s="168">
        <f>Table1[[#This Row],[O Reb]]/Table1[[#This Row],[GP]]</f>
        <v>1.2</v>
      </c>
      <c r="X40" s="168">
        <f>Table1[[#This Row],[D Reb]]/Table1[[#This Row],[GP]]</f>
        <v>1.4869565217391305</v>
      </c>
      <c r="Y40" s="168">
        <f>Table1[[#This Row],[Reb]]/Table1[[#This Row],[GP]]</f>
        <v>2.6869565217391305</v>
      </c>
      <c r="Z40" s="168">
        <f>Table1[[#This Row],[Assists]]/Table1[[#This Row],[GP]]</f>
        <v>0.78260869565217395</v>
      </c>
      <c r="AA40" s="168">
        <f>Table1[[#This Row],[Steals]]/Table1[[#This Row],[GP]]</f>
        <v>0.65217391304347827</v>
      </c>
      <c r="AB40" s="168">
        <f>Table1[[#This Row],[Blocks]]/Table1[[#This Row],[GP]]</f>
        <v>0.12173913043478261</v>
      </c>
      <c r="AC40" s="168">
        <f>Table1[[#This Row],[TOs]]/Table1[[#This Row],[GP]]</f>
        <v>0.9826086956521739</v>
      </c>
      <c r="AD40" s="168">
        <f>Table1[[#This Row],[Fouls]]/Table1[[#This Row],[GP]]</f>
        <v>1.4260869565217391</v>
      </c>
    </row>
    <row r="41" spans="2:30">
      <c r="B41" s="23" t="str">
        <f>'Pivot Tables'!B43</f>
        <v>Dawson Butts, 2018</v>
      </c>
      <c r="C41" s="23">
        <f>'Pivot Tables'!C43</f>
        <v>107</v>
      </c>
      <c r="D41" s="23">
        <f>'Pivot Tables'!D43</f>
        <v>9</v>
      </c>
      <c r="E41" s="23">
        <f>'Pivot Tables'!E43</f>
        <v>36</v>
      </c>
      <c r="F41" s="167">
        <f t="shared" si="3"/>
        <v>0.25</v>
      </c>
      <c r="G41" s="23">
        <f>'Pivot Tables'!G43</f>
        <v>171</v>
      </c>
      <c r="H41" s="23">
        <f>'Pivot Tables'!H43</f>
        <v>371</v>
      </c>
      <c r="I41" s="167">
        <f t="shared" si="4"/>
        <v>0.46091644204851751</v>
      </c>
      <c r="J41" s="23">
        <f>'Pivot Tables'!J43</f>
        <v>95</v>
      </c>
      <c r="K41" s="23">
        <f>'Pivot Tables'!K43</f>
        <v>243</v>
      </c>
      <c r="L41" s="167">
        <f t="shared" si="5"/>
        <v>0.39094650205761317</v>
      </c>
      <c r="M41" s="23">
        <f>'Pivot Tables'!M43</f>
        <v>464</v>
      </c>
      <c r="N41" s="23">
        <f>'Pivot Tables'!N43</f>
        <v>192</v>
      </c>
      <c r="O41" s="23">
        <f>'Pivot Tables'!O43</f>
        <v>234</v>
      </c>
      <c r="P41" s="23">
        <f>'Pivot Tables'!P43</f>
        <v>426</v>
      </c>
      <c r="Q41" s="23">
        <f>'Pivot Tables'!Q43</f>
        <v>305</v>
      </c>
      <c r="R41" s="23">
        <f>'Pivot Tables'!R43</f>
        <v>236</v>
      </c>
      <c r="S41" s="23">
        <f>'Pivot Tables'!S43</f>
        <v>10</v>
      </c>
      <c r="T41" s="23">
        <f>'Pivot Tables'!T43</f>
        <v>179</v>
      </c>
      <c r="U41" s="23">
        <f>'Pivot Tables'!U43</f>
        <v>178</v>
      </c>
      <c r="V41" s="168">
        <f>Table1[[#This Row],[Points]]/Table1[[#This Row],[GP]]</f>
        <v>4.3364485981308407</v>
      </c>
      <c r="W41" s="168">
        <f>Table1[[#This Row],[O Reb]]/Table1[[#This Row],[GP]]</f>
        <v>1.794392523364486</v>
      </c>
      <c r="X41" s="168">
        <f>Table1[[#This Row],[D Reb]]/Table1[[#This Row],[GP]]</f>
        <v>2.1869158878504673</v>
      </c>
      <c r="Y41" s="168">
        <f>Table1[[#This Row],[Reb]]/Table1[[#This Row],[GP]]</f>
        <v>3.9813084112149535</v>
      </c>
      <c r="Z41" s="168">
        <f>Table1[[#This Row],[Assists]]/Table1[[#This Row],[GP]]</f>
        <v>2.8504672897196262</v>
      </c>
      <c r="AA41" s="168">
        <f>Table1[[#This Row],[Steals]]/Table1[[#This Row],[GP]]</f>
        <v>2.2056074766355138</v>
      </c>
      <c r="AB41" s="168">
        <f>Table1[[#This Row],[Blocks]]/Table1[[#This Row],[GP]]</f>
        <v>9.3457943925233641E-2</v>
      </c>
      <c r="AC41" s="168">
        <f>Table1[[#This Row],[TOs]]/Table1[[#This Row],[GP]]</f>
        <v>1.6728971962616823</v>
      </c>
      <c r="AD41" s="168">
        <f>Table1[[#This Row],[Fouls]]/Table1[[#This Row],[GP]]</f>
        <v>1.6635514018691588</v>
      </c>
    </row>
    <row r="42" spans="2:30">
      <c r="B42" s="23" t="str">
        <f>'Pivot Tables'!B44</f>
        <v>Dawson Smith, 2022</v>
      </c>
      <c r="C42" s="23">
        <f>'Pivot Tables'!C44</f>
        <v>68</v>
      </c>
      <c r="D42" s="23">
        <f>'Pivot Tables'!D44</f>
        <v>40</v>
      </c>
      <c r="E42" s="23">
        <f>'Pivot Tables'!E44</f>
        <v>134</v>
      </c>
      <c r="F42" s="167">
        <f t="shared" si="3"/>
        <v>0.29850746268656714</v>
      </c>
      <c r="G42" s="23">
        <f>'Pivot Tables'!G44</f>
        <v>142</v>
      </c>
      <c r="H42" s="23">
        <f>'Pivot Tables'!H44</f>
        <v>244</v>
      </c>
      <c r="I42" s="167">
        <f t="shared" si="4"/>
        <v>0.58196721311475408</v>
      </c>
      <c r="J42" s="23">
        <f>'Pivot Tables'!J44</f>
        <v>63</v>
      </c>
      <c r="K42" s="23">
        <f>'Pivot Tables'!K44</f>
        <v>92</v>
      </c>
      <c r="L42" s="167">
        <f t="shared" si="5"/>
        <v>0.68478260869565222</v>
      </c>
      <c r="M42" s="23">
        <f>'Pivot Tables'!M44</f>
        <v>467</v>
      </c>
      <c r="N42" s="23">
        <f>'Pivot Tables'!N44</f>
        <v>93</v>
      </c>
      <c r="O42" s="23">
        <f>'Pivot Tables'!O44</f>
        <v>174</v>
      </c>
      <c r="P42" s="23">
        <f>'Pivot Tables'!P44</f>
        <v>267</v>
      </c>
      <c r="Q42" s="23">
        <f>'Pivot Tables'!Q44</f>
        <v>94</v>
      </c>
      <c r="R42" s="23">
        <f>'Pivot Tables'!R44</f>
        <v>48</v>
      </c>
      <c r="S42" s="23">
        <f>'Pivot Tables'!S44</f>
        <v>48</v>
      </c>
      <c r="T42" s="23">
        <f>'Pivot Tables'!T44</f>
        <v>89</v>
      </c>
      <c r="U42" s="23">
        <f>'Pivot Tables'!U44</f>
        <v>91</v>
      </c>
      <c r="V42" s="168">
        <f>Table1[[#This Row],[Points]]/Table1[[#This Row],[GP]]</f>
        <v>6.867647058823529</v>
      </c>
      <c r="W42" s="168">
        <f>Table1[[#This Row],[O Reb]]/Table1[[#This Row],[GP]]</f>
        <v>1.3676470588235294</v>
      </c>
      <c r="X42" s="168">
        <f>Table1[[#This Row],[D Reb]]/Table1[[#This Row],[GP]]</f>
        <v>2.5588235294117645</v>
      </c>
      <c r="Y42" s="168">
        <f>Table1[[#This Row],[Reb]]/Table1[[#This Row],[GP]]</f>
        <v>3.9264705882352939</v>
      </c>
      <c r="Z42" s="168">
        <f>Table1[[#This Row],[Assists]]/Table1[[#This Row],[GP]]</f>
        <v>1.3823529411764706</v>
      </c>
      <c r="AA42" s="168">
        <f>Table1[[#This Row],[Steals]]/Table1[[#This Row],[GP]]</f>
        <v>0.70588235294117652</v>
      </c>
      <c r="AB42" s="168">
        <f>Table1[[#This Row],[Blocks]]/Table1[[#This Row],[GP]]</f>
        <v>0.70588235294117652</v>
      </c>
      <c r="AC42" s="168">
        <f>Table1[[#This Row],[TOs]]/Table1[[#This Row],[GP]]</f>
        <v>1.3088235294117647</v>
      </c>
      <c r="AD42" s="168">
        <f>Table1[[#This Row],[Fouls]]/Table1[[#This Row],[GP]]</f>
        <v>1.338235294117647</v>
      </c>
    </row>
    <row r="43" spans="2:30">
      <c r="B43" s="23" t="str">
        <f>'Pivot Tables'!B45</f>
        <v>Derek Lougee, 2011</v>
      </c>
      <c r="C43" s="23">
        <f>'Pivot Tables'!C45</f>
        <v>59</v>
      </c>
      <c r="D43" s="23">
        <f>'Pivot Tables'!D45</f>
        <v>83</v>
      </c>
      <c r="E43" s="23">
        <f>'Pivot Tables'!E45</f>
        <v>295</v>
      </c>
      <c r="F43" s="167">
        <f t="shared" si="3"/>
        <v>0.28135593220338984</v>
      </c>
      <c r="G43" s="23">
        <f>'Pivot Tables'!G45</f>
        <v>113</v>
      </c>
      <c r="H43" s="23">
        <f>'Pivot Tables'!H45</f>
        <v>358</v>
      </c>
      <c r="I43" s="167">
        <f t="shared" si="4"/>
        <v>0.31564245810055863</v>
      </c>
      <c r="J43" s="23">
        <f>'Pivot Tables'!J45</f>
        <v>106</v>
      </c>
      <c r="K43" s="23">
        <f>'Pivot Tables'!K45</f>
        <v>184</v>
      </c>
      <c r="L43" s="167">
        <f t="shared" si="5"/>
        <v>0.57608695652173914</v>
      </c>
      <c r="M43" s="23">
        <f>'Pivot Tables'!M45</f>
        <v>581</v>
      </c>
      <c r="N43" s="23">
        <f>'Pivot Tables'!N45</f>
        <v>41</v>
      </c>
      <c r="O43" s="23">
        <f>'Pivot Tables'!O45</f>
        <v>154</v>
      </c>
      <c r="P43" s="23">
        <f>'Pivot Tables'!P45</f>
        <v>195</v>
      </c>
      <c r="Q43" s="23">
        <f>'Pivot Tables'!Q45</f>
        <v>116</v>
      </c>
      <c r="R43" s="23">
        <f>'Pivot Tables'!R45</f>
        <v>101</v>
      </c>
      <c r="S43" s="23">
        <f>'Pivot Tables'!S45</f>
        <v>13</v>
      </c>
      <c r="T43" s="23">
        <f>'Pivot Tables'!T45</f>
        <v>177</v>
      </c>
      <c r="U43" s="23">
        <f>'Pivot Tables'!U45</f>
        <v>103</v>
      </c>
      <c r="V43" s="168">
        <f>Table1[[#This Row],[Points]]/Table1[[#This Row],[GP]]</f>
        <v>9.8474576271186436</v>
      </c>
      <c r="W43" s="168">
        <f>Table1[[#This Row],[O Reb]]/Table1[[#This Row],[GP]]</f>
        <v>0.69491525423728817</v>
      </c>
      <c r="X43" s="168">
        <f>Table1[[#This Row],[D Reb]]/Table1[[#This Row],[GP]]</f>
        <v>2.6101694915254239</v>
      </c>
      <c r="Y43" s="168">
        <f>Table1[[#This Row],[Reb]]/Table1[[#This Row],[GP]]</f>
        <v>3.3050847457627119</v>
      </c>
      <c r="Z43" s="168">
        <f>Table1[[#This Row],[Assists]]/Table1[[#This Row],[GP]]</f>
        <v>1.9661016949152543</v>
      </c>
      <c r="AA43" s="168">
        <f>Table1[[#This Row],[Steals]]/Table1[[#This Row],[GP]]</f>
        <v>1.7118644067796611</v>
      </c>
      <c r="AB43" s="168">
        <f>Table1[[#This Row],[Blocks]]/Table1[[#This Row],[GP]]</f>
        <v>0.22033898305084745</v>
      </c>
      <c r="AC43" s="168">
        <f>Table1[[#This Row],[TOs]]/Table1[[#This Row],[GP]]</f>
        <v>3</v>
      </c>
      <c r="AD43" s="168">
        <f>Table1[[#This Row],[Fouls]]/Table1[[#This Row],[GP]]</f>
        <v>1.7457627118644068</v>
      </c>
    </row>
    <row r="44" spans="2:30">
      <c r="B44" s="23" t="str">
        <f>'Pivot Tables'!B46</f>
        <v>Devlon Adams, 2016</v>
      </c>
      <c r="C44" s="23">
        <f>'Pivot Tables'!C46</f>
        <v>12</v>
      </c>
      <c r="D44" s="23">
        <f>'Pivot Tables'!D46</f>
        <v>0</v>
      </c>
      <c r="E44" s="23">
        <f>'Pivot Tables'!E46</f>
        <v>0</v>
      </c>
      <c r="F44" s="167" t="e">
        <f t="shared" si="3"/>
        <v>#DIV/0!</v>
      </c>
      <c r="G44" s="23">
        <f>'Pivot Tables'!G46</f>
        <v>5</v>
      </c>
      <c r="H44" s="23">
        <f>'Pivot Tables'!H46</f>
        <v>27</v>
      </c>
      <c r="I44" s="167">
        <f t="shared" si="4"/>
        <v>0.18518518518518517</v>
      </c>
      <c r="J44" s="23">
        <f>'Pivot Tables'!J46</f>
        <v>4</v>
      </c>
      <c r="K44" s="23">
        <f>'Pivot Tables'!K46</f>
        <v>13</v>
      </c>
      <c r="L44" s="167">
        <f t="shared" si="5"/>
        <v>0.30769230769230771</v>
      </c>
      <c r="M44" s="23">
        <f>'Pivot Tables'!M46</f>
        <v>14</v>
      </c>
      <c r="N44" s="23">
        <f>'Pivot Tables'!N46</f>
        <v>9</v>
      </c>
      <c r="O44" s="23">
        <f>'Pivot Tables'!O46</f>
        <v>21</v>
      </c>
      <c r="P44" s="23">
        <f>'Pivot Tables'!P46</f>
        <v>30</v>
      </c>
      <c r="Q44" s="23">
        <f>'Pivot Tables'!Q46</f>
        <v>1</v>
      </c>
      <c r="R44" s="23">
        <f>'Pivot Tables'!R46</f>
        <v>3</v>
      </c>
      <c r="S44" s="23">
        <f>'Pivot Tables'!S46</f>
        <v>0</v>
      </c>
      <c r="T44" s="23">
        <f>'Pivot Tables'!T46</f>
        <v>8</v>
      </c>
      <c r="U44" s="23">
        <f>'Pivot Tables'!U46</f>
        <v>9</v>
      </c>
      <c r="V44" s="168">
        <f>Table1[[#This Row],[Points]]/Table1[[#This Row],[GP]]</f>
        <v>1.1666666666666667</v>
      </c>
      <c r="W44" s="168">
        <f>Table1[[#This Row],[O Reb]]/Table1[[#This Row],[GP]]</f>
        <v>0.75</v>
      </c>
      <c r="X44" s="168">
        <f>Table1[[#This Row],[D Reb]]/Table1[[#This Row],[GP]]</f>
        <v>1.75</v>
      </c>
      <c r="Y44" s="168">
        <f>Table1[[#This Row],[Reb]]/Table1[[#This Row],[GP]]</f>
        <v>2.5</v>
      </c>
      <c r="Z44" s="168">
        <f>Table1[[#This Row],[Assists]]/Table1[[#This Row],[GP]]</f>
        <v>8.3333333333333329E-2</v>
      </c>
      <c r="AA44" s="168">
        <f>Table1[[#This Row],[Steals]]/Table1[[#This Row],[GP]]</f>
        <v>0.25</v>
      </c>
      <c r="AB44" s="168">
        <f>Table1[[#This Row],[Blocks]]/Table1[[#This Row],[GP]]</f>
        <v>0</v>
      </c>
      <c r="AC44" s="168">
        <f>Table1[[#This Row],[TOs]]/Table1[[#This Row],[GP]]</f>
        <v>0.66666666666666663</v>
      </c>
      <c r="AD44" s="168">
        <f>Table1[[#This Row],[Fouls]]/Table1[[#This Row],[GP]]</f>
        <v>0.75</v>
      </c>
    </row>
    <row r="45" spans="2:30">
      <c r="B45" s="23" t="str">
        <f>'Pivot Tables'!B47</f>
        <v>Dillon Barritt, 2019</v>
      </c>
      <c r="C45" s="23">
        <f>'Pivot Tables'!C47</f>
        <v>106</v>
      </c>
      <c r="D45" s="23">
        <f>'Pivot Tables'!D47</f>
        <v>257</v>
      </c>
      <c r="E45" s="23">
        <f>'Pivot Tables'!E47</f>
        <v>756</v>
      </c>
      <c r="F45" s="167">
        <f t="shared" si="3"/>
        <v>0.33994708994708994</v>
      </c>
      <c r="G45" s="23">
        <f>'Pivot Tables'!G47</f>
        <v>160</v>
      </c>
      <c r="H45" s="23">
        <f>'Pivot Tables'!H47</f>
        <v>347</v>
      </c>
      <c r="I45" s="167">
        <f t="shared" si="4"/>
        <v>0.4610951008645533</v>
      </c>
      <c r="J45" s="23">
        <f>'Pivot Tables'!J47</f>
        <v>109</v>
      </c>
      <c r="K45" s="23">
        <f>'Pivot Tables'!K47</f>
        <v>144</v>
      </c>
      <c r="L45" s="167">
        <f t="shared" si="5"/>
        <v>0.75694444444444442</v>
      </c>
      <c r="M45" s="23">
        <f>'Pivot Tables'!M47</f>
        <v>1200</v>
      </c>
      <c r="N45" s="23">
        <f>'Pivot Tables'!N47</f>
        <v>83</v>
      </c>
      <c r="O45" s="23">
        <f>'Pivot Tables'!O47</f>
        <v>170</v>
      </c>
      <c r="P45" s="23">
        <f>'Pivot Tables'!P47</f>
        <v>253</v>
      </c>
      <c r="Q45" s="23">
        <f>'Pivot Tables'!Q47</f>
        <v>208</v>
      </c>
      <c r="R45" s="23">
        <f>'Pivot Tables'!R47</f>
        <v>167</v>
      </c>
      <c r="S45" s="23">
        <f>'Pivot Tables'!S47</f>
        <v>7</v>
      </c>
      <c r="T45" s="23">
        <f>'Pivot Tables'!T47</f>
        <v>153</v>
      </c>
      <c r="U45" s="23">
        <f>'Pivot Tables'!U47</f>
        <v>174</v>
      </c>
      <c r="V45" s="168">
        <f>Table1[[#This Row],[Points]]/Table1[[#This Row],[GP]]</f>
        <v>11.320754716981131</v>
      </c>
      <c r="W45" s="168">
        <f>Table1[[#This Row],[O Reb]]/Table1[[#This Row],[GP]]</f>
        <v>0.78301886792452835</v>
      </c>
      <c r="X45" s="168">
        <f>Table1[[#This Row],[D Reb]]/Table1[[#This Row],[GP]]</f>
        <v>1.6037735849056605</v>
      </c>
      <c r="Y45" s="168">
        <f>Table1[[#This Row],[Reb]]/Table1[[#This Row],[GP]]</f>
        <v>2.3867924528301887</v>
      </c>
      <c r="Z45" s="168">
        <f>Table1[[#This Row],[Assists]]/Table1[[#This Row],[GP]]</f>
        <v>1.9622641509433962</v>
      </c>
      <c r="AA45" s="168">
        <f>Table1[[#This Row],[Steals]]/Table1[[#This Row],[GP]]</f>
        <v>1.5754716981132075</v>
      </c>
      <c r="AB45" s="168">
        <f>Table1[[#This Row],[Blocks]]/Table1[[#This Row],[GP]]</f>
        <v>6.6037735849056603E-2</v>
      </c>
      <c r="AC45" s="168">
        <f>Table1[[#This Row],[TOs]]/Table1[[#This Row],[GP]]</f>
        <v>1.4433962264150944</v>
      </c>
      <c r="AD45" s="168">
        <f>Table1[[#This Row],[Fouls]]/Table1[[#This Row],[GP]]</f>
        <v>1.6415094339622642</v>
      </c>
    </row>
    <row r="46" spans="2:30">
      <c r="B46" s="23" t="str">
        <f>'Pivot Tables'!B48</f>
        <v>DJ Till, 2020</v>
      </c>
      <c r="C46" s="23">
        <f>'Pivot Tables'!C48</f>
        <v>13</v>
      </c>
      <c r="D46" s="23">
        <f>'Pivot Tables'!D48</f>
        <v>1</v>
      </c>
      <c r="E46" s="23">
        <f>'Pivot Tables'!E48</f>
        <v>8</v>
      </c>
      <c r="F46" s="167">
        <f t="shared" si="3"/>
        <v>0.125</v>
      </c>
      <c r="G46" s="23">
        <f>'Pivot Tables'!G48</f>
        <v>5</v>
      </c>
      <c r="H46" s="23">
        <f>'Pivot Tables'!H48</f>
        <v>14</v>
      </c>
      <c r="I46" s="167">
        <f t="shared" si="4"/>
        <v>0.35714285714285715</v>
      </c>
      <c r="J46" s="23">
        <f>'Pivot Tables'!J48</f>
        <v>2</v>
      </c>
      <c r="K46" s="23">
        <f>'Pivot Tables'!K48</f>
        <v>4</v>
      </c>
      <c r="L46" s="167">
        <f t="shared" si="5"/>
        <v>0.5</v>
      </c>
      <c r="M46" s="23">
        <f>'Pivot Tables'!M48</f>
        <v>15</v>
      </c>
      <c r="N46" s="23">
        <f>'Pivot Tables'!N48</f>
        <v>5</v>
      </c>
      <c r="O46" s="23">
        <f>'Pivot Tables'!O48</f>
        <v>8</v>
      </c>
      <c r="P46" s="23">
        <f>'Pivot Tables'!P48</f>
        <v>13</v>
      </c>
      <c r="Q46" s="23">
        <f>'Pivot Tables'!Q48</f>
        <v>3</v>
      </c>
      <c r="R46" s="23">
        <f>'Pivot Tables'!R48</f>
        <v>10</v>
      </c>
      <c r="S46" s="23">
        <f>'Pivot Tables'!S48</f>
        <v>0</v>
      </c>
      <c r="T46" s="23">
        <f>'Pivot Tables'!T48</f>
        <v>6</v>
      </c>
      <c r="U46" s="23">
        <f>'Pivot Tables'!U48</f>
        <v>4</v>
      </c>
      <c r="V46" s="168">
        <f>Table1[[#This Row],[Points]]/Table1[[#This Row],[GP]]</f>
        <v>1.1538461538461537</v>
      </c>
      <c r="W46" s="168">
        <f>Table1[[#This Row],[O Reb]]/Table1[[#This Row],[GP]]</f>
        <v>0.38461538461538464</v>
      </c>
      <c r="X46" s="168">
        <f>Table1[[#This Row],[D Reb]]/Table1[[#This Row],[GP]]</f>
        <v>0.61538461538461542</v>
      </c>
      <c r="Y46" s="168">
        <f>Table1[[#This Row],[Reb]]/Table1[[#This Row],[GP]]</f>
        <v>1</v>
      </c>
      <c r="Z46" s="168">
        <f>Table1[[#This Row],[Assists]]/Table1[[#This Row],[GP]]</f>
        <v>0.23076923076923078</v>
      </c>
      <c r="AA46" s="168">
        <f>Table1[[#This Row],[Steals]]/Table1[[#This Row],[GP]]</f>
        <v>0.76923076923076927</v>
      </c>
      <c r="AB46" s="168">
        <f>Table1[[#This Row],[Blocks]]/Table1[[#This Row],[GP]]</f>
        <v>0</v>
      </c>
      <c r="AC46" s="168">
        <f>Table1[[#This Row],[TOs]]/Table1[[#This Row],[GP]]</f>
        <v>0.46153846153846156</v>
      </c>
      <c r="AD46" s="168">
        <f>Table1[[#This Row],[Fouls]]/Table1[[#This Row],[GP]]</f>
        <v>0.30769230769230771</v>
      </c>
    </row>
    <row r="47" spans="2:30">
      <c r="B47" s="23" t="str">
        <f>'Pivot Tables'!B49</f>
        <v>Doug Hockett, 1992</v>
      </c>
      <c r="C47" s="23">
        <f>'Pivot Tables'!C49</f>
        <v>62</v>
      </c>
      <c r="D47" s="23">
        <f>'Pivot Tables'!D49</f>
        <v>26</v>
      </c>
      <c r="E47" s="23">
        <f>'Pivot Tables'!E49</f>
        <v>83</v>
      </c>
      <c r="F47" s="167">
        <f t="shared" si="3"/>
        <v>0.31325301204819278</v>
      </c>
      <c r="G47" s="23">
        <f>'Pivot Tables'!G49</f>
        <v>28</v>
      </c>
      <c r="H47" s="23">
        <f>'Pivot Tables'!H49</f>
        <v>86</v>
      </c>
      <c r="I47" s="167">
        <f t="shared" si="4"/>
        <v>0.32558139534883723</v>
      </c>
      <c r="J47" s="23">
        <f>'Pivot Tables'!J49</f>
        <v>53</v>
      </c>
      <c r="K47" s="23">
        <f>'Pivot Tables'!K49</f>
        <v>79</v>
      </c>
      <c r="L47" s="167">
        <f t="shared" si="5"/>
        <v>0.67088607594936711</v>
      </c>
      <c r="M47" s="23">
        <f>'Pivot Tables'!M49</f>
        <v>187</v>
      </c>
      <c r="N47" s="23">
        <f>'Pivot Tables'!N49</f>
        <v>16</v>
      </c>
      <c r="O47" s="23">
        <f>'Pivot Tables'!O49</f>
        <v>52</v>
      </c>
      <c r="P47" s="23">
        <f>'Pivot Tables'!P49</f>
        <v>68</v>
      </c>
      <c r="Q47" s="23">
        <f>'Pivot Tables'!Q49</f>
        <v>151</v>
      </c>
      <c r="R47" s="23">
        <f>'Pivot Tables'!R49</f>
        <v>54</v>
      </c>
      <c r="S47" s="23">
        <f>'Pivot Tables'!S49</f>
        <v>0</v>
      </c>
      <c r="T47" s="23">
        <f>'Pivot Tables'!T49</f>
        <v>87</v>
      </c>
      <c r="U47" s="23">
        <f>'Pivot Tables'!U49</f>
        <v>0</v>
      </c>
      <c r="V47" s="168">
        <f>Table1[[#This Row],[Points]]/Table1[[#This Row],[GP]]</f>
        <v>3.0161290322580645</v>
      </c>
      <c r="W47" s="168">
        <f>Table1[[#This Row],[O Reb]]/Table1[[#This Row],[GP]]</f>
        <v>0.25806451612903225</v>
      </c>
      <c r="X47" s="168">
        <f>Table1[[#This Row],[D Reb]]/Table1[[#This Row],[GP]]</f>
        <v>0.83870967741935487</v>
      </c>
      <c r="Y47" s="168">
        <f>Table1[[#This Row],[Reb]]/Table1[[#This Row],[GP]]</f>
        <v>1.096774193548387</v>
      </c>
      <c r="Z47" s="168">
        <f>Table1[[#This Row],[Assists]]/Table1[[#This Row],[GP]]</f>
        <v>2.435483870967742</v>
      </c>
      <c r="AA47" s="168">
        <f>Table1[[#This Row],[Steals]]/Table1[[#This Row],[GP]]</f>
        <v>0.87096774193548387</v>
      </c>
      <c r="AB47" s="168">
        <f>Table1[[#This Row],[Blocks]]/Table1[[#This Row],[GP]]</f>
        <v>0</v>
      </c>
      <c r="AC47" s="168">
        <f>Table1[[#This Row],[TOs]]/Table1[[#This Row],[GP]]</f>
        <v>1.403225806451613</v>
      </c>
      <c r="AD47" s="168">
        <f>Table1[[#This Row],[Fouls]]/Table1[[#This Row],[GP]]</f>
        <v>0</v>
      </c>
    </row>
    <row r="48" spans="2:30">
      <c r="B48" s="23" t="str">
        <f>'Pivot Tables'!B50</f>
        <v>Doug Williams, 2016</v>
      </c>
      <c r="C48" s="23">
        <f>'Pivot Tables'!C50</f>
        <v>75</v>
      </c>
      <c r="D48" s="23">
        <f>'Pivot Tables'!D50</f>
        <v>2</v>
      </c>
      <c r="E48" s="23">
        <f>'Pivot Tables'!E50</f>
        <v>15</v>
      </c>
      <c r="F48" s="167">
        <f t="shared" si="3"/>
        <v>0.13333333333333333</v>
      </c>
      <c r="G48" s="23">
        <f>'Pivot Tables'!G50</f>
        <v>40</v>
      </c>
      <c r="H48" s="23">
        <f>'Pivot Tables'!H50</f>
        <v>119</v>
      </c>
      <c r="I48" s="167">
        <f t="shared" si="4"/>
        <v>0.33613445378151263</v>
      </c>
      <c r="J48" s="23">
        <f>'Pivot Tables'!J50</f>
        <v>12</v>
      </c>
      <c r="K48" s="23">
        <f>'Pivot Tables'!K50</f>
        <v>21</v>
      </c>
      <c r="L48" s="167">
        <f t="shared" si="5"/>
        <v>0.5714285714285714</v>
      </c>
      <c r="M48" s="23">
        <f>'Pivot Tables'!M50</f>
        <v>98</v>
      </c>
      <c r="N48" s="23">
        <f>'Pivot Tables'!N50</f>
        <v>47</v>
      </c>
      <c r="O48" s="23">
        <f>'Pivot Tables'!O50</f>
        <v>64</v>
      </c>
      <c r="P48" s="23">
        <f>'Pivot Tables'!P50</f>
        <v>111</v>
      </c>
      <c r="Q48" s="23">
        <f>'Pivot Tables'!Q50</f>
        <v>28</v>
      </c>
      <c r="R48" s="23">
        <f>'Pivot Tables'!R50</f>
        <v>20</v>
      </c>
      <c r="S48" s="23">
        <f>'Pivot Tables'!S50</f>
        <v>2</v>
      </c>
      <c r="T48" s="23">
        <f>'Pivot Tables'!T50</f>
        <v>59</v>
      </c>
      <c r="U48" s="23">
        <f>'Pivot Tables'!U50</f>
        <v>46</v>
      </c>
      <c r="V48" s="168">
        <f>Table1[[#This Row],[Points]]/Table1[[#This Row],[GP]]</f>
        <v>1.3066666666666666</v>
      </c>
      <c r="W48" s="168">
        <f>Table1[[#This Row],[O Reb]]/Table1[[#This Row],[GP]]</f>
        <v>0.62666666666666671</v>
      </c>
      <c r="X48" s="168">
        <f>Table1[[#This Row],[D Reb]]/Table1[[#This Row],[GP]]</f>
        <v>0.85333333333333339</v>
      </c>
      <c r="Y48" s="168">
        <f>Table1[[#This Row],[Reb]]/Table1[[#This Row],[GP]]</f>
        <v>1.48</v>
      </c>
      <c r="Z48" s="168">
        <f>Table1[[#This Row],[Assists]]/Table1[[#This Row],[GP]]</f>
        <v>0.37333333333333335</v>
      </c>
      <c r="AA48" s="168">
        <f>Table1[[#This Row],[Steals]]/Table1[[#This Row],[GP]]</f>
        <v>0.26666666666666666</v>
      </c>
      <c r="AB48" s="168">
        <f>Table1[[#This Row],[Blocks]]/Table1[[#This Row],[GP]]</f>
        <v>2.6666666666666668E-2</v>
      </c>
      <c r="AC48" s="168">
        <f>Table1[[#This Row],[TOs]]/Table1[[#This Row],[GP]]</f>
        <v>0.78666666666666663</v>
      </c>
      <c r="AD48" s="168">
        <f>Table1[[#This Row],[Fouls]]/Table1[[#This Row],[GP]]</f>
        <v>0.61333333333333329</v>
      </c>
    </row>
    <row r="49" spans="2:30">
      <c r="B49" s="23" t="str">
        <f>'Pivot Tables'!B51</f>
        <v>Dustin Materi, 1991</v>
      </c>
      <c r="C49" s="23">
        <f>'Pivot Tables'!C51</f>
        <v>40</v>
      </c>
      <c r="D49" s="23">
        <f>'Pivot Tables'!D51</f>
        <v>17</v>
      </c>
      <c r="E49" s="23">
        <f>'Pivot Tables'!E51</f>
        <v>54</v>
      </c>
      <c r="F49" s="167">
        <f t="shared" si="3"/>
        <v>0.31481481481481483</v>
      </c>
      <c r="G49" s="23">
        <f>'Pivot Tables'!G51</f>
        <v>38</v>
      </c>
      <c r="H49" s="23">
        <f>'Pivot Tables'!H51</f>
        <v>99</v>
      </c>
      <c r="I49" s="167">
        <f t="shared" si="4"/>
        <v>0.38383838383838381</v>
      </c>
      <c r="J49" s="23">
        <f>'Pivot Tables'!J51</f>
        <v>68</v>
      </c>
      <c r="K49" s="23">
        <f>'Pivot Tables'!K51</f>
        <v>103</v>
      </c>
      <c r="L49" s="167">
        <f t="shared" si="5"/>
        <v>0.66019417475728159</v>
      </c>
      <c r="M49" s="23">
        <f>'Pivot Tables'!M51</f>
        <v>195</v>
      </c>
      <c r="N49" s="23">
        <f>'Pivot Tables'!N51</f>
        <v>23</v>
      </c>
      <c r="O49" s="23">
        <f>'Pivot Tables'!O51</f>
        <v>31</v>
      </c>
      <c r="P49" s="23">
        <f>'Pivot Tables'!P51</f>
        <v>54</v>
      </c>
      <c r="Q49" s="23">
        <f>'Pivot Tables'!Q51</f>
        <v>122</v>
      </c>
      <c r="R49" s="23">
        <f>'Pivot Tables'!R51</f>
        <v>47</v>
      </c>
      <c r="S49" s="23">
        <f>'Pivot Tables'!S51</f>
        <v>0</v>
      </c>
      <c r="T49" s="23">
        <f>'Pivot Tables'!T51</f>
        <v>81</v>
      </c>
      <c r="U49" s="23">
        <f>'Pivot Tables'!U51</f>
        <v>0</v>
      </c>
      <c r="V49" s="168">
        <f>Table1[[#This Row],[Points]]/Table1[[#This Row],[GP]]</f>
        <v>4.875</v>
      </c>
      <c r="W49" s="168">
        <f>Table1[[#This Row],[O Reb]]/Table1[[#This Row],[GP]]</f>
        <v>0.57499999999999996</v>
      </c>
      <c r="X49" s="168">
        <f>Table1[[#This Row],[D Reb]]/Table1[[#This Row],[GP]]</f>
        <v>0.77500000000000002</v>
      </c>
      <c r="Y49" s="168">
        <f>Table1[[#This Row],[Reb]]/Table1[[#This Row],[GP]]</f>
        <v>1.35</v>
      </c>
      <c r="Z49" s="168">
        <f>Table1[[#This Row],[Assists]]/Table1[[#This Row],[GP]]</f>
        <v>3.05</v>
      </c>
      <c r="AA49" s="168">
        <f>Table1[[#This Row],[Steals]]/Table1[[#This Row],[GP]]</f>
        <v>1.175</v>
      </c>
      <c r="AB49" s="168">
        <f>Table1[[#This Row],[Blocks]]/Table1[[#This Row],[GP]]</f>
        <v>0</v>
      </c>
      <c r="AC49" s="168">
        <f>Table1[[#This Row],[TOs]]/Table1[[#This Row],[GP]]</f>
        <v>2.0249999999999999</v>
      </c>
      <c r="AD49" s="168">
        <f>Table1[[#This Row],[Fouls]]/Table1[[#This Row],[GP]]</f>
        <v>0</v>
      </c>
    </row>
    <row r="50" spans="2:30">
      <c r="B50" s="23" t="str">
        <f>'Pivot Tables'!B52</f>
        <v>Dustin Upton, 1992</v>
      </c>
      <c r="C50" s="23">
        <f>'Pivot Tables'!C52</f>
        <v>62</v>
      </c>
      <c r="D50" s="23">
        <f>'Pivot Tables'!D52</f>
        <v>2</v>
      </c>
      <c r="E50" s="23">
        <f>'Pivot Tables'!E52</f>
        <v>5</v>
      </c>
      <c r="F50" s="167">
        <f t="shared" si="3"/>
        <v>0.4</v>
      </c>
      <c r="G50" s="23">
        <f>'Pivot Tables'!G52</f>
        <v>374</v>
      </c>
      <c r="H50" s="23">
        <f>'Pivot Tables'!H52</f>
        <v>721</v>
      </c>
      <c r="I50" s="167">
        <f t="shared" si="4"/>
        <v>0.51872399445214978</v>
      </c>
      <c r="J50" s="23">
        <f>'Pivot Tables'!J52</f>
        <v>149</v>
      </c>
      <c r="K50" s="23">
        <f>'Pivot Tables'!K52</f>
        <v>260</v>
      </c>
      <c r="L50" s="167">
        <f t="shared" si="5"/>
        <v>0.57307692307692304</v>
      </c>
      <c r="M50" s="23">
        <f>'Pivot Tables'!M52</f>
        <v>903</v>
      </c>
      <c r="N50" s="23">
        <f>'Pivot Tables'!N52</f>
        <v>191</v>
      </c>
      <c r="O50" s="23">
        <f>'Pivot Tables'!O52</f>
        <v>307</v>
      </c>
      <c r="P50" s="23">
        <f>'Pivot Tables'!P52</f>
        <v>498</v>
      </c>
      <c r="Q50" s="23">
        <f>'Pivot Tables'!Q52</f>
        <v>60</v>
      </c>
      <c r="R50" s="23">
        <f>'Pivot Tables'!R52</f>
        <v>92</v>
      </c>
      <c r="S50" s="23">
        <f>'Pivot Tables'!S52</f>
        <v>0</v>
      </c>
      <c r="T50" s="23">
        <f>'Pivot Tables'!T52</f>
        <v>74</v>
      </c>
      <c r="U50" s="23">
        <f>'Pivot Tables'!U52</f>
        <v>0</v>
      </c>
      <c r="V50" s="168">
        <f>Table1[[#This Row],[Points]]/Table1[[#This Row],[GP]]</f>
        <v>14.564516129032258</v>
      </c>
      <c r="W50" s="168">
        <f>Table1[[#This Row],[O Reb]]/Table1[[#This Row],[GP]]</f>
        <v>3.0806451612903225</v>
      </c>
      <c r="X50" s="168">
        <f>Table1[[#This Row],[D Reb]]/Table1[[#This Row],[GP]]</f>
        <v>4.9516129032258061</v>
      </c>
      <c r="Y50" s="168">
        <f>Table1[[#This Row],[Reb]]/Table1[[#This Row],[GP]]</f>
        <v>8.0322580645161299</v>
      </c>
      <c r="Z50" s="168">
        <f>Table1[[#This Row],[Assists]]/Table1[[#This Row],[GP]]</f>
        <v>0.967741935483871</v>
      </c>
      <c r="AA50" s="168">
        <f>Table1[[#This Row],[Steals]]/Table1[[#This Row],[GP]]</f>
        <v>1.4838709677419355</v>
      </c>
      <c r="AB50" s="168">
        <f>Table1[[#This Row],[Blocks]]/Table1[[#This Row],[GP]]</f>
        <v>0</v>
      </c>
      <c r="AC50" s="168">
        <f>Table1[[#This Row],[TOs]]/Table1[[#This Row],[GP]]</f>
        <v>1.1935483870967742</v>
      </c>
      <c r="AD50" s="168">
        <f>Table1[[#This Row],[Fouls]]/Table1[[#This Row],[GP]]</f>
        <v>0</v>
      </c>
    </row>
    <row r="51" spans="2:30">
      <c r="B51" s="23" t="str">
        <f>'Pivot Tables'!B53</f>
        <v>Eli Jones, 2020</v>
      </c>
      <c r="C51" s="23">
        <f>'Pivot Tables'!C53</f>
        <v>20</v>
      </c>
      <c r="D51" s="23">
        <f>'Pivot Tables'!D53</f>
        <v>1</v>
      </c>
      <c r="E51" s="23">
        <f>'Pivot Tables'!E53</f>
        <v>6</v>
      </c>
      <c r="F51" s="167">
        <f t="shared" si="3"/>
        <v>0.16666666666666666</v>
      </c>
      <c r="G51" s="23">
        <f>'Pivot Tables'!G53</f>
        <v>5</v>
      </c>
      <c r="H51" s="23">
        <f>'Pivot Tables'!H53</f>
        <v>12</v>
      </c>
      <c r="I51" s="167">
        <f t="shared" si="4"/>
        <v>0.41666666666666669</v>
      </c>
      <c r="J51" s="23">
        <f>'Pivot Tables'!J53</f>
        <v>0</v>
      </c>
      <c r="K51" s="23">
        <f>'Pivot Tables'!K53</f>
        <v>1</v>
      </c>
      <c r="L51" s="167">
        <f t="shared" si="5"/>
        <v>0</v>
      </c>
      <c r="M51" s="23">
        <f>'Pivot Tables'!M53</f>
        <v>13</v>
      </c>
      <c r="N51" s="23">
        <f>'Pivot Tables'!N53</f>
        <v>4</v>
      </c>
      <c r="O51" s="23">
        <f>'Pivot Tables'!O53</f>
        <v>14</v>
      </c>
      <c r="P51" s="23">
        <f>'Pivot Tables'!P53</f>
        <v>18</v>
      </c>
      <c r="Q51" s="23">
        <f>'Pivot Tables'!Q53</f>
        <v>2</v>
      </c>
      <c r="R51" s="23">
        <f>'Pivot Tables'!R53</f>
        <v>2</v>
      </c>
      <c r="S51" s="23">
        <f>'Pivot Tables'!S53</f>
        <v>1</v>
      </c>
      <c r="T51" s="23">
        <f>'Pivot Tables'!T53</f>
        <v>9</v>
      </c>
      <c r="U51" s="23">
        <f>'Pivot Tables'!U53</f>
        <v>8</v>
      </c>
      <c r="V51" s="168">
        <f>Table1[[#This Row],[Points]]/Table1[[#This Row],[GP]]</f>
        <v>0.65</v>
      </c>
      <c r="W51" s="168">
        <f>Table1[[#This Row],[O Reb]]/Table1[[#This Row],[GP]]</f>
        <v>0.2</v>
      </c>
      <c r="X51" s="168">
        <f>Table1[[#This Row],[D Reb]]/Table1[[#This Row],[GP]]</f>
        <v>0.7</v>
      </c>
      <c r="Y51" s="168">
        <f>Table1[[#This Row],[Reb]]/Table1[[#This Row],[GP]]</f>
        <v>0.9</v>
      </c>
      <c r="Z51" s="168">
        <f>Table1[[#This Row],[Assists]]/Table1[[#This Row],[GP]]</f>
        <v>0.1</v>
      </c>
      <c r="AA51" s="168">
        <f>Table1[[#This Row],[Steals]]/Table1[[#This Row],[GP]]</f>
        <v>0.1</v>
      </c>
      <c r="AB51" s="168">
        <f>Table1[[#This Row],[Blocks]]/Table1[[#This Row],[GP]]</f>
        <v>0.05</v>
      </c>
      <c r="AC51" s="168">
        <f>Table1[[#This Row],[TOs]]/Table1[[#This Row],[GP]]</f>
        <v>0.45</v>
      </c>
      <c r="AD51" s="168">
        <f>Table1[[#This Row],[Fouls]]/Table1[[#This Row],[GP]]</f>
        <v>0.4</v>
      </c>
    </row>
    <row r="52" spans="2:30">
      <c r="B52" s="23" t="str">
        <f>'Pivot Tables'!B54</f>
        <v>Eric Finn, 1996</v>
      </c>
      <c r="C52" s="23">
        <f>'Pivot Tables'!C54</f>
        <v>30</v>
      </c>
      <c r="D52" s="23">
        <f>'Pivot Tables'!D54</f>
        <v>0</v>
      </c>
      <c r="E52" s="23">
        <f>'Pivot Tables'!E54</f>
        <v>0</v>
      </c>
      <c r="F52" s="167" t="e">
        <f t="shared" si="3"/>
        <v>#DIV/0!</v>
      </c>
      <c r="G52" s="23">
        <f>'Pivot Tables'!G54</f>
        <v>32</v>
      </c>
      <c r="H52" s="23">
        <f>'Pivot Tables'!H54</f>
        <v>86</v>
      </c>
      <c r="I52" s="167">
        <f t="shared" si="4"/>
        <v>0.37209302325581395</v>
      </c>
      <c r="J52" s="23">
        <f>'Pivot Tables'!J54</f>
        <v>14</v>
      </c>
      <c r="K52" s="23">
        <f>'Pivot Tables'!K54</f>
        <v>40</v>
      </c>
      <c r="L52" s="167">
        <f t="shared" si="5"/>
        <v>0.35</v>
      </c>
      <c r="M52" s="23">
        <f>'Pivot Tables'!M54</f>
        <v>78</v>
      </c>
      <c r="N52" s="23">
        <f>'Pivot Tables'!N54</f>
        <v>39</v>
      </c>
      <c r="O52" s="23">
        <f>'Pivot Tables'!O54</f>
        <v>60</v>
      </c>
      <c r="P52" s="23">
        <f>'Pivot Tables'!P54</f>
        <v>99</v>
      </c>
      <c r="Q52" s="23">
        <f>'Pivot Tables'!Q54</f>
        <v>6</v>
      </c>
      <c r="R52" s="23">
        <f>'Pivot Tables'!R54</f>
        <v>7</v>
      </c>
      <c r="S52" s="23">
        <f>'Pivot Tables'!S54</f>
        <v>0</v>
      </c>
      <c r="T52" s="23">
        <f>'Pivot Tables'!T54</f>
        <v>10</v>
      </c>
      <c r="U52" s="23">
        <f>'Pivot Tables'!U54</f>
        <v>0</v>
      </c>
      <c r="V52" s="168">
        <f>Table1[[#This Row],[Points]]/Table1[[#This Row],[GP]]</f>
        <v>2.6</v>
      </c>
      <c r="W52" s="168">
        <f>Table1[[#This Row],[O Reb]]/Table1[[#This Row],[GP]]</f>
        <v>1.3</v>
      </c>
      <c r="X52" s="168">
        <f>Table1[[#This Row],[D Reb]]/Table1[[#This Row],[GP]]</f>
        <v>2</v>
      </c>
      <c r="Y52" s="168">
        <f>Table1[[#This Row],[Reb]]/Table1[[#This Row],[GP]]</f>
        <v>3.3</v>
      </c>
      <c r="Z52" s="168">
        <f>Table1[[#This Row],[Assists]]/Table1[[#This Row],[GP]]</f>
        <v>0.2</v>
      </c>
      <c r="AA52" s="168">
        <f>Table1[[#This Row],[Steals]]/Table1[[#This Row],[GP]]</f>
        <v>0.23333333333333334</v>
      </c>
      <c r="AB52" s="168">
        <f>Table1[[#This Row],[Blocks]]/Table1[[#This Row],[GP]]</f>
        <v>0</v>
      </c>
      <c r="AC52" s="168">
        <f>Table1[[#This Row],[TOs]]/Table1[[#This Row],[GP]]</f>
        <v>0.33333333333333331</v>
      </c>
      <c r="AD52" s="168">
        <f>Table1[[#This Row],[Fouls]]/Table1[[#This Row],[GP]]</f>
        <v>0</v>
      </c>
    </row>
    <row r="53" spans="2:30">
      <c r="B53" s="23" t="str">
        <f>'Pivot Tables'!B55</f>
        <v>Erick Ludemann, 2001</v>
      </c>
      <c r="C53" s="23">
        <f>'Pivot Tables'!C55</f>
        <v>10</v>
      </c>
      <c r="D53" s="23">
        <f>'Pivot Tables'!D55</f>
        <v>0</v>
      </c>
      <c r="E53" s="23">
        <f>'Pivot Tables'!E55</f>
        <v>0</v>
      </c>
      <c r="F53" s="167" t="e">
        <f t="shared" si="3"/>
        <v>#DIV/0!</v>
      </c>
      <c r="G53" s="23">
        <f>'Pivot Tables'!G55</f>
        <v>1</v>
      </c>
      <c r="H53" s="23">
        <f>'Pivot Tables'!H55</f>
        <v>3</v>
      </c>
      <c r="I53" s="167">
        <f t="shared" si="4"/>
        <v>0.33333333333333331</v>
      </c>
      <c r="J53" s="23">
        <f>'Pivot Tables'!J55</f>
        <v>0</v>
      </c>
      <c r="K53" s="23">
        <f>'Pivot Tables'!K55</f>
        <v>0</v>
      </c>
      <c r="L53" s="167" t="e">
        <f t="shared" si="5"/>
        <v>#DIV/0!</v>
      </c>
      <c r="M53" s="23">
        <f>'Pivot Tables'!M55</f>
        <v>2</v>
      </c>
      <c r="N53" s="23">
        <f>'Pivot Tables'!N55</f>
        <v>2</v>
      </c>
      <c r="O53" s="23">
        <f>'Pivot Tables'!O55</f>
        <v>0</v>
      </c>
      <c r="P53" s="23">
        <f>'Pivot Tables'!P55</f>
        <v>0</v>
      </c>
      <c r="Q53" s="23">
        <f>'Pivot Tables'!Q55</f>
        <v>1</v>
      </c>
      <c r="R53" s="23">
        <f>'Pivot Tables'!R55</f>
        <v>1</v>
      </c>
      <c r="S53" s="23">
        <f>'Pivot Tables'!S55</f>
        <v>0</v>
      </c>
      <c r="T53" s="23">
        <f>'Pivot Tables'!T55</f>
        <v>2</v>
      </c>
      <c r="U53" s="23">
        <f>'Pivot Tables'!U55</f>
        <v>0</v>
      </c>
      <c r="V53" s="168">
        <f>Table1[[#This Row],[Points]]/Table1[[#This Row],[GP]]</f>
        <v>0.2</v>
      </c>
      <c r="W53" s="168">
        <f>Table1[[#This Row],[O Reb]]/Table1[[#This Row],[GP]]</f>
        <v>0.2</v>
      </c>
      <c r="X53" s="168">
        <f>Table1[[#This Row],[D Reb]]/Table1[[#This Row],[GP]]</f>
        <v>0</v>
      </c>
      <c r="Y53" s="168">
        <f>Table1[[#This Row],[Reb]]/Table1[[#This Row],[GP]]</f>
        <v>0</v>
      </c>
      <c r="Z53" s="168">
        <f>Table1[[#This Row],[Assists]]/Table1[[#This Row],[GP]]</f>
        <v>0.1</v>
      </c>
      <c r="AA53" s="168">
        <f>Table1[[#This Row],[Steals]]/Table1[[#This Row],[GP]]</f>
        <v>0.1</v>
      </c>
      <c r="AB53" s="168">
        <f>Table1[[#This Row],[Blocks]]/Table1[[#This Row],[GP]]</f>
        <v>0</v>
      </c>
      <c r="AC53" s="168">
        <f>Table1[[#This Row],[TOs]]/Table1[[#This Row],[GP]]</f>
        <v>0.2</v>
      </c>
      <c r="AD53" s="168">
        <f>Table1[[#This Row],[Fouls]]/Table1[[#This Row],[GP]]</f>
        <v>0</v>
      </c>
    </row>
    <row r="54" spans="2:30">
      <c r="B54" s="23" t="str">
        <f>'Pivot Tables'!B56</f>
        <v>Erik Toth, 1998</v>
      </c>
      <c r="C54" s="23">
        <f>'Pivot Tables'!C56</f>
        <v>33</v>
      </c>
      <c r="D54" s="23">
        <f>'Pivot Tables'!D56</f>
        <v>11</v>
      </c>
      <c r="E54" s="23">
        <f>'Pivot Tables'!E56</f>
        <v>28</v>
      </c>
      <c r="F54" s="167">
        <f t="shared" si="3"/>
        <v>0.39285714285714285</v>
      </c>
      <c r="G54" s="23">
        <f>'Pivot Tables'!G56</f>
        <v>75</v>
      </c>
      <c r="H54" s="23">
        <f>'Pivot Tables'!H56</f>
        <v>158</v>
      </c>
      <c r="I54" s="167">
        <f t="shared" si="4"/>
        <v>0.47468354430379744</v>
      </c>
      <c r="J54" s="23">
        <f>'Pivot Tables'!J56</f>
        <v>43</v>
      </c>
      <c r="K54" s="23">
        <f>'Pivot Tables'!K56</f>
        <v>60</v>
      </c>
      <c r="L54" s="167">
        <f t="shared" si="5"/>
        <v>0.71666666666666667</v>
      </c>
      <c r="M54" s="23">
        <f>'Pivot Tables'!M56</f>
        <v>226</v>
      </c>
      <c r="N54" s="23">
        <f>'Pivot Tables'!N56</f>
        <v>34</v>
      </c>
      <c r="O54" s="23">
        <f>'Pivot Tables'!O56</f>
        <v>72</v>
      </c>
      <c r="P54" s="23">
        <f>'Pivot Tables'!P56</f>
        <v>106</v>
      </c>
      <c r="Q54" s="23">
        <f>'Pivot Tables'!Q56</f>
        <v>46</v>
      </c>
      <c r="R54" s="23">
        <f>'Pivot Tables'!R56</f>
        <v>29</v>
      </c>
      <c r="S54" s="23">
        <f>'Pivot Tables'!S56</f>
        <v>0</v>
      </c>
      <c r="T54" s="23">
        <f>'Pivot Tables'!T56</f>
        <v>28</v>
      </c>
      <c r="U54" s="23">
        <f>'Pivot Tables'!U56</f>
        <v>0</v>
      </c>
      <c r="V54" s="168">
        <f>Table1[[#This Row],[Points]]/Table1[[#This Row],[GP]]</f>
        <v>6.8484848484848486</v>
      </c>
      <c r="W54" s="168">
        <f>Table1[[#This Row],[O Reb]]/Table1[[#This Row],[GP]]</f>
        <v>1.0303030303030303</v>
      </c>
      <c r="X54" s="168">
        <f>Table1[[#This Row],[D Reb]]/Table1[[#This Row],[GP]]</f>
        <v>2.1818181818181817</v>
      </c>
      <c r="Y54" s="168">
        <f>Table1[[#This Row],[Reb]]/Table1[[#This Row],[GP]]</f>
        <v>3.2121212121212119</v>
      </c>
      <c r="Z54" s="168">
        <f>Table1[[#This Row],[Assists]]/Table1[[#This Row],[GP]]</f>
        <v>1.393939393939394</v>
      </c>
      <c r="AA54" s="168">
        <f>Table1[[#This Row],[Steals]]/Table1[[#This Row],[GP]]</f>
        <v>0.87878787878787878</v>
      </c>
      <c r="AB54" s="168">
        <f>Table1[[#This Row],[Blocks]]/Table1[[#This Row],[GP]]</f>
        <v>0</v>
      </c>
      <c r="AC54" s="168">
        <f>Table1[[#This Row],[TOs]]/Table1[[#This Row],[GP]]</f>
        <v>0.84848484848484851</v>
      </c>
      <c r="AD54" s="168">
        <f>Table1[[#This Row],[Fouls]]/Table1[[#This Row],[GP]]</f>
        <v>0</v>
      </c>
    </row>
    <row r="55" spans="2:30">
      <c r="B55" s="23" t="str">
        <f>'Pivot Tables'!B57</f>
        <v>Ethan Mills, 2021</v>
      </c>
      <c r="C55" s="23">
        <f>'Pivot Tables'!C57</f>
        <v>70</v>
      </c>
      <c r="D55" s="23">
        <f>'Pivot Tables'!D57</f>
        <v>24</v>
      </c>
      <c r="E55" s="23">
        <f>'Pivot Tables'!E57</f>
        <v>81</v>
      </c>
      <c r="F55" s="167">
        <f t="shared" si="3"/>
        <v>0.29629629629629628</v>
      </c>
      <c r="G55" s="23">
        <f>'Pivot Tables'!G57</f>
        <v>59</v>
      </c>
      <c r="H55" s="23">
        <f>'Pivot Tables'!H57</f>
        <v>117</v>
      </c>
      <c r="I55" s="167">
        <f t="shared" si="4"/>
        <v>0.50427350427350426</v>
      </c>
      <c r="J55" s="23">
        <f>'Pivot Tables'!J57</f>
        <v>25</v>
      </c>
      <c r="K55" s="23">
        <f>'Pivot Tables'!K57</f>
        <v>42</v>
      </c>
      <c r="L55" s="167">
        <f t="shared" si="5"/>
        <v>0.59523809523809523</v>
      </c>
      <c r="M55" s="23">
        <f>'Pivot Tables'!M57</f>
        <v>215</v>
      </c>
      <c r="N55" s="23">
        <f>'Pivot Tables'!N57</f>
        <v>44</v>
      </c>
      <c r="O55" s="23">
        <f>'Pivot Tables'!O57</f>
        <v>87</v>
      </c>
      <c r="P55" s="23">
        <f>'Pivot Tables'!P57</f>
        <v>131</v>
      </c>
      <c r="Q55" s="23">
        <f>'Pivot Tables'!Q57</f>
        <v>105</v>
      </c>
      <c r="R55" s="23">
        <f>'Pivot Tables'!R57</f>
        <v>62</v>
      </c>
      <c r="S55" s="23">
        <f>'Pivot Tables'!S57</f>
        <v>1</v>
      </c>
      <c r="T55" s="23">
        <f>'Pivot Tables'!T57</f>
        <v>65</v>
      </c>
      <c r="U55" s="23">
        <f>'Pivot Tables'!U57</f>
        <v>67</v>
      </c>
      <c r="V55" s="168">
        <f>Table1[[#This Row],[Points]]/Table1[[#This Row],[GP]]</f>
        <v>3.0714285714285716</v>
      </c>
      <c r="W55" s="168">
        <f>Table1[[#This Row],[O Reb]]/Table1[[#This Row],[GP]]</f>
        <v>0.62857142857142856</v>
      </c>
      <c r="X55" s="168">
        <f>Table1[[#This Row],[D Reb]]/Table1[[#This Row],[GP]]</f>
        <v>1.2428571428571429</v>
      </c>
      <c r="Y55" s="168">
        <f>Table1[[#This Row],[Reb]]/Table1[[#This Row],[GP]]</f>
        <v>1.8714285714285714</v>
      </c>
      <c r="Z55" s="168">
        <f>Table1[[#This Row],[Assists]]/Table1[[#This Row],[GP]]</f>
        <v>1.5</v>
      </c>
      <c r="AA55" s="168">
        <f>Table1[[#This Row],[Steals]]/Table1[[#This Row],[GP]]</f>
        <v>0.88571428571428568</v>
      </c>
      <c r="AB55" s="168">
        <f>Table1[[#This Row],[Blocks]]/Table1[[#This Row],[GP]]</f>
        <v>1.4285714285714285E-2</v>
      </c>
      <c r="AC55" s="168">
        <f>Table1[[#This Row],[TOs]]/Table1[[#This Row],[GP]]</f>
        <v>0.9285714285714286</v>
      </c>
      <c r="AD55" s="168">
        <f>Table1[[#This Row],[Fouls]]/Table1[[#This Row],[GP]]</f>
        <v>0.95714285714285718</v>
      </c>
    </row>
    <row r="56" spans="2:30">
      <c r="B56" s="23" t="str">
        <f>'Pivot Tables'!B58</f>
        <v>Ethan Schiller, 2024</v>
      </c>
      <c r="C56" s="23">
        <f>'Pivot Tables'!C58</f>
        <v>64</v>
      </c>
      <c r="D56" s="23">
        <f>'Pivot Tables'!D58</f>
        <v>34</v>
      </c>
      <c r="E56" s="23">
        <f>'Pivot Tables'!E58</f>
        <v>102</v>
      </c>
      <c r="F56" s="167">
        <f t="shared" si="3"/>
        <v>0.33333333333333331</v>
      </c>
      <c r="G56" s="23">
        <f>'Pivot Tables'!G58</f>
        <v>133</v>
      </c>
      <c r="H56" s="23">
        <f>'Pivot Tables'!H58</f>
        <v>245</v>
      </c>
      <c r="I56" s="167">
        <f t="shared" si="4"/>
        <v>0.54285714285714282</v>
      </c>
      <c r="J56" s="23">
        <f>'Pivot Tables'!J58</f>
        <v>74</v>
      </c>
      <c r="K56" s="23">
        <f>'Pivot Tables'!K58</f>
        <v>117</v>
      </c>
      <c r="L56" s="167">
        <f t="shared" si="5"/>
        <v>0.63247863247863245</v>
      </c>
      <c r="M56" s="23">
        <f>'Pivot Tables'!M58</f>
        <v>442</v>
      </c>
      <c r="N56" s="23">
        <f>'Pivot Tables'!N58</f>
        <v>131</v>
      </c>
      <c r="O56" s="23">
        <f>'Pivot Tables'!O58</f>
        <v>186</v>
      </c>
      <c r="P56" s="23">
        <f>'Pivot Tables'!P58</f>
        <v>317</v>
      </c>
      <c r="Q56" s="23">
        <f>'Pivot Tables'!Q58</f>
        <v>117</v>
      </c>
      <c r="R56" s="23">
        <f>'Pivot Tables'!R58</f>
        <v>92</v>
      </c>
      <c r="S56" s="23">
        <f>'Pivot Tables'!S58</f>
        <v>38</v>
      </c>
      <c r="T56" s="23">
        <f>'Pivot Tables'!T58</f>
        <v>120</v>
      </c>
      <c r="U56" s="23">
        <f>'Pivot Tables'!U58</f>
        <v>100</v>
      </c>
      <c r="V56" s="168">
        <f>Table1[[#This Row],[Points]]/Table1[[#This Row],[GP]]</f>
        <v>6.90625</v>
      </c>
      <c r="W56" s="168">
        <f>Table1[[#This Row],[O Reb]]/Table1[[#This Row],[GP]]</f>
        <v>2.046875</v>
      </c>
      <c r="X56" s="168">
        <f>Table1[[#This Row],[D Reb]]/Table1[[#This Row],[GP]]</f>
        <v>2.90625</v>
      </c>
      <c r="Y56" s="168">
        <f>Table1[[#This Row],[Reb]]/Table1[[#This Row],[GP]]</f>
        <v>4.953125</v>
      </c>
      <c r="Z56" s="168">
        <f>Table1[[#This Row],[Assists]]/Table1[[#This Row],[GP]]</f>
        <v>1.828125</v>
      </c>
      <c r="AA56" s="168">
        <f>Table1[[#This Row],[Steals]]/Table1[[#This Row],[GP]]</f>
        <v>1.4375</v>
      </c>
      <c r="AB56" s="168">
        <f>Table1[[#This Row],[Blocks]]/Table1[[#This Row],[GP]]</f>
        <v>0.59375</v>
      </c>
      <c r="AC56" s="168">
        <f>Table1[[#This Row],[TOs]]/Table1[[#This Row],[GP]]</f>
        <v>1.875</v>
      </c>
      <c r="AD56" s="168">
        <f>Table1[[#This Row],[Fouls]]/Table1[[#This Row],[GP]]</f>
        <v>1.5625</v>
      </c>
    </row>
    <row r="57" spans="2:30">
      <c r="B57" s="23" t="str">
        <f>'Pivot Tables'!B59</f>
        <v>Gerald Haynes, 1995</v>
      </c>
      <c r="C57" s="23">
        <f>'Pivot Tables'!C59</f>
        <v>18</v>
      </c>
      <c r="D57" s="23">
        <f>'Pivot Tables'!D59</f>
        <v>0</v>
      </c>
      <c r="E57" s="23">
        <f>'Pivot Tables'!E59</f>
        <v>9</v>
      </c>
      <c r="F57" s="167">
        <f t="shared" si="3"/>
        <v>0</v>
      </c>
      <c r="G57" s="23">
        <f>'Pivot Tables'!G59</f>
        <v>11</v>
      </c>
      <c r="H57" s="23">
        <f>'Pivot Tables'!H59</f>
        <v>37</v>
      </c>
      <c r="I57" s="167">
        <f t="shared" si="4"/>
        <v>0.29729729729729731</v>
      </c>
      <c r="J57" s="23">
        <f>'Pivot Tables'!J59</f>
        <v>8</v>
      </c>
      <c r="K57" s="23">
        <f>'Pivot Tables'!K59</f>
        <v>16</v>
      </c>
      <c r="L57" s="167">
        <f t="shared" si="5"/>
        <v>0.5</v>
      </c>
      <c r="M57" s="23">
        <f>'Pivot Tables'!M59</f>
        <v>30</v>
      </c>
      <c r="N57" s="23">
        <f>'Pivot Tables'!N59</f>
        <v>11</v>
      </c>
      <c r="O57" s="23">
        <f>'Pivot Tables'!O59</f>
        <v>23</v>
      </c>
      <c r="P57" s="23">
        <f>'Pivot Tables'!P59</f>
        <v>34</v>
      </c>
      <c r="Q57" s="23">
        <f>'Pivot Tables'!Q59</f>
        <v>34</v>
      </c>
      <c r="R57" s="23">
        <f>'Pivot Tables'!R59</f>
        <v>15</v>
      </c>
      <c r="S57" s="23">
        <f>'Pivot Tables'!S59</f>
        <v>0</v>
      </c>
      <c r="T57" s="23">
        <f>'Pivot Tables'!T59</f>
        <v>20</v>
      </c>
      <c r="U57" s="23">
        <f>'Pivot Tables'!U59</f>
        <v>0</v>
      </c>
      <c r="V57" s="168">
        <f>Table1[[#This Row],[Points]]/Table1[[#This Row],[GP]]</f>
        <v>1.6666666666666667</v>
      </c>
      <c r="W57" s="168">
        <f>Table1[[#This Row],[O Reb]]/Table1[[#This Row],[GP]]</f>
        <v>0.61111111111111116</v>
      </c>
      <c r="X57" s="168">
        <f>Table1[[#This Row],[D Reb]]/Table1[[#This Row],[GP]]</f>
        <v>1.2777777777777777</v>
      </c>
      <c r="Y57" s="168">
        <f>Table1[[#This Row],[Reb]]/Table1[[#This Row],[GP]]</f>
        <v>1.8888888888888888</v>
      </c>
      <c r="Z57" s="168">
        <f>Table1[[#This Row],[Assists]]/Table1[[#This Row],[GP]]</f>
        <v>1.8888888888888888</v>
      </c>
      <c r="AA57" s="168">
        <f>Table1[[#This Row],[Steals]]/Table1[[#This Row],[GP]]</f>
        <v>0.83333333333333337</v>
      </c>
      <c r="AB57" s="168">
        <f>Table1[[#This Row],[Blocks]]/Table1[[#This Row],[GP]]</f>
        <v>0</v>
      </c>
      <c r="AC57" s="168">
        <f>Table1[[#This Row],[TOs]]/Table1[[#This Row],[GP]]</f>
        <v>1.1111111111111112</v>
      </c>
      <c r="AD57" s="168">
        <f>Table1[[#This Row],[Fouls]]/Table1[[#This Row],[GP]]</f>
        <v>0</v>
      </c>
    </row>
    <row r="58" spans="2:30">
      <c r="B58" s="23" t="str">
        <f>'Pivot Tables'!B60</f>
        <v>Hunter Woodard, 2017</v>
      </c>
      <c r="C58" s="23">
        <f>'Pivot Tables'!C60</f>
        <v>98</v>
      </c>
      <c r="D58" s="23">
        <f>'Pivot Tables'!D60</f>
        <v>0</v>
      </c>
      <c r="E58" s="23">
        <f>'Pivot Tables'!E60</f>
        <v>2</v>
      </c>
      <c r="F58" s="167">
        <f t="shared" si="3"/>
        <v>0</v>
      </c>
      <c r="G58" s="23">
        <f>'Pivot Tables'!G60</f>
        <v>195</v>
      </c>
      <c r="H58" s="23">
        <f>'Pivot Tables'!H60</f>
        <v>452</v>
      </c>
      <c r="I58" s="167">
        <f t="shared" si="4"/>
        <v>0.43141592920353983</v>
      </c>
      <c r="J58" s="23">
        <f>'Pivot Tables'!J60</f>
        <v>126</v>
      </c>
      <c r="K58" s="23">
        <f>'Pivot Tables'!K60</f>
        <v>239</v>
      </c>
      <c r="L58" s="167">
        <f t="shared" si="5"/>
        <v>0.52719665271966532</v>
      </c>
      <c r="M58" s="23">
        <f>'Pivot Tables'!M60</f>
        <v>516</v>
      </c>
      <c r="N58" s="23">
        <f>'Pivot Tables'!N60</f>
        <v>152</v>
      </c>
      <c r="O58" s="23">
        <f>'Pivot Tables'!O60</f>
        <v>247</v>
      </c>
      <c r="P58" s="23">
        <f>'Pivot Tables'!P60</f>
        <v>399</v>
      </c>
      <c r="Q58" s="23">
        <f>'Pivot Tables'!Q60</f>
        <v>113</v>
      </c>
      <c r="R58" s="23">
        <f>'Pivot Tables'!R60</f>
        <v>110</v>
      </c>
      <c r="S58" s="23">
        <f>'Pivot Tables'!S60</f>
        <v>21</v>
      </c>
      <c r="T58" s="23">
        <f>'Pivot Tables'!T60</f>
        <v>141</v>
      </c>
      <c r="U58" s="23">
        <f>'Pivot Tables'!U60</f>
        <v>165</v>
      </c>
      <c r="V58" s="168">
        <f>Table1[[#This Row],[Points]]/Table1[[#This Row],[GP]]</f>
        <v>5.2653061224489797</v>
      </c>
      <c r="W58" s="168">
        <f>Table1[[#This Row],[O Reb]]/Table1[[#This Row],[GP]]</f>
        <v>1.5510204081632653</v>
      </c>
      <c r="X58" s="168">
        <f>Table1[[#This Row],[D Reb]]/Table1[[#This Row],[GP]]</f>
        <v>2.5204081632653059</v>
      </c>
      <c r="Y58" s="168">
        <f>Table1[[#This Row],[Reb]]/Table1[[#This Row],[GP]]</f>
        <v>4.0714285714285712</v>
      </c>
      <c r="Z58" s="168">
        <f>Table1[[#This Row],[Assists]]/Table1[[#This Row],[GP]]</f>
        <v>1.153061224489796</v>
      </c>
      <c r="AA58" s="168">
        <f>Table1[[#This Row],[Steals]]/Table1[[#This Row],[GP]]</f>
        <v>1.1224489795918366</v>
      </c>
      <c r="AB58" s="168">
        <f>Table1[[#This Row],[Blocks]]/Table1[[#This Row],[GP]]</f>
        <v>0.21428571428571427</v>
      </c>
      <c r="AC58" s="168">
        <f>Table1[[#This Row],[TOs]]/Table1[[#This Row],[GP]]</f>
        <v>1.4387755102040816</v>
      </c>
      <c r="AD58" s="168">
        <f>Table1[[#This Row],[Fouls]]/Table1[[#This Row],[GP]]</f>
        <v>1.6836734693877551</v>
      </c>
    </row>
    <row r="59" spans="2:30">
      <c r="B59" s="23" t="str">
        <f>'Pivot Tables'!B61</f>
        <v>Hyrum Booth, 2009</v>
      </c>
      <c r="C59" s="23">
        <f>'Pivot Tables'!C61</f>
        <v>74</v>
      </c>
      <c r="D59" s="23">
        <f>'Pivot Tables'!D61</f>
        <v>19</v>
      </c>
      <c r="E59" s="23">
        <f>'Pivot Tables'!E61</f>
        <v>66</v>
      </c>
      <c r="F59" s="167">
        <f t="shared" si="3"/>
        <v>0.2878787878787879</v>
      </c>
      <c r="G59" s="23">
        <f>'Pivot Tables'!G61</f>
        <v>368</v>
      </c>
      <c r="H59" s="23">
        <f>'Pivot Tables'!H61</f>
        <v>749</v>
      </c>
      <c r="I59" s="167">
        <f t="shared" si="4"/>
        <v>0.49132176234979974</v>
      </c>
      <c r="J59" s="23">
        <f>'Pivot Tables'!J61</f>
        <v>291</v>
      </c>
      <c r="K59" s="23">
        <f>'Pivot Tables'!K61</f>
        <v>436</v>
      </c>
      <c r="L59" s="167">
        <f t="shared" si="5"/>
        <v>0.66743119266055051</v>
      </c>
      <c r="M59" s="23">
        <f>'Pivot Tables'!M61</f>
        <v>1084</v>
      </c>
      <c r="N59" s="23">
        <f>'Pivot Tables'!N61</f>
        <v>151</v>
      </c>
      <c r="O59" s="23">
        <f>'Pivot Tables'!O61</f>
        <v>236</v>
      </c>
      <c r="P59" s="23">
        <f>'Pivot Tables'!P61</f>
        <v>387</v>
      </c>
      <c r="Q59" s="23">
        <f>'Pivot Tables'!Q61</f>
        <v>196</v>
      </c>
      <c r="R59" s="23">
        <f>'Pivot Tables'!R61</f>
        <v>116</v>
      </c>
      <c r="S59" s="23">
        <f>'Pivot Tables'!S61</f>
        <v>15</v>
      </c>
      <c r="T59" s="23">
        <f>'Pivot Tables'!T61</f>
        <v>239</v>
      </c>
      <c r="U59" s="23">
        <f>'Pivot Tables'!U61</f>
        <v>82</v>
      </c>
      <c r="V59" s="168">
        <f>Table1[[#This Row],[Points]]/Table1[[#This Row],[GP]]</f>
        <v>14.648648648648649</v>
      </c>
      <c r="W59" s="168">
        <f>Table1[[#This Row],[O Reb]]/Table1[[#This Row],[GP]]</f>
        <v>2.0405405405405403</v>
      </c>
      <c r="X59" s="168">
        <f>Table1[[#This Row],[D Reb]]/Table1[[#This Row],[GP]]</f>
        <v>3.189189189189189</v>
      </c>
      <c r="Y59" s="168">
        <f>Table1[[#This Row],[Reb]]/Table1[[#This Row],[GP]]</f>
        <v>5.2297297297297298</v>
      </c>
      <c r="Z59" s="168">
        <f>Table1[[#This Row],[Assists]]/Table1[[#This Row],[GP]]</f>
        <v>2.6486486486486487</v>
      </c>
      <c r="AA59" s="168">
        <f>Table1[[#This Row],[Steals]]/Table1[[#This Row],[GP]]</f>
        <v>1.5675675675675675</v>
      </c>
      <c r="AB59" s="168">
        <f>Table1[[#This Row],[Blocks]]/Table1[[#This Row],[GP]]</f>
        <v>0.20270270270270271</v>
      </c>
      <c r="AC59" s="168">
        <f>Table1[[#This Row],[TOs]]/Table1[[#This Row],[GP]]</f>
        <v>3.2297297297297298</v>
      </c>
      <c r="AD59" s="168">
        <f>Table1[[#This Row],[Fouls]]/Table1[[#This Row],[GP]]</f>
        <v>1.1081081081081081</v>
      </c>
    </row>
    <row r="60" spans="2:30">
      <c r="B60" s="23" t="str">
        <f>'Pivot Tables'!B62</f>
        <v>Isaiah Brooks, 2020</v>
      </c>
      <c r="C60" s="23">
        <f>'Pivot Tables'!C62</f>
        <v>22</v>
      </c>
      <c r="D60" s="23">
        <f>'Pivot Tables'!D62</f>
        <v>5</v>
      </c>
      <c r="E60" s="23">
        <f>'Pivot Tables'!E62</f>
        <v>11</v>
      </c>
      <c r="F60" s="167">
        <f t="shared" si="3"/>
        <v>0.45454545454545453</v>
      </c>
      <c r="G60" s="23">
        <f>'Pivot Tables'!G62</f>
        <v>19</v>
      </c>
      <c r="H60" s="23">
        <f>'Pivot Tables'!H62</f>
        <v>51</v>
      </c>
      <c r="I60" s="167">
        <f t="shared" si="4"/>
        <v>0.37254901960784315</v>
      </c>
      <c r="J60" s="23">
        <f>'Pivot Tables'!J62</f>
        <v>18</v>
      </c>
      <c r="K60" s="23">
        <f>'Pivot Tables'!K62</f>
        <v>38</v>
      </c>
      <c r="L60" s="167">
        <f t="shared" si="5"/>
        <v>0.47368421052631576</v>
      </c>
      <c r="M60" s="23">
        <f>'Pivot Tables'!M62</f>
        <v>71</v>
      </c>
      <c r="N60" s="23">
        <f>'Pivot Tables'!N62</f>
        <v>13</v>
      </c>
      <c r="O60" s="23">
        <f>'Pivot Tables'!O62</f>
        <v>36</v>
      </c>
      <c r="P60" s="23">
        <f>'Pivot Tables'!P62</f>
        <v>49</v>
      </c>
      <c r="Q60" s="23">
        <f>'Pivot Tables'!Q62</f>
        <v>59</v>
      </c>
      <c r="R60" s="23">
        <f>'Pivot Tables'!R62</f>
        <v>31</v>
      </c>
      <c r="S60" s="23">
        <f>'Pivot Tables'!S62</f>
        <v>8</v>
      </c>
      <c r="T60" s="23">
        <f>'Pivot Tables'!T62</f>
        <v>57</v>
      </c>
      <c r="U60" s="23">
        <f>'Pivot Tables'!U62</f>
        <v>67</v>
      </c>
      <c r="V60" s="168">
        <f>Table1[[#This Row],[Points]]/Table1[[#This Row],[GP]]</f>
        <v>3.2272727272727271</v>
      </c>
      <c r="W60" s="168">
        <f>Table1[[#This Row],[O Reb]]/Table1[[#This Row],[GP]]</f>
        <v>0.59090909090909094</v>
      </c>
      <c r="X60" s="168">
        <f>Table1[[#This Row],[D Reb]]/Table1[[#This Row],[GP]]</f>
        <v>1.6363636363636365</v>
      </c>
      <c r="Y60" s="168">
        <f>Table1[[#This Row],[Reb]]/Table1[[#This Row],[GP]]</f>
        <v>2.2272727272727271</v>
      </c>
      <c r="Z60" s="168">
        <f>Table1[[#This Row],[Assists]]/Table1[[#This Row],[GP]]</f>
        <v>2.6818181818181817</v>
      </c>
      <c r="AA60" s="168">
        <f>Table1[[#This Row],[Steals]]/Table1[[#This Row],[GP]]</f>
        <v>1.4090909090909092</v>
      </c>
      <c r="AB60" s="168">
        <f>Table1[[#This Row],[Blocks]]/Table1[[#This Row],[GP]]</f>
        <v>0.36363636363636365</v>
      </c>
      <c r="AC60" s="168">
        <f>Table1[[#This Row],[TOs]]/Table1[[#This Row],[GP]]</f>
        <v>2.5909090909090908</v>
      </c>
      <c r="AD60" s="168">
        <f>Table1[[#This Row],[Fouls]]/Table1[[#This Row],[GP]]</f>
        <v>3.0454545454545454</v>
      </c>
    </row>
    <row r="61" spans="2:30">
      <c r="B61" s="23" t="str">
        <f>'Pivot Tables'!B63</f>
        <v>Jace Bruce, 2019</v>
      </c>
      <c r="C61" s="23">
        <f>'Pivot Tables'!C63</f>
        <v>28</v>
      </c>
      <c r="D61" s="23">
        <f>'Pivot Tables'!D63</f>
        <v>0</v>
      </c>
      <c r="E61" s="23">
        <f>'Pivot Tables'!E63</f>
        <v>19</v>
      </c>
      <c r="F61" s="167">
        <f t="shared" si="3"/>
        <v>0</v>
      </c>
      <c r="G61" s="23">
        <f>'Pivot Tables'!G63</f>
        <v>3</v>
      </c>
      <c r="H61" s="23">
        <f>'Pivot Tables'!H63</f>
        <v>7</v>
      </c>
      <c r="I61" s="167">
        <f t="shared" si="4"/>
        <v>0.42857142857142855</v>
      </c>
      <c r="J61" s="23">
        <f>'Pivot Tables'!J63</f>
        <v>4</v>
      </c>
      <c r="K61" s="23">
        <f>'Pivot Tables'!K63</f>
        <v>7</v>
      </c>
      <c r="L61" s="167">
        <f t="shared" si="5"/>
        <v>0.5714285714285714</v>
      </c>
      <c r="M61" s="23">
        <f>'Pivot Tables'!M63</f>
        <v>10</v>
      </c>
      <c r="N61" s="23">
        <f>'Pivot Tables'!N63</f>
        <v>6</v>
      </c>
      <c r="O61" s="23">
        <f>'Pivot Tables'!O63</f>
        <v>5</v>
      </c>
      <c r="P61" s="23">
        <f>'Pivot Tables'!P63</f>
        <v>11</v>
      </c>
      <c r="Q61" s="23">
        <f>'Pivot Tables'!Q63</f>
        <v>7</v>
      </c>
      <c r="R61" s="23">
        <f>'Pivot Tables'!R63</f>
        <v>6</v>
      </c>
      <c r="S61" s="23">
        <f>'Pivot Tables'!S63</f>
        <v>0</v>
      </c>
      <c r="T61" s="23">
        <f>'Pivot Tables'!T63</f>
        <v>9</v>
      </c>
      <c r="U61" s="23">
        <f>'Pivot Tables'!U63</f>
        <v>9</v>
      </c>
      <c r="V61" s="168">
        <f>Table1[[#This Row],[Points]]/Table1[[#This Row],[GP]]</f>
        <v>0.35714285714285715</v>
      </c>
      <c r="W61" s="168">
        <f>Table1[[#This Row],[O Reb]]/Table1[[#This Row],[GP]]</f>
        <v>0.21428571428571427</v>
      </c>
      <c r="X61" s="168">
        <f>Table1[[#This Row],[D Reb]]/Table1[[#This Row],[GP]]</f>
        <v>0.17857142857142858</v>
      </c>
      <c r="Y61" s="168">
        <f>Table1[[#This Row],[Reb]]/Table1[[#This Row],[GP]]</f>
        <v>0.39285714285714285</v>
      </c>
      <c r="Z61" s="168">
        <f>Table1[[#This Row],[Assists]]/Table1[[#This Row],[GP]]</f>
        <v>0.25</v>
      </c>
      <c r="AA61" s="168">
        <f>Table1[[#This Row],[Steals]]/Table1[[#This Row],[GP]]</f>
        <v>0.21428571428571427</v>
      </c>
      <c r="AB61" s="168">
        <f>Table1[[#This Row],[Blocks]]/Table1[[#This Row],[GP]]</f>
        <v>0</v>
      </c>
      <c r="AC61" s="168">
        <f>Table1[[#This Row],[TOs]]/Table1[[#This Row],[GP]]</f>
        <v>0.32142857142857145</v>
      </c>
      <c r="AD61" s="168">
        <f>Table1[[#This Row],[Fouls]]/Table1[[#This Row],[GP]]</f>
        <v>0.32142857142857145</v>
      </c>
    </row>
    <row r="62" spans="2:30">
      <c r="B62" s="23" t="str">
        <f>'Pivot Tables'!B64</f>
        <v>Jacob Finn, 1997</v>
      </c>
      <c r="C62" s="23">
        <f>'Pivot Tables'!C64</f>
        <v>65</v>
      </c>
      <c r="D62" s="23">
        <f>'Pivot Tables'!D64</f>
        <v>54</v>
      </c>
      <c r="E62" s="23">
        <f>'Pivot Tables'!E64</f>
        <v>195</v>
      </c>
      <c r="F62" s="167">
        <f t="shared" si="3"/>
        <v>0.27692307692307694</v>
      </c>
      <c r="G62" s="23">
        <f>'Pivot Tables'!G64</f>
        <v>109</v>
      </c>
      <c r="H62" s="23">
        <f>'Pivot Tables'!H64</f>
        <v>276</v>
      </c>
      <c r="I62" s="167">
        <f t="shared" si="4"/>
        <v>0.39492753623188404</v>
      </c>
      <c r="J62" s="23">
        <f>'Pivot Tables'!J64</f>
        <v>51</v>
      </c>
      <c r="K62" s="23">
        <f>'Pivot Tables'!K64</f>
        <v>77</v>
      </c>
      <c r="L62" s="167">
        <f t="shared" si="5"/>
        <v>0.66233766233766234</v>
      </c>
      <c r="M62" s="23">
        <f>'Pivot Tables'!M64</f>
        <v>431</v>
      </c>
      <c r="N62" s="23">
        <f>'Pivot Tables'!N64</f>
        <v>67</v>
      </c>
      <c r="O62" s="23">
        <f>'Pivot Tables'!O64</f>
        <v>146</v>
      </c>
      <c r="P62" s="23">
        <f>'Pivot Tables'!P64</f>
        <v>213</v>
      </c>
      <c r="Q62" s="23">
        <f>'Pivot Tables'!Q64</f>
        <v>99</v>
      </c>
      <c r="R62" s="23">
        <f>'Pivot Tables'!R64</f>
        <v>72</v>
      </c>
      <c r="S62" s="23">
        <f>'Pivot Tables'!S64</f>
        <v>0</v>
      </c>
      <c r="T62" s="23">
        <f>'Pivot Tables'!T64</f>
        <v>109</v>
      </c>
      <c r="U62" s="23">
        <f>'Pivot Tables'!U64</f>
        <v>0</v>
      </c>
      <c r="V62" s="168">
        <f>Table1[[#This Row],[Points]]/Table1[[#This Row],[GP]]</f>
        <v>6.6307692307692312</v>
      </c>
      <c r="W62" s="168">
        <f>Table1[[#This Row],[O Reb]]/Table1[[#This Row],[GP]]</f>
        <v>1.0307692307692307</v>
      </c>
      <c r="X62" s="168">
        <f>Table1[[#This Row],[D Reb]]/Table1[[#This Row],[GP]]</f>
        <v>2.2461538461538462</v>
      </c>
      <c r="Y62" s="168">
        <f>Table1[[#This Row],[Reb]]/Table1[[#This Row],[GP]]</f>
        <v>3.2769230769230768</v>
      </c>
      <c r="Z62" s="168">
        <f>Table1[[#This Row],[Assists]]/Table1[[#This Row],[GP]]</f>
        <v>1.523076923076923</v>
      </c>
      <c r="AA62" s="168">
        <f>Table1[[#This Row],[Steals]]/Table1[[#This Row],[GP]]</f>
        <v>1.1076923076923078</v>
      </c>
      <c r="AB62" s="168">
        <f>Table1[[#This Row],[Blocks]]/Table1[[#This Row],[GP]]</f>
        <v>0</v>
      </c>
      <c r="AC62" s="168">
        <f>Table1[[#This Row],[TOs]]/Table1[[#This Row],[GP]]</f>
        <v>1.676923076923077</v>
      </c>
      <c r="AD62" s="168">
        <f>Table1[[#This Row],[Fouls]]/Table1[[#This Row],[GP]]</f>
        <v>0</v>
      </c>
    </row>
    <row r="63" spans="2:30">
      <c r="B63" s="23" t="str">
        <f>'Pivot Tables'!B65</f>
        <v>Jacob McNutt, 2023</v>
      </c>
      <c r="C63" s="23">
        <f>'Pivot Tables'!C65</f>
        <v>18</v>
      </c>
      <c r="D63" s="23">
        <f>'Pivot Tables'!D65</f>
        <v>7</v>
      </c>
      <c r="E63" s="23">
        <f>'Pivot Tables'!E65</f>
        <v>22</v>
      </c>
      <c r="F63" s="167">
        <f t="shared" si="3"/>
        <v>0.31818181818181818</v>
      </c>
      <c r="G63" s="23">
        <f>'Pivot Tables'!G65</f>
        <v>0</v>
      </c>
      <c r="H63" s="23">
        <f>'Pivot Tables'!H65</f>
        <v>2</v>
      </c>
      <c r="I63" s="167">
        <f t="shared" si="4"/>
        <v>0</v>
      </c>
      <c r="J63" s="23">
        <f>'Pivot Tables'!J65</f>
        <v>0</v>
      </c>
      <c r="K63" s="23">
        <f>'Pivot Tables'!K65</f>
        <v>0</v>
      </c>
      <c r="L63" s="167" t="e">
        <f t="shared" si="5"/>
        <v>#DIV/0!</v>
      </c>
      <c r="M63" s="23">
        <f>'Pivot Tables'!M65</f>
        <v>21</v>
      </c>
      <c r="N63" s="23">
        <f>'Pivot Tables'!N65</f>
        <v>1</v>
      </c>
      <c r="O63" s="23">
        <f>'Pivot Tables'!O65</f>
        <v>1</v>
      </c>
      <c r="P63" s="23">
        <f>'Pivot Tables'!P65</f>
        <v>2</v>
      </c>
      <c r="Q63" s="23">
        <f>'Pivot Tables'!Q65</f>
        <v>0</v>
      </c>
      <c r="R63" s="23">
        <f>'Pivot Tables'!R65</f>
        <v>2</v>
      </c>
      <c r="S63" s="23">
        <f>'Pivot Tables'!S65</f>
        <v>0</v>
      </c>
      <c r="T63" s="23">
        <f>'Pivot Tables'!T65</f>
        <v>1</v>
      </c>
      <c r="U63" s="23">
        <f>'Pivot Tables'!U65</f>
        <v>0</v>
      </c>
      <c r="V63" s="168">
        <f>Table1[[#This Row],[Points]]/Table1[[#This Row],[GP]]</f>
        <v>1.1666666666666667</v>
      </c>
      <c r="W63" s="168">
        <f>Table1[[#This Row],[O Reb]]/Table1[[#This Row],[GP]]</f>
        <v>5.5555555555555552E-2</v>
      </c>
      <c r="X63" s="168">
        <f>Table1[[#This Row],[D Reb]]/Table1[[#This Row],[GP]]</f>
        <v>5.5555555555555552E-2</v>
      </c>
      <c r="Y63" s="168">
        <f>Table1[[#This Row],[Reb]]/Table1[[#This Row],[GP]]</f>
        <v>0.1111111111111111</v>
      </c>
      <c r="Z63" s="168">
        <f>Table1[[#This Row],[Assists]]/Table1[[#This Row],[GP]]</f>
        <v>0</v>
      </c>
      <c r="AA63" s="168">
        <f>Table1[[#This Row],[Steals]]/Table1[[#This Row],[GP]]</f>
        <v>0.1111111111111111</v>
      </c>
      <c r="AB63" s="168">
        <f>Table1[[#This Row],[Blocks]]/Table1[[#This Row],[GP]]</f>
        <v>0</v>
      </c>
      <c r="AC63" s="168">
        <f>Table1[[#This Row],[TOs]]/Table1[[#This Row],[GP]]</f>
        <v>5.5555555555555552E-2</v>
      </c>
      <c r="AD63" s="168">
        <f>Table1[[#This Row],[Fouls]]/Table1[[#This Row],[GP]]</f>
        <v>0</v>
      </c>
    </row>
    <row r="64" spans="2:30">
      <c r="B64" s="23" t="str">
        <f>'Pivot Tables'!B66</f>
        <v>Jake Kokesh, 2012</v>
      </c>
      <c r="C64" s="23">
        <f>'Pivot Tables'!C66</f>
        <v>43</v>
      </c>
      <c r="D64" s="23">
        <f>'Pivot Tables'!D66</f>
        <v>0</v>
      </c>
      <c r="E64" s="23">
        <f>'Pivot Tables'!E66</f>
        <v>0</v>
      </c>
      <c r="F64" s="167" t="e">
        <f t="shared" si="3"/>
        <v>#DIV/0!</v>
      </c>
      <c r="G64" s="23">
        <f>'Pivot Tables'!G66</f>
        <v>0</v>
      </c>
      <c r="H64" s="23">
        <f>'Pivot Tables'!H66</f>
        <v>2</v>
      </c>
      <c r="I64" s="167">
        <f t="shared" si="4"/>
        <v>0</v>
      </c>
      <c r="J64" s="23">
        <f>'Pivot Tables'!J66</f>
        <v>1</v>
      </c>
      <c r="K64" s="23">
        <f>'Pivot Tables'!K66</f>
        <v>4</v>
      </c>
      <c r="L64" s="167">
        <f t="shared" si="5"/>
        <v>0.25</v>
      </c>
      <c r="M64" s="23">
        <f>'Pivot Tables'!M66</f>
        <v>4</v>
      </c>
      <c r="N64" s="23">
        <f>'Pivot Tables'!N66</f>
        <v>2</v>
      </c>
      <c r="O64" s="23">
        <f>'Pivot Tables'!O66</f>
        <v>2</v>
      </c>
      <c r="P64" s="23">
        <f>'Pivot Tables'!P66</f>
        <v>4</v>
      </c>
      <c r="Q64" s="23">
        <f>'Pivot Tables'!Q66</f>
        <v>1</v>
      </c>
      <c r="R64" s="23">
        <f>'Pivot Tables'!R66</f>
        <v>0</v>
      </c>
      <c r="S64" s="23">
        <f>'Pivot Tables'!S66</f>
        <v>0</v>
      </c>
      <c r="T64" s="23">
        <f>'Pivot Tables'!T66</f>
        <v>3</v>
      </c>
      <c r="U64" s="23">
        <f>'Pivot Tables'!U66</f>
        <v>0</v>
      </c>
      <c r="V64" s="168">
        <f>Table1[[#This Row],[Points]]/Table1[[#This Row],[GP]]</f>
        <v>9.3023255813953487E-2</v>
      </c>
      <c r="W64" s="168">
        <f>Table1[[#This Row],[O Reb]]/Table1[[#This Row],[GP]]</f>
        <v>4.6511627906976744E-2</v>
      </c>
      <c r="X64" s="168">
        <f>Table1[[#This Row],[D Reb]]/Table1[[#This Row],[GP]]</f>
        <v>4.6511627906976744E-2</v>
      </c>
      <c r="Y64" s="168">
        <f>Table1[[#This Row],[Reb]]/Table1[[#This Row],[GP]]</f>
        <v>9.3023255813953487E-2</v>
      </c>
      <c r="Z64" s="168">
        <f>Table1[[#This Row],[Assists]]/Table1[[#This Row],[GP]]</f>
        <v>2.3255813953488372E-2</v>
      </c>
      <c r="AA64" s="168">
        <f>Table1[[#This Row],[Steals]]/Table1[[#This Row],[GP]]</f>
        <v>0</v>
      </c>
      <c r="AB64" s="168">
        <f>Table1[[#This Row],[Blocks]]/Table1[[#This Row],[GP]]</f>
        <v>0</v>
      </c>
      <c r="AC64" s="168">
        <f>Table1[[#This Row],[TOs]]/Table1[[#This Row],[GP]]</f>
        <v>6.9767441860465115E-2</v>
      </c>
      <c r="AD64" s="168">
        <f>Table1[[#This Row],[Fouls]]/Table1[[#This Row],[GP]]</f>
        <v>0</v>
      </c>
    </row>
    <row r="65" spans="2:30">
      <c r="B65" s="23" t="str">
        <f>'Pivot Tables'!B67</f>
        <v>Jake Michael, 2012</v>
      </c>
      <c r="C65" s="23">
        <f>'Pivot Tables'!C67</f>
        <v>21</v>
      </c>
      <c r="D65" s="23">
        <f>'Pivot Tables'!D67</f>
        <v>5</v>
      </c>
      <c r="E65" s="23">
        <f>'Pivot Tables'!E67</f>
        <v>32</v>
      </c>
      <c r="F65" s="167">
        <f t="shared" si="3"/>
        <v>0.15625</v>
      </c>
      <c r="G65" s="23">
        <f>'Pivot Tables'!G67</f>
        <v>23</v>
      </c>
      <c r="H65" s="23">
        <f>'Pivot Tables'!H67</f>
        <v>61</v>
      </c>
      <c r="I65" s="167">
        <f t="shared" si="4"/>
        <v>0.37704918032786883</v>
      </c>
      <c r="J65" s="23">
        <f>'Pivot Tables'!J67</f>
        <v>8</v>
      </c>
      <c r="K65" s="23">
        <f>'Pivot Tables'!K67</f>
        <v>19</v>
      </c>
      <c r="L65" s="167">
        <f t="shared" si="5"/>
        <v>0.42105263157894735</v>
      </c>
      <c r="M65" s="23">
        <f>'Pivot Tables'!M67</f>
        <v>69</v>
      </c>
      <c r="N65" s="23">
        <f>'Pivot Tables'!N67</f>
        <v>13</v>
      </c>
      <c r="O65" s="23">
        <f>'Pivot Tables'!O67</f>
        <v>28</v>
      </c>
      <c r="P65" s="23">
        <f>'Pivot Tables'!P67</f>
        <v>41</v>
      </c>
      <c r="Q65" s="23">
        <f>'Pivot Tables'!Q67</f>
        <v>16</v>
      </c>
      <c r="R65" s="23">
        <f>'Pivot Tables'!R67</f>
        <v>25</v>
      </c>
      <c r="S65" s="23">
        <f>'Pivot Tables'!S67</f>
        <v>0</v>
      </c>
      <c r="T65" s="23">
        <f>'Pivot Tables'!T67</f>
        <v>47</v>
      </c>
      <c r="U65" s="23">
        <f>'Pivot Tables'!U67</f>
        <v>30</v>
      </c>
      <c r="V65" s="168">
        <f>Table1[[#This Row],[Points]]/Table1[[#This Row],[GP]]</f>
        <v>3.2857142857142856</v>
      </c>
      <c r="W65" s="168">
        <f>Table1[[#This Row],[O Reb]]/Table1[[#This Row],[GP]]</f>
        <v>0.61904761904761907</v>
      </c>
      <c r="X65" s="168">
        <f>Table1[[#This Row],[D Reb]]/Table1[[#This Row],[GP]]</f>
        <v>1.3333333333333333</v>
      </c>
      <c r="Y65" s="168">
        <f>Table1[[#This Row],[Reb]]/Table1[[#This Row],[GP]]</f>
        <v>1.9523809523809523</v>
      </c>
      <c r="Z65" s="168">
        <f>Table1[[#This Row],[Assists]]/Table1[[#This Row],[GP]]</f>
        <v>0.76190476190476186</v>
      </c>
      <c r="AA65" s="168">
        <f>Table1[[#This Row],[Steals]]/Table1[[#This Row],[GP]]</f>
        <v>1.1904761904761905</v>
      </c>
      <c r="AB65" s="168">
        <f>Table1[[#This Row],[Blocks]]/Table1[[#This Row],[GP]]</f>
        <v>0</v>
      </c>
      <c r="AC65" s="168">
        <f>Table1[[#This Row],[TOs]]/Table1[[#This Row],[GP]]</f>
        <v>2.2380952380952381</v>
      </c>
      <c r="AD65" s="168">
        <f>Table1[[#This Row],[Fouls]]/Table1[[#This Row],[GP]]</f>
        <v>1.4285714285714286</v>
      </c>
    </row>
    <row r="66" spans="2:30">
      <c r="B66" s="23" t="str">
        <f>'Pivot Tables'!B68</f>
        <v>James Donohoe, 2010</v>
      </c>
      <c r="C66" s="23">
        <f>'Pivot Tables'!C68</f>
        <v>24</v>
      </c>
      <c r="D66" s="23">
        <f>'Pivot Tables'!D68</f>
        <v>2</v>
      </c>
      <c r="E66" s="23">
        <f>'Pivot Tables'!E68</f>
        <v>3</v>
      </c>
      <c r="F66" s="167">
        <f t="shared" si="3"/>
        <v>0.66666666666666663</v>
      </c>
      <c r="G66" s="23">
        <f>'Pivot Tables'!G68</f>
        <v>4</v>
      </c>
      <c r="H66" s="23">
        <f>'Pivot Tables'!H68</f>
        <v>16</v>
      </c>
      <c r="I66" s="167">
        <f t="shared" si="4"/>
        <v>0.25</v>
      </c>
      <c r="J66" s="23">
        <f>'Pivot Tables'!J68</f>
        <v>4</v>
      </c>
      <c r="K66" s="23">
        <f>'Pivot Tables'!K68</f>
        <v>7</v>
      </c>
      <c r="L66" s="167">
        <f t="shared" si="5"/>
        <v>0.5714285714285714</v>
      </c>
      <c r="M66" s="23">
        <f>'Pivot Tables'!M68</f>
        <v>18</v>
      </c>
      <c r="N66" s="23">
        <f>'Pivot Tables'!N68</f>
        <v>8</v>
      </c>
      <c r="O66" s="23">
        <f>'Pivot Tables'!O68</f>
        <v>12</v>
      </c>
      <c r="P66" s="23">
        <f>'Pivot Tables'!P68</f>
        <v>20</v>
      </c>
      <c r="Q66" s="23">
        <f>'Pivot Tables'!Q68</f>
        <v>3</v>
      </c>
      <c r="R66" s="23">
        <f>'Pivot Tables'!R68</f>
        <v>3</v>
      </c>
      <c r="S66" s="23">
        <f>'Pivot Tables'!S68</f>
        <v>0</v>
      </c>
      <c r="T66" s="23">
        <f>'Pivot Tables'!T68</f>
        <v>5</v>
      </c>
      <c r="U66" s="23">
        <f>'Pivot Tables'!U68</f>
        <v>6</v>
      </c>
      <c r="V66" s="168">
        <f>Table1[[#This Row],[Points]]/Table1[[#This Row],[GP]]</f>
        <v>0.75</v>
      </c>
      <c r="W66" s="168">
        <f>Table1[[#This Row],[O Reb]]/Table1[[#This Row],[GP]]</f>
        <v>0.33333333333333331</v>
      </c>
      <c r="X66" s="168">
        <f>Table1[[#This Row],[D Reb]]/Table1[[#This Row],[GP]]</f>
        <v>0.5</v>
      </c>
      <c r="Y66" s="168">
        <f>Table1[[#This Row],[Reb]]/Table1[[#This Row],[GP]]</f>
        <v>0.83333333333333337</v>
      </c>
      <c r="Z66" s="168">
        <f>Table1[[#This Row],[Assists]]/Table1[[#This Row],[GP]]</f>
        <v>0.125</v>
      </c>
      <c r="AA66" s="168">
        <f>Table1[[#This Row],[Steals]]/Table1[[#This Row],[GP]]</f>
        <v>0.125</v>
      </c>
      <c r="AB66" s="168">
        <f>Table1[[#This Row],[Blocks]]/Table1[[#This Row],[GP]]</f>
        <v>0</v>
      </c>
      <c r="AC66" s="168">
        <f>Table1[[#This Row],[TOs]]/Table1[[#This Row],[GP]]</f>
        <v>0.20833333333333334</v>
      </c>
      <c r="AD66" s="168">
        <f>Table1[[#This Row],[Fouls]]/Table1[[#This Row],[GP]]</f>
        <v>0.25</v>
      </c>
    </row>
    <row r="67" spans="2:30">
      <c r="B67" s="23" t="str">
        <f>'Pivot Tables'!B69</f>
        <v>Jayden Caylor, 2020</v>
      </c>
      <c r="C67" s="23">
        <f>'Pivot Tables'!C69</f>
        <v>101</v>
      </c>
      <c r="D67" s="23">
        <f>'Pivot Tables'!D69</f>
        <v>36</v>
      </c>
      <c r="E67" s="23">
        <f>'Pivot Tables'!E69</f>
        <v>111</v>
      </c>
      <c r="F67" s="167">
        <f t="shared" ref="F67:F98" si="6">D67/E67</f>
        <v>0.32432432432432434</v>
      </c>
      <c r="G67" s="23">
        <f>'Pivot Tables'!G69</f>
        <v>219</v>
      </c>
      <c r="H67" s="23">
        <f>'Pivot Tables'!H69</f>
        <v>401</v>
      </c>
      <c r="I67" s="167">
        <f t="shared" ref="I67:I98" si="7">G67/H67</f>
        <v>0.54613466334164584</v>
      </c>
      <c r="J67" s="23">
        <f>'Pivot Tables'!J69</f>
        <v>124</v>
      </c>
      <c r="K67" s="23">
        <f>'Pivot Tables'!K69</f>
        <v>225</v>
      </c>
      <c r="L67" s="167">
        <f t="shared" ref="L67:L98" si="8">J67/K67</f>
        <v>0.55111111111111111</v>
      </c>
      <c r="M67" s="23">
        <f>'Pivot Tables'!M69</f>
        <v>670</v>
      </c>
      <c r="N67" s="23">
        <f>'Pivot Tables'!N69</f>
        <v>220</v>
      </c>
      <c r="O67" s="23">
        <f>'Pivot Tables'!O69</f>
        <v>413</v>
      </c>
      <c r="P67" s="23">
        <f>'Pivot Tables'!P69</f>
        <v>633</v>
      </c>
      <c r="Q67" s="23">
        <f>'Pivot Tables'!Q69</f>
        <v>245</v>
      </c>
      <c r="R67" s="23">
        <f>'Pivot Tables'!R69</f>
        <v>248</v>
      </c>
      <c r="S67" s="23">
        <f>'Pivot Tables'!S69</f>
        <v>26</v>
      </c>
      <c r="T67" s="23">
        <f>'Pivot Tables'!T69</f>
        <v>221</v>
      </c>
      <c r="U67" s="23">
        <f>'Pivot Tables'!U69</f>
        <v>235</v>
      </c>
      <c r="V67" s="168">
        <f>Table1[[#This Row],[Points]]/Table1[[#This Row],[GP]]</f>
        <v>6.6336633663366333</v>
      </c>
      <c r="W67" s="168">
        <f>Table1[[#This Row],[O Reb]]/Table1[[#This Row],[GP]]</f>
        <v>2.1782178217821784</v>
      </c>
      <c r="X67" s="168">
        <f>Table1[[#This Row],[D Reb]]/Table1[[#This Row],[GP]]</f>
        <v>4.0891089108910892</v>
      </c>
      <c r="Y67" s="168">
        <f>Table1[[#This Row],[Reb]]/Table1[[#This Row],[GP]]</f>
        <v>6.2673267326732676</v>
      </c>
      <c r="Z67" s="168">
        <f>Table1[[#This Row],[Assists]]/Table1[[#This Row],[GP]]</f>
        <v>2.4257425742574257</v>
      </c>
      <c r="AA67" s="168">
        <f>Table1[[#This Row],[Steals]]/Table1[[#This Row],[GP]]</f>
        <v>2.4554455445544554</v>
      </c>
      <c r="AB67" s="168">
        <f>Table1[[#This Row],[Blocks]]/Table1[[#This Row],[GP]]</f>
        <v>0.25742574257425743</v>
      </c>
      <c r="AC67" s="168">
        <f>Table1[[#This Row],[TOs]]/Table1[[#This Row],[GP]]</f>
        <v>2.1881188118811883</v>
      </c>
      <c r="AD67" s="168">
        <f>Table1[[#This Row],[Fouls]]/Table1[[#This Row],[GP]]</f>
        <v>2.3267326732673266</v>
      </c>
    </row>
    <row r="68" spans="2:30">
      <c r="B68" s="23" t="str">
        <f>'Pivot Tables'!B70</f>
        <v>Jayden Dowdy, 2015</v>
      </c>
      <c r="C68" s="23">
        <f>'Pivot Tables'!C70</f>
        <v>8</v>
      </c>
      <c r="D68" s="23">
        <f>'Pivot Tables'!D70</f>
        <v>0</v>
      </c>
      <c r="E68" s="23">
        <f>'Pivot Tables'!E70</f>
        <v>0</v>
      </c>
      <c r="F68" s="167" t="e">
        <f t="shared" si="6"/>
        <v>#DIV/0!</v>
      </c>
      <c r="G68" s="23">
        <f>'Pivot Tables'!G70</f>
        <v>0</v>
      </c>
      <c r="H68" s="23">
        <f>'Pivot Tables'!H70</f>
        <v>0</v>
      </c>
      <c r="I68" s="167" t="e">
        <f t="shared" si="7"/>
        <v>#DIV/0!</v>
      </c>
      <c r="J68" s="23">
        <f>'Pivot Tables'!J70</f>
        <v>0</v>
      </c>
      <c r="K68" s="23">
        <f>'Pivot Tables'!K70</f>
        <v>0</v>
      </c>
      <c r="L68" s="167" t="e">
        <f t="shared" si="8"/>
        <v>#DIV/0!</v>
      </c>
      <c r="M68" s="23">
        <f>'Pivot Tables'!M70</f>
        <v>0</v>
      </c>
      <c r="N68" s="23">
        <f>'Pivot Tables'!N70</f>
        <v>0</v>
      </c>
      <c r="O68" s="23">
        <f>'Pivot Tables'!O70</f>
        <v>1</v>
      </c>
      <c r="P68" s="23">
        <f>'Pivot Tables'!P70</f>
        <v>1</v>
      </c>
      <c r="Q68" s="23">
        <f>'Pivot Tables'!Q70</f>
        <v>1</v>
      </c>
      <c r="R68" s="23">
        <f>'Pivot Tables'!R70</f>
        <v>0</v>
      </c>
      <c r="S68" s="23">
        <f>'Pivot Tables'!S70</f>
        <v>0</v>
      </c>
      <c r="T68" s="23">
        <f>'Pivot Tables'!T70</f>
        <v>2</v>
      </c>
      <c r="U68" s="23">
        <f>'Pivot Tables'!U70</f>
        <v>1</v>
      </c>
      <c r="V68" s="168">
        <f>Table1[[#This Row],[Points]]/Table1[[#This Row],[GP]]</f>
        <v>0</v>
      </c>
      <c r="W68" s="168">
        <f>Table1[[#This Row],[O Reb]]/Table1[[#This Row],[GP]]</f>
        <v>0</v>
      </c>
      <c r="X68" s="168">
        <f>Table1[[#This Row],[D Reb]]/Table1[[#This Row],[GP]]</f>
        <v>0.125</v>
      </c>
      <c r="Y68" s="168">
        <f>Table1[[#This Row],[Reb]]/Table1[[#This Row],[GP]]</f>
        <v>0.125</v>
      </c>
      <c r="Z68" s="168">
        <f>Table1[[#This Row],[Assists]]/Table1[[#This Row],[GP]]</f>
        <v>0.125</v>
      </c>
      <c r="AA68" s="168">
        <f>Table1[[#This Row],[Steals]]/Table1[[#This Row],[GP]]</f>
        <v>0</v>
      </c>
      <c r="AB68" s="168">
        <f>Table1[[#This Row],[Blocks]]/Table1[[#This Row],[GP]]</f>
        <v>0</v>
      </c>
      <c r="AC68" s="168">
        <f>Table1[[#This Row],[TOs]]/Table1[[#This Row],[GP]]</f>
        <v>0.25</v>
      </c>
      <c r="AD68" s="168">
        <f>Table1[[#This Row],[Fouls]]/Table1[[#This Row],[GP]]</f>
        <v>0.125</v>
      </c>
    </row>
    <row r="69" spans="2:30">
      <c r="B69" s="23" t="str">
        <f>'Pivot Tables'!B71</f>
        <v>Jeff Carter, 1995</v>
      </c>
      <c r="C69" s="23">
        <f>'Pivot Tables'!C71</f>
        <v>1</v>
      </c>
      <c r="D69" s="23">
        <f>'Pivot Tables'!D71</f>
        <v>0</v>
      </c>
      <c r="E69" s="23">
        <f>'Pivot Tables'!E71</f>
        <v>0</v>
      </c>
      <c r="F69" s="167" t="e">
        <f t="shared" si="6"/>
        <v>#DIV/0!</v>
      </c>
      <c r="G69" s="23">
        <f>'Pivot Tables'!G71</f>
        <v>0</v>
      </c>
      <c r="H69" s="23">
        <f>'Pivot Tables'!H71</f>
        <v>1</v>
      </c>
      <c r="I69" s="167">
        <f t="shared" si="7"/>
        <v>0</v>
      </c>
      <c r="J69" s="23">
        <f>'Pivot Tables'!J71</f>
        <v>0</v>
      </c>
      <c r="K69" s="23">
        <f>'Pivot Tables'!K71</f>
        <v>0</v>
      </c>
      <c r="L69" s="167" t="e">
        <f t="shared" si="8"/>
        <v>#DIV/0!</v>
      </c>
      <c r="M69" s="23">
        <f>'Pivot Tables'!M71</f>
        <v>0</v>
      </c>
      <c r="N69" s="23">
        <f>'Pivot Tables'!N71</f>
        <v>0</v>
      </c>
      <c r="O69" s="23">
        <f>'Pivot Tables'!O71</f>
        <v>0</v>
      </c>
      <c r="P69" s="23">
        <f>'Pivot Tables'!P71</f>
        <v>0</v>
      </c>
      <c r="Q69" s="23">
        <f>'Pivot Tables'!Q71</f>
        <v>0</v>
      </c>
      <c r="R69" s="23">
        <f>'Pivot Tables'!R71</f>
        <v>0</v>
      </c>
      <c r="S69" s="23">
        <f>'Pivot Tables'!S71</f>
        <v>0</v>
      </c>
      <c r="T69" s="23">
        <f>'Pivot Tables'!T71</f>
        <v>0</v>
      </c>
      <c r="U69" s="23">
        <f>'Pivot Tables'!U71</f>
        <v>0</v>
      </c>
      <c r="V69" s="168">
        <f>Table1[[#This Row],[Points]]/Table1[[#This Row],[GP]]</f>
        <v>0</v>
      </c>
      <c r="W69" s="168">
        <f>Table1[[#This Row],[O Reb]]/Table1[[#This Row],[GP]]</f>
        <v>0</v>
      </c>
      <c r="X69" s="168">
        <f>Table1[[#This Row],[D Reb]]/Table1[[#This Row],[GP]]</f>
        <v>0</v>
      </c>
      <c r="Y69" s="168">
        <f>Table1[[#This Row],[Reb]]/Table1[[#This Row],[GP]]</f>
        <v>0</v>
      </c>
      <c r="Z69" s="168">
        <f>Table1[[#This Row],[Assists]]/Table1[[#This Row],[GP]]</f>
        <v>0</v>
      </c>
      <c r="AA69" s="168">
        <f>Table1[[#This Row],[Steals]]/Table1[[#This Row],[GP]]</f>
        <v>0</v>
      </c>
      <c r="AB69" s="168">
        <f>Table1[[#This Row],[Blocks]]/Table1[[#This Row],[GP]]</f>
        <v>0</v>
      </c>
      <c r="AC69" s="168">
        <f>Table1[[#This Row],[TOs]]/Table1[[#This Row],[GP]]</f>
        <v>0</v>
      </c>
      <c r="AD69" s="168">
        <f>Table1[[#This Row],[Fouls]]/Table1[[#This Row],[GP]]</f>
        <v>0</v>
      </c>
    </row>
    <row r="70" spans="2:30">
      <c r="B70" s="23" t="str">
        <f>'Pivot Tables'!B72</f>
        <v>Jeff Helwig, 2000</v>
      </c>
      <c r="C70" s="23">
        <f>'Pivot Tables'!C72</f>
        <v>11</v>
      </c>
      <c r="D70" s="23">
        <f>'Pivot Tables'!D72</f>
        <v>0</v>
      </c>
      <c r="E70" s="23">
        <f>'Pivot Tables'!E72</f>
        <v>1</v>
      </c>
      <c r="F70" s="167">
        <f t="shared" si="6"/>
        <v>0</v>
      </c>
      <c r="G70" s="23">
        <f>'Pivot Tables'!G72</f>
        <v>0</v>
      </c>
      <c r="H70" s="23">
        <f>'Pivot Tables'!H72</f>
        <v>1</v>
      </c>
      <c r="I70" s="167">
        <f t="shared" si="7"/>
        <v>0</v>
      </c>
      <c r="J70" s="23">
        <f>'Pivot Tables'!J72</f>
        <v>2</v>
      </c>
      <c r="K70" s="23">
        <f>'Pivot Tables'!K72</f>
        <v>3</v>
      </c>
      <c r="L70" s="167">
        <f t="shared" si="8"/>
        <v>0.66666666666666663</v>
      </c>
      <c r="M70" s="23">
        <f>'Pivot Tables'!M72</f>
        <v>2</v>
      </c>
      <c r="N70" s="23">
        <f>'Pivot Tables'!N72</f>
        <v>4</v>
      </c>
      <c r="O70" s="23">
        <f>'Pivot Tables'!O72</f>
        <v>0</v>
      </c>
      <c r="P70" s="23">
        <f>'Pivot Tables'!P72</f>
        <v>0</v>
      </c>
      <c r="Q70" s="23">
        <f>'Pivot Tables'!Q72</f>
        <v>2</v>
      </c>
      <c r="R70" s="23">
        <f>'Pivot Tables'!R72</f>
        <v>2</v>
      </c>
      <c r="S70" s="23">
        <f>'Pivot Tables'!S72</f>
        <v>0</v>
      </c>
      <c r="T70" s="23">
        <f>'Pivot Tables'!T72</f>
        <v>3</v>
      </c>
      <c r="U70" s="23">
        <f>'Pivot Tables'!U72</f>
        <v>0</v>
      </c>
      <c r="V70" s="168">
        <f>Table1[[#This Row],[Points]]/Table1[[#This Row],[GP]]</f>
        <v>0.18181818181818182</v>
      </c>
      <c r="W70" s="168">
        <f>Table1[[#This Row],[O Reb]]/Table1[[#This Row],[GP]]</f>
        <v>0.36363636363636365</v>
      </c>
      <c r="X70" s="168">
        <f>Table1[[#This Row],[D Reb]]/Table1[[#This Row],[GP]]</f>
        <v>0</v>
      </c>
      <c r="Y70" s="168">
        <f>Table1[[#This Row],[Reb]]/Table1[[#This Row],[GP]]</f>
        <v>0</v>
      </c>
      <c r="Z70" s="168">
        <f>Table1[[#This Row],[Assists]]/Table1[[#This Row],[GP]]</f>
        <v>0.18181818181818182</v>
      </c>
      <c r="AA70" s="168">
        <f>Table1[[#This Row],[Steals]]/Table1[[#This Row],[GP]]</f>
        <v>0.18181818181818182</v>
      </c>
      <c r="AB70" s="168">
        <f>Table1[[#This Row],[Blocks]]/Table1[[#This Row],[GP]]</f>
        <v>0</v>
      </c>
      <c r="AC70" s="168">
        <f>Table1[[#This Row],[TOs]]/Table1[[#This Row],[GP]]</f>
        <v>0.27272727272727271</v>
      </c>
      <c r="AD70" s="168">
        <f>Table1[[#This Row],[Fouls]]/Table1[[#This Row],[GP]]</f>
        <v>0</v>
      </c>
    </row>
    <row r="71" spans="2:30">
      <c r="B71" s="23" t="str">
        <f>'Pivot Tables'!B73</f>
        <v>Jentry Eatherton, 1992</v>
      </c>
      <c r="C71" s="23">
        <f>'Pivot Tables'!C73</f>
        <v>31</v>
      </c>
      <c r="D71" s="23">
        <f>'Pivot Tables'!D73</f>
        <v>0</v>
      </c>
      <c r="E71" s="23">
        <f>'Pivot Tables'!E73</f>
        <v>0</v>
      </c>
      <c r="F71" s="167" t="e">
        <f t="shared" si="6"/>
        <v>#DIV/0!</v>
      </c>
      <c r="G71" s="23">
        <f>'Pivot Tables'!G73</f>
        <v>4</v>
      </c>
      <c r="H71" s="23">
        <f>'Pivot Tables'!H73</f>
        <v>10</v>
      </c>
      <c r="I71" s="167">
        <f t="shared" si="7"/>
        <v>0.4</v>
      </c>
      <c r="J71" s="23">
        <f>'Pivot Tables'!J73</f>
        <v>1</v>
      </c>
      <c r="K71" s="23">
        <f>'Pivot Tables'!K73</f>
        <v>2</v>
      </c>
      <c r="L71" s="167">
        <f t="shared" si="8"/>
        <v>0.5</v>
      </c>
      <c r="M71" s="23">
        <f>'Pivot Tables'!M73</f>
        <v>9</v>
      </c>
      <c r="N71" s="23">
        <f>'Pivot Tables'!N73</f>
        <v>0</v>
      </c>
      <c r="O71" s="23">
        <f>'Pivot Tables'!O73</f>
        <v>3</v>
      </c>
      <c r="P71" s="23">
        <f>'Pivot Tables'!P73</f>
        <v>3</v>
      </c>
      <c r="Q71" s="23">
        <f>'Pivot Tables'!Q73</f>
        <v>2</v>
      </c>
      <c r="R71" s="23">
        <f>'Pivot Tables'!R73</f>
        <v>0</v>
      </c>
      <c r="S71" s="23">
        <f>'Pivot Tables'!S73</f>
        <v>0</v>
      </c>
      <c r="T71" s="23">
        <f>'Pivot Tables'!T73</f>
        <v>1</v>
      </c>
      <c r="U71" s="23">
        <f>'Pivot Tables'!U73</f>
        <v>0</v>
      </c>
      <c r="V71" s="168">
        <f>Table1[[#This Row],[Points]]/Table1[[#This Row],[GP]]</f>
        <v>0.29032258064516131</v>
      </c>
      <c r="W71" s="168">
        <f>Table1[[#This Row],[O Reb]]/Table1[[#This Row],[GP]]</f>
        <v>0</v>
      </c>
      <c r="X71" s="168">
        <f>Table1[[#This Row],[D Reb]]/Table1[[#This Row],[GP]]</f>
        <v>9.6774193548387094E-2</v>
      </c>
      <c r="Y71" s="168">
        <f>Table1[[#This Row],[Reb]]/Table1[[#This Row],[GP]]</f>
        <v>9.6774193548387094E-2</v>
      </c>
      <c r="Z71" s="168">
        <f>Table1[[#This Row],[Assists]]/Table1[[#This Row],[GP]]</f>
        <v>6.4516129032258063E-2</v>
      </c>
      <c r="AA71" s="168">
        <f>Table1[[#This Row],[Steals]]/Table1[[#This Row],[GP]]</f>
        <v>0</v>
      </c>
      <c r="AB71" s="168">
        <f>Table1[[#This Row],[Blocks]]/Table1[[#This Row],[GP]]</f>
        <v>0</v>
      </c>
      <c r="AC71" s="168">
        <f>Table1[[#This Row],[TOs]]/Table1[[#This Row],[GP]]</f>
        <v>3.2258064516129031E-2</v>
      </c>
      <c r="AD71" s="168">
        <f>Table1[[#This Row],[Fouls]]/Table1[[#This Row],[GP]]</f>
        <v>0</v>
      </c>
    </row>
    <row r="72" spans="2:30">
      <c r="B72" s="173" t="str">
        <f>'Pivot Tables'!B74</f>
        <v>Jeremy Smith, 1998</v>
      </c>
      <c r="C72" s="173">
        <f>'Pivot Tables'!C74</f>
        <v>24</v>
      </c>
      <c r="D72" s="173">
        <f>'Pivot Tables'!D74</f>
        <v>7</v>
      </c>
      <c r="E72" s="173">
        <f>'Pivot Tables'!E74</f>
        <v>18</v>
      </c>
      <c r="F72" s="174">
        <f t="shared" si="6"/>
        <v>0.3888888888888889</v>
      </c>
      <c r="G72" s="173">
        <f>'Pivot Tables'!G74</f>
        <v>35</v>
      </c>
      <c r="H72" s="173">
        <f>'Pivot Tables'!H74</f>
        <v>80</v>
      </c>
      <c r="I72" s="174">
        <f t="shared" si="7"/>
        <v>0.4375</v>
      </c>
      <c r="J72" s="173">
        <f>'Pivot Tables'!J74</f>
        <v>17</v>
      </c>
      <c r="K72" s="173">
        <f>'Pivot Tables'!K74</f>
        <v>29</v>
      </c>
      <c r="L72" s="174">
        <f t="shared" si="8"/>
        <v>0.58620689655172409</v>
      </c>
      <c r="M72" s="173">
        <f>'Pivot Tables'!M74</f>
        <v>108</v>
      </c>
      <c r="N72" s="173">
        <f>'Pivot Tables'!N74</f>
        <v>31</v>
      </c>
      <c r="O72" s="173">
        <f>'Pivot Tables'!O74</f>
        <v>43</v>
      </c>
      <c r="P72" s="173">
        <f>'Pivot Tables'!P74</f>
        <v>74</v>
      </c>
      <c r="Q72" s="173">
        <f>'Pivot Tables'!Q74</f>
        <v>7</v>
      </c>
      <c r="R72" s="173">
        <f>'Pivot Tables'!R74</f>
        <v>10</v>
      </c>
      <c r="S72" s="173">
        <f>'Pivot Tables'!S74</f>
        <v>0</v>
      </c>
      <c r="T72" s="173">
        <f>'Pivot Tables'!T74</f>
        <v>25</v>
      </c>
      <c r="U72" s="173">
        <f>'Pivot Tables'!U74</f>
        <v>0</v>
      </c>
      <c r="V72" s="175">
        <f>Table1[[#This Row],[Points]]/Table1[[#This Row],[GP]]</f>
        <v>4.5</v>
      </c>
      <c r="W72" s="175">
        <f>Table1[[#This Row],[O Reb]]/Table1[[#This Row],[GP]]</f>
        <v>1.2916666666666667</v>
      </c>
      <c r="X72" s="175">
        <f>Table1[[#This Row],[D Reb]]/Table1[[#This Row],[GP]]</f>
        <v>1.7916666666666667</v>
      </c>
      <c r="Y72" s="175">
        <f>Table1[[#This Row],[Reb]]/Table1[[#This Row],[GP]]</f>
        <v>3.0833333333333335</v>
      </c>
      <c r="Z72" s="175">
        <f>Table1[[#This Row],[Assists]]/Table1[[#This Row],[GP]]</f>
        <v>0.29166666666666669</v>
      </c>
      <c r="AA72" s="175">
        <f>Table1[[#This Row],[Steals]]/Table1[[#This Row],[GP]]</f>
        <v>0.41666666666666669</v>
      </c>
      <c r="AB72" s="175">
        <f>Table1[[#This Row],[Blocks]]/Table1[[#This Row],[GP]]</f>
        <v>0</v>
      </c>
      <c r="AC72" s="175">
        <f>Table1[[#This Row],[TOs]]/Table1[[#This Row],[GP]]</f>
        <v>1.0416666666666667</v>
      </c>
      <c r="AD72" s="175">
        <f>Table1[[#This Row],[Fouls]]/Table1[[#This Row],[GP]]</f>
        <v>0</v>
      </c>
    </row>
    <row r="73" spans="2:30">
      <c r="B73" s="173" t="str">
        <f>'Pivot Tables'!B75</f>
        <v>Jerry Knipp, 1995</v>
      </c>
      <c r="C73" s="173">
        <f>'Pivot Tables'!C75</f>
        <v>15</v>
      </c>
      <c r="D73" s="173">
        <f>'Pivot Tables'!D75</f>
        <v>0</v>
      </c>
      <c r="E73" s="173">
        <f>'Pivot Tables'!E75</f>
        <v>0</v>
      </c>
      <c r="F73" s="174" t="e">
        <f t="shared" si="6"/>
        <v>#DIV/0!</v>
      </c>
      <c r="G73" s="173">
        <f>'Pivot Tables'!G75</f>
        <v>11</v>
      </c>
      <c r="H73" s="173">
        <f>'Pivot Tables'!H75</f>
        <v>36</v>
      </c>
      <c r="I73" s="174">
        <f t="shared" si="7"/>
        <v>0.30555555555555558</v>
      </c>
      <c r="J73" s="173">
        <f>'Pivot Tables'!J75</f>
        <v>7</v>
      </c>
      <c r="K73" s="173">
        <f>'Pivot Tables'!K75</f>
        <v>22</v>
      </c>
      <c r="L73" s="174">
        <f t="shared" si="8"/>
        <v>0.31818181818181818</v>
      </c>
      <c r="M73" s="173">
        <f>'Pivot Tables'!M75</f>
        <v>29</v>
      </c>
      <c r="N73" s="173">
        <f>'Pivot Tables'!N75</f>
        <v>12</v>
      </c>
      <c r="O73" s="173">
        <f>'Pivot Tables'!O75</f>
        <v>14</v>
      </c>
      <c r="P73" s="173">
        <f>'Pivot Tables'!P75</f>
        <v>26</v>
      </c>
      <c r="Q73" s="173">
        <f>'Pivot Tables'!Q75</f>
        <v>11</v>
      </c>
      <c r="R73" s="173">
        <f>'Pivot Tables'!R75</f>
        <v>5</v>
      </c>
      <c r="S73" s="173">
        <f>'Pivot Tables'!S75</f>
        <v>0</v>
      </c>
      <c r="T73" s="173">
        <f>'Pivot Tables'!T75</f>
        <v>11</v>
      </c>
      <c r="U73" s="173">
        <f>'Pivot Tables'!U75</f>
        <v>0</v>
      </c>
      <c r="V73" s="175">
        <f>Table1[[#This Row],[Points]]/Table1[[#This Row],[GP]]</f>
        <v>1.9333333333333333</v>
      </c>
      <c r="W73" s="175">
        <f>Table1[[#This Row],[O Reb]]/Table1[[#This Row],[GP]]</f>
        <v>0.8</v>
      </c>
      <c r="X73" s="175">
        <f>Table1[[#This Row],[D Reb]]/Table1[[#This Row],[GP]]</f>
        <v>0.93333333333333335</v>
      </c>
      <c r="Y73" s="175">
        <f>Table1[[#This Row],[Reb]]/Table1[[#This Row],[GP]]</f>
        <v>1.7333333333333334</v>
      </c>
      <c r="Z73" s="175">
        <f>Table1[[#This Row],[Assists]]/Table1[[#This Row],[GP]]</f>
        <v>0.73333333333333328</v>
      </c>
      <c r="AA73" s="175">
        <f>Table1[[#This Row],[Steals]]/Table1[[#This Row],[GP]]</f>
        <v>0.33333333333333331</v>
      </c>
      <c r="AB73" s="175">
        <f>Table1[[#This Row],[Blocks]]/Table1[[#This Row],[GP]]</f>
        <v>0</v>
      </c>
      <c r="AC73" s="175">
        <f>Table1[[#This Row],[TOs]]/Table1[[#This Row],[GP]]</f>
        <v>0.73333333333333328</v>
      </c>
      <c r="AD73" s="175">
        <f>Table1[[#This Row],[Fouls]]/Table1[[#This Row],[GP]]</f>
        <v>0</v>
      </c>
    </row>
    <row r="74" spans="2:30">
      <c r="B74" s="23" t="str">
        <f>'Pivot Tables'!B76</f>
        <v>Jess Claycomb, 2021</v>
      </c>
      <c r="C74" s="23">
        <f>'Pivot Tables'!C76</f>
        <v>102</v>
      </c>
      <c r="D74" s="23">
        <f>'Pivot Tables'!D76</f>
        <v>147</v>
      </c>
      <c r="E74" s="23">
        <f>'Pivot Tables'!E76</f>
        <v>391</v>
      </c>
      <c r="F74" s="167">
        <f t="shared" si="6"/>
        <v>0.37595907928388744</v>
      </c>
      <c r="G74" s="23">
        <f>'Pivot Tables'!G76</f>
        <v>322</v>
      </c>
      <c r="H74" s="23">
        <f>'Pivot Tables'!H76</f>
        <v>529</v>
      </c>
      <c r="I74" s="167">
        <f t="shared" si="7"/>
        <v>0.60869565217391308</v>
      </c>
      <c r="J74" s="23">
        <f>'Pivot Tables'!J76</f>
        <v>201</v>
      </c>
      <c r="K74" s="23">
        <f>'Pivot Tables'!K76</f>
        <v>286</v>
      </c>
      <c r="L74" s="167">
        <f t="shared" si="8"/>
        <v>0.70279720279720281</v>
      </c>
      <c r="M74" s="23">
        <f>'Pivot Tables'!M76</f>
        <v>1286</v>
      </c>
      <c r="N74" s="23">
        <f>'Pivot Tables'!N76</f>
        <v>105</v>
      </c>
      <c r="O74" s="23">
        <f>'Pivot Tables'!O76</f>
        <v>217</v>
      </c>
      <c r="P74" s="23">
        <f>'Pivot Tables'!P76</f>
        <v>322</v>
      </c>
      <c r="Q74" s="23">
        <f>'Pivot Tables'!Q76</f>
        <v>195</v>
      </c>
      <c r="R74" s="23">
        <f>'Pivot Tables'!R76</f>
        <v>123</v>
      </c>
      <c r="S74" s="23">
        <f>'Pivot Tables'!S76</f>
        <v>1</v>
      </c>
      <c r="T74" s="23">
        <f>'Pivot Tables'!T76</f>
        <v>150</v>
      </c>
      <c r="U74" s="23">
        <f>'Pivot Tables'!U76</f>
        <v>155</v>
      </c>
      <c r="V74" s="168">
        <f>Table1[[#This Row],[Points]]/Table1[[#This Row],[GP]]</f>
        <v>12.607843137254902</v>
      </c>
      <c r="W74" s="168">
        <f>Table1[[#This Row],[O Reb]]/Table1[[#This Row],[GP]]</f>
        <v>1.0294117647058822</v>
      </c>
      <c r="X74" s="168">
        <f>Table1[[#This Row],[D Reb]]/Table1[[#This Row],[GP]]</f>
        <v>2.1274509803921569</v>
      </c>
      <c r="Y74" s="168">
        <f>Table1[[#This Row],[Reb]]/Table1[[#This Row],[GP]]</f>
        <v>3.1568627450980391</v>
      </c>
      <c r="Z74" s="168">
        <f>Table1[[#This Row],[Assists]]/Table1[[#This Row],[GP]]</f>
        <v>1.911764705882353</v>
      </c>
      <c r="AA74" s="168">
        <f>Table1[[#This Row],[Steals]]/Table1[[#This Row],[GP]]</f>
        <v>1.2058823529411764</v>
      </c>
      <c r="AB74" s="168">
        <f>Table1[[#This Row],[Blocks]]/Table1[[#This Row],[GP]]</f>
        <v>9.8039215686274508E-3</v>
      </c>
      <c r="AC74" s="168">
        <f>Table1[[#This Row],[TOs]]/Table1[[#This Row],[GP]]</f>
        <v>1.4705882352941178</v>
      </c>
      <c r="AD74" s="168">
        <f>Table1[[#This Row],[Fouls]]/Table1[[#This Row],[GP]]</f>
        <v>1.5196078431372548</v>
      </c>
    </row>
    <row r="75" spans="2:30">
      <c r="B75" s="23" t="str">
        <f>'Pivot Tables'!B77</f>
        <v>Jesse Stockler, 2008</v>
      </c>
      <c r="C75" s="23">
        <f>'Pivot Tables'!C77</f>
        <v>13</v>
      </c>
      <c r="D75" s="23">
        <f>'Pivot Tables'!D77</f>
        <v>28</v>
      </c>
      <c r="E75" s="23">
        <f>'Pivot Tables'!E77</f>
        <v>81</v>
      </c>
      <c r="F75" s="167">
        <f t="shared" si="6"/>
        <v>0.34567901234567899</v>
      </c>
      <c r="G75" s="23">
        <f>'Pivot Tables'!G77</f>
        <v>36</v>
      </c>
      <c r="H75" s="23">
        <f>'Pivot Tables'!H77</f>
        <v>95</v>
      </c>
      <c r="I75" s="167">
        <f t="shared" si="7"/>
        <v>0.37894736842105264</v>
      </c>
      <c r="J75" s="23">
        <f>'Pivot Tables'!J77</f>
        <v>30</v>
      </c>
      <c r="K75" s="23">
        <f>'Pivot Tables'!K77</f>
        <v>40</v>
      </c>
      <c r="L75" s="167">
        <f t="shared" si="8"/>
        <v>0.75</v>
      </c>
      <c r="M75" s="23">
        <f>'Pivot Tables'!M77</f>
        <v>186</v>
      </c>
      <c r="N75" s="23">
        <f>'Pivot Tables'!N77</f>
        <v>8</v>
      </c>
      <c r="O75" s="23">
        <f>'Pivot Tables'!O77</f>
        <v>34</v>
      </c>
      <c r="P75" s="23">
        <f>'Pivot Tables'!P77</f>
        <v>42</v>
      </c>
      <c r="Q75" s="23">
        <f>'Pivot Tables'!Q77</f>
        <v>18</v>
      </c>
      <c r="R75" s="23">
        <f>'Pivot Tables'!R77</f>
        <v>27</v>
      </c>
      <c r="S75" s="23">
        <f>'Pivot Tables'!S77</f>
        <v>3</v>
      </c>
      <c r="T75" s="23">
        <f>'Pivot Tables'!T77</f>
        <v>63</v>
      </c>
      <c r="U75" s="23">
        <f>'Pivot Tables'!U77</f>
        <v>0</v>
      </c>
      <c r="V75" s="168">
        <f>Table1[[#This Row],[Points]]/Table1[[#This Row],[GP]]</f>
        <v>14.307692307692308</v>
      </c>
      <c r="W75" s="168">
        <f>Table1[[#This Row],[O Reb]]/Table1[[#This Row],[GP]]</f>
        <v>0.61538461538461542</v>
      </c>
      <c r="X75" s="168">
        <f>Table1[[#This Row],[D Reb]]/Table1[[#This Row],[GP]]</f>
        <v>2.6153846153846154</v>
      </c>
      <c r="Y75" s="168">
        <f>Table1[[#This Row],[Reb]]/Table1[[#This Row],[GP]]</f>
        <v>3.2307692307692308</v>
      </c>
      <c r="Z75" s="168">
        <f>Table1[[#This Row],[Assists]]/Table1[[#This Row],[GP]]</f>
        <v>1.3846153846153846</v>
      </c>
      <c r="AA75" s="168">
        <f>Table1[[#This Row],[Steals]]/Table1[[#This Row],[GP]]</f>
        <v>2.0769230769230771</v>
      </c>
      <c r="AB75" s="168">
        <f>Table1[[#This Row],[Blocks]]/Table1[[#This Row],[GP]]</f>
        <v>0.23076923076923078</v>
      </c>
      <c r="AC75" s="168">
        <f>Table1[[#This Row],[TOs]]/Table1[[#This Row],[GP]]</f>
        <v>4.8461538461538458</v>
      </c>
      <c r="AD75" s="168">
        <f>Table1[[#This Row],[Fouls]]/Table1[[#This Row],[GP]]</f>
        <v>0</v>
      </c>
    </row>
    <row r="76" spans="2:30">
      <c r="B76" s="23" t="str">
        <f>'Pivot Tables'!B78</f>
        <v>Jett Materi, 2015</v>
      </c>
      <c r="C76" s="23">
        <f>'Pivot Tables'!C78</f>
        <v>115</v>
      </c>
      <c r="D76" s="23">
        <f>'Pivot Tables'!D78</f>
        <v>34</v>
      </c>
      <c r="E76" s="23">
        <f>'Pivot Tables'!E78</f>
        <v>129</v>
      </c>
      <c r="F76" s="167">
        <f t="shared" si="6"/>
        <v>0.26356589147286824</v>
      </c>
      <c r="G76" s="23">
        <f>'Pivot Tables'!G78</f>
        <v>170</v>
      </c>
      <c r="H76" s="23">
        <f>'Pivot Tables'!H78</f>
        <v>478</v>
      </c>
      <c r="I76" s="167">
        <f t="shared" si="7"/>
        <v>0.35564853556485354</v>
      </c>
      <c r="J76" s="23">
        <f>'Pivot Tables'!J78</f>
        <v>151</v>
      </c>
      <c r="K76" s="23">
        <f>'Pivot Tables'!K78</f>
        <v>304</v>
      </c>
      <c r="L76" s="167">
        <f t="shared" si="8"/>
        <v>0.49671052631578949</v>
      </c>
      <c r="M76" s="23">
        <f>'Pivot Tables'!M78</f>
        <v>616</v>
      </c>
      <c r="N76" s="23">
        <f>'Pivot Tables'!N78</f>
        <v>78</v>
      </c>
      <c r="O76" s="23">
        <f>'Pivot Tables'!O78</f>
        <v>213</v>
      </c>
      <c r="P76" s="23">
        <f>'Pivot Tables'!P78</f>
        <v>291</v>
      </c>
      <c r="Q76" s="23">
        <f>'Pivot Tables'!Q78</f>
        <v>215</v>
      </c>
      <c r="R76" s="23">
        <f>'Pivot Tables'!R78</f>
        <v>163</v>
      </c>
      <c r="S76" s="23">
        <f>'Pivot Tables'!S78</f>
        <v>7</v>
      </c>
      <c r="T76" s="23">
        <f>'Pivot Tables'!T78</f>
        <v>268</v>
      </c>
      <c r="U76" s="23">
        <f>'Pivot Tables'!U78</f>
        <v>173</v>
      </c>
      <c r="V76" s="168">
        <f>Table1[[#This Row],[Points]]/Table1[[#This Row],[GP]]</f>
        <v>5.3565217391304349</v>
      </c>
      <c r="W76" s="168">
        <f>Table1[[#This Row],[O Reb]]/Table1[[#This Row],[GP]]</f>
        <v>0.67826086956521736</v>
      </c>
      <c r="X76" s="168">
        <f>Table1[[#This Row],[D Reb]]/Table1[[#This Row],[GP]]</f>
        <v>1.8521739130434782</v>
      </c>
      <c r="Y76" s="168">
        <f>Table1[[#This Row],[Reb]]/Table1[[#This Row],[GP]]</f>
        <v>2.5304347826086957</v>
      </c>
      <c r="Z76" s="168">
        <f>Table1[[#This Row],[Assists]]/Table1[[#This Row],[GP]]</f>
        <v>1.8695652173913044</v>
      </c>
      <c r="AA76" s="168">
        <f>Table1[[#This Row],[Steals]]/Table1[[#This Row],[GP]]</f>
        <v>1.4173913043478261</v>
      </c>
      <c r="AB76" s="168">
        <f>Table1[[#This Row],[Blocks]]/Table1[[#This Row],[GP]]</f>
        <v>6.0869565217391307E-2</v>
      </c>
      <c r="AC76" s="168">
        <f>Table1[[#This Row],[TOs]]/Table1[[#This Row],[GP]]</f>
        <v>2.3304347826086955</v>
      </c>
      <c r="AD76" s="168">
        <f>Table1[[#This Row],[Fouls]]/Table1[[#This Row],[GP]]</f>
        <v>1.5043478260869565</v>
      </c>
    </row>
    <row r="77" spans="2:30">
      <c r="B77" s="23" t="str">
        <f>'Pivot Tables'!B79</f>
        <v>Jim Jones, 1991</v>
      </c>
      <c r="C77" s="23">
        <f>'Pivot Tables'!C79</f>
        <v>41</v>
      </c>
      <c r="D77" s="23">
        <f>'Pivot Tables'!D79</f>
        <v>4</v>
      </c>
      <c r="E77" s="23">
        <f>'Pivot Tables'!E79</f>
        <v>23</v>
      </c>
      <c r="F77" s="167">
        <f t="shared" si="6"/>
        <v>0.17391304347826086</v>
      </c>
      <c r="G77" s="23">
        <f>'Pivot Tables'!G79</f>
        <v>22</v>
      </c>
      <c r="H77" s="23">
        <f>'Pivot Tables'!H79</f>
        <v>60</v>
      </c>
      <c r="I77" s="167">
        <f t="shared" si="7"/>
        <v>0.36666666666666664</v>
      </c>
      <c r="J77" s="23">
        <f>'Pivot Tables'!J79</f>
        <v>17</v>
      </c>
      <c r="K77" s="23">
        <f>'Pivot Tables'!K79</f>
        <v>41</v>
      </c>
      <c r="L77" s="167">
        <f t="shared" si="8"/>
        <v>0.41463414634146339</v>
      </c>
      <c r="M77" s="23">
        <f>'Pivot Tables'!M79</f>
        <v>73</v>
      </c>
      <c r="N77" s="23">
        <f>'Pivot Tables'!N79</f>
        <v>26</v>
      </c>
      <c r="O77" s="23">
        <f>'Pivot Tables'!O79</f>
        <v>35</v>
      </c>
      <c r="P77" s="23">
        <f>'Pivot Tables'!P79</f>
        <v>61</v>
      </c>
      <c r="Q77" s="23">
        <f>'Pivot Tables'!Q79</f>
        <v>23</v>
      </c>
      <c r="R77" s="23">
        <f>'Pivot Tables'!R79</f>
        <v>23</v>
      </c>
      <c r="S77" s="23">
        <f>'Pivot Tables'!S79</f>
        <v>0</v>
      </c>
      <c r="T77" s="23">
        <f>'Pivot Tables'!T79</f>
        <v>37</v>
      </c>
      <c r="U77" s="23">
        <f>'Pivot Tables'!U79</f>
        <v>0</v>
      </c>
      <c r="V77" s="168">
        <f>Table1[[#This Row],[Points]]/Table1[[#This Row],[GP]]</f>
        <v>1.7804878048780488</v>
      </c>
      <c r="W77" s="168">
        <f>Table1[[#This Row],[O Reb]]/Table1[[#This Row],[GP]]</f>
        <v>0.63414634146341464</v>
      </c>
      <c r="X77" s="168">
        <f>Table1[[#This Row],[D Reb]]/Table1[[#This Row],[GP]]</f>
        <v>0.85365853658536583</v>
      </c>
      <c r="Y77" s="168">
        <f>Table1[[#This Row],[Reb]]/Table1[[#This Row],[GP]]</f>
        <v>1.4878048780487805</v>
      </c>
      <c r="Z77" s="168">
        <f>Table1[[#This Row],[Assists]]/Table1[[#This Row],[GP]]</f>
        <v>0.56097560975609762</v>
      </c>
      <c r="AA77" s="168">
        <f>Table1[[#This Row],[Steals]]/Table1[[#This Row],[GP]]</f>
        <v>0.56097560975609762</v>
      </c>
      <c r="AB77" s="168">
        <f>Table1[[#This Row],[Blocks]]/Table1[[#This Row],[GP]]</f>
        <v>0</v>
      </c>
      <c r="AC77" s="168">
        <f>Table1[[#This Row],[TOs]]/Table1[[#This Row],[GP]]</f>
        <v>0.90243902439024393</v>
      </c>
      <c r="AD77" s="168">
        <f>Table1[[#This Row],[Fouls]]/Table1[[#This Row],[GP]]</f>
        <v>0</v>
      </c>
    </row>
    <row r="78" spans="2:30">
      <c r="B78" s="173" t="str">
        <f>'Pivot Tables'!B80</f>
        <v>Jimi Shepherd, 2013</v>
      </c>
      <c r="C78" s="173">
        <f>'Pivot Tables'!C80</f>
        <v>12</v>
      </c>
      <c r="D78" s="173">
        <f>'Pivot Tables'!D80</f>
        <v>0</v>
      </c>
      <c r="E78" s="173">
        <f>'Pivot Tables'!E80</f>
        <v>1</v>
      </c>
      <c r="F78" s="174">
        <f t="shared" si="6"/>
        <v>0</v>
      </c>
      <c r="G78" s="173">
        <f>'Pivot Tables'!G80</f>
        <v>4</v>
      </c>
      <c r="H78" s="173">
        <f>'Pivot Tables'!H80</f>
        <v>16</v>
      </c>
      <c r="I78" s="174">
        <f t="shared" si="7"/>
        <v>0.25</v>
      </c>
      <c r="J78" s="173">
        <f>'Pivot Tables'!J80</f>
        <v>3</v>
      </c>
      <c r="K78" s="173">
        <f>'Pivot Tables'!K80</f>
        <v>4</v>
      </c>
      <c r="L78" s="174">
        <f t="shared" si="8"/>
        <v>0.75</v>
      </c>
      <c r="M78" s="173">
        <f>'Pivot Tables'!M80</f>
        <v>11</v>
      </c>
      <c r="N78" s="173">
        <f>'Pivot Tables'!N80</f>
        <v>0</v>
      </c>
      <c r="O78" s="173">
        <f>'Pivot Tables'!O80</f>
        <v>14</v>
      </c>
      <c r="P78" s="173">
        <f>'Pivot Tables'!P80</f>
        <v>14</v>
      </c>
      <c r="Q78" s="173">
        <f>'Pivot Tables'!Q80</f>
        <v>5</v>
      </c>
      <c r="R78" s="173">
        <f>'Pivot Tables'!R80</f>
        <v>17</v>
      </c>
      <c r="S78" s="173">
        <f>'Pivot Tables'!S80</f>
        <v>0</v>
      </c>
      <c r="T78" s="173">
        <f>'Pivot Tables'!T80</f>
        <v>31</v>
      </c>
      <c r="U78" s="173">
        <f>'Pivot Tables'!U80</f>
        <v>0</v>
      </c>
      <c r="V78" s="175">
        <f>Table1[[#This Row],[Points]]/Table1[[#This Row],[GP]]</f>
        <v>0.91666666666666663</v>
      </c>
      <c r="W78" s="175">
        <f>Table1[[#This Row],[O Reb]]/Table1[[#This Row],[GP]]</f>
        <v>0</v>
      </c>
      <c r="X78" s="175">
        <f>Table1[[#This Row],[D Reb]]/Table1[[#This Row],[GP]]</f>
        <v>1.1666666666666667</v>
      </c>
      <c r="Y78" s="175">
        <f>Table1[[#This Row],[Reb]]/Table1[[#This Row],[GP]]</f>
        <v>1.1666666666666667</v>
      </c>
      <c r="Z78" s="175">
        <f>Table1[[#This Row],[Assists]]/Table1[[#This Row],[GP]]</f>
        <v>0.41666666666666669</v>
      </c>
      <c r="AA78" s="175">
        <f>Table1[[#This Row],[Steals]]/Table1[[#This Row],[GP]]</f>
        <v>1.4166666666666667</v>
      </c>
      <c r="AB78" s="175">
        <f>Table1[[#This Row],[Blocks]]/Table1[[#This Row],[GP]]</f>
        <v>0</v>
      </c>
      <c r="AC78" s="175">
        <f>Table1[[#This Row],[TOs]]/Table1[[#This Row],[GP]]</f>
        <v>2.5833333333333335</v>
      </c>
      <c r="AD78" s="175">
        <f>Table1[[#This Row],[Fouls]]/Table1[[#This Row],[GP]]</f>
        <v>0</v>
      </c>
    </row>
    <row r="79" spans="2:30">
      <c r="B79" s="23" t="str">
        <f>'Pivot Tables'!B81</f>
        <v>Jo Bishop, 2020</v>
      </c>
      <c r="C79" s="23">
        <f>'Pivot Tables'!C81</f>
        <v>77</v>
      </c>
      <c r="D79" s="23">
        <f>'Pivot Tables'!D81</f>
        <v>2</v>
      </c>
      <c r="E79" s="23">
        <f>'Pivot Tables'!E81</f>
        <v>23</v>
      </c>
      <c r="F79" s="167">
        <f t="shared" si="6"/>
        <v>8.6956521739130432E-2</v>
      </c>
      <c r="G79" s="23">
        <f>'Pivot Tables'!G81</f>
        <v>39</v>
      </c>
      <c r="H79" s="23">
        <f>'Pivot Tables'!H81</f>
        <v>88</v>
      </c>
      <c r="I79" s="167">
        <f t="shared" si="7"/>
        <v>0.44318181818181818</v>
      </c>
      <c r="J79" s="23">
        <f>'Pivot Tables'!J81</f>
        <v>10</v>
      </c>
      <c r="K79" s="23">
        <f>'Pivot Tables'!K81</f>
        <v>24</v>
      </c>
      <c r="L79" s="167">
        <f t="shared" si="8"/>
        <v>0.41666666666666669</v>
      </c>
      <c r="M79" s="23">
        <f>'Pivot Tables'!M81</f>
        <v>94</v>
      </c>
      <c r="N79" s="23">
        <f>'Pivot Tables'!N81</f>
        <v>59</v>
      </c>
      <c r="O79" s="23">
        <f>'Pivot Tables'!O81</f>
        <v>86</v>
      </c>
      <c r="P79" s="23">
        <f>'Pivot Tables'!P81</f>
        <v>145</v>
      </c>
      <c r="Q79" s="23">
        <f>'Pivot Tables'!Q81</f>
        <v>39</v>
      </c>
      <c r="R79" s="23">
        <f>'Pivot Tables'!R81</f>
        <v>34</v>
      </c>
      <c r="S79" s="23">
        <f>'Pivot Tables'!S81</f>
        <v>2</v>
      </c>
      <c r="T79" s="23">
        <f>'Pivot Tables'!T81</f>
        <v>45</v>
      </c>
      <c r="U79" s="23">
        <f>'Pivot Tables'!U81</f>
        <v>49</v>
      </c>
      <c r="V79" s="168">
        <f>Table1[[#This Row],[Points]]/Table1[[#This Row],[GP]]</f>
        <v>1.2207792207792207</v>
      </c>
      <c r="W79" s="168">
        <f>Table1[[#This Row],[O Reb]]/Table1[[#This Row],[GP]]</f>
        <v>0.76623376623376627</v>
      </c>
      <c r="X79" s="168">
        <f>Table1[[#This Row],[D Reb]]/Table1[[#This Row],[GP]]</f>
        <v>1.1168831168831168</v>
      </c>
      <c r="Y79" s="168">
        <f>Table1[[#This Row],[Reb]]/Table1[[#This Row],[GP]]</f>
        <v>1.8831168831168832</v>
      </c>
      <c r="Z79" s="168">
        <f>Table1[[#This Row],[Assists]]/Table1[[#This Row],[GP]]</f>
        <v>0.50649350649350644</v>
      </c>
      <c r="AA79" s="168">
        <f>Table1[[#This Row],[Steals]]/Table1[[#This Row],[GP]]</f>
        <v>0.44155844155844154</v>
      </c>
      <c r="AB79" s="168">
        <f>Table1[[#This Row],[Blocks]]/Table1[[#This Row],[GP]]</f>
        <v>2.5974025974025976E-2</v>
      </c>
      <c r="AC79" s="168">
        <f>Table1[[#This Row],[TOs]]/Table1[[#This Row],[GP]]</f>
        <v>0.58441558441558439</v>
      </c>
      <c r="AD79" s="168">
        <f>Table1[[#This Row],[Fouls]]/Table1[[#This Row],[GP]]</f>
        <v>0.63636363636363635</v>
      </c>
    </row>
    <row r="80" spans="2:30">
      <c r="B80" s="23" t="str">
        <f>'Pivot Tables'!B82</f>
        <v>Joel McMillan, 2009</v>
      </c>
      <c r="C80" s="23">
        <f>'Pivot Tables'!C82</f>
        <v>14</v>
      </c>
      <c r="D80" s="23">
        <f>'Pivot Tables'!D82</f>
        <v>0</v>
      </c>
      <c r="E80" s="23">
        <f>'Pivot Tables'!E82</f>
        <v>2</v>
      </c>
      <c r="F80" s="167">
        <f t="shared" si="6"/>
        <v>0</v>
      </c>
      <c r="G80" s="23">
        <f>'Pivot Tables'!G82</f>
        <v>0</v>
      </c>
      <c r="H80" s="23">
        <f>'Pivot Tables'!H82</f>
        <v>4</v>
      </c>
      <c r="I80" s="167">
        <f t="shared" si="7"/>
        <v>0</v>
      </c>
      <c r="J80" s="23">
        <f>'Pivot Tables'!J82</f>
        <v>2</v>
      </c>
      <c r="K80" s="23">
        <f>'Pivot Tables'!K82</f>
        <v>6</v>
      </c>
      <c r="L80" s="167">
        <f t="shared" si="8"/>
        <v>0.33333333333333331</v>
      </c>
      <c r="M80" s="23">
        <f>'Pivot Tables'!M82</f>
        <v>2</v>
      </c>
      <c r="N80" s="23">
        <f>'Pivot Tables'!N82</f>
        <v>2</v>
      </c>
      <c r="O80" s="23">
        <f>'Pivot Tables'!O82</f>
        <v>5</v>
      </c>
      <c r="P80" s="23">
        <f>'Pivot Tables'!P82</f>
        <v>7</v>
      </c>
      <c r="Q80" s="23">
        <f>'Pivot Tables'!Q82</f>
        <v>2</v>
      </c>
      <c r="R80" s="23">
        <f>'Pivot Tables'!R82</f>
        <v>3</v>
      </c>
      <c r="S80" s="23">
        <f>'Pivot Tables'!S82</f>
        <v>2</v>
      </c>
      <c r="T80" s="23">
        <f>'Pivot Tables'!T82</f>
        <v>9</v>
      </c>
      <c r="U80" s="23">
        <f>'Pivot Tables'!U82</f>
        <v>8</v>
      </c>
      <c r="V80" s="168">
        <f>Table1[[#This Row],[Points]]/Table1[[#This Row],[GP]]</f>
        <v>0.14285714285714285</v>
      </c>
      <c r="W80" s="168">
        <f>Table1[[#This Row],[O Reb]]/Table1[[#This Row],[GP]]</f>
        <v>0.14285714285714285</v>
      </c>
      <c r="X80" s="168">
        <f>Table1[[#This Row],[D Reb]]/Table1[[#This Row],[GP]]</f>
        <v>0.35714285714285715</v>
      </c>
      <c r="Y80" s="168">
        <f>Table1[[#This Row],[Reb]]/Table1[[#This Row],[GP]]</f>
        <v>0.5</v>
      </c>
      <c r="Z80" s="168">
        <f>Table1[[#This Row],[Assists]]/Table1[[#This Row],[GP]]</f>
        <v>0.14285714285714285</v>
      </c>
      <c r="AA80" s="168">
        <f>Table1[[#This Row],[Steals]]/Table1[[#This Row],[GP]]</f>
        <v>0.21428571428571427</v>
      </c>
      <c r="AB80" s="168">
        <f>Table1[[#This Row],[Blocks]]/Table1[[#This Row],[GP]]</f>
        <v>0.14285714285714285</v>
      </c>
      <c r="AC80" s="168">
        <f>Table1[[#This Row],[TOs]]/Table1[[#This Row],[GP]]</f>
        <v>0.6428571428571429</v>
      </c>
      <c r="AD80" s="168">
        <f>Table1[[#This Row],[Fouls]]/Table1[[#This Row],[GP]]</f>
        <v>0.5714285714285714</v>
      </c>
    </row>
    <row r="81" spans="2:30">
      <c r="B81" s="173" t="str">
        <f>'Pivot Tables'!B83</f>
        <v>Johnny Benedix, 2015</v>
      </c>
      <c r="C81" s="173">
        <f>'Pivot Tables'!C83</f>
        <v>4</v>
      </c>
      <c r="D81" s="173">
        <f>'Pivot Tables'!D83</f>
        <v>0</v>
      </c>
      <c r="E81" s="173">
        <f>'Pivot Tables'!E83</f>
        <v>0</v>
      </c>
      <c r="F81" s="174" t="e">
        <f t="shared" si="6"/>
        <v>#DIV/0!</v>
      </c>
      <c r="G81" s="173">
        <f>'Pivot Tables'!G83</f>
        <v>0</v>
      </c>
      <c r="H81" s="173">
        <f>'Pivot Tables'!H83</f>
        <v>1</v>
      </c>
      <c r="I81" s="174">
        <f t="shared" si="7"/>
        <v>0</v>
      </c>
      <c r="J81" s="173">
        <f>'Pivot Tables'!J83</f>
        <v>0</v>
      </c>
      <c r="K81" s="173">
        <f>'Pivot Tables'!K83</f>
        <v>0</v>
      </c>
      <c r="L81" s="174" t="e">
        <f t="shared" si="8"/>
        <v>#DIV/0!</v>
      </c>
      <c r="M81" s="173">
        <f>'Pivot Tables'!M83</f>
        <v>0</v>
      </c>
      <c r="N81" s="173">
        <f>'Pivot Tables'!N83</f>
        <v>0</v>
      </c>
      <c r="O81" s="173">
        <f>'Pivot Tables'!O83</f>
        <v>0</v>
      </c>
      <c r="P81" s="173">
        <f>'Pivot Tables'!P83</f>
        <v>0</v>
      </c>
      <c r="Q81" s="173">
        <f>'Pivot Tables'!Q83</f>
        <v>1</v>
      </c>
      <c r="R81" s="173">
        <f>'Pivot Tables'!R83</f>
        <v>0</v>
      </c>
      <c r="S81" s="173">
        <f>'Pivot Tables'!S83</f>
        <v>0</v>
      </c>
      <c r="T81" s="173">
        <f>'Pivot Tables'!T83</f>
        <v>0</v>
      </c>
      <c r="U81" s="173">
        <f>'Pivot Tables'!U83</f>
        <v>1</v>
      </c>
      <c r="V81" s="175">
        <f>Table1[[#This Row],[Points]]/Table1[[#This Row],[GP]]</f>
        <v>0</v>
      </c>
      <c r="W81" s="175">
        <f>Table1[[#This Row],[O Reb]]/Table1[[#This Row],[GP]]</f>
        <v>0</v>
      </c>
      <c r="X81" s="175">
        <f>Table1[[#This Row],[D Reb]]/Table1[[#This Row],[GP]]</f>
        <v>0</v>
      </c>
      <c r="Y81" s="175">
        <f>Table1[[#This Row],[Reb]]/Table1[[#This Row],[GP]]</f>
        <v>0</v>
      </c>
      <c r="Z81" s="175">
        <f>Table1[[#This Row],[Assists]]/Table1[[#This Row],[GP]]</f>
        <v>0.25</v>
      </c>
      <c r="AA81" s="175">
        <f>Table1[[#This Row],[Steals]]/Table1[[#This Row],[GP]]</f>
        <v>0</v>
      </c>
      <c r="AB81" s="175">
        <f>Table1[[#This Row],[Blocks]]/Table1[[#This Row],[GP]]</f>
        <v>0</v>
      </c>
      <c r="AC81" s="175">
        <f>Table1[[#This Row],[TOs]]/Table1[[#This Row],[GP]]</f>
        <v>0</v>
      </c>
      <c r="AD81" s="175">
        <f>Table1[[#This Row],[Fouls]]/Table1[[#This Row],[GP]]</f>
        <v>0.25</v>
      </c>
    </row>
    <row r="82" spans="2:30">
      <c r="B82" s="23" t="str">
        <f>'Pivot Tables'!B84</f>
        <v>Jory Hillman, 1997</v>
      </c>
      <c r="C82" s="23">
        <f>'Pivot Tables'!C84</f>
        <v>56</v>
      </c>
      <c r="D82" s="23">
        <f>'Pivot Tables'!D84</f>
        <v>23</v>
      </c>
      <c r="E82" s="23">
        <f>'Pivot Tables'!E84</f>
        <v>71</v>
      </c>
      <c r="F82" s="167">
        <f t="shared" si="6"/>
        <v>0.323943661971831</v>
      </c>
      <c r="G82" s="23">
        <f>'Pivot Tables'!G84</f>
        <v>33</v>
      </c>
      <c r="H82" s="23">
        <f>'Pivot Tables'!H84</f>
        <v>77</v>
      </c>
      <c r="I82" s="167">
        <f t="shared" si="7"/>
        <v>0.42857142857142855</v>
      </c>
      <c r="J82" s="23">
        <f>'Pivot Tables'!J84</f>
        <v>32</v>
      </c>
      <c r="K82" s="23">
        <f>'Pivot Tables'!K84</f>
        <v>53</v>
      </c>
      <c r="L82" s="167">
        <f t="shared" si="8"/>
        <v>0.60377358490566035</v>
      </c>
      <c r="M82" s="23">
        <f>'Pivot Tables'!M84</f>
        <v>167</v>
      </c>
      <c r="N82" s="23">
        <f>'Pivot Tables'!N84</f>
        <v>37</v>
      </c>
      <c r="O82" s="23">
        <f>'Pivot Tables'!O84</f>
        <v>56</v>
      </c>
      <c r="P82" s="23">
        <f>'Pivot Tables'!P84</f>
        <v>93</v>
      </c>
      <c r="Q82" s="23">
        <f>'Pivot Tables'!Q84</f>
        <v>110</v>
      </c>
      <c r="R82" s="23">
        <f>'Pivot Tables'!R84</f>
        <v>45</v>
      </c>
      <c r="S82" s="23">
        <f>'Pivot Tables'!S84</f>
        <v>0</v>
      </c>
      <c r="T82" s="23">
        <f>'Pivot Tables'!T84</f>
        <v>89</v>
      </c>
      <c r="U82" s="23">
        <f>'Pivot Tables'!U84</f>
        <v>0</v>
      </c>
      <c r="V82" s="168">
        <f>Table1[[#This Row],[Points]]/Table1[[#This Row],[GP]]</f>
        <v>2.9821428571428572</v>
      </c>
      <c r="W82" s="168">
        <f>Table1[[#This Row],[O Reb]]/Table1[[#This Row],[GP]]</f>
        <v>0.6607142857142857</v>
      </c>
      <c r="X82" s="168">
        <f>Table1[[#This Row],[D Reb]]/Table1[[#This Row],[GP]]</f>
        <v>1</v>
      </c>
      <c r="Y82" s="168">
        <f>Table1[[#This Row],[Reb]]/Table1[[#This Row],[GP]]</f>
        <v>1.6607142857142858</v>
      </c>
      <c r="Z82" s="168">
        <f>Table1[[#This Row],[Assists]]/Table1[[#This Row],[GP]]</f>
        <v>1.9642857142857142</v>
      </c>
      <c r="AA82" s="168">
        <f>Table1[[#This Row],[Steals]]/Table1[[#This Row],[GP]]</f>
        <v>0.8035714285714286</v>
      </c>
      <c r="AB82" s="168">
        <f>Table1[[#This Row],[Blocks]]/Table1[[#This Row],[GP]]</f>
        <v>0</v>
      </c>
      <c r="AC82" s="168">
        <f>Table1[[#This Row],[TOs]]/Table1[[#This Row],[GP]]</f>
        <v>1.5892857142857142</v>
      </c>
      <c r="AD82" s="168">
        <f>Table1[[#This Row],[Fouls]]/Table1[[#This Row],[GP]]</f>
        <v>0</v>
      </c>
    </row>
    <row r="83" spans="2:30">
      <c r="B83" s="23" t="str">
        <f>'Pivot Tables'!B85</f>
        <v>Josh Fligge, 2019</v>
      </c>
      <c r="C83" s="23">
        <f>'Pivot Tables'!C85</f>
        <v>11</v>
      </c>
      <c r="D83" s="23">
        <f>'Pivot Tables'!D85</f>
        <v>0</v>
      </c>
      <c r="E83" s="23">
        <f>'Pivot Tables'!E85</f>
        <v>0</v>
      </c>
      <c r="F83" s="167" t="e">
        <f t="shared" si="6"/>
        <v>#DIV/0!</v>
      </c>
      <c r="G83" s="23">
        <f>'Pivot Tables'!G85</f>
        <v>0</v>
      </c>
      <c r="H83" s="23">
        <f>'Pivot Tables'!H85</f>
        <v>6</v>
      </c>
      <c r="I83" s="167">
        <f t="shared" si="7"/>
        <v>0</v>
      </c>
      <c r="J83" s="23">
        <f>'Pivot Tables'!J85</f>
        <v>1</v>
      </c>
      <c r="K83" s="23">
        <f>'Pivot Tables'!K85</f>
        <v>2</v>
      </c>
      <c r="L83" s="167">
        <f t="shared" si="8"/>
        <v>0.5</v>
      </c>
      <c r="M83" s="23">
        <f>'Pivot Tables'!M85</f>
        <v>1</v>
      </c>
      <c r="N83" s="23">
        <f>'Pivot Tables'!N85</f>
        <v>4</v>
      </c>
      <c r="O83" s="23">
        <f>'Pivot Tables'!O85</f>
        <v>1</v>
      </c>
      <c r="P83" s="23">
        <f>'Pivot Tables'!P85</f>
        <v>5</v>
      </c>
      <c r="Q83" s="23">
        <f>'Pivot Tables'!Q85</f>
        <v>1</v>
      </c>
      <c r="R83" s="23">
        <f>'Pivot Tables'!R85</f>
        <v>2</v>
      </c>
      <c r="S83" s="23">
        <f>'Pivot Tables'!S85</f>
        <v>0</v>
      </c>
      <c r="T83" s="23">
        <f>'Pivot Tables'!T85</f>
        <v>2</v>
      </c>
      <c r="U83" s="23">
        <f>'Pivot Tables'!U85</f>
        <v>6</v>
      </c>
      <c r="V83" s="168">
        <f>Table1[[#This Row],[Points]]/Table1[[#This Row],[GP]]</f>
        <v>9.0909090909090912E-2</v>
      </c>
      <c r="W83" s="168">
        <f>Table1[[#This Row],[O Reb]]/Table1[[#This Row],[GP]]</f>
        <v>0.36363636363636365</v>
      </c>
      <c r="X83" s="168">
        <f>Table1[[#This Row],[D Reb]]/Table1[[#This Row],[GP]]</f>
        <v>9.0909090909090912E-2</v>
      </c>
      <c r="Y83" s="168">
        <f>Table1[[#This Row],[Reb]]/Table1[[#This Row],[GP]]</f>
        <v>0.45454545454545453</v>
      </c>
      <c r="Z83" s="168">
        <f>Table1[[#This Row],[Assists]]/Table1[[#This Row],[GP]]</f>
        <v>9.0909090909090912E-2</v>
      </c>
      <c r="AA83" s="168">
        <f>Table1[[#This Row],[Steals]]/Table1[[#This Row],[GP]]</f>
        <v>0.18181818181818182</v>
      </c>
      <c r="AB83" s="168">
        <f>Table1[[#This Row],[Blocks]]/Table1[[#This Row],[GP]]</f>
        <v>0</v>
      </c>
      <c r="AC83" s="168">
        <f>Table1[[#This Row],[TOs]]/Table1[[#This Row],[GP]]</f>
        <v>0.18181818181818182</v>
      </c>
      <c r="AD83" s="168">
        <f>Table1[[#This Row],[Fouls]]/Table1[[#This Row],[GP]]</f>
        <v>0.54545454545454541</v>
      </c>
    </row>
    <row r="84" spans="2:30">
      <c r="B84" s="23" t="str">
        <f>'Pivot Tables'!B86</f>
        <v>Judd Brost, 2013</v>
      </c>
      <c r="C84" s="23">
        <f>'Pivot Tables'!C86</f>
        <v>93</v>
      </c>
      <c r="D84" s="23">
        <f>'Pivot Tables'!D86</f>
        <v>68</v>
      </c>
      <c r="E84" s="23">
        <f>'Pivot Tables'!E86</f>
        <v>196</v>
      </c>
      <c r="F84" s="167">
        <f t="shared" si="6"/>
        <v>0.34693877551020408</v>
      </c>
      <c r="G84" s="23">
        <f>'Pivot Tables'!G86</f>
        <v>153</v>
      </c>
      <c r="H84" s="23">
        <f>'Pivot Tables'!H86</f>
        <v>349</v>
      </c>
      <c r="I84" s="167">
        <f t="shared" si="7"/>
        <v>0.43839541547277938</v>
      </c>
      <c r="J84" s="23">
        <f>'Pivot Tables'!J86</f>
        <v>81</v>
      </c>
      <c r="K84" s="23">
        <f>'Pivot Tables'!K86</f>
        <v>124</v>
      </c>
      <c r="L84" s="167">
        <f t="shared" si="8"/>
        <v>0.65322580645161288</v>
      </c>
      <c r="M84" s="23">
        <f>'Pivot Tables'!M86</f>
        <v>960</v>
      </c>
      <c r="N84" s="23">
        <f>'Pivot Tables'!N86</f>
        <v>78</v>
      </c>
      <c r="O84" s="23">
        <f>'Pivot Tables'!O86</f>
        <v>148</v>
      </c>
      <c r="P84" s="23">
        <f>'Pivot Tables'!P86</f>
        <v>226</v>
      </c>
      <c r="Q84" s="23">
        <f>'Pivot Tables'!Q86</f>
        <v>80</v>
      </c>
      <c r="R84" s="23">
        <f>'Pivot Tables'!R86</f>
        <v>52</v>
      </c>
      <c r="S84" s="23">
        <f>'Pivot Tables'!S86</f>
        <v>6</v>
      </c>
      <c r="T84" s="23">
        <f>'Pivot Tables'!T86</f>
        <v>175</v>
      </c>
      <c r="U84" s="23">
        <f>'Pivot Tables'!U86</f>
        <v>67</v>
      </c>
      <c r="V84" s="168">
        <f>Table1[[#This Row],[Points]]/Table1[[#This Row],[GP]]</f>
        <v>10.32258064516129</v>
      </c>
      <c r="W84" s="168">
        <f>Table1[[#This Row],[O Reb]]/Table1[[#This Row],[GP]]</f>
        <v>0.83870967741935487</v>
      </c>
      <c r="X84" s="168">
        <f>Table1[[#This Row],[D Reb]]/Table1[[#This Row],[GP]]</f>
        <v>1.5913978494623655</v>
      </c>
      <c r="Y84" s="168">
        <f>Table1[[#This Row],[Reb]]/Table1[[#This Row],[GP]]</f>
        <v>2.4301075268817205</v>
      </c>
      <c r="Z84" s="168">
        <f>Table1[[#This Row],[Assists]]/Table1[[#This Row],[GP]]</f>
        <v>0.86021505376344087</v>
      </c>
      <c r="AA84" s="168">
        <f>Table1[[#This Row],[Steals]]/Table1[[#This Row],[GP]]</f>
        <v>0.55913978494623651</v>
      </c>
      <c r="AB84" s="168">
        <f>Table1[[#This Row],[Blocks]]/Table1[[#This Row],[GP]]</f>
        <v>6.4516129032258063E-2</v>
      </c>
      <c r="AC84" s="168">
        <f>Table1[[#This Row],[TOs]]/Table1[[#This Row],[GP]]</f>
        <v>1.881720430107527</v>
      </c>
      <c r="AD84" s="168">
        <f>Table1[[#This Row],[Fouls]]/Table1[[#This Row],[GP]]</f>
        <v>0.72043010752688175</v>
      </c>
    </row>
    <row r="85" spans="2:30">
      <c r="B85" s="23" t="str">
        <f>'Pivot Tables'!B87</f>
        <v>Kade McMillan, 2018</v>
      </c>
      <c r="C85" s="23">
        <f>'Pivot Tables'!C87</f>
        <v>44</v>
      </c>
      <c r="D85" s="23">
        <f>'Pivot Tables'!D87</f>
        <v>9</v>
      </c>
      <c r="E85" s="23">
        <f>'Pivot Tables'!E87</f>
        <v>31</v>
      </c>
      <c r="F85" s="167">
        <f t="shared" si="6"/>
        <v>0.29032258064516131</v>
      </c>
      <c r="G85" s="23">
        <f>'Pivot Tables'!G87</f>
        <v>15</v>
      </c>
      <c r="H85" s="23">
        <f>'Pivot Tables'!H87</f>
        <v>46</v>
      </c>
      <c r="I85" s="167">
        <f t="shared" si="7"/>
        <v>0.32608695652173914</v>
      </c>
      <c r="J85" s="23">
        <f>'Pivot Tables'!J87</f>
        <v>10</v>
      </c>
      <c r="K85" s="23">
        <f>'Pivot Tables'!K87</f>
        <v>22</v>
      </c>
      <c r="L85" s="167">
        <f t="shared" si="8"/>
        <v>0.45454545454545453</v>
      </c>
      <c r="M85" s="23">
        <f>'Pivot Tables'!M87</f>
        <v>67</v>
      </c>
      <c r="N85" s="23">
        <f>'Pivot Tables'!N87</f>
        <v>12</v>
      </c>
      <c r="O85" s="23">
        <f>'Pivot Tables'!O87</f>
        <v>22</v>
      </c>
      <c r="P85" s="23">
        <f>'Pivot Tables'!P87</f>
        <v>34</v>
      </c>
      <c r="Q85" s="23">
        <f>'Pivot Tables'!Q87</f>
        <v>15</v>
      </c>
      <c r="R85" s="23">
        <f>'Pivot Tables'!R87</f>
        <v>11</v>
      </c>
      <c r="S85" s="23">
        <f>'Pivot Tables'!S87</f>
        <v>1</v>
      </c>
      <c r="T85" s="23">
        <f>'Pivot Tables'!T87</f>
        <v>21</v>
      </c>
      <c r="U85" s="23">
        <f>'Pivot Tables'!U87</f>
        <v>15</v>
      </c>
      <c r="V85" s="168">
        <f>Table1[[#This Row],[Points]]/Table1[[#This Row],[GP]]</f>
        <v>1.5227272727272727</v>
      </c>
      <c r="W85" s="168">
        <f>Table1[[#This Row],[O Reb]]/Table1[[#This Row],[GP]]</f>
        <v>0.27272727272727271</v>
      </c>
      <c r="X85" s="168">
        <f>Table1[[#This Row],[D Reb]]/Table1[[#This Row],[GP]]</f>
        <v>0.5</v>
      </c>
      <c r="Y85" s="168">
        <f>Table1[[#This Row],[Reb]]/Table1[[#This Row],[GP]]</f>
        <v>0.77272727272727271</v>
      </c>
      <c r="Z85" s="168">
        <f>Table1[[#This Row],[Assists]]/Table1[[#This Row],[GP]]</f>
        <v>0.34090909090909088</v>
      </c>
      <c r="AA85" s="168">
        <f>Table1[[#This Row],[Steals]]/Table1[[#This Row],[GP]]</f>
        <v>0.25</v>
      </c>
      <c r="AB85" s="168">
        <f>Table1[[#This Row],[Blocks]]/Table1[[#This Row],[GP]]</f>
        <v>2.2727272727272728E-2</v>
      </c>
      <c r="AC85" s="168">
        <f>Table1[[#This Row],[TOs]]/Table1[[#This Row],[GP]]</f>
        <v>0.47727272727272729</v>
      </c>
      <c r="AD85" s="168">
        <f>Table1[[#This Row],[Fouls]]/Table1[[#This Row],[GP]]</f>
        <v>0.34090909090909088</v>
      </c>
    </row>
    <row r="86" spans="2:30">
      <c r="B86" s="23" t="str">
        <f>'Pivot Tables'!B88</f>
        <v>Kailer Duarte, 2024</v>
      </c>
      <c r="C86" s="23">
        <f>'Pivot Tables'!C88</f>
        <v>60</v>
      </c>
      <c r="D86" s="23">
        <f>'Pivot Tables'!D88</f>
        <v>32</v>
      </c>
      <c r="E86" s="23">
        <f>'Pivot Tables'!E88</f>
        <v>115</v>
      </c>
      <c r="F86" s="167">
        <f t="shared" si="6"/>
        <v>0.27826086956521739</v>
      </c>
      <c r="G86" s="23">
        <f>'Pivot Tables'!G88</f>
        <v>104</v>
      </c>
      <c r="H86" s="23">
        <f>'Pivot Tables'!H88</f>
        <v>205</v>
      </c>
      <c r="I86" s="167">
        <f t="shared" si="7"/>
        <v>0.50731707317073171</v>
      </c>
      <c r="J86" s="23">
        <f>'Pivot Tables'!J88</f>
        <v>48</v>
      </c>
      <c r="K86" s="23">
        <f>'Pivot Tables'!K88</f>
        <v>87</v>
      </c>
      <c r="L86" s="167">
        <f t="shared" si="8"/>
        <v>0.55172413793103448</v>
      </c>
      <c r="M86" s="23">
        <f>'Pivot Tables'!M88</f>
        <v>352</v>
      </c>
      <c r="N86" s="23">
        <f>'Pivot Tables'!N88</f>
        <v>83</v>
      </c>
      <c r="O86" s="23">
        <f>'Pivot Tables'!O88</f>
        <v>147</v>
      </c>
      <c r="P86" s="23">
        <f>'Pivot Tables'!P88</f>
        <v>230</v>
      </c>
      <c r="Q86" s="23">
        <f>'Pivot Tables'!Q88</f>
        <v>71</v>
      </c>
      <c r="R86" s="23">
        <f>'Pivot Tables'!R88</f>
        <v>55</v>
      </c>
      <c r="S86" s="23">
        <f>'Pivot Tables'!S88</f>
        <v>7</v>
      </c>
      <c r="T86" s="23">
        <f>'Pivot Tables'!T88</f>
        <v>61</v>
      </c>
      <c r="U86" s="23">
        <f>'Pivot Tables'!U88</f>
        <v>70</v>
      </c>
      <c r="V86" s="168">
        <f>Table1[[#This Row],[Points]]/Table1[[#This Row],[GP]]</f>
        <v>5.8666666666666663</v>
      </c>
      <c r="W86" s="168">
        <f>Table1[[#This Row],[O Reb]]/Table1[[#This Row],[GP]]</f>
        <v>1.3833333333333333</v>
      </c>
      <c r="X86" s="168">
        <f>Table1[[#This Row],[D Reb]]/Table1[[#This Row],[GP]]</f>
        <v>2.4500000000000002</v>
      </c>
      <c r="Y86" s="168">
        <f>Table1[[#This Row],[Reb]]/Table1[[#This Row],[GP]]</f>
        <v>3.8333333333333335</v>
      </c>
      <c r="Z86" s="168">
        <f>Table1[[#This Row],[Assists]]/Table1[[#This Row],[GP]]</f>
        <v>1.1833333333333333</v>
      </c>
      <c r="AA86" s="168">
        <f>Table1[[#This Row],[Steals]]/Table1[[#This Row],[GP]]</f>
        <v>0.91666666666666663</v>
      </c>
      <c r="AB86" s="168">
        <f>Table1[[#This Row],[Blocks]]/Table1[[#This Row],[GP]]</f>
        <v>0.11666666666666667</v>
      </c>
      <c r="AC86" s="168">
        <f>Table1[[#This Row],[TOs]]/Table1[[#This Row],[GP]]</f>
        <v>1.0166666666666666</v>
      </c>
      <c r="AD86" s="168">
        <f>Table1[[#This Row],[Fouls]]/Table1[[#This Row],[GP]]</f>
        <v>1.1666666666666667</v>
      </c>
    </row>
    <row r="87" spans="2:30">
      <c r="B87" s="23" t="str">
        <f>'Pivot Tables'!B89</f>
        <v>Kaleb Brost, 2007</v>
      </c>
      <c r="C87" s="23">
        <f>'Pivot Tables'!C89</f>
        <v>47</v>
      </c>
      <c r="D87" s="23">
        <f>'Pivot Tables'!D89</f>
        <v>0</v>
      </c>
      <c r="E87" s="23">
        <f>'Pivot Tables'!E89</f>
        <v>0</v>
      </c>
      <c r="F87" s="167" t="e">
        <f t="shared" si="6"/>
        <v>#DIV/0!</v>
      </c>
      <c r="G87" s="23">
        <f>'Pivot Tables'!G89</f>
        <v>152</v>
      </c>
      <c r="H87" s="23">
        <f>'Pivot Tables'!H89</f>
        <v>251</v>
      </c>
      <c r="I87" s="167">
        <f t="shared" si="7"/>
        <v>0.60557768924302791</v>
      </c>
      <c r="J87" s="23">
        <f>'Pivot Tables'!J89</f>
        <v>87</v>
      </c>
      <c r="K87" s="23">
        <f>'Pivot Tables'!K89</f>
        <v>125</v>
      </c>
      <c r="L87" s="167">
        <f t="shared" si="8"/>
        <v>0.69599999999999995</v>
      </c>
      <c r="M87" s="23">
        <f>'Pivot Tables'!M89</f>
        <v>391</v>
      </c>
      <c r="N87" s="23">
        <f>'Pivot Tables'!N89</f>
        <v>90</v>
      </c>
      <c r="O87" s="23">
        <f>'Pivot Tables'!O89</f>
        <v>143</v>
      </c>
      <c r="P87" s="23">
        <f>'Pivot Tables'!P89</f>
        <v>233</v>
      </c>
      <c r="Q87" s="23">
        <f>'Pivot Tables'!Q89</f>
        <v>18</v>
      </c>
      <c r="R87" s="23">
        <f>'Pivot Tables'!R89</f>
        <v>22</v>
      </c>
      <c r="S87" s="23">
        <f>'Pivot Tables'!S89</f>
        <v>0</v>
      </c>
      <c r="T87" s="23">
        <f>'Pivot Tables'!T89</f>
        <v>43</v>
      </c>
      <c r="U87" s="23">
        <f>'Pivot Tables'!U89</f>
        <v>0</v>
      </c>
      <c r="V87" s="168">
        <f>Table1[[#This Row],[Points]]/Table1[[#This Row],[GP]]</f>
        <v>8.3191489361702136</v>
      </c>
      <c r="W87" s="168">
        <f>Table1[[#This Row],[O Reb]]/Table1[[#This Row],[GP]]</f>
        <v>1.9148936170212767</v>
      </c>
      <c r="X87" s="168">
        <f>Table1[[#This Row],[D Reb]]/Table1[[#This Row],[GP]]</f>
        <v>3.0425531914893615</v>
      </c>
      <c r="Y87" s="168">
        <f>Table1[[#This Row],[Reb]]/Table1[[#This Row],[GP]]</f>
        <v>4.957446808510638</v>
      </c>
      <c r="Z87" s="168">
        <f>Table1[[#This Row],[Assists]]/Table1[[#This Row],[GP]]</f>
        <v>0.38297872340425532</v>
      </c>
      <c r="AA87" s="168">
        <f>Table1[[#This Row],[Steals]]/Table1[[#This Row],[GP]]</f>
        <v>0.46808510638297873</v>
      </c>
      <c r="AB87" s="168">
        <f>Table1[[#This Row],[Blocks]]/Table1[[#This Row],[GP]]</f>
        <v>0</v>
      </c>
      <c r="AC87" s="168">
        <f>Table1[[#This Row],[TOs]]/Table1[[#This Row],[GP]]</f>
        <v>0.91489361702127658</v>
      </c>
      <c r="AD87" s="168">
        <f>Table1[[#This Row],[Fouls]]/Table1[[#This Row],[GP]]</f>
        <v>0</v>
      </c>
    </row>
    <row r="88" spans="2:30">
      <c r="B88" s="23" t="str">
        <f>'Pivot Tables'!B90</f>
        <v>Keith Coburn, 2023</v>
      </c>
      <c r="C88" s="23">
        <f>'Pivot Tables'!C90</f>
        <v>47</v>
      </c>
      <c r="D88" s="23">
        <f>'Pivot Tables'!D90</f>
        <v>0</v>
      </c>
      <c r="E88" s="23">
        <f>'Pivot Tables'!E90</f>
        <v>13</v>
      </c>
      <c r="F88" s="167">
        <f t="shared" si="6"/>
        <v>0</v>
      </c>
      <c r="G88" s="23">
        <f>'Pivot Tables'!G90</f>
        <v>14</v>
      </c>
      <c r="H88" s="23">
        <f>'Pivot Tables'!H90</f>
        <v>25</v>
      </c>
      <c r="I88" s="167">
        <f t="shared" si="7"/>
        <v>0.56000000000000005</v>
      </c>
      <c r="J88" s="23">
        <f>'Pivot Tables'!J90</f>
        <v>0</v>
      </c>
      <c r="K88" s="23">
        <f>'Pivot Tables'!K90</f>
        <v>6</v>
      </c>
      <c r="L88" s="167">
        <f t="shared" si="8"/>
        <v>0</v>
      </c>
      <c r="M88" s="23">
        <f>'Pivot Tables'!M90</f>
        <v>28</v>
      </c>
      <c r="N88" s="23">
        <f>'Pivot Tables'!N90</f>
        <v>11</v>
      </c>
      <c r="O88" s="23">
        <f>'Pivot Tables'!O90</f>
        <v>12</v>
      </c>
      <c r="P88" s="23">
        <f>'Pivot Tables'!P90</f>
        <v>23</v>
      </c>
      <c r="Q88" s="23">
        <f>'Pivot Tables'!Q90</f>
        <v>13</v>
      </c>
      <c r="R88" s="23">
        <f>'Pivot Tables'!R90</f>
        <v>14</v>
      </c>
      <c r="S88" s="23">
        <f>'Pivot Tables'!S90</f>
        <v>0</v>
      </c>
      <c r="T88" s="23">
        <f>'Pivot Tables'!T90</f>
        <v>16</v>
      </c>
      <c r="U88" s="23">
        <f>'Pivot Tables'!U90</f>
        <v>9</v>
      </c>
      <c r="V88" s="168">
        <f>Table1[[#This Row],[Points]]/Table1[[#This Row],[GP]]</f>
        <v>0.5957446808510638</v>
      </c>
      <c r="W88" s="168">
        <f>Table1[[#This Row],[O Reb]]/Table1[[#This Row],[GP]]</f>
        <v>0.23404255319148937</v>
      </c>
      <c r="X88" s="168">
        <f>Table1[[#This Row],[D Reb]]/Table1[[#This Row],[GP]]</f>
        <v>0.25531914893617019</v>
      </c>
      <c r="Y88" s="168">
        <f>Table1[[#This Row],[Reb]]/Table1[[#This Row],[GP]]</f>
        <v>0.48936170212765956</v>
      </c>
      <c r="Z88" s="168">
        <f>Table1[[#This Row],[Assists]]/Table1[[#This Row],[GP]]</f>
        <v>0.27659574468085107</v>
      </c>
      <c r="AA88" s="168">
        <f>Table1[[#This Row],[Steals]]/Table1[[#This Row],[GP]]</f>
        <v>0.2978723404255319</v>
      </c>
      <c r="AB88" s="168">
        <f>Table1[[#This Row],[Blocks]]/Table1[[#This Row],[GP]]</f>
        <v>0</v>
      </c>
      <c r="AC88" s="168">
        <f>Table1[[#This Row],[TOs]]/Table1[[#This Row],[GP]]</f>
        <v>0.34042553191489361</v>
      </c>
      <c r="AD88" s="168">
        <f>Table1[[#This Row],[Fouls]]/Table1[[#This Row],[GP]]</f>
        <v>0.19148936170212766</v>
      </c>
    </row>
    <row r="89" spans="2:30">
      <c r="B89" s="23" t="str">
        <f>'Pivot Tables'!B91</f>
        <v>Keith Strong, 1994</v>
      </c>
      <c r="C89" s="23">
        <f>'Pivot Tables'!C91</f>
        <v>76</v>
      </c>
      <c r="D89" s="23">
        <f>'Pivot Tables'!D91</f>
        <v>130</v>
      </c>
      <c r="E89" s="23">
        <f>'Pivot Tables'!E91</f>
        <v>333</v>
      </c>
      <c r="F89" s="167">
        <f t="shared" si="6"/>
        <v>0.39039039039039036</v>
      </c>
      <c r="G89" s="23">
        <f>'Pivot Tables'!G91</f>
        <v>127</v>
      </c>
      <c r="H89" s="23">
        <f>'Pivot Tables'!H91</f>
        <v>359</v>
      </c>
      <c r="I89" s="167">
        <f t="shared" si="7"/>
        <v>0.35376044568245124</v>
      </c>
      <c r="J89" s="23">
        <f>'Pivot Tables'!J91</f>
        <v>195</v>
      </c>
      <c r="K89" s="23">
        <f>'Pivot Tables'!K91</f>
        <v>300</v>
      </c>
      <c r="L89" s="167">
        <f t="shared" si="8"/>
        <v>0.65</v>
      </c>
      <c r="M89" s="23">
        <f>'Pivot Tables'!M91</f>
        <v>839</v>
      </c>
      <c r="N89" s="23">
        <f>'Pivot Tables'!N91</f>
        <v>123</v>
      </c>
      <c r="O89" s="23">
        <f>'Pivot Tables'!O91</f>
        <v>114</v>
      </c>
      <c r="P89" s="23">
        <f>'Pivot Tables'!P91</f>
        <v>237</v>
      </c>
      <c r="Q89" s="23">
        <f>'Pivot Tables'!Q91</f>
        <v>122</v>
      </c>
      <c r="R89" s="23">
        <f>'Pivot Tables'!R91</f>
        <v>120</v>
      </c>
      <c r="S89" s="23">
        <f>'Pivot Tables'!S91</f>
        <v>0</v>
      </c>
      <c r="T89" s="23">
        <f>'Pivot Tables'!T91</f>
        <v>107</v>
      </c>
      <c r="U89" s="23">
        <f>'Pivot Tables'!U91</f>
        <v>0</v>
      </c>
      <c r="V89" s="168">
        <f>Table1[[#This Row],[Points]]/Table1[[#This Row],[GP]]</f>
        <v>11.039473684210526</v>
      </c>
      <c r="W89" s="168">
        <f>Table1[[#This Row],[O Reb]]/Table1[[#This Row],[GP]]</f>
        <v>1.618421052631579</v>
      </c>
      <c r="X89" s="168">
        <f>Table1[[#This Row],[D Reb]]/Table1[[#This Row],[GP]]</f>
        <v>1.5</v>
      </c>
      <c r="Y89" s="168">
        <f>Table1[[#This Row],[Reb]]/Table1[[#This Row],[GP]]</f>
        <v>3.1184210526315788</v>
      </c>
      <c r="Z89" s="168">
        <f>Table1[[#This Row],[Assists]]/Table1[[#This Row],[GP]]</f>
        <v>1.6052631578947369</v>
      </c>
      <c r="AA89" s="168">
        <f>Table1[[#This Row],[Steals]]/Table1[[#This Row],[GP]]</f>
        <v>1.5789473684210527</v>
      </c>
      <c r="AB89" s="168">
        <f>Table1[[#This Row],[Blocks]]/Table1[[#This Row],[GP]]</f>
        <v>0</v>
      </c>
      <c r="AC89" s="168">
        <f>Table1[[#This Row],[TOs]]/Table1[[#This Row],[GP]]</f>
        <v>1.4078947368421053</v>
      </c>
      <c r="AD89" s="168">
        <f>Table1[[#This Row],[Fouls]]/Table1[[#This Row],[GP]]</f>
        <v>0</v>
      </c>
    </row>
    <row r="90" spans="2:30">
      <c r="B90" s="23" t="str">
        <f>'Pivot Tables'!B92</f>
        <v>Kevin Allen, 2012</v>
      </c>
      <c r="C90" s="23">
        <f>'Pivot Tables'!C92</f>
        <v>34</v>
      </c>
      <c r="D90" s="23">
        <f>'Pivot Tables'!D92</f>
        <v>0</v>
      </c>
      <c r="E90" s="23">
        <f>'Pivot Tables'!E92</f>
        <v>0</v>
      </c>
      <c r="F90" s="167" t="e">
        <f t="shared" si="6"/>
        <v>#DIV/0!</v>
      </c>
      <c r="G90" s="23">
        <f>'Pivot Tables'!G92</f>
        <v>29</v>
      </c>
      <c r="H90" s="23">
        <f>'Pivot Tables'!H92</f>
        <v>90</v>
      </c>
      <c r="I90" s="167">
        <f t="shared" si="7"/>
        <v>0.32222222222222224</v>
      </c>
      <c r="J90" s="23">
        <f>'Pivot Tables'!J92</f>
        <v>18</v>
      </c>
      <c r="K90" s="23">
        <f>'Pivot Tables'!K92</f>
        <v>31</v>
      </c>
      <c r="L90" s="167">
        <f t="shared" si="8"/>
        <v>0.58064516129032262</v>
      </c>
      <c r="M90" s="23">
        <f>'Pivot Tables'!M92</f>
        <v>76</v>
      </c>
      <c r="N90" s="23">
        <f>'Pivot Tables'!N92</f>
        <v>40</v>
      </c>
      <c r="O90" s="23">
        <f>'Pivot Tables'!O92</f>
        <v>59</v>
      </c>
      <c r="P90" s="23">
        <f>'Pivot Tables'!P92</f>
        <v>99</v>
      </c>
      <c r="Q90" s="23">
        <f>'Pivot Tables'!Q92</f>
        <v>10</v>
      </c>
      <c r="R90" s="23">
        <f>'Pivot Tables'!R92</f>
        <v>26</v>
      </c>
      <c r="S90" s="23">
        <f>'Pivot Tables'!S92</f>
        <v>5</v>
      </c>
      <c r="T90" s="23">
        <f>'Pivot Tables'!T92</f>
        <v>40</v>
      </c>
      <c r="U90" s="23">
        <f>'Pivot Tables'!U92</f>
        <v>18</v>
      </c>
      <c r="V90" s="168">
        <f>Table1[[#This Row],[Points]]/Table1[[#This Row],[GP]]</f>
        <v>2.2352941176470589</v>
      </c>
      <c r="W90" s="168">
        <f>Table1[[#This Row],[O Reb]]/Table1[[#This Row],[GP]]</f>
        <v>1.1764705882352942</v>
      </c>
      <c r="X90" s="168">
        <f>Table1[[#This Row],[D Reb]]/Table1[[#This Row],[GP]]</f>
        <v>1.7352941176470589</v>
      </c>
      <c r="Y90" s="168">
        <f>Table1[[#This Row],[Reb]]/Table1[[#This Row],[GP]]</f>
        <v>2.9117647058823528</v>
      </c>
      <c r="Z90" s="168">
        <f>Table1[[#This Row],[Assists]]/Table1[[#This Row],[GP]]</f>
        <v>0.29411764705882354</v>
      </c>
      <c r="AA90" s="168">
        <f>Table1[[#This Row],[Steals]]/Table1[[#This Row],[GP]]</f>
        <v>0.76470588235294112</v>
      </c>
      <c r="AB90" s="168">
        <f>Table1[[#This Row],[Blocks]]/Table1[[#This Row],[GP]]</f>
        <v>0.14705882352941177</v>
      </c>
      <c r="AC90" s="168">
        <f>Table1[[#This Row],[TOs]]/Table1[[#This Row],[GP]]</f>
        <v>1.1764705882352942</v>
      </c>
      <c r="AD90" s="168">
        <f>Table1[[#This Row],[Fouls]]/Table1[[#This Row],[GP]]</f>
        <v>0.52941176470588236</v>
      </c>
    </row>
    <row r="91" spans="2:30">
      <c r="B91" s="23" t="str">
        <f>'Pivot Tables'!B93</f>
        <v>Kevin Hart, 2010</v>
      </c>
      <c r="C91" s="23">
        <f>'Pivot Tables'!C93</f>
        <v>26</v>
      </c>
      <c r="D91" s="23">
        <f>'Pivot Tables'!D93</f>
        <v>0</v>
      </c>
      <c r="E91" s="23">
        <f>'Pivot Tables'!E93</f>
        <v>0</v>
      </c>
      <c r="F91" s="167" t="e">
        <f t="shared" si="6"/>
        <v>#DIV/0!</v>
      </c>
      <c r="G91" s="23">
        <f>'Pivot Tables'!G93</f>
        <v>4</v>
      </c>
      <c r="H91" s="23">
        <f>'Pivot Tables'!H93</f>
        <v>16</v>
      </c>
      <c r="I91" s="167">
        <f t="shared" si="7"/>
        <v>0.25</v>
      </c>
      <c r="J91" s="23">
        <f>'Pivot Tables'!J93</f>
        <v>1</v>
      </c>
      <c r="K91" s="23">
        <f>'Pivot Tables'!K93</f>
        <v>7</v>
      </c>
      <c r="L91" s="167">
        <f t="shared" si="8"/>
        <v>0.14285714285714285</v>
      </c>
      <c r="M91" s="23">
        <f>'Pivot Tables'!M93</f>
        <v>9</v>
      </c>
      <c r="N91" s="23">
        <f>'Pivot Tables'!N93</f>
        <v>4</v>
      </c>
      <c r="O91" s="23">
        <f>'Pivot Tables'!O93</f>
        <v>6</v>
      </c>
      <c r="P91" s="23">
        <f>'Pivot Tables'!P93</f>
        <v>10</v>
      </c>
      <c r="Q91" s="23">
        <f>'Pivot Tables'!Q93</f>
        <v>1</v>
      </c>
      <c r="R91" s="23">
        <f>'Pivot Tables'!R93</f>
        <v>3</v>
      </c>
      <c r="S91" s="23">
        <f>'Pivot Tables'!S93</f>
        <v>0</v>
      </c>
      <c r="T91" s="23">
        <f>'Pivot Tables'!T93</f>
        <v>5</v>
      </c>
      <c r="U91" s="23">
        <f>'Pivot Tables'!U93</f>
        <v>5</v>
      </c>
      <c r="V91" s="168">
        <f>Table1[[#This Row],[Points]]/Table1[[#This Row],[GP]]</f>
        <v>0.34615384615384615</v>
      </c>
      <c r="W91" s="168">
        <f>Table1[[#This Row],[O Reb]]/Table1[[#This Row],[GP]]</f>
        <v>0.15384615384615385</v>
      </c>
      <c r="X91" s="168">
        <f>Table1[[#This Row],[D Reb]]/Table1[[#This Row],[GP]]</f>
        <v>0.23076923076923078</v>
      </c>
      <c r="Y91" s="168">
        <f>Table1[[#This Row],[Reb]]/Table1[[#This Row],[GP]]</f>
        <v>0.38461538461538464</v>
      </c>
      <c r="Z91" s="168">
        <f>Table1[[#This Row],[Assists]]/Table1[[#This Row],[GP]]</f>
        <v>3.8461538461538464E-2</v>
      </c>
      <c r="AA91" s="168">
        <f>Table1[[#This Row],[Steals]]/Table1[[#This Row],[GP]]</f>
        <v>0.11538461538461539</v>
      </c>
      <c r="AB91" s="168">
        <f>Table1[[#This Row],[Blocks]]/Table1[[#This Row],[GP]]</f>
        <v>0</v>
      </c>
      <c r="AC91" s="168">
        <f>Table1[[#This Row],[TOs]]/Table1[[#This Row],[GP]]</f>
        <v>0.19230769230769232</v>
      </c>
      <c r="AD91" s="168">
        <f>Table1[[#This Row],[Fouls]]/Table1[[#This Row],[GP]]</f>
        <v>0.19230769230769232</v>
      </c>
    </row>
    <row r="92" spans="2:30">
      <c r="B92" s="23" t="str">
        <f>'Pivot Tables'!B94</f>
        <v>Kyle Donnor, 2007</v>
      </c>
      <c r="C92" s="23">
        <f>'Pivot Tables'!C94</f>
        <v>51</v>
      </c>
      <c r="D92" s="23">
        <f>'Pivot Tables'!D94</f>
        <v>0</v>
      </c>
      <c r="E92" s="23">
        <f>'Pivot Tables'!E94</f>
        <v>0</v>
      </c>
      <c r="F92" s="167" t="e">
        <f t="shared" si="6"/>
        <v>#DIV/0!</v>
      </c>
      <c r="G92" s="23">
        <f>'Pivot Tables'!G94</f>
        <v>23</v>
      </c>
      <c r="H92" s="23">
        <f>'Pivot Tables'!H94</f>
        <v>56</v>
      </c>
      <c r="I92" s="167">
        <f t="shared" si="7"/>
        <v>0.4107142857142857</v>
      </c>
      <c r="J92" s="23">
        <f>'Pivot Tables'!J94</f>
        <v>24</v>
      </c>
      <c r="K92" s="23">
        <f>'Pivot Tables'!K94</f>
        <v>43</v>
      </c>
      <c r="L92" s="167">
        <f t="shared" si="8"/>
        <v>0.55813953488372092</v>
      </c>
      <c r="M92" s="23">
        <f>'Pivot Tables'!M94</f>
        <v>70</v>
      </c>
      <c r="N92" s="23">
        <f>'Pivot Tables'!N94</f>
        <v>27</v>
      </c>
      <c r="O92" s="23">
        <f>'Pivot Tables'!O94</f>
        <v>36</v>
      </c>
      <c r="P92" s="23">
        <f>'Pivot Tables'!P94</f>
        <v>63</v>
      </c>
      <c r="Q92" s="23">
        <f>'Pivot Tables'!Q94</f>
        <v>39</v>
      </c>
      <c r="R92" s="23">
        <f>'Pivot Tables'!R94</f>
        <v>31</v>
      </c>
      <c r="S92" s="23">
        <f>'Pivot Tables'!S94</f>
        <v>0</v>
      </c>
      <c r="T92" s="23">
        <f>'Pivot Tables'!T94</f>
        <v>51</v>
      </c>
      <c r="U92" s="23">
        <f>'Pivot Tables'!U94</f>
        <v>0</v>
      </c>
      <c r="V92" s="168">
        <f>Table1[[#This Row],[Points]]/Table1[[#This Row],[GP]]</f>
        <v>1.3725490196078431</v>
      </c>
      <c r="W92" s="168">
        <f>Table1[[#This Row],[O Reb]]/Table1[[#This Row],[GP]]</f>
        <v>0.52941176470588236</v>
      </c>
      <c r="X92" s="168">
        <f>Table1[[#This Row],[D Reb]]/Table1[[#This Row],[GP]]</f>
        <v>0.70588235294117652</v>
      </c>
      <c r="Y92" s="168">
        <f>Table1[[#This Row],[Reb]]/Table1[[#This Row],[GP]]</f>
        <v>1.2352941176470589</v>
      </c>
      <c r="Z92" s="168">
        <f>Table1[[#This Row],[Assists]]/Table1[[#This Row],[GP]]</f>
        <v>0.76470588235294112</v>
      </c>
      <c r="AA92" s="168">
        <f>Table1[[#This Row],[Steals]]/Table1[[#This Row],[GP]]</f>
        <v>0.60784313725490191</v>
      </c>
      <c r="AB92" s="168">
        <f>Table1[[#This Row],[Blocks]]/Table1[[#This Row],[GP]]</f>
        <v>0</v>
      </c>
      <c r="AC92" s="168">
        <f>Table1[[#This Row],[TOs]]/Table1[[#This Row],[GP]]</f>
        <v>1</v>
      </c>
      <c r="AD92" s="168">
        <f>Table1[[#This Row],[Fouls]]/Table1[[#This Row],[GP]]</f>
        <v>0</v>
      </c>
    </row>
    <row r="93" spans="2:30">
      <c r="B93" s="23" t="str">
        <f>'Pivot Tables'!B95</f>
        <v>Kyle Knipp, 2001</v>
      </c>
      <c r="C93" s="23">
        <f>'Pivot Tables'!C95</f>
        <v>20</v>
      </c>
      <c r="D93" s="23">
        <f>'Pivot Tables'!D95</f>
        <v>2</v>
      </c>
      <c r="E93" s="23">
        <f>'Pivot Tables'!E95</f>
        <v>7</v>
      </c>
      <c r="F93" s="167">
        <f t="shared" si="6"/>
        <v>0.2857142857142857</v>
      </c>
      <c r="G93" s="23">
        <f>'Pivot Tables'!G95</f>
        <v>33</v>
      </c>
      <c r="H93" s="23">
        <f>'Pivot Tables'!H95</f>
        <v>82</v>
      </c>
      <c r="I93" s="167">
        <f t="shared" si="7"/>
        <v>0.40243902439024393</v>
      </c>
      <c r="J93" s="23">
        <f>'Pivot Tables'!J95</f>
        <v>22</v>
      </c>
      <c r="K93" s="23">
        <f>'Pivot Tables'!K95</f>
        <v>45</v>
      </c>
      <c r="L93" s="167">
        <f t="shared" si="8"/>
        <v>0.48888888888888887</v>
      </c>
      <c r="M93" s="23">
        <f>'Pivot Tables'!M95</f>
        <v>94</v>
      </c>
      <c r="N93" s="23">
        <f>'Pivot Tables'!N95</f>
        <v>39</v>
      </c>
      <c r="O93" s="23">
        <f>'Pivot Tables'!O95</f>
        <v>0</v>
      </c>
      <c r="P93" s="23">
        <f>'Pivot Tables'!P95</f>
        <v>0</v>
      </c>
      <c r="Q93" s="23">
        <f>'Pivot Tables'!Q95</f>
        <v>16</v>
      </c>
      <c r="R93" s="23">
        <f>'Pivot Tables'!R95</f>
        <v>10</v>
      </c>
      <c r="S93" s="23">
        <f>'Pivot Tables'!S95</f>
        <v>0</v>
      </c>
      <c r="T93" s="23">
        <f>'Pivot Tables'!T95</f>
        <v>24</v>
      </c>
      <c r="U93" s="23">
        <f>'Pivot Tables'!U95</f>
        <v>0</v>
      </c>
      <c r="V93" s="168">
        <f>Table1[[#This Row],[Points]]/Table1[[#This Row],[GP]]</f>
        <v>4.7</v>
      </c>
      <c r="W93" s="168">
        <f>Table1[[#This Row],[O Reb]]/Table1[[#This Row],[GP]]</f>
        <v>1.95</v>
      </c>
      <c r="X93" s="168">
        <f>Table1[[#This Row],[D Reb]]/Table1[[#This Row],[GP]]</f>
        <v>0</v>
      </c>
      <c r="Y93" s="168">
        <f>Table1[[#This Row],[Reb]]/Table1[[#This Row],[GP]]</f>
        <v>0</v>
      </c>
      <c r="Z93" s="168">
        <f>Table1[[#This Row],[Assists]]/Table1[[#This Row],[GP]]</f>
        <v>0.8</v>
      </c>
      <c r="AA93" s="168">
        <f>Table1[[#This Row],[Steals]]/Table1[[#This Row],[GP]]</f>
        <v>0.5</v>
      </c>
      <c r="AB93" s="168">
        <f>Table1[[#This Row],[Blocks]]/Table1[[#This Row],[GP]]</f>
        <v>0</v>
      </c>
      <c r="AC93" s="168">
        <f>Table1[[#This Row],[TOs]]/Table1[[#This Row],[GP]]</f>
        <v>1.2</v>
      </c>
      <c r="AD93" s="168">
        <f>Table1[[#This Row],[Fouls]]/Table1[[#This Row],[GP]]</f>
        <v>0</v>
      </c>
    </row>
    <row r="94" spans="2:30">
      <c r="B94" s="23" t="str">
        <f>'Pivot Tables'!B96</f>
        <v>Kyle Leingang, 2010</v>
      </c>
      <c r="C94" s="23">
        <f>'Pivot Tables'!C96</f>
        <v>5</v>
      </c>
      <c r="D94" s="23">
        <f>'Pivot Tables'!D96</f>
        <v>1</v>
      </c>
      <c r="E94" s="23">
        <f>'Pivot Tables'!E96</f>
        <v>3</v>
      </c>
      <c r="F94" s="167">
        <f t="shared" si="6"/>
        <v>0.33333333333333331</v>
      </c>
      <c r="G94" s="23">
        <f>'Pivot Tables'!G96</f>
        <v>2</v>
      </c>
      <c r="H94" s="23">
        <f>'Pivot Tables'!H96</f>
        <v>3</v>
      </c>
      <c r="I94" s="167">
        <f t="shared" si="7"/>
        <v>0.66666666666666663</v>
      </c>
      <c r="J94" s="23">
        <f>'Pivot Tables'!J96</f>
        <v>0</v>
      </c>
      <c r="K94" s="23">
        <f>'Pivot Tables'!K96</f>
        <v>0</v>
      </c>
      <c r="L94" s="167" t="e">
        <f t="shared" si="8"/>
        <v>#DIV/0!</v>
      </c>
      <c r="M94" s="23">
        <f>'Pivot Tables'!M96</f>
        <v>7</v>
      </c>
      <c r="N94" s="23">
        <f>'Pivot Tables'!N96</f>
        <v>3</v>
      </c>
      <c r="O94" s="23">
        <f>'Pivot Tables'!O96</f>
        <v>3</v>
      </c>
      <c r="P94" s="23">
        <f>'Pivot Tables'!P96</f>
        <v>6</v>
      </c>
      <c r="Q94" s="23">
        <f>'Pivot Tables'!Q96</f>
        <v>3</v>
      </c>
      <c r="R94" s="23">
        <f>'Pivot Tables'!R96</f>
        <v>1</v>
      </c>
      <c r="S94" s="23">
        <f>'Pivot Tables'!S96</f>
        <v>0</v>
      </c>
      <c r="T94" s="23">
        <f>'Pivot Tables'!T96</f>
        <v>1</v>
      </c>
      <c r="U94" s="23">
        <f>'Pivot Tables'!U96</f>
        <v>1</v>
      </c>
      <c r="V94" s="168">
        <f>Table1[[#This Row],[Points]]/Table1[[#This Row],[GP]]</f>
        <v>1.4</v>
      </c>
      <c r="W94" s="168">
        <f>Table1[[#This Row],[O Reb]]/Table1[[#This Row],[GP]]</f>
        <v>0.6</v>
      </c>
      <c r="X94" s="168">
        <f>Table1[[#This Row],[D Reb]]/Table1[[#This Row],[GP]]</f>
        <v>0.6</v>
      </c>
      <c r="Y94" s="168">
        <f>Table1[[#This Row],[Reb]]/Table1[[#This Row],[GP]]</f>
        <v>1.2</v>
      </c>
      <c r="Z94" s="168">
        <f>Table1[[#This Row],[Assists]]/Table1[[#This Row],[GP]]</f>
        <v>0.6</v>
      </c>
      <c r="AA94" s="168">
        <f>Table1[[#This Row],[Steals]]/Table1[[#This Row],[GP]]</f>
        <v>0.2</v>
      </c>
      <c r="AB94" s="168">
        <f>Table1[[#This Row],[Blocks]]/Table1[[#This Row],[GP]]</f>
        <v>0</v>
      </c>
      <c r="AC94" s="168">
        <f>Table1[[#This Row],[TOs]]/Table1[[#This Row],[GP]]</f>
        <v>0.2</v>
      </c>
      <c r="AD94" s="168">
        <f>Table1[[#This Row],[Fouls]]/Table1[[#This Row],[GP]]</f>
        <v>0.2</v>
      </c>
    </row>
    <row r="95" spans="2:30">
      <c r="B95" s="23" t="str">
        <f>'Pivot Tables'!B97</f>
        <v>Kyle Materi, 1999</v>
      </c>
      <c r="C95" s="23">
        <f>'Pivot Tables'!C97</f>
        <v>69</v>
      </c>
      <c r="D95" s="23">
        <f>'Pivot Tables'!D97</f>
        <v>43</v>
      </c>
      <c r="E95" s="23">
        <f>'Pivot Tables'!E97</f>
        <v>145</v>
      </c>
      <c r="F95" s="167">
        <f t="shared" si="6"/>
        <v>0.29655172413793102</v>
      </c>
      <c r="G95" s="23">
        <f>'Pivot Tables'!G97</f>
        <v>153</v>
      </c>
      <c r="H95" s="23">
        <f>'Pivot Tables'!H97</f>
        <v>361</v>
      </c>
      <c r="I95" s="167">
        <f t="shared" si="7"/>
        <v>0.42382271468144045</v>
      </c>
      <c r="J95" s="23">
        <f>'Pivot Tables'!J97</f>
        <v>148</v>
      </c>
      <c r="K95" s="23">
        <f>'Pivot Tables'!K97</f>
        <v>240</v>
      </c>
      <c r="L95" s="167">
        <f t="shared" si="8"/>
        <v>0.6166666666666667</v>
      </c>
      <c r="M95" s="23">
        <f>'Pivot Tables'!M97</f>
        <v>583</v>
      </c>
      <c r="N95" s="23">
        <f>'Pivot Tables'!N97</f>
        <v>69</v>
      </c>
      <c r="O95" s="23">
        <f>'Pivot Tables'!O97</f>
        <v>82</v>
      </c>
      <c r="P95" s="23">
        <f>'Pivot Tables'!P97</f>
        <v>124</v>
      </c>
      <c r="Q95" s="23">
        <f>'Pivot Tables'!Q97</f>
        <v>196</v>
      </c>
      <c r="R95" s="23">
        <f>'Pivot Tables'!R97</f>
        <v>102</v>
      </c>
      <c r="S95" s="23">
        <f>'Pivot Tables'!S97</f>
        <v>0</v>
      </c>
      <c r="T95" s="23">
        <f>'Pivot Tables'!T97</f>
        <v>238</v>
      </c>
      <c r="U95" s="23">
        <f>'Pivot Tables'!U97</f>
        <v>0</v>
      </c>
      <c r="V95" s="168">
        <f>Table1[[#This Row],[Points]]/Table1[[#This Row],[GP]]</f>
        <v>8.4492753623188399</v>
      </c>
      <c r="W95" s="168">
        <f>Table1[[#This Row],[O Reb]]/Table1[[#This Row],[GP]]</f>
        <v>1</v>
      </c>
      <c r="X95" s="168">
        <f>Table1[[#This Row],[D Reb]]/Table1[[#This Row],[GP]]</f>
        <v>1.1884057971014492</v>
      </c>
      <c r="Y95" s="168">
        <f>Table1[[#This Row],[Reb]]/Table1[[#This Row],[GP]]</f>
        <v>1.7971014492753623</v>
      </c>
      <c r="Z95" s="168">
        <f>Table1[[#This Row],[Assists]]/Table1[[#This Row],[GP]]</f>
        <v>2.8405797101449277</v>
      </c>
      <c r="AA95" s="168">
        <f>Table1[[#This Row],[Steals]]/Table1[[#This Row],[GP]]</f>
        <v>1.4782608695652173</v>
      </c>
      <c r="AB95" s="168">
        <f>Table1[[#This Row],[Blocks]]/Table1[[#This Row],[GP]]</f>
        <v>0</v>
      </c>
      <c r="AC95" s="168">
        <f>Table1[[#This Row],[TOs]]/Table1[[#This Row],[GP]]</f>
        <v>3.4492753623188408</v>
      </c>
      <c r="AD95" s="168">
        <f>Table1[[#This Row],[Fouls]]/Table1[[#This Row],[GP]]</f>
        <v>0</v>
      </c>
    </row>
    <row r="96" spans="2:30">
      <c r="B96" s="23" t="str">
        <f>'Pivot Tables'!B98</f>
        <v>Lance Garland, 2016</v>
      </c>
      <c r="C96" s="23">
        <f>'Pivot Tables'!C98</f>
        <v>27</v>
      </c>
      <c r="D96" s="23">
        <f>'Pivot Tables'!D98</f>
        <v>30</v>
      </c>
      <c r="E96" s="23">
        <f>'Pivot Tables'!E98</f>
        <v>87</v>
      </c>
      <c r="F96" s="167">
        <f t="shared" si="6"/>
        <v>0.34482758620689657</v>
      </c>
      <c r="G96" s="23">
        <f>'Pivot Tables'!G98</f>
        <v>118</v>
      </c>
      <c r="H96" s="23">
        <f>'Pivot Tables'!H98</f>
        <v>199</v>
      </c>
      <c r="I96" s="167">
        <f t="shared" si="7"/>
        <v>0.59296482412060303</v>
      </c>
      <c r="J96" s="23">
        <f>'Pivot Tables'!J98</f>
        <v>71</v>
      </c>
      <c r="K96" s="23">
        <f>'Pivot Tables'!K98</f>
        <v>124</v>
      </c>
      <c r="L96" s="167">
        <f t="shared" si="8"/>
        <v>0.57258064516129037</v>
      </c>
      <c r="M96" s="23">
        <f>'Pivot Tables'!M98</f>
        <v>397</v>
      </c>
      <c r="N96" s="23">
        <f>'Pivot Tables'!N98</f>
        <v>62</v>
      </c>
      <c r="O96" s="23">
        <f>'Pivot Tables'!O98</f>
        <v>137</v>
      </c>
      <c r="P96" s="23">
        <f>'Pivot Tables'!P98</f>
        <v>199</v>
      </c>
      <c r="Q96" s="23">
        <f>'Pivot Tables'!Q98</f>
        <v>62</v>
      </c>
      <c r="R96" s="23">
        <f>'Pivot Tables'!R98</f>
        <v>49</v>
      </c>
      <c r="S96" s="23">
        <f>'Pivot Tables'!S98</f>
        <v>37</v>
      </c>
      <c r="T96" s="23">
        <f>'Pivot Tables'!T98</f>
        <v>70</v>
      </c>
      <c r="U96" s="23">
        <f>'Pivot Tables'!U98</f>
        <v>61</v>
      </c>
      <c r="V96" s="168">
        <f>Table1[[#This Row],[Points]]/Table1[[#This Row],[GP]]</f>
        <v>14.703703703703704</v>
      </c>
      <c r="W96" s="168">
        <f>Table1[[#This Row],[O Reb]]/Table1[[#This Row],[GP]]</f>
        <v>2.2962962962962963</v>
      </c>
      <c r="X96" s="168">
        <f>Table1[[#This Row],[D Reb]]/Table1[[#This Row],[GP]]</f>
        <v>5.0740740740740744</v>
      </c>
      <c r="Y96" s="168">
        <f>Table1[[#This Row],[Reb]]/Table1[[#This Row],[GP]]</f>
        <v>7.3703703703703702</v>
      </c>
      <c r="Z96" s="168">
        <f>Table1[[#This Row],[Assists]]/Table1[[#This Row],[GP]]</f>
        <v>2.2962962962962963</v>
      </c>
      <c r="AA96" s="168">
        <f>Table1[[#This Row],[Steals]]/Table1[[#This Row],[GP]]</f>
        <v>1.8148148148148149</v>
      </c>
      <c r="AB96" s="168">
        <f>Table1[[#This Row],[Blocks]]/Table1[[#This Row],[GP]]</f>
        <v>1.3703703703703705</v>
      </c>
      <c r="AC96" s="168">
        <f>Table1[[#This Row],[TOs]]/Table1[[#This Row],[GP]]</f>
        <v>2.5925925925925926</v>
      </c>
      <c r="AD96" s="168">
        <f>Table1[[#This Row],[Fouls]]/Table1[[#This Row],[GP]]</f>
        <v>2.2592592592592591</v>
      </c>
    </row>
    <row r="97" spans="2:30">
      <c r="B97" s="23" t="str">
        <f>'Pivot Tables'!B99</f>
        <v>Landon Butler, 2025</v>
      </c>
      <c r="C97" s="23">
        <f>'Pivot Tables'!C99</f>
        <v>18</v>
      </c>
      <c r="D97" s="23">
        <f>'Pivot Tables'!D99</f>
        <v>3</v>
      </c>
      <c r="E97" s="23">
        <f>'Pivot Tables'!E99</f>
        <v>12</v>
      </c>
      <c r="F97" s="167">
        <f t="shared" si="6"/>
        <v>0.25</v>
      </c>
      <c r="G97" s="23">
        <f>'Pivot Tables'!G99</f>
        <v>2</v>
      </c>
      <c r="H97" s="23">
        <f>'Pivot Tables'!H99</f>
        <v>5</v>
      </c>
      <c r="I97" s="167">
        <f t="shared" si="7"/>
        <v>0.4</v>
      </c>
      <c r="J97" s="23">
        <f>'Pivot Tables'!J99</f>
        <v>1</v>
      </c>
      <c r="K97" s="23">
        <f>'Pivot Tables'!K99</f>
        <v>2</v>
      </c>
      <c r="L97" s="167">
        <f t="shared" si="8"/>
        <v>0.5</v>
      </c>
      <c r="M97" s="23">
        <f>'Pivot Tables'!M99</f>
        <v>14</v>
      </c>
      <c r="N97" s="23">
        <f>'Pivot Tables'!N99</f>
        <v>0</v>
      </c>
      <c r="O97" s="23">
        <f>'Pivot Tables'!O99</f>
        <v>2</v>
      </c>
      <c r="P97" s="23">
        <f>'Pivot Tables'!P99</f>
        <v>2</v>
      </c>
      <c r="Q97" s="23">
        <f>'Pivot Tables'!Q99</f>
        <v>2</v>
      </c>
      <c r="R97" s="23">
        <f>'Pivot Tables'!R99</f>
        <v>6</v>
      </c>
      <c r="S97" s="23">
        <f>'Pivot Tables'!S99</f>
        <v>0</v>
      </c>
      <c r="T97" s="23">
        <f>'Pivot Tables'!T99</f>
        <v>13</v>
      </c>
      <c r="U97" s="23">
        <f>'Pivot Tables'!U99</f>
        <v>3</v>
      </c>
      <c r="V97" s="168">
        <f>Table1[[#This Row],[Points]]/Table1[[#This Row],[GP]]</f>
        <v>0.77777777777777779</v>
      </c>
      <c r="W97" s="168">
        <f>Table1[[#This Row],[O Reb]]/Table1[[#This Row],[GP]]</f>
        <v>0</v>
      </c>
      <c r="X97" s="168">
        <f>Table1[[#This Row],[D Reb]]/Table1[[#This Row],[GP]]</f>
        <v>0.1111111111111111</v>
      </c>
      <c r="Y97" s="168">
        <f>Table1[[#This Row],[Reb]]/Table1[[#This Row],[GP]]</f>
        <v>0.1111111111111111</v>
      </c>
      <c r="Z97" s="168">
        <f>Table1[[#This Row],[Assists]]/Table1[[#This Row],[GP]]</f>
        <v>0.1111111111111111</v>
      </c>
      <c r="AA97" s="168">
        <f>Table1[[#This Row],[Steals]]/Table1[[#This Row],[GP]]</f>
        <v>0.33333333333333331</v>
      </c>
      <c r="AB97" s="168">
        <f>Table1[[#This Row],[Blocks]]/Table1[[#This Row],[GP]]</f>
        <v>0</v>
      </c>
      <c r="AC97" s="168">
        <f>Table1[[#This Row],[TOs]]/Table1[[#This Row],[GP]]</f>
        <v>0.72222222222222221</v>
      </c>
      <c r="AD97" s="168">
        <f>Table1[[#This Row],[Fouls]]/Table1[[#This Row],[GP]]</f>
        <v>0.16666666666666666</v>
      </c>
    </row>
    <row r="98" spans="2:30">
      <c r="B98" s="23" t="str">
        <f>'Pivot Tables'!B100</f>
        <v>Landon Keever, 2021</v>
      </c>
      <c r="C98" s="23">
        <f>'Pivot Tables'!C100</f>
        <v>35</v>
      </c>
      <c r="D98" s="23">
        <f>'Pivot Tables'!D100</f>
        <v>2</v>
      </c>
      <c r="E98" s="23">
        <f>'Pivot Tables'!E100</f>
        <v>8</v>
      </c>
      <c r="F98" s="167">
        <f t="shared" si="6"/>
        <v>0.25</v>
      </c>
      <c r="G98" s="23">
        <f>'Pivot Tables'!G100</f>
        <v>16</v>
      </c>
      <c r="H98" s="23">
        <f>'Pivot Tables'!H100</f>
        <v>40</v>
      </c>
      <c r="I98" s="167">
        <f t="shared" si="7"/>
        <v>0.4</v>
      </c>
      <c r="J98" s="23">
        <f>'Pivot Tables'!J100</f>
        <v>2</v>
      </c>
      <c r="K98" s="23">
        <f>'Pivot Tables'!K100</f>
        <v>6</v>
      </c>
      <c r="L98" s="167">
        <f t="shared" si="8"/>
        <v>0.33333333333333331</v>
      </c>
      <c r="M98" s="23">
        <f>'Pivot Tables'!M100</f>
        <v>40</v>
      </c>
      <c r="N98" s="23">
        <f>'Pivot Tables'!N100</f>
        <v>24</v>
      </c>
      <c r="O98" s="23">
        <f>'Pivot Tables'!O100</f>
        <v>26</v>
      </c>
      <c r="P98" s="23">
        <f>'Pivot Tables'!P100</f>
        <v>50</v>
      </c>
      <c r="Q98" s="23">
        <f>'Pivot Tables'!Q100</f>
        <v>6</v>
      </c>
      <c r="R98" s="23">
        <f>'Pivot Tables'!R100</f>
        <v>7</v>
      </c>
      <c r="S98" s="23">
        <f>'Pivot Tables'!S100</f>
        <v>0</v>
      </c>
      <c r="T98" s="23">
        <f>'Pivot Tables'!T100</f>
        <v>22</v>
      </c>
      <c r="U98" s="23">
        <f>'Pivot Tables'!U100</f>
        <v>20</v>
      </c>
      <c r="V98" s="168">
        <f>Table1[[#This Row],[Points]]/Table1[[#This Row],[GP]]</f>
        <v>1.1428571428571428</v>
      </c>
      <c r="W98" s="168">
        <f>Table1[[#This Row],[O Reb]]/Table1[[#This Row],[GP]]</f>
        <v>0.68571428571428572</v>
      </c>
      <c r="X98" s="168">
        <f>Table1[[#This Row],[D Reb]]/Table1[[#This Row],[GP]]</f>
        <v>0.74285714285714288</v>
      </c>
      <c r="Y98" s="168">
        <f>Table1[[#This Row],[Reb]]/Table1[[#This Row],[GP]]</f>
        <v>1.4285714285714286</v>
      </c>
      <c r="Z98" s="168">
        <f>Table1[[#This Row],[Assists]]/Table1[[#This Row],[GP]]</f>
        <v>0.17142857142857143</v>
      </c>
      <c r="AA98" s="168">
        <f>Table1[[#This Row],[Steals]]/Table1[[#This Row],[GP]]</f>
        <v>0.2</v>
      </c>
      <c r="AB98" s="168">
        <f>Table1[[#This Row],[Blocks]]/Table1[[#This Row],[GP]]</f>
        <v>0</v>
      </c>
      <c r="AC98" s="168">
        <f>Table1[[#This Row],[TOs]]/Table1[[#This Row],[GP]]</f>
        <v>0.62857142857142856</v>
      </c>
      <c r="AD98" s="168">
        <f>Table1[[#This Row],[Fouls]]/Table1[[#This Row],[GP]]</f>
        <v>0.5714285714285714</v>
      </c>
    </row>
    <row r="99" spans="2:30">
      <c r="B99" s="23" t="str">
        <f>'Pivot Tables'!B101</f>
        <v>Lane Dodd, 2015</v>
      </c>
      <c r="C99" s="23">
        <f>'Pivot Tables'!C101</f>
        <v>17</v>
      </c>
      <c r="D99" s="23">
        <f>'Pivot Tables'!D101</f>
        <v>0</v>
      </c>
      <c r="E99" s="23">
        <f>'Pivot Tables'!E101</f>
        <v>1</v>
      </c>
      <c r="F99" s="167">
        <f t="shared" ref="F99:F130" si="9">D99/E99</f>
        <v>0</v>
      </c>
      <c r="G99" s="23">
        <f>'Pivot Tables'!G101</f>
        <v>4</v>
      </c>
      <c r="H99" s="23">
        <f>'Pivot Tables'!H101</f>
        <v>22</v>
      </c>
      <c r="I99" s="167">
        <f t="shared" ref="I99:I130" si="10">G99/H99</f>
        <v>0.18181818181818182</v>
      </c>
      <c r="J99" s="23">
        <f>'Pivot Tables'!J101</f>
        <v>1</v>
      </c>
      <c r="K99" s="23">
        <f>'Pivot Tables'!K101</f>
        <v>2</v>
      </c>
      <c r="L99" s="167">
        <f t="shared" ref="L99:L130" si="11">J99/K99</f>
        <v>0.5</v>
      </c>
      <c r="M99" s="23">
        <f>'Pivot Tables'!M101</f>
        <v>9</v>
      </c>
      <c r="N99" s="23">
        <f>'Pivot Tables'!N101</f>
        <v>4</v>
      </c>
      <c r="O99" s="23">
        <f>'Pivot Tables'!O101</f>
        <v>8</v>
      </c>
      <c r="P99" s="23">
        <f>'Pivot Tables'!P101</f>
        <v>12</v>
      </c>
      <c r="Q99" s="23">
        <f>'Pivot Tables'!Q101</f>
        <v>2</v>
      </c>
      <c r="R99" s="23">
        <f>'Pivot Tables'!R101</f>
        <v>1</v>
      </c>
      <c r="S99" s="23">
        <f>'Pivot Tables'!S101</f>
        <v>0</v>
      </c>
      <c r="T99" s="23">
        <f>'Pivot Tables'!T101</f>
        <v>8</v>
      </c>
      <c r="U99" s="23">
        <f>'Pivot Tables'!U101</f>
        <v>9</v>
      </c>
      <c r="V99" s="168">
        <f>Table1[[#This Row],[Points]]/Table1[[#This Row],[GP]]</f>
        <v>0.52941176470588236</v>
      </c>
      <c r="W99" s="168">
        <f>Table1[[#This Row],[O Reb]]/Table1[[#This Row],[GP]]</f>
        <v>0.23529411764705882</v>
      </c>
      <c r="X99" s="168">
        <f>Table1[[#This Row],[D Reb]]/Table1[[#This Row],[GP]]</f>
        <v>0.47058823529411764</v>
      </c>
      <c r="Y99" s="168">
        <f>Table1[[#This Row],[Reb]]/Table1[[#This Row],[GP]]</f>
        <v>0.70588235294117652</v>
      </c>
      <c r="Z99" s="168">
        <f>Table1[[#This Row],[Assists]]/Table1[[#This Row],[GP]]</f>
        <v>0.11764705882352941</v>
      </c>
      <c r="AA99" s="168">
        <f>Table1[[#This Row],[Steals]]/Table1[[#This Row],[GP]]</f>
        <v>5.8823529411764705E-2</v>
      </c>
      <c r="AB99" s="168">
        <f>Table1[[#This Row],[Blocks]]/Table1[[#This Row],[GP]]</f>
        <v>0</v>
      </c>
      <c r="AC99" s="168">
        <f>Table1[[#This Row],[TOs]]/Table1[[#This Row],[GP]]</f>
        <v>0.47058823529411764</v>
      </c>
      <c r="AD99" s="168">
        <f>Table1[[#This Row],[Fouls]]/Table1[[#This Row],[GP]]</f>
        <v>0.52941176470588236</v>
      </c>
    </row>
    <row r="100" spans="2:30">
      <c r="B100" s="23" t="str">
        <f>'Pivot Tables'!B102</f>
        <v>Levi Duca, 2001</v>
      </c>
      <c r="C100" s="23">
        <f>'Pivot Tables'!C102</f>
        <v>8</v>
      </c>
      <c r="D100" s="23">
        <f>'Pivot Tables'!D102</f>
        <v>0</v>
      </c>
      <c r="E100" s="23">
        <f>'Pivot Tables'!E102</f>
        <v>0</v>
      </c>
      <c r="F100" s="167" t="e">
        <f t="shared" si="9"/>
        <v>#DIV/0!</v>
      </c>
      <c r="G100" s="23">
        <f>'Pivot Tables'!G102</f>
        <v>1</v>
      </c>
      <c r="H100" s="23">
        <f>'Pivot Tables'!H102</f>
        <v>4</v>
      </c>
      <c r="I100" s="167">
        <f t="shared" si="10"/>
        <v>0.25</v>
      </c>
      <c r="J100" s="23">
        <f>'Pivot Tables'!J102</f>
        <v>0</v>
      </c>
      <c r="K100" s="23">
        <f>'Pivot Tables'!K102</f>
        <v>0</v>
      </c>
      <c r="L100" s="167" t="e">
        <f t="shared" si="11"/>
        <v>#DIV/0!</v>
      </c>
      <c r="M100" s="23">
        <f>'Pivot Tables'!M102</f>
        <v>2</v>
      </c>
      <c r="N100" s="23">
        <f>'Pivot Tables'!N102</f>
        <v>5</v>
      </c>
      <c r="O100" s="23">
        <f>'Pivot Tables'!O102</f>
        <v>0</v>
      </c>
      <c r="P100" s="23">
        <f>'Pivot Tables'!P102</f>
        <v>0</v>
      </c>
      <c r="Q100" s="23">
        <f>'Pivot Tables'!Q102</f>
        <v>2</v>
      </c>
      <c r="R100" s="23">
        <f>'Pivot Tables'!R102</f>
        <v>2</v>
      </c>
      <c r="S100" s="23">
        <f>'Pivot Tables'!S102</f>
        <v>0</v>
      </c>
      <c r="T100" s="23">
        <f>'Pivot Tables'!T102</f>
        <v>4</v>
      </c>
      <c r="U100" s="23">
        <f>'Pivot Tables'!U102</f>
        <v>0</v>
      </c>
      <c r="V100" s="168">
        <f>Table1[[#This Row],[Points]]/Table1[[#This Row],[GP]]</f>
        <v>0.25</v>
      </c>
      <c r="W100" s="168">
        <f>Table1[[#This Row],[O Reb]]/Table1[[#This Row],[GP]]</f>
        <v>0.625</v>
      </c>
      <c r="X100" s="168">
        <f>Table1[[#This Row],[D Reb]]/Table1[[#This Row],[GP]]</f>
        <v>0</v>
      </c>
      <c r="Y100" s="168">
        <f>Table1[[#This Row],[Reb]]/Table1[[#This Row],[GP]]</f>
        <v>0</v>
      </c>
      <c r="Z100" s="168">
        <f>Table1[[#This Row],[Assists]]/Table1[[#This Row],[GP]]</f>
        <v>0.25</v>
      </c>
      <c r="AA100" s="168">
        <f>Table1[[#This Row],[Steals]]/Table1[[#This Row],[GP]]</f>
        <v>0.25</v>
      </c>
      <c r="AB100" s="168">
        <f>Table1[[#This Row],[Blocks]]/Table1[[#This Row],[GP]]</f>
        <v>0</v>
      </c>
      <c r="AC100" s="168">
        <f>Table1[[#This Row],[TOs]]/Table1[[#This Row],[GP]]</f>
        <v>0.5</v>
      </c>
      <c r="AD100" s="168">
        <f>Table1[[#This Row],[Fouls]]/Table1[[#This Row],[GP]]</f>
        <v>0</v>
      </c>
    </row>
    <row r="101" spans="2:30">
      <c r="B101" s="23" t="str">
        <f>'Pivot Tables'!B103</f>
        <v>Levi Strong, 1999</v>
      </c>
      <c r="C101" s="23">
        <f>'Pivot Tables'!C103</f>
        <v>32</v>
      </c>
      <c r="D101" s="23">
        <f>'Pivot Tables'!D103</f>
        <v>15</v>
      </c>
      <c r="E101" s="23">
        <f>'Pivot Tables'!E103</f>
        <v>64</v>
      </c>
      <c r="F101" s="167">
        <f t="shared" si="9"/>
        <v>0.234375</v>
      </c>
      <c r="G101" s="23">
        <f>'Pivot Tables'!G103</f>
        <v>40</v>
      </c>
      <c r="H101" s="23">
        <f>'Pivot Tables'!H103</f>
        <v>100</v>
      </c>
      <c r="I101" s="167">
        <f t="shared" si="10"/>
        <v>0.4</v>
      </c>
      <c r="J101" s="23">
        <f>'Pivot Tables'!J103</f>
        <v>44</v>
      </c>
      <c r="K101" s="23">
        <f>'Pivot Tables'!K103</f>
        <v>88</v>
      </c>
      <c r="L101" s="167">
        <f t="shared" si="11"/>
        <v>0.5</v>
      </c>
      <c r="M101" s="23">
        <f>'Pivot Tables'!M103</f>
        <v>169</v>
      </c>
      <c r="N101" s="23">
        <f>'Pivot Tables'!N103</f>
        <v>41</v>
      </c>
      <c r="O101" s="23">
        <f>'Pivot Tables'!O103</f>
        <v>7</v>
      </c>
      <c r="P101" s="23">
        <f>'Pivot Tables'!P103</f>
        <v>10</v>
      </c>
      <c r="Q101" s="23">
        <f>'Pivot Tables'!Q103</f>
        <v>27</v>
      </c>
      <c r="R101" s="23">
        <f>'Pivot Tables'!R103</f>
        <v>20</v>
      </c>
      <c r="S101" s="23">
        <f>'Pivot Tables'!S103</f>
        <v>0</v>
      </c>
      <c r="T101" s="23">
        <f>'Pivot Tables'!T103</f>
        <v>63</v>
      </c>
      <c r="U101" s="23">
        <f>'Pivot Tables'!U103</f>
        <v>0</v>
      </c>
      <c r="V101" s="168">
        <f>Table1[[#This Row],[Points]]/Table1[[#This Row],[GP]]</f>
        <v>5.28125</v>
      </c>
      <c r="W101" s="168">
        <f>Table1[[#This Row],[O Reb]]/Table1[[#This Row],[GP]]</f>
        <v>1.28125</v>
      </c>
      <c r="X101" s="168">
        <f>Table1[[#This Row],[D Reb]]/Table1[[#This Row],[GP]]</f>
        <v>0.21875</v>
      </c>
      <c r="Y101" s="168">
        <f>Table1[[#This Row],[Reb]]/Table1[[#This Row],[GP]]</f>
        <v>0.3125</v>
      </c>
      <c r="Z101" s="168">
        <f>Table1[[#This Row],[Assists]]/Table1[[#This Row],[GP]]</f>
        <v>0.84375</v>
      </c>
      <c r="AA101" s="168">
        <f>Table1[[#This Row],[Steals]]/Table1[[#This Row],[GP]]</f>
        <v>0.625</v>
      </c>
      <c r="AB101" s="168">
        <f>Table1[[#This Row],[Blocks]]/Table1[[#This Row],[GP]]</f>
        <v>0</v>
      </c>
      <c r="AC101" s="168">
        <f>Table1[[#This Row],[TOs]]/Table1[[#This Row],[GP]]</f>
        <v>1.96875</v>
      </c>
      <c r="AD101" s="168">
        <f>Table1[[#This Row],[Fouls]]/Table1[[#This Row],[GP]]</f>
        <v>0</v>
      </c>
    </row>
    <row r="102" spans="2:30">
      <c r="B102" s="23" t="str">
        <f>'Pivot Tables'!B104</f>
        <v>Logan Loberg, 2015</v>
      </c>
      <c r="C102" s="23">
        <f>'Pivot Tables'!C104</f>
        <v>116</v>
      </c>
      <c r="D102" s="23">
        <f>'Pivot Tables'!D104</f>
        <v>1</v>
      </c>
      <c r="E102" s="23">
        <f>'Pivot Tables'!E104</f>
        <v>21</v>
      </c>
      <c r="F102" s="167">
        <f t="shared" si="9"/>
        <v>4.7619047619047616E-2</v>
      </c>
      <c r="G102" s="23">
        <f>'Pivot Tables'!G104</f>
        <v>419</v>
      </c>
      <c r="H102" s="23">
        <f>'Pivot Tables'!H104</f>
        <v>985</v>
      </c>
      <c r="I102" s="167">
        <f t="shared" si="10"/>
        <v>0.42538071065989846</v>
      </c>
      <c r="J102" s="23">
        <f>'Pivot Tables'!J104</f>
        <v>86</v>
      </c>
      <c r="K102" s="23">
        <f>'Pivot Tables'!K104</f>
        <v>187</v>
      </c>
      <c r="L102" s="167">
        <f t="shared" si="11"/>
        <v>0.45989304812834225</v>
      </c>
      <c r="M102" s="23">
        <f>'Pivot Tables'!M104</f>
        <v>1029</v>
      </c>
      <c r="N102" s="23">
        <f>'Pivot Tables'!N104</f>
        <v>226</v>
      </c>
      <c r="O102" s="23">
        <f>'Pivot Tables'!O104</f>
        <v>501</v>
      </c>
      <c r="P102" s="23">
        <f>'Pivot Tables'!P104</f>
        <v>727</v>
      </c>
      <c r="Q102" s="23">
        <f>'Pivot Tables'!Q104</f>
        <v>66</v>
      </c>
      <c r="R102" s="23">
        <f>'Pivot Tables'!R104</f>
        <v>99</v>
      </c>
      <c r="S102" s="23">
        <f>'Pivot Tables'!S104</f>
        <v>102</v>
      </c>
      <c r="T102" s="23">
        <f>'Pivot Tables'!T104</f>
        <v>103</v>
      </c>
      <c r="U102" s="23">
        <f>'Pivot Tables'!U104</f>
        <v>195</v>
      </c>
      <c r="V102" s="168">
        <f>Table1[[#This Row],[Points]]/Table1[[#This Row],[GP]]</f>
        <v>8.8706896551724146</v>
      </c>
      <c r="W102" s="168">
        <f>Table1[[#This Row],[O Reb]]/Table1[[#This Row],[GP]]</f>
        <v>1.9482758620689655</v>
      </c>
      <c r="X102" s="168">
        <f>Table1[[#This Row],[D Reb]]/Table1[[#This Row],[GP]]</f>
        <v>4.318965517241379</v>
      </c>
      <c r="Y102" s="168">
        <f>Table1[[#This Row],[Reb]]/Table1[[#This Row],[GP]]</f>
        <v>6.2672413793103452</v>
      </c>
      <c r="Z102" s="168">
        <f>Table1[[#This Row],[Assists]]/Table1[[#This Row],[GP]]</f>
        <v>0.56896551724137934</v>
      </c>
      <c r="AA102" s="168">
        <f>Table1[[#This Row],[Steals]]/Table1[[#This Row],[GP]]</f>
        <v>0.85344827586206895</v>
      </c>
      <c r="AB102" s="168">
        <f>Table1[[#This Row],[Blocks]]/Table1[[#This Row],[GP]]</f>
        <v>0.87931034482758619</v>
      </c>
      <c r="AC102" s="168">
        <f>Table1[[#This Row],[TOs]]/Table1[[#This Row],[GP]]</f>
        <v>0.88793103448275867</v>
      </c>
      <c r="AD102" s="168">
        <f>Table1[[#This Row],[Fouls]]/Table1[[#This Row],[GP]]</f>
        <v>1.6810344827586208</v>
      </c>
    </row>
    <row r="103" spans="2:30">
      <c r="B103" s="23" t="str">
        <f>'Pivot Tables'!B105</f>
        <v>Logan Timberman, 2025</v>
      </c>
      <c r="C103" s="23">
        <f>'Pivot Tables'!C105</f>
        <v>47</v>
      </c>
      <c r="D103" s="23">
        <f>'Pivot Tables'!D105</f>
        <v>29</v>
      </c>
      <c r="E103" s="23">
        <f>'Pivot Tables'!E105</f>
        <v>101</v>
      </c>
      <c r="F103" s="167">
        <f t="shared" si="9"/>
        <v>0.28712871287128711</v>
      </c>
      <c r="G103" s="23">
        <f>'Pivot Tables'!G105</f>
        <v>75</v>
      </c>
      <c r="H103" s="23">
        <f>'Pivot Tables'!H105</f>
        <v>143</v>
      </c>
      <c r="I103" s="167">
        <f t="shared" si="10"/>
        <v>0.52447552447552448</v>
      </c>
      <c r="J103" s="23">
        <f>'Pivot Tables'!J105</f>
        <v>23</v>
      </c>
      <c r="K103" s="23">
        <f>'Pivot Tables'!K105</f>
        <v>46</v>
      </c>
      <c r="L103" s="167">
        <f t="shared" si="11"/>
        <v>0.5</v>
      </c>
      <c r="M103" s="23">
        <f>'Pivot Tables'!M105</f>
        <v>260</v>
      </c>
      <c r="N103" s="23">
        <f>'Pivot Tables'!N105</f>
        <v>53</v>
      </c>
      <c r="O103" s="23">
        <f>'Pivot Tables'!O105</f>
        <v>70</v>
      </c>
      <c r="P103" s="23">
        <f>'Pivot Tables'!P105</f>
        <v>123</v>
      </c>
      <c r="Q103" s="23">
        <f>'Pivot Tables'!Q105</f>
        <v>83</v>
      </c>
      <c r="R103" s="23">
        <f>'Pivot Tables'!R105</f>
        <v>84</v>
      </c>
      <c r="S103" s="23">
        <f>'Pivot Tables'!S105</f>
        <v>2</v>
      </c>
      <c r="T103" s="23">
        <f>'Pivot Tables'!T105</f>
        <v>66</v>
      </c>
      <c r="U103" s="23">
        <f>'Pivot Tables'!U105</f>
        <v>60</v>
      </c>
      <c r="V103" s="168">
        <f>Table1[[#This Row],[Points]]/Table1[[#This Row],[GP]]</f>
        <v>5.5319148936170217</v>
      </c>
      <c r="W103" s="168">
        <f>Table1[[#This Row],[O Reb]]/Table1[[#This Row],[GP]]</f>
        <v>1.1276595744680851</v>
      </c>
      <c r="X103" s="168">
        <f>Table1[[#This Row],[D Reb]]/Table1[[#This Row],[GP]]</f>
        <v>1.4893617021276595</v>
      </c>
      <c r="Y103" s="168">
        <f>Table1[[#This Row],[Reb]]/Table1[[#This Row],[GP]]</f>
        <v>2.6170212765957448</v>
      </c>
      <c r="Z103" s="168">
        <f>Table1[[#This Row],[Assists]]/Table1[[#This Row],[GP]]</f>
        <v>1.7659574468085106</v>
      </c>
      <c r="AA103" s="168">
        <f>Table1[[#This Row],[Steals]]/Table1[[#This Row],[GP]]</f>
        <v>1.7872340425531914</v>
      </c>
      <c r="AB103" s="168">
        <f>Table1[[#This Row],[Blocks]]/Table1[[#This Row],[GP]]</f>
        <v>4.2553191489361701E-2</v>
      </c>
      <c r="AC103" s="168">
        <f>Table1[[#This Row],[TOs]]/Table1[[#This Row],[GP]]</f>
        <v>1.4042553191489362</v>
      </c>
      <c r="AD103" s="168">
        <f>Table1[[#This Row],[Fouls]]/Table1[[#This Row],[GP]]</f>
        <v>1.2765957446808511</v>
      </c>
    </row>
    <row r="104" spans="2:30">
      <c r="B104" s="23" t="str">
        <f>'Pivot Tables'!B106</f>
        <v>Louden Brickley, 2013</v>
      </c>
      <c r="C104" s="23">
        <f>'Pivot Tables'!C106</f>
        <v>17</v>
      </c>
      <c r="D104" s="23">
        <f>'Pivot Tables'!D106</f>
        <v>1</v>
      </c>
      <c r="E104" s="23">
        <f>'Pivot Tables'!E106</f>
        <v>1</v>
      </c>
      <c r="F104" s="167">
        <f t="shared" si="9"/>
        <v>1</v>
      </c>
      <c r="G104" s="23">
        <f>'Pivot Tables'!G106</f>
        <v>6</v>
      </c>
      <c r="H104" s="23">
        <f>'Pivot Tables'!H106</f>
        <v>10</v>
      </c>
      <c r="I104" s="167">
        <f t="shared" si="10"/>
        <v>0.6</v>
      </c>
      <c r="J104" s="23">
        <f>'Pivot Tables'!J106</f>
        <v>0</v>
      </c>
      <c r="K104" s="23">
        <f>'Pivot Tables'!K106</f>
        <v>0</v>
      </c>
      <c r="L104" s="167" t="e">
        <f t="shared" si="11"/>
        <v>#DIV/0!</v>
      </c>
      <c r="M104" s="23">
        <f>'Pivot Tables'!M106</f>
        <v>15</v>
      </c>
      <c r="N104" s="23">
        <f>'Pivot Tables'!N106</f>
        <v>3</v>
      </c>
      <c r="O104" s="23">
        <f>'Pivot Tables'!O106</f>
        <v>0</v>
      </c>
      <c r="P104" s="23">
        <f>'Pivot Tables'!P106</f>
        <v>3</v>
      </c>
      <c r="Q104" s="23">
        <f>'Pivot Tables'!Q106</f>
        <v>5</v>
      </c>
      <c r="R104" s="23">
        <f>'Pivot Tables'!R106</f>
        <v>5</v>
      </c>
      <c r="S104" s="23">
        <f>'Pivot Tables'!S106</f>
        <v>0</v>
      </c>
      <c r="T104" s="23">
        <f>'Pivot Tables'!T106</f>
        <v>7</v>
      </c>
      <c r="U104" s="23">
        <f>'Pivot Tables'!U106</f>
        <v>8</v>
      </c>
      <c r="V104" s="168">
        <f>Table1[[#This Row],[Points]]/Table1[[#This Row],[GP]]</f>
        <v>0.88235294117647056</v>
      </c>
      <c r="W104" s="168">
        <f>Table1[[#This Row],[O Reb]]/Table1[[#This Row],[GP]]</f>
        <v>0.17647058823529413</v>
      </c>
      <c r="X104" s="168">
        <f>Table1[[#This Row],[D Reb]]/Table1[[#This Row],[GP]]</f>
        <v>0</v>
      </c>
      <c r="Y104" s="168">
        <f>Table1[[#This Row],[Reb]]/Table1[[#This Row],[GP]]</f>
        <v>0.17647058823529413</v>
      </c>
      <c r="Z104" s="168">
        <f>Table1[[#This Row],[Assists]]/Table1[[#This Row],[GP]]</f>
        <v>0.29411764705882354</v>
      </c>
      <c r="AA104" s="168">
        <f>Table1[[#This Row],[Steals]]/Table1[[#This Row],[GP]]</f>
        <v>0.29411764705882354</v>
      </c>
      <c r="AB104" s="168">
        <f>Table1[[#This Row],[Blocks]]/Table1[[#This Row],[GP]]</f>
        <v>0</v>
      </c>
      <c r="AC104" s="168">
        <f>Table1[[#This Row],[TOs]]/Table1[[#This Row],[GP]]</f>
        <v>0.41176470588235292</v>
      </c>
      <c r="AD104" s="168">
        <f>Table1[[#This Row],[Fouls]]/Table1[[#This Row],[GP]]</f>
        <v>0.47058823529411764</v>
      </c>
    </row>
    <row r="105" spans="2:30">
      <c r="B105" s="23" t="str">
        <f>'Pivot Tables'!B107</f>
        <v>Louden Brickley, 2014</v>
      </c>
      <c r="C105" s="23">
        <f>'Pivot Tables'!C107</f>
        <v>3</v>
      </c>
      <c r="D105" s="23">
        <f>'Pivot Tables'!D107</f>
        <v>0</v>
      </c>
      <c r="E105" s="23">
        <f>'Pivot Tables'!E107</f>
        <v>0</v>
      </c>
      <c r="F105" s="167" t="e">
        <f t="shared" si="9"/>
        <v>#DIV/0!</v>
      </c>
      <c r="G105" s="23">
        <f>'Pivot Tables'!G107</f>
        <v>0</v>
      </c>
      <c r="H105" s="23">
        <f>'Pivot Tables'!H107</f>
        <v>2</v>
      </c>
      <c r="I105" s="167">
        <f t="shared" si="10"/>
        <v>0</v>
      </c>
      <c r="J105" s="23">
        <f>'Pivot Tables'!J107</f>
        <v>0</v>
      </c>
      <c r="K105" s="23">
        <f>'Pivot Tables'!K107</f>
        <v>4</v>
      </c>
      <c r="L105" s="167">
        <f t="shared" si="11"/>
        <v>0</v>
      </c>
      <c r="M105" s="23">
        <f>'Pivot Tables'!M107</f>
        <v>0</v>
      </c>
      <c r="N105" s="23">
        <f>'Pivot Tables'!N107</f>
        <v>0</v>
      </c>
      <c r="O105" s="23">
        <f>'Pivot Tables'!O107</f>
        <v>2</v>
      </c>
      <c r="P105" s="23">
        <f>'Pivot Tables'!P107</f>
        <v>2</v>
      </c>
      <c r="Q105" s="23">
        <f>'Pivot Tables'!Q107</f>
        <v>0</v>
      </c>
      <c r="R105" s="23">
        <f>'Pivot Tables'!R107</f>
        <v>0</v>
      </c>
      <c r="S105" s="23">
        <f>'Pivot Tables'!S107</f>
        <v>0</v>
      </c>
      <c r="T105" s="23">
        <f>'Pivot Tables'!T107</f>
        <v>2</v>
      </c>
      <c r="U105" s="23">
        <f>'Pivot Tables'!U107</f>
        <v>0</v>
      </c>
      <c r="V105" s="168">
        <f>Table1[[#This Row],[Points]]/Table1[[#This Row],[GP]]</f>
        <v>0</v>
      </c>
      <c r="W105" s="168">
        <f>Table1[[#This Row],[O Reb]]/Table1[[#This Row],[GP]]</f>
        <v>0</v>
      </c>
      <c r="X105" s="168">
        <f>Table1[[#This Row],[D Reb]]/Table1[[#This Row],[GP]]</f>
        <v>0.66666666666666663</v>
      </c>
      <c r="Y105" s="168">
        <f>Table1[[#This Row],[Reb]]/Table1[[#This Row],[GP]]</f>
        <v>0.66666666666666663</v>
      </c>
      <c r="Z105" s="168">
        <f>Table1[[#This Row],[Assists]]/Table1[[#This Row],[GP]]</f>
        <v>0</v>
      </c>
      <c r="AA105" s="168">
        <f>Table1[[#This Row],[Steals]]/Table1[[#This Row],[GP]]</f>
        <v>0</v>
      </c>
      <c r="AB105" s="168">
        <f>Table1[[#This Row],[Blocks]]/Table1[[#This Row],[GP]]</f>
        <v>0</v>
      </c>
      <c r="AC105" s="168">
        <f>Table1[[#This Row],[TOs]]/Table1[[#This Row],[GP]]</f>
        <v>0.66666666666666663</v>
      </c>
      <c r="AD105" s="168">
        <f>Table1[[#This Row],[Fouls]]/Table1[[#This Row],[GP]]</f>
        <v>0</v>
      </c>
    </row>
    <row r="106" spans="2:30">
      <c r="B106" s="23" t="str">
        <f>'Pivot Tables'!B108</f>
        <v>Luca Brooks, 2022</v>
      </c>
      <c r="C106" s="23">
        <f>'Pivot Tables'!C108</f>
        <v>72</v>
      </c>
      <c r="D106" s="23">
        <f>'Pivot Tables'!D108</f>
        <v>200</v>
      </c>
      <c r="E106" s="23">
        <f>'Pivot Tables'!E108</f>
        <v>507</v>
      </c>
      <c r="F106" s="167">
        <f t="shared" si="9"/>
        <v>0.39447731755424065</v>
      </c>
      <c r="G106" s="23">
        <f>'Pivot Tables'!G108</f>
        <v>327</v>
      </c>
      <c r="H106" s="23">
        <f>'Pivot Tables'!H108</f>
        <v>543</v>
      </c>
      <c r="I106" s="167">
        <f t="shared" si="10"/>
        <v>0.60220994475138123</v>
      </c>
      <c r="J106" s="23">
        <f>'Pivot Tables'!J108</f>
        <v>114</v>
      </c>
      <c r="K106" s="23">
        <f>'Pivot Tables'!K108</f>
        <v>166</v>
      </c>
      <c r="L106" s="167">
        <f t="shared" si="11"/>
        <v>0.68674698795180722</v>
      </c>
      <c r="M106" s="23">
        <f>'Pivot Tables'!M108</f>
        <v>1368</v>
      </c>
      <c r="N106" s="23">
        <f>'Pivot Tables'!N108</f>
        <v>93</v>
      </c>
      <c r="O106" s="23">
        <f>'Pivot Tables'!O108</f>
        <v>310</v>
      </c>
      <c r="P106" s="23">
        <f>'Pivot Tables'!P108</f>
        <v>403</v>
      </c>
      <c r="Q106" s="23">
        <f>'Pivot Tables'!Q108</f>
        <v>291</v>
      </c>
      <c r="R106" s="23">
        <f>'Pivot Tables'!R108</f>
        <v>280</v>
      </c>
      <c r="S106" s="23">
        <f>'Pivot Tables'!S108</f>
        <v>24</v>
      </c>
      <c r="T106" s="23">
        <f>'Pivot Tables'!T108</f>
        <v>172</v>
      </c>
      <c r="U106" s="23">
        <f>'Pivot Tables'!U108</f>
        <v>123</v>
      </c>
      <c r="V106" s="168">
        <f>Table1[[#This Row],[Points]]/Table1[[#This Row],[GP]]</f>
        <v>19</v>
      </c>
      <c r="W106" s="168">
        <f>Table1[[#This Row],[O Reb]]/Table1[[#This Row],[GP]]</f>
        <v>1.2916666666666667</v>
      </c>
      <c r="X106" s="168">
        <f>Table1[[#This Row],[D Reb]]/Table1[[#This Row],[GP]]</f>
        <v>4.3055555555555554</v>
      </c>
      <c r="Y106" s="168">
        <f>Table1[[#This Row],[Reb]]/Table1[[#This Row],[GP]]</f>
        <v>5.5972222222222223</v>
      </c>
      <c r="Z106" s="168">
        <f>Table1[[#This Row],[Assists]]/Table1[[#This Row],[GP]]</f>
        <v>4.041666666666667</v>
      </c>
      <c r="AA106" s="168">
        <f>Table1[[#This Row],[Steals]]/Table1[[#This Row],[GP]]</f>
        <v>3.8888888888888888</v>
      </c>
      <c r="AB106" s="168">
        <f>Table1[[#This Row],[Blocks]]/Table1[[#This Row],[GP]]</f>
        <v>0.33333333333333331</v>
      </c>
      <c r="AC106" s="168">
        <f>Table1[[#This Row],[TOs]]/Table1[[#This Row],[GP]]</f>
        <v>2.3888888888888888</v>
      </c>
      <c r="AD106" s="168">
        <f>Table1[[#This Row],[Fouls]]/Table1[[#This Row],[GP]]</f>
        <v>1.7083333333333333</v>
      </c>
    </row>
    <row r="107" spans="2:30">
      <c r="B107" s="23" t="str">
        <f>'Pivot Tables'!B109</f>
        <v>Mark Himle, 2009</v>
      </c>
      <c r="C107" s="23">
        <f>'Pivot Tables'!C109</f>
        <v>50</v>
      </c>
      <c r="D107" s="23">
        <f>'Pivot Tables'!D109</f>
        <v>0</v>
      </c>
      <c r="E107" s="23">
        <f>'Pivot Tables'!E109</f>
        <v>1</v>
      </c>
      <c r="F107" s="167">
        <f t="shared" si="9"/>
        <v>0</v>
      </c>
      <c r="G107" s="23">
        <f>'Pivot Tables'!G109</f>
        <v>70</v>
      </c>
      <c r="H107" s="23">
        <f>'Pivot Tables'!H109</f>
        <v>201</v>
      </c>
      <c r="I107" s="167">
        <f t="shared" si="10"/>
        <v>0.34825870646766172</v>
      </c>
      <c r="J107" s="23">
        <f>'Pivot Tables'!J109</f>
        <v>16</v>
      </c>
      <c r="K107" s="23">
        <f>'Pivot Tables'!K109</f>
        <v>53</v>
      </c>
      <c r="L107" s="167">
        <f t="shared" si="11"/>
        <v>0.30188679245283018</v>
      </c>
      <c r="M107" s="23">
        <f>'Pivot Tables'!M109</f>
        <v>156</v>
      </c>
      <c r="N107" s="23">
        <f>'Pivot Tables'!N109</f>
        <v>107</v>
      </c>
      <c r="O107" s="23">
        <f>'Pivot Tables'!O109</f>
        <v>168</v>
      </c>
      <c r="P107" s="23">
        <f>'Pivot Tables'!P109</f>
        <v>275</v>
      </c>
      <c r="Q107" s="23">
        <f>'Pivot Tables'!Q109</f>
        <v>20</v>
      </c>
      <c r="R107" s="23">
        <f>'Pivot Tables'!R109</f>
        <v>50</v>
      </c>
      <c r="S107" s="23">
        <f>'Pivot Tables'!S109</f>
        <v>31</v>
      </c>
      <c r="T107" s="23">
        <f>'Pivot Tables'!T109</f>
        <v>60</v>
      </c>
      <c r="U107" s="23">
        <f>'Pivot Tables'!U109</f>
        <v>50</v>
      </c>
      <c r="V107" s="168">
        <f>Table1[[#This Row],[Points]]/Table1[[#This Row],[GP]]</f>
        <v>3.12</v>
      </c>
      <c r="W107" s="168">
        <f>Table1[[#This Row],[O Reb]]/Table1[[#This Row],[GP]]</f>
        <v>2.14</v>
      </c>
      <c r="X107" s="168">
        <f>Table1[[#This Row],[D Reb]]/Table1[[#This Row],[GP]]</f>
        <v>3.36</v>
      </c>
      <c r="Y107" s="168">
        <f>Table1[[#This Row],[Reb]]/Table1[[#This Row],[GP]]</f>
        <v>5.5</v>
      </c>
      <c r="Z107" s="168">
        <f>Table1[[#This Row],[Assists]]/Table1[[#This Row],[GP]]</f>
        <v>0.4</v>
      </c>
      <c r="AA107" s="168">
        <f>Table1[[#This Row],[Steals]]/Table1[[#This Row],[GP]]</f>
        <v>1</v>
      </c>
      <c r="AB107" s="168">
        <f>Table1[[#This Row],[Blocks]]/Table1[[#This Row],[GP]]</f>
        <v>0.62</v>
      </c>
      <c r="AC107" s="168">
        <f>Table1[[#This Row],[TOs]]/Table1[[#This Row],[GP]]</f>
        <v>1.2</v>
      </c>
      <c r="AD107" s="168">
        <f>Table1[[#This Row],[Fouls]]/Table1[[#This Row],[GP]]</f>
        <v>1</v>
      </c>
    </row>
    <row r="108" spans="2:30">
      <c r="B108" s="23" t="str">
        <f>'Pivot Tables'!B110</f>
        <v>Matt Hiatt, 2007</v>
      </c>
      <c r="C108" s="23">
        <f>'Pivot Tables'!C110</f>
        <v>44</v>
      </c>
      <c r="D108" s="23">
        <f>'Pivot Tables'!D110</f>
        <v>14</v>
      </c>
      <c r="E108" s="23">
        <f>'Pivot Tables'!E110</f>
        <v>45</v>
      </c>
      <c r="F108" s="167">
        <f t="shared" si="9"/>
        <v>0.31111111111111112</v>
      </c>
      <c r="G108" s="23">
        <f>'Pivot Tables'!G110</f>
        <v>23</v>
      </c>
      <c r="H108" s="23">
        <f>'Pivot Tables'!H110</f>
        <v>52</v>
      </c>
      <c r="I108" s="167">
        <f t="shared" si="10"/>
        <v>0.44230769230769229</v>
      </c>
      <c r="J108" s="23">
        <f>'Pivot Tables'!J110</f>
        <v>24</v>
      </c>
      <c r="K108" s="23">
        <f>'Pivot Tables'!K110</f>
        <v>35</v>
      </c>
      <c r="L108" s="167">
        <f t="shared" si="11"/>
        <v>0.68571428571428572</v>
      </c>
      <c r="M108" s="23">
        <f>'Pivot Tables'!M110</f>
        <v>112</v>
      </c>
      <c r="N108" s="23">
        <f>'Pivot Tables'!N110</f>
        <v>16</v>
      </c>
      <c r="O108" s="23">
        <f>'Pivot Tables'!O110</f>
        <v>29</v>
      </c>
      <c r="P108" s="23">
        <f>'Pivot Tables'!P110</f>
        <v>45</v>
      </c>
      <c r="Q108" s="23">
        <f>'Pivot Tables'!Q110</f>
        <v>52</v>
      </c>
      <c r="R108" s="23">
        <f>'Pivot Tables'!R110</f>
        <v>16</v>
      </c>
      <c r="S108" s="23">
        <f>'Pivot Tables'!S110</f>
        <v>0</v>
      </c>
      <c r="T108" s="23">
        <f>'Pivot Tables'!T110</f>
        <v>45</v>
      </c>
      <c r="U108" s="23">
        <f>'Pivot Tables'!U110</f>
        <v>0</v>
      </c>
      <c r="V108" s="168">
        <f>Table1[[#This Row],[Points]]/Table1[[#This Row],[GP]]</f>
        <v>2.5454545454545454</v>
      </c>
      <c r="W108" s="168">
        <f>Table1[[#This Row],[O Reb]]/Table1[[#This Row],[GP]]</f>
        <v>0.36363636363636365</v>
      </c>
      <c r="X108" s="168">
        <f>Table1[[#This Row],[D Reb]]/Table1[[#This Row],[GP]]</f>
        <v>0.65909090909090906</v>
      </c>
      <c r="Y108" s="168">
        <f>Table1[[#This Row],[Reb]]/Table1[[#This Row],[GP]]</f>
        <v>1.0227272727272727</v>
      </c>
      <c r="Z108" s="168">
        <f>Table1[[#This Row],[Assists]]/Table1[[#This Row],[GP]]</f>
        <v>1.1818181818181819</v>
      </c>
      <c r="AA108" s="168">
        <f>Table1[[#This Row],[Steals]]/Table1[[#This Row],[GP]]</f>
        <v>0.36363636363636365</v>
      </c>
      <c r="AB108" s="168">
        <f>Table1[[#This Row],[Blocks]]/Table1[[#This Row],[GP]]</f>
        <v>0</v>
      </c>
      <c r="AC108" s="168">
        <f>Table1[[#This Row],[TOs]]/Table1[[#This Row],[GP]]</f>
        <v>1.0227272727272727</v>
      </c>
      <c r="AD108" s="168">
        <f>Table1[[#This Row],[Fouls]]/Table1[[#This Row],[GP]]</f>
        <v>0</v>
      </c>
    </row>
    <row r="109" spans="2:30">
      <c r="B109" s="23" t="str">
        <f>'Pivot Tables'!B111</f>
        <v>Matt Lougee, 2009</v>
      </c>
      <c r="C109" s="23">
        <f>'Pivot Tables'!C111</f>
        <v>70</v>
      </c>
      <c r="D109" s="23">
        <f>'Pivot Tables'!D111</f>
        <v>102</v>
      </c>
      <c r="E109" s="23">
        <f>'Pivot Tables'!E111</f>
        <v>314</v>
      </c>
      <c r="F109" s="167">
        <f t="shared" si="9"/>
        <v>0.32484076433121017</v>
      </c>
      <c r="G109" s="23">
        <f>'Pivot Tables'!G111</f>
        <v>214</v>
      </c>
      <c r="H109" s="23">
        <f>'Pivot Tables'!H111</f>
        <v>508</v>
      </c>
      <c r="I109" s="167">
        <f t="shared" si="10"/>
        <v>0.42125984251968501</v>
      </c>
      <c r="J109" s="23">
        <f>'Pivot Tables'!J111</f>
        <v>189</v>
      </c>
      <c r="K109" s="23">
        <f>'Pivot Tables'!K111</f>
        <v>264</v>
      </c>
      <c r="L109" s="167">
        <f t="shared" si="11"/>
        <v>0.71590909090909094</v>
      </c>
      <c r="M109" s="23">
        <f>'Pivot Tables'!M111</f>
        <v>923</v>
      </c>
      <c r="N109" s="23">
        <f>'Pivot Tables'!N111</f>
        <v>65</v>
      </c>
      <c r="O109" s="23">
        <f>'Pivot Tables'!O111</f>
        <v>254</v>
      </c>
      <c r="P109" s="23">
        <f>'Pivot Tables'!P111</f>
        <v>319</v>
      </c>
      <c r="Q109" s="23">
        <f>'Pivot Tables'!Q111</f>
        <v>170</v>
      </c>
      <c r="R109" s="23">
        <f>'Pivot Tables'!R111</f>
        <v>136</v>
      </c>
      <c r="S109" s="23">
        <f>'Pivot Tables'!S111</f>
        <v>10</v>
      </c>
      <c r="T109" s="23">
        <f>'Pivot Tables'!T111</f>
        <v>206</v>
      </c>
      <c r="U109" s="23">
        <f>'Pivot Tables'!U111</f>
        <v>64</v>
      </c>
      <c r="V109" s="168">
        <f>Table1[[#This Row],[Points]]/Table1[[#This Row],[GP]]</f>
        <v>13.185714285714285</v>
      </c>
      <c r="W109" s="168">
        <f>Table1[[#This Row],[O Reb]]/Table1[[#This Row],[GP]]</f>
        <v>0.9285714285714286</v>
      </c>
      <c r="X109" s="168">
        <f>Table1[[#This Row],[D Reb]]/Table1[[#This Row],[GP]]</f>
        <v>3.6285714285714286</v>
      </c>
      <c r="Y109" s="168">
        <f>Table1[[#This Row],[Reb]]/Table1[[#This Row],[GP]]</f>
        <v>4.5571428571428569</v>
      </c>
      <c r="Z109" s="168">
        <f>Table1[[#This Row],[Assists]]/Table1[[#This Row],[GP]]</f>
        <v>2.4285714285714284</v>
      </c>
      <c r="AA109" s="168">
        <f>Table1[[#This Row],[Steals]]/Table1[[#This Row],[GP]]</f>
        <v>1.9428571428571428</v>
      </c>
      <c r="AB109" s="168">
        <f>Table1[[#This Row],[Blocks]]/Table1[[#This Row],[GP]]</f>
        <v>0.14285714285714285</v>
      </c>
      <c r="AC109" s="168">
        <f>Table1[[#This Row],[TOs]]/Table1[[#This Row],[GP]]</f>
        <v>2.9428571428571431</v>
      </c>
      <c r="AD109" s="168">
        <f>Table1[[#This Row],[Fouls]]/Table1[[#This Row],[GP]]</f>
        <v>0.91428571428571426</v>
      </c>
    </row>
    <row r="110" spans="2:30">
      <c r="B110" s="23" t="str">
        <f>'Pivot Tables'!B112</f>
        <v>Matt Stirmel, 2024</v>
      </c>
      <c r="C110" s="23">
        <f>'Pivot Tables'!C112</f>
        <v>17</v>
      </c>
      <c r="D110" s="23">
        <f>'Pivot Tables'!D112</f>
        <v>0</v>
      </c>
      <c r="E110" s="23">
        <f>'Pivot Tables'!E112</f>
        <v>3</v>
      </c>
      <c r="F110" s="167">
        <f t="shared" si="9"/>
        <v>0</v>
      </c>
      <c r="G110" s="23">
        <f>'Pivot Tables'!G112</f>
        <v>3</v>
      </c>
      <c r="H110" s="23">
        <f>'Pivot Tables'!H112</f>
        <v>4</v>
      </c>
      <c r="I110" s="167">
        <f t="shared" si="10"/>
        <v>0.75</v>
      </c>
      <c r="J110" s="23">
        <f>'Pivot Tables'!J112</f>
        <v>1</v>
      </c>
      <c r="K110" s="23">
        <f>'Pivot Tables'!K112</f>
        <v>4</v>
      </c>
      <c r="L110" s="167">
        <f t="shared" si="11"/>
        <v>0.25</v>
      </c>
      <c r="M110" s="23">
        <f>'Pivot Tables'!M112</f>
        <v>7</v>
      </c>
      <c r="N110" s="23">
        <f>'Pivot Tables'!N112</f>
        <v>1</v>
      </c>
      <c r="O110" s="23">
        <f>'Pivot Tables'!O112</f>
        <v>4</v>
      </c>
      <c r="P110" s="23">
        <f>'Pivot Tables'!P112</f>
        <v>5</v>
      </c>
      <c r="Q110" s="23">
        <f>'Pivot Tables'!Q112</f>
        <v>1</v>
      </c>
      <c r="R110" s="23">
        <f>'Pivot Tables'!R112</f>
        <v>1</v>
      </c>
      <c r="S110" s="23">
        <f>'Pivot Tables'!S112</f>
        <v>0</v>
      </c>
      <c r="T110" s="23">
        <f>'Pivot Tables'!T112</f>
        <v>6</v>
      </c>
      <c r="U110" s="23">
        <f>'Pivot Tables'!U112</f>
        <v>6</v>
      </c>
      <c r="V110" s="168">
        <f>Table1[[#This Row],[Points]]/Table1[[#This Row],[GP]]</f>
        <v>0.41176470588235292</v>
      </c>
      <c r="W110" s="168">
        <f>Table1[[#This Row],[O Reb]]/Table1[[#This Row],[GP]]</f>
        <v>5.8823529411764705E-2</v>
      </c>
      <c r="X110" s="168">
        <f>Table1[[#This Row],[D Reb]]/Table1[[#This Row],[GP]]</f>
        <v>0.23529411764705882</v>
      </c>
      <c r="Y110" s="168">
        <f>Table1[[#This Row],[Reb]]/Table1[[#This Row],[GP]]</f>
        <v>0.29411764705882354</v>
      </c>
      <c r="Z110" s="168">
        <f>Table1[[#This Row],[Assists]]/Table1[[#This Row],[GP]]</f>
        <v>5.8823529411764705E-2</v>
      </c>
      <c r="AA110" s="168">
        <f>Table1[[#This Row],[Steals]]/Table1[[#This Row],[GP]]</f>
        <v>5.8823529411764705E-2</v>
      </c>
      <c r="AB110" s="168">
        <f>Table1[[#This Row],[Blocks]]/Table1[[#This Row],[GP]]</f>
        <v>0</v>
      </c>
      <c r="AC110" s="168">
        <f>Table1[[#This Row],[TOs]]/Table1[[#This Row],[GP]]</f>
        <v>0.35294117647058826</v>
      </c>
      <c r="AD110" s="168">
        <f>Table1[[#This Row],[Fouls]]/Table1[[#This Row],[GP]]</f>
        <v>0.35294117647058826</v>
      </c>
    </row>
    <row r="111" spans="2:30">
      <c r="B111" s="23" t="str">
        <f>'Pivot Tables'!B113</f>
        <v>Maxx Cowger, 2018</v>
      </c>
      <c r="C111" s="23">
        <f>'Pivot Tables'!C113</f>
        <v>45</v>
      </c>
      <c r="D111" s="23">
        <f>'Pivot Tables'!D113</f>
        <v>2</v>
      </c>
      <c r="E111" s="23">
        <f>'Pivot Tables'!E113</f>
        <v>9</v>
      </c>
      <c r="F111" s="167">
        <f t="shared" si="9"/>
        <v>0.22222222222222221</v>
      </c>
      <c r="G111" s="23">
        <f>'Pivot Tables'!G113</f>
        <v>12</v>
      </c>
      <c r="H111" s="23">
        <f>'Pivot Tables'!H113</f>
        <v>36</v>
      </c>
      <c r="I111" s="167">
        <f t="shared" si="10"/>
        <v>0.33333333333333331</v>
      </c>
      <c r="J111" s="23">
        <f>'Pivot Tables'!J113</f>
        <v>13</v>
      </c>
      <c r="K111" s="23">
        <f>'Pivot Tables'!K113</f>
        <v>35</v>
      </c>
      <c r="L111" s="167">
        <f t="shared" si="11"/>
        <v>0.37142857142857144</v>
      </c>
      <c r="M111" s="23">
        <f>'Pivot Tables'!M113</f>
        <v>43</v>
      </c>
      <c r="N111" s="23">
        <f>'Pivot Tables'!N113</f>
        <v>10</v>
      </c>
      <c r="O111" s="23">
        <f>'Pivot Tables'!O113</f>
        <v>21</v>
      </c>
      <c r="P111" s="23">
        <f>'Pivot Tables'!P113</f>
        <v>31</v>
      </c>
      <c r="Q111" s="23">
        <f>'Pivot Tables'!Q113</f>
        <v>18</v>
      </c>
      <c r="R111" s="23">
        <f>'Pivot Tables'!R113</f>
        <v>4</v>
      </c>
      <c r="S111" s="23">
        <f>'Pivot Tables'!S113</f>
        <v>0</v>
      </c>
      <c r="T111" s="23">
        <f>'Pivot Tables'!T113</f>
        <v>23</v>
      </c>
      <c r="U111" s="23">
        <f>'Pivot Tables'!U113</f>
        <v>33</v>
      </c>
      <c r="V111" s="168">
        <f>Table1[[#This Row],[Points]]/Table1[[#This Row],[GP]]</f>
        <v>0.9555555555555556</v>
      </c>
      <c r="W111" s="168">
        <f>Table1[[#This Row],[O Reb]]/Table1[[#This Row],[GP]]</f>
        <v>0.22222222222222221</v>
      </c>
      <c r="X111" s="168">
        <f>Table1[[#This Row],[D Reb]]/Table1[[#This Row],[GP]]</f>
        <v>0.46666666666666667</v>
      </c>
      <c r="Y111" s="168">
        <f>Table1[[#This Row],[Reb]]/Table1[[#This Row],[GP]]</f>
        <v>0.68888888888888888</v>
      </c>
      <c r="Z111" s="168">
        <f>Table1[[#This Row],[Assists]]/Table1[[#This Row],[GP]]</f>
        <v>0.4</v>
      </c>
      <c r="AA111" s="168">
        <f>Table1[[#This Row],[Steals]]/Table1[[#This Row],[GP]]</f>
        <v>8.8888888888888892E-2</v>
      </c>
      <c r="AB111" s="168">
        <f>Table1[[#This Row],[Blocks]]/Table1[[#This Row],[GP]]</f>
        <v>0</v>
      </c>
      <c r="AC111" s="168">
        <f>Table1[[#This Row],[TOs]]/Table1[[#This Row],[GP]]</f>
        <v>0.51111111111111107</v>
      </c>
      <c r="AD111" s="168">
        <f>Table1[[#This Row],[Fouls]]/Table1[[#This Row],[GP]]</f>
        <v>0.73333333333333328</v>
      </c>
    </row>
    <row r="112" spans="2:30">
      <c r="B112" s="23" t="str">
        <f>'Pivot Tables'!B114</f>
        <v>Mike Christensen, 2013</v>
      </c>
      <c r="C112" s="23">
        <f>'Pivot Tables'!C114</f>
        <v>78</v>
      </c>
      <c r="D112" s="23">
        <f>'Pivot Tables'!D114</f>
        <v>6</v>
      </c>
      <c r="E112" s="23">
        <f>'Pivot Tables'!E114</f>
        <v>24</v>
      </c>
      <c r="F112" s="167">
        <f t="shared" si="9"/>
        <v>0.25</v>
      </c>
      <c r="G112" s="23">
        <f>'Pivot Tables'!G114</f>
        <v>55</v>
      </c>
      <c r="H112" s="23">
        <f>'Pivot Tables'!H114</f>
        <v>208</v>
      </c>
      <c r="I112" s="167">
        <f t="shared" si="10"/>
        <v>0.26442307692307693</v>
      </c>
      <c r="J112" s="23">
        <f>'Pivot Tables'!J114</f>
        <v>17</v>
      </c>
      <c r="K112" s="23">
        <f>'Pivot Tables'!K114</f>
        <v>63</v>
      </c>
      <c r="L112" s="167">
        <f t="shared" si="11"/>
        <v>0.26984126984126983</v>
      </c>
      <c r="M112" s="23">
        <f>'Pivot Tables'!M114</f>
        <v>253</v>
      </c>
      <c r="N112" s="23">
        <f>'Pivot Tables'!N114</f>
        <v>38</v>
      </c>
      <c r="O112" s="23">
        <f>'Pivot Tables'!O114</f>
        <v>73</v>
      </c>
      <c r="P112" s="23">
        <f>'Pivot Tables'!P114</f>
        <v>111</v>
      </c>
      <c r="Q112" s="23">
        <f>'Pivot Tables'!Q114</f>
        <v>43</v>
      </c>
      <c r="R112" s="23">
        <f>'Pivot Tables'!R114</f>
        <v>61</v>
      </c>
      <c r="S112" s="23">
        <f>'Pivot Tables'!S114</f>
        <v>0</v>
      </c>
      <c r="T112" s="23">
        <f>'Pivot Tables'!T114</f>
        <v>119</v>
      </c>
      <c r="U112" s="23">
        <f>'Pivot Tables'!U114</f>
        <v>39</v>
      </c>
      <c r="V112" s="168">
        <f>Table1[[#This Row],[Points]]/Table1[[#This Row],[GP]]</f>
        <v>3.2435897435897436</v>
      </c>
      <c r="W112" s="168">
        <f>Table1[[#This Row],[O Reb]]/Table1[[#This Row],[GP]]</f>
        <v>0.48717948717948717</v>
      </c>
      <c r="X112" s="168">
        <f>Table1[[#This Row],[D Reb]]/Table1[[#This Row],[GP]]</f>
        <v>0.9358974358974359</v>
      </c>
      <c r="Y112" s="168">
        <f>Table1[[#This Row],[Reb]]/Table1[[#This Row],[GP]]</f>
        <v>1.4230769230769231</v>
      </c>
      <c r="Z112" s="168">
        <f>Table1[[#This Row],[Assists]]/Table1[[#This Row],[GP]]</f>
        <v>0.55128205128205132</v>
      </c>
      <c r="AA112" s="168">
        <f>Table1[[#This Row],[Steals]]/Table1[[#This Row],[GP]]</f>
        <v>0.78205128205128205</v>
      </c>
      <c r="AB112" s="168">
        <f>Table1[[#This Row],[Blocks]]/Table1[[#This Row],[GP]]</f>
        <v>0</v>
      </c>
      <c r="AC112" s="168">
        <f>Table1[[#This Row],[TOs]]/Table1[[#This Row],[GP]]</f>
        <v>1.5256410256410255</v>
      </c>
      <c r="AD112" s="168">
        <f>Table1[[#This Row],[Fouls]]/Table1[[#This Row],[GP]]</f>
        <v>0.5</v>
      </c>
    </row>
    <row r="113" spans="2:30">
      <c r="B113" s="23" t="str">
        <f>'Pivot Tables'!B115</f>
        <v>Mike Kimsey, 2008</v>
      </c>
      <c r="C113" s="23">
        <f>'Pivot Tables'!C115</f>
        <v>26</v>
      </c>
      <c r="D113" s="23">
        <f>'Pivot Tables'!D115</f>
        <v>0</v>
      </c>
      <c r="E113" s="23">
        <f>'Pivot Tables'!E115</f>
        <v>2</v>
      </c>
      <c r="F113" s="167">
        <f t="shared" si="9"/>
        <v>0</v>
      </c>
      <c r="G113" s="23">
        <f>'Pivot Tables'!G115</f>
        <v>5</v>
      </c>
      <c r="H113" s="23">
        <f>'Pivot Tables'!H115</f>
        <v>30</v>
      </c>
      <c r="I113" s="167">
        <f t="shared" si="10"/>
        <v>0.16666666666666666</v>
      </c>
      <c r="J113" s="23">
        <f>'Pivot Tables'!J115</f>
        <v>2</v>
      </c>
      <c r="K113" s="23">
        <f>'Pivot Tables'!K115</f>
        <v>13</v>
      </c>
      <c r="L113" s="167">
        <f t="shared" si="11"/>
        <v>0.15384615384615385</v>
      </c>
      <c r="M113" s="23">
        <f>'Pivot Tables'!M115</f>
        <v>12</v>
      </c>
      <c r="N113" s="23">
        <f>'Pivot Tables'!N115</f>
        <v>14</v>
      </c>
      <c r="O113" s="23">
        <f>'Pivot Tables'!O115</f>
        <v>41</v>
      </c>
      <c r="P113" s="23">
        <f>'Pivot Tables'!P115</f>
        <v>55</v>
      </c>
      <c r="Q113" s="23">
        <f>'Pivot Tables'!Q115</f>
        <v>4</v>
      </c>
      <c r="R113" s="23">
        <f>'Pivot Tables'!R115</f>
        <v>26</v>
      </c>
      <c r="S113" s="23">
        <f>'Pivot Tables'!S115</f>
        <v>4</v>
      </c>
      <c r="T113" s="23">
        <f>'Pivot Tables'!T115</f>
        <v>22</v>
      </c>
      <c r="U113" s="23">
        <f>'Pivot Tables'!U115</f>
        <v>0</v>
      </c>
      <c r="V113" s="168">
        <f>Table1[[#This Row],[Points]]/Table1[[#This Row],[GP]]</f>
        <v>0.46153846153846156</v>
      </c>
      <c r="W113" s="168">
        <f>Table1[[#This Row],[O Reb]]/Table1[[#This Row],[GP]]</f>
        <v>0.53846153846153844</v>
      </c>
      <c r="X113" s="168">
        <f>Table1[[#This Row],[D Reb]]/Table1[[#This Row],[GP]]</f>
        <v>1.5769230769230769</v>
      </c>
      <c r="Y113" s="168">
        <f>Table1[[#This Row],[Reb]]/Table1[[#This Row],[GP]]</f>
        <v>2.1153846153846154</v>
      </c>
      <c r="Z113" s="168">
        <f>Table1[[#This Row],[Assists]]/Table1[[#This Row],[GP]]</f>
        <v>0.15384615384615385</v>
      </c>
      <c r="AA113" s="168">
        <f>Table1[[#This Row],[Steals]]/Table1[[#This Row],[GP]]</f>
        <v>1</v>
      </c>
      <c r="AB113" s="168">
        <f>Table1[[#This Row],[Blocks]]/Table1[[#This Row],[GP]]</f>
        <v>0.15384615384615385</v>
      </c>
      <c r="AC113" s="168">
        <f>Table1[[#This Row],[TOs]]/Table1[[#This Row],[GP]]</f>
        <v>0.84615384615384615</v>
      </c>
      <c r="AD113" s="168">
        <f>Table1[[#This Row],[Fouls]]/Table1[[#This Row],[GP]]</f>
        <v>0</v>
      </c>
    </row>
    <row r="114" spans="2:30">
      <c r="B114" s="23" t="str">
        <f>'Pivot Tables'!B116</f>
        <v>Mitch Haynes, 1993</v>
      </c>
      <c r="C114" s="23">
        <f>'Pivot Tables'!C116</f>
        <v>15</v>
      </c>
      <c r="D114" s="23">
        <f>'Pivot Tables'!D116</f>
        <v>0</v>
      </c>
      <c r="E114" s="23">
        <f>'Pivot Tables'!E116</f>
        <v>0</v>
      </c>
      <c r="F114" s="167" t="e">
        <f t="shared" si="9"/>
        <v>#DIV/0!</v>
      </c>
      <c r="G114" s="23">
        <f>'Pivot Tables'!G116</f>
        <v>3</v>
      </c>
      <c r="H114" s="23">
        <f>'Pivot Tables'!H116</f>
        <v>4</v>
      </c>
      <c r="I114" s="167">
        <f t="shared" si="10"/>
        <v>0.75</v>
      </c>
      <c r="J114" s="23">
        <f>'Pivot Tables'!J116</f>
        <v>4</v>
      </c>
      <c r="K114" s="23">
        <f>'Pivot Tables'!K116</f>
        <v>6</v>
      </c>
      <c r="L114" s="167">
        <f t="shared" si="11"/>
        <v>0.66666666666666663</v>
      </c>
      <c r="M114" s="23">
        <f>'Pivot Tables'!M116</f>
        <v>10</v>
      </c>
      <c r="N114" s="23">
        <f>'Pivot Tables'!N116</f>
        <v>6</v>
      </c>
      <c r="O114" s="23">
        <f>'Pivot Tables'!O116</f>
        <v>5</v>
      </c>
      <c r="P114" s="23">
        <f>'Pivot Tables'!P116</f>
        <v>11</v>
      </c>
      <c r="Q114" s="23">
        <f>'Pivot Tables'!Q116</f>
        <v>3</v>
      </c>
      <c r="R114" s="23">
        <f>'Pivot Tables'!R116</f>
        <v>1</v>
      </c>
      <c r="S114" s="23">
        <f>'Pivot Tables'!S116</f>
        <v>0</v>
      </c>
      <c r="T114" s="23">
        <f>'Pivot Tables'!T116</f>
        <v>1</v>
      </c>
      <c r="U114" s="23">
        <f>'Pivot Tables'!U116</f>
        <v>0</v>
      </c>
      <c r="V114" s="168">
        <f>Table1[[#This Row],[Points]]/Table1[[#This Row],[GP]]</f>
        <v>0.66666666666666663</v>
      </c>
      <c r="W114" s="168">
        <f>Table1[[#This Row],[O Reb]]/Table1[[#This Row],[GP]]</f>
        <v>0.4</v>
      </c>
      <c r="X114" s="168">
        <f>Table1[[#This Row],[D Reb]]/Table1[[#This Row],[GP]]</f>
        <v>0.33333333333333331</v>
      </c>
      <c r="Y114" s="168">
        <f>Table1[[#This Row],[Reb]]/Table1[[#This Row],[GP]]</f>
        <v>0.73333333333333328</v>
      </c>
      <c r="Z114" s="168">
        <f>Table1[[#This Row],[Assists]]/Table1[[#This Row],[GP]]</f>
        <v>0.2</v>
      </c>
      <c r="AA114" s="168">
        <f>Table1[[#This Row],[Steals]]/Table1[[#This Row],[GP]]</f>
        <v>6.6666666666666666E-2</v>
      </c>
      <c r="AB114" s="168">
        <f>Table1[[#This Row],[Blocks]]/Table1[[#This Row],[GP]]</f>
        <v>0</v>
      </c>
      <c r="AC114" s="168">
        <f>Table1[[#This Row],[TOs]]/Table1[[#This Row],[GP]]</f>
        <v>6.6666666666666666E-2</v>
      </c>
      <c r="AD114" s="168">
        <f>Table1[[#This Row],[Fouls]]/Table1[[#This Row],[GP]]</f>
        <v>0</v>
      </c>
    </row>
    <row r="115" spans="2:30">
      <c r="B115" s="23" t="str">
        <f>'Pivot Tables'!B117</f>
        <v>Mitch Locke, 1996</v>
      </c>
      <c r="C115" s="23">
        <f>'Pivot Tables'!C117</f>
        <v>62</v>
      </c>
      <c r="D115" s="23">
        <f>'Pivot Tables'!D117</f>
        <v>8</v>
      </c>
      <c r="E115" s="23">
        <f>'Pivot Tables'!E117</f>
        <v>34</v>
      </c>
      <c r="F115" s="167">
        <f t="shared" si="9"/>
        <v>0.23529411764705882</v>
      </c>
      <c r="G115" s="23">
        <f>'Pivot Tables'!G117</f>
        <v>159</v>
      </c>
      <c r="H115" s="23">
        <f>'Pivot Tables'!H117</f>
        <v>441</v>
      </c>
      <c r="I115" s="167">
        <f t="shared" si="10"/>
        <v>0.36054421768707484</v>
      </c>
      <c r="J115" s="23">
        <f>'Pivot Tables'!J117</f>
        <v>128</v>
      </c>
      <c r="K115" s="23">
        <f>'Pivot Tables'!K117</f>
        <v>240</v>
      </c>
      <c r="L115" s="167">
        <f t="shared" si="11"/>
        <v>0.53333333333333333</v>
      </c>
      <c r="M115" s="23">
        <f>'Pivot Tables'!M117</f>
        <v>470</v>
      </c>
      <c r="N115" s="23">
        <f>'Pivot Tables'!N117</f>
        <v>104</v>
      </c>
      <c r="O115" s="23">
        <f>'Pivot Tables'!O117</f>
        <v>110</v>
      </c>
      <c r="P115" s="23">
        <f>'Pivot Tables'!P117</f>
        <v>214</v>
      </c>
      <c r="Q115" s="23">
        <f>'Pivot Tables'!Q117</f>
        <v>138</v>
      </c>
      <c r="R115" s="23">
        <f>'Pivot Tables'!R117</f>
        <v>84</v>
      </c>
      <c r="S115" s="23">
        <f>'Pivot Tables'!S117</f>
        <v>0</v>
      </c>
      <c r="T115" s="23">
        <f>'Pivot Tables'!T117</f>
        <v>130</v>
      </c>
      <c r="U115" s="23">
        <f>'Pivot Tables'!U117</f>
        <v>0</v>
      </c>
      <c r="V115" s="168">
        <f>Table1[[#This Row],[Points]]/Table1[[#This Row],[GP]]</f>
        <v>7.580645161290323</v>
      </c>
      <c r="W115" s="168">
        <f>Table1[[#This Row],[O Reb]]/Table1[[#This Row],[GP]]</f>
        <v>1.6774193548387097</v>
      </c>
      <c r="X115" s="168">
        <f>Table1[[#This Row],[D Reb]]/Table1[[#This Row],[GP]]</f>
        <v>1.7741935483870968</v>
      </c>
      <c r="Y115" s="168">
        <f>Table1[[#This Row],[Reb]]/Table1[[#This Row],[GP]]</f>
        <v>3.4516129032258065</v>
      </c>
      <c r="Z115" s="168">
        <f>Table1[[#This Row],[Assists]]/Table1[[#This Row],[GP]]</f>
        <v>2.225806451612903</v>
      </c>
      <c r="AA115" s="168">
        <f>Table1[[#This Row],[Steals]]/Table1[[#This Row],[GP]]</f>
        <v>1.3548387096774193</v>
      </c>
      <c r="AB115" s="168">
        <f>Table1[[#This Row],[Blocks]]/Table1[[#This Row],[GP]]</f>
        <v>0</v>
      </c>
      <c r="AC115" s="168">
        <f>Table1[[#This Row],[TOs]]/Table1[[#This Row],[GP]]</f>
        <v>2.096774193548387</v>
      </c>
      <c r="AD115" s="168">
        <f>Table1[[#This Row],[Fouls]]/Table1[[#This Row],[GP]]</f>
        <v>0</v>
      </c>
    </row>
    <row r="116" spans="2:30">
      <c r="B116" s="23" t="str">
        <f>'Pivot Tables'!B118</f>
        <v>Morgan Donner, 1998</v>
      </c>
      <c r="C116" s="23">
        <f>'Pivot Tables'!C118</f>
        <v>76</v>
      </c>
      <c r="D116" s="23">
        <f>'Pivot Tables'!D118</f>
        <v>49</v>
      </c>
      <c r="E116" s="23">
        <f>'Pivot Tables'!E118</f>
        <v>158</v>
      </c>
      <c r="F116" s="167">
        <f t="shared" si="9"/>
        <v>0.310126582278481</v>
      </c>
      <c r="G116" s="23">
        <f>'Pivot Tables'!G118</f>
        <v>77</v>
      </c>
      <c r="H116" s="23">
        <f>'Pivot Tables'!H118</f>
        <v>206</v>
      </c>
      <c r="I116" s="167">
        <f t="shared" si="10"/>
        <v>0.37378640776699029</v>
      </c>
      <c r="J116" s="23">
        <f>'Pivot Tables'!J118</f>
        <v>147</v>
      </c>
      <c r="K116" s="23">
        <f>'Pivot Tables'!K118</f>
        <v>202</v>
      </c>
      <c r="L116" s="167">
        <f t="shared" si="11"/>
        <v>0.7277227722772277</v>
      </c>
      <c r="M116" s="23">
        <f>'Pivot Tables'!M118</f>
        <v>448</v>
      </c>
      <c r="N116" s="23">
        <f>'Pivot Tables'!N118</f>
        <v>41</v>
      </c>
      <c r="O116" s="23">
        <f>'Pivot Tables'!O118</f>
        <v>157</v>
      </c>
      <c r="P116" s="23">
        <f>'Pivot Tables'!P118</f>
        <v>198</v>
      </c>
      <c r="Q116" s="23">
        <f>'Pivot Tables'!Q118</f>
        <v>184</v>
      </c>
      <c r="R116" s="23">
        <f>'Pivot Tables'!R118</f>
        <v>66</v>
      </c>
      <c r="S116" s="23">
        <f>'Pivot Tables'!S118</f>
        <v>0</v>
      </c>
      <c r="T116" s="23">
        <f>'Pivot Tables'!T118</f>
        <v>175</v>
      </c>
      <c r="U116" s="23">
        <f>'Pivot Tables'!U118</f>
        <v>0</v>
      </c>
      <c r="V116" s="168">
        <f>Table1[[#This Row],[Points]]/Table1[[#This Row],[GP]]</f>
        <v>5.8947368421052628</v>
      </c>
      <c r="W116" s="168">
        <f>Table1[[#This Row],[O Reb]]/Table1[[#This Row],[GP]]</f>
        <v>0.53947368421052633</v>
      </c>
      <c r="X116" s="168">
        <f>Table1[[#This Row],[D Reb]]/Table1[[#This Row],[GP]]</f>
        <v>2.0657894736842106</v>
      </c>
      <c r="Y116" s="168">
        <f>Table1[[#This Row],[Reb]]/Table1[[#This Row],[GP]]</f>
        <v>2.6052631578947367</v>
      </c>
      <c r="Z116" s="168">
        <f>Table1[[#This Row],[Assists]]/Table1[[#This Row],[GP]]</f>
        <v>2.4210526315789473</v>
      </c>
      <c r="AA116" s="168">
        <f>Table1[[#This Row],[Steals]]/Table1[[#This Row],[GP]]</f>
        <v>0.86842105263157898</v>
      </c>
      <c r="AB116" s="168">
        <f>Table1[[#This Row],[Blocks]]/Table1[[#This Row],[GP]]</f>
        <v>0</v>
      </c>
      <c r="AC116" s="168">
        <f>Table1[[#This Row],[TOs]]/Table1[[#This Row],[GP]]</f>
        <v>2.3026315789473686</v>
      </c>
      <c r="AD116" s="168">
        <f>Table1[[#This Row],[Fouls]]/Table1[[#This Row],[GP]]</f>
        <v>0</v>
      </c>
    </row>
    <row r="117" spans="2:30">
      <c r="B117" s="23" t="str">
        <f>'Pivot Tables'!B119</f>
        <v>Nate Spracklen, 1994</v>
      </c>
      <c r="C117" s="23">
        <f>'Pivot Tables'!C119</f>
        <v>23</v>
      </c>
      <c r="D117" s="23">
        <f>'Pivot Tables'!D119</f>
        <v>0</v>
      </c>
      <c r="E117" s="23">
        <f>'Pivot Tables'!E119</f>
        <v>0</v>
      </c>
      <c r="F117" s="167" t="e">
        <f t="shared" si="9"/>
        <v>#DIV/0!</v>
      </c>
      <c r="G117" s="23">
        <f>'Pivot Tables'!G119</f>
        <v>29</v>
      </c>
      <c r="H117" s="23">
        <f>'Pivot Tables'!H119</f>
        <v>67</v>
      </c>
      <c r="I117" s="167">
        <f t="shared" si="10"/>
        <v>0.43283582089552236</v>
      </c>
      <c r="J117" s="23">
        <f>'Pivot Tables'!J119</f>
        <v>13</v>
      </c>
      <c r="K117" s="23">
        <f>'Pivot Tables'!K119</f>
        <v>27</v>
      </c>
      <c r="L117" s="167">
        <f t="shared" si="11"/>
        <v>0.48148148148148145</v>
      </c>
      <c r="M117" s="23">
        <f>'Pivot Tables'!M119</f>
        <v>71</v>
      </c>
      <c r="N117" s="23">
        <f>'Pivot Tables'!N119</f>
        <v>26</v>
      </c>
      <c r="O117" s="23">
        <f>'Pivot Tables'!O119</f>
        <v>39</v>
      </c>
      <c r="P117" s="23">
        <f>'Pivot Tables'!P119</f>
        <v>65</v>
      </c>
      <c r="Q117" s="23">
        <f>'Pivot Tables'!Q119</f>
        <v>7</v>
      </c>
      <c r="R117" s="23">
        <f>'Pivot Tables'!R119</f>
        <v>10</v>
      </c>
      <c r="S117" s="23">
        <f>'Pivot Tables'!S119</f>
        <v>0</v>
      </c>
      <c r="T117" s="23">
        <f>'Pivot Tables'!T119</f>
        <v>26</v>
      </c>
      <c r="U117" s="23">
        <f>'Pivot Tables'!U119</f>
        <v>0</v>
      </c>
      <c r="V117" s="168">
        <f>Table1[[#This Row],[Points]]/Table1[[#This Row],[GP]]</f>
        <v>3.0869565217391304</v>
      </c>
      <c r="W117" s="168">
        <f>Table1[[#This Row],[O Reb]]/Table1[[#This Row],[GP]]</f>
        <v>1.1304347826086956</v>
      </c>
      <c r="X117" s="168">
        <f>Table1[[#This Row],[D Reb]]/Table1[[#This Row],[GP]]</f>
        <v>1.6956521739130435</v>
      </c>
      <c r="Y117" s="168">
        <f>Table1[[#This Row],[Reb]]/Table1[[#This Row],[GP]]</f>
        <v>2.8260869565217392</v>
      </c>
      <c r="Z117" s="168">
        <f>Table1[[#This Row],[Assists]]/Table1[[#This Row],[GP]]</f>
        <v>0.30434782608695654</v>
      </c>
      <c r="AA117" s="168">
        <f>Table1[[#This Row],[Steals]]/Table1[[#This Row],[GP]]</f>
        <v>0.43478260869565216</v>
      </c>
      <c r="AB117" s="168">
        <f>Table1[[#This Row],[Blocks]]/Table1[[#This Row],[GP]]</f>
        <v>0</v>
      </c>
      <c r="AC117" s="168">
        <f>Table1[[#This Row],[TOs]]/Table1[[#This Row],[GP]]</f>
        <v>1.1304347826086956</v>
      </c>
      <c r="AD117" s="168">
        <f>Table1[[#This Row],[Fouls]]/Table1[[#This Row],[GP]]</f>
        <v>0</v>
      </c>
    </row>
    <row r="118" spans="2:30">
      <c r="B118" s="23" t="str">
        <f>'Pivot Tables'!B120</f>
        <v>Nate Sutherland, 2010</v>
      </c>
      <c r="C118" s="23">
        <f>'Pivot Tables'!C120</f>
        <v>65</v>
      </c>
      <c r="D118" s="23">
        <f>'Pivot Tables'!D120</f>
        <v>39</v>
      </c>
      <c r="E118" s="23">
        <f>'Pivot Tables'!E120</f>
        <v>119</v>
      </c>
      <c r="F118" s="167">
        <f t="shared" si="9"/>
        <v>0.32773109243697479</v>
      </c>
      <c r="G118" s="23">
        <f>'Pivot Tables'!G120</f>
        <v>105</v>
      </c>
      <c r="H118" s="23">
        <f>'Pivot Tables'!H120</f>
        <v>243</v>
      </c>
      <c r="I118" s="167">
        <f t="shared" si="10"/>
        <v>0.43209876543209874</v>
      </c>
      <c r="J118" s="23">
        <f>'Pivot Tables'!J120</f>
        <v>49</v>
      </c>
      <c r="K118" s="23">
        <f>'Pivot Tables'!K120</f>
        <v>101</v>
      </c>
      <c r="L118" s="167">
        <f t="shared" si="11"/>
        <v>0.48514851485148514</v>
      </c>
      <c r="M118" s="23">
        <f>'Pivot Tables'!M120</f>
        <v>373</v>
      </c>
      <c r="N118" s="23">
        <f>'Pivot Tables'!N120</f>
        <v>100</v>
      </c>
      <c r="O118" s="23">
        <f>'Pivot Tables'!O120</f>
        <v>207</v>
      </c>
      <c r="P118" s="23">
        <f>'Pivot Tables'!P120</f>
        <v>307</v>
      </c>
      <c r="Q118" s="23">
        <f>'Pivot Tables'!Q120</f>
        <v>71</v>
      </c>
      <c r="R118" s="23">
        <f>'Pivot Tables'!R120</f>
        <v>65</v>
      </c>
      <c r="S118" s="23">
        <f>'Pivot Tables'!S120</f>
        <v>11</v>
      </c>
      <c r="T118" s="23">
        <f>'Pivot Tables'!T120</f>
        <v>119</v>
      </c>
      <c r="U118" s="23">
        <f>'Pivot Tables'!U120</f>
        <v>134</v>
      </c>
      <c r="V118" s="168">
        <f>Table1[[#This Row],[Points]]/Table1[[#This Row],[GP]]</f>
        <v>5.7384615384615385</v>
      </c>
      <c r="W118" s="168">
        <f>Table1[[#This Row],[O Reb]]/Table1[[#This Row],[GP]]</f>
        <v>1.5384615384615385</v>
      </c>
      <c r="X118" s="168">
        <f>Table1[[#This Row],[D Reb]]/Table1[[#This Row],[GP]]</f>
        <v>3.1846153846153844</v>
      </c>
      <c r="Y118" s="168">
        <f>Table1[[#This Row],[Reb]]/Table1[[#This Row],[GP]]</f>
        <v>4.7230769230769232</v>
      </c>
      <c r="Z118" s="168">
        <f>Table1[[#This Row],[Assists]]/Table1[[#This Row],[GP]]</f>
        <v>1.0923076923076922</v>
      </c>
      <c r="AA118" s="168">
        <f>Table1[[#This Row],[Steals]]/Table1[[#This Row],[GP]]</f>
        <v>1</v>
      </c>
      <c r="AB118" s="168">
        <f>Table1[[#This Row],[Blocks]]/Table1[[#This Row],[GP]]</f>
        <v>0.16923076923076924</v>
      </c>
      <c r="AC118" s="168">
        <f>Table1[[#This Row],[TOs]]/Table1[[#This Row],[GP]]</f>
        <v>1.8307692307692307</v>
      </c>
      <c r="AD118" s="168">
        <f>Table1[[#This Row],[Fouls]]/Table1[[#This Row],[GP]]</f>
        <v>2.0615384615384613</v>
      </c>
    </row>
    <row r="119" spans="2:30">
      <c r="B119" s="23" t="str">
        <f>'Pivot Tables'!B121</f>
        <v>Nathan Baker, 2022</v>
      </c>
      <c r="C119" s="23">
        <f>'Pivot Tables'!C121</f>
        <v>76</v>
      </c>
      <c r="D119" s="23">
        <f>'Pivot Tables'!D121</f>
        <v>1</v>
      </c>
      <c r="E119" s="23">
        <f>'Pivot Tables'!E121</f>
        <v>7</v>
      </c>
      <c r="F119" s="167">
        <f t="shared" si="9"/>
        <v>0.14285714285714285</v>
      </c>
      <c r="G119" s="23">
        <f>'Pivot Tables'!G121</f>
        <v>170</v>
      </c>
      <c r="H119" s="23">
        <f>'Pivot Tables'!H121</f>
        <v>287</v>
      </c>
      <c r="I119" s="167">
        <f t="shared" si="10"/>
        <v>0.59233449477351918</v>
      </c>
      <c r="J119" s="23">
        <f>'Pivot Tables'!J121</f>
        <v>48</v>
      </c>
      <c r="K119" s="23">
        <f>'Pivot Tables'!K121</f>
        <v>97</v>
      </c>
      <c r="L119" s="167">
        <f t="shared" si="11"/>
        <v>0.49484536082474229</v>
      </c>
      <c r="M119" s="23">
        <f>'Pivot Tables'!M121</f>
        <v>391</v>
      </c>
      <c r="N119" s="23">
        <f>'Pivot Tables'!N121</f>
        <v>157</v>
      </c>
      <c r="O119" s="23">
        <f>'Pivot Tables'!O121</f>
        <v>194</v>
      </c>
      <c r="P119" s="23">
        <f>'Pivot Tables'!P121</f>
        <v>348</v>
      </c>
      <c r="Q119" s="23">
        <f>'Pivot Tables'!Q121</f>
        <v>40</v>
      </c>
      <c r="R119" s="23">
        <f>'Pivot Tables'!R121</f>
        <v>71</v>
      </c>
      <c r="S119" s="23">
        <f>'Pivot Tables'!S121</f>
        <v>2</v>
      </c>
      <c r="T119" s="23">
        <f>'Pivot Tables'!T121</f>
        <v>43</v>
      </c>
      <c r="U119" s="23">
        <f>'Pivot Tables'!U121</f>
        <v>76</v>
      </c>
      <c r="V119" s="168">
        <f>Table1[[#This Row],[Points]]/Table1[[#This Row],[GP]]</f>
        <v>5.1447368421052628</v>
      </c>
      <c r="W119" s="168">
        <f>Table1[[#This Row],[O Reb]]/Table1[[#This Row],[GP]]</f>
        <v>2.0657894736842106</v>
      </c>
      <c r="X119" s="168">
        <f>Table1[[#This Row],[D Reb]]/Table1[[#This Row],[GP]]</f>
        <v>2.5526315789473686</v>
      </c>
      <c r="Y119" s="168">
        <f>Table1[[#This Row],[Reb]]/Table1[[#This Row],[GP]]</f>
        <v>4.5789473684210522</v>
      </c>
      <c r="Z119" s="168">
        <f>Table1[[#This Row],[Assists]]/Table1[[#This Row],[GP]]</f>
        <v>0.52631578947368418</v>
      </c>
      <c r="AA119" s="168">
        <f>Table1[[#This Row],[Steals]]/Table1[[#This Row],[GP]]</f>
        <v>0.93421052631578949</v>
      </c>
      <c r="AB119" s="168">
        <f>Table1[[#This Row],[Blocks]]/Table1[[#This Row],[GP]]</f>
        <v>2.6315789473684209E-2</v>
      </c>
      <c r="AC119" s="168">
        <f>Table1[[#This Row],[TOs]]/Table1[[#This Row],[GP]]</f>
        <v>0.56578947368421051</v>
      </c>
      <c r="AD119" s="168">
        <f>Table1[[#This Row],[Fouls]]/Table1[[#This Row],[GP]]</f>
        <v>1</v>
      </c>
    </row>
    <row r="120" spans="2:30">
      <c r="B120" s="23" t="str">
        <f>'Pivot Tables'!B122</f>
        <v>Nathan Todd, 1995</v>
      </c>
      <c r="C120" s="23">
        <f>'Pivot Tables'!C122</f>
        <v>48</v>
      </c>
      <c r="D120" s="23">
        <f>'Pivot Tables'!D122</f>
        <v>0</v>
      </c>
      <c r="E120" s="23">
        <f>'Pivot Tables'!E122</f>
        <v>0</v>
      </c>
      <c r="F120" s="167" t="e">
        <f t="shared" si="9"/>
        <v>#DIV/0!</v>
      </c>
      <c r="G120" s="23">
        <f>'Pivot Tables'!G122</f>
        <v>74</v>
      </c>
      <c r="H120" s="23">
        <f>'Pivot Tables'!H122</f>
        <v>189</v>
      </c>
      <c r="I120" s="167">
        <f t="shared" si="10"/>
        <v>0.39153439153439151</v>
      </c>
      <c r="J120" s="23">
        <f>'Pivot Tables'!J122</f>
        <v>31</v>
      </c>
      <c r="K120" s="23">
        <f>'Pivot Tables'!K122</f>
        <v>78</v>
      </c>
      <c r="L120" s="167">
        <f t="shared" si="11"/>
        <v>0.39743589743589741</v>
      </c>
      <c r="M120" s="23">
        <f>'Pivot Tables'!M122</f>
        <v>179</v>
      </c>
      <c r="N120" s="23">
        <f>'Pivot Tables'!N122</f>
        <v>117</v>
      </c>
      <c r="O120" s="23">
        <f>'Pivot Tables'!O122</f>
        <v>110</v>
      </c>
      <c r="P120" s="23">
        <f>'Pivot Tables'!P122</f>
        <v>228</v>
      </c>
      <c r="Q120" s="23">
        <f>'Pivot Tables'!Q122</f>
        <v>34</v>
      </c>
      <c r="R120" s="23">
        <f>'Pivot Tables'!R122</f>
        <v>55</v>
      </c>
      <c r="S120" s="23">
        <f>'Pivot Tables'!S122</f>
        <v>0</v>
      </c>
      <c r="T120" s="23">
        <f>'Pivot Tables'!T122</f>
        <v>56</v>
      </c>
      <c r="U120" s="23">
        <f>'Pivot Tables'!U122</f>
        <v>0</v>
      </c>
      <c r="V120" s="168">
        <f>Table1[[#This Row],[Points]]/Table1[[#This Row],[GP]]</f>
        <v>3.7291666666666665</v>
      </c>
      <c r="W120" s="168">
        <f>Table1[[#This Row],[O Reb]]/Table1[[#This Row],[GP]]</f>
        <v>2.4375</v>
      </c>
      <c r="X120" s="168">
        <f>Table1[[#This Row],[D Reb]]/Table1[[#This Row],[GP]]</f>
        <v>2.2916666666666665</v>
      </c>
      <c r="Y120" s="168">
        <f>Table1[[#This Row],[Reb]]/Table1[[#This Row],[GP]]</f>
        <v>4.75</v>
      </c>
      <c r="Z120" s="168">
        <f>Table1[[#This Row],[Assists]]/Table1[[#This Row],[GP]]</f>
        <v>0.70833333333333337</v>
      </c>
      <c r="AA120" s="168">
        <f>Table1[[#This Row],[Steals]]/Table1[[#This Row],[GP]]</f>
        <v>1.1458333333333333</v>
      </c>
      <c r="AB120" s="168">
        <f>Table1[[#This Row],[Blocks]]/Table1[[#This Row],[GP]]</f>
        <v>0</v>
      </c>
      <c r="AC120" s="168">
        <f>Table1[[#This Row],[TOs]]/Table1[[#This Row],[GP]]</f>
        <v>1.1666666666666667</v>
      </c>
      <c r="AD120" s="168">
        <f>Table1[[#This Row],[Fouls]]/Table1[[#This Row],[GP]]</f>
        <v>0</v>
      </c>
    </row>
    <row r="121" spans="2:30">
      <c r="B121" s="23" t="str">
        <f>'Pivot Tables'!B123</f>
        <v>Neil Schiller, 2000</v>
      </c>
      <c r="C121" s="23">
        <f>'Pivot Tables'!C123</f>
        <v>8</v>
      </c>
      <c r="D121" s="23">
        <f>'Pivot Tables'!D123</f>
        <v>1</v>
      </c>
      <c r="E121" s="23">
        <f>'Pivot Tables'!E123</f>
        <v>7</v>
      </c>
      <c r="F121" s="167">
        <f t="shared" si="9"/>
        <v>0.14285714285714285</v>
      </c>
      <c r="G121" s="23">
        <f>'Pivot Tables'!G123</f>
        <v>4</v>
      </c>
      <c r="H121" s="23">
        <f>'Pivot Tables'!H123</f>
        <v>7</v>
      </c>
      <c r="I121" s="167">
        <f t="shared" si="10"/>
        <v>0.5714285714285714</v>
      </c>
      <c r="J121" s="23">
        <f>'Pivot Tables'!J123</f>
        <v>2</v>
      </c>
      <c r="K121" s="23">
        <f>'Pivot Tables'!K123</f>
        <v>4</v>
      </c>
      <c r="L121" s="167">
        <f t="shared" si="11"/>
        <v>0.5</v>
      </c>
      <c r="M121" s="23">
        <f>'Pivot Tables'!M123</f>
        <v>13</v>
      </c>
      <c r="N121" s="23">
        <f>'Pivot Tables'!N123</f>
        <v>6</v>
      </c>
      <c r="O121" s="23">
        <f>'Pivot Tables'!O123</f>
        <v>0</v>
      </c>
      <c r="P121" s="23">
        <f>'Pivot Tables'!P123</f>
        <v>0</v>
      </c>
      <c r="Q121" s="23">
        <f>'Pivot Tables'!Q123</f>
        <v>5</v>
      </c>
      <c r="R121" s="23">
        <f>'Pivot Tables'!R123</f>
        <v>4</v>
      </c>
      <c r="S121" s="23">
        <f>'Pivot Tables'!S123</f>
        <v>0</v>
      </c>
      <c r="T121" s="23">
        <f>'Pivot Tables'!T123</f>
        <v>8</v>
      </c>
      <c r="U121" s="23">
        <f>'Pivot Tables'!U123</f>
        <v>0</v>
      </c>
      <c r="V121" s="168">
        <f>Table1[[#This Row],[Points]]/Table1[[#This Row],[GP]]</f>
        <v>1.625</v>
      </c>
      <c r="W121" s="168">
        <f>Table1[[#This Row],[O Reb]]/Table1[[#This Row],[GP]]</f>
        <v>0.75</v>
      </c>
      <c r="X121" s="168">
        <f>Table1[[#This Row],[D Reb]]/Table1[[#This Row],[GP]]</f>
        <v>0</v>
      </c>
      <c r="Y121" s="168">
        <f>Table1[[#This Row],[Reb]]/Table1[[#This Row],[GP]]</f>
        <v>0</v>
      </c>
      <c r="Z121" s="168">
        <f>Table1[[#This Row],[Assists]]/Table1[[#This Row],[GP]]</f>
        <v>0.625</v>
      </c>
      <c r="AA121" s="168">
        <f>Table1[[#This Row],[Steals]]/Table1[[#This Row],[GP]]</f>
        <v>0.5</v>
      </c>
      <c r="AB121" s="168">
        <f>Table1[[#This Row],[Blocks]]/Table1[[#This Row],[GP]]</f>
        <v>0</v>
      </c>
      <c r="AC121" s="168">
        <f>Table1[[#This Row],[TOs]]/Table1[[#This Row],[GP]]</f>
        <v>1</v>
      </c>
      <c r="AD121" s="168">
        <f>Table1[[#This Row],[Fouls]]/Table1[[#This Row],[GP]]</f>
        <v>0</v>
      </c>
    </row>
    <row r="122" spans="2:30">
      <c r="B122" s="23" t="str">
        <f>'Pivot Tables'!B124</f>
        <v>Nolan Turner, 2019</v>
      </c>
      <c r="C122" s="23">
        <f>'Pivot Tables'!C124</f>
        <v>61</v>
      </c>
      <c r="D122" s="23">
        <f>'Pivot Tables'!D124</f>
        <v>1</v>
      </c>
      <c r="E122" s="23">
        <f>'Pivot Tables'!E124</f>
        <v>5</v>
      </c>
      <c r="F122" s="167">
        <f t="shared" si="9"/>
        <v>0.2</v>
      </c>
      <c r="G122" s="23">
        <f>'Pivot Tables'!G124</f>
        <v>15</v>
      </c>
      <c r="H122" s="23">
        <f>'Pivot Tables'!H124</f>
        <v>44</v>
      </c>
      <c r="I122" s="167">
        <f t="shared" si="10"/>
        <v>0.34090909090909088</v>
      </c>
      <c r="J122" s="23">
        <f>'Pivot Tables'!J124</f>
        <v>8</v>
      </c>
      <c r="K122" s="23">
        <f>'Pivot Tables'!K124</f>
        <v>18</v>
      </c>
      <c r="L122" s="167">
        <f t="shared" si="11"/>
        <v>0.44444444444444442</v>
      </c>
      <c r="M122" s="23">
        <f>'Pivot Tables'!M124</f>
        <v>41</v>
      </c>
      <c r="N122" s="23">
        <f>'Pivot Tables'!N124</f>
        <v>35</v>
      </c>
      <c r="O122" s="23">
        <f>'Pivot Tables'!O124</f>
        <v>52</v>
      </c>
      <c r="P122" s="23">
        <f>'Pivot Tables'!P124</f>
        <v>87</v>
      </c>
      <c r="Q122" s="23">
        <f>'Pivot Tables'!Q124</f>
        <v>33</v>
      </c>
      <c r="R122" s="23">
        <f>'Pivot Tables'!R124</f>
        <v>10</v>
      </c>
      <c r="S122" s="23">
        <f>'Pivot Tables'!S124</f>
        <v>2</v>
      </c>
      <c r="T122" s="23">
        <f>'Pivot Tables'!T124</f>
        <v>42</v>
      </c>
      <c r="U122" s="23">
        <f>'Pivot Tables'!U124</f>
        <v>66</v>
      </c>
      <c r="V122" s="168">
        <f>Table1[[#This Row],[Points]]/Table1[[#This Row],[GP]]</f>
        <v>0.67213114754098358</v>
      </c>
      <c r="W122" s="168">
        <f>Table1[[#This Row],[O Reb]]/Table1[[#This Row],[GP]]</f>
        <v>0.57377049180327866</v>
      </c>
      <c r="X122" s="168">
        <f>Table1[[#This Row],[D Reb]]/Table1[[#This Row],[GP]]</f>
        <v>0.85245901639344257</v>
      </c>
      <c r="Y122" s="168">
        <f>Table1[[#This Row],[Reb]]/Table1[[#This Row],[GP]]</f>
        <v>1.4262295081967213</v>
      </c>
      <c r="Z122" s="168">
        <f>Table1[[#This Row],[Assists]]/Table1[[#This Row],[GP]]</f>
        <v>0.54098360655737709</v>
      </c>
      <c r="AA122" s="168">
        <f>Table1[[#This Row],[Steals]]/Table1[[#This Row],[GP]]</f>
        <v>0.16393442622950818</v>
      </c>
      <c r="AB122" s="168">
        <f>Table1[[#This Row],[Blocks]]/Table1[[#This Row],[GP]]</f>
        <v>3.2786885245901641E-2</v>
      </c>
      <c r="AC122" s="168">
        <f>Table1[[#This Row],[TOs]]/Table1[[#This Row],[GP]]</f>
        <v>0.68852459016393441</v>
      </c>
      <c r="AD122" s="168">
        <f>Table1[[#This Row],[Fouls]]/Table1[[#This Row],[GP]]</f>
        <v>1.0819672131147542</v>
      </c>
    </row>
    <row r="123" spans="2:30">
      <c r="B123" s="23" t="str">
        <f>'Pivot Tables'!B125</f>
        <v>Pat Schmoker, 2000</v>
      </c>
      <c r="C123" s="23">
        <f>'Pivot Tables'!C125</f>
        <v>1</v>
      </c>
      <c r="D123" s="23">
        <f>'Pivot Tables'!D125</f>
        <v>0</v>
      </c>
      <c r="E123" s="23">
        <f>'Pivot Tables'!E125</f>
        <v>1</v>
      </c>
      <c r="F123" s="167">
        <f t="shared" si="9"/>
        <v>0</v>
      </c>
      <c r="G123" s="23">
        <f>'Pivot Tables'!G125</f>
        <v>0</v>
      </c>
      <c r="H123" s="23">
        <f>'Pivot Tables'!H125</f>
        <v>0</v>
      </c>
      <c r="I123" s="167" t="e">
        <f t="shared" si="10"/>
        <v>#DIV/0!</v>
      </c>
      <c r="J123" s="23">
        <f>'Pivot Tables'!J125</f>
        <v>0</v>
      </c>
      <c r="K123" s="23">
        <f>'Pivot Tables'!K125</f>
        <v>0</v>
      </c>
      <c r="L123" s="167" t="e">
        <f t="shared" si="11"/>
        <v>#DIV/0!</v>
      </c>
      <c r="M123" s="23">
        <f>'Pivot Tables'!M125</f>
        <v>0</v>
      </c>
      <c r="N123" s="23">
        <f>'Pivot Tables'!N125</f>
        <v>0</v>
      </c>
      <c r="O123" s="23">
        <f>'Pivot Tables'!O125</f>
        <v>0</v>
      </c>
      <c r="P123" s="23">
        <f>'Pivot Tables'!P125</f>
        <v>0</v>
      </c>
      <c r="Q123" s="23">
        <f>'Pivot Tables'!Q125</f>
        <v>0</v>
      </c>
      <c r="R123" s="23">
        <f>'Pivot Tables'!R125</f>
        <v>0</v>
      </c>
      <c r="S123" s="23">
        <f>'Pivot Tables'!S125</f>
        <v>0</v>
      </c>
      <c r="T123" s="23">
        <f>'Pivot Tables'!T125</f>
        <v>0</v>
      </c>
      <c r="U123" s="23">
        <f>'Pivot Tables'!U125</f>
        <v>0</v>
      </c>
      <c r="V123" s="168">
        <f>Table1[[#This Row],[Points]]/Table1[[#This Row],[GP]]</f>
        <v>0</v>
      </c>
      <c r="W123" s="168">
        <f>Table1[[#This Row],[O Reb]]/Table1[[#This Row],[GP]]</f>
        <v>0</v>
      </c>
      <c r="X123" s="168">
        <f>Table1[[#This Row],[D Reb]]/Table1[[#This Row],[GP]]</f>
        <v>0</v>
      </c>
      <c r="Y123" s="168">
        <f>Table1[[#This Row],[Reb]]/Table1[[#This Row],[GP]]</f>
        <v>0</v>
      </c>
      <c r="Z123" s="168">
        <f>Table1[[#This Row],[Assists]]/Table1[[#This Row],[GP]]</f>
        <v>0</v>
      </c>
      <c r="AA123" s="168">
        <f>Table1[[#This Row],[Steals]]/Table1[[#This Row],[GP]]</f>
        <v>0</v>
      </c>
      <c r="AB123" s="168">
        <f>Table1[[#This Row],[Blocks]]/Table1[[#This Row],[GP]]</f>
        <v>0</v>
      </c>
      <c r="AC123" s="168">
        <f>Table1[[#This Row],[TOs]]/Table1[[#This Row],[GP]]</f>
        <v>0</v>
      </c>
      <c r="AD123" s="168">
        <f>Table1[[#This Row],[Fouls]]/Table1[[#This Row],[GP]]</f>
        <v>0</v>
      </c>
    </row>
    <row r="124" spans="2:30">
      <c r="B124" s="23" t="str">
        <f>'Pivot Tables'!B126</f>
        <v>Payton Watt, 2018</v>
      </c>
      <c r="C124" s="23">
        <f>'Pivot Tables'!C126</f>
        <v>107</v>
      </c>
      <c r="D124" s="23">
        <f>'Pivot Tables'!D126</f>
        <v>246</v>
      </c>
      <c r="E124" s="23">
        <f>'Pivot Tables'!E126</f>
        <v>775</v>
      </c>
      <c r="F124" s="167">
        <f t="shared" si="9"/>
        <v>0.3174193548387097</v>
      </c>
      <c r="G124" s="23">
        <f>'Pivot Tables'!G126</f>
        <v>430</v>
      </c>
      <c r="H124" s="23">
        <f>'Pivot Tables'!H126</f>
        <v>856</v>
      </c>
      <c r="I124" s="167">
        <f t="shared" si="10"/>
        <v>0.50233644859813087</v>
      </c>
      <c r="J124" s="23">
        <f>'Pivot Tables'!J126</f>
        <v>230</v>
      </c>
      <c r="K124" s="23">
        <f>'Pivot Tables'!K126</f>
        <v>367</v>
      </c>
      <c r="L124" s="167">
        <f t="shared" si="11"/>
        <v>0.6267029972752044</v>
      </c>
      <c r="M124" s="23">
        <f>'Pivot Tables'!M126</f>
        <v>1828</v>
      </c>
      <c r="N124" s="23">
        <f>'Pivot Tables'!N126</f>
        <v>191</v>
      </c>
      <c r="O124" s="23">
        <f>'Pivot Tables'!O126</f>
        <v>399</v>
      </c>
      <c r="P124" s="23">
        <f>'Pivot Tables'!P126</f>
        <v>590</v>
      </c>
      <c r="Q124" s="23">
        <f>'Pivot Tables'!Q126</f>
        <v>306</v>
      </c>
      <c r="R124" s="23">
        <f>'Pivot Tables'!R126</f>
        <v>202</v>
      </c>
      <c r="S124" s="23">
        <f>'Pivot Tables'!S126</f>
        <v>35</v>
      </c>
      <c r="T124" s="23">
        <f>'Pivot Tables'!T126</f>
        <v>281</v>
      </c>
      <c r="U124" s="23">
        <f>'Pivot Tables'!U126</f>
        <v>179</v>
      </c>
      <c r="V124" s="168">
        <f>Table1[[#This Row],[Points]]/Table1[[#This Row],[GP]]</f>
        <v>17.084112149532711</v>
      </c>
      <c r="W124" s="168">
        <f>Table1[[#This Row],[O Reb]]/Table1[[#This Row],[GP]]</f>
        <v>1.7850467289719627</v>
      </c>
      <c r="X124" s="168">
        <f>Table1[[#This Row],[D Reb]]/Table1[[#This Row],[GP]]</f>
        <v>3.7289719626168223</v>
      </c>
      <c r="Y124" s="168">
        <f>Table1[[#This Row],[Reb]]/Table1[[#This Row],[GP]]</f>
        <v>5.5140186915887854</v>
      </c>
      <c r="Z124" s="168">
        <f>Table1[[#This Row],[Assists]]/Table1[[#This Row],[GP]]</f>
        <v>2.8598130841121496</v>
      </c>
      <c r="AA124" s="168">
        <f>Table1[[#This Row],[Steals]]/Table1[[#This Row],[GP]]</f>
        <v>1.8878504672897196</v>
      </c>
      <c r="AB124" s="168">
        <f>Table1[[#This Row],[Blocks]]/Table1[[#This Row],[GP]]</f>
        <v>0.32710280373831774</v>
      </c>
      <c r="AC124" s="168">
        <f>Table1[[#This Row],[TOs]]/Table1[[#This Row],[GP]]</f>
        <v>2.6261682242990654</v>
      </c>
      <c r="AD124" s="168">
        <f>Table1[[#This Row],[Fouls]]/Table1[[#This Row],[GP]]</f>
        <v>1.6728971962616823</v>
      </c>
    </row>
    <row r="125" spans="2:30">
      <c r="B125" s="23" t="str">
        <f>'Pivot Tables'!B127</f>
        <v>Quinn Osmon, 2011</v>
      </c>
      <c r="C125" s="23">
        <f>'Pivot Tables'!C127</f>
        <v>7</v>
      </c>
      <c r="D125" s="23">
        <f>'Pivot Tables'!D127</f>
        <v>0</v>
      </c>
      <c r="E125" s="23">
        <f>'Pivot Tables'!E127</f>
        <v>0</v>
      </c>
      <c r="F125" s="167" t="e">
        <f t="shared" si="9"/>
        <v>#DIV/0!</v>
      </c>
      <c r="G125" s="23">
        <f>'Pivot Tables'!G127</f>
        <v>0</v>
      </c>
      <c r="H125" s="23">
        <f>'Pivot Tables'!H127</f>
        <v>0</v>
      </c>
      <c r="I125" s="167" t="e">
        <f t="shared" si="10"/>
        <v>#DIV/0!</v>
      </c>
      <c r="J125" s="23">
        <f>'Pivot Tables'!J127</f>
        <v>0</v>
      </c>
      <c r="K125" s="23">
        <f>'Pivot Tables'!K127</f>
        <v>0</v>
      </c>
      <c r="L125" s="167" t="e">
        <f t="shared" si="11"/>
        <v>#DIV/0!</v>
      </c>
      <c r="M125" s="23">
        <f>'Pivot Tables'!M127</f>
        <v>0</v>
      </c>
      <c r="N125" s="23">
        <f>'Pivot Tables'!N127</f>
        <v>0</v>
      </c>
      <c r="O125" s="23">
        <f>'Pivot Tables'!O127</f>
        <v>0</v>
      </c>
      <c r="P125" s="23">
        <f>'Pivot Tables'!P127</f>
        <v>1</v>
      </c>
      <c r="Q125" s="23">
        <f>'Pivot Tables'!Q127</f>
        <v>1</v>
      </c>
      <c r="R125" s="23">
        <f>'Pivot Tables'!R127</f>
        <v>1</v>
      </c>
      <c r="S125" s="23">
        <f>'Pivot Tables'!S127</f>
        <v>0</v>
      </c>
      <c r="T125" s="23">
        <f>'Pivot Tables'!T127</f>
        <v>0</v>
      </c>
      <c r="U125" s="23">
        <f>'Pivot Tables'!U127</f>
        <v>0</v>
      </c>
      <c r="V125" s="168">
        <f>Table1[[#This Row],[Points]]/Table1[[#This Row],[GP]]</f>
        <v>0</v>
      </c>
      <c r="W125" s="168">
        <f>Table1[[#This Row],[O Reb]]/Table1[[#This Row],[GP]]</f>
        <v>0</v>
      </c>
      <c r="X125" s="168">
        <f>Table1[[#This Row],[D Reb]]/Table1[[#This Row],[GP]]</f>
        <v>0</v>
      </c>
      <c r="Y125" s="168">
        <f>Table1[[#This Row],[Reb]]/Table1[[#This Row],[GP]]</f>
        <v>0.14285714285714285</v>
      </c>
      <c r="Z125" s="168">
        <f>Table1[[#This Row],[Assists]]/Table1[[#This Row],[GP]]</f>
        <v>0.14285714285714285</v>
      </c>
      <c r="AA125" s="168">
        <f>Table1[[#This Row],[Steals]]/Table1[[#This Row],[GP]]</f>
        <v>0.14285714285714285</v>
      </c>
      <c r="AB125" s="168">
        <f>Table1[[#This Row],[Blocks]]/Table1[[#This Row],[GP]]</f>
        <v>0</v>
      </c>
      <c r="AC125" s="168">
        <f>Table1[[#This Row],[TOs]]/Table1[[#This Row],[GP]]</f>
        <v>0</v>
      </c>
      <c r="AD125" s="168">
        <f>Table1[[#This Row],[Fouls]]/Table1[[#This Row],[GP]]</f>
        <v>0</v>
      </c>
    </row>
    <row r="126" spans="2:30">
      <c r="B126" s="23" t="str">
        <f>'Pivot Tables'!B128</f>
        <v>R.W. Reihemann, 1995</v>
      </c>
      <c r="C126" s="23">
        <f>'Pivot Tables'!C128</f>
        <v>1</v>
      </c>
      <c r="D126" s="23">
        <f>'Pivot Tables'!D128</f>
        <v>0</v>
      </c>
      <c r="E126" s="23">
        <f>'Pivot Tables'!E128</f>
        <v>0</v>
      </c>
      <c r="F126" s="167" t="e">
        <f t="shared" si="9"/>
        <v>#DIV/0!</v>
      </c>
      <c r="G126" s="23">
        <f>'Pivot Tables'!G128</f>
        <v>0</v>
      </c>
      <c r="H126" s="23">
        <f>'Pivot Tables'!H128</f>
        <v>1</v>
      </c>
      <c r="I126" s="167">
        <f t="shared" si="10"/>
        <v>0</v>
      </c>
      <c r="J126" s="23">
        <f>'Pivot Tables'!J128</f>
        <v>0</v>
      </c>
      <c r="K126" s="23">
        <f>'Pivot Tables'!K128</f>
        <v>0</v>
      </c>
      <c r="L126" s="167" t="e">
        <f t="shared" si="11"/>
        <v>#DIV/0!</v>
      </c>
      <c r="M126" s="23">
        <f>'Pivot Tables'!M128</f>
        <v>0</v>
      </c>
      <c r="N126" s="23">
        <f>'Pivot Tables'!N128</f>
        <v>0</v>
      </c>
      <c r="O126" s="23">
        <f>'Pivot Tables'!O128</f>
        <v>0</v>
      </c>
      <c r="P126" s="23">
        <f>'Pivot Tables'!P128</f>
        <v>0</v>
      </c>
      <c r="Q126" s="23">
        <f>'Pivot Tables'!Q128</f>
        <v>0</v>
      </c>
      <c r="R126" s="23">
        <f>'Pivot Tables'!R128</f>
        <v>0</v>
      </c>
      <c r="S126" s="23">
        <f>'Pivot Tables'!S128</f>
        <v>0</v>
      </c>
      <c r="T126" s="23">
        <f>'Pivot Tables'!T128</f>
        <v>1</v>
      </c>
      <c r="U126" s="23">
        <f>'Pivot Tables'!U128</f>
        <v>0</v>
      </c>
      <c r="V126" s="168">
        <f>Table1[[#This Row],[Points]]/Table1[[#This Row],[GP]]</f>
        <v>0</v>
      </c>
      <c r="W126" s="168">
        <f>Table1[[#This Row],[O Reb]]/Table1[[#This Row],[GP]]</f>
        <v>0</v>
      </c>
      <c r="X126" s="168">
        <f>Table1[[#This Row],[D Reb]]/Table1[[#This Row],[GP]]</f>
        <v>0</v>
      </c>
      <c r="Y126" s="168">
        <f>Table1[[#This Row],[Reb]]/Table1[[#This Row],[GP]]</f>
        <v>0</v>
      </c>
      <c r="Z126" s="168">
        <f>Table1[[#This Row],[Assists]]/Table1[[#This Row],[GP]]</f>
        <v>0</v>
      </c>
      <c r="AA126" s="168">
        <f>Table1[[#This Row],[Steals]]/Table1[[#This Row],[GP]]</f>
        <v>0</v>
      </c>
      <c r="AB126" s="168">
        <f>Table1[[#This Row],[Blocks]]/Table1[[#This Row],[GP]]</f>
        <v>0</v>
      </c>
      <c r="AC126" s="168">
        <f>Table1[[#This Row],[TOs]]/Table1[[#This Row],[GP]]</f>
        <v>1</v>
      </c>
      <c r="AD126" s="168">
        <f>Table1[[#This Row],[Fouls]]/Table1[[#This Row],[GP]]</f>
        <v>0</v>
      </c>
    </row>
    <row r="127" spans="2:30">
      <c r="B127" s="23" t="str">
        <f>'Pivot Tables'!B129</f>
        <v>Reece Barritt, 2022</v>
      </c>
      <c r="C127" s="23">
        <f>'Pivot Tables'!C129</f>
        <v>100</v>
      </c>
      <c r="D127" s="23">
        <f>'Pivot Tables'!D129</f>
        <v>154</v>
      </c>
      <c r="E127" s="23">
        <f>'Pivot Tables'!E129</f>
        <v>390</v>
      </c>
      <c r="F127" s="167">
        <f t="shared" si="9"/>
        <v>0.39487179487179486</v>
      </c>
      <c r="G127" s="23">
        <f>'Pivot Tables'!G129</f>
        <v>113</v>
      </c>
      <c r="H127" s="23">
        <f>'Pivot Tables'!H129</f>
        <v>244</v>
      </c>
      <c r="I127" s="167">
        <f t="shared" si="10"/>
        <v>0.46311475409836067</v>
      </c>
      <c r="J127" s="23">
        <f>'Pivot Tables'!J129</f>
        <v>94</v>
      </c>
      <c r="K127" s="23">
        <f>'Pivot Tables'!K129</f>
        <v>136</v>
      </c>
      <c r="L127" s="167">
        <f t="shared" si="11"/>
        <v>0.69117647058823528</v>
      </c>
      <c r="M127" s="23">
        <f>'Pivot Tables'!M129</f>
        <v>782</v>
      </c>
      <c r="N127" s="23">
        <f>'Pivot Tables'!N129</f>
        <v>111</v>
      </c>
      <c r="O127" s="23">
        <f>'Pivot Tables'!O129</f>
        <v>170</v>
      </c>
      <c r="P127" s="23">
        <f>'Pivot Tables'!P129</f>
        <v>281</v>
      </c>
      <c r="Q127" s="23">
        <f>'Pivot Tables'!Q129</f>
        <v>184</v>
      </c>
      <c r="R127" s="23">
        <f>'Pivot Tables'!R129</f>
        <v>160</v>
      </c>
      <c r="S127" s="23">
        <f>'Pivot Tables'!S129</f>
        <v>4</v>
      </c>
      <c r="T127" s="23">
        <f>'Pivot Tables'!T129</f>
        <v>91</v>
      </c>
      <c r="U127" s="23">
        <f>'Pivot Tables'!U129</f>
        <v>123</v>
      </c>
      <c r="V127" s="168">
        <f>Table1[[#This Row],[Points]]/Table1[[#This Row],[GP]]</f>
        <v>7.82</v>
      </c>
      <c r="W127" s="168">
        <f>Table1[[#This Row],[O Reb]]/Table1[[#This Row],[GP]]</f>
        <v>1.1100000000000001</v>
      </c>
      <c r="X127" s="168">
        <f>Table1[[#This Row],[D Reb]]/Table1[[#This Row],[GP]]</f>
        <v>1.7</v>
      </c>
      <c r="Y127" s="168">
        <f>Table1[[#This Row],[Reb]]/Table1[[#This Row],[GP]]</f>
        <v>2.81</v>
      </c>
      <c r="Z127" s="168">
        <f>Table1[[#This Row],[Assists]]/Table1[[#This Row],[GP]]</f>
        <v>1.84</v>
      </c>
      <c r="AA127" s="168">
        <f>Table1[[#This Row],[Steals]]/Table1[[#This Row],[GP]]</f>
        <v>1.6</v>
      </c>
      <c r="AB127" s="168">
        <f>Table1[[#This Row],[Blocks]]/Table1[[#This Row],[GP]]</f>
        <v>0.04</v>
      </c>
      <c r="AC127" s="168">
        <f>Table1[[#This Row],[TOs]]/Table1[[#This Row],[GP]]</f>
        <v>0.91</v>
      </c>
      <c r="AD127" s="168">
        <f>Table1[[#This Row],[Fouls]]/Table1[[#This Row],[GP]]</f>
        <v>1.23</v>
      </c>
    </row>
    <row r="128" spans="2:30">
      <c r="B128" s="23" t="str">
        <f>'Pivot Tables'!B130</f>
        <v>Rhett Watt, 2025</v>
      </c>
      <c r="C128" s="23">
        <f>'Pivot Tables'!C130</f>
        <v>52</v>
      </c>
      <c r="D128" s="23">
        <f>'Pivot Tables'!D130</f>
        <v>50</v>
      </c>
      <c r="E128" s="23">
        <f>'Pivot Tables'!E130</f>
        <v>179</v>
      </c>
      <c r="F128" s="167">
        <f t="shared" si="9"/>
        <v>0.27932960893854747</v>
      </c>
      <c r="G128" s="23">
        <f>'Pivot Tables'!G130</f>
        <v>65</v>
      </c>
      <c r="H128" s="23">
        <f>'Pivot Tables'!H130</f>
        <v>141</v>
      </c>
      <c r="I128" s="167">
        <f t="shared" si="10"/>
        <v>0.46099290780141844</v>
      </c>
      <c r="J128" s="23">
        <f>'Pivot Tables'!J130</f>
        <v>27</v>
      </c>
      <c r="K128" s="23">
        <f>'Pivot Tables'!K130</f>
        <v>50</v>
      </c>
      <c r="L128" s="167">
        <f t="shared" si="11"/>
        <v>0.54</v>
      </c>
      <c r="M128" s="23">
        <f>'Pivot Tables'!M130</f>
        <v>307</v>
      </c>
      <c r="N128" s="23">
        <f>'Pivot Tables'!N130</f>
        <v>51</v>
      </c>
      <c r="O128" s="23">
        <f>'Pivot Tables'!O130</f>
        <v>80</v>
      </c>
      <c r="P128" s="23">
        <f>'Pivot Tables'!P130</f>
        <v>131</v>
      </c>
      <c r="Q128" s="23">
        <f>'Pivot Tables'!Q130</f>
        <v>95</v>
      </c>
      <c r="R128" s="23">
        <f>'Pivot Tables'!R130</f>
        <v>58</v>
      </c>
      <c r="S128" s="23">
        <f>'Pivot Tables'!S130</f>
        <v>2</v>
      </c>
      <c r="T128" s="23">
        <f>'Pivot Tables'!T130</f>
        <v>45</v>
      </c>
      <c r="U128" s="23">
        <f>'Pivot Tables'!U130</f>
        <v>34</v>
      </c>
      <c r="V128" s="168">
        <f>Table1[[#This Row],[Points]]/Table1[[#This Row],[GP]]</f>
        <v>5.9038461538461542</v>
      </c>
      <c r="W128" s="168">
        <f>Table1[[#This Row],[O Reb]]/Table1[[#This Row],[GP]]</f>
        <v>0.98076923076923073</v>
      </c>
      <c r="X128" s="168">
        <f>Table1[[#This Row],[D Reb]]/Table1[[#This Row],[GP]]</f>
        <v>1.5384615384615385</v>
      </c>
      <c r="Y128" s="168">
        <f>Table1[[#This Row],[Reb]]/Table1[[#This Row],[GP]]</f>
        <v>2.5192307692307692</v>
      </c>
      <c r="Z128" s="168">
        <f>Table1[[#This Row],[Assists]]/Table1[[#This Row],[GP]]</f>
        <v>1.8269230769230769</v>
      </c>
      <c r="AA128" s="168">
        <f>Table1[[#This Row],[Steals]]/Table1[[#This Row],[GP]]</f>
        <v>1.1153846153846154</v>
      </c>
      <c r="AB128" s="168">
        <f>Table1[[#This Row],[Blocks]]/Table1[[#This Row],[GP]]</f>
        <v>3.8461538461538464E-2</v>
      </c>
      <c r="AC128" s="168">
        <f>Table1[[#This Row],[TOs]]/Table1[[#This Row],[GP]]</f>
        <v>0.86538461538461542</v>
      </c>
      <c r="AD128" s="168">
        <f>Table1[[#This Row],[Fouls]]/Table1[[#This Row],[GP]]</f>
        <v>0.65384615384615385</v>
      </c>
    </row>
    <row r="129" spans="2:30">
      <c r="B129" s="23" t="str">
        <f>'Pivot Tables'!B131</f>
        <v>Robert Crawford, 2018</v>
      </c>
      <c r="C129" s="23">
        <f>'Pivot Tables'!C131</f>
        <v>16</v>
      </c>
      <c r="D129" s="23">
        <f>'Pivot Tables'!D131</f>
        <v>0</v>
      </c>
      <c r="E129" s="23">
        <f>'Pivot Tables'!E131</f>
        <v>3</v>
      </c>
      <c r="F129" s="167">
        <f t="shared" si="9"/>
        <v>0</v>
      </c>
      <c r="G129" s="23">
        <f>'Pivot Tables'!G131</f>
        <v>10</v>
      </c>
      <c r="H129" s="23">
        <f>'Pivot Tables'!H131</f>
        <v>15</v>
      </c>
      <c r="I129" s="167">
        <f t="shared" si="10"/>
        <v>0.66666666666666663</v>
      </c>
      <c r="J129" s="23">
        <f>'Pivot Tables'!J131</f>
        <v>1</v>
      </c>
      <c r="K129" s="23">
        <f>'Pivot Tables'!K131</f>
        <v>4</v>
      </c>
      <c r="L129" s="167">
        <f t="shared" si="11"/>
        <v>0.25</v>
      </c>
      <c r="M129" s="23">
        <f>'Pivot Tables'!M131</f>
        <v>21</v>
      </c>
      <c r="N129" s="23">
        <f>'Pivot Tables'!N131</f>
        <v>5</v>
      </c>
      <c r="O129" s="23">
        <f>'Pivot Tables'!O131</f>
        <v>10</v>
      </c>
      <c r="P129" s="23">
        <f>'Pivot Tables'!P131</f>
        <v>15</v>
      </c>
      <c r="Q129" s="23">
        <f>'Pivot Tables'!Q131</f>
        <v>5</v>
      </c>
      <c r="R129" s="23">
        <f>'Pivot Tables'!R131</f>
        <v>0</v>
      </c>
      <c r="S129" s="23">
        <f>'Pivot Tables'!S131</f>
        <v>0</v>
      </c>
      <c r="T129" s="23">
        <f>'Pivot Tables'!T131</f>
        <v>10</v>
      </c>
      <c r="U129" s="23">
        <f>'Pivot Tables'!U131</f>
        <v>14</v>
      </c>
      <c r="V129" s="168">
        <f>Table1[[#This Row],[Points]]/Table1[[#This Row],[GP]]</f>
        <v>1.3125</v>
      </c>
      <c r="W129" s="168">
        <f>Table1[[#This Row],[O Reb]]/Table1[[#This Row],[GP]]</f>
        <v>0.3125</v>
      </c>
      <c r="X129" s="168">
        <f>Table1[[#This Row],[D Reb]]/Table1[[#This Row],[GP]]</f>
        <v>0.625</v>
      </c>
      <c r="Y129" s="168">
        <f>Table1[[#This Row],[Reb]]/Table1[[#This Row],[GP]]</f>
        <v>0.9375</v>
      </c>
      <c r="Z129" s="168">
        <f>Table1[[#This Row],[Assists]]/Table1[[#This Row],[GP]]</f>
        <v>0.3125</v>
      </c>
      <c r="AA129" s="168">
        <f>Table1[[#This Row],[Steals]]/Table1[[#This Row],[GP]]</f>
        <v>0</v>
      </c>
      <c r="AB129" s="168">
        <f>Table1[[#This Row],[Blocks]]/Table1[[#This Row],[GP]]</f>
        <v>0</v>
      </c>
      <c r="AC129" s="168">
        <f>Table1[[#This Row],[TOs]]/Table1[[#This Row],[GP]]</f>
        <v>0.625</v>
      </c>
      <c r="AD129" s="168">
        <f>Table1[[#This Row],[Fouls]]/Table1[[#This Row],[GP]]</f>
        <v>0.875</v>
      </c>
    </row>
    <row r="130" spans="2:30">
      <c r="B130" s="23" t="str">
        <f>'Pivot Tables'!B132</f>
        <v>Robert White, 1997</v>
      </c>
      <c r="C130" s="23">
        <f>'Pivot Tables'!C132</f>
        <v>29</v>
      </c>
      <c r="D130" s="23">
        <f>'Pivot Tables'!D132</f>
        <v>0</v>
      </c>
      <c r="E130" s="23">
        <f>'Pivot Tables'!E132</f>
        <v>0</v>
      </c>
      <c r="F130" s="167" t="e">
        <f t="shared" si="9"/>
        <v>#DIV/0!</v>
      </c>
      <c r="G130" s="23">
        <f>'Pivot Tables'!G132</f>
        <v>42</v>
      </c>
      <c r="H130" s="23">
        <f>'Pivot Tables'!H132</f>
        <v>106</v>
      </c>
      <c r="I130" s="167">
        <f t="shared" si="10"/>
        <v>0.39622641509433965</v>
      </c>
      <c r="J130" s="23">
        <f>'Pivot Tables'!J132</f>
        <v>20</v>
      </c>
      <c r="K130" s="23">
        <f>'Pivot Tables'!K132</f>
        <v>33</v>
      </c>
      <c r="L130" s="167">
        <f t="shared" si="11"/>
        <v>0.60606060606060608</v>
      </c>
      <c r="M130" s="23">
        <f>'Pivot Tables'!M132</f>
        <v>104</v>
      </c>
      <c r="N130" s="23">
        <f>'Pivot Tables'!N132</f>
        <v>3</v>
      </c>
      <c r="O130" s="23">
        <f>'Pivot Tables'!O132</f>
        <v>46</v>
      </c>
      <c r="P130" s="23">
        <f>'Pivot Tables'!P132</f>
        <v>49</v>
      </c>
      <c r="Q130" s="23">
        <f>'Pivot Tables'!Q132</f>
        <v>4</v>
      </c>
      <c r="R130" s="23">
        <f>'Pivot Tables'!R132</f>
        <v>17</v>
      </c>
      <c r="S130" s="23">
        <f>'Pivot Tables'!S132</f>
        <v>0</v>
      </c>
      <c r="T130" s="23">
        <f>'Pivot Tables'!T132</f>
        <v>14</v>
      </c>
      <c r="U130" s="23">
        <f>'Pivot Tables'!U132</f>
        <v>0</v>
      </c>
      <c r="V130" s="168">
        <f>Table1[[#This Row],[Points]]/Table1[[#This Row],[GP]]</f>
        <v>3.5862068965517242</v>
      </c>
      <c r="W130" s="168">
        <f>Table1[[#This Row],[O Reb]]/Table1[[#This Row],[GP]]</f>
        <v>0.10344827586206896</v>
      </c>
      <c r="X130" s="168">
        <f>Table1[[#This Row],[D Reb]]/Table1[[#This Row],[GP]]</f>
        <v>1.5862068965517242</v>
      </c>
      <c r="Y130" s="168">
        <f>Table1[[#This Row],[Reb]]/Table1[[#This Row],[GP]]</f>
        <v>1.6896551724137931</v>
      </c>
      <c r="Z130" s="168">
        <f>Table1[[#This Row],[Assists]]/Table1[[#This Row],[GP]]</f>
        <v>0.13793103448275862</v>
      </c>
      <c r="AA130" s="168">
        <f>Table1[[#This Row],[Steals]]/Table1[[#This Row],[GP]]</f>
        <v>0.58620689655172409</v>
      </c>
      <c r="AB130" s="168">
        <f>Table1[[#This Row],[Blocks]]/Table1[[#This Row],[GP]]</f>
        <v>0</v>
      </c>
      <c r="AC130" s="168">
        <f>Table1[[#This Row],[TOs]]/Table1[[#This Row],[GP]]</f>
        <v>0.48275862068965519</v>
      </c>
      <c r="AD130" s="168">
        <f>Table1[[#This Row],[Fouls]]/Table1[[#This Row],[GP]]</f>
        <v>0</v>
      </c>
    </row>
    <row r="131" spans="2:30">
      <c r="B131" s="23" t="str">
        <f>'Pivot Tables'!B133</f>
        <v>Rourke Mcpeters, 2016</v>
      </c>
      <c r="C131" s="23">
        <f>'Pivot Tables'!C133</f>
        <v>101</v>
      </c>
      <c r="D131" s="23">
        <f>'Pivot Tables'!D133</f>
        <v>3</v>
      </c>
      <c r="E131" s="23">
        <f>'Pivot Tables'!E133</f>
        <v>19</v>
      </c>
      <c r="F131" s="167">
        <f t="shared" ref="F131:F162" si="12">D131/E131</f>
        <v>0.15789473684210525</v>
      </c>
      <c r="G131" s="23">
        <f>'Pivot Tables'!G133</f>
        <v>132</v>
      </c>
      <c r="H131" s="23">
        <f>'Pivot Tables'!H133</f>
        <v>372</v>
      </c>
      <c r="I131" s="167">
        <f t="shared" ref="I131:I162" si="13">G131/H131</f>
        <v>0.35483870967741937</v>
      </c>
      <c r="J131" s="23">
        <f>'Pivot Tables'!J133</f>
        <v>59</v>
      </c>
      <c r="K131" s="23">
        <f>'Pivot Tables'!K133</f>
        <v>148</v>
      </c>
      <c r="L131" s="167">
        <f t="shared" ref="L131:L162" si="14">J131/K131</f>
        <v>0.39864864864864863</v>
      </c>
      <c r="M131" s="23">
        <f>'Pivot Tables'!M133</f>
        <v>332</v>
      </c>
      <c r="N131" s="23">
        <f>'Pivot Tables'!N133</f>
        <v>122</v>
      </c>
      <c r="O131" s="23">
        <f>'Pivot Tables'!O133</f>
        <v>215</v>
      </c>
      <c r="P131" s="23">
        <f>'Pivot Tables'!P133</f>
        <v>337</v>
      </c>
      <c r="Q131" s="23">
        <f>'Pivot Tables'!Q133</f>
        <v>133</v>
      </c>
      <c r="R131" s="23">
        <f>'Pivot Tables'!R133</f>
        <v>73</v>
      </c>
      <c r="S131" s="23">
        <f>'Pivot Tables'!S133</f>
        <v>3</v>
      </c>
      <c r="T131" s="23">
        <f>'Pivot Tables'!T133</f>
        <v>162</v>
      </c>
      <c r="U131" s="23">
        <f>'Pivot Tables'!U133</f>
        <v>166</v>
      </c>
      <c r="V131" s="168">
        <f>Table1[[#This Row],[Points]]/Table1[[#This Row],[GP]]</f>
        <v>3.2871287128712869</v>
      </c>
      <c r="W131" s="168">
        <f>Table1[[#This Row],[O Reb]]/Table1[[#This Row],[GP]]</f>
        <v>1.2079207920792079</v>
      </c>
      <c r="X131" s="168">
        <f>Table1[[#This Row],[D Reb]]/Table1[[#This Row],[GP]]</f>
        <v>2.1287128712871288</v>
      </c>
      <c r="Y131" s="168">
        <f>Table1[[#This Row],[Reb]]/Table1[[#This Row],[GP]]</f>
        <v>3.3366336633663365</v>
      </c>
      <c r="Z131" s="168">
        <f>Table1[[#This Row],[Assists]]/Table1[[#This Row],[GP]]</f>
        <v>1.3168316831683169</v>
      </c>
      <c r="AA131" s="168">
        <f>Table1[[#This Row],[Steals]]/Table1[[#This Row],[GP]]</f>
        <v>0.72277227722772275</v>
      </c>
      <c r="AB131" s="168">
        <f>Table1[[#This Row],[Blocks]]/Table1[[#This Row],[GP]]</f>
        <v>2.9702970297029702E-2</v>
      </c>
      <c r="AC131" s="168">
        <f>Table1[[#This Row],[TOs]]/Table1[[#This Row],[GP]]</f>
        <v>1.6039603960396041</v>
      </c>
      <c r="AD131" s="168">
        <f>Table1[[#This Row],[Fouls]]/Table1[[#This Row],[GP]]</f>
        <v>1.6435643564356435</v>
      </c>
    </row>
    <row r="132" spans="2:30">
      <c r="B132" s="23" t="str">
        <f>'Pivot Tables'!B134</f>
        <v>Ryan Baker, 2025</v>
      </c>
      <c r="C132" s="23">
        <f>'Pivot Tables'!C134</f>
        <v>34</v>
      </c>
      <c r="D132" s="23">
        <f>'Pivot Tables'!D134</f>
        <v>2</v>
      </c>
      <c r="E132" s="23">
        <f>'Pivot Tables'!E134</f>
        <v>13</v>
      </c>
      <c r="F132" s="167">
        <f t="shared" si="12"/>
        <v>0.15384615384615385</v>
      </c>
      <c r="G132" s="23">
        <f>'Pivot Tables'!G134</f>
        <v>22</v>
      </c>
      <c r="H132" s="23">
        <f>'Pivot Tables'!H134</f>
        <v>57</v>
      </c>
      <c r="I132" s="167">
        <f t="shared" si="13"/>
        <v>0.38596491228070173</v>
      </c>
      <c r="J132" s="23">
        <f>'Pivot Tables'!J134</f>
        <v>18</v>
      </c>
      <c r="K132" s="23">
        <f>'Pivot Tables'!K134</f>
        <v>32</v>
      </c>
      <c r="L132" s="167">
        <f t="shared" si="14"/>
        <v>0.5625</v>
      </c>
      <c r="M132" s="23">
        <f>'Pivot Tables'!M134</f>
        <v>68</v>
      </c>
      <c r="N132" s="23">
        <f>'Pivot Tables'!N134</f>
        <v>33</v>
      </c>
      <c r="O132" s="23">
        <f>'Pivot Tables'!O134</f>
        <v>36</v>
      </c>
      <c r="P132" s="23">
        <f>'Pivot Tables'!P134</f>
        <v>69</v>
      </c>
      <c r="Q132" s="23">
        <f>'Pivot Tables'!Q134</f>
        <v>31</v>
      </c>
      <c r="R132" s="23">
        <f>'Pivot Tables'!R134</f>
        <v>29</v>
      </c>
      <c r="S132" s="23">
        <f>'Pivot Tables'!S134</f>
        <v>2</v>
      </c>
      <c r="T132" s="23">
        <f>'Pivot Tables'!T134</f>
        <v>20</v>
      </c>
      <c r="U132" s="23">
        <f>'Pivot Tables'!U134</f>
        <v>30</v>
      </c>
      <c r="V132" s="168">
        <f>Table1[[#This Row],[Points]]/Table1[[#This Row],[GP]]</f>
        <v>2</v>
      </c>
      <c r="W132" s="168">
        <f>Table1[[#This Row],[O Reb]]/Table1[[#This Row],[GP]]</f>
        <v>0.97058823529411764</v>
      </c>
      <c r="X132" s="168">
        <f>Table1[[#This Row],[D Reb]]/Table1[[#This Row],[GP]]</f>
        <v>1.0588235294117647</v>
      </c>
      <c r="Y132" s="168">
        <f>Table1[[#This Row],[Reb]]/Table1[[#This Row],[GP]]</f>
        <v>2.0294117647058822</v>
      </c>
      <c r="Z132" s="168">
        <f>Table1[[#This Row],[Assists]]/Table1[[#This Row],[GP]]</f>
        <v>0.91176470588235292</v>
      </c>
      <c r="AA132" s="168">
        <f>Table1[[#This Row],[Steals]]/Table1[[#This Row],[GP]]</f>
        <v>0.8529411764705882</v>
      </c>
      <c r="AB132" s="168">
        <f>Table1[[#This Row],[Blocks]]/Table1[[#This Row],[GP]]</f>
        <v>5.8823529411764705E-2</v>
      </c>
      <c r="AC132" s="168">
        <f>Table1[[#This Row],[TOs]]/Table1[[#This Row],[GP]]</f>
        <v>0.58823529411764708</v>
      </c>
      <c r="AD132" s="168">
        <f>Table1[[#This Row],[Fouls]]/Table1[[#This Row],[GP]]</f>
        <v>0.88235294117647056</v>
      </c>
    </row>
    <row r="133" spans="2:30">
      <c r="B133" s="23" t="str">
        <f>'Pivot Tables'!B135</f>
        <v>Ryan Barber, 1994</v>
      </c>
      <c r="C133" s="23">
        <f>'Pivot Tables'!C135</f>
        <v>2</v>
      </c>
      <c r="D133" s="23">
        <f>'Pivot Tables'!D135</f>
        <v>0</v>
      </c>
      <c r="E133" s="23">
        <f>'Pivot Tables'!E135</f>
        <v>1</v>
      </c>
      <c r="F133" s="167">
        <f t="shared" si="12"/>
        <v>0</v>
      </c>
      <c r="G133" s="23">
        <f>'Pivot Tables'!G135</f>
        <v>0</v>
      </c>
      <c r="H133" s="23">
        <f>'Pivot Tables'!H135</f>
        <v>1</v>
      </c>
      <c r="I133" s="167">
        <f t="shared" si="13"/>
        <v>0</v>
      </c>
      <c r="J133" s="23">
        <f>'Pivot Tables'!J135</f>
        <v>0</v>
      </c>
      <c r="K133" s="23">
        <f>'Pivot Tables'!K135</f>
        <v>0</v>
      </c>
      <c r="L133" s="167" t="e">
        <f t="shared" si="14"/>
        <v>#DIV/0!</v>
      </c>
      <c r="M133" s="23">
        <f>'Pivot Tables'!M135</f>
        <v>0</v>
      </c>
      <c r="N133" s="23">
        <f>'Pivot Tables'!N135</f>
        <v>0</v>
      </c>
      <c r="O133" s="23">
        <f>'Pivot Tables'!O135</f>
        <v>0</v>
      </c>
      <c r="P133" s="23">
        <f>'Pivot Tables'!P135</f>
        <v>0</v>
      </c>
      <c r="Q133" s="23">
        <f>'Pivot Tables'!Q135</f>
        <v>0</v>
      </c>
      <c r="R133" s="23">
        <f>'Pivot Tables'!R135</f>
        <v>0</v>
      </c>
      <c r="S133" s="23">
        <f>'Pivot Tables'!S135</f>
        <v>0</v>
      </c>
      <c r="T133" s="23">
        <f>'Pivot Tables'!T135</f>
        <v>1</v>
      </c>
      <c r="U133" s="23">
        <f>'Pivot Tables'!U135</f>
        <v>0</v>
      </c>
      <c r="V133" s="168">
        <f>Table1[[#This Row],[Points]]/Table1[[#This Row],[GP]]</f>
        <v>0</v>
      </c>
      <c r="W133" s="168">
        <f>Table1[[#This Row],[O Reb]]/Table1[[#This Row],[GP]]</f>
        <v>0</v>
      </c>
      <c r="X133" s="168">
        <f>Table1[[#This Row],[D Reb]]/Table1[[#This Row],[GP]]</f>
        <v>0</v>
      </c>
      <c r="Y133" s="168">
        <f>Table1[[#This Row],[Reb]]/Table1[[#This Row],[GP]]</f>
        <v>0</v>
      </c>
      <c r="Z133" s="168">
        <f>Table1[[#This Row],[Assists]]/Table1[[#This Row],[GP]]</f>
        <v>0</v>
      </c>
      <c r="AA133" s="168">
        <f>Table1[[#This Row],[Steals]]/Table1[[#This Row],[GP]]</f>
        <v>0</v>
      </c>
      <c r="AB133" s="168">
        <f>Table1[[#This Row],[Blocks]]/Table1[[#This Row],[GP]]</f>
        <v>0</v>
      </c>
      <c r="AC133" s="168">
        <f>Table1[[#This Row],[TOs]]/Table1[[#This Row],[GP]]</f>
        <v>0.5</v>
      </c>
      <c r="AD133" s="168">
        <f>Table1[[#This Row],[Fouls]]/Table1[[#This Row],[GP]]</f>
        <v>0</v>
      </c>
    </row>
    <row r="134" spans="2:30">
      <c r="B134" s="23" t="str">
        <f>'Pivot Tables'!B136</f>
        <v>Ryan Davies, 2001</v>
      </c>
      <c r="C134" s="23">
        <f>'Pivot Tables'!C136</f>
        <v>1</v>
      </c>
      <c r="D134" s="23">
        <f>'Pivot Tables'!D136</f>
        <v>0</v>
      </c>
      <c r="E134" s="23">
        <f>'Pivot Tables'!E136</f>
        <v>1</v>
      </c>
      <c r="F134" s="167">
        <f t="shared" si="12"/>
        <v>0</v>
      </c>
      <c r="G134" s="23">
        <f>'Pivot Tables'!G136</f>
        <v>0</v>
      </c>
      <c r="H134" s="23">
        <f>'Pivot Tables'!H136</f>
        <v>0</v>
      </c>
      <c r="I134" s="167" t="e">
        <f t="shared" si="13"/>
        <v>#DIV/0!</v>
      </c>
      <c r="J134" s="23">
        <f>'Pivot Tables'!J136</f>
        <v>0</v>
      </c>
      <c r="K134" s="23">
        <f>'Pivot Tables'!K136</f>
        <v>0</v>
      </c>
      <c r="L134" s="167" t="e">
        <f t="shared" si="14"/>
        <v>#DIV/0!</v>
      </c>
      <c r="M134" s="23">
        <f>'Pivot Tables'!M136</f>
        <v>0</v>
      </c>
      <c r="N134" s="23">
        <f>'Pivot Tables'!N136</f>
        <v>0</v>
      </c>
      <c r="O134" s="23">
        <f>'Pivot Tables'!O136</f>
        <v>0</v>
      </c>
      <c r="P134" s="23">
        <f>'Pivot Tables'!P136</f>
        <v>0</v>
      </c>
      <c r="Q134" s="23">
        <f>'Pivot Tables'!Q136</f>
        <v>0</v>
      </c>
      <c r="R134" s="23">
        <f>'Pivot Tables'!R136</f>
        <v>0</v>
      </c>
      <c r="S134" s="23">
        <f>'Pivot Tables'!S136</f>
        <v>0</v>
      </c>
      <c r="T134" s="23">
        <f>'Pivot Tables'!T136</f>
        <v>0</v>
      </c>
      <c r="U134" s="23">
        <f>'Pivot Tables'!U136</f>
        <v>0</v>
      </c>
      <c r="V134" s="168">
        <f>Table1[[#This Row],[Points]]/Table1[[#This Row],[GP]]</f>
        <v>0</v>
      </c>
      <c r="W134" s="168">
        <f>Table1[[#This Row],[O Reb]]/Table1[[#This Row],[GP]]</f>
        <v>0</v>
      </c>
      <c r="X134" s="168">
        <f>Table1[[#This Row],[D Reb]]/Table1[[#This Row],[GP]]</f>
        <v>0</v>
      </c>
      <c r="Y134" s="168">
        <f>Table1[[#This Row],[Reb]]/Table1[[#This Row],[GP]]</f>
        <v>0</v>
      </c>
      <c r="Z134" s="168">
        <f>Table1[[#This Row],[Assists]]/Table1[[#This Row],[GP]]</f>
        <v>0</v>
      </c>
      <c r="AA134" s="168">
        <f>Table1[[#This Row],[Steals]]/Table1[[#This Row],[GP]]</f>
        <v>0</v>
      </c>
      <c r="AB134" s="168">
        <f>Table1[[#This Row],[Blocks]]/Table1[[#This Row],[GP]]</f>
        <v>0</v>
      </c>
      <c r="AC134" s="168">
        <f>Table1[[#This Row],[TOs]]/Table1[[#This Row],[GP]]</f>
        <v>0</v>
      </c>
      <c r="AD134" s="168">
        <f>Table1[[#This Row],[Fouls]]/Table1[[#This Row],[GP]]</f>
        <v>0</v>
      </c>
    </row>
    <row r="135" spans="2:30">
      <c r="B135" s="23" t="str">
        <f>'Pivot Tables'!B137</f>
        <v>Ryan Diehl, 2009</v>
      </c>
      <c r="C135" s="23">
        <f>'Pivot Tables'!C137</f>
        <v>63</v>
      </c>
      <c r="D135" s="23">
        <f>'Pivot Tables'!D137</f>
        <v>14</v>
      </c>
      <c r="E135" s="23">
        <f>'Pivot Tables'!E137</f>
        <v>56</v>
      </c>
      <c r="F135" s="167">
        <f t="shared" si="12"/>
        <v>0.25</v>
      </c>
      <c r="G135" s="23">
        <f>'Pivot Tables'!G137</f>
        <v>20</v>
      </c>
      <c r="H135" s="23">
        <f>'Pivot Tables'!H137</f>
        <v>64</v>
      </c>
      <c r="I135" s="167">
        <f t="shared" si="13"/>
        <v>0.3125</v>
      </c>
      <c r="J135" s="23">
        <f>'Pivot Tables'!J137</f>
        <v>2</v>
      </c>
      <c r="K135" s="23">
        <f>'Pivot Tables'!K137</f>
        <v>12</v>
      </c>
      <c r="L135" s="167">
        <f t="shared" si="14"/>
        <v>0.16666666666666666</v>
      </c>
      <c r="M135" s="23">
        <f>'Pivot Tables'!M137</f>
        <v>84</v>
      </c>
      <c r="N135" s="23">
        <f>'Pivot Tables'!N137</f>
        <v>20</v>
      </c>
      <c r="O135" s="23">
        <f>'Pivot Tables'!O137</f>
        <v>51</v>
      </c>
      <c r="P135" s="23">
        <f>'Pivot Tables'!P137</f>
        <v>71</v>
      </c>
      <c r="Q135" s="23">
        <f>'Pivot Tables'!Q137</f>
        <v>47</v>
      </c>
      <c r="R135" s="23">
        <f>'Pivot Tables'!R137</f>
        <v>14</v>
      </c>
      <c r="S135" s="23">
        <f>'Pivot Tables'!S137</f>
        <v>0</v>
      </c>
      <c r="T135" s="23">
        <f>'Pivot Tables'!T137</f>
        <v>64</v>
      </c>
      <c r="U135" s="23">
        <f>'Pivot Tables'!U137</f>
        <v>54</v>
      </c>
      <c r="V135" s="168">
        <f>Table1[[#This Row],[Points]]/Table1[[#This Row],[GP]]</f>
        <v>1.3333333333333333</v>
      </c>
      <c r="W135" s="168">
        <f>Table1[[#This Row],[O Reb]]/Table1[[#This Row],[GP]]</f>
        <v>0.31746031746031744</v>
      </c>
      <c r="X135" s="168">
        <f>Table1[[#This Row],[D Reb]]/Table1[[#This Row],[GP]]</f>
        <v>0.80952380952380953</v>
      </c>
      <c r="Y135" s="168">
        <f>Table1[[#This Row],[Reb]]/Table1[[#This Row],[GP]]</f>
        <v>1.126984126984127</v>
      </c>
      <c r="Z135" s="168">
        <f>Table1[[#This Row],[Assists]]/Table1[[#This Row],[GP]]</f>
        <v>0.74603174603174605</v>
      </c>
      <c r="AA135" s="168">
        <f>Table1[[#This Row],[Steals]]/Table1[[#This Row],[GP]]</f>
        <v>0.22222222222222221</v>
      </c>
      <c r="AB135" s="168">
        <f>Table1[[#This Row],[Blocks]]/Table1[[#This Row],[GP]]</f>
        <v>0</v>
      </c>
      <c r="AC135" s="168">
        <f>Table1[[#This Row],[TOs]]/Table1[[#This Row],[GP]]</f>
        <v>1.0158730158730158</v>
      </c>
      <c r="AD135" s="168">
        <f>Table1[[#This Row],[Fouls]]/Table1[[#This Row],[GP]]</f>
        <v>0.8571428571428571</v>
      </c>
    </row>
    <row r="136" spans="2:30">
      <c r="B136" s="23" t="str">
        <f>'Pivot Tables'!B138</f>
        <v>Ryan Thompson, 1999</v>
      </c>
      <c r="C136" s="23">
        <f>'Pivot Tables'!C138</f>
        <v>11</v>
      </c>
      <c r="D136" s="23">
        <f>'Pivot Tables'!D138</f>
        <v>0</v>
      </c>
      <c r="E136" s="23">
        <f>'Pivot Tables'!E138</f>
        <v>3</v>
      </c>
      <c r="F136" s="167">
        <f t="shared" si="12"/>
        <v>0</v>
      </c>
      <c r="G136" s="23">
        <f>'Pivot Tables'!G138</f>
        <v>2</v>
      </c>
      <c r="H136" s="23">
        <f>'Pivot Tables'!H138</f>
        <v>6</v>
      </c>
      <c r="I136" s="167">
        <f t="shared" si="13"/>
        <v>0.33333333333333331</v>
      </c>
      <c r="J136" s="23">
        <f>'Pivot Tables'!J138</f>
        <v>0</v>
      </c>
      <c r="K136" s="23">
        <f>'Pivot Tables'!K138</f>
        <v>0</v>
      </c>
      <c r="L136" s="167" t="e">
        <f t="shared" si="14"/>
        <v>#DIV/0!</v>
      </c>
      <c r="M136" s="23">
        <f>'Pivot Tables'!M138</f>
        <v>4</v>
      </c>
      <c r="N136" s="23">
        <f>'Pivot Tables'!N138</f>
        <v>5</v>
      </c>
      <c r="O136" s="23">
        <f>'Pivot Tables'!O138</f>
        <v>0</v>
      </c>
      <c r="P136" s="23">
        <f>'Pivot Tables'!P138</f>
        <v>5</v>
      </c>
      <c r="Q136" s="23">
        <f>'Pivot Tables'!Q138</f>
        <v>6</v>
      </c>
      <c r="R136" s="23">
        <f>'Pivot Tables'!R138</f>
        <v>0</v>
      </c>
      <c r="S136" s="23">
        <f>'Pivot Tables'!S138</f>
        <v>0</v>
      </c>
      <c r="T136" s="23">
        <f>'Pivot Tables'!T138</f>
        <v>7</v>
      </c>
      <c r="U136" s="23">
        <f>'Pivot Tables'!U138</f>
        <v>0</v>
      </c>
      <c r="V136" s="168">
        <f>Table1[[#This Row],[Points]]/Table1[[#This Row],[GP]]</f>
        <v>0.36363636363636365</v>
      </c>
      <c r="W136" s="168">
        <f>Table1[[#This Row],[O Reb]]/Table1[[#This Row],[GP]]</f>
        <v>0.45454545454545453</v>
      </c>
      <c r="X136" s="168">
        <f>Table1[[#This Row],[D Reb]]/Table1[[#This Row],[GP]]</f>
        <v>0</v>
      </c>
      <c r="Y136" s="168">
        <f>Table1[[#This Row],[Reb]]/Table1[[#This Row],[GP]]</f>
        <v>0.45454545454545453</v>
      </c>
      <c r="Z136" s="168">
        <f>Table1[[#This Row],[Assists]]/Table1[[#This Row],[GP]]</f>
        <v>0.54545454545454541</v>
      </c>
      <c r="AA136" s="168">
        <f>Table1[[#This Row],[Steals]]/Table1[[#This Row],[GP]]</f>
        <v>0</v>
      </c>
      <c r="AB136" s="168">
        <f>Table1[[#This Row],[Blocks]]/Table1[[#This Row],[GP]]</f>
        <v>0</v>
      </c>
      <c r="AC136" s="168">
        <f>Table1[[#This Row],[TOs]]/Table1[[#This Row],[GP]]</f>
        <v>0.63636363636363635</v>
      </c>
      <c r="AD136" s="168">
        <f>Table1[[#This Row],[Fouls]]/Table1[[#This Row],[GP]]</f>
        <v>0</v>
      </c>
    </row>
    <row r="137" spans="2:30">
      <c r="B137" s="23" t="str">
        <f>'Pivot Tables'!B139</f>
        <v>Ryan Thompson, 2000</v>
      </c>
      <c r="C137" s="23">
        <f>'Pivot Tables'!C139</f>
        <v>20</v>
      </c>
      <c r="D137" s="23">
        <f>'Pivot Tables'!D139</f>
        <v>3</v>
      </c>
      <c r="E137" s="23">
        <f>'Pivot Tables'!E139</f>
        <v>28</v>
      </c>
      <c r="F137" s="167">
        <f t="shared" si="12"/>
        <v>0.10714285714285714</v>
      </c>
      <c r="G137" s="23">
        <f>'Pivot Tables'!G139</f>
        <v>14</v>
      </c>
      <c r="H137" s="23">
        <f>'Pivot Tables'!H139</f>
        <v>55</v>
      </c>
      <c r="I137" s="167">
        <f t="shared" si="13"/>
        <v>0.25454545454545452</v>
      </c>
      <c r="J137" s="23">
        <f>'Pivot Tables'!J139</f>
        <v>34</v>
      </c>
      <c r="K137" s="23">
        <f>'Pivot Tables'!K139</f>
        <v>52</v>
      </c>
      <c r="L137" s="167">
        <f t="shared" si="14"/>
        <v>0.65384615384615385</v>
      </c>
      <c r="M137" s="23">
        <f>'Pivot Tables'!M139</f>
        <v>71</v>
      </c>
      <c r="N137" s="23">
        <f>'Pivot Tables'!N139</f>
        <v>34</v>
      </c>
      <c r="O137" s="23">
        <f>'Pivot Tables'!O139</f>
        <v>0</v>
      </c>
      <c r="P137" s="23">
        <f>'Pivot Tables'!P139</f>
        <v>0</v>
      </c>
      <c r="Q137" s="23">
        <f>'Pivot Tables'!Q139</f>
        <v>28</v>
      </c>
      <c r="R137" s="23">
        <f>'Pivot Tables'!R139</f>
        <v>20</v>
      </c>
      <c r="S137" s="23">
        <f>'Pivot Tables'!S139</f>
        <v>0</v>
      </c>
      <c r="T137" s="23">
        <f>'Pivot Tables'!T139</f>
        <v>52</v>
      </c>
      <c r="U137" s="23">
        <f>'Pivot Tables'!U139</f>
        <v>0</v>
      </c>
      <c r="V137" s="168">
        <f>Table1[[#This Row],[Points]]/Table1[[#This Row],[GP]]</f>
        <v>3.55</v>
      </c>
      <c r="W137" s="168">
        <f>Table1[[#This Row],[O Reb]]/Table1[[#This Row],[GP]]</f>
        <v>1.7</v>
      </c>
      <c r="X137" s="168">
        <f>Table1[[#This Row],[D Reb]]/Table1[[#This Row],[GP]]</f>
        <v>0</v>
      </c>
      <c r="Y137" s="168">
        <f>Table1[[#This Row],[Reb]]/Table1[[#This Row],[GP]]</f>
        <v>0</v>
      </c>
      <c r="Z137" s="168">
        <f>Table1[[#This Row],[Assists]]/Table1[[#This Row],[GP]]</f>
        <v>1.4</v>
      </c>
      <c r="AA137" s="168">
        <f>Table1[[#This Row],[Steals]]/Table1[[#This Row],[GP]]</f>
        <v>1</v>
      </c>
      <c r="AB137" s="168">
        <f>Table1[[#This Row],[Blocks]]/Table1[[#This Row],[GP]]</f>
        <v>0</v>
      </c>
      <c r="AC137" s="168">
        <f>Table1[[#This Row],[TOs]]/Table1[[#This Row],[GP]]</f>
        <v>2.6</v>
      </c>
      <c r="AD137" s="168">
        <f>Table1[[#This Row],[Fouls]]/Table1[[#This Row],[GP]]</f>
        <v>0</v>
      </c>
    </row>
    <row r="138" spans="2:30">
      <c r="B138" s="23" t="str">
        <f>'Pivot Tables'!B140</f>
        <v>Sebastian Christensen, 2016</v>
      </c>
      <c r="C138" s="23">
        <f>'Pivot Tables'!C140</f>
        <v>1</v>
      </c>
      <c r="D138" s="23">
        <f>'Pivot Tables'!D140</f>
        <v>0</v>
      </c>
      <c r="E138" s="23">
        <f>'Pivot Tables'!E140</f>
        <v>0</v>
      </c>
      <c r="F138" s="167" t="e">
        <f t="shared" si="12"/>
        <v>#DIV/0!</v>
      </c>
      <c r="G138" s="23">
        <f>'Pivot Tables'!G140</f>
        <v>0</v>
      </c>
      <c r="H138" s="23">
        <f>'Pivot Tables'!H140</f>
        <v>1</v>
      </c>
      <c r="I138" s="167">
        <f t="shared" si="13"/>
        <v>0</v>
      </c>
      <c r="J138" s="23">
        <f>'Pivot Tables'!J140</f>
        <v>0</v>
      </c>
      <c r="K138" s="23">
        <f>'Pivot Tables'!K140</f>
        <v>0</v>
      </c>
      <c r="L138" s="167" t="e">
        <f t="shared" si="14"/>
        <v>#DIV/0!</v>
      </c>
      <c r="M138" s="23">
        <f>'Pivot Tables'!M140</f>
        <v>0</v>
      </c>
      <c r="N138" s="23">
        <f>'Pivot Tables'!N140</f>
        <v>1</v>
      </c>
      <c r="O138" s="23">
        <f>'Pivot Tables'!O140</f>
        <v>1</v>
      </c>
      <c r="P138" s="23">
        <f>'Pivot Tables'!P140</f>
        <v>2</v>
      </c>
      <c r="Q138" s="23">
        <f>'Pivot Tables'!Q140</f>
        <v>0</v>
      </c>
      <c r="R138" s="23">
        <f>'Pivot Tables'!R140</f>
        <v>0</v>
      </c>
      <c r="S138" s="23">
        <f>'Pivot Tables'!S140</f>
        <v>0</v>
      </c>
      <c r="T138" s="23">
        <f>'Pivot Tables'!T140</f>
        <v>0</v>
      </c>
      <c r="U138" s="23">
        <f>'Pivot Tables'!U140</f>
        <v>0</v>
      </c>
      <c r="V138" s="168">
        <f>Table1[[#This Row],[Points]]/Table1[[#This Row],[GP]]</f>
        <v>0</v>
      </c>
      <c r="W138" s="168">
        <f>Table1[[#This Row],[O Reb]]/Table1[[#This Row],[GP]]</f>
        <v>1</v>
      </c>
      <c r="X138" s="168">
        <f>Table1[[#This Row],[D Reb]]/Table1[[#This Row],[GP]]</f>
        <v>1</v>
      </c>
      <c r="Y138" s="168">
        <f>Table1[[#This Row],[Reb]]/Table1[[#This Row],[GP]]</f>
        <v>2</v>
      </c>
      <c r="Z138" s="168">
        <f>Table1[[#This Row],[Assists]]/Table1[[#This Row],[GP]]</f>
        <v>0</v>
      </c>
      <c r="AA138" s="168">
        <f>Table1[[#This Row],[Steals]]/Table1[[#This Row],[GP]]</f>
        <v>0</v>
      </c>
      <c r="AB138" s="168">
        <f>Table1[[#This Row],[Blocks]]/Table1[[#This Row],[GP]]</f>
        <v>0</v>
      </c>
      <c r="AC138" s="168">
        <f>Table1[[#This Row],[TOs]]/Table1[[#This Row],[GP]]</f>
        <v>0</v>
      </c>
      <c r="AD138" s="168">
        <f>Table1[[#This Row],[Fouls]]/Table1[[#This Row],[GP]]</f>
        <v>0</v>
      </c>
    </row>
    <row r="139" spans="2:30">
      <c r="B139" s="23" t="str">
        <f>'Pivot Tables'!B141</f>
        <v>Shane Evans, 1994</v>
      </c>
      <c r="C139" s="23">
        <f>'Pivot Tables'!C141</f>
        <v>75</v>
      </c>
      <c r="D139" s="23">
        <f>'Pivot Tables'!D141</f>
        <v>39</v>
      </c>
      <c r="E139" s="23">
        <f>'Pivot Tables'!E141</f>
        <v>131</v>
      </c>
      <c r="F139" s="167">
        <f t="shared" si="12"/>
        <v>0.29770992366412213</v>
      </c>
      <c r="G139" s="23">
        <f>'Pivot Tables'!G141</f>
        <v>127</v>
      </c>
      <c r="H139" s="23">
        <f>'Pivot Tables'!H141</f>
        <v>285</v>
      </c>
      <c r="I139" s="167">
        <f t="shared" si="13"/>
        <v>0.4456140350877193</v>
      </c>
      <c r="J139" s="23">
        <f>'Pivot Tables'!J141</f>
        <v>189</v>
      </c>
      <c r="K139" s="23">
        <f>'Pivot Tables'!K141</f>
        <v>282</v>
      </c>
      <c r="L139" s="167">
        <f t="shared" si="14"/>
        <v>0.67021276595744683</v>
      </c>
      <c r="M139" s="23">
        <f>'Pivot Tables'!M141</f>
        <v>560</v>
      </c>
      <c r="N139" s="23">
        <f>'Pivot Tables'!N141</f>
        <v>31</v>
      </c>
      <c r="O139" s="23">
        <f>'Pivot Tables'!O141</f>
        <v>158</v>
      </c>
      <c r="P139" s="23">
        <f>'Pivot Tables'!P141</f>
        <v>189</v>
      </c>
      <c r="Q139" s="23">
        <f>'Pivot Tables'!Q141</f>
        <v>324</v>
      </c>
      <c r="R139" s="23">
        <f>'Pivot Tables'!R141</f>
        <v>110</v>
      </c>
      <c r="S139" s="23">
        <f>'Pivot Tables'!S141</f>
        <v>0</v>
      </c>
      <c r="T139" s="23">
        <f>'Pivot Tables'!T141</f>
        <v>199</v>
      </c>
      <c r="U139" s="23">
        <f>'Pivot Tables'!U141</f>
        <v>0</v>
      </c>
      <c r="V139" s="168">
        <f>Table1[[#This Row],[Points]]/Table1[[#This Row],[GP]]</f>
        <v>7.4666666666666668</v>
      </c>
      <c r="W139" s="168">
        <f>Table1[[#This Row],[O Reb]]/Table1[[#This Row],[GP]]</f>
        <v>0.41333333333333333</v>
      </c>
      <c r="X139" s="168">
        <f>Table1[[#This Row],[D Reb]]/Table1[[#This Row],[GP]]</f>
        <v>2.1066666666666665</v>
      </c>
      <c r="Y139" s="168">
        <f>Table1[[#This Row],[Reb]]/Table1[[#This Row],[GP]]</f>
        <v>2.52</v>
      </c>
      <c r="Z139" s="168">
        <f>Table1[[#This Row],[Assists]]/Table1[[#This Row],[GP]]</f>
        <v>4.32</v>
      </c>
      <c r="AA139" s="168">
        <f>Table1[[#This Row],[Steals]]/Table1[[#This Row],[GP]]</f>
        <v>1.4666666666666666</v>
      </c>
      <c r="AB139" s="168">
        <f>Table1[[#This Row],[Blocks]]/Table1[[#This Row],[GP]]</f>
        <v>0</v>
      </c>
      <c r="AC139" s="168">
        <f>Table1[[#This Row],[TOs]]/Table1[[#This Row],[GP]]</f>
        <v>2.6533333333333333</v>
      </c>
      <c r="AD139" s="168">
        <f>Table1[[#This Row],[Fouls]]/Table1[[#This Row],[GP]]</f>
        <v>0</v>
      </c>
    </row>
    <row r="140" spans="2:30">
      <c r="B140" s="23" t="str">
        <f>'Pivot Tables'!B142</f>
        <v>Shane Harper, 1991</v>
      </c>
      <c r="C140" s="23">
        <f>'Pivot Tables'!C142</f>
        <v>38</v>
      </c>
      <c r="D140" s="23">
        <f>'Pivot Tables'!D142</f>
        <v>13</v>
      </c>
      <c r="E140" s="23">
        <f>'Pivot Tables'!E142</f>
        <v>69</v>
      </c>
      <c r="F140" s="167">
        <f t="shared" si="12"/>
        <v>0.18840579710144928</v>
      </c>
      <c r="G140" s="23">
        <f>'Pivot Tables'!G142</f>
        <v>77</v>
      </c>
      <c r="H140" s="23">
        <f>'Pivot Tables'!H142</f>
        <v>145</v>
      </c>
      <c r="I140" s="167">
        <f t="shared" si="13"/>
        <v>0.53103448275862064</v>
      </c>
      <c r="J140" s="23">
        <f>'Pivot Tables'!J142</f>
        <v>54</v>
      </c>
      <c r="K140" s="23">
        <f>'Pivot Tables'!K142</f>
        <v>98</v>
      </c>
      <c r="L140" s="167">
        <f t="shared" si="14"/>
        <v>0.55102040816326525</v>
      </c>
      <c r="M140" s="23">
        <f>'Pivot Tables'!M142</f>
        <v>247</v>
      </c>
      <c r="N140" s="23">
        <f>'Pivot Tables'!N142</f>
        <v>34</v>
      </c>
      <c r="O140" s="23">
        <f>'Pivot Tables'!O142</f>
        <v>65</v>
      </c>
      <c r="P140" s="23">
        <f>'Pivot Tables'!P142</f>
        <v>99</v>
      </c>
      <c r="Q140" s="23">
        <f>'Pivot Tables'!Q142</f>
        <v>35</v>
      </c>
      <c r="R140" s="23">
        <f>'Pivot Tables'!R142</f>
        <v>55</v>
      </c>
      <c r="S140" s="23">
        <f>'Pivot Tables'!S142</f>
        <v>0</v>
      </c>
      <c r="T140" s="23">
        <f>'Pivot Tables'!T142</f>
        <v>57</v>
      </c>
      <c r="U140" s="23">
        <f>'Pivot Tables'!U142</f>
        <v>0</v>
      </c>
      <c r="V140" s="168">
        <f>Table1[[#This Row],[Points]]/Table1[[#This Row],[GP]]</f>
        <v>6.5</v>
      </c>
      <c r="W140" s="168">
        <f>Table1[[#This Row],[O Reb]]/Table1[[#This Row],[GP]]</f>
        <v>0.89473684210526316</v>
      </c>
      <c r="X140" s="168">
        <f>Table1[[#This Row],[D Reb]]/Table1[[#This Row],[GP]]</f>
        <v>1.7105263157894737</v>
      </c>
      <c r="Y140" s="168">
        <f>Table1[[#This Row],[Reb]]/Table1[[#This Row],[GP]]</f>
        <v>2.6052631578947367</v>
      </c>
      <c r="Z140" s="168">
        <f>Table1[[#This Row],[Assists]]/Table1[[#This Row],[GP]]</f>
        <v>0.92105263157894735</v>
      </c>
      <c r="AA140" s="168">
        <f>Table1[[#This Row],[Steals]]/Table1[[#This Row],[GP]]</f>
        <v>1.4473684210526316</v>
      </c>
      <c r="AB140" s="168">
        <f>Table1[[#This Row],[Blocks]]/Table1[[#This Row],[GP]]</f>
        <v>0</v>
      </c>
      <c r="AC140" s="168">
        <f>Table1[[#This Row],[TOs]]/Table1[[#This Row],[GP]]</f>
        <v>1.5</v>
      </c>
      <c r="AD140" s="168">
        <f>Table1[[#This Row],[Fouls]]/Table1[[#This Row],[GP]]</f>
        <v>0</v>
      </c>
    </row>
    <row r="141" spans="2:30">
      <c r="B141" s="23" t="str">
        <f>'Pivot Tables'!B143</f>
        <v>Shane Thompson, 1999</v>
      </c>
      <c r="C141" s="23">
        <f>'Pivot Tables'!C143</f>
        <v>33</v>
      </c>
      <c r="D141" s="23">
        <f>'Pivot Tables'!D143</f>
        <v>10</v>
      </c>
      <c r="E141" s="23">
        <f>'Pivot Tables'!E143</f>
        <v>33</v>
      </c>
      <c r="F141" s="167">
        <f t="shared" si="12"/>
        <v>0.30303030303030304</v>
      </c>
      <c r="G141" s="23">
        <f>'Pivot Tables'!G143</f>
        <v>28</v>
      </c>
      <c r="H141" s="23">
        <f>'Pivot Tables'!H143</f>
        <v>90</v>
      </c>
      <c r="I141" s="167">
        <f t="shared" si="13"/>
        <v>0.31111111111111112</v>
      </c>
      <c r="J141" s="23">
        <f>'Pivot Tables'!J143</f>
        <v>14</v>
      </c>
      <c r="K141" s="23">
        <f>'Pivot Tables'!K143</f>
        <v>32</v>
      </c>
      <c r="L141" s="167">
        <f t="shared" si="14"/>
        <v>0.4375</v>
      </c>
      <c r="M141" s="23">
        <f>'Pivot Tables'!M143</f>
        <v>102</v>
      </c>
      <c r="N141" s="23">
        <f>'Pivot Tables'!N143</f>
        <v>34</v>
      </c>
      <c r="O141" s="23">
        <f>'Pivot Tables'!O143</f>
        <v>5</v>
      </c>
      <c r="P141" s="23">
        <f>'Pivot Tables'!P143</f>
        <v>12</v>
      </c>
      <c r="Q141" s="23">
        <f>'Pivot Tables'!Q143</f>
        <v>44</v>
      </c>
      <c r="R141" s="23">
        <f>'Pivot Tables'!R143</f>
        <v>47</v>
      </c>
      <c r="S141" s="23">
        <f>'Pivot Tables'!S143</f>
        <v>0</v>
      </c>
      <c r="T141" s="23">
        <f>'Pivot Tables'!T143</f>
        <v>54</v>
      </c>
      <c r="U141" s="23">
        <f>'Pivot Tables'!U143</f>
        <v>0</v>
      </c>
      <c r="V141" s="168">
        <f>Table1[[#This Row],[Points]]/Table1[[#This Row],[GP]]</f>
        <v>3.0909090909090908</v>
      </c>
      <c r="W141" s="168">
        <f>Table1[[#This Row],[O Reb]]/Table1[[#This Row],[GP]]</f>
        <v>1.0303030303030303</v>
      </c>
      <c r="X141" s="168">
        <f>Table1[[#This Row],[D Reb]]/Table1[[#This Row],[GP]]</f>
        <v>0.15151515151515152</v>
      </c>
      <c r="Y141" s="168">
        <f>Table1[[#This Row],[Reb]]/Table1[[#This Row],[GP]]</f>
        <v>0.36363636363636365</v>
      </c>
      <c r="Z141" s="168">
        <f>Table1[[#This Row],[Assists]]/Table1[[#This Row],[GP]]</f>
        <v>1.3333333333333333</v>
      </c>
      <c r="AA141" s="168">
        <f>Table1[[#This Row],[Steals]]/Table1[[#This Row],[GP]]</f>
        <v>1.4242424242424243</v>
      </c>
      <c r="AB141" s="168">
        <f>Table1[[#This Row],[Blocks]]/Table1[[#This Row],[GP]]</f>
        <v>0</v>
      </c>
      <c r="AC141" s="168">
        <f>Table1[[#This Row],[TOs]]/Table1[[#This Row],[GP]]</f>
        <v>1.6363636363636365</v>
      </c>
      <c r="AD141" s="168">
        <f>Table1[[#This Row],[Fouls]]/Table1[[#This Row],[GP]]</f>
        <v>0</v>
      </c>
    </row>
    <row r="142" spans="2:30">
      <c r="B142" s="23" t="str">
        <f>'Pivot Tables'!B144</f>
        <v>Shawn Knipp, 1998</v>
      </c>
      <c r="C142" s="23">
        <f>'Pivot Tables'!C144</f>
        <v>44</v>
      </c>
      <c r="D142" s="23">
        <f>'Pivot Tables'!D144</f>
        <v>16</v>
      </c>
      <c r="E142" s="23">
        <f>'Pivot Tables'!E144</f>
        <v>44</v>
      </c>
      <c r="F142" s="167">
        <f t="shared" si="12"/>
        <v>0.36363636363636365</v>
      </c>
      <c r="G142" s="23">
        <f>'Pivot Tables'!G144</f>
        <v>53</v>
      </c>
      <c r="H142" s="23">
        <f>'Pivot Tables'!H144</f>
        <v>118</v>
      </c>
      <c r="I142" s="167">
        <f t="shared" si="13"/>
        <v>0.44915254237288138</v>
      </c>
      <c r="J142" s="23">
        <f>'Pivot Tables'!J144</f>
        <v>23</v>
      </c>
      <c r="K142" s="23">
        <f>'Pivot Tables'!K144</f>
        <v>45</v>
      </c>
      <c r="L142" s="167">
        <f t="shared" si="14"/>
        <v>0.51111111111111107</v>
      </c>
      <c r="M142" s="23">
        <f>'Pivot Tables'!M144</f>
        <v>177</v>
      </c>
      <c r="N142" s="23">
        <f>'Pivot Tables'!N144</f>
        <v>63</v>
      </c>
      <c r="O142" s="23">
        <f>'Pivot Tables'!O144</f>
        <v>87</v>
      </c>
      <c r="P142" s="23">
        <f>'Pivot Tables'!P144</f>
        <v>150</v>
      </c>
      <c r="Q142" s="23">
        <f>'Pivot Tables'!Q144</f>
        <v>74</v>
      </c>
      <c r="R142" s="23">
        <f>'Pivot Tables'!R144</f>
        <v>46</v>
      </c>
      <c r="S142" s="23">
        <f>'Pivot Tables'!S144</f>
        <v>0</v>
      </c>
      <c r="T142" s="23">
        <f>'Pivot Tables'!T144</f>
        <v>49</v>
      </c>
      <c r="U142" s="23">
        <f>'Pivot Tables'!U144</f>
        <v>0</v>
      </c>
      <c r="V142" s="168">
        <f>Table1[[#This Row],[Points]]/Table1[[#This Row],[GP]]</f>
        <v>4.0227272727272725</v>
      </c>
      <c r="W142" s="168">
        <f>Table1[[#This Row],[O Reb]]/Table1[[#This Row],[GP]]</f>
        <v>1.4318181818181819</v>
      </c>
      <c r="X142" s="168">
        <f>Table1[[#This Row],[D Reb]]/Table1[[#This Row],[GP]]</f>
        <v>1.9772727272727273</v>
      </c>
      <c r="Y142" s="168">
        <f>Table1[[#This Row],[Reb]]/Table1[[#This Row],[GP]]</f>
        <v>3.4090909090909092</v>
      </c>
      <c r="Z142" s="168">
        <f>Table1[[#This Row],[Assists]]/Table1[[#This Row],[GP]]</f>
        <v>1.6818181818181819</v>
      </c>
      <c r="AA142" s="168">
        <f>Table1[[#This Row],[Steals]]/Table1[[#This Row],[GP]]</f>
        <v>1.0454545454545454</v>
      </c>
      <c r="AB142" s="168">
        <f>Table1[[#This Row],[Blocks]]/Table1[[#This Row],[GP]]</f>
        <v>0</v>
      </c>
      <c r="AC142" s="168">
        <f>Table1[[#This Row],[TOs]]/Table1[[#This Row],[GP]]</f>
        <v>1.1136363636363635</v>
      </c>
      <c r="AD142" s="168">
        <f>Table1[[#This Row],[Fouls]]/Table1[[#This Row],[GP]]</f>
        <v>0</v>
      </c>
    </row>
    <row r="143" spans="2:30">
      <c r="B143" s="23" t="str">
        <f>'Pivot Tables'!B145</f>
        <v>Shon Engel, 1998</v>
      </c>
      <c r="C143" s="23">
        <f>'Pivot Tables'!C145</f>
        <v>57</v>
      </c>
      <c r="D143" s="23">
        <f>'Pivot Tables'!D145</f>
        <v>5</v>
      </c>
      <c r="E143" s="23">
        <f>'Pivot Tables'!E145</f>
        <v>13</v>
      </c>
      <c r="F143" s="167">
        <f t="shared" si="12"/>
        <v>0.38461538461538464</v>
      </c>
      <c r="G143" s="23">
        <f>'Pivot Tables'!G145</f>
        <v>116</v>
      </c>
      <c r="H143" s="23">
        <f>'Pivot Tables'!H145</f>
        <v>263</v>
      </c>
      <c r="I143" s="167">
        <f t="shared" si="13"/>
        <v>0.44106463878326996</v>
      </c>
      <c r="J143" s="23">
        <f>'Pivot Tables'!J145</f>
        <v>41</v>
      </c>
      <c r="K143" s="23">
        <f>'Pivot Tables'!K145</f>
        <v>74</v>
      </c>
      <c r="L143" s="167">
        <f t="shared" si="14"/>
        <v>0.55405405405405406</v>
      </c>
      <c r="M143" s="23">
        <f>'Pivot Tables'!M145</f>
        <v>288</v>
      </c>
      <c r="N143" s="23">
        <f>'Pivot Tables'!N145</f>
        <v>45</v>
      </c>
      <c r="O143" s="23">
        <f>'Pivot Tables'!O145</f>
        <v>122</v>
      </c>
      <c r="P143" s="23">
        <f>'Pivot Tables'!P145</f>
        <v>167</v>
      </c>
      <c r="Q143" s="23">
        <f>'Pivot Tables'!Q145</f>
        <v>36</v>
      </c>
      <c r="R143" s="23">
        <f>'Pivot Tables'!R145</f>
        <v>44</v>
      </c>
      <c r="S143" s="23">
        <f>'Pivot Tables'!S145</f>
        <v>0</v>
      </c>
      <c r="T143" s="23">
        <f>'Pivot Tables'!T145</f>
        <v>67</v>
      </c>
      <c r="U143" s="23">
        <f>'Pivot Tables'!U145</f>
        <v>0</v>
      </c>
      <c r="V143" s="168">
        <f>Table1[[#This Row],[Points]]/Table1[[#This Row],[GP]]</f>
        <v>5.0526315789473681</v>
      </c>
      <c r="W143" s="168">
        <f>Table1[[#This Row],[O Reb]]/Table1[[#This Row],[GP]]</f>
        <v>0.78947368421052633</v>
      </c>
      <c r="X143" s="168">
        <f>Table1[[#This Row],[D Reb]]/Table1[[#This Row],[GP]]</f>
        <v>2.1403508771929824</v>
      </c>
      <c r="Y143" s="168">
        <f>Table1[[#This Row],[Reb]]/Table1[[#This Row],[GP]]</f>
        <v>2.9298245614035086</v>
      </c>
      <c r="Z143" s="168">
        <f>Table1[[#This Row],[Assists]]/Table1[[#This Row],[GP]]</f>
        <v>0.63157894736842102</v>
      </c>
      <c r="AA143" s="168">
        <f>Table1[[#This Row],[Steals]]/Table1[[#This Row],[GP]]</f>
        <v>0.77192982456140347</v>
      </c>
      <c r="AB143" s="168">
        <f>Table1[[#This Row],[Blocks]]/Table1[[#This Row],[GP]]</f>
        <v>0</v>
      </c>
      <c r="AC143" s="168">
        <f>Table1[[#This Row],[TOs]]/Table1[[#This Row],[GP]]</f>
        <v>1.1754385964912282</v>
      </c>
      <c r="AD143" s="168">
        <f>Table1[[#This Row],[Fouls]]/Table1[[#This Row],[GP]]</f>
        <v>0</v>
      </c>
    </row>
    <row r="144" spans="2:30">
      <c r="B144" s="23" t="str">
        <f>'Pivot Tables'!B146</f>
        <v>Toby Canfield, 1997</v>
      </c>
      <c r="C144" s="23">
        <f>'Pivot Tables'!C146</f>
        <v>66</v>
      </c>
      <c r="D144" s="23">
        <f>'Pivot Tables'!D146</f>
        <v>33</v>
      </c>
      <c r="E144" s="23">
        <f>'Pivot Tables'!E146</f>
        <v>124</v>
      </c>
      <c r="F144" s="167">
        <f t="shared" si="12"/>
        <v>0.2661290322580645</v>
      </c>
      <c r="G144" s="23">
        <f>'Pivot Tables'!G146</f>
        <v>323</v>
      </c>
      <c r="H144" s="23">
        <f>'Pivot Tables'!H146</f>
        <v>766</v>
      </c>
      <c r="I144" s="167">
        <f t="shared" si="13"/>
        <v>0.4216710182767624</v>
      </c>
      <c r="J144" s="23">
        <f>'Pivot Tables'!J146</f>
        <v>125</v>
      </c>
      <c r="K144" s="23">
        <f>'Pivot Tables'!K146</f>
        <v>267</v>
      </c>
      <c r="L144" s="167">
        <f t="shared" si="14"/>
        <v>0.46816479400749061</v>
      </c>
      <c r="M144" s="23">
        <f>'Pivot Tables'!M146</f>
        <v>870</v>
      </c>
      <c r="N144" s="23">
        <f>'Pivot Tables'!N146</f>
        <v>210</v>
      </c>
      <c r="O144" s="23">
        <f>'Pivot Tables'!O146</f>
        <v>251</v>
      </c>
      <c r="P144" s="23">
        <f>'Pivot Tables'!P146</f>
        <v>485</v>
      </c>
      <c r="Q144" s="23">
        <f>'Pivot Tables'!Q146</f>
        <v>75</v>
      </c>
      <c r="R144" s="23">
        <f>'Pivot Tables'!R146</f>
        <v>144</v>
      </c>
      <c r="S144" s="23">
        <f>'Pivot Tables'!S146</f>
        <v>0</v>
      </c>
      <c r="T144" s="23">
        <f>'Pivot Tables'!T146</f>
        <v>171</v>
      </c>
      <c r="U144" s="23">
        <f>'Pivot Tables'!U146</f>
        <v>0</v>
      </c>
      <c r="V144" s="168">
        <f>Table1[[#This Row],[Points]]/Table1[[#This Row],[GP]]</f>
        <v>13.181818181818182</v>
      </c>
      <c r="W144" s="168">
        <f>Table1[[#This Row],[O Reb]]/Table1[[#This Row],[GP]]</f>
        <v>3.1818181818181817</v>
      </c>
      <c r="X144" s="168">
        <f>Table1[[#This Row],[D Reb]]/Table1[[#This Row],[GP]]</f>
        <v>3.8030303030303032</v>
      </c>
      <c r="Y144" s="168">
        <f>Table1[[#This Row],[Reb]]/Table1[[#This Row],[GP]]</f>
        <v>7.3484848484848486</v>
      </c>
      <c r="Z144" s="168">
        <f>Table1[[#This Row],[Assists]]/Table1[[#This Row],[GP]]</f>
        <v>1.1363636363636365</v>
      </c>
      <c r="AA144" s="168">
        <f>Table1[[#This Row],[Steals]]/Table1[[#This Row],[GP]]</f>
        <v>2.1818181818181817</v>
      </c>
      <c r="AB144" s="168">
        <f>Table1[[#This Row],[Blocks]]/Table1[[#This Row],[GP]]</f>
        <v>0</v>
      </c>
      <c r="AC144" s="168">
        <f>Table1[[#This Row],[TOs]]/Table1[[#This Row],[GP]]</f>
        <v>2.5909090909090908</v>
      </c>
      <c r="AD144" s="168">
        <f>Table1[[#This Row],[Fouls]]/Table1[[#This Row],[GP]]</f>
        <v>0</v>
      </c>
    </row>
    <row r="145" spans="2:30">
      <c r="B145" s="23" t="str">
        <f>'Pivot Tables'!B147</f>
        <v>Travis Burr, 1993</v>
      </c>
      <c r="C145" s="23">
        <f>'Pivot Tables'!C147</f>
        <v>1</v>
      </c>
      <c r="D145" s="23">
        <f>'Pivot Tables'!D147</f>
        <v>0</v>
      </c>
      <c r="E145" s="23">
        <f>'Pivot Tables'!E147</f>
        <v>0</v>
      </c>
      <c r="F145" s="167" t="e">
        <f t="shared" si="12"/>
        <v>#DIV/0!</v>
      </c>
      <c r="G145" s="23">
        <f>'Pivot Tables'!G147</f>
        <v>0</v>
      </c>
      <c r="H145" s="23">
        <f>'Pivot Tables'!H147</f>
        <v>2</v>
      </c>
      <c r="I145" s="167">
        <f t="shared" si="13"/>
        <v>0</v>
      </c>
      <c r="J145" s="23">
        <f>'Pivot Tables'!J147</f>
        <v>0</v>
      </c>
      <c r="K145" s="23">
        <f>'Pivot Tables'!K147</f>
        <v>0</v>
      </c>
      <c r="L145" s="167" t="e">
        <f t="shared" si="14"/>
        <v>#DIV/0!</v>
      </c>
      <c r="M145" s="23">
        <f>'Pivot Tables'!M147</f>
        <v>0</v>
      </c>
      <c r="N145" s="23">
        <f>'Pivot Tables'!N147</f>
        <v>2</v>
      </c>
      <c r="O145" s="23">
        <f>'Pivot Tables'!O147</f>
        <v>2</v>
      </c>
      <c r="P145" s="23">
        <f>'Pivot Tables'!P147</f>
        <v>4</v>
      </c>
      <c r="Q145" s="23">
        <f>'Pivot Tables'!Q147</f>
        <v>1</v>
      </c>
      <c r="R145" s="23">
        <f>'Pivot Tables'!R147</f>
        <v>0</v>
      </c>
      <c r="S145" s="23">
        <f>'Pivot Tables'!S147</f>
        <v>0</v>
      </c>
      <c r="T145" s="23">
        <f>'Pivot Tables'!T147</f>
        <v>0</v>
      </c>
      <c r="U145" s="23">
        <f>'Pivot Tables'!U147</f>
        <v>0</v>
      </c>
      <c r="V145" s="168">
        <f>Table1[[#This Row],[Points]]/Table1[[#This Row],[GP]]</f>
        <v>0</v>
      </c>
      <c r="W145" s="168">
        <f>Table1[[#This Row],[O Reb]]/Table1[[#This Row],[GP]]</f>
        <v>2</v>
      </c>
      <c r="X145" s="168">
        <f>Table1[[#This Row],[D Reb]]/Table1[[#This Row],[GP]]</f>
        <v>2</v>
      </c>
      <c r="Y145" s="168">
        <f>Table1[[#This Row],[Reb]]/Table1[[#This Row],[GP]]</f>
        <v>4</v>
      </c>
      <c r="Z145" s="168">
        <f>Table1[[#This Row],[Assists]]/Table1[[#This Row],[GP]]</f>
        <v>1</v>
      </c>
      <c r="AA145" s="168">
        <f>Table1[[#This Row],[Steals]]/Table1[[#This Row],[GP]]</f>
        <v>0</v>
      </c>
      <c r="AB145" s="168">
        <f>Table1[[#This Row],[Blocks]]/Table1[[#This Row],[GP]]</f>
        <v>0</v>
      </c>
      <c r="AC145" s="168">
        <f>Table1[[#This Row],[TOs]]/Table1[[#This Row],[GP]]</f>
        <v>0</v>
      </c>
      <c r="AD145" s="168">
        <f>Table1[[#This Row],[Fouls]]/Table1[[#This Row],[GP]]</f>
        <v>0</v>
      </c>
    </row>
    <row r="146" spans="2:30">
      <c r="B146" s="23" t="str">
        <f>'Pivot Tables'!B148</f>
        <v>Travis Todd, 1993</v>
      </c>
      <c r="C146" s="23">
        <f>'Pivot Tables'!C148</f>
        <v>66</v>
      </c>
      <c r="D146" s="23">
        <f>'Pivot Tables'!D148</f>
        <v>36</v>
      </c>
      <c r="E146" s="23">
        <f>'Pivot Tables'!E148</f>
        <v>134</v>
      </c>
      <c r="F146" s="167">
        <f t="shared" si="12"/>
        <v>0.26865671641791045</v>
      </c>
      <c r="G146" s="23">
        <f>'Pivot Tables'!G148</f>
        <v>259</v>
      </c>
      <c r="H146" s="23">
        <f>'Pivot Tables'!H148</f>
        <v>588</v>
      </c>
      <c r="I146" s="167">
        <f t="shared" si="13"/>
        <v>0.44047619047619047</v>
      </c>
      <c r="J146" s="23">
        <f>'Pivot Tables'!J148</f>
        <v>172</v>
      </c>
      <c r="K146" s="23">
        <f>'Pivot Tables'!K148</f>
        <v>291</v>
      </c>
      <c r="L146" s="167">
        <f t="shared" si="14"/>
        <v>0.59106529209621994</v>
      </c>
      <c r="M146" s="23">
        <f>'Pivot Tables'!M148</f>
        <v>798</v>
      </c>
      <c r="N146" s="23">
        <f>'Pivot Tables'!N148</f>
        <v>189</v>
      </c>
      <c r="O146" s="23">
        <f>'Pivot Tables'!O148</f>
        <v>350</v>
      </c>
      <c r="P146" s="23">
        <f>'Pivot Tables'!P148</f>
        <v>539</v>
      </c>
      <c r="Q146" s="23">
        <f>'Pivot Tables'!Q148</f>
        <v>132</v>
      </c>
      <c r="R146" s="23">
        <f>'Pivot Tables'!R148</f>
        <v>131</v>
      </c>
      <c r="S146" s="23">
        <f>'Pivot Tables'!S148</f>
        <v>0</v>
      </c>
      <c r="T146" s="23">
        <f>'Pivot Tables'!T148</f>
        <v>145</v>
      </c>
      <c r="U146" s="23">
        <f>'Pivot Tables'!U148</f>
        <v>0</v>
      </c>
      <c r="V146" s="168">
        <f>Table1[[#This Row],[Points]]/Table1[[#This Row],[GP]]</f>
        <v>12.090909090909092</v>
      </c>
      <c r="W146" s="168">
        <f>Table1[[#This Row],[O Reb]]/Table1[[#This Row],[GP]]</f>
        <v>2.8636363636363638</v>
      </c>
      <c r="X146" s="168">
        <f>Table1[[#This Row],[D Reb]]/Table1[[#This Row],[GP]]</f>
        <v>5.3030303030303028</v>
      </c>
      <c r="Y146" s="168">
        <f>Table1[[#This Row],[Reb]]/Table1[[#This Row],[GP]]</f>
        <v>8.1666666666666661</v>
      </c>
      <c r="Z146" s="168">
        <f>Table1[[#This Row],[Assists]]/Table1[[#This Row],[GP]]</f>
        <v>2</v>
      </c>
      <c r="AA146" s="168">
        <f>Table1[[#This Row],[Steals]]/Table1[[#This Row],[GP]]</f>
        <v>1.9848484848484849</v>
      </c>
      <c r="AB146" s="168">
        <f>Table1[[#This Row],[Blocks]]/Table1[[#This Row],[GP]]</f>
        <v>0</v>
      </c>
      <c r="AC146" s="168">
        <f>Table1[[#This Row],[TOs]]/Table1[[#This Row],[GP]]</f>
        <v>2.1969696969696968</v>
      </c>
      <c r="AD146" s="168">
        <f>Table1[[#This Row],[Fouls]]/Table1[[#This Row],[GP]]</f>
        <v>0</v>
      </c>
    </row>
    <row r="147" spans="2:30">
      <c r="B147" s="23" t="str">
        <f>'Pivot Tables'!B149</f>
        <v>Travis Woods, 2011</v>
      </c>
      <c r="C147" s="23">
        <f>'Pivot Tables'!C149</f>
        <v>21</v>
      </c>
      <c r="D147" s="23">
        <f>'Pivot Tables'!D149</f>
        <v>14</v>
      </c>
      <c r="E147" s="23">
        <f>'Pivot Tables'!E149</f>
        <v>28</v>
      </c>
      <c r="F147" s="167">
        <f t="shared" si="12"/>
        <v>0.5</v>
      </c>
      <c r="G147" s="23">
        <f>'Pivot Tables'!G149</f>
        <v>21</v>
      </c>
      <c r="H147" s="23">
        <f>'Pivot Tables'!H149</f>
        <v>54</v>
      </c>
      <c r="I147" s="167">
        <f t="shared" si="13"/>
        <v>0.3888888888888889</v>
      </c>
      <c r="J147" s="23">
        <f>'Pivot Tables'!J149</f>
        <v>14</v>
      </c>
      <c r="K147" s="23">
        <f>'Pivot Tables'!K149</f>
        <v>32</v>
      </c>
      <c r="L147" s="167">
        <f t="shared" si="14"/>
        <v>0.4375</v>
      </c>
      <c r="M147" s="23">
        <f>'Pivot Tables'!M149</f>
        <v>98</v>
      </c>
      <c r="N147" s="23">
        <f>'Pivot Tables'!N149</f>
        <v>8</v>
      </c>
      <c r="O147" s="23">
        <f>'Pivot Tables'!O149</f>
        <v>23</v>
      </c>
      <c r="P147" s="23">
        <f>'Pivot Tables'!P149</f>
        <v>31</v>
      </c>
      <c r="Q147" s="23">
        <f>'Pivot Tables'!Q149</f>
        <v>23</v>
      </c>
      <c r="R147" s="23">
        <f>'Pivot Tables'!R149</f>
        <v>24</v>
      </c>
      <c r="S147" s="23">
        <f>'Pivot Tables'!S149</f>
        <v>0</v>
      </c>
      <c r="T147" s="23">
        <f>'Pivot Tables'!T149</f>
        <v>64</v>
      </c>
      <c r="U147" s="23">
        <f>'Pivot Tables'!U149</f>
        <v>4</v>
      </c>
      <c r="V147" s="168">
        <f>Table1[[#This Row],[Points]]/Table1[[#This Row],[GP]]</f>
        <v>4.666666666666667</v>
      </c>
      <c r="W147" s="168">
        <f>Table1[[#This Row],[O Reb]]/Table1[[#This Row],[GP]]</f>
        <v>0.38095238095238093</v>
      </c>
      <c r="X147" s="168">
        <f>Table1[[#This Row],[D Reb]]/Table1[[#This Row],[GP]]</f>
        <v>1.0952380952380953</v>
      </c>
      <c r="Y147" s="168">
        <f>Table1[[#This Row],[Reb]]/Table1[[#This Row],[GP]]</f>
        <v>1.4761904761904763</v>
      </c>
      <c r="Z147" s="168">
        <f>Table1[[#This Row],[Assists]]/Table1[[#This Row],[GP]]</f>
        <v>1.0952380952380953</v>
      </c>
      <c r="AA147" s="168">
        <f>Table1[[#This Row],[Steals]]/Table1[[#This Row],[GP]]</f>
        <v>1.1428571428571428</v>
      </c>
      <c r="AB147" s="168">
        <f>Table1[[#This Row],[Blocks]]/Table1[[#This Row],[GP]]</f>
        <v>0</v>
      </c>
      <c r="AC147" s="168">
        <f>Table1[[#This Row],[TOs]]/Table1[[#This Row],[GP]]</f>
        <v>3.0476190476190474</v>
      </c>
      <c r="AD147" s="168">
        <f>Table1[[#This Row],[Fouls]]/Table1[[#This Row],[GP]]</f>
        <v>0.19047619047619047</v>
      </c>
    </row>
    <row r="148" spans="2:30" ht="15.75" thickBot="1">
      <c r="B148" s="300" t="str">
        <f>'Pivot Tables'!B150</f>
        <v>Trevor Gudgel, 2011</v>
      </c>
      <c r="C148" s="300">
        <f>'Pivot Tables'!C150</f>
        <v>7</v>
      </c>
      <c r="D148" s="300">
        <f>'Pivot Tables'!D150</f>
        <v>0</v>
      </c>
      <c r="E148" s="300">
        <f>'Pivot Tables'!E150</f>
        <v>3</v>
      </c>
      <c r="F148" s="301">
        <f t="shared" si="12"/>
        <v>0</v>
      </c>
      <c r="G148" s="300">
        <f>'Pivot Tables'!G150</f>
        <v>10</v>
      </c>
      <c r="H148" s="300">
        <f>'Pivot Tables'!H150</f>
        <v>27</v>
      </c>
      <c r="I148" s="301">
        <f t="shared" si="13"/>
        <v>0.37037037037037035</v>
      </c>
      <c r="J148" s="300">
        <f>'Pivot Tables'!J150</f>
        <v>9</v>
      </c>
      <c r="K148" s="300">
        <f>'Pivot Tables'!K150</f>
        <v>19</v>
      </c>
      <c r="L148" s="301">
        <f t="shared" si="14"/>
        <v>0.47368421052631576</v>
      </c>
      <c r="M148" s="300">
        <f>'Pivot Tables'!M150</f>
        <v>29</v>
      </c>
      <c r="N148" s="300">
        <f>'Pivot Tables'!N150</f>
        <v>1</v>
      </c>
      <c r="O148" s="300">
        <f>'Pivot Tables'!O150</f>
        <v>14</v>
      </c>
      <c r="P148" s="300">
        <f>'Pivot Tables'!P150</f>
        <v>15</v>
      </c>
      <c r="Q148" s="300">
        <f>'Pivot Tables'!Q150</f>
        <v>1</v>
      </c>
      <c r="R148" s="300">
        <f>'Pivot Tables'!R150</f>
        <v>7</v>
      </c>
      <c r="S148" s="300">
        <f>'Pivot Tables'!S150</f>
        <v>0</v>
      </c>
      <c r="T148" s="300">
        <f>'Pivot Tables'!T150</f>
        <v>23</v>
      </c>
      <c r="U148" s="300">
        <f>'Pivot Tables'!U150</f>
        <v>2</v>
      </c>
      <c r="V148" s="302">
        <f>Table1[[#This Row],[Points]]/Table1[[#This Row],[GP]]</f>
        <v>4.1428571428571432</v>
      </c>
      <c r="W148" s="302">
        <f>Table1[[#This Row],[O Reb]]/Table1[[#This Row],[GP]]</f>
        <v>0.14285714285714285</v>
      </c>
      <c r="X148" s="302">
        <f>Table1[[#This Row],[D Reb]]/Table1[[#This Row],[GP]]</f>
        <v>2</v>
      </c>
      <c r="Y148" s="302">
        <f>Table1[[#This Row],[Reb]]/Table1[[#This Row],[GP]]</f>
        <v>2.1428571428571428</v>
      </c>
      <c r="Z148" s="302">
        <f>Table1[[#This Row],[Assists]]/Table1[[#This Row],[GP]]</f>
        <v>0.14285714285714285</v>
      </c>
      <c r="AA148" s="302">
        <f>Table1[[#This Row],[Steals]]/Table1[[#This Row],[GP]]</f>
        <v>1</v>
      </c>
      <c r="AB148" s="302">
        <f>Table1[[#This Row],[Blocks]]/Table1[[#This Row],[GP]]</f>
        <v>0</v>
      </c>
      <c r="AC148" s="302">
        <f>Table1[[#This Row],[TOs]]/Table1[[#This Row],[GP]]</f>
        <v>3.2857142857142856</v>
      </c>
      <c r="AD148" s="302">
        <f>Table1[[#This Row],[Fouls]]/Table1[[#This Row],[GP]]</f>
        <v>0.2857142857142857</v>
      </c>
    </row>
    <row r="149" spans="2:30">
      <c r="B149" s="23" t="str">
        <f>'Pivot Tables'!B151</f>
        <v>Tucker Tonkel, 1998</v>
      </c>
      <c r="C149" s="23">
        <f>'Pivot Tables'!C151</f>
        <v>24</v>
      </c>
      <c r="D149" s="23">
        <f>'Pivot Tables'!D151</f>
        <v>2</v>
      </c>
      <c r="E149" s="23">
        <f>'Pivot Tables'!E151</f>
        <v>8</v>
      </c>
      <c r="F149" s="167">
        <f t="shared" si="12"/>
        <v>0.25</v>
      </c>
      <c r="G149" s="23">
        <f>'Pivot Tables'!G151</f>
        <v>81</v>
      </c>
      <c r="H149" s="23">
        <f>'Pivot Tables'!H151</f>
        <v>164</v>
      </c>
      <c r="I149" s="167">
        <f t="shared" si="13"/>
        <v>0.49390243902439024</v>
      </c>
      <c r="J149" s="23">
        <f>'Pivot Tables'!J151</f>
        <v>50</v>
      </c>
      <c r="K149" s="23">
        <f>'Pivot Tables'!K151</f>
        <v>103</v>
      </c>
      <c r="L149" s="167">
        <f t="shared" si="14"/>
        <v>0.4854368932038835</v>
      </c>
      <c r="M149" s="23">
        <f>'Pivot Tables'!M151</f>
        <v>218</v>
      </c>
      <c r="N149" s="23">
        <f>'Pivot Tables'!N151</f>
        <v>34</v>
      </c>
      <c r="O149" s="23">
        <f>'Pivot Tables'!O151</f>
        <v>43</v>
      </c>
      <c r="P149" s="23">
        <f>'Pivot Tables'!P151</f>
        <v>77</v>
      </c>
      <c r="Q149" s="23">
        <f>'Pivot Tables'!Q151</f>
        <v>32</v>
      </c>
      <c r="R149" s="23">
        <f>'Pivot Tables'!R151</f>
        <v>22</v>
      </c>
      <c r="S149" s="23">
        <f>'Pivot Tables'!S151</f>
        <v>0</v>
      </c>
      <c r="T149" s="23">
        <f>'Pivot Tables'!T151</f>
        <v>37</v>
      </c>
      <c r="U149" s="23">
        <f>'Pivot Tables'!U151</f>
        <v>0</v>
      </c>
      <c r="V149" s="168">
        <f>Table1[[#This Row],[Points]]/Table1[[#This Row],[GP]]</f>
        <v>9.0833333333333339</v>
      </c>
      <c r="W149" s="168">
        <f>Table1[[#This Row],[O Reb]]/Table1[[#This Row],[GP]]</f>
        <v>1.4166666666666667</v>
      </c>
      <c r="X149" s="168">
        <f>Table1[[#This Row],[D Reb]]/Table1[[#This Row],[GP]]</f>
        <v>1.7916666666666667</v>
      </c>
      <c r="Y149" s="168">
        <f>Table1[[#This Row],[Reb]]/Table1[[#This Row],[GP]]</f>
        <v>3.2083333333333335</v>
      </c>
      <c r="Z149" s="168">
        <f>Table1[[#This Row],[Assists]]/Table1[[#This Row],[GP]]</f>
        <v>1.3333333333333333</v>
      </c>
      <c r="AA149" s="168">
        <f>Table1[[#This Row],[Steals]]/Table1[[#This Row],[GP]]</f>
        <v>0.91666666666666663</v>
      </c>
      <c r="AB149" s="168">
        <f>Table1[[#This Row],[Blocks]]/Table1[[#This Row],[GP]]</f>
        <v>0</v>
      </c>
      <c r="AC149" s="168">
        <f>Table1[[#This Row],[TOs]]/Table1[[#This Row],[GP]]</f>
        <v>1.5416666666666667</v>
      </c>
      <c r="AD149" s="168">
        <f>Table1[[#This Row],[Fouls]]/Table1[[#This Row],[GP]]</f>
        <v>0</v>
      </c>
    </row>
    <row r="150" spans="2:30">
      <c r="B150" s="23" t="str">
        <f>'Pivot Tables'!B152</f>
        <v>Ty Beck, 2013</v>
      </c>
      <c r="C150" s="23">
        <f>'Pivot Tables'!C152</f>
        <v>74</v>
      </c>
      <c r="D150" s="23">
        <f>'Pivot Tables'!D152</f>
        <v>5</v>
      </c>
      <c r="E150" s="23">
        <f>'Pivot Tables'!E152</f>
        <v>20</v>
      </c>
      <c r="F150" s="167">
        <f t="shared" si="12"/>
        <v>0.25</v>
      </c>
      <c r="G150" s="23">
        <f>'Pivot Tables'!G152</f>
        <v>31</v>
      </c>
      <c r="H150" s="23">
        <f>'Pivot Tables'!H152</f>
        <v>72</v>
      </c>
      <c r="I150" s="167">
        <f t="shared" si="13"/>
        <v>0.43055555555555558</v>
      </c>
      <c r="J150" s="23">
        <f>'Pivot Tables'!J152</f>
        <v>11</v>
      </c>
      <c r="K150" s="23">
        <f>'Pivot Tables'!K152</f>
        <v>30</v>
      </c>
      <c r="L150" s="167">
        <f t="shared" si="14"/>
        <v>0.36666666666666664</v>
      </c>
      <c r="M150" s="23">
        <f>'Pivot Tables'!M152</f>
        <v>107</v>
      </c>
      <c r="N150" s="23">
        <f>'Pivot Tables'!N152</f>
        <v>29</v>
      </c>
      <c r="O150" s="23">
        <f>'Pivot Tables'!O152</f>
        <v>31</v>
      </c>
      <c r="P150" s="23">
        <f>'Pivot Tables'!P152</f>
        <v>60</v>
      </c>
      <c r="Q150" s="23">
        <f>'Pivot Tables'!Q152</f>
        <v>30</v>
      </c>
      <c r="R150" s="23">
        <f>'Pivot Tables'!R152</f>
        <v>46</v>
      </c>
      <c r="S150" s="23">
        <f>'Pivot Tables'!S152</f>
        <v>1</v>
      </c>
      <c r="T150" s="23">
        <f>'Pivot Tables'!T152</f>
        <v>77</v>
      </c>
      <c r="U150" s="23">
        <f>'Pivot Tables'!U152</f>
        <v>32</v>
      </c>
      <c r="V150" s="168">
        <f>Table1[[#This Row],[Points]]/Table1[[#This Row],[GP]]</f>
        <v>1.4459459459459461</v>
      </c>
      <c r="W150" s="168">
        <f>Table1[[#This Row],[O Reb]]/Table1[[#This Row],[GP]]</f>
        <v>0.39189189189189189</v>
      </c>
      <c r="X150" s="168">
        <f>Table1[[#This Row],[D Reb]]/Table1[[#This Row],[GP]]</f>
        <v>0.41891891891891891</v>
      </c>
      <c r="Y150" s="168">
        <f>Table1[[#This Row],[Reb]]/Table1[[#This Row],[GP]]</f>
        <v>0.81081081081081086</v>
      </c>
      <c r="Z150" s="168">
        <f>Table1[[#This Row],[Assists]]/Table1[[#This Row],[GP]]</f>
        <v>0.40540540540540543</v>
      </c>
      <c r="AA150" s="168">
        <f>Table1[[#This Row],[Steals]]/Table1[[#This Row],[GP]]</f>
        <v>0.6216216216216216</v>
      </c>
      <c r="AB150" s="168">
        <f>Table1[[#This Row],[Blocks]]/Table1[[#This Row],[GP]]</f>
        <v>1.3513513513513514E-2</v>
      </c>
      <c r="AC150" s="168">
        <f>Table1[[#This Row],[TOs]]/Table1[[#This Row],[GP]]</f>
        <v>1.0405405405405406</v>
      </c>
      <c r="AD150" s="168">
        <f>Table1[[#This Row],[Fouls]]/Table1[[#This Row],[GP]]</f>
        <v>0.43243243243243246</v>
      </c>
    </row>
    <row r="151" spans="2:30">
      <c r="B151" s="23" t="str">
        <f>'Pivot Tables'!B153</f>
        <v>Tyler Abbott, 2001</v>
      </c>
      <c r="C151" s="23">
        <f>'Pivot Tables'!C153</f>
        <v>3</v>
      </c>
      <c r="D151" s="23">
        <f>'Pivot Tables'!D153</f>
        <v>1</v>
      </c>
      <c r="E151" s="23">
        <f>'Pivot Tables'!E153</f>
        <v>1</v>
      </c>
      <c r="F151" s="167">
        <f t="shared" si="12"/>
        <v>1</v>
      </c>
      <c r="G151" s="23">
        <f>'Pivot Tables'!G153</f>
        <v>0</v>
      </c>
      <c r="H151" s="23">
        <f>'Pivot Tables'!H153</f>
        <v>0</v>
      </c>
      <c r="I151" s="167" t="e">
        <f t="shared" si="13"/>
        <v>#DIV/0!</v>
      </c>
      <c r="J151" s="23">
        <f>'Pivot Tables'!J153</f>
        <v>1</v>
      </c>
      <c r="K151" s="23">
        <f>'Pivot Tables'!K153</f>
        <v>4</v>
      </c>
      <c r="L151" s="167">
        <f t="shared" si="14"/>
        <v>0.25</v>
      </c>
      <c r="M151" s="23">
        <f>'Pivot Tables'!M153</f>
        <v>3</v>
      </c>
      <c r="N151" s="23">
        <f>'Pivot Tables'!N153</f>
        <v>2</v>
      </c>
      <c r="O151" s="23">
        <f>'Pivot Tables'!O153</f>
        <v>0</v>
      </c>
      <c r="P151" s="23">
        <f>'Pivot Tables'!P153</f>
        <v>0</v>
      </c>
      <c r="Q151" s="23">
        <f>'Pivot Tables'!Q153</f>
        <v>2</v>
      </c>
      <c r="R151" s="23">
        <f>'Pivot Tables'!R153</f>
        <v>0</v>
      </c>
      <c r="S151" s="23">
        <f>'Pivot Tables'!S153</f>
        <v>0</v>
      </c>
      <c r="T151" s="23">
        <f>'Pivot Tables'!T153</f>
        <v>2</v>
      </c>
      <c r="U151" s="23">
        <f>'Pivot Tables'!U153</f>
        <v>0</v>
      </c>
      <c r="V151" s="168">
        <f>Table1[[#This Row],[Points]]/Table1[[#This Row],[GP]]</f>
        <v>1</v>
      </c>
      <c r="W151" s="168">
        <f>Table1[[#This Row],[O Reb]]/Table1[[#This Row],[GP]]</f>
        <v>0.66666666666666663</v>
      </c>
      <c r="X151" s="168">
        <f>Table1[[#This Row],[D Reb]]/Table1[[#This Row],[GP]]</f>
        <v>0</v>
      </c>
      <c r="Y151" s="168">
        <f>Table1[[#This Row],[Reb]]/Table1[[#This Row],[GP]]</f>
        <v>0</v>
      </c>
      <c r="Z151" s="168">
        <f>Table1[[#This Row],[Assists]]/Table1[[#This Row],[GP]]</f>
        <v>0.66666666666666663</v>
      </c>
      <c r="AA151" s="168">
        <f>Table1[[#This Row],[Steals]]/Table1[[#This Row],[GP]]</f>
        <v>0</v>
      </c>
      <c r="AB151" s="168">
        <f>Table1[[#This Row],[Blocks]]/Table1[[#This Row],[GP]]</f>
        <v>0</v>
      </c>
      <c r="AC151" s="168">
        <f>Table1[[#This Row],[TOs]]/Table1[[#This Row],[GP]]</f>
        <v>0.66666666666666663</v>
      </c>
      <c r="AD151" s="168">
        <f>Table1[[#This Row],[Fouls]]/Table1[[#This Row],[GP]]</f>
        <v>0</v>
      </c>
    </row>
    <row r="152" spans="2:30">
      <c r="B152" s="23" t="str">
        <f>'Pivot Tables'!B154</f>
        <v>Tyrel Huckins, 2009</v>
      </c>
      <c r="C152" s="23">
        <f>'Pivot Tables'!C154</f>
        <v>21</v>
      </c>
      <c r="D152" s="23">
        <f>'Pivot Tables'!D154</f>
        <v>5</v>
      </c>
      <c r="E152" s="23">
        <f>'Pivot Tables'!E154</f>
        <v>34</v>
      </c>
      <c r="F152" s="167">
        <f t="shared" si="12"/>
        <v>0.14705882352941177</v>
      </c>
      <c r="G152" s="23">
        <f>'Pivot Tables'!G154</f>
        <v>9</v>
      </c>
      <c r="H152" s="23">
        <f>'Pivot Tables'!H154</f>
        <v>41</v>
      </c>
      <c r="I152" s="167">
        <f t="shared" si="13"/>
        <v>0.21951219512195122</v>
      </c>
      <c r="J152" s="23">
        <f>'Pivot Tables'!J154</f>
        <v>4</v>
      </c>
      <c r="K152" s="23">
        <f>'Pivot Tables'!K154</f>
        <v>10</v>
      </c>
      <c r="L152" s="167">
        <f t="shared" si="14"/>
        <v>0.4</v>
      </c>
      <c r="M152" s="23">
        <f>'Pivot Tables'!M154</f>
        <v>37</v>
      </c>
      <c r="N152" s="23">
        <f>'Pivot Tables'!N154</f>
        <v>13</v>
      </c>
      <c r="O152" s="23">
        <f>'Pivot Tables'!O154</f>
        <v>20</v>
      </c>
      <c r="P152" s="23">
        <f>'Pivot Tables'!P154</f>
        <v>33</v>
      </c>
      <c r="Q152" s="23">
        <f>'Pivot Tables'!Q154</f>
        <v>12</v>
      </c>
      <c r="R152" s="23">
        <f>'Pivot Tables'!R154</f>
        <v>24</v>
      </c>
      <c r="S152" s="23">
        <f>'Pivot Tables'!S154</f>
        <v>2</v>
      </c>
      <c r="T152" s="23">
        <f>'Pivot Tables'!T154</f>
        <v>46</v>
      </c>
      <c r="U152" s="23">
        <f>'Pivot Tables'!U154</f>
        <v>0</v>
      </c>
      <c r="V152" s="168">
        <f>Table1[[#This Row],[Points]]/Table1[[#This Row],[GP]]</f>
        <v>1.7619047619047619</v>
      </c>
      <c r="W152" s="168">
        <f>Table1[[#This Row],[O Reb]]/Table1[[#This Row],[GP]]</f>
        <v>0.61904761904761907</v>
      </c>
      <c r="X152" s="168">
        <f>Table1[[#This Row],[D Reb]]/Table1[[#This Row],[GP]]</f>
        <v>0.95238095238095233</v>
      </c>
      <c r="Y152" s="168">
        <f>Table1[[#This Row],[Reb]]/Table1[[#This Row],[GP]]</f>
        <v>1.5714285714285714</v>
      </c>
      <c r="Z152" s="168">
        <f>Table1[[#This Row],[Assists]]/Table1[[#This Row],[GP]]</f>
        <v>0.5714285714285714</v>
      </c>
      <c r="AA152" s="168">
        <f>Table1[[#This Row],[Steals]]/Table1[[#This Row],[GP]]</f>
        <v>1.1428571428571428</v>
      </c>
      <c r="AB152" s="168">
        <f>Table1[[#This Row],[Blocks]]/Table1[[#This Row],[GP]]</f>
        <v>9.5238095238095233E-2</v>
      </c>
      <c r="AC152" s="168">
        <f>Table1[[#This Row],[TOs]]/Table1[[#This Row],[GP]]</f>
        <v>2.1904761904761907</v>
      </c>
      <c r="AD152" s="168">
        <f>Table1[[#This Row],[Fouls]]/Table1[[#This Row],[GP]]</f>
        <v>0</v>
      </c>
    </row>
    <row r="153" spans="2:30">
      <c r="B153" s="23" t="str">
        <f>'Pivot Tables'!B155</f>
        <v>Wyatt Burr, 2014</v>
      </c>
      <c r="C153" s="23">
        <f>'Pivot Tables'!C155</f>
        <v>106</v>
      </c>
      <c r="D153" s="23">
        <f>'Pivot Tables'!D155</f>
        <v>0</v>
      </c>
      <c r="E153" s="23">
        <f>'Pivot Tables'!E155</f>
        <v>7</v>
      </c>
      <c r="F153" s="167">
        <f t="shared" si="12"/>
        <v>0</v>
      </c>
      <c r="G153" s="23">
        <f>'Pivot Tables'!G155</f>
        <v>335</v>
      </c>
      <c r="H153" s="23">
        <f>'Pivot Tables'!H155</f>
        <v>624</v>
      </c>
      <c r="I153" s="167">
        <f t="shared" si="13"/>
        <v>0.53685897435897434</v>
      </c>
      <c r="J153" s="23">
        <f>'Pivot Tables'!J155</f>
        <v>233</v>
      </c>
      <c r="K153" s="23">
        <f>'Pivot Tables'!K155</f>
        <v>354</v>
      </c>
      <c r="L153" s="167">
        <f t="shared" si="14"/>
        <v>0.65819209039548021</v>
      </c>
      <c r="M153" s="23">
        <f>'Pivot Tables'!M155</f>
        <v>1223</v>
      </c>
      <c r="N153" s="23">
        <f>'Pivot Tables'!N155</f>
        <v>256</v>
      </c>
      <c r="O153" s="23">
        <f>'Pivot Tables'!O155</f>
        <v>338</v>
      </c>
      <c r="P153" s="23">
        <f>'Pivot Tables'!P155</f>
        <v>594</v>
      </c>
      <c r="Q153" s="23">
        <f>'Pivot Tables'!Q155</f>
        <v>112</v>
      </c>
      <c r="R153" s="23">
        <f>'Pivot Tables'!R155</f>
        <v>140</v>
      </c>
      <c r="S153" s="23">
        <f>'Pivot Tables'!S155</f>
        <v>14</v>
      </c>
      <c r="T153" s="23">
        <f>'Pivot Tables'!T155</f>
        <v>130</v>
      </c>
      <c r="U153" s="23">
        <f>'Pivot Tables'!U155</f>
        <v>129</v>
      </c>
      <c r="V153" s="168">
        <f>Table1[[#This Row],[Points]]/Table1[[#This Row],[GP]]</f>
        <v>11.537735849056604</v>
      </c>
      <c r="W153" s="168">
        <f>Table1[[#This Row],[O Reb]]/Table1[[#This Row],[GP]]</f>
        <v>2.4150943396226414</v>
      </c>
      <c r="X153" s="168">
        <f>Table1[[#This Row],[D Reb]]/Table1[[#This Row],[GP]]</f>
        <v>3.1886792452830188</v>
      </c>
      <c r="Y153" s="168">
        <f>Table1[[#This Row],[Reb]]/Table1[[#This Row],[GP]]</f>
        <v>5.6037735849056602</v>
      </c>
      <c r="Z153" s="168">
        <f>Table1[[#This Row],[Assists]]/Table1[[#This Row],[GP]]</f>
        <v>1.0566037735849056</v>
      </c>
      <c r="AA153" s="168">
        <f>Table1[[#This Row],[Steals]]/Table1[[#This Row],[GP]]</f>
        <v>1.320754716981132</v>
      </c>
      <c r="AB153" s="168">
        <f>Table1[[#This Row],[Blocks]]/Table1[[#This Row],[GP]]</f>
        <v>0.13207547169811321</v>
      </c>
      <c r="AC153" s="168">
        <f>Table1[[#This Row],[TOs]]/Table1[[#This Row],[GP]]</f>
        <v>1.2264150943396226</v>
      </c>
      <c r="AD153" s="168">
        <f>Table1[[#This Row],[Fouls]]/Table1[[#This Row],[GP]]</f>
        <v>1.2169811320754718</v>
      </c>
    </row>
    <row r="154" spans="2:30">
      <c r="B154" s="23" t="str">
        <f>'Pivot Tables'!B156</f>
        <v>Zach Woods, 2010</v>
      </c>
      <c r="C154" s="23">
        <f>'Pivot Tables'!C156</f>
        <v>12</v>
      </c>
      <c r="D154" s="23">
        <f>'Pivot Tables'!D156</f>
        <v>1</v>
      </c>
      <c r="E154" s="23">
        <f>'Pivot Tables'!E156</f>
        <v>19</v>
      </c>
      <c r="F154" s="167">
        <f t="shared" si="12"/>
        <v>5.2631578947368418E-2</v>
      </c>
      <c r="G154" s="23">
        <f>'Pivot Tables'!G156</f>
        <v>26</v>
      </c>
      <c r="H154" s="23">
        <f>'Pivot Tables'!H156</f>
        <v>81</v>
      </c>
      <c r="I154" s="167">
        <f t="shared" si="13"/>
        <v>0.32098765432098764</v>
      </c>
      <c r="J154" s="23">
        <f>'Pivot Tables'!J156</f>
        <v>14</v>
      </c>
      <c r="K154" s="23">
        <f>'Pivot Tables'!K156</f>
        <v>37</v>
      </c>
      <c r="L154" s="167">
        <f t="shared" si="14"/>
        <v>0.3783783783783784</v>
      </c>
      <c r="M154" s="23">
        <f>'Pivot Tables'!M156</f>
        <v>69</v>
      </c>
      <c r="N154" s="23">
        <f>'Pivot Tables'!N156</f>
        <v>25</v>
      </c>
      <c r="O154" s="23">
        <f>'Pivot Tables'!O156</f>
        <v>35</v>
      </c>
      <c r="P154" s="23">
        <f>'Pivot Tables'!P156</f>
        <v>60</v>
      </c>
      <c r="Q154" s="23">
        <f>'Pivot Tables'!Q156</f>
        <v>8</v>
      </c>
      <c r="R154" s="23">
        <f>'Pivot Tables'!R156</f>
        <v>23</v>
      </c>
      <c r="S154" s="23">
        <f>'Pivot Tables'!S156</f>
        <v>1</v>
      </c>
      <c r="T154" s="23">
        <f>'Pivot Tables'!T156</f>
        <v>30</v>
      </c>
      <c r="U154" s="23">
        <f>'Pivot Tables'!U156</f>
        <v>31</v>
      </c>
      <c r="V154" s="168">
        <f>Table1[[#This Row],[Points]]/Table1[[#This Row],[GP]]</f>
        <v>5.75</v>
      </c>
      <c r="W154" s="168">
        <f>Table1[[#This Row],[O Reb]]/Table1[[#This Row],[GP]]</f>
        <v>2.0833333333333335</v>
      </c>
      <c r="X154" s="168">
        <f>Table1[[#This Row],[D Reb]]/Table1[[#This Row],[GP]]</f>
        <v>2.9166666666666665</v>
      </c>
      <c r="Y154" s="168">
        <f>Table1[[#This Row],[Reb]]/Table1[[#This Row],[GP]]</f>
        <v>5</v>
      </c>
      <c r="Z154" s="168">
        <f>Table1[[#This Row],[Assists]]/Table1[[#This Row],[GP]]</f>
        <v>0.66666666666666663</v>
      </c>
      <c r="AA154" s="168">
        <f>Table1[[#This Row],[Steals]]/Table1[[#This Row],[GP]]</f>
        <v>1.9166666666666667</v>
      </c>
      <c r="AB154" s="168">
        <f>Table1[[#This Row],[Blocks]]/Table1[[#This Row],[GP]]</f>
        <v>8.3333333333333329E-2</v>
      </c>
      <c r="AC154" s="168">
        <f>Table1[[#This Row],[TOs]]/Table1[[#This Row],[GP]]</f>
        <v>2.5</v>
      </c>
      <c r="AD154" s="168">
        <f>Table1[[#This Row],[Fouls]]/Table1[[#This Row],[GP]]</f>
        <v>2.5833333333333335</v>
      </c>
    </row>
    <row r="155" spans="2:30">
      <c r="B155" s="173" t="str">
        <f>'Pivot Tables'!B157</f>
        <v>Zeke Juhala, 2010</v>
      </c>
      <c r="C155" s="173">
        <f>'Pivot Tables'!C157</f>
        <v>6</v>
      </c>
      <c r="D155" s="173">
        <f>'Pivot Tables'!D157</f>
        <v>0</v>
      </c>
      <c r="E155" s="173">
        <f>'Pivot Tables'!E157</f>
        <v>0</v>
      </c>
      <c r="F155" s="174" t="e">
        <f t="shared" si="12"/>
        <v>#DIV/0!</v>
      </c>
      <c r="G155" s="173">
        <f>'Pivot Tables'!G157</f>
        <v>0</v>
      </c>
      <c r="H155" s="173">
        <f>'Pivot Tables'!H157</f>
        <v>0</v>
      </c>
      <c r="I155" s="174" t="e">
        <f t="shared" si="13"/>
        <v>#DIV/0!</v>
      </c>
      <c r="J155" s="173">
        <f>'Pivot Tables'!J157</f>
        <v>0</v>
      </c>
      <c r="K155" s="173">
        <f>'Pivot Tables'!K157</f>
        <v>0</v>
      </c>
      <c r="L155" s="174" t="e">
        <f t="shared" si="14"/>
        <v>#DIV/0!</v>
      </c>
      <c r="M155" s="173">
        <f>'Pivot Tables'!M157</f>
        <v>0</v>
      </c>
      <c r="N155" s="173">
        <f>'Pivot Tables'!N157</f>
        <v>0</v>
      </c>
      <c r="O155" s="173">
        <f>'Pivot Tables'!O157</f>
        <v>0</v>
      </c>
      <c r="P155" s="173">
        <f>'Pivot Tables'!P157</f>
        <v>0</v>
      </c>
      <c r="Q155" s="173">
        <f>'Pivot Tables'!Q157</f>
        <v>0</v>
      </c>
      <c r="R155" s="173">
        <f>'Pivot Tables'!R157</f>
        <v>0</v>
      </c>
      <c r="S155" s="173">
        <f>'Pivot Tables'!S157</f>
        <v>0</v>
      </c>
      <c r="T155" s="173">
        <f>'Pivot Tables'!T157</f>
        <v>0</v>
      </c>
      <c r="U155" s="173">
        <f>'Pivot Tables'!U157</f>
        <v>0</v>
      </c>
      <c r="V155" s="175">
        <f>Table1[[#This Row],[Points]]/Table1[[#This Row],[GP]]</f>
        <v>0</v>
      </c>
      <c r="W155" s="175">
        <f>Table1[[#This Row],[O Reb]]/Table1[[#This Row],[GP]]</f>
        <v>0</v>
      </c>
      <c r="X155" s="175">
        <f>Table1[[#This Row],[D Reb]]/Table1[[#This Row],[GP]]</f>
        <v>0</v>
      </c>
      <c r="Y155" s="175">
        <f>Table1[[#This Row],[Reb]]/Table1[[#This Row],[GP]]</f>
        <v>0</v>
      </c>
      <c r="Z155" s="175">
        <f>Table1[[#This Row],[Assists]]/Table1[[#This Row],[GP]]</f>
        <v>0</v>
      </c>
      <c r="AA155" s="175">
        <f>Table1[[#This Row],[Steals]]/Table1[[#This Row],[GP]]</f>
        <v>0</v>
      </c>
      <c r="AB155" s="175">
        <f>Table1[[#This Row],[Blocks]]/Table1[[#This Row],[GP]]</f>
        <v>0</v>
      </c>
      <c r="AC155" s="175">
        <f>Table1[[#This Row],[TOs]]/Table1[[#This Row],[GP]]</f>
        <v>0</v>
      </c>
      <c r="AD155" s="175">
        <f>Table1[[#This Row],[Fouls]]/Table1[[#This Row],[GP]]</f>
        <v>0</v>
      </c>
    </row>
    <row r="156" spans="2:30">
      <c r="B156" s="23" t="str">
        <f>'Pivot Tables'!B158</f>
        <v>(blank)</v>
      </c>
      <c r="C156" s="23">
        <f>'Pivot Tables'!C158</f>
        <v>0</v>
      </c>
      <c r="D156" s="23">
        <f>'Pivot Tables'!D158</f>
        <v>0</v>
      </c>
      <c r="E156" s="23">
        <f>'Pivot Tables'!E158</f>
        <v>0</v>
      </c>
      <c r="F156" s="167" t="e">
        <f t="shared" si="12"/>
        <v>#DIV/0!</v>
      </c>
      <c r="G156" s="23">
        <f>'Pivot Tables'!G158</f>
        <v>0</v>
      </c>
      <c r="H156" s="23">
        <f>'Pivot Tables'!H158</f>
        <v>0</v>
      </c>
      <c r="I156" s="167" t="e">
        <f t="shared" si="13"/>
        <v>#DIV/0!</v>
      </c>
      <c r="J156" s="23">
        <f>'Pivot Tables'!J158</f>
        <v>0</v>
      </c>
      <c r="K156" s="23">
        <f>'Pivot Tables'!K158</f>
        <v>0</v>
      </c>
      <c r="L156" s="167" t="e">
        <f t="shared" si="14"/>
        <v>#DIV/0!</v>
      </c>
      <c r="M156" s="23">
        <f>'Pivot Tables'!M158</f>
        <v>0</v>
      </c>
      <c r="N156" s="23">
        <f>'Pivot Tables'!N158</f>
        <v>0</v>
      </c>
      <c r="O156" s="23">
        <f>'Pivot Tables'!O158</f>
        <v>0</v>
      </c>
      <c r="P156" s="23">
        <f>'Pivot Tables'!P158</f>
        <v>0</v>
      </c>
      <c r="Q156" s="23">
        <f>'Pivot Tables'!Q158</f>
        <v>0</v>
      </c>
      <c r="R156" s="23">
        <f>'Pivot Tables'!R158</f>
        <v>0</v>
      </c>
      <c r="S156" s="23">
        <f>'Pivot Tables'!S158</f>
        <v>0</v>
      </c>
      <c r="T156" s="23">
        <f>'Pivot Tables'!T158</f>
        <v>0</v>
      </c>
      <c r="U156" s="23">
        <f>'Pivot Tables'!U158</f>
        <v>0</v>
      </c>
      <c r="V156" s="168" t="e">
        <f>Table1[[#This Row],[Points]]/Table1[[#This Row],[GP]]</f>
        <v>#DIV/0!</v>
      </c>
      <c r="W156" s="168" t="e">
        <f>Table1[[#This Row],[O Reb]]/Table1[[#This Row],[GP]]</f>
        <v>#DIV/0!</v>
      </c>
      <c r="X156" s="168" t="e">
        <f>Table1[[#This Row],[D Reb]]/Table1[[#This Row],[GP]]</f>
        <v>#DIV/0!</v>
      </c>
      <c r="Y156" s="168" t="e">
        <f>Table1[[#This Row],[Reb]]/Table1[[#This Row],[GP]]</f>
        <v>#DIV/0!</v>
      </c>
      <c r="Z156" s="168" t="e">
        <f>Table1[[#This Row],[Assists]]/Table1[[#This Row],[GP]]</f>
        <v>#DIV/0!</v>
      </c>
      <c r="AA156" s="168" t="e">
        <f>Table1[[#This Row],[Steals]]/Table1[[#This Row],[GP]]</f>
        <v>#DIV/0!</v>
      </c>
      <c r="AB156" s="168" t="e">
        <f>Table1[[#This Row],[Blocks]]/Table1[[#This Row],[GP]]</f>
        <v>#DIV/0!</v>
      </c>
      <c r="AC156" s="168" t="e">
        <f>Table1[[#This Row],[TOs]]/Table1[[#This Row],[GP]]</f>
        <v>#DIV/0!</v>
      </c>
      <c r="AD156" s="168" t="e">
        <f>Table1[[#This Row],[Fouls]]/Table1[[#This Row],[GP]]</f>
        <v>#DIV/0!</v>
      </c>
    </row>
    <row r="157" spans="2:30">
      <c r="B157" s="23" t="str">
        <f>'Pivot Tables'!B159</f>
        <v>Grand Total</v>
      </c>
      <c r="C157" s="23">
        <f>'Pivot Tables'!C159</f>
        <v>6478</v>
      </c>
      <c r="D157" s="23">
        <f>'Pivot Tables'!D159</f>
        <v>2660</v>
      </c>
      <c r="E157" s="23">
        <f>'Pivot Tables'!E159</f>
        <v>8658</v>
      </c>
      <c r="F157" s="167">
        <f t="shared" si="12"/>
        <v>0.30723030723030725</v>
      </c>
      <c r="G157" s="23">
        <f>'Pivot Tables'!G159</f>
        <v>11367</v>
      </c>
      <c r="H157" s="23">
        <f>'Pivot Tables'!H159</f>
        <v>25084</v>
      </c>
      <c r="I157" s="167">
        <f t="shared" si="13"/>
        <v>0.45315739116568332</v>
      </c>
      <c r="J157" s="23">
        <f>'Pivot Tables'!J159</f>
        <v>6717</v>
      </c>
      <c r="K157" s="23">
        <f>'Pivot Tables'!K159</f>
        <v>11592</v>
      </c>
      <c r="L157" s="167">
        <f t="shared" si="14"/>
        <v>0.57945134575569357</v>
      </c>
      <c r="M157" s="23">
        <f>'Pivot Tables'!M159</f>
        <v>38786</v>
      </c>
      <c r="N157" s="23">
        <f>'Pivot Tables'!N159</f>
        <v>7491</v>
      </c>
      <c r="O157" s="23">
        <f>'Pivot Tables'!O159</f>
        <v>12338</v>
      </c>
      <c r="P157" s="23">
        <f>'Pivot Tables'!P159</f>
        <v>19533</v>
      </c>
      <c r="Q157" s="23">
        <f>'Pivot Tables'!Q159</f>
        <v>8654</v>
      </c>
      <c r="R157" s="23">
        <f>'Pivot Tables'!R159</f>
        <v>6789</v>
      </c>
      <c r="S157" s="23">
        <f>'Pivot Tables'!S159</f>
        <v>583</v>
      </c>
      <c r="T157" s="23">
        <f>'Pivot Tables'!T159</f>
        <v>9375</v>
      </c>
      <c r="U157" s="23">
        <f>'Pivot Tables'!U159</f>
        <v>4621</v>
      </c>
      <c r="V157" s="168">
        <f>Table1[[#This Row],[Points]]/Table1[[#This Row],[GP]]</f>
        <v>5.9873417721518987</v>
      </c>
      <c r="W157" s="168">
        <f>Table1[[#This Row],[O Reb]]/Table1[[#This Row],[GP]]</f>
        <v>1.1563754245137388</v>
      </c>
      <c r="X157" s="168">
        <f>Table1[[#This Row],[D Reb]]/Table1[[#This Row],[GP]]</f>
        <v>1.9046001852423589</v>
      </c>
      <c r="Y157" s="168">
        <f>Table1[[#This Row],[Reb]]/Table1[[#This Row],[GP]]</f>
        <v>3.015282494597098</v>
      </c>
      <c r="Z157" s="168">
        <f>Table1[[#This Row],[Assists]]/Table1[[#This Row],[GP]]</f>
        <v>1.3359061438715654</v>
      </c>
      <c r="AA157" s="168">
        <f>Table1[[#This Row],[Steals]]/Table1[[#This Row],[GP]]</f>
        <v>1.0480086446434085</v>
      </c>
      <c r="AB157" s="168">
        <f>Table1[[#This Row],[Blocks]]/Table1[[#This Row],[GP]]</f>
        <v>8.9996912627354125E-2</v>
      </c>
      <c r="AC157" s="168">
        <f>Table1[[#This Row],[TOs]]/Table1[[#This Row],[GP]]</f>
        <v>1.4472059277554801</v>
      </c>
      <c r="AD157" s="168">
        <f>Table1[[#This Row],[Fouls]]/Table1[[#This Row],[GP]]</f>
        <v>0.71333744983019454</v>
      </c>
    </row>
    <row r="158" spans="2:30">
      <c r="B158" s="23">
        <f>'Pivot Tables'!B160</f>
        <v>0</v>
      </c>
      <c r="C158" s="23">
        <f>'Pivot Tables'!C160</f>
        <v>0</v>
      </c>
      <c r="D158" s="23">
        <f>'Pivot Tables'!D160</f>
        <v>0</v>
      </c>
      <c r="E158" s="23">
        <f>'Pivot Tables'!E160</f>
        <v>0</v>
      </c>
      <c r="F158" s="167" t="e">
        <f t="shared" si="12"/>
        <v>#DIV/0!</v>
      </c>
      <c r="G158" s="23">
        <f>'Pivot Tables'!G160</f>
        <v>0</v>
      </c>
      <c r="H158" s="23">
        <f>'Pivot Tables'!H160</f>
        <v>0</v>
      </c>
      <c r="I158" s="167" t="e">
        <f t="shared" si="13"/>
        <v>#DIV/0!</v>
      </c>
      <c r="J158" s="23">
        <f>'Pivot Tables'!J160</f>
        <v>0</v>
      </c>
      <c r="K158" s="23">
        <f>'Pivot Tables'!K160</f>
        <v>0</v>
      </c>
      <c r="L158" s="167" t="e">
        <f t="shared" si="14"/>
        <v>#DIV/0!</v>
      </c>
      <c r="M158" s="23">
        <f>'Pivot Tables'!M160</f>
        <v>0</v>
      </c>
      <c r="N158" s="23">
        <f>'Pivot Tables'!N160</f>
        <v>0</v>
      </c>
      <c r="O158" s="23">
        <f>'Pivot Tables'!O160</f>
        <v>0</v>
      </c>
      <c r="P158" s="23">
        <f>'Pivot Tables'!P160</f>
        <v>0</v>
      </c>
      <c r="Q158" s="23">
        <f>'Pivot Tables'!Q160</f>
        <v>0</v>
      </c>
      <c r="R158" s="23">
        <f>'Pivot Tables'!R160</f>
        <v>0</v>
      </c>
      <c r="S158" s="23">
        <f>'Pivot Tables'!S160</f>
        <v>0</v>
      </c>
      <c r="T158" s="23">
        <f>'Pivot Tables'!T160</f>
        <v>0</v>
      </c>
      <c r="U158" s="23">
        <f>'Pivot Tables'!U160</f>
        <v>0</v>
      </c>
      <c r="V158" s="168" t="e">
        <f>Table1[[#This Row],[Points]]/Table1[[#This Row],[GP]]</f>
        <v>#DIV/0!</v>
      </c>
      <c r="W158" s="168" t="e">
        <f>Table1[[#This Row],[O Reb]]/Table1[[#This Row],[GP]]</f>
        <v>#DIV/0!</v>
      </c>
      <c r="X158" s="168" t="e">
        <f>Table1[[#This Row],[D Reb]]/Table1[[#This Row],[GP]]</f>
        <v>#DIV/0!</v>
      </c>
      <c r="Y158" s="168" t="e">
        <f>Table1[[#This Row],[Reb]]/Table1[[#This Row],[GP]]</f>
        <v>#DIV/0!</v>
      </c>
      <c r="Z158" s="168" t="e">
        <f>Table1[[#This Row],[Assists]]/Table1[[#This Row],[GP]]</f>
        <v>#DIV/0!</v>
      </c>
      <c r="AA158" s="168" t="e">
        <f>Table1[[#This Row],[Steals]]/Table1[[#This Row],[GP]]</f>
        <v>#DIV/0!</v>
      </c>
      <c r="AB158" s="168" t="e">
        <f>Table1[[#This Row],[Blocks]]/Table1[[#This Row],[GP]]</f>
        <v>#DIV/0!</v>
      </c>
      <c r="AC158" s="168" t="e">
        <f>Table1[[#This Row],[TOs]]/Table1[[#This Row],[GP]]</f>
        <v>#DIV/0!</v>
      </c>
      <c r="AD158" s="168" t="e">
        <f>Table1[[#This Row],[Fouls]]/Table1[[#This Row],[GP]]</f>
        <v>#DIV/0!</v>
      </c>
    </row>
    <row r="159" spans="2:30">
      <c r="B159" s="23">
        <f>'Pivot Tables'!B161</f>
        <v>0</v>
      </c>
      <c r="C159" s="23">
        <f>'Pivot Tables'!C161</f>
        <v>0</v>
      </c>
      <c r="D159" s="23">
        <f>'Pivot Tables'!D161</f>
        <v>0</v>
      </c>
      <c r="E159" s="23">
        <f>'Pivot Tables'!E161</f>
        <v>0</v>
      </c>
      <c r="F159" s="167" t="e">
        <f t="shared" si="12"/>
        <v>#DIV/0!</v>
      </c>
      <c r="G159" s="23">
        <f>'Pivot Tables'!G161</f>
        <v>0</v>
      </c>
      <c r="H159" s="23">
        <f>'Pivot Tables'!H161</f>
        <v>0</v>
      </c>
      <c r="I159" s="167" t="e">
        <f t="shared" si="13"/>
        <v>#DIV/0!</v>
      </c>
      <c r="J159" s="23">
        <f>'Pivot Tables'!J161</f>
        <v>0</v>
      </c>
      <c r="K159" s="23">
        <f>'Pivot Tables'!K161</f>
        <v>0</v>
      </c>
      <c r="L159" s="167" t="e">
        <f t="shared" si="14"/>
        <v>#DIV/0!</v>
      </c>
      <c r="M159" s="23">
        <f>'Pivot Tables'!M161</f>
        <v>0</v>
      </c>
      <c r="N159" s="23">
        <f>'Pivot Tables'!N161</f>
        <v>0</v>
      </c>
      <c r="O159" s="23">
        <f>'Pivot Tables'!O161</f>
        <v>0</v>
      </c>
      <c r="P159" s="23">
        <f>'Pivot Tables'!P161</f>
        <v>0</v>
      </c>
      <c r="Q159" s="23">
        <f>'Pivot Tables'!Q161</f>
        <v>0</v>
      </c>
      <c r="R159" s="23">
        <f>'Pivot Tables'!R161</f>
        <v>0</v>
      </c>
      <c r="S159" s="23">
        <f>'Pivot Tables'!S161</f>
        <v>0</v>
      </c>
      <c r="T159" s="23">
        <f>'Pivot Tables'!T161</f>
        <v>0</v>
      </c>
      <c r="U159" s="23">
        <f>'Pivot Tables'!U161</f>
        <v>0</v>
      </c>
      <c r="V159" s="168" t="e">
        <f>Table1[[#This Row],[Points]]/Table1[[#This Row],[GP]]</f>
        <v>#DIV/0!</v>
      </c>
      <c r="W159" s="168" t="e">
        <f>Table1[[#This Row],[O Reb]]/Table1[[#This Row],[GP]]</f>
        <v>#DIV/0!</v>
      </c>
      <c r="X159" s="168" t="e">
        <f>Table1[[#This Row],[D Reb]]/Table1[[#This Row],[GP]]</f>
        <v>#DIV/0!</v>
      </c>
      <c r="Y159" s="168" t="e">
        <f>Table1[[#This Row],[Reb]]/Table1[[#This Row],[GP]]</f>
        <v>#DIV/0!</v>
      </c>
      <c r="Z159" s="168" t="e">
        <f>Table1[[#This Row],[Assists]]/Table1[[#This Row],[GP]]</f>
        <v>#DIV/0!</v>
      </c>
      <c r="AA159" s="168" t="e">
        <f>Table1[[#This Row],[Steals]]/Table1[[#This Row],[GP]]</f>
        <v>#DIV/0!</v>
      </c>
      <c r="AB159" s="168" t="e">
        <f>Table1[[#This Row],[Blocks]]/Table1[[#This Row],[GP]]</f>
        <v>#DIV/0!</v>
      </c>
      <c r="AC159" s="168" t="e">
        <f>Table1[[#This Row],[TOs]]/Table1[[#This Row],[GP]]</f>
        <v>#DIV/0!</v>
      </c>
      <c r="AD159" s="168" t="e">
        <f>Table1[[#This Row],[Fouls]]/Table1[[#This Row],[GP]]</f>
        <v>#DIV/0!</v>
      </c>
    </row>
    <row r="160" spans="2:30">
      <c r="B160" s="23">
        <f>'Pivot Tables'!B162</f>
        <v>0</v>
      </c>
      <c r="C160" s="23">
        <f>'Pivot Tables'!C162</f>
        <v>0</v>
      </c>
      <c r="D160" s="23">
        <f>'Pivot Tables'!D162</f>
        <v>0</v>
      </c>
      <c r="E160" s="23">
        <f>'Pivot Tables'!E162</f>
        <v>0</v>
      </c>
      <c r="F160" s="167" t="e">
        <f t="shared" si="12"/>
        <v>#DIV/0!</v>
      </c>
      <c r="G160" s="23">
        <f>'Pivot Tables'!G162</f>
        <v>0</v>
      </c>
      <c r="H160" s="23">
        <f>'Pivot Tables'!H162</f>
        <v>0</v>
      </c>
      <c r="I160" s="167" t="e">
        <f t="shared" si="13"/>
        <v>#DIV/0!</v>
      </c>
      <c r="J160" s="23">
        <f>'Pivot Tables'!J162</f>
        <v>0</v>
      </c>
      <c r="K160" s="23">
        <f>'Pivot Tables'!K162</f>
        <v>0</v>
      </c>
      <c r="L160" s="167" t="e">
        <f t="shared" si="14"/>
        <v>#DIV/0!</v>
      </c>
      <c r="M160" s="23">
        <f>'Pivot Tables'!M162</f>
        <v>0</v>
      </c>
      <c r="N160" s="23">
        <f>'Pivot Tables'!N162</f>
        <v>0</v>
      </c>
      <c r="O160" s="23">
        <f>'Pivot Tables'!O162</f>
        <v>0</v>
      </c>
      <c r="P160" s="23">
        <f>'Pivot Tables'!P162</f>
        <v>0</v>
      </c>
      <c r="Q160" s="23">
        <f>'Pivot Tables'!Q162</f>
        <v>0</v>
      </c>
      <c r="R160" s="23">
        <f>'Pivot Tables'!R162</f>
        <v>0</v>
      </c>
      <c r="S160" s="23">
        <f>'Pivot Tables'!S162</f>
        <v>0</v>
      </c>
      <c r="T160" s="23">
        <f>'Pivot Tables'!T162</f>
        <v>0</v>
      </c>
      <c r="U160" s="23">
        <f>'Pivot Tables'!U162</f>
        <v>0</v>
      </c>
      <c r="V160" s="168" t="e">
        <f>Table1[[#This Row],[Points]]/Table1[[#This Row],[GP]]</f>
        <v>#DIV/0!</v>
      </c>
      <c r="W160" s="168" t="e">
        <f>Table1[[#This Row],[O Reb]]/Table1[[#This Row],[GP]]</f>
        <v>#DIV/0!</v>
      </c>
      <c r="X160" s="168" t="e">
        <f>Table1[[#This Row],[D Reb]]/Table1[[#This Row],[GP]]</f>
        <v>#DIV/0!</v>
      </c>
      <c r="Y160" s="168" t="e">
        <f>Table1[[#This Row],[Reb]]/Table1[[#This Row],[GP]]</f>
        <v>#DIV/0!</v>
      </c>
      <c r="Z160" s="168" t="e">
        <f>Table1[[#This Row],[Assists]]/Table1[[#This Row],[GP]]</f>
        <v>#DIV/0!</v>
      </c>
      <c r="AA160" s="168" t="e">
        <f>Table1[[#This Row],[Steals]]/Table1[[#This Row],[GP]]</f>
        <v>#DIV/0!</v>
      </c>
      <c r="AB160" s="168" t="e">
        <f>Table1[[#This Row],[Blocks]]/Table1[[#This Row],[GP]]</f>
        <v>#DIV/0!</v>
      </c>
      <c r="AC160" s="168" t="e">
        <f>Table1[[#This Row],[TOs]]/Table1[[#This Row],[GP]]</f>
        <v>#DIV/0!</v>
      </c>
      <c r="AD160" s="168" t="e">
        <f>Table1[[#This Row],[Fouls]]/Table1[[#This Row],[GP]]</f>
        <v>#DIV/0!</v>
      </c>
    </row>
    <row r="161" spans="2:30">
      <c r="B161" s="23">
        <f>'Pivot Tables'!B163</f>
        <v>0</v>
      </c>
      <c r="C161" s="23">
        <f>'Pivot Tables'!C163</f>
        <v>0</v>
      </c>
      <c r="D161" s="23">
        <f>'Pivot Tables'!D163</f>
        <v>0</v>
      </c>
      <c r="E161" s="23">
        <f>'Pivot Tables'!E163</f>
        <v>0</v>
      </c>
      <c r="F161" s="167" t="e">
        <f t="shared" si="12"/>
        <v>#DIV/0!</v>
      </c>
      <c r="G161" s="23">
        <f>'Pivot Tables'!G163</f>
        <v>0</v>
      </c>
      <c r="H161" s="23">
        <f>'Pivot Tables'!H163</f>
        <v>0</v>
      </c>
      <c r="I161" s="167" t="e">
        <f t="shared" si="13"/>
        <v>#DIV/0!</v>
      </c>
      <c r="J161" s="23">
        <f>'Pivot Tables'!J163</f>
        <v>0</v>
      </c>
      <c r="K161" s="23">
        <f>'Pivot Tables'!K163</f>
        <v>0</v>
      </c>
      <c r="L161" s="167" t="e">
        <f t="shared" si="14"/>
        <v>#DIV/0!</v>
      </c>
      <c r="M161" s="23">
        <f>'Pivot Tables'!M163</f>
        <v>0</v>
      </c>
      <c r="N161" s="23">
        <f>'Pivot Tables'!N163</f>
        <v>0</v>
      </c>
      <c r="O161" s="23">
        <f>'Pivot Tables'!O163</f>
        <v>0</v>
      </c>
      <c r="P161" s="23">
        <f>'Pivot Tables'!P163</f>
        <v>0</v>
      </c>
      <c r="Q161" s="23">
        <f>'Pivot Tables'!Q163</f>
        <v>0</v>
      </c>
      <c r="R161" s="23">
        <f>'Pivot Tables'!R163</f>
        <v>0</v>
      </c>
      <c r="S161" s="23">
        <f>'Pivot Tables'!S163</f>
        <v>0</v>
      </c>
      <c r="T161" s="23">
        <f>'Pivot Tables'!T163</f>
        <v>0</v>
      </c>
      <c r="U161" s="23">
        <f>'Pivot Tables'!U163</f>
        <v>0</v>
      </c>
      <c r="V161" s="168" t="e">
        <f>Table1[[#This Row],[Points]]/Table1[[#This Row],[GP]]</f>
        <v>#DIV/0!</v>
      </c>
      <c r="W161" s="168" t="e">
        <f>Table1[[#This Row],[O Reb]]/Table1[[#This Row],[GP]]</f>
        <v>#DIV/0!</v>
      </c>
      <c r="X161" s="168" t="e">
        <f>Table1[[#This Row],[D Reb]]/Table1[[#This Row],[GP]]</f>
        <v>#DIV/0!</v>
      </c>
      <c r="Y161" s="168" t="e">
        <f>Table1[[#This Row],[Reb]]/Table1[[#This Row],[GP]]</f>
        <v>#DIV/0!</v>
      </c>
      <c r="Z161" s="168" t="e">
        <f>Table1[[#This Row],[Assists]]/Table1[[#This Row],[GP]]</f>
        <v>#DIV/0!</v>
      </c>
      <c r="AA161" s="168" t="e">
        <f>Table1[[#This Row],[Steals]]/Table1[[#This Row],[GP]]</f>
        <v>#DIV/0!</v>
      </c>
      <c r="AB161" s="168" t="e">
        <f>Table1[[#This Row],[Blocks]]/Table1[[#This Row],[GP]]</f>
        <v>#DIV/0!</v>
      </c>
      <c r="AC161" s="168" t="e">
        <f>Table1[[#This Row],[TOs]]/Table1[[#This Row],[GP]]</f>
        <v>#DIV/0!</v>
      </c>
      <c r="AD161" s="168" t="e">
        <f>Table1[[#This Row],[Fouls]]/Table1[[#This Row],[GP]]</f>
        <v>#DIV/0!</v>
      </c>
    </row>
    <row r="162" spans="2:30">
      <c r="B162" s="23">
        <f>'Pivot Tables'!B164</f>
        <v>0</v>
      </c>
      <c r="C162" s="23">
        <f>'Pivot Tables'!C164</f>
        <v>0</v>
      </c>
      <c r="D162" s="23">
        <f>'Pivot Tables'!D164</f>
        <v>0</v>
      </c>
      <c r="E162" s="23">
        <f>'Pivot Tables'!E164</f>
        <v>0</v>
      </c>
      <c r="F162" s="167" t="e">
        <f t="shared" si="12"/>
        <v>#DIV/0!</v>
      </c>
      <c r="G162" s="23">
        <f>'Pivot Tables'!G164</f>
        <v>0</v>
      </c>
      <c r="H162" s="23">
        <f>'Pivot Tables'!H164</f>
        <v>0</v>
      </c>
      <c r="I162" s="167" t="e">
        <f t="shared" si="13"/>
        <v>#DIV/0!</v>
      </c>
      <c r="J162" s="23">
        <f>'Pivot Tables'!J164</f>
        <v>0</v>
      </c>
      <c r="K162" s="23">
        <f>'Pivot Tables'!K164</f>
        <v>0</v>
      </c>
      <c r="L162" s="167" t="e">
        <f t="shared" si="14"/>
        <v>#DIV/0!</v>
      </c>
      <c r="M162" s="23">
        <f>'Pivot Tables'!M164</f>
        <v>0</v>
      </c>
      <c r="N162" s="23">
        <f>'Pivot Tables'!N164</f>
        <v>0</v>
      </c>
      <c r="O162" s="23">
        <f>'Pivot Tables'!O164</f>
        <v>0</v>
      </c>
      <c r="P162" s="23">
        <f>'Pivot Tables'!P164</f>
        <v>0</v>
      </c>
      <c r="Q162" s="23">
        <f>'Pivot Tables'!Q164</f>
        <v>0</v>
      </c>
      <c r="R162" s="23">
        <f>'Pivot Tables'!R164</f>
        <v>0</v>
      </c>
      <c r="S162" s="23">
        <f>'Pivot Tables'!S164</f>
        <v>0</v>
      </c>
      <c r="T162" s="23">
        <f>'Pivot Tables'!T164</f>
        <v>0</v>
      </c>
      <c r="U162" s="23">
        <f>'Pivot Tables'!U164</f>
        <v>0</v>
      </c>
      <c r="V162" s="168" t="e">
        <f>Table1[[#This Row],[Points]]/Table1[[#This Row],[GP]]</f>
        <v>#DIV/0!</v>
      </c>
      <c r="W162" s="168" t="e">
        <f>Table1[[#This Row],[O Reb]]/Table1[[#This Row],[GP]]</f>
        <v>#DIV/0!</v>
      </c>
      <c r="X162" s="168" t="e">
        <f>Table1[[#This Row],[D Reb]]/Table1[[#This Row],[GP]]</f>
        <v>#DIV/0!</v>
      </c>
      <c r="Y162" s="168" t="e">
        <f>Table1[[#This Row],[Reb]]/Table1[[#This Row],[GP]]</f>
        <v>#DIV/0!</v>
      </c>
      <c r="Z162" s="168" t="e">
        <f>Table1[[#This Row],[Assists]]/Table1[[#This Row],[GP]]</f>
        <v>#DIV/0!</v>
      </c>
      <c r="AA162" s="168" t="e">
        <f>Table1[[#This Row],[Steals]]/Table1[[#This Row],[GP]]</f>
        <v>#DIV/0!</v>
      </c>
      <c r="AB162" s="168" t="e">
        <f>Table1[[#This Row],[Blocks]]/Table1[[#This Row],[GP]]</f>
        <v>#DIV/0!</v>
      </c>
      <c r="AC162" s="168" t="e">
        <f>Table1[[#This Row],[TOs]]/Table1[[#This Row],[GP]]</f>
        <v>#DIV/0!</v>
      </c>
      <c r="AD162" s="168" t="e">
        <f>Table1[[#This Row],[Fouls]]/Table1[[#This Row],[GP]]</f>
        <v>#DIV/0!</v>
      </c>
    </row>
    <row r="163" spans="2:30">
      <c r="B163" s="23">
        <f>'Pivot Tables'!B165</f>
        <v>0</v>
      </c>
      <c r="C163" s="23">
        <f>'Pivot Tables'!C165</f>
        <v>0</v>
      </c>
      <c r="D163" s="23">
        <f>'Pivot Tables'!D165</f>
        <v>0</v>
      </c>
      <c r="E163" s="23">
        <f>'Pivot Tables'!E165</f>
        <v>0</v>
      </c>
      <c r="F163" s="167" t="e">
        <f t="shared" ref="F163:F173" si="15">D163/E163</f>
        <v>#DIV/0!</v>
      </c>
      <c r="G163" s="23">
        <f>'Pivot Tables'!G165</f>
        <v>0</v>
      </c>
      <c r="H163" s="23">
        <f>'Pivot Tables'!H165</f>
        <v>0</v>
      </c>
      <c r="I163" s="167" t="e">
        <f t="shared" ref="I163:I173" si="16">G163/H163</f>
        <v>#DIV/0!</v>
      </c>
      <c r="J163" s="23">
        <f>'Pivot Tables'!J165</f>
        <v>0</v>
      </c>
      <c r="K163" s="23">
        <f>'Pivot Tables'!K165</f>
        <v>0</v>
      </c>
      <c r="L163" s="167" t="e">
        <f t="shared" ref="L163:L173" si="17">J163/K163</f>
        <v>#DIV/0!</v>
      </c>
      <c r="M163" s="23">
        <f>'Pivot Tables'!M165</f>
        <v>0</v>
      </c>
      <c r="N163" s="23">
        <f>'Pivot Tables'!N165</f>
        <v>0</v>
      </c>
      <c r="O163" s="23">
        <f>'Pivot Tables'!O165</f>
        <v>0</v>
      </c>
      <c r="P163" s="23">
        <f>'Pivot Tables'!P165</f>
        <v>0</v>
      </c>
      <c r="Q163" s="23">
        <f>'Pivot Tables'!Q165</f>
        <v>0</v>
      </c>
      <c r="R163" s="23">
        <f>'Pivot Tables'!R165</f>
        <v>0</v>
      </c>
      <c r="S163" s="23">
        <f>'Pivot Tables'!S165</f>
        <v>0</v>
      </c>
      <c r="T163" s="23">
        <f>'Pivot Tables'!T165</f>
        <v>0</v>
      </c>
      <c r="U163" s="23">
        <f>'Pivot Tables'!U165</f>
        <v>0</v>
      </c>
      <c r="V163" s="168" t="e">
        <f>Table1[[#This Row],[Points]]/Table1[[#This Row],[GP]]</f>
        <v>#DIV/0!</v>
      </c>
      <c r="W163" s="168" t="e">
        <f>Table1[[#This Row],[O Reb]]/Table1[[#This Row],[GP]]</f>
        <v>#DIV/0!</v>
      </c>
      <c r="X163" s="168" t="e">
        <f>Table1[[#This Row],[D Reb]]/Table1[[#This Row],[GP]]</f>
        <v>#DIV/0!</v>
      </c>
      <c r="Y163" s="168" t="e">
        <f>Table1[[#This Row],[Reb]]/Table1[[#This Row],[GP]]</f>
        <v>#DIV/0!</v>
      </c>
      <c r="Z163" s="168" t="e">
        <f>Table1[[#This Row],[Assists]]/Table1[[#This Row],[GP]]</f>
        <v>#DIV/0!</v>
      </c>
      <c r="AA163" s="168" t="e">
        <f>Table1[[#This Row],[Steals]]/Table1[[#This Row],[GP]]</f>
        <v>#DIV/0!</v>
      </c>
      <c r="AB163" s="168" t="e">
        <f>Table1[[#This Row],[Blocks]]/Table1[[#This Row],[GP]]</f>
        <v>#DIV/0!</v>
      </c>
      <c r="AC163" s="168" t="e">
        <f>Table1[[#This Row],[TOs]]/Table1[[#This Row],[GP]]</f>
        <v>#DIV/0!</v>
      </c>
      <c r="AD163" s="168" t="e">
        <f>Table1[[#This Row],[Fouls]]/Table1[[#This Row],[GP]]</f>
        <v>#DIV/0!</v>
      </c>
    </row>
    <row r="164" spans="2:30">
      <c r="B164" s="23">
        <f>'Pivot Tables'!B166</f>
        <v>0</v>
      </c>
      <c r="C164" s="23">
        <f>'Pivot Tables'!C166</f>
        <v>0</v>
      </c>
      <c r="D164" s="23">
        <f>'Pivot Tables'!D166</f>
        <v>0</v>
      </c>
      <c r="E164" s="23">
        <f>'Pivot Tables'!E166</f>
        <v>0</v>
      </c>
      <c r="F164" s="167" t="e">
        <f t="shared" si="15"/>
        <v>#DIV/0!</v>
      </c>
      <c r="G164" s="23">
        <f>'Pivot Tables'!G166</f>
        <v>0</v>
      </c>
      <c r="H164" s="23">
        <f>'Pivot Tables'!H166</f>
        <v>0</v>
      </c>
      <c r="I164" s="167" t="e">
        <f t="shared" si="16"/>
        <v>#DIV/0!</v>
      </c>
      <c r="J164" s="23">
        <f>'Pivot Tables'!J166</f>
        <v>0</v>
      </c>
      <c r="K164" s="23">
        <f>'Pivot Tables'!K166</f>
        <v>0</v>
      </c>
      <c r="L164" s="167" t="e">
        <f t="shared" si="17"/>
        <v>#DIV/0!</v>
      </c>
      <c r="M164" s="23">
        <f>'Pivot Tables'!M166</f>
        <v>0</v>
      </c>
      <c r="N164" s="23">
        <f>'Pivot Tables'!N166</f>
        <v>0</v>
      </c>
      <c r="O164" s="23">
        <f>'Pivot Tables'!O166</f>
        <v>0</v>
      </c>
      <c r="P164" s="23">
        <f>'Pivot Tables'!P166</f>
        <v>0</v>
      </c>
      <c r="Q164" s="23">
        <f>'Pivot Tables'!Q166</f>
        <v>0</v>
      </c>
      <c r="R164" s="23">
        <f>'Pivot Tables'!R166</f>
        <v>0</v>
      </c>
      <c r="S164" s="23">
        <f>'Pivot Tables'!S166</f>
        <v>0</v>
      </c>
      <c r="T164" s="23">
        <f>'Pivot Tables'!T166</f>
        <v>0</v>
      </c>
      <c r="U164" s="23">
        <f>'Pivot Tables'!U166</f>
        <v>0</v>
      </c>
      <c r="V164" s="168" t="e">
        <f>Table1[[#This Row],[Points]]/Table1[[#This Row],[GP]]</f>
        <v>#DIV/0!</v>
      </c>
      <c r="W164" s="168" t="e">
        <f>Table1[[#This Row],[O Reb]]/Table1[[#This Row],[GP]]</f>
        <v>#DIV/0!</v>
      </c>
      <c r="X164" s="168" t="e">
        <f>Table1[[#This Row],[D Reb]]/Table1[[#This Row],[GP]]</f>
        <v>#DIV/0!</v>
      </c>
      <c r="Y164" s="168" t="e">
        <f>Table1[[#This Row],[Reb]]/Table1[[#This Row],[GP]]</f>
        <v>#DIV/0!</v>
      </c>
      <c r="Z164" s="168" t="e">
        <f>Table1[[#This Row],[Assists]]/Table1[[#This Row],[GP]]</f>
        <v>#DIV/0!</v>
      </c>
      <c r="AA164" s="168" t="e">
        <f>Table1[[#This Row],[Steals]]/Table1[[#This Row],[GP]]</f>
        <v>#DIV/0!</v>
      </c>
      <c r="AB164" s="168" t="e">
        <f>Table1[[#This Row],[Blocks]]/Table1[[#This Row],[GP]]</f>
        <v>#DIV/0!</v>
      </c>
      <c r="AC164" s="168" t="e">
        <f>Table1[[#This Row],[TOs]]/Table1[[#This Row],[GP]]</f>
        <v>#DIV/0!</v>
      </c>
      <c r="AD164" s="168" t="e">
        <f>Table1[[#This Row],[Fouls]]/Table1[[#This Row],[GP]]</f>
        <v>#DIV/0!</v>
      </c>
    </row>
    <row r="165" spans="2:30">
      <c r="B165" s="23">
        <f>'Pivot Tables'!B167</f>
        <v>0</v>
      </c>
      <c r="C165" s="23">
        <f>'Pivot Tables'!C167</f>
        <v>0</v>
      </c>
      <c r="D165" s="23">
        <f>'Pivot Tables'!D167</f>
        <v>0</v>
      </c>
      <c r="E165" s="23">
        <f>'Pivot Tables'!E167</f>
        <v>0</v>
      </c>
      <c r="F165" s="167" t="e">
        <f t="shared" si="15"/>
        <v>#DIV/0!</v>
      </c>
      <c r="G165" s="23">
        <f>'Pivot Tables'!G167</f>
        <v>0</v>
      </c>
      <c r="H165" s="23">
        <f>'Pivot Tables'!H167</f>
        <v>0</v>
      </c>
      <c r="I165" s="167" t="e">
        <f t="shared" si="16"/>
        <v>#DIV/0!</v>
      </c>
      <c r="J165" s="23">
        <f>'Pivot Tables'!J167</f>
        <v>0</v>
      </c>
      <c r="K165" s="23">
        <f>'Pivot Tables'!K167</f>
        <v>0</v>
      </c>
      <c r="L165" s="167" t="e">
        <f t="shared" si="17"/>
        <v>#DIV/0!</v>
      </c>
      <c r="M165" s="23">
        <f>'Pivot Tables'!M167</f>
        <v>0</v>
      </c>
      <c r="N165" s="23">
        <f>'Pivot Tables'!N167</f>
        <v>0</v>
      </c>
      <c r="O165" s="23">
        <f>'Pivot Tables'!O167</f>
        <v>0</v>
      </c>
      <c r="P165" s="23">
        <f>'Pivot Tables'!P167</f>
        <v>0</v>
      </c>
      <c r="Q165" s="23">
        <f>'Pivot Tables'!Q167</f>
        <v>0</v>
      </c>
      <c r="R165" s="23">
        <f>'Pivot Tables'!R167</f>
        <v>0</v>
      </c>
      <c r="S165" s="23">
        <f>'Pivot Tables'!S167</f>
        <v>0</v>
      </c>
      <c r="T165" s="23">
        <f>'Pivot Tables'!T167</f>
        <v>0</v>
      </c>
      <c r="U165" s="23">
        <f>'Pivot Tables'!U167</f>
        <v>0</v>
      </c>
      <c r="V165" s="168" t="e">
        <f>Table1[[#This Row],[Points]]/Table1[[#This Row],[GP]]</f>
        <v>#DIV/0!</v>
      </c>
      <c r="W165" s="168" t="e">
        <f>Table1[[#This Row],[O Reb]]/Table1[[#This Row],[GP]]</f>
        <v>#DIV/0!</v>
      </c>
      <c r="X165" s="168" t="e">
        <f>Table1[[#This Row],[D Reb]]/Table1[[#This Row],[GP]]</f>
        <v>#DIV/0!</v>
      </c>
      <c r="Y165" s="168" t="e">
        <f>Table1[[#This Row],[Reb]]/Table1[[#This Row],[GP]]</f>
        <v>#DIV/0!</v>
      </c>
      <c r="Z165" s="168" t="e">
        <f>Table1[[#This Row],[Assists]]/Table1[[#This Row],[GP]]</f>
        <v>#DIV/0!</v>
      </c>
      <c r="AA165" s="168" t="e">
        <f>Table1[[#This Row],[Steals]]/Table1[[#This Row],[GP]]</f>
        <v>#DIV/0!</v>
      </c>
      <c r="AB165" s="168" t="e">
        <f>Table1[[#This Row],[Blocks]]/Table1[[#This Row],[GP]]</f>
        <v>#DIV/0!</v>
      </c>
      <c r="AC165" s="168" t="e">
        <f>Table1[[#This Row],[TOs]]/Table1[[#This Row],[GP]]</f>
        <v>#DIV/0!</v>
      </c>
      <c r="AD165" s="168" t="e">
        <f>Table1[[#This Row],[Fouls]]/Table1[[#This Row],[GP]]</f>
        <v>#DIV/0!</v>
      </c>
    </row>
    <row r="166" spans="2:30">
      <c r="B166" s="23">
        <f>'Pivot Tables'!B168</f>
        <v>0</v>
      </c>
      <c r="C166" s="23">
        <f>'Pivot Tables'!C168</f>
        <v>0</v>
      </c>
      <c r="D166" s="23">
        <f>'Pivot Tables'!D168</f>
        <v>0</v>
      </c>
      <c r="E166" s="23">
        <f>'Pivot Tables'!E168</f>
        <v>0</v>
      </c>
      <c r="F166" s="167" t="e">
        <f t="shared" si="15"/>
        <v>#DIV/0!</v>
      </c>
      <c r="G166" s="23">
        <f>'Pivot Tables'!G168</f>
        <v>0</v>
      </c>
      <c r="H166" s="23">
        <f>'Pivot Tables'!H168</f>
        <v>0</v>
      </c>
      <c r="I166" s="167" t="e">
        <f t="shared" si="16"/>
        <v>#DIV/0!</v>
      </c>
      <c r="J166" s="23">
        <f>'Pivot Tables'!J168</f>
        <v>0</v>
      </c>
      <c r="K166" s="23">
        <f>'Pivot Tables'!K168</f>
        <v>0</v>
      </c>
      <c r="L166" s="167" t="e">
        <f t="shared" si="17"/>
        <v>#DIV/0!</v>
      </c>
      <c r="M166" s="23">
        <f>'Pivot Tables'!M168</f>
        <v>0</v>
      </c>
      <c r="N166" s="23">
        <f>'Pivot Tables'!N168</f>
        <v>0</v>
      </c>
      <c r="O166" s="23">
        <f>'Pivot Tables'!O168</f>
        <v>0</v>
      </c>
      <c r="P166" s="23">
        <f>'Pivot Tables'!P168</f>
        <v>0</v>
      </c>
      <c r="Q166" s="23">
        <f>'Pivot Tables'!Q168</f>
        <v>0</v>
      </c>
      <c r="R166" s="23">
        <f>'Pivot Tables'!R168</f>
        <v>0</v>
      </c>
      <c r="S166" s="23">
        <f>'Pivot Tables'!S168</f>
        <v>0</v>
      </c>
      <c r="T166" s="23">
        <f>'Pivot Tables'!T168</f>
        <v>0</v>
      </c>
      <c r="U166" s="23">
        <f>'Pivot Tables'!U168</f>
        <v>0</v>
      </c>
      <c r="V166" s="168" t="e">
        <f>Table1[[#This Row],[Points]]/Table1[[#This Row],[GP]]</f>
        <v>#DIV/0!</v>
      </c>
      <c r="W166" s="168" t="e">
        <f>Table1[[#This Row],[O Reb]]/Table1[[#This Row],[GP]]</f>
        <v>#DIV/0!</v>
      </c>
      <c r="X166" s="168" t="e">
        <f>Table1[[#This Row],[D Reb]]/Table1[[#This Row],[GP]]</f>
        <v>#DIV/0!</v>
      </c>
      <c r="Y166" s="168" t="e">
        <f>Table1[[#This Row],[Reb]]/Table1[[#This Row],[GP]]</f>
        <v>#DIV/0!</v>
      </c>
      <c r="Z166" s="168" t="e">
        <f>Table1[[#This Row],[Assists]]/Table1[[#This Row],[GP]]</f>
        <v>#DIV/0!</v>
      </c>
      <c r="AA166" s="168" t="e">
        <f>Table1[[#This Row],[Steals]]/Table1[[#This Row],[GP]]</f>
        <v>#DIV/0!</v>
      </c>
      <c r="AB166" s="168" t="e">
        <f>Table1[[#This Row],[Blocks]]/Table1[[#This Row],[GP]]</f>
        <v>#DIV/0!</v>
      </c>
      <c r="AC166" s="168" t="e">
        <f>Table1[[#This Row],[TOs]]/Table1[[#This Row],[GP]]</f>
        <v>#DIV/0!</v>
      </c>
      <c r="AD166" s="168" t="e">
        <f>Table1[[#This Row],[Fouls]]/Table1[[#This Row],[GP]]</f>
        <v>#DIV/0!</v>
      </c>
    </row>
    <row r="167" spans="2:30">
      <c r="B167" s="23">
        <f>'Pivot Tables'!B169</f>
        <v>0</v>
      </c>
      <c r="C167" s="23">
        <f>'Pivot Tables'!C169</f>
        <v>0</v>
      </c>
      <c r="D167" s="23">
        <f>'Pivot Tables'!D169</f>
        <v>0</v>
      </c>
      <c r="E167" s="23">
        <f>'Pivot Tables'!E169</f>
        <v>0</v>
      </c>
      <c r="F167" s="167" t="e">
        <f t="shared" si="15"/>
        <v>#DIV/0!</v>
      </c>
      <c r="G167" s="23">
        <f>'Pivot Tables'!G169</f>
        <v>0</v>
      </c>
      <c r="H167" s="23">
        <f>'Pivot Tables'!H169</f>
        <v>0</v>
      </c>
      <c r="I167" s="167" t="e">
        <f t="shared" si="16"/>
        <v>#DIV/0!</v>
      </c>
      <c r="J167" s="23">
        <f>'Pivot Tables'!J169</f>
        <v>0</v>
      </c>
      <c r="K167" s="23">
        <f>'Pivot Tables'!K169</f>
        <v>0</v>
      </c>
      <c r="L167" s="167" t="e">
        <f t="shared" si="17"/>
        <v>#DIV/0!</v>
      </c>
      <c r="M167" s="23">
        <f>'Pivot Tables'!M169</f>
        <v>0</v>
      </c>
      <c r="N167" s="23">
        <f>'Pivot Tables'!N169</f>
        <v>0</v>
      </c>
      <c r="O167" s="23">
        <f>'Pivot Tables'!O169</f>
        <v>0</v>
      </c>
      <c r="P167" s="23">
        <f>'Pivot Tables'!P169</f>
        <v>0</v>
      </c>
      <c r="Q167" s="23">
        <f>'Pivot Tables'!Q169</f>
        <v>0</v>
      </c>
      <c r="R167" s="23">
        <f>'Pivot Tables'!R169</f>
        <v>0</v>
      </c>
      <c r="S167" s="23">
        <f>'Pivot Tables'!S169</f>
        <v>0</v>
      </c>
      <c r="T167" s="23">
        <f>'Pivot Tables'!T169</f>
        <v>0</v>
      </c>
      <c r="U167" s="23">
        <f>'Pivot Tables'!U169</f>
        <v>0</v>
      </c>
      <c r="V167" s="168" t="e">
        <f>Table1[[#This Row],[Points]]/Table1[[#This Row],[GP]]</f>
        <v>#DIV/0!</v>
      </c>
      <c r="W167" s="168" t="e">
        <f>Table1[[#This Row],[O Reb]]/Table1[[#This Row],[GP]]</f>
        <v>#DIV/0!</v>
      </c>
      <c r="X167" s="168" t="e">
        <f>Table1[[#This Row],[D Reb]]/Table1[[#This Row],[GP]]</f>
        <v>#DIV/0!</v>
      </c>
      <c r="Y167" s="168" t="e">
        <f>Table1[[#This Row],[Reb]]/Table1[[#This Row],[GP]]</f>
        <v>#DIV/0!</v>
      </c>
      <c r="Z167" s="168" t="e">
        <f>Table1[[#This Row],[Assists]]/Table1[[#This Row],[GP]]</f>
        <v>#DIV/0!</v>
      </c>
      <c r="AA167" s="168" t="e">
        <f>Table1[[#This Row],[Steals]]/Table1[[#This Row],[GP]]</f>
        <v>#DIV/0!</v>
      </c>
      <c r="AB167" s="168" t="e">
        <f>Table1[[#This Row],[Blocks]]/Table1[[#This Row],[GP]]</f>
        <v>#DIV/0!</v>
      </c>
      <c r="AC167" s="168" t="e">
        <f>Table1[[#This Row],[TOs]]/Table1[[#This Row],[GP]]</f>
        <v>#DIV/0!</v>
      </c>
      <c r="AD167" s="168" t="e">
        <f>Table1[[#This Row],[Fouls]]/Table1[[#This Row],[GP]]</f>
        <v>#DIV/0!</v>
      </c>
    </row>
    <row r="168" spans="2:30">
      <c r="B168" s="23">
        <f>'Pivot Tables'!B170</f>
        <v>0</v>
      </c>
      <c r="C168" s="23">
        <f>'Pivot Tables'!C170</f>
        <v>0</v>
      </c>
      <c r="D168" s="23">
        <f>'Pivot Tables'!D170</f>
        <v>0</v>
      </c>
      <c r="E168" s="23">
        <f>'Pivot Tables'!E170</f>
        <v>0</v>
      </c>
      <c r="F168" s="167" t="e">
        <f t="shared" si="15"/>
        <v>#DIV/0!</v>
      </c>
      <c r="G168" s="23">
        <f>'Pivot Tables'!G170</f>
        <v>0</v>
      </c>
      <c r="H168" s="23">
        <f>'Pivot Tables'!H170</f>
        <v>0</v>
      </c>
      <c r="I168" s="167" t="e">
        <f t="shared" si="16"/>
        <v>#DIV/0!</v>
      </c>
      <c r="J168" s="23">
        <f>'Pivot Tables'!J170</f>
        <v>0</v>
      </c>
      <c r="K168" s="23">
        <f>'Pivot Tables'!K170</f>
        <v>0</v>
      </c>
      <c r="L168" s="167" t="e">
        <f t="shared" si="17"/>
        <v>#DIV/0!</v>
      </c>
      <c r="M168" s="23">
        <f>'Pivot Tables'!M170</f>
        <v>0</v>
      </c>
      <c r="N168" s="23">
        <f>'Pivot Tables'!N170</f>
        <v>0</v>
      </c>
      <c r="O168" s="23">
        <f>'Pivot Tables'!O170</f>
        <v>0</v>
      </c>
      <c r="P168" s="23">
        <f>'Pivot Tables'!P170</f>
        <v>0</v>
      </c>
      <c r="Q168" s="23">
        <f>'Pivot Tables'!Q170</f>
        <v>0</v>
      </c>
      <c r="R168" s="23">
        <f>'Pivot Tables'!R170</f>
        <v>0</v>
      </c>
      <c r="S168" s="23">
        <f>'Pivot Tables'!S170</f>
        <v>0</v>
      </c>
      <c r="T168" s="23">
        <f>'Pivot Tables'!T170</f>
        <v>0</v>
      </c>
      <c r="U168" s="23">
        <f>'Pivot Tables'!U170</f>
        <v>0</v>
      </c>
      <c r="V168" s="168" t="e">
        <f>Table1[[#This Row],[Points]]/Table1[[#This Row],[GP]]</f>
        <v>#DIV/0!</v>
      </c>
      <c r="W168" s="168" t="e">
        <f>Table1[[#This Row],[O Reb]]/Table1[[#This Row],[GP]]</f>
        <v>#DIV/0!</v>
      </c>
      <c r="X168" s="168" t="e">
        <f>Table1[[#This Row],[D Reb]]/Table1[[#This Row],[GP]]</f>
        <v>#DIV/0!</v>
      </c>
      <c r="Y168" s="168" t="e">
        <f>Table1[[#This Row],[Reb]]/Table1[[#This Row],[GP]]</f>
        <v>#DIV/0!</v>
      </c>
      <c r="Z168" s="168" t="e">
        <f>Table1[[#This Row],[Assists]]/Table1[[#This Row],[GP]]</f>
        <v>#DIV/0!</v>
      </c>
      <c r="AA168" s="168" t="e">
        <f>Table1[[#This Row],[Steals]]/Table1[[#This Row],[GP]]</f>
        <v>#DIV/0!</v>
      </c>
      <c r="AB168" s="168" t="e">
        <f>Table1[[#This Row],[Blocks]]/Table1[[#This Row],[GP]]</f>
        <v>#DIV/0!</v>
      </c>
      <c r="AC168" s="168" t="e">
        <f>Table1[[#This Row],[TOs]]/Table1[[#This Row],[GP]]</f>
        <v>#DIV/0!</v>
      </c>
      <c r="AD168" s="168" t="e">
        <f>Table1[[#This Row],[Fouls]]/Table1[[#This Row],[GP]]</f>
        <v>#DIV/0!</v>
      </c>
    </row>
    <row r="169" spans="2:30">
      <c r="B169" s="23">
        <f>'Pivot Tables'!B171</f>
        <v>0</v>
      </c>
      <c r="C169" s="23">
        <f>'Pivot Tables'!C171</f>
        <v>0</v>
      </c>
      <c r="D169" s="23">
        <f>'Pivot Tables'!D171</f>
        <v>0</v>
      </c>
      <c r="E169" s="23">
        <f>'Pivot Tables'!E171</f>
        <v>0</v>
      </c>
      <c r="F169" s="167" t="e">
        <f t="shared" si="15"/>
        <v>#DIV/0!</v>
      </c>
      <c r="G169" s="23">
        <f>'Pivot Tables'!G171</f>
        <v>0</v>
      </c>
      <c r="H169" s="23">
        <f>'Pivot Tables'!H171</f>
        <v>0</v>
      </c>
      <c r="I169" s="167" t="e">
        <f t="shared" si="16"/>
        <v>#DIV/0!</v>
      </c>
      <c r="J169" s="23">
        <f>'Pivot Tables'!J171</f>
        <v>0</v>
      </c>
      <c r="K169" s="23">
        <f>'Pivot Tables'!K171</f>
        <v>0</v>
      </c>
      <c r="L169" s="167" t="e">
        <f t="shared" si="17"/>
        <v>#DIV/0!</v>
      </c>
      <c r="M169" s="23">
        <f>'Pivot Tables'!M171</f>
        <v>0</v>
      </c>
      <c r="N169" s="23">
        <f>'Pivot Tables'!N171</f>
        <v>0</v>
      </c>
      <c r="O169" s="23">
        <f>'Pivot Tables'!O171</f>
        <v>0</v>
      </c>
      <c r="P169" s="23">
        <f>'Pivot Tables'!P171</f>
        <v>0</v>
      </c>
      <c r="Q169" s="23">
        <f>'Pivot Tables'!Q171</f>
        <v>0</v>
      </c>
      <c r="R169" s="23">
        <f>'Pivot Tables'!R171</f>
        <v>0</v>
      </c>
      <c r="S169" s="23">
        <f>'Pivot Tables'!S171</f>
        <v>0</v>
      </c>
      <c r="T169" s="23">
        <f>'Pivot Tables'!T171</f>
        <v>0</v>
      </c>
      <c r="U169" s="23">
        <f>'Pivot Tables'!U171</f>
        <v>0</v>
      </c>
      <c r="V169" s="168" t="e">
        <f>Table1[[#This Row],[Points]]/Table1[[#This Row],[GP]]</f>
        <v>#DIV/0!</v>
      </c>
      <c r="W169" s="168" t="e">
        <f>Table1[[#This Row],[O Reb]]/Table1[[#This Row],[GP]]</f>
        <v>#DIV/0!</v>
      </c>
      <c r="X169" s="168" t="e">
        <f>Table1[[#This Row],[D Reb]]/Table1[[#This Row],[GP]]</f>
        <v>#DIV/0!</v>
      </c>
      <c r="Y169" s="168" t="e">
        <f>Table1[[#This Row],[Reb]]/Table1[[#This Row],[GP]]</f>
        <v>#DIV/0!</v>
      </c>
      <c r="Z169" s="168" t="e">
        <f>Table1[[#This Row],[Assists]]/Table1[[#This Row],[GP]]</f>
        <v>#DIV/0!</v>
      </c>
      <c r="AA169" s="168" t="e">
        <f>Table1[[#This Row],[Steals]]/Table1[[#This Row],[GP]]</f>
        <v>#DIV/0!</v>
      </c>
      <c r="AB169" s="168" t="e">
        <f>Table1[[#This Row],[Blocks]]/Table1[[#This Row],[GP]]</f>
        <v>#DIV/0!</v>
      </c>
      <c r="AC169" s="168" t="e">
        <f>Table1[[#This Row],[TOs]]/Table1[[#This Row],[GP]]</f>
        <v>#DIV/0!</v>
      </c>
      <c r="AD169" s="168" t="e">
        <f>Table1[[#This Row],[Fouls]]/Table1[[#This Row],[GP]]</f>
        <v>#DIV/0!</v>
      </c>
    </row>
    <row r="170" spans="2:30">
      <c r="B170" s="23">
        <f>'Pivot Tables'!B172</f>
        <v>0</v>
      </c>
      <c r="C170" s="23">
        <f>'Pivot Tables'!C172</f>
        <v>0</v>
      </c>
      <c r="D170" s="23">
        <f>'Pivot Tables'!D172</f>
        <v>0</v>
      </c>
      <c r="E170" s="23">
        <f>'Pivot Tables'!E172</f>
        <v>0</v>
      </c>
      <c r="F170" s="167" t="e">
        <f t="shared" si="15"/>
        <v>#DIV/0!</v>
      </c>
      <c r="G170" s="23">
        <f>'Pivot Tables'!G172</f>
        <v>0</v>
      </c>
      <c r="H170" s="23">
        <f>'Pivot Tables'!H172</f>
        <v>0</v>
      </c>
      <c r="I170" s="167" t="e">
        <f t="shared" si="16"/>
        <v>#DIV/0!</v>
      </c>
      <c r="J170" s="23">
        <f>'Pivot Tables'!J172</f>
        <v>0</v>
      </c>
      <c r="K170" s="23">
        <f>'Pivot Tables'!K172</f>
        <v>0</v>
      </c>
      <c r="L170" s="167" t="e">
        <f t="shared" si="17"/>
        <v>#DIV/0!</v>
      </c>
      <c r="M170" s="23">
        <f>'Pivot Tables'!M172</f>
        <v>0</v>
      </c>
      <c r="N170" s="23">
        <f>'Pivot Tables'!N172</f>
        <v>0</v>
      </c>
      <c r="O170" s="23">
        <f>'Pivot Tables'!O172</f>
        <v>0</v>
      </c>
      <c r="P170" s="23">
        <f>'Pivot Tables'!P172</f>
        <v>0</v>
      </c>
      <c r="Q170" s="23">
        <f>'Pivot Tables'!Q172</f>
        <v>0</v>
      </c>
      <c r="R170" s="23">
        <f>'Pivot Tables'!R172</f>
        <v>0</v>
      </c>
      <c r="S170" s="23">
        <f>'Pivot Tables'!S172</f>
        <v>0</v>
      </c>
      <c r="T170" s="23">
        <f>'Pivot Tables'!T172</f>
        <v>0</v>
      </c>
      <c r="U170" s="23">
        <f>'Pivot Tables'!U172</f>
        <v>0</v>
      </c>
      <c r="V170" s="168" t="e">
        <f>Table1[[#This Row],[Points]]/Table1[[#This Row],[GP]]</f>
        <v>#DIV/0!</v>
      </c>
      <c r="W170" s="168" t="e">
        <f>Table1[[#This Row],[O Reb]]/Table1[[#This Row],[GP]]</f>
        <v>#DIV/0!</v>
      </c>
      <c r="X170" s="168" t="e">
        <f>Table1[[#This Row],[D Reb]]/Table1[[#This Row],[GP]]</f>
        <v>#DIV/0!</v>
      </c>
      <c r="Y170" s="168" t="e">
        <f>Table1[[#This Row],[Reb]]/Table1[[#This Row],[GP]]</f>
        <v>#DIV/0!</v>
      </c>
      <c r="Z170" s="168" t="e">
        <f>Table1[[#This Row],[Assists]]/Table1[[#This Row],[GP]]</f>
        <v>#DIV/0!</v>
      </c>
      <c r="AA170" s="168" t="e">
        <f>Table1[[#This Row],[Steals]]/Table1[[#This Row],[GP]]</f>
        <v>#DIV/0!</v>
      </c>
      <c r="AB170" s="168" t="e">
        <f>Table1[[#This Row],[Blocks]]/Table1[[#This Row],[GP]]</f>
        <v>#DIV/0!</v>
      </c>
      <c r="AC170" s="168" t="e">
        <f>Table1[[#This Row],[TOs]]/Table1[[#This Row],[GP]]</f>
        <v>#DIV/0!</v>
      </c>
      <c r="AD170" s="168" t="e">
        <f>Table1[[#This Row],[Fouls]]/Table1[[#This Row],[GP]]</f>
        <v>#DIV/0!</v>
      </c>
    </row>
    <row r="171" spans="2:30">
      <c r="B171" s="23">
        <f>'Pivot Tables'!B173</f>
        <v>0</v>
      </c>
      <c r="C171" s="23">
        <f>'Pivot Tables'!C173</f>
        <v>0</v>
      </c>
      <c r="D171" s="23">
        <f>'Pivot Tables'!D173</f>
        <v>0</v>
      </c>
      <c r="E171" s="23">
        <f>'Pivot Tables'!E173</f>
        <v>0</v>
      </c>
      <c r="F171" s="167" t="e">
        <f t="shared" si="15"/>
        <v>#DIV/0!</v>
      </c>
      <c r="G171" s="23">
        <f>'Pivot Tables'!G173</f>
        <v>0</v>
      </c>
      <c r="H171" s="23">
        <f>'Pivot Tables'!H173</f>
        <v>0</v>
      </c>
      <c r="I171" s="167" t="e">
        <f t="shared" si="16"/>
        <v>#DIV/0!</v>
      </c>
      <c r="J171" s="23">
        <f>'Pivot Tables'!J173</f>
        <v>0</v>
      </c>
      <c r="K171" s="23">
        <f>'Pivot Tables'!K173</f>
        <v>0</v>
      </c>
      <c r="L171" s="167" t="e">
        <f t="shared" si="17"/>
        <v>#DIV/0!</v>
      </c>
      <c r="M171" s="23">
        <f>'Pivot Tables'!M173</f>
        <v>0</v>
      </c>
      <c r="N171" s="23">
        <f>'Pivot Tables'!N173</f>
        <v>0</v>
      </c>
      <c r="O171" s="23">
        <f>'Pivot Tables'!O173</f>
        <v>0</v>
      </c>
      <c r="P171" s="23">
        <f>'Pivot Tables'!P173</f>
        <v>0</v>
      </c>
      <c r="Q171" s="23">
        <f>'Pivot Tables'!Q173</f>
        <v>0</v>
      </c>
      <c r="R171" s="23">
        <f>'Pivot Tables'!R173</f>
        <v>0</v>
      </c>
      <c r="S171" s="23">
        <f>'Pivot Tables'!S173</f>
        <v>0</v>
      </c>
      <c r="T171" s="23">
        <f>'Pivot Tables'!T173</f>
        <v>0</v>
      </c>
      <c r="U171" s="23">
        <f>'Pivot Tables'!U173</f>
        <v>0</v>
      </c>
      <c r="V171" s="168" t="e">
        <f>Table1[[#This Row],[Points]]/Table1[[#This Row],[GP]]</f>
        <v>#DIV/0!</v>
      </c>
      <c r="W171" s="168" t="e">
        <f>Table1[[#This Row],[O Reb]]/Table1[[#This Row],[GP]]</f>
        <v>#DIV/0!</v>
      </c>
      <c r="X171" s="168" t="e">
        <f>Table1[[#This Row],[D Reb]]/Table1[[#This Row],[GP]]</f>
        <v>#DIV/0!</v>
      </c>
      <c r="Y171" s="168" t="e">
        <f>Table1[[#This Row],[Reb]]/Table1[[#This Row],[GP]]</f>
        <v>#DIV/0!</v>
      </c>
      <c r="Z171" s="168" t="e">
        <f>Table1[[#This Row],[Assists]]/Table1[[#This Row],[GP]]</f>
        <v>#DIV/0!</v>
      </c>
      <c r="AA171" s="168" t="e">
        <f>Table1[[#This Row],[Steals]]/Table1[[#This Row],[GP]]</f>
        <v>#DIV/0!</v>
      </c>
      <c r="AB171" s="168" t="e">
        <f>Table1[[#This Row],[Blocks]]/Table1[[#This Row],[GP]]</f>
        <v>#DIV/0!</v>
      </c>
      <c r="AC171" s="168" t="e">
        <f>Table1[[#This Row],[TOs]]/Table1[[#This Row],[GP]]</f>
        <v>#DIV/0!</v>
      </c>
      <c r="AD171" s="168" t="e">
        <f>Table1[[#This Row],[Fouls]]/Table1[[#This Row],[GP]]</f>
        <v>#DIV/0!</v>
      </c>
    </row>
    <row r="172" spans="2:30">
      <c r="B172" s="23">
        <f>'Pivot Tables'!B174</f>
        <v>0</v>
      </c>
      <c r="C172" s="23">
        <f>'Pivot Tables'!C174</f>
        <v>0</v>
      </c>
      <c r="D172" s="23">
        <f>'Pivot Tables'!D174</f>
        <v>0</v>
      </c>
      <c r="E172" s="23">
        <f>'Pivot Tables'!E174</f>
        <v>0</v>
      </c>
      <c r="F172" s="167" t="e">
        <f t="shared" si="15"/>
        <v>#DIV/0!</v>
      </c>
      <c r="G172" s="23">
        <f>'Pivot Tables'!G174</f>
        <v>0</v>
      </c>
      <c r="H172" s="23">
        <f>'Pivot Tables'!H174</f>
        <v>0</v>
      </c>
      <c r="I172" s="167" t="e">
        <f t="shared" si="16"/>
        <v>#DIV/0!</v>
      </c>
      <c r="J172" s="23">
        <f>'Pivot Tables'!J174</f>
        <v>0</v>
      </c>
      <c r="K172" s="23">
        <f>'Pivot Tables'!K174</f>
        <v>0</v>
      </c>
      <c r="L172" s="167" t="e">
        <f t="shared" si="17"/>
        <v>#DIV/0!</v>
      </c>
      <c r="M172" s="23">
        <f>'Pivot Tables'!M174</f>
        <v>0</v>
      </c>
      <c r="N172" s="23">
        <f>'Pivot Tables'!N174</f>
        <v>0</v>
      </c>
      <c r="O172" s="23">
        <f>'Pivot Tables'!O174</f>
        <v>0</v>
      </c>
      <c r="P172" s="23">
        <f>'Pivot Tables'!P174</f>
        <v>0</v>
      </c>
      <c r="Q172" s="23">
        <f>'Pivot Tables'!Q174</f>
        <v>0</v>
      </c>
      <c r="R172" s="23">
        <f>'Pivot Tables'!R174</f>
        <v>0</v>
      </c>
      <c r="S172" s="23">
        <f>'Pivot Tables'!S174</f>
        <v>0</v>
      </c>
      <c r="T172" s="23">
        <f>'Pivot Tables'!T174</f>
        <v>0</v>
      </c>
      <c r="U172" s="23">
        <f>'Pivot Tables'!U174</f>
        <v>0</v>
      </c>
      <c r="V172" s="168" t="e">
        <f>Table1[[#This Row],[Points]]/Table1[[#This Row],[GP]]</f>
        <v>#DIV/0!</v>
      </c>
      <c r="W172" s="168" t="e">
        <f>Table1[[#This Row],[O Reb]]/Table1[[#This Row],[GP]]</f>
        <v>#DIV/0!</v>
      </c>
      <c r="X172" s="168" t="e">
        <f>Table1[[#This Row],[D Reb]]/Table1[[#This Row],[GP]]</f>
        <v>#DIV/0!</v>
      </c>
      <c r="Y172" s="168" t="e">
        <f>Table1[[#This Row],[Reb]]/Table1[[#This Row],[GP]]</f>
        <v>#DIV/0!</v>
      </c>
      <c r="Z172" s="168" t="e">
        <f>Table1[[#This Row],[Assists]]/Table1[[#This Row],[GP]]</f>
        <v>#DIV/0!</v>
      </c>
      <c r="AA172" s="168" t="e">
        <f>Table1[[#This Row],[Steals]]/Table1[[#This Row],[GP]]</f>
        <v>#DIV/0!</v>
      </c>
      <c r="AB172" s="168" t="e">
        <f>Table1[[#This Row],[Blocks]]/Table1[[#This Row],[GP]]</f>
        <v>#DIV/0!</v>
      </c>
      <c r="AC172" s="168" t="e">
        <f>Table1[[#This Row],[TOs]]/Table1[[#This Row],[GP]]</f>
        <v>#DIV/0!</v>
      </c>
      <c r="AD172" s="168" t="e">
        <f>Table1[[#This Row],[Fouls]]/Table1[[#This Row],[GP]]</f>
        <v>#DIV/0!</v>
      </c>
    </row>
    <row r="173" spans="2:30">
      <c r="B173" s="23">
        <f>'Pivot Tables'!B175</f>
        <v>0</v>
      </c>
      <c r="C173" s="23">
        <f>'Pivot Tables'!C175</f>
        <v>0</v>
      </c>
      <c r="D173" s="23">
        <f>'Pivot Tables'!D175</f>
        <v>0</v>
      </c>
      <c r="E173" s="23">
        <f>'Pivot Tables'!E175</f>
        <v>0</v>
      </c>
      <c r="F173" s="167" t="e">
        <f t="shared" si="15"/>
        <v>#DIV/0!</v>
      </c>
      <c r="G173" s="23">
        <f>'Pivot Tables'!G175</f>
        <v>0</v>
      </c>
      <c r="H173" s="23">
        <f>'Pivot Tables'!H175</f>
        <v>0</v>
      </c>
      <c r="I173" s="167" t="e">
        <f t="shared" si="16"/>
        <v>#DIV/0!</v>
      </c>
      <c r="J173" s="23">
        <f>'Pivot Tables'!J175</f>
        <v>0</v>
      </c>
      <c r="K173" s="23">
        <f>'Pivot Tables'!K175</f>
        <v>0</v>
      </c>
      <c r="L173" s="167" t="e">
        <f t="shared" si="17"/>
        <v>#DIV/0!</v>
      </c>
      <c r="M173" s="23">
        <f>'Pivot Tables'!M175</f>
        <v>0</v>
      </c>
      <c r="N173" s="23">
        <f>'Pivot Tables'!N175</f>
        <v>0</v>
      </c>
      <c r="O173" s="23">
        <f>'Pivot Tables'!O175</f>
        <v>0</v>
      </c>
      <c r="P173" s="23">
        <f>'Pivot Tables'!P175</f>
        <v>0</v>
      </c>
      <c r="Q173" s="23">
        <f>'Pivot Tables'!Q175</f>
        <v>0</v>
      </c>
      <c r="R173" s="23">
        <f>'Pivot Tables'!R175</f>
        <v>0</v>
      </c>
      <c r="S173" s="23">
        <f>'Pivot Tables'!S175</f>
        <v>0</v>
      </c>
      <c r="T173" s="23">
        <f>'Pivot Tables'!T175</f>
        <v>0</v>
      </c>
      <c r="U173" s="23">
        <f>'Pivot Tables'!U175</f>
        <v>0</v>
      </c>
      <c r="V173" s="168" t="e">
        <f>Table1[[#This Row],[Points]]/Table1[[#This Row],[GP]]</f>
        <v>#DIV/0!</v>
      </c>
      <c r="W173" s="168" t="e">
        <f>Table1[[#This Row],[O Reb]]/Table1[[#This Row],[GP]]</f>
        <v>#DIV/0!</v>
      </c>
      <c r="X173" s="168" t="e">
        <f>Table1[[#This Row],[D Reb]]/Table1[[#This Row],[GP]]</f>
        <v>#DIV/0!</v>
      </c>
      <c r="Y173" s="168" t="e">
        <f>Table1[[#This Row],[Reb]]/Table1[[#This Row],[GP]]</f>
        <v>#DIV/0!</v>
      </c>
      <c r="Z173" s="168" t="e">
        <f>Table1[[#This Row],[Assists]]/Table1[[#This Row],[GP]]</f>
        <v>#DIV/0!</v>
      </c>
      <c r="AA173" s="168" t="e">
        <f>Table1[[#This Row],[Steals]]/Table1[[#This Row],[GP]]</f>
        <v>#DIV/0!</v>
      </c>
      <c r="AB173" s="168" t="e">
        <f>Table1[[#This Row],[Blocks]]/Table1[[#This Row],[GP]]</f>
        <v>#DIV/0!</v>
      </c>
      <c r="AC173" s="168" t="e">
        <f>Table1[[#This Row],[TOs]]/Table1[[#This Row],[GP]]</f>
        <v>#DIV/0!</v>
      </c>
      <c r="AD173" s="168" t="e">
        <f>Table1[[#This Row],[Fouls]]/Table1[[#This Row],[GP]]</f>
        <v>#DIV/0!</v>
      </c>
    </row>
  </sheetData>
  <pageMargins left="0.25" right="0.2" top="0.75" bottom="0.75" header="0.3" footer="0.3"/>
  <pageSetup scale="63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O72"/>
  <sheetViews>
    <sheetView zoomScaleNormal="100" workbookViewId="0">
      <pane ySplit="4" topLeftCell="A5" activePane="bottomLeft" state="frozen"/>
      <selection pane="bottomLeft" activeCell="Y50" sqref="Y50"/>
    </sheetView>
  </sheetViews>
  <sheetFormatPr defaultRowHeight="15"/>
  <cols>
    <col min="1" max="1" width="7.42578125" customWidth="1"/>
    <col min="2" max="2" width="10.28515625" style="135" customWidth="1"/>
    <col min="3" max="3" width="15.85546875" style="23" customWidth="1"/>
    <col min="4" max="4" width="1" customWidth="1"/>
    <col min="5" max="5" width="18.28515625" style="23" customWidth="1"/>
    <col min="6" max="6" width="1" customWidth="1"/>
    <col min="7" max="7" width="15.7109375" style="23" customWidth="1"/>
    <col min="8" max="8" width="0.85546875" customWidth="1"/>
    <col min="9" max="9" width="15.7109375" style="23" customWidth="1"/>
    <col min="10" max="10" width="0.7109375" customWidth="1"/>
    <col min="11" max="11" width="19" style="23" customWidth="1"/>
    <col min="12" max="12" width="0.85546875" customWidth="1"/>
    <col min="13" max="13" width="27.42578125" style="23" customWidth="1"/>
  </cols>
  <sheetData>
    <row r="1" spans="2:15" ht="16.5" customHeight="1"/>
    <row r="2" spans="2:15" ht="21">
      <c r="B2" s="247" t="s">
        <v>1204</v>
      </c>
      <c r="C2" s="240"/>
      <c r="D2" s="198"/>
      <c r="E2" s="240"/>
      <c r="F2" s="198"/>
      <c r="G2" s="240"/>
      <c r="H2" s="198"/>
      <c r="I2" s="240"/>
      <c r="J2" s="198"/>
      <c r="K2" s="240"/>
      <c r="L2" s="198"/>
      <c r="M2" s="240"/>
    </row>
    <row r="3" spans="2:15" ht="5.25" customHeight="1">
      <c r="B3" s="239"/>
      <c r="C3" s="240"/>
      <c r="D3" s="198"/>
      <c r="E3" s="240"/>
      <c r="F3" s="198"/>
      <c r="G3" s="240"/>
      <c r="H3" s="198"/>
      <c r="I3" s="240"/>
      <c r="J3" s="198"/>
      <c r="K3" s="240"/>
      <c r="L3" s="198"/>
      <c r="M3" s="240"/>
    </row>
    <row r="4" spans="2:15" ht="25.5" thickBot="1">
      <c r="B4" s="244" t="s">
        <v>121</v>
      </c>
      <c r="C4" s="244" t="s">
        <v>546</v>
      </c>
      <c r="D4" s="244"/>
      <c r="E4" s="244" t="s">
        <v>547</v>
      </c>
      <c r="F4" s="244"/>
      <c r="G4" s="244" t="s">
        <v>548</v>
      </c>
      <c r="H4" s="244"/>
      <c r="I4" s="244" t="s">
        <v>549</v>
      </c>
      <c r="J4" s="244"/>
      <c r="K4" s="244" t="s">
        <v>550</v>
      </c>
      <c r="L4" s="245"/>
      <c r="M4" s="246" t="s">
        <v>808</v>
      </c>
    </row>
    <row r="5" spans="2:15" ht="15.75" thickTop="1">
      <c r="B5" s="262" t="s">
        <v>1330</v>
      </c>
      <c r="C5" s="298" t="s">
        <v>1331</v>
      </c>
      <c r="D5" s="296"/>
      <c r="E5" s="242" t="s">
        <v>1324</v>
      </c>
      <c r="F5" s="296"/>
      <c r="G5" s="298" t="s">
        <v>1324</v>
      </c>
      <c r="H5" s="296"/>
      <c r="I5" s="242" t="s">
        <v>1324</v>
      </c>
      <c r="J5" s="296"/>
      <c r="K5" s="298"/>
      <c r="L5" s="297"/>
      <c r="M5" s="257"/>
    </row>
    <row r="6" spans="2:15">
      <c r="B6" s="261"/>
      <c r="C6" s="298"/>
      <c r="D6" s="296"/>
      <c r="E6" s="242" t="s">
        <v>1323</v>
      </c>
      <c r="F6" s="296"/>
      <c r="G6" s="298"/>
      <c r="H6" s="296"/>
      <c r="I6" s="242" t="s">
        <v>1323</v>
      </c>
      <c r="J6" s="296"/>
      <c r="K6" s="298"/>
      <c r="L6" s="297"/>
      <c r="M6" s="258"/>
      <c r="O6" s="133" t="s">
        <v>1274</v>
      </c>
    </row>
    <row r="7" spans="2:15">
      <c r="B7" s="261"/>
      <c r="C7" s="298"/>
      <c r="D7" s="296"/>
      <c r="E7" s="242" t="s">
        <v>1332</v>
      </c>
      <c r="F7" s="296"/>
      <c r="G7" s="298"/>
      <c r="H7" s="296"/>
      <c r="I7" s="242"/>
      <c r="J7" s="296"/>
      <c r="K7" s="298"/>
      <c r="L7" s="297"/>
      <c r="M7" s="258"/>
    </row>
    <row r="8" spans="2:15">
      <c r="B8" s="261"/>
      <c r="C8" s="298"/>
      <c r="D8" s="296"/>
      <c r="E8" s="242" t="s">
        <v>1333</v>
      </c>
      <c r="F8" s="296"/>
      <c r="G8" s="298"/>
      <c r="H8" s="296"/>
      <c r="I8" s="242"/>
      <c r="J8" s="296"/>
      <c r="K8" s="298"/>
      <c r="L8" s="297"/>
      <c r="M8" s="258"/>
    </row>
    <row r="9" spans="2:15" ht="24.75">
      <c r="B9" s="262" t="s">
        <v>1319</v>
      </c>
      <c r="C9" s="249" t="s">
        <v>1323</v>
      </c>
      <c r="D9" s="248"/>
      <c r="E9" s="249" t="s">
        <v>1225</v>
      </c>
      <c r="F9" s="248"/>
      <c r="G9" s="249" t="s">
        <v>1225</v>
      </c>
      <c r="H9" s="248"/>
      <c r="I9" s="249" t="s">
        <v>1225</v>
      </c>
      <c r="J9" s="248"/>
      <c r="K9" s="249" t="s">
        <v>1322</v>
      </c>
      <c r="L9" s="250"/>
      <c r="M9" s="259" t="s">
        <v>1329</v>
      </c>
    </row>
    <row r="10" spans="2:15" ht="24.75">
      <c r="B10" s="261"/>
      <c r="C10" s="298"/>
      <c r="D10" s="296"/>
      <c r="E10" s="242" t="s">
        <v>1223</v>
      </c>
      <c r="F10" s="296"/>
      <c r="G10" s="298"/>
      <c r="H10" s="296"/>
      <c r="I10" s="242" t="s">
        <v>1223</v>
      </c>
      <c r="J10" s="296"/>
      <c r="K10" s="298" t="s">
        <v>1325</v>
      </c>
      <c r="L10" s="297"/>
      <c r="M10" s="258" t="s">
        <v>1320</v>
      </c>
      <c r="O10" s="133"/>
    </row>
    <row r="11" spans="2:15">
      <c r="B11" s="261"/>
      <c r="C11" s="298"/>
      <c r="D11" s="296"/>
      <c r="E11" s="242" t="s">
        <v>1254</v>
      </c>
      <c r="F11" s="296"/>
      <c r="G11" s="298"/>
      <c r="H11" s="296"/>
      <c r="I11" s="242" t="s">
        <v>1254</v>
      </c>
      <c r="J11" s="296"/>
      <c r="K11" s="298"/>
      <c r="L11" s="297"/>
      <c r="M11" s="258"/>
    </row>
    <row r="12" spans="2:15">
      <c r="B12" s="261"/>
      <c r="C12" s="298"/>
      <c r="D12" s="296"/>
      <c r="E12" s="242" t="s">
        <v>1253</v>
      </c>
      <c r="F12" s="296"/>
      <c r="G12" s="298"/>
      <c r="H12" s="296"/>
      <c r="I12" s="242"/>
      <c r="J12" s="296"/>
      <c r="K12" s="298"/>
      <c r="L12" s="297"/>
      <c r="M12" s="258"/>
    </row>
    <row r="13" spans="2:15">
      <c r="B13" s="304"/>
      <c r="C13" s="255"/>
      <c r="D13" s="305"/>
      <c r="E13" s="255" t="s">
        <v>1324</v>
      </c>
      <c r="F13" s="305"/>
      <c r="G13" s="255"/>
      <c r="H13" s="305"/>
      <c r="I13" s="255"/>
      <c r="J13" s="305"/>
      <c r="K13" s="255"/>
      <c r="L13" s="306"/>
      <c r="M13" s="258"/>
    </row>
    <row r="14" spans="2:15">
      <c r="B14" s="261" t="s">
        <v>1270</v>
      </c>
      <c r="C14" s="298" t="s">
        <v>1272</v>
      </c>
      <c r="D14" s="296"/>
      <c r="E14" s="242" t="s">
        <v>750</v>
      </c>
      <c r="F14" s="296"/>
      <c r="G14" s="298" t="s">
        <v>1225</v>
      </c>
      <c r="H14" s="296"/>
      <c r="I14" s="242" t="s">
        <v>750</v>
      </c>
      <c r="J14" s="296"/>
      <c r="K14" s="298" t="s">
        <v>750</v>
      </c>
      <c r="L14" s="297"/>
      <c r="M14" s="259" t="s">
        <v>575</v>
      </c>
    </row>
    <row r="15" spans="2:15">
      <c r="B15" s="261"/>
      <c r="C15" s="298" t="s">
        <v>1254</v>
      </c>
      <c r="D15" s="296"/>
      <c r="E15" s="242" t="s">
        <v>1225</v>
      </c>
      <c r="F15" s="296"/>
      <c r="G15" s="296"/>
      <c r="H15" s="296"/>
      <c r="I15" s="242" t="s">
        <v>1225</v>
      </c>
      <c r="J15" s="296"/>
      <c r="K15" s="296"/>
      <c r="L15" s="297"/>
      <c r="M15" s="258" t="s">
        <v>1320</v>
      </c>
      <c r="O15" s="133"/>
    </row>
    <row r="16" spans="2:15">
      <c r="B16" s="261"/>
      <c r="C16" s="298" t="s">
        <v>1253</v>
      </c>
      <c r="D16" s="296"/>
      <c r="E16" s="242" t="s">
        <v>786</v>
      </c>
      <c r="F16" s="296"/>
      <c r="G16" s="296"/>
      <c r="H16" s="296"/>
      <c r="I16" s="242" t="s">
        <v>786</v>
      </c>
      <c r="J16" s="296"/>
      <c r="K16" s="296"/>
      <c r="L16" s="297"/>
      <c r="M16" s="258" t="s">
        <v>1321</v>
      </c>
    </row>
    <row r="17" spans="2:13">
      <c r="B17" s="261"/>
      <c r="C17" s="298"/>
      <c r="D17" s="296"/>
      <c r="E17" s="298" t="s">
        <v>1223</v>
      </c>
      <c r="F17" s="296"/>
      <c r="G17" s="296"/>
      <c r="H17" s="296"/>
      <c r="I17" s="296"/>
      <c r="J17" s="296"/>
      <c r="K17" s="296"/>
      <c r="L17" s="297"/>
      <c r="M17" s="299"/>
    </row>
    <row r="18" spans="2:13">
      <c r="B18" s="262" t="s">
        <v>1224</v>
      </c>
      <c r="C18" s="249" t="s">
        <v>1223</v>
      </c>
      <c r="D18" s="249"/>
      <c r="E18" s="249" t="s">
        <v>775</v>
      </c>
      <c r="F18" s="249"/>
      <c r="G18" s="249"/>
      <c r="H18" s="249"/>
      <c r="I18" s="249" t="s">
        <v>750</v>
      </c>
      <c r="J18" s="249"/>
      <c r="K18" s="249" t="s">
        <v>1202</v>
      </c>
      <c r="L18" s="250"/>
      <c r="M18" s="259"/>
    </row>
    <row r="19" spans="2:13">
      <c r="B19" s="261"/>
      <c r="C19" s="242"/>
      <c r="D19" s="242"/>
      <c r="E19" s="242" t="s">
        <v>750</v>
      </c>
      <c r="F19" s="242"/>
      <c r="G19" s="242"/>
      <c r="H19" s="242"/>
      <c r="I19" s="242" t="s">
        <v>1225</v>
      </c>
      <c r="J19" s="242"/>
      <c r="K19" s="242"/>
      <c r="L19" s="199"/>
      <c r="M19" s="258"/>
    </row>
    <row r="20" spans="2:13">
      <c r="B20" s="261"/>
      <c r="C20" s="242"/>
      <c r="D20" s="242"/>
      <c r="E20" s="242" t="s">
        <v>1225</v>
      </c>
      <c r="F20" s="242"/>
      <c r="G20" s="242"/>
      <c r="H20" s="242"/>
      <c r="I20" s="242"/>
      <c r="J20" s="242"/>
      <c r="K20" s="242"/>
      <c r="L20" s="199"/>
      <c r="M20" s="258"/>
    </row>
    <row r="21" spans="2:13">
      <c r="B21" s="261"/>
      <c r="C21" s="242"/>
      <c r="D21" s="242"/>
      <c r="E21" s="242" t="s">
        <v>786</v>
      </c>
      <c r="F21" s="242"/>
      <c r="G21" s="242"/>
      <c r="H21" s="242"/>
      <c r="I21" s="242"/>
      <c r="J21" s="242"/>
      <c r="K21" s="242"/>
      <c r="L21" s="199"/>
      <c r="M21" s="258"/>
    </row>
    <row r="22" spans="2:13">
      <c r="B22" s="261"/>
      <c r="C22" s="242"/>
      <c r="D22" s="242"/>
      <c r="E22" s="242" t="s">
        <v>1226</v>
      </c>
      <c r="F22" s="242"/>
      <c r="G22" s="242"/>
      <c r="H22" s="242"/>
      <c r="I22" s="242"/>
      <c r="J22" s="242"/>
      <c r="K22" s="242"/>
      <c r="L22" s="199"/>
      <c r="M22" s="258"/>
    </row>
    <row r="23" spans="2:13" ht="24.75">
      <c r="B23" s="262" t="s">
        <v>785</v>
      </c>
      <c r="C23" s="249" t="s">
        <v>786</v>
      </c>
      <c r="D23" s="249"/>
      <c r="E23" s="249" t="s">
        <v>554</v>
      </c>
      <c r="F23" s="249"/>
      <c r="G23" s="249" t="s">
        <v>554</v>
      </c>
      <c r="H23" s="249"/>
      <c r="I23" s="249" t="s">
        <v>554</v>
      </c>
      <c r="J23" s="249"/>
      <c r="K23" s="249"/>
      <c r="L23" s="250"/>
      <c r="M23" s="259" t="s">
        <v>575</v>
      </c>
    </row>
    <row r="24" spans="2:13">
      <c r="B24" s="261"/>
      <c r="C24" s="242"/>
      <c r="D24" s="242"/>
      <c r="E24" s="242" t="s">
        <v>552</v>
      </c>
      <c r="F24" s="242"/>
      <c r="G24" s="242"/>
      <c r="H24" s="242"/>
      <c r="I24" s="242" t="s">
        <v>552</v>
      </c>
      <c r="J24" s="242"/>
      <c r="K24" s="242"/>
      <c r="L24" s="199"/>
      <c r="M24" s="258"/>
    </row>
    <row r="25" spans="2:13">
      <c r="B25" s="261"/>
      <c r="C25" s="242"/>
      <c r="D25" s="242"/>
      <c r="E25" s="242" t="s">
        <v>775</v>
      </c>
      <c r="F25" s="242"/>
      <c r="G25" s="242"/>
      <c r="H25" s="242"/>
      <c r="I25" s="242"/>
      <c r="J25" s="242"/>
      <c r="K25" s="242"/>
      <c r="L25" s="199"/>
      <c r="M25" s="258"/>
    </row>
    <row r="26" spans="2:13">
      <c r="B26" s="261"/>
      <c r="C26" s="242"/>
      <c r="D26" s="242"/>
      <c r="E26" s="242" t="s">
        <v>750</v>
      </c>
      <c r="F26" s="242"/>
      <c r="G26" s="242"/>
      <c r="H26" s="242"/>
      <c r="I26" s="242"/>
      <c r="J26" s="242"/>
      <c r="K26" s="242"/>
      <c r="L26" s="199"/>
      <c r="M26" s="258"/>
    </row>
    <row r="27" spans="2:13">
      <c r="B27" s="262" t="s">
        <v>759</v>
      </c>
      <c r="C27" s="249" t="s">
        <v>558</v>
      </c>
      <c r="D27" s="249"/>
      <c r="E27" s="249" t="s">
        <v>553</v>
      </c>
      <c r="F27" s="249"/>
      <c r="G27" s="249"/>
      <c r="H27" s="249"/>
      <c r="I27" s="249" t="s">
        <v>553</v>
      </c>
      <c r="J27" s="249"/>
      <c r="K27" s="249"/>
      <c r="L27" s="250"/>
      <c r="M27" s="259"/>
    </row>
    <row r="28" spans="2:13" ht="24.75">
      <c r="B28" s="261"/>
      <c r="C28" s="242" t="s">
        <v>750</v>
      </c>
      <c r="D28" s="242"/>
      <c r="E28" s="242" t="s">
        <v>554</v>
      </c>
      <c r="F28" s="242"/>
      <c r="G28" s="242"/>
      <c r="H28" s="242"/>
      <c r="I28" s="242" t="s">
        <v>554</v>
      </c>
      <c r="J28" s="242"/>
      <c r="K28" s="242"/>
      <c r="L28" s="199"/>
      <c r="M28" s="258"/>
    </row>
    <row r="29" spans="2:13">
      <c r="B29" s="261"/>
      <c r="C29" s="242"/>
      <c r="D29" s="242"/>
      <c r="E29" s="242" t="s">
        <v>552</v>
      </c>
      <c r="F29" s="242"/>
      <c r="G29" s="242"/>
      <c r="H29" s="242"/>
      <c r="I29" s="242"/>
      <c r="J29" s="242"/>
      <c r="K29" s="242"/>
      <c r="L29" s="199"/>
      <c r="M29" s="258"/>
    </row>
    <row r="30" spans="2:13" ht="14.45" customHeight="1">
      <c r="B30" s="262" t="s">
        <v>551</v>
      </c>
      <c r="C30" s="249" t="s">
        <v>552</v>
      </c>
      <c r="D30" s="248"/>
      <c r="E30" s="249" t="s">
        <v>553</v>
      </c>
      <c r="F30" s="248"/>
      <c r="G30" s="248"/>
      <c r="H30" s="248"/>
      <c r="I30" s="249" t="s">
        <v>553</v>
      </c>
      <c r="J30" s="248"/>
      <c r="K30" s="248"/>
      <c r="L30" s="250"/>
      <c r="M30" s="259"/>
    </row>
    <row r="31" spans="2:13" ht="14.45" customHeight="1">
      <c r="B31" s="261"/>
      <c r="C31" s="242"/>
      <c r="D31" s="241"/>
      <c r="E31" s="242" t="s">
        <v>554</v>
      </c>
      <c r="F31" s="241"/>
      <c r="G31" s="241"/>
      <c r="H31" s="241"/>
      <c r="I31" s="241"/>
      <c r="J31" s="241"/>
      <c r="K31" s="241"/>
      <c r="L31" s="199"/>
      <c r="M31" s="258"/>
    </row>
    <row r="32" spans="2:13" ht="14.45" customHeight="1">
      <c r="B32" s="263" t="s">
        <v>555</v>
      </c>
      <c r="C32" s="252" t="s">
        <v>556</v>
      </c>
      <c r="D32" s="252"/>
      <c r="E32" s="252" t="s">
        <v>557</v>
      </c>
      <c r="F32" s="252"/>
      <c r="G32" s="252" t="s">
        <v>557</v>
      </c>
      <c r="H32" s="252"/>
      <c r="I32" s="252" t="s">
        <v>557</v>
      </c>
      <c r="J32" s="252"/>
      <c r="K32" s="252" t="s">
        <v>557</v>
      </c>
      <c r="L32" s="253"/>
      <c r="M32" s="259"/>
    </row>
    <row r="33" spans="2:13" ht="14.45" customHeight="1">
      <c r="B33" s="264"/>
      <c r="C33" s="243" t="s">
        <v>558</v>
      </c>
      <c r="D33" s="243"/>
      <c r="E33" s="243" t="s">
        <v>553</v>
      </c>
      <c r="F33" s="243"/>
      <c r="G33" s="243"/>
      <c r="H33" s="243"/>
      <c r="I33" s="243" t="s">
        <v>553</v>
      </c>
      <c r="J33" s="243"/>
      <c r="K33" s="243" t="s">
        <v>1202</v>
      </c>
      <c r="L33" s="198"/>
      <c r="M33" s="258"/>
    </row>
    <row r="34" spans="2:13" ht="14.45" customHeight="1">
      <c r="B34" s="264"/>
      <c r="C34" s="243" t="s">
        <v>554</v>
      </c>
      <c r="D34" s="243"/>
      <c r="E34" s="243"/>
      <c r="F34" s="243"/>
      <c r="G34" s="243"/>
      <c r="H34" s="243"/>
      <c r="I34" s="243"/>
      <c r="J34" s="243"/>
      <c r="K34" s="243"/>
      <c r="L34" s="198"/>
      <c r="M34" s="258"/>
    </row>
    <row r="35" spans="2:13" ht="14.45" customHeight="1">
      <c r="B35" s="263" t="s">
        <v>559</v>
      </c>
      <c r="C35" s="252"/>
      <c r="D35" s="252"/>
      <c r="E35" s="252" t="s">
        <v>560</v>
      </c>
      <c r="F35" s="252"/>
      <c r="G35" s="252"/>
      <c r="H35" s="252"/>
      <c r="I35" s="252" t="s">
        <v>560</v>
      </c>
      <c r="J35" s="252"/>
      <c r="K35" s="252"/>
      <c r="L35" s="253"/>
      <c r="M35" s="259"/>
    </row>
    <row r="36" spans="2:13" ht="14.45" customHeight="1">
      <c r="B36" s="261"/>
      <c r="C36" s="242"/>
      <c r="D36" s="242"/>
      <c r="E36" s="242" t="s">
        <v>561</v>
      </c>
      <c r="F36" s="242"/>
      <c r="G36" s="242"/>
      <c r="H36" s="242"/>
      <c r="I36" s="242"/>
      <c r="J36" s="242"/>
      <c r="K36" s="242"/>
      <c r="L36" s="198"/>
      <c r="M36" s="258"/>
    </row>
    <row r="37" spans="2:13" ht="14.45" customHeight="1">
      <c r="B37" s="261"/>
      <c r="C37" s="242"/>
      <c r="D37" s="242"/>
      <c r="E37" s="242" t="s">
        <v>553</v>
      </c>
      <c r="F37" s="242"/>
      <c r="G37" s="242"/>
      <c r="H37" s="242"/>
      <c r="I37" s="242"/>
      <c r="J37" s="242"/>
      <c r="K37" s="242"/>
      <c r="L37" s="198"/>
      <c r="M37" s="258"/>
    </row>
    <row r="38" spans="2:13" ht="14.45" customHeight="1">
      <c r="B38" s="262" t="s">
        <v>562</v>
      </c>
      <c r="C38" s="249"/>
      <c r="D38" s="249"/>
      <c r="E38" s="249" t="s">
        <v>563</v>
      </c>
      <c r="F38" s="249"/>
      <c r="G38" s="249" t="s">
        <v>563</v>
      </c>
      <c r="H38" s="249"/>
      <c r="I38" s="249" t="s">
        <v>563</v>
      </c>
      <c r="J38" s="249"/>
      <c r="K38" s="249"/>
      <c r="L38" s="253"/>
      <c r="M38" s="259"/>
    </row>
    <row r="39" spans="2:13" ht="14.45" customHeight="1">
      <c r="B39" s="261"/>
      <c r="C39" s="242"/>
      <c r="D39" s="242"/>
      <c r="E39" s="242" t="s">
        <v>564</v>
      </c>
      <c r="F39" s="242"/>
      <c r="G39" s="242"/>
      <c r="H39" s="242"/>
      <c r="I39" s="242" t="s">
        <v>560</v>
      </c>
      <c r="J39" s="242"/>
      <c r="K39" s="242"/>
      <c r="L39" s="198"/>
      <c r="M39" s="258"/>
    </row>
    <row r="40" spans="2:13" ht="14.45" customHeight="1">
      <c r="B40" s="261"/>
      <c r="C40" s="242"/>
      <c r="D40" s="242"/>
      <c r="E40" s="242" t="s">
        <v>560</v>
      </c>
      <c r="F40" s="242"/>
      <c r="G40" s="242"/>
      <c r="H40" s="242"/>
      <c r="I40" s="242"/>
      <c r="J40" s="242"/>
      <c r="K40" s="242"/>
      <c r="L40" s="198"/>
      <c r="M40" s="258"/>
    </row>
    <row r="41" spans="2:13" ht="14.45" customHeight="1">
      <c r="B41" s="261"/>
      <c r="C41" s="242"/>
      <c r="D41" s="242"/>
      <c r="E41" s="242" t="s">
        <v>561</v>
      </c>
      <c r="F41" s="242"/>
      <c r="G41" s="242"/>
      <c r="H41" s="242"/>
      <c r="I41" s="242"/>
      <c r="J41" s="242"/>
      <c r="K41" s="242"/>
      <c r="L41" s="198"/>
      <c r="M41" s="258"/>
    </row>
    <row r="42" spans="2:13" ht="14.45" customHeight="1">
      <c r="B42" s="262" t="s">
        <v>565</v>
      </c>
      <c r="C42" s="249"/>
      <c r="D42" s="249"/>
      <c r="E42" s="249" t="s">
        <v>566</v>
      </c>
      <c r="F42" s="249"/>
      <c r="G42" s="249" t="s">
        <v>566</v>
      </c>
      <c r="H42" s="249"/>
      <c r="I42" s="249" t="s">
        <v>566</v>
      </c>
      <c r="J42" s="249"/>
      <c r="K42" s="249"/>
      <c r="L42" s="253"/>
      <c r="M42" s="259"/>
    </row>
    <row r="43" spans="2:13" ht="14.45" customHeight="1">
      <c r="B43" s="261"/>
      <c r="C43" s="242"/>
      <c r="D43" s="242"/>
      <c r="E43" s="242" t="s">
        <v>563</v>
      </c>
      <c r="F43" s="242"/>
      <c r="G43" s="242"/>
      <c r="H43" s="242"/>
      <c r="I43" s="242"/>
      <c r="J43" s="242"/>
      <c r="K43" s="242"/>
      <c r="L43" s="198"/>
      <c r="M43" s="258"/>
    </row>
    <row r="44" spans="2:13" ht="14.45" customHeight="1">
      <c r="B44" s="261"/>
      <c r="C44" s="242"/>
      <c r="D44" s="242"/>
      <c r="E44" s="242" t="s">
        <v>567</v>
      </c>
      <c r="F44" s="242"/>
      <c r="G44" s="242"/>
      <c r="H44" s="242"/>
      <c r="I44" s="242"/>
      <c r="J44" s="242"/>
      <c r="K44" s="242"/>
      <c r="L44" s="198"/>
      <c r="M44" s="258"/>
    </row>
    <row r="45" spans="2:13" ht="14.45" customHeight="1">
      <c r="B45" s="261"/>
      <c r="C45" s="242"/>
      <c r="D45" s="242"/>
      <c r="E45" s="242" t="s">
        <v>564</v>
      </c>
      <c r="F45" s="242"/>
      <c r="G45" s="242"/>
      <c r="H45" s="242"/>
      <c r="I45" s="242"/>
      <c r="J45" s="242"/>
      <c r="K45" s="242"/>
      <c r="L45" s="198"/>
      <c r="M45" s="258"/>
    </row>
    <row r="46" spans="2:13" ht="14.45" customHeight="1">
      <c r="B46" s="262" t="s">
        <v>568</v>
      </c>
      <c r="C46" s="249" t="s">
        <v>564</v>
      </c>
      <c r="D46" s="249"/>
      <c r="E46" s="249" t="s">
        <v>563</v>
      </c>
      <c r="F46" s="249"/>
      <c r="G46" s="249"/>
      <c r="H46" s="249"/>
      <c r="I46" s="249"/>
      <c r="J46" s="249"/>
      <c r="K46" s="249"/>
      <c r="L46" s="253"/>
      <c r="M46" s="259"/>
    </row>
    <row r="47" spans="2:13" ht="14.45" customHeight="1">
      <c r="B47" s="261"/>
      <c r="C47" s="242"/>
      <c r="D47" s="242"/>
      <c r="E47" s="242" t="s">
        <v>566</v>
      </c>
      <c r="F47" s="242"/>
      <c r="G47" s="242"/>
      <c r="H47" s="242"/>
      <c r="I47" s="242"/>
      <c r="J47" s="242"/>
      <c r="K47" s="242"/>
      <c r="L47" s="198"/>
      <c r="M47" s="258"/>
    </row>
    <row r="48" spans="2:13" ht="14.45" customHeight="1">
      <c r="B48" s="262" t="s">
        <v>901</v>
      </c>
      <c r="C48" s="249" t="s">
        <v>902</v>
      </c>
      <c r="D48" s="249"/>
      <c r="E48" s="249" t="s">
        <v>903</v>
      </c>
      <c r="F48" s="249"/>
      <c r="G48" s="249"/>
      <c r="H48" s="249"/>
      <c r="I48" s="249"/>
      <c r="J48" s="249"/>
      <c r="K48" s="249"/>
      <c r="L48" s="253"/>
      <c r="M48" s="259"/>
    </row>
    <row r="49" spans="2:13" ht="14.45" customHeight="1">
      <c r="B49" s="261"/>
      <c r="C49" s="242"/>
      <c r="D49" s="242"/>
      <c r="E49" s="242" t="s">
        <v>904</v>
      </c>
      <c r="F49" s="242"/>
      <c r="G49" s="242"/>
      <c r="H49" s="242"/>
      <c r="I49" s="242"/>
      <c r="J49" s="242"/>
      <c r="K49" s="242"/>
      <c r="L49" s="198"/>
      <c r="M49" s="258"/>
    </row>
    <row r="50" spans="2:13">
      <c r="B50" s="262" t="s">
        <v>960</v>
      </c>
      <c r="C50" s="249" t="s">
        <v>961</v>
      </c>
      <c r="D50" s="249"/>
      <c r="E50" s="249" t="s">
        <v>953</v>
      </c>
      <c r="F50" s="249"/>
      <c r="G50" s="249"/>
      <c r="H50" s="249"/>
      <c r="I50" s="249" t="s">
        <v>904</v>
      </c>
      <c r="J50" s="249"/>
      <c r="K50" s="249"/>
      <c r="L50" s="253"/>
      <c r="M50" s="259"/>
    </row>
    <row r="51" spans="2:13">
      <c r="B51" s="265"/>
      <c r="C51" s="240"/>
      <c r="D51" s="242"/>
      <c r="E51" s="242" t="s">
        <v>903</v>
      </c>
      <c r="F51" s="242"/>
      <c r="G51" s="240"/>
      <c r="H51" s="242"/>
      <c r="I51" s="240"/>
      <c r="J51" s="242"/>
      <c r="K51" s="240"/>
      <c r="L51" s="198"/>
      <c r="M51" s="258"/>
    </row>
    <row r="52" spans="2:13">
      <c r="B52" s="265"/>
      <c r="C52" s="240"/>
      <c r="D52" s="242"/>
      <c r="E52" s="242" t="s">
        <v>904</v>
      </c>
      <c r="F52" s="242"/>
      <c r="G52" s="240"/>
      <c r="H52" s="242"/>
      <c r="I52" s="240"/>
      <c r="J52" s="242"/>
      <c r="K52" s="240"/>
      <c r="L52" s="198"/>
      <c r="M52" s="258"/>
    </row>
    <row r="53" spans="2:13">
      <c r="B53" s="266" t="s">
        <v>983</v>
      </c>
      <c r="C53" s="251" t="s">
        <v>984</v>
      </c>
      <c r="D53" s="249"/>
      <c r="E53" s="251" t="s">
        <v>985</v>
      </c>
      <c r="F53" s="249"/>
      <c r="G53" s="251"/>
      <c r="H53" s="249"/>
      <c r="I53" s="251" t="s">
        <v>986</v>
      </c>
      <c r="J53" s="249"/>
      <c r="K53" s="251"/>
      <c r="L53" s="253"/>
      <c r="M53" s="259"/>
    </row>
    <row r="54" spans="2:13">
      <c r="B54" s="265"/>
      <c r="C54" s="240"/>
      <c r="D54" s="242"/>
      <c r="E54" s="240" t="s">
        <v>961</v>
      </c>
      <c r="F54" s="242"/>
      <c r="G54" s="240"/>
      <c r="H54" s="242"/>
      <c r="I54" s="240"/>
      <c r="J54" s="242"/>
      <c r="K54" s="240"/>
      <c r="L54" s="198"/>
      <c r="M54" s="258"/>
    </row>
    <row r="55" spans="2:13">
      <c r="B55" s="265"/>
      <c r="C55" s="240"/>
      <c r="D55" s="242"/>
      <c r="E55" s="240" t="s">
        <v>986</v>
      </c>
      <c r="F55" s="242"/>
      <c r="G55" s="240"/>
      <c r="H55" s="242"/>
      <c r="I55" s="240"/>
      <c r="J55" s="242"/>
      <c r="K55" s="240"/>
      <c r="L55" s="198"/>
      <c r="M55" s="258"/>
    </row>
    <row r="56" spans="2:13">
      <c r="B56" s="266" t="s">
        <v>1016</v>
      </c>
      <c r="C56" s="251" t="s">
        <v>1017</v>
      </c>
      <c r="D56" s="249"/>
      <c r="E56" s="251" t="s">
        <v>1018</v>
      </c>
      <c r="F56" s="249"/>
      <c r="G56" s="251"/>
      <c r="H56" s="249"/>
      <c r="I56" s="251"/>
      <c r="J56" s="249"/>
      <c r="K56" s="251"/>
      <c r="L56" s="253"/>
      <c r="M56" s="259"/>
    </row>
    <row r="57" spans="2:13">
      <c r="B57" s="265"/>
      <c r="C57" s="240"/>
      <c r="D57" s="242"/>
      <c r="E57" s="240" t="s">
        <v>985</v>
      </c>
      <c r="F57" s="242"/>
      <c r="G57" s="240"/>
      <c r="H57" s="242"/>
      <c r="I57" s="240"/>
      <c r="J57" s="242"/>
      <c r="K57" s="240"/>
      <c r="L57" s="198"/>
      <c r="M57" s="258"/>
    </row>
    <row r="58" spans="2:13">
      <c r="B58" s="265"/>
      <c r="C58" s="240"/>
      <c r="D58" s="242"/>
      <c r="E58" s="240" t="s">
        <v>986</v>
      </c>
      <c r="F58" s="242"/>
      <c r="G58" s="240"/>
      <c r="H58" s="242"/>
      <c r="I58" s="240"/>
      <c r="J58" s="242"/>
      <c r="K58" s="240"/>
      <c r="L58" s="198"/>
      <c r="M58" s="258"/>
    </row>
    <row r="59" spans="2:13">
      <c r="B59" s="266" t="s">
        <v>1072</v>
      </c>
      <c r="C59" s="251" t="s">
        <v>986</v>
      </c>
      <c r="D59" s="249"/>
      <c r="E59" s="251" t="s">
        <v>1018</v>
      </c>
      <c r="F59" s="249"/>
      <c r="G59" s="251"/>
      <c r="H59" s="249"/>
      <c r="I59" s="251"/>
      <c r="J59" s="249"/>
      <c r="K59" s="251"/>
      <c r="L59" s="253"/>
      <c r="M59" s="259"/>
    </row>
    <row r="60" spans="2:13">
      <c r="B60" s="266" t="s">
        <v>1073</v>
      </c>
      <c r="C60" s="251" t="s">
        <v>1074</v>
      </c>
      <c r="D60" s="249"/>
      <c r="E60" s="251" t="s">
        <v>1075</v>
      </c>
      <c r="F60" s="249"/>
      <c r="G60" s="251"/>
      <c r="H60" s="249"/>
      <c r="I60" s="251" t="s">
        <v>1075</v>
      </c>
      <c r="J60" s="249"/>
      <c r="K60" s="251"/>
      <c r="L60" s="253"/>
      <c r="M60" s="259"/>
    </row>
    <row r="61" spans="2:13">
      <c r="B61" s="265"/>
      <c r="C61" s="240"/>
      <c r="D61" s="242"/>
      <c r="E61" s="240" t="s">
        <v>948</v>
      </c>
      <c r="F61" s="242"/>
      <c r="G61" s="240"/>
      <c r="H61" s="242"/>
      <c r="I61" s="240" t="s">
        <v>948</v>
      </c>
      <c r="J61" s="242"/>
      <c r="K61" s="240"/>
      <c r="L61" s="198"/>
      <c r="M61" s="258"/>
    </row>
    <row r="62" spans="2:13">
      <c r="B62" s="265"/>
      <c r="C62" s="240"/>
      <c r="D62" s="242"/>
      <c r="E62" s="240" t="s">
        <v>1076</v>
      </c>
      <c r="F62" s="242"/>
      <c r="G62" s="240"/>
      <c r="H62" s="242"/>
      <c r="I62" s="240"/>
      <c r="J62" s="242"/>
      <c r="K62" s="240"/>
      <c r="L62" s="198"/>
      <c r="M62" s="258"/>
    </row>
    <row r="63" spans="2:13">
      <c r="B63" s="266" t="s">
        <v>1125</v>
      </c>
      <c r="C63" s="251" t="s">
        <v>1075</v>
      </c>
      <c r="D63" s="249"/>
      <c r="E63" s="251" t="s">
        <v>1110</v>
      </c>
      <c r="F63" s="249"/>
      <c r="G63" s="251"/>
      <c r="H63" s="249"/>
      <c r="I63" s="251" t="s">
        <v>1110</v>
      </c>
      <c r="J63" s="249"/>
      <c r="K63" s="251"/>
      <c r="L63" s="253"/>
      <c r="M63" s="259"/>
    </row>
    <row r="64" spans="2:13">
      <c r="B64" s="265"/>
      <c r="C64" s="240"/>
      <c r="D64" s="242"/>
      <c r="E64" s="240" t="s">
        <v>948</v>
      </c>
      <c r="F64" s="242"/>
      <c r="G64" s="240"/>
      <c r="H64" s="242"/>
      <c r="I64" s="240"/>
      <c r="J64" s="242"/>
      <c r="K64" s="240"/>
      <c r="L64" s="198"/>
      <c r="M64" s="258"/>
    </row>
    <row r="65" spans="2:13">
      <c r="B65" s="266" t="s">
        <v>1166</v>
      </c>
      <c r="C65" s="251" t="s">
        <v>1167</v>
      </c>
      <c r="D65" s="249"/>
      <c r="E65" s="251" t="s">
        <v>1168</v>
      </c>
      <c r="F65" s="249"/>
      <c r="G65" s="251"/>
      <c r="H65" s="249"/>
      <c r="I65" s="251" t="s">
        <v>1168</v>
      </c>
      <c r="J65" s="249"/>
      <c r="K65" s="251"/>
      <c r="L65" s="253"/>
      <c r="M65" s="259"/>
    </row>
    <row r="66" spans="2:13">
      <c r="B66" s="265"/>
      <c r="C66" s="240"/>
      <c r="D66" s="242"/>
      <c r="E66" s="240" t="s">
        <v>1110</v>
      </c>
      <c r="F66" s="242"/>
      <c r="G66" s="240"/>
      <c r="H66" s="242"/>
      <c r="I66" s="240"/>
      <c r="J66" s="242"/>
      <c r="K66" s="240"/>
      <c r="L66" s="198"/>
      <c r="M66" s="258"/>
    </row>
    <row r="67" spans="2:13">
      <c r="B67" s="266" t="s">
        <v>1169</v>
      </c>
      <c r="C67" s="251" t="s">
        <v>1170</v>
      </c>
      <c r="D67" s="249"/>
      <c r="E67" s="251" t="s">
        <v>1168</v>
      </c>
      <c r="F67" s="249"/>
      <c r="G67" s="251"/>
      <c r="H67" s="249"/>
      <c r="I67" s="251" t="s">
        <v>1168</v>
      </c>
      <c r="J67" s="249"/>
      <c r="K67" s="251"/>
      <c r="L67" s="253"/>
      <c r="M67" s="259"/>
    </row>
    <row r="68" spans="2:13">
      <c r="B68" s="267"/>
      <c r="C68" s="254"/>
      <c r="D68" s="255"/>
      <c r="E68" s="254" t="s">
        <v>1171</v>
      </c>
      <c r="F68" s="255"/>
      <c r="G68" s="254"/>
      <c r="H68" s="255"/>
      <c r="I68" s="254"/>
      <c r="J68" s="255"/>
      <c r="K68" s="254"/>
      <c r="L68" s="256"/>
      <c r="M68" s="260"/>
    </row>
    <row r="69" spans="2:13">
      <c r="B69" s="239"/>
      <c r="C69" s="240"/>
      <c r="D69" s="242"/>
      <c r="E69" s="240"/>
      <c r="F69" s="242"/>
      <c r="G69" s="240"/>
      <c r="H69" s="242"/>
      <c r="I69" s="240"/>
      <c r="J69" s="242"/>
      <c r="K69" s="240"/>
      <c r="L69" s="198"/>
      <c r="M69" s="240"/>
    </row>
    <row r="70" spans="2:13">
      <c r="B70" s="239"/>
      <c r="C70" s="240"/>
      <c r="D70" s="242"/>
      <c r="E70" s="240"/>
      <c r="F70" s="242"/>
      <c r="G70" s="240"/>
      <c r="H70" s="242"/>
      <c r="I70" s="240"/>
      <c r="J70" s="242"/>
      <c r="K70" s="240"/>
      <c r="L70" s="198"/>
      <c r="M70" s="240"/>
    </row>
    <row r="71" spans="2:13">
      <c r="B71" s="239"/>
      <c r="C71" s="240"/>
      <c r="D71" s="242"/>
      <c r="E71" s="240"/>
      <c r="F71" s="242"/>
      <c r="G71" s="240"/>
      <c r="H71" s="242"/>
      <c r="I71" s="240"/>
      <c r="J71" s="242"/>
      <c r="K71" s="240"/>
      <c r="L71" s="198"/>
      <c r="M71" s="240"/>
    </row>
    <row r="72" spans="2:13">
      <c r="B72" s="239"/>
      <c r="C72" s="240"/>
      <c r="D72" s="198"/>
      <c r="E72" s="240"/>
      <c r="F72" s="198"/>
      <c r="G72" s="240"/>
      <c r="H72" s="198"/>
      <c r="I72" s="240"/>
      <c r="J72" s="198"/>
      <c r="K72" s="240"/>
      <c r="L72" s="198"/>
      <c r="M72" s="240"/>
    </row>
  </sheetData>
  <pageMargins left="0.2" right="0.2" top="0.25" bottom="0.25" header="0.05" footer="0.05"/>
  <pageSetup scale="62" fitToHeight="0" orientation="landscape" r:id="rId1"/>
  <headerFooter>
    <oddHeader>&amp;LHistorical Stats&amp;R&amp;D</oddHeader>
    <oddFooter>&amp;ROffical Upton HS Basketball Statistics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J425"/>
  <sheetViews>
    <sheetView topLeftCell="A13" workbookViewId="0">
      <selection activeCell="F20" sqref="F20"/>
    </sheetView>
  </sheetViews>
  <sheetFormatPr defaultRowHeight="15"/>
  <cols>
    <col min="1" max="1" width="5.140625" customWidth="1"/>
    <col min="2" max="2" width="10.7109375" customWidth="1"/>
    <col min="3" max="3" width="14.28515625" customWidth="1"/>
    <col min="4" max="4" width="22.5703125" customWidth="1"/>
    <col min="5" max="5" width="12.85546875" customWidth="1"/>
    <col min="7" max="7" width="11.140625" customWidth="1"/>
    <col min="9" max="9" width="24.140625" customWidth="1"/>
    <col min="10" max="10" width="10.28515625" customWidth="1"/>
  </cols>
  <sheetData>
    <row r="2" spans="2:10" ht="15.75">
      <c r="B2" s="134" t="s">
        <v>617</v>
      </c>
      <c r="C2" s="134"/>
      <c r="G2" s="134" t="s">
        <v>624</v>
      </c>
      <c r="H2" s="134"/>
    </row>
    <row r="3" spans="2:10">
      <c r="B3" s="133" t="s">
        <v>647</v>
      </c>
      <c r="C3" s="135"/>
      <c r="D3" s="135"/>
      <c r="E3" s="135"/>
      <c r="G3" s="133" t="s">
        <v>647</v>
      </c>
      <c r="H3" s="135"/>
      <c r="I3" s="135"/>
      <c r="J3" s="135"/>
    </row>
    <row r="4" spans="2:10">
      <c r="B4" s="135" t="s">
        <v>618</v>
      </c>
      <c r="C4" s="135" t="s">
        <v>619</v>
      </c>
      <c r="D4" s="135" t="s">
        <v>571</v>
      </c>
      <c r="E4" s="135" t="s">
        <v>511</v>
      </c>
      <c r="G4" s="135" t="s">
        <v>618</v>
      </c>
      <c r="H4" s="135" t="s">
        <v>625</v>
      </c>
      <c r="I4" s="135" t="s">
        <v>571</v>
      </c>
      <c r="J4" s="135" t="s">
        <v>511</v>
      </c>
    </row>
    <row r="5" spans="2:10">
      <c r="B5" s="157"/>
      <c r="C5" s="158"/>
      <c r="D5" s="158"/>
      <c r="E5" s="157"/>
      <c r="F5" s="158"/>
      <c r="G5" s="157"/>
      <c r="H5" s="158"/>
      <c r="I5" s="157"/>
      <c r="J5" s="158"/>
    </row>
    <row r="6" spans="2:10">
      <c r="B6" s="157"/>
      <c r="C6" s="158"/>
      <c r="D6" s="158"/>
      <c r="E6" s="157"/>
      <c r="F6" s="158"/>
      <c r="G6" s="157"/>
      <c r="H6" s="158"/>
      <c r="I6" s="157"/>
      <c r="J6" s="158"/>
    </row>
    <row r="7" spans="2:10">
      <c r="B7" s="157"/>
      <c r="C7" s="158"/>
      <c r="D7" s="158"/>
      <c r="E7" s="157"/>
      <c r="F7" s="158"/>
      <c r="G7" s="158"/>
      <c r="H7" s="158"/>
      <c r="I7" s="158"/>
      <c r="J7" s="158"/>
    </row>
    <row r="8" spans="2:10">
      <c r="B8" s="158"/>
      <c r="C8" s="158"/>
      <c r="D8" s="158"/>
      <c r="E8" s="157"/>
      <c r="F8" s="158"/>
      <c r="G8" s="158"/>
      <c r="H8" s="158"/>
      <c r="I8" s="158"/>
      <c r="J8" s="158"/>
    </row>
    <row r="9" spans="2:10">
      <c r="B9" s="159" t="s">
        <v>649</v>
      </c>
      <c r="C9" s="158"/>
      <c r="D9" s="158"/>
      <c r="E9" s="157"/>
      <c r="F9" s="158"/>
      <c r="G9" s="159" t="s">
        <v>649</v>
      </c>
      <c r="H9" s="158"/>
      <c r="I9" s="158"/>
      <c r="J9" s="158"/>
    </row>
    <row r="10" spans="2:10">
      <c r="B10" s="157">
        <v>43077</v>
      </c>
      <c r="C10" s="158" t="s">
        <v>750</v>
      </c>
      <c r="D10" s="158" t="s">
        <v>764</v>
      </c>
      <c r="E10" s="157" t="s">
        <v>353</v>
      </c>
      <c r="F10" s="158"/>
      <c r="G10" s="158"/>
      <c r="H10" s="158"/>
      <c r="I10" s="158"/>
      <c r="J10" s="158"/>
    </row>
    <row r="11" spans="2:10">
      <c r="B11" s="158"/>
      <c r="C11" s="158"/>
      <c r="D11" s="158"/>
      <c r="E11" s="157"/>
      <c r="F11" s="158"/>
      <c r="G11" s="158"/>
      <c r="H11" s="158"/>
      <c r="I11" s="158"/>
      <c r="J11" s="158"/>
    </row>
    <row r="12" spans="2:10">
      <c r="B12" s="158"/>
      <c r="C12" s="158"/>
      <c r="D12" s="158"/>
      <c r="E12" s="157"/>
      <c r="F12" s="158"/>
      <c r="G12" s="158"/>
      <c r="H12" s="158"/>
      <c r="I12" s="158"/>
      <c r="J12" s="158"/>
    </row>
    <row r="13" spans="2:10">
      <c r="B13" s="158"/>
      <c r="C13" s="158"/>
      <c r="D13" s="158"/>
      <c r="E13" s="157"/>
      <c r="F13" s="158"/>
      <c r="G13" s="158"/>
      <c r="H13" s="158"/>
      <c r="I13" s="158"/>
      <c r="J13" s="158"/>
    </row>
    <row r="14" spans="2:10">
      <c r="B14" s="159" t="s">
        <v>648</v>
      </c>
      <c r="C14" s="158"/>
      <c r="D14" s="158"/>
      <c r="E14" s="157"/>
      <c r="F14" s="158"/>
      <c r="G14" s="159" t="s">
        <v>648</v>
      </c>
      <c r="H14" s="158"/>
      <c r="I14" s="158"/>
      <c r="J14" s="158"/>
    </row>
    <row r="15" spans="2:10">
      <c r="B15" s="157">
        <v>42784</v>
      </c>
      <c r="C15" s="158" t="s">
        <v>552</v>
      </c>
      <c r="D15" s="160" t="s">
        <v>653</v>
      </c>
      <c r="E15" s="157" t="s">
        <v>621</v>
      </c>
      <c r="F15" s="158"/>
      <c r="G15" s="157">
        <v>42784</v>
      </c>
      <c r="H15" s="158" t="s">
        <v>136</v>
      </c>
      <c r="I15" s="161" t="s">
        <v>626</v>
      </c>
      <c r="J15" s="158" t="s">
        <v>621</v>
      </c>
    </row>
    <row r="16" spans="2:10">
      <c r="B16" s="157">
        <v>42784</v>
      </c>
      <c r="C16" s="158" t="s">
        <v>552</v>
      </c>
      <c r="D16" s="160" t="s">
        <v>622</v>
      </c>
      <c r="E16" s="157" t="s">
        <v>621</v>
      </c>
      <c r="F16" s="158"/>
      <c r="G16" s="157">
        <v>42784</v>
      </c>
      <c r="H16" s="158" t="s">
        <v>136</v>
      </c>
      <c r="I16" s="161" t="s">
        <v>627</v>
      </c>
      <c r="J16" s="158" t="s">
        <v>621</v>
      </c>
    </row>
    <row r="17" spans="2:10">
      <c r="B17" s="157">
        <v>42391</v>
      </c>
      <c r="C17" s="158" t="s">
        <v>553</v>
      </c>
      <c r="D17" s="160" t="s">
        <v>653</v>
      </c>
      <c r="E17" s="158" t="s">
        <v>354</v>
      </c>
      <c r="F17" s="158"/>
      <c r="G17" s="157">
        <v>44617</v>
      </c>
      <c r="H17" s="158" t="s">
        <v>1306</v>
      </c>
      <c r="I17" s="160" t="s">
        <v>1307</v>
      </c>
      <c r="J17" s="158" t="s">
        <v>353</v>
      </c>
    </row>
    <row r="18" spans="2:10" ht="24">
      <c r="B18" s="157"/>
      <c r="C18" s="158" t="s">
        <v>1223</v>
      </c>
      <c r="D18" s="160" t="s">
        <v>1273</v>
      </c>
      <c r="E18" s="158" t="s">
        <v>353</v>
      </c>
      <c r="F18" s="158"/>
      <c r="G18" s="158"/>
      <c r="H18" s="158"/>
      <c r="I18" s="160"/>
      <c r="J18" s="158"/>
    </row>
    <row r="19" spans="2:10">
      <c r="B19" s="157">
        <v>44582</v>
      </c>
      <c r="C19" s="158" t="s">
        <v>1225</v>
      </c>
      <c r="D19" s="160" t="s">
        <v>622</v>
      </c>
      <c r="E19" s="158" t="s">
        <v>367</v>
      </c>
      <c r="F19" s="158"/>
      <c r="G19" s="158"/>
      <c r="H19" s="158"/>
      <c r="I19" s="160"/>
      <c r="J19" s="158"/>
    </row>
    <row r="20" spans="2:10" ht="36">
      <c r="B20" s="157">
        <v>44583</v>
      </c>
      <c r="C20" s="160" t="s">
        <v>1308</v>
      </c>
      <c r="D20" s="160" t="s">
        <v>1309</v>
      </c>
      <c r="E20" s="158" t="s">
        <v>354</v>
      </c>
      <c r="F20" s="158"/>
      <c r="G20" s="158"/>
      <c r="H20" s="158"/>
      <c r="I20" s="160"/>
      <c r="J20" s="158"/>
    </row>
    <row r="21" spans="2:10">
      <c r="B21" s="162"/>
      <c r="C21" s="162"/>
      <c r="D21" s="160"/>
      <c r="E21" s="158"/>
      <c r="F21" s="158"/>
      <c r="G21" s="162"/>
      <c r="H21" s="158"/>
      <c r="I21" s="160"/>
      <c r="J21" s="158"/>
    </row>
    <row r="22" spans="2:10">
      <c r="B22" s="159" t="s">
        <v>650</v>
      </c>
      <c r="C22" s="162"/>
      <c r="D22" s="163"/>
      <c r="E22" s="162"/>
      <c r="F22" s="158"/>
      <c r="G22" s="159" t="s">
        <v>650</v>
      </c>
      <c r="H22" s="158"/>
      <c r="I22" s="160"/>
      <c r="J22" s="158"/>
    </row>
    <row r="23" spans="2:10">
      <c r="B23" s="157">
        <v>42791</v>
      </c>
      <c r="C23" s="158" t="s">
        <v>554</v>
      </c>
      <c r="D23" s="160" t="s">
        <v>623</v>
      </c>
      <c r="E23" s="157" t="s">
        <v>418</v>
      </c>
      <c r="F23" s="158"/>
      <c r="G23" s="157">
        <v>43085</v>
      </c>
      <c r="H23" s="158" t="s">
        <v>136</v>
      </c>
      <c r="I23" s="160" t="s">
        <v>762</v>
      </c>
      <c r="J23" s="158" t="s">
        <v>420</v>
      </c>
    </row>
    <row r="24" spans="2:10">
      <c r="B24" s="157">
        <v>43125</v>
      </c>
      <c r="C24" s="158" t="s">
        <v>554</v>
      </c>
      <c r="D24" s="161" t="s">
        <v>763</v>
      </c>
      <c r="E24" s="158" t="s">
        <v>751</v>
      </c>
      <c r="F24" s="158"/>
      <c r="G24" s="157"/>
      <c r="H24" s="158"/>
      <c r="I24" s="160"/>
      <c r="J24" s="158"/>
    </row>
    <row r="25" spans="2:10">
      <c r="B25" s="158"/>
      <c r="C25" s="158"/>
      <c r="D25" s="160"/>
      <c r="E25" s="158"/>
      <c r="F25" s="158"/>
      <c r="G25" s="158"/>
      <c r="H25" s="158"/>
      <c r="I25" s="160"/>
      <c r="J25" s="158"/>
    </row>
    <row r="26" spans="2:10">
      <c r="B26" s="158"/>
      <c r="C26" s="158"/>
      <c r="D26" s="160"/>
      <c r="E26" s="158"/>
      <c r="F26" s="158"/>
      <c r="G26" s="158"/>
      <c r="H26" s="158"/>
      <c r="I26" s="160"/>
      <c r="J26" s="158"/>
    </row>
    <row r="27" spans="2:10">
      <c r="B27" s="159" t="s">
        <v>2</v>
      </c>
      <c r="C27" s="158"/>
      <c r="D27" s="160"/>
      <c r="E27" s="158"/>
      <c r="F27" s="158"/>
      <c r="G27" s="159" t="s">
        <v>2</v>
      </c>
      <c r="H27" s="158"/>
      <c r="I27" s="160"/>
      <c r="J27" s="158"/>
    </row>
    <row r="28" spans="2:10">
      <c r="B28" s="157">
        <v>42791</v>
      </c>
      <c r="C28" s="158" t="s">
        <v>553</v>
      </c>
      <c r="D28" s="160" t="s">
        <v>620</v>
      </c>
      <c r="E28" s="157" t="s">
        <v>621</v>
      </c>
      <c r="F28" s="158"/>
      <c r="G28" s="157">
        <v>43084</v>
      </c>
      <c r="H28" s="158" t="s">
        <v>136</v>
      </c>
      <c r="I28" s="160" t="s">
        <v>760</v>
      </c>
      <c r="J28" s="158" t="s">
        <v>761</v>
      </c>
    </row>
    <row r="29" spans="2:10">
      <c r="B29" s="158"/>
      <c r="C29" s="158"/>
      <c r="D29" s="160"/>
      <c r="E29" s="158"/>
      <c r="F29" s="158"/>
      <c r="G29" s="158"/>
      <c r="H29" s="158"/>
      <c r="I29" s="160"/>
      <c r="J29" s="158"/>
    </row>
    <row r="30" spans="2:10">
      <c r="B30" s="158"/>
      <c r="C30" s="158"/>
      <c r="D30" s="160"/>
      <c r="E30" s="158"/>
      <c r="F30" s="158"/>
      <c r="G30" s="158"/>
      <c r="H30" s="158"/>
      <c r="I30" s="160"/>
      <c r="J30" s="158"/>
    </row>
    <row r="31" spans="2:10">
      <c r="B31" s="158"/>
      <c r="C31" s="158"/>
      <c r="D31" s="160"/>
      <c r="E31" s="158"/>
      <c r="F31" s="158"/>
      <c r="G31" s="158"/>
      <c r="H31" s="158"/>
      <c r="I31" s="160"/>
      <c r="J31" s="158"/>
    </row>
    <row r="32" spans="2:10">
      <c r="B32" s="159" t="s">
        <v>651</v>
      </c>
      <c r="C32" s="158"/>
      <c r="D32" s="160"/>
      <c r="E32" s="158"/>
      <c r="F32" s="158"/>
      <c r="G32" s="159" t="s">
        <v>651</v>
      </c>
      <c r="H32" s="158"/>
      <c r="I32" s="160"/>
      <c r="J32" s="158"/>
    </row>
    <row r="33" spans="2:10">
      <c r="B33" s="157">
        <v>42416</v>
      </c>
      <c r="C33" s="158" t="s">
        <v>554</v>
      </c>
      <c r="D33" s="160" t="s">
        <v>654</v>
      </c>
      <c r="E33" s="158" t="s">
        <v>353</v>
      </c>
      <c r="F33" s="158"/>
      <c r="G33" s="158"/>
      <c r="H33" s="158"/>
      <c r="I33" s="160"/>
      <c r="J33" s="158"/>
    </row>
    <row r="34" spans="2:10">
      <c r="B34" s="157">
        <v>44576</v>
      </c>
      <c r="C34" s="158" t="s">
        <v>1253</v>
      </c>
      <c r="D34" s="160" t="s">
        <v>1315</v>
      </c>
      <c r="E34" s="158" t="s">
        <v>1316</v>
      </c>
      <c r="F34" s="158"/>
      <c r="G34" s="158"/>
      <c r="H34" s="158"/>
      <c r="I34" s="160"/>
      <c r="J34" s="158"/>
    </row>
    <row r="35" spans="2:10">
      <c r="B35" s="158"/>
      <c r="C35" s="158"/>
      <c r="D35" s="160"/>
      <c r="E35" s="158"/>
      <c r="F35" s="158"/>
      <c r="G35" s="158"/>
      <c r="H35" s="158"/>
      <c r="I35" s="160"/>
      <c r="J35" s="158"/>
    </row>
    <row r="36" spans="2:10">
      <c r="B36" s="158"/>
      <c r="C36" s="158"/>
      <c r="D36" s="160"/>
      <c r="E36" s="158"/>
      <c r="F36" s="158"/>
      <c r="G36" s="158"/>
      <c r="H36" s="158"/>
      <c r="I36" s="160"/>
      <c r="J36" s="158"/>
    </row>
    <row r="37" spans="2:10">
      <c r="B37" s="159" t="s">
        <v>652</v>
      </c>
      <c r="C37" s="158"/>
      <c r="D37" s="160"/>
      <c r="E37" s="158"/>
      <c r="F37" s="158"/>
      <c r="G37" s="159" t="s">
        <v>652</v>
      </c>
      <c r="H37" s="158"/>
      <c r="I37" s="160"/>
      <c r="J37" s="158"/>
    </row>
    <row r="38" spans="2:10" ht="36">
      <c r="B38" s="157">
        <v>42360</v>
      </c>
      <c r="C38" s="158"/>
      <c r="D38" s="160"/>
      <c r="E38" s="158"/>
      <c r="F38" s="158"/>
      <c r="G38" s="157">
        <v>42360</v>
      </c>
      <c r="H38" s="158" t="s">
        <v>136</v>
      </c>
      <c r="I38" s="160" t="s">
        <v>678</v>
      </c>
      <c r="J38" s="158" t="s">
        <v>679</v>
      </c>
    </row>
    <row r="39" spans="2:10">
      <c r="B39" s="158"/>
      <c r="C39" s="158"/>
      <c r="D39" s="160"/>
      <c r="E39" s="158"/>
      <c r="F39" s="158"/>
      <c r="G39" s="158"/>
      <c r="H39" s="158"/>
      <c r="I39" s="160"/>
      <c r="J39" s="158"/>
    </row>
    <row r="40" spans="2:10">
      <c r="B40" s="162" t="s">
        <v>1317</v>
      </c>
      <c r="C40" s="158"/>
      <c r="D40" s="160"/>
      <c r="E40" s="158"/>
      <c r="F40" s="158"/>
      <c r="G40" s="162" t="s">
        <v>1310</v>
      </c>
      <c r="H40" s="158"/>
      <c r="I40" s="160"/>
      <c r="J40" s="158"/>
    </row>
    <row r="41" spans="2:10" ht="24">
      <c r="B41" s="303">
        <v>44562</v>
      </c>
      <c r="C41" s="158" t="s">
        <v>1225</v>
      </c>
      <c r="D41" s="160" t="s">
        <v>1318</v>
      </c>
      <c r="E41" s="158" t="s">
        <v>355</v>
      </c>
      <c r="F41" s="158"/>
      <c r="G41" s="158" t="s">
        <v>1311</v>
      </c>
      <c r="H41" s="158" t="s">
        <v>136</v>
      </c>
      <c r="I41" s="160" t="s">
        <v>1312</v>
      </c>
      <c r="J41" s="158"/>
    </row>
    <row r="42" spans="2:10">
      <c r="B42" s="158"/>
      <c r="C42" s="158"/>
      <c r="D42" s="160"/>
      <c r="E42" s="158"/>
      <c r="F42" s="158"/>
      <c r="G42" s="158" t="s">
        <v>1313</v>
      </c>
      <c r="H42" s="158" t="s">
        <v>136</v>
      </c>
      <c r="I42" s="160" t="s">
        <v>1314</v>
      </c>
      <c r="J42" s="158"/>
    </row>
    <row r="43" spans="2:10">
      <c r="B43" s="158"/>
      <c r="C43" s="158"/>
      <c r="D43" s="160"/>
      <c r="E43" s="158"/>
      <c r="F43" s="158"/>
      <c r="G43" s="158"/>
      <c r="H43" s="158"/>
      <c r="I43" s="160"/>
      <c r="J43" s="158"/>
    </row>
    <row r="44" spans="2:10">
      <c r="B44" s="158"/>
      <c r="C44" s="158"/>
      <c r="D44" s="160"/>
      <c r="E44" s="158"/>
      <c r="F44" s="158"/>
      <c r="G44" s="158"/>
      <c r="H44" s="158"/>
      <c r="I44" s="160"/>
      <c r="J44" s="158"/>
    </row>
    <row r="45" spans="2:10">
      <c r="B45" s="158"/>
      <c r="C45" s="158"/>
      <c r="D45" s="160"/>
      <c r="E45" s="158"/>
      <c r="F45" s="158"/>
      <c r="G45" s="158"/>
      <c r="H45" s="158"/>
      <c r="I45" s="158"/>
      <c r="J45" s="158"/>
    </row>
    <row r="46" spans="2:10">
      <c r="B46" s="158"/>
      <c r="C46" s="158"/>
      <c r="D46" s="160"/>
      <c r="E46" s="158"/>
      <c r="F46" s="158"/>
      <c r="G46" s="158"/>
      <c r="H46" s="158"/>
      <c r="I46" s="158"/>
      <c r="J46" s="158"/>
    </row>
    <row r="47" spans="2:10">
      <c r="B47" s="158"/>
      <c r="C47" s="158"/>
      <c r="D47" s="160"/>
      <c r="E47" s="158"/>
      <c r="F47" s="158"/>
      <c r="G47" s="158"/>
      <c r="H47" s="158"/>
      <c r="I47" s="158"/>
      <c r="J47" s="158"/>
    </row>
    <row r="48" spans="2:10">
      <c r="B48" s="158"/>
      <c r="C48" s="158"/>
      <c r="D48" s="158"/>
      <c r="E48" s="158"/>
      <c r="F48" s="158"/>
      <c r="G48" s="158"/>
      <c r="H48" s="158"/>
      <c r="I48" s="158"/>
      <c r="J48" s="158"/>
    </row>
    <row r="49" spans="2:10">
      <c r="B49" s="158"/>
      <c r="C49" s="158"/>
      <c r="D49" s="158"/>
      <c r="E49" s="158"/>
      <c r="F49" s="158"/>
      <c r="G49" s="158"/>
      <c r="H49" s="158"/>
      <c r="I49" s="158"/>
      <c r="J49" s="158"/>
    </row>
    <row r="50" spans="2:10">
      <c r="B50" s="158"/>
      <c r="C50" s="158"/>
      <c r="D50" s="158"/>
      <c r="E50" s="158"/>
      <c r="F50" s="158"/>
      <c r="G50" s="158"/>
      <c r="H50" s="158"/>
      <c r="I50" s="158"/>
      <c r="J50" s="158"/>
    </row>
    <row r="51" spans="2:10">
      <c r="B51" s="158"/>
      <c r="C51" s="158"/>
      <c r="D51" s="158"/>
      <c r="E51" s="158"/>
      <c r="F51" s="158"/>
      <c r="G51" s="158"/>
      <c r="H51" s="158"/>
      <c r="I51" s="158"/>
      <c r="J51" s="158"/>
    </row>
    <row r="52" spans="2:10">
      <c r="B52" s="158"/>
      <c r="C52" s="158"/>
      <c r="D52" s="158"/>
      <c r="E52" s="158"/>
      <c r="F52" s="158"/>
      <c r="G52" s="158"/>
      <c r="H52" s="158"/>
      <c r="I52" s="158"/>
      <c r="J52" s="158"/>
    </row>
    <row r="53" spans="2:10">
      <c r="B53" s="158"/>
      <c r="C53" s="158"/>
      <c r="D53" s="158"/>
      <c r="E53" s="158"/>
      <c r="F53" s="158"/>
      <c r="G53" s="158"/>
      <c r="H53" s="158"/>
      <c r="I53" s="158"/>
      <c r="J53" s="158"/>
    </row>
    <row r="54" spans="2:10">
      <c r="B54" s="158"/>
      <c r="C54" s="158"/>
      <c r="D54" s="158"/>
      <c r="E54" s="158"/>
      <c r="F54" s="158"/>
      <c r="G54" s="158"/>
      <c r="H54" s="158"/>
      <c r="I54" s="158"/>
      <c r="J54" s="158"/>
    </row>
    <row r="55" spans="2:10">
      <c r="B55" s="158"/>
      <c r="C55" s="158"/>
      <c r="D55" s="158"/>
      <c r="E55" s="158"/>
      <c r="F55" s="158"/>
      <c r="G55" s="158"/>
      <c r="H55" s="158"/>
      <c r="I55" s="158"/>
      <c r="J55" s="158"/>
    </row>
    <row r="56" spans="2:10">
      <c r="B56" s="158"/>
      <c r="C56" s="158"/>
      <c r="D56" s="158"/>
      <c r="E56" s="158"/>
      <c r="F56" s="158"/>
      <c r="G56" s="158"/>
      <c r="H56" s="158"/>
      <c r="I56" s="158"/>
      <c r="J56" s="158"/>
    </row>
    <row r="57" spans="2:10">
      <c r="B57" s="158"/>
      <c r="C57" s="158"/>
      <c r="D57" s="158"/>
      <c r="E57" s="158"/>
      <c r="F57" s="158"/>
      <c r="G57" s="158"/>
      <c r="H57" s="158"/>
      <c r="I57" s="158"/>
      <c r="J57" s="158"/>
    </row>
    <row r="58" spans="2:10">
      <c r="B58" s="158"/>
      <c r="C58" s="158"/>
      <c r="D58" s="158"/>
      <c r="E58" s="158"/>
      <c r="F58" s="158"/>
      <c r="G58" s="158"/>
      <c r="H58" s="158"/>
      <c r="I58" s="158"/>
      <c r="J58" s="158"/>
    </row>
    <row r="59" spans="2:10">
      <c r="B59" s="158"/>
      <c r="C59" s="158"/>
      <c r="D59" s="158"/>
      <c r="E59" s="158"/>
      <c r="F59" s="158"/>
      <c r="G59" s="158"/>
      <c r="H59" s="158"/>
      <c r="I59" s="158"/>
      <c r="J59" s="158"/>
    </row>
    <row r="60" spans="2:10">
      <c r="B60" s="158"/>
      <c r="C60" s="158"/>
      <c r="D60" s="158"/>
      <c r="E60" s="158"/>
      <c r="F60" s="158"/>
      <c r="G60" s="158"/>
      <c r="H60" s="158"/>
      <c r="I60" s="158"/>
      <c r="J60" s="158"/>
    </row>
    <row r="61" spans="2:10">
      <c r="B61" s="158"/>
      <c r="C61" s="158"/>
      <c r="D61" s="158"/>
      <c r="E61" s="158"/>
      <c r="F61" s="158"/>
      <c r="G61" s="158"/>
      <c r="H61" s="158"/>
      <c r="I61" s="158"/>
      <c r="J61" s="158"/>
    </row>
    <row r="62" spans="2:10">
      <c r="B62" s="158"/>
      <c r="C62" s="158"/>
      <c r="D62" s="158"/>
      <c r="E62" s="158"/>
      <c r="F62" s="158"/>
      <c r="G62" s="158"/>
      <c r="H62" s="158"/>
      <c r="I62" s="158"/>
      <c r="J62" s="158"/>
    </row>
    <row r="63" spans="2:10">
      <c r="B63" s="158"/>
      <c r="C63" s="158"/>
      <c r="D63" s="158"/>
      <c r="E63" s="158"/>
      <c r="F63" s="158"/>
      <c r="G63" s="158"/>
      <c r="H63" s="158"/>
      <c r="I63" s="158"/>
      <c r="J63" s="158"/>
    </row>
    <row r="64" spans="2:10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>
      <c r="B66" s="158"/>
      <c r="C66" s="158"/>
      <c r="D66" s="158"/>
      <c r="E66" s="158"/>
      <c r="F66" s="158"/>
      <c r="G66" s="158"/>
      <c r="H66" s="158"/>
      <c r="I66" s="158"/>
      <c r="J66" s="158"/>
    </row>
    <row r="67" spans="2:10">
      <c r="B67" s="158"/>
      <c r="C67" s="158"/>
      <c r="D67" s="158"/>
      <c r="E67" s="158"/>
      <c r="F67" s="158"/>
      <c r="G67" s="158"/>
      <c r="H67" s="158"/>
      <c r="I67" s="158"/>
      <c r="J67" s="158"/>
    </row>
    <row r="68" spans="2:10">
      <c r="B68" s="158"/>
      <c r="C68" s="158"/>
      <c r="D68" s="158"/>
      <c r="E68" s="158"/>
      <c r="F68" s="158"/>
      <c r="G68" s="158"/>
      <c r="H68" s="158"/>
      <c r="I68" s="158"/>
      <c r="J68" s="158"/>
    </row>
    <row r="69" spans="2:10">
      <c r="B69" s="158"/>
      <c r="C69" s="158"/>
      <c r="D69" s="158"/>
      <c r="E69" s="158"/>
      <c r="F69" s="158"/>
      <c r="G69" s="158"/>
      <c r="H69" s="158"/>
      <c r="I69" s="158"/>
      <c r="J69" s="158"/>
    </row>
    <row r="70" spans="2:10">
      <c r="B70" s="158"/>
      <c r="C70" s="158"/>
      <c r="D70" s="158"/>
      <c r="E70" s="158"/>
      <c r="F70" s="158"/>
      <c r="G70" s="158"/>
      <c r="H70" s="158"/>
      <c r="I70" s="158"/>
      <c r="J70" s="158"/>
    </row>
    <row r="71" spans="2:10">
      <c r="B71" s="158"/>
      <c r="C71" s="158"/>
      <c r="D71" s="158"/>
      <c r="E71" s="158"/>
      <c r="F71" s="158"/>
      <c r="G71" s="158"/>
      <c r="H71" s="158"/>
      <c r="I71" s="158"/>
      <c r="J71" s="158"/>
    </row>
    <row r="72" spans="2:10">
      <c r="B72" s="158"/>
      <c r="C72" s="158"/>
      <c r="D72" s="158"/>
      <c r="E72" s="158"/>
      <c r="F72" s="158"/>
      <c r="G72" s="158"/>
      <c r="H72" s="158"/>
      <c r="I72" s="158"/>
      <c r="J72" s="158"/>
    </row>
    <row r="73" spans="2:10">
      <c r="B73" s="158"/>
      <c r="C73" s="158"/>
      <c r="D73" s="158"/>
      <c r="E73" s="158"/>
      <c r="F73" s="158"/>
      <c r="G73" s="158"/>
      <c r="H73" s="158"/>
      <c r="I73" s="158"/>
      <c r="J73" s="158"/>
    </row>
    <row r="74" spans="2:10">
      <c r="B74" s="158"/>
      <c r="C74" s="158"/>
      <c r="D74" s="158"/>
      <c r="E74" s="158"/>
      <c r="F74" s="158"/>
      <c r="G74" s="158"/>
      <c r="H74" s="158"/>
      <c r="I74" s="158"/>
      <c r="J74" s="158"/>
    </row>
    <row r="75" spans="2:10">
      <c r="B75" s="158"/>
      <c r="C75" s="158"/>
      <c r="D75" s="158"/>
      <c r="E75" s="158"/>
      <c r="F75" s="158"/>
      <c r="G75" s="158"/>
      <c r="H75" s="158"/>
      <c r="I75" s="158"/>
      <c r="J75" s="158"/>
    </row>
    <row r="76" spans="2:10">
      <c r="B76" s="158"/>
      <c r="C76" s="158"/>
      <c r="D76" s="158"/>
      <c r="E76" s="158"/>
      <c r="F76" s="158"/>
      <c r="G76" s="158"/>
      <c r="H76" s="158"/>
      <c r="I76" s="158"/>
      <c r="J76" s="158"/>
    </row>
    <row r="77" spans="2:10">
      <c r="B77" s="158"/>
      <c r="C77" s="158"/>
      <c r="D77" s="158"/>
      <c r="E77" s="158"/>
      <c r="F77" s="158"/>
      <c r="G77" s="158"/>
      <c r="H77" s="158"/>
      <c r="I77" s="158"/>
      <c r="J77" s="158"/>
    </row>
    <row r="78" spans="2:10">
      <c r="B78" s="158"/>
      <c r="C78" s="158"/>
      <c r="D78" s="158"/>
      <c r="E78" s="158"/>
      <c r="F78" s="158"/>
      <c r="G78" s="158"/>
      <c r="H78" s="158"/>
      <c r="I78" s="158"/>
      <c r="J78" s="158"/>
    </row>
    <row r="79" spans="2:10">
      <c r="B79" s="158"/>
      <c r="C79" s="158"/>
      <c r="D79" s="158"/>
      <c r="E79" s="158"/>
      <c r="F79" s="158"/>
      <c r="G79" s="158"/>
      <c r="H79" s="158"/>
      <c r="I79" s="158"/>
      <c r="J79" s="158"/>
    </row>
    <row r="80" spans="2:10">
      <c r="B80" s="158"/>
      <c r="C80" s="158"/>
      <c r="D80" s="158"/>
      <c r="E80" s="158"/>
      <c r="F80" s="158"/>
      <c r="G80" s="158"/>
      <c r="H80" s="158"/>
      <c r="I80" s="158"/>
      <c r="J80" s="158"/>
    </row>
    <row r="81" spans="2:10">
      <c r="B81" s="158"/>
      <c r="C81" s="158"/>
      <c r="D81" s="158"/>
      <c r="E81" s="158"/>
      <c r="F81" s="158"/>
      <c r="G81" s="158"/>
      <c r="H81" s="158"/>
      <c r="I81" s="158"/>
      <c r="J81" s="158"/>
    </row>
    <row r="82" spans="2:10">
      <c r="B82" s="158"/>
      <c r="C82" s="158"/>
      <c r="D82" s="158"/>
      <c r="E82" s="158"/>
      <c r="F82" s="158"/>
      <c r="G82" s="158"/>
      <c r="H82" s="158"/>
      <c r="I82" s="158"/>
      <c r="J82" s="158"/>
    </row>
    <row r="83" spans="2:10">
      <c r="B83" s="158"/>
      <c r="C83" s="158"/>
      <c r="D83" s="158"/>
      <c r="E83" s="158"/>
      <c r="F83" s="158"/>
      <c r="G83" s="158"/>
      <c r="H83" s="158"/>
      <c r="I83" s="158"/>
      <c r="J83" s="158"/>
    </row>
    <row r="84" spans="2:10">
      <c r="B84" s="158"/>
      <c r="C84" s="158"/>
      <c r="D84" s="158"/>
      <c r="E84" s="158"/>
      <c r="F84" s="158"/>
      <c r="G84" s="158"/>
      <c r="H84" s="158"/>
      <c r="I84" s="158"/>
      <c r="J84" s="158"/>
    </row>
    <row r="85" spans="2:10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>
      <c r="B87" s="158"/>
      <c r="C87" s="158"/>
      <c r="D87" s="158"/>
      <c r="E87" s="158"/>
      <c r="F87" s="158"/>
      <c r="G87" s="158"/>
      <c r="H87" s="158"/>
      <c r="I87" s="158"/>
      <c r="J87" s="158"/>
    </row>
    <row r="88" spans="2:10">
      <c r="B88" s="158"/>
      <c r="C88" s="158"/>
      <c r="D88" s="158"/>
      <c r="E88" s="158"/>
      <c r="F88" s="158"/>
      <c r="G88" s="158"/>
      <c r="H88" s="158"/>
      <c r="I88" s="158"/>
      <c r="J88" s="158"/>
    </row>
    <row r="89" spans="2:10">
      <c r="B89" s="158"/>
      <c r="C89" s="158"/>
      <c r="D89" s="158"/>
      <c r="E89" s="158"/>
      <c r="F89" s="158"/>
      <c r="G89" s="158"/>
      <c r="H89" s="158"/>
      <c r="I89" s="158"/>
      <c r="J89" s="158"/>
    </row>
    <row r="90" spans="2:10">
      <c r="B90" s="158"/>
      <c r="C90" s="158"/>
      <c r="D90" s="158"/>
      <c r="E90" s="158"/>
      <c r="F90" s="158"/>
      <c r="G90" s="158"/>
      <c r="H90" s="158"/>
      <c r="I90" s="158"/>
      <c r="J90" s="158"/>
    </row>
    <row r="91" spans="2:10">
      <c r="B91" s="158"/>
      <c r="C91" s="158"/>
      <c r="D91" s="158"/>
      <c r="E91" s="158"/>
      <c r="F91" s="158"/>
      <c r="G91" s="158"/>
      <c r="H91" s="158"/>
      <c r="I91" s="158"/>
      <c r="J91" s="158"/>
    </row>
    <row r="92" spans="2:10">
      <c r="B92" s="158"/>
      <c r="C92" s="158"/>
      <c r="D92" s="158"/>
      <c r="E92" s="158"/>
      <c r="F92" s="158"/>
      <c r="G92" s="158"/>
      <c r="H92" s="158"/>
      <c r="I92" s="158"/>
      <c r="J92" s="158"/>
    </row>
    <row r="93" spans="2:10">
      <c r="B93" s="158"/>
      <c r="C93" s="158"/>
      <c r="D93" s="158"/>
      <c r="E93" s="158"/>
      <c r="F93" s="158"/>
      <c r="G93" s="158"/>
      <c r="H93" s="158"/>
      <c r="I93" s="158"/>
      <c r="J93" s="158"/>
    </row>
    <row r="94" spans="2:10">
      <c r="B94" s="158"/>
      <c r="C94" s="158"/>
      <c r="D94" s="158"/>
      <c r="E94" s="158"/>
      <c r="F94" s="158"/>
      <c r="G94" s="158"/>
      <c r="H94" s="158"/>
      <c r="I94" s="158"/>
      <c r="J94" s="158"/>
    </row>
    <row r="95" spans="2:10">
      <c r="B95" s="158"/>
      <c r="C95" s="158"/>
      <c r="D95" s="158"/>
      <c r="E95" s="158"/>
      <c r="F95" s="158"/>
      <c r="G95" s="158"/>
      <c r="H95" s="158"/>
      <c r="I95" s="158"/>
      <c r="J95" s="158"/>
    </row>
    <row r="96" spans="2:10">
      <c r="B96" s="158"/>
      <c r="C96" s="158"/>
      <c r="D96" s="158"/>
      <c r="E96" s="158"/>
      <c r="F96" s="158"/>
      <c r="G96" s="158"/>
      <c r="H96" s="158"/>
      <c r="I96" s="158"/>
      <c r="J96" s="158"/>
    </row>
    <row r="97" spans="2:10">
      <c r="B97" s="158"/>
      <c r="C97" s="158"/>
      <c r="D97" s="158"/>
      <c r="E97" s="158"/>
      <c r="F97" s="158"/>
      <c r="G97" s="158"/>
      <c r="H97" s="158"/>
      <c r="I97" s="158"/>
      <c r="J97" s="158"/>
    </row>
    <row r="98" spans="2:10">
      <c r="B98" s="158"/>
      <c r="C98" s="158"/>
      <c r="D98" s="158"/>
      <c r="E98" s="158"/>
      <c r="F98" s="158"/>
      <c r="G98" s="158"/>
      <c r="H98" s="158"/>
      <c r="I98" s="158"/>
      <c r="J98" s="158"/>
    </row>
    <row r="99" spans="2:10">
      <c r="B99" s="158"/>
      <c r="C99" s="158"/>
      <c r="D99" s="158"/>
      <c r="E99" s="158"/>
      <c r="F99" s="158"/>
      <c r="G99" s="158"/>
      <c r="H99" s="158"/>
      <c r="I99" s="158"/>
      <c r="J99" s="158"/>
    </row>
    <row r="100" spans="2:10">
      <c r="B100" s="158"/>
      <c r="C100" s="158"/>
      <c r="D100" s="158"/>
      <c r="E100" s="158"/>
      <c r="F100" s="158"/>
      <c r="G100" s="158"/>
      <c r="H100" s="158"/>
      <c r="I100" s="158"/>
      <c r="J100" s="158"/>
    </row>
    <row r="101" spans="2:10">
      <c r="B101" s="158"/>
      <c r="C101" s="158"/>
      <c r="D101" s="158"/>
      <c r="E101" s="158"/>
      <c r="F101" s="158"/>
      <c r="G101" s="158"/>
      <c r="H101" s="158"/>
      <c r="I101" s="158"/>
      <c r="J101" s="158"/>
    </row>
    <row r="102" spans="2:10">
      <c r="B102" s="158"/>
      <c r="C102" s="158"/>
      <c r="D102" s="158"/>
      <c r="E102" s="158"/>
      <c r="F102" s="158"/>
      <c r="G102" s="158"/>
      <c r="H102" s="158"/>
      <c r="I102" s="158"/>
      <c r="J102" s="158"/>
    </row>
    <row r="103" spans="2:10">
      <c r="B103" s="158"/>
      <c r="C103" s="158"/>
      <c r="D103" s="158"/>
      <c r="E103" s="158"/>
      <c r="F103" s="158"/>
      <c r="G103" s="158"/>
      <c r="H103" s="158"/>
      <c r="I103" s="158"/>
      <c r="J103" s="158"/>
    </row>
    <row r="104" spans="2:10">
      <c r="B104" s="158"/>
      <c r="C104" s="158"/>
      <c r="D104" s="158"/>
      <c r="E104" s="158"/>
      <c r="F104" s="158"/>
      <c r="G104" s="158"/>
      <c r="H104" s="158"/>
      <c r="I104" s="158"/>
      <c r="J104" s="158"/>
    </row>
    <row r="105" spans="2:10">
      <c r="B105" s="158"/>
      <c r="C105" s="158"/>
      <c r="D105" s="158"/>
      <c r="E105" s="158"/>
      <c r="F105" s="158"/>
      <c r="G105" s="158"/>
      <c r="H105" s="158"/>
      <c r="I105" s="158"/>
      <c r="J105" s="158"/>
    </row>
    <row r="106" spans="2:10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0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0">
      <c r="B108" s="158"/>
      <c r="C108" s="158"/>
      <c r="D108" s="158"/>
      <c r="E108" s="158"/>
      <c r="F108" s="158"/>
      <c r="G108" s="158"/>
      <c r="H108" s="158"/>
      <c r="I108" s="158"/>
      <c r="J108" s="158"/>
    </row>
    <row r="109" spans="2:10">
      <c r="B109" s="158"/>
      <c r="C109" s="158"/>
      <c r="D109" s="158"/>
      <c r="E109" s="158"/>
      <c r="F109" s="158"/>
      <c r="G109" s="158"/>
      <c r="H109" s="158"/>
      <c r="I109" s="158"/>
      <c r="J109" s="158"/>
    </row>
    <row r="110" spans="2:10">
      <c r="B110" s="158"/>
      <c r="C110" s="158"/>
      <c r="D110" s="158"/>
      <c r="E110" s="158"/>
      <c r="F110" s="158"/>
      <c r="G110" s="158"/>
      <c r="H110" s="158"/>
      <c r="I110" s="158"/>
      <c r="J110" s="158"/>
    </row>
    <row r="111" spans="2:10">
      <c r="B111" s="158"/>
      <c r="C111" s="158"/>
      <c r="D111" s="158"/>
      <c r="E111" s="158"/>
      <c r="F111" s="158"/>
      <c r="G111" s="158"/>
      <c r="H111" s="158"/>
      <c r="I111" s="158"/>
      <c r="J111" s="158"/>
    </row>
    <row r="112" spans="2:10">
      <c r="B112" s="158"/>
      <c r="C112" s="158"/>
      <c r="D112" s="158"/>
      <c r="E112" s="158"/>
      <c r="F112" s="158"/>
      <c r="G112" s="158"/>
      <c r="H112" s="158"/>
      <c r="I112" s="158"/>
      <c r="J112" s="158"/>
    </row>
    <row r="113" spans="2:10">
      <c r="B113" s="158"/>
      <c r="C113" s="158"/>
      <c r="D113" s="158"/>
      <c r="E113" s="158"/>
      <c r="F113" s="158"/>
      <c r="G113" s="158"/>
      <c r="H113" s="158"/>
      <c r="I113" s="158"/>
      <c r="J113" s="158"/>
    </row>
    <row r="114" spans="2:10">
      <c r="B114" s="158"/>
      <c r="C114" s="158"/>
      <c r="D114" s="158"/>
      <c r="E114" s="158"/>
      <c r="F114" s="158"/>
      <c r="G114" s="158"/>
      <c r="H114" s="158"/>
      <c r="I114" s="158"/>
      <c r="J114" s="158"/>
    </row>
    <row r="115" spans="2:10">
      <c r="B115" s="158"/>
      <c r="C115" s="158"/>
      <c r="D115" s="158"/>
      <c r="E115" s="158"/>
      <c r="F115" s="158"/>
      <c r="G115" s="158"/>
      <c r="H115" s="158"/>
      <c r="I115" s="158"/>
      <c r="J115" s="158"/>
    </row>
    <row r="116" spans="2:10">
      <c r="B116" s="158"/>
      <c r="C116" s="158"/>
      <c r="D116" s="158"/>
      <c r="E116" s="158"/>
      <c r="F116" s="158"/>
      <c r="G116" s="158"/>
      <c r="H116" s="158"/>
      <c r="I116" s="158"/>
      <c r="J116" s="158"/>
    </row>
    <row r="117" spans="2:10">
      <c r="B117" s="158"/>
      <c r="C117" s="158"/>
      <c r="D117" s="158"/>
      <c r="E117" s="158"/>
      <c r="F117" s="158"/>
      <c r="G117" s="158"/>
      <c r="H117" s="158"/>
      <c r="I117" s="158"/>
      <c r="J117" s="158"/>
    </row>
    <row r="118" spans="2:10">
      <c r="B118" s="158"/>
      <c r="C118" s="158"/>
      <c r="D118" s="158"/>
      <c r="E118" s="158"/>
      <c r="F118" s="158"/>
      <c r="G118" s="158"/>
      <c r="H118" s="158"/>
      <c r="I118" s="158"/>
      <c r="J118" s="158"/>
    </row>
    <row r="119" spans="2:10">
      <c r="B119" s="158"/>
      <c r="C119" s="158"/>
      <c r="D119" s="158"/>
      <c r="E119" s="158"/>
      <c r="F119" s="158"/>
      <c r="G119" s="158"/>
      <c r="H119" s="158"/>
      <c r="I119" s="158"/>
      <c r="J119" s="158"/>
    </row>
    <row r="120" spans="2:10">
      <c r="B120" s="158"/>
      <c r="C120" s="158"/>
      <c r="D120" s="158"/>
      <c r="E120" s="158"/>
      <c r="F120" s="158"/>
      <c r="G120" s="158"/>
      <c r="H120" s="158"/>
      <c r="I120" s="158"/>
      <c r="J120" s="158"/>
    </row>
    <row r="121" spans="2:10">
      <c r="B121" s="158"/>
      <c r="C121" s="158"/>
      <c r="D121" s="158"/>
      <c r="E121" s="158"/>
      <c r="F121" s="158"/>
      <c r="G121" s="158"/>
      <c r="H121" s="158"/>
      <c r="I121" s="158"/>
      <c r="J121" s="158"/>
    </row>
    <row r="122" spans="2:10">
      <c r="B122" s="158"/>
      <c r="C122" s="158"/>
      <c r="D122" s="158"/>
      <c r="E122" s="158"/>
      <c r="F122" s="158"/>
      <c r="G122" s="158"/>
      <c r="H122" s="158"/>
      <c r="I122" s="158"/>
      <c r="J122" s="158"/>
    </row>
    <row r="123" spans="2:10">
      <c r="B123" s="158"/>
      <c r="C123" s="158"/>
      <c r="D123" s="158"/>
      <c r="E123" s="158"/>
      <c r="F123" s="158"/>
      <c r="G123" s="158"/>
      <c r="H123" s="158"/>
      <c r="I123" s="158"/>
      <c r="J123" s="158"/>
    </row>
    <row r="124" spans="2:10">
      <c r="B124" s="158"/>
      <c r="C124" s="158"/>
      <c r="D124" s="158"/>
      <c r="E124" s="158"/>
      <c r="F124" s="158"/>
      <c r="G124" s="158"/>
      <c r="H124" s="158"/>
      <c r="I124" s="158"/>
      <c r="J124" s="158"/>
    </row>
    <row r="125" spans="2:10">
      <c r="B125" s="158"/>
      <c r="C125" s="158"/>
      <c r="D125" s="158"/>
      <c r="E125" s="158"/>
      <c r="F125" s="158"/>
      <c r="G125" s="158"/>
      <c r="H125" s="158"/>
      <c r="I125" s="158"/>
      <c r="J125" s="158"/>
    </row>
    <row r="126" spans="2:10">
      <c r="B126" s="158"/>
      <c r="C126" s="158"/>
      <c r="D126" s="158"/>
      <c r="E126" s="158"/>
      <c r="F126" s="158"/>
      <c r="G126" s="158"/>
      <c r="H126" s="158"/>
      <c r="I126" s="158"/>
      <c r="J126" s="158"/>
    </row>
    <row r="127" spans="2:10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0">
      <c r="B129" s="158"/>
      <c r="C129" s="158"/>
      <c r="D129" s="158"/>
      <c r="E129" s="158"/>
      <c r="F129" s="158"/>
      <c r="G129" s="158"/>
      <c r="H129" s="158"/>
      <c r="I129" s="158"/>
      <c r="J129" s="158"/>
    </row>
    <row r="130" spans="2:10">
      <c r="B130" s="158"/>
      <c r="C130" s="158"/>
      <c r="D130" s="158"/>
      <c r="E130" s="158"/>
      <c r="F130" s="158"/>
      <c r="G130" s="158"/>
      <c r="H130" s="158"/>
      <c r="I130" s="158"/>
      <c r="J130" s="158"/>
    </row>
    <row r="131" spans="2:10">
      <c r="B131" s="158"/>
      <c r="C131" s="158"/>
      <c r="D131" s="158"/>
      <c r="E131" s="158"/>
      <c r="F131" s="158"/>
      <c r="G131" s="158"/>
      <c r="H131" s="158"/>
      <c r="I131" s="158"/>
      <c r="J131" s="158"/>
    </row>
    <row r="132" spans="2:10">
      <c r="B132" s="158"/>
      <c r="C132" s="158"/>
      <c r="D132" s="158"/>
      <c r="E132" s="158"/>
      <c r="F132" s="158"/>
      <c r="G132" s="158"/>
      <c r="H132" s="158"/>
      <c r="I132" s="158"/>
      <c r="J132" s="158"/>
    </row>
    <row r="133" spans="2:10">
      <c r="B133" s="158"/>
      <c r="C133" s="158"/>
      <c r="D133" s="158"/>
      <c r="E133" s="158"/>
      <c r="F133" s="158"/>
      <c r="G133" s="158"/>
      <c r="H133" s="158"/>
      <c r="I133" s="158"/>
      <c r="J133" s="158"/>
    </row>
    <row r="134" spans="2:10">
      <c r="B134" s="158"/>
      <c r="C134" s="158"/>
      <c r="D134" s="158"/>
      <c r="E134" s="158"/>
      <c r="F134" s="158"/>
      <c r="G134" s="158"/>
      <c r="H134" s="158"/>
      <c r="I134" s="158"/>
      <c r="J134" s="158"/>
    </row>
    <row r="135" spans="2:10">
      <c r="B135" s="158"/>
      <c r="C135" s="158"/>
      <c r="D135" s="158"/>
      <c r="E135" s="158"/>
      <c r="F135" s="158"/>
      <c r="G135" s="158"/>
      <c r="H135" s="158"/>
      <c r="I135" s="158"/>
      <c r="J135" s="158"/>
    </row>
    <row r="136" spans="2:10">
      <c r="B136" s="158"/>
      <c r="C136" s="158"/>
      <c r="D136" s="158"/>
      <c r="E136" s="158"/>
      <c r="F136" s="158"/>
      <c r="G136" s="158"/>
      <c r="H136" s="158"/>
      <c r="I136" s="158"/>
      <c r="J136" s="158"/>
    </row>
    <row r="137" spans="2:10">
      <c r="B137" s="158"/>
      <c r="C137" s="158"/>
      <c r="D137" s="158"/>
      <c r="E137" s="158"/>
      <c r="F137" s="158"/>
      <c r="G137" s="158"/>
      <c r="H137" s="158"/>
      <c r="I137" s="158"/>
      <c r="J137" s="158"/>
    </row>
    <row r="138" spans="2:10">
      <c r="B138" s="158"/>
      <c r="C138" s="158"/>
      <c r="D138" s="158"/>
      <c r="E138" s="158"/>
      <c r="F138" s="158"/>
      <c r="G138" s="158"/>
      <c r="H138" s="158"/>
      <c r="I138" s="158"/>
      <c r="J138" s="158"/>
    </row>
    <row r="139" spans="2:10">
      <c r="B139" s="158"/>
      <c r="C139" s="158"/>
      <c r="D139" s="158"/>
      <c r="E139" s="158"/>
      <c r="F139" s="158"/>
      <c r="G139" s="158"/>
      <c r="H139" s="158"/>
      <c r="I139" s="158"/>
      <c r="J139" s="158"/>
    </row>
    <row r="140" spans="2:10">
      <c r="B140" s="158"/>
      <c r="C140" s="158"/>
      <c r="D140" s="158"/>
      <c r="E140" s="158"/>
      <c r="F140" s="158"/>
      <c r="G140" s="158"/>
      <c r="H140" s="158"/>
      <c r="I140" s="158"/>
      <c r="J140" s="158"/>
    </row>
    <row r="141" spans="2:10">
      <c r="B141" s="158"/>
      <c r="C141" s="158"/>
      <c r="D141" s="158"/>
      <c r="E141" s="158"/>
      <c r="F141" s="158"/>
      <c r="G141" s="158"/>
      <c r="H141" s="158"/>
      <c r="I141" s="158"/>
      <c r="J141" s="158"/>
    </row>
    <row r="142" spans="2:10">
      <c r="B142" s="158"/>
      <c r="C142" s="158"/>
      <c r="D142" s="158"/>
      <c r="E142" s="158"/>
      <c r="F142" s="158"/>
      <c r="G142" s="158"/>
      <c r="H142" s="158"/>
      <c r="I142" s="158"/>
      <c r="J142" s="158"/>
    </row>
    <row r="143" spans="2:10">
      <c r="B143" s="158"/>
      <c r="C143" s="158"/>
      <c r="D143" s="158"/>
      <c r="E143" s="158"/>
      <c r="F143" s="158"/>
      <c r="G143" s="158"/>
      <c r="H143" s="158"/>
      <c r="I143" s="158"/>
      <c r="J143" s="158"/>
    </row>
    <row r="144" spans="2:10">
      <c r="B144" s="158"/>
      <c r="C144" s="158"/>
      <c r="D144" s="158"/>
      <c r="E144" s="158"/>
      <c r="F144" s="158"/>
      <c r="G144" s="158"/>
      <c r="H144" s="158"/>
      <c r="I144" s="158"/>
      <c r="J144" s="158"/>
    </row>
    <row r="145" spans="2:10">
      <c r="B145" s="158"/>
      <c r="C145" s="158"/>
      <c r="D145" s="158"/>
      <c r="E145" s="158"/>
      <c r="F145" s="158"/>
      <c r="G145" s="158"/>
      <c r="H145" s="158"/>
      <c r="I145" s="158"/>
      <c r="J145" s="158"/>
    </row>
    <row r="146" spans="2:10">
      <c r="B146" s="158"/>
      <c r="C146" s="158"/>
      <c r="D146" s="158"/>
      <c r="E146" s="158"/>
      <c r="F146" s="158"/>
      <c r="G146" s="158"/>
      <c r="H146" s="158"/>
      <c r="I146" s="158"/>
      <c r="J146" s="158"/>
    </row>
    <row r="147" spans="2:10">
      <c r="B147" s="158"/>
      <c r="C147" s="158"/>
      <c r="D147" s="158"/>
      <c r="E147" s="158"/>
      <c r="F147" s="158"/>
      <c r="G147" s="158"/>
      <c r="H147" s="158"/>
      <c r="I147" s="158"/>
      <c r="J147" s="158"/>
    </row>
    <row r="148" spans="2:10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>
      <c r="B150" s="158"/>
      <c r="C150" s="158"/>
      <c r="D150" s="158"/>
      <c r="E150" s="158"/>
      <c r="F150" s="158"/>
      <c r="G150" s="158"/>
      <c r="H150" s="158"/>
      <c r="I150" s="158"/>
      <c r="J150" s="158"/>
    </row>
    <row r="151" spans="2:10">
      <c r="B151" s="158"/>
      <c r="C151" s="158"/>
      <c r="D151" s="158"/>
      <c r="E151" s="158"/>
      <c r="F151" s="158"/>
      <c r="G151" s="158"/>
      <c r="H151" s="158"/>
      <c r="I151" s="158"/>
      <c r="J151" s="158"/>
    </row>
    <row r="152" spans="2:10">
      <c r="B152" s="158"/>
      <c r="C152" s="158"/>
      <c r="D152" s="158"/>
      <c r="E152" s="158"/>
      <c r="F152" s="158"/>
      <c r="G152" s="158"/>
      <c r="H152" s="158"/>
      <c r="I152" s="158"/>
      <c r="J152" s="158"/>
    </row>
    <row r="153" spans="2:10">
      <c r="B153" s="158"/>
      <c r="C153" s="158"/>
      <c r="D153" s="158"/>
      <c r="E153" s="158"/>
      <c r="F153" s="158"/>
      <c r="G153" s="158"/>
      <c r="H153" s="158"/>
      <c r="I153" s="158"/>
      <c r="J153" s="158"/>
    </row>
    <row r="154" spans="2:10">
      <c r="B154" s="158"/>
      <c r="C154" s="158"/>
      <c r="D154" s="158"/>
      <c r="E154" s="158"/>
      <c r="F154" s="158"/>
      <c r="G154" s="158"/>
      <c r="H154" s="158"/>
      <c r="I154" s="158"/>
      <c r="J154" s="158"/>
    </row>
    <row r="155" spans="2:10">
      <c r="B155" s="158"/>
      <c r="C155" s="158"/>
      <c r="D155" s="158"/>
      <c r="E155" s="158"/>
      <c r="F155" s="158"/>
      <c r="G155" s="158"/>
      <c r="H155" s="158"/>
      <c r="I155" s="158"/>
      <c r="J155" s="158"/>
    </row>
    <row r="156" spans="2:10">
      <c r="B156" s="158"/>
      <c r="C156" s="158"/>
      <c r="D156" s="158"/>
      <c r="E156" s="158"/>
      <c r="F156" s="158"/>
      <c r="G156" s="158"/>
      <c r="H156" s="158"/>
      <c r="I156" s="158"/>
      <c r="J156" s="158"/>
    </row>
    <row r="157" spans="2:10">
      <c r="B157" s="158"/>
      <c r="C157" s="158"/>
      <c r="D157" s="158"/>
      <c r="E157" s="158"/>
      <c r="F157" s="158"/>
      <c r="G157" s="158"/>
      <c r="H157" s="158"/>
      <c r="I157" s="158"/>
      <c r="J157" s="158"/>
    </row>
    <row r="158" spans="2:10">
      <c r="B158" s="158"/>
      <c r="C158" s="158"/>
      <c r="D158" s="158"/>
      <c r="E158" s="158"/>
      <c r="F158" s="158"/>
      <c r="G158" s="158"/>
      <c r="H158" s="158"/>
      <c r="I158" s="158"/>
      <c r="J158" s="158"/>
    </row>
    <row r="159" spans="2:10">
      <c r="B159" s="158"/>
      <c r="C159" s="158"/>
      <c r="D159" s="158"/>
      <c r="E159" s="158"/>
      <c r="F159" s="158"/>
      <c r="G159" s="158"/>
      <c r="H159" s="158"/>
      <c r="I159" s="158"/>
      <c r="J159" s="158"/>
    </row>
    <row r="160" spans="2:10">
      <c r="B160" s="158"/>
      <c r="C160" s="158"/>
      <c r="D160" s="158"/>
      <c r="E160" s="158"/>
      <c r="F160" s="158"/>
      <c r="G160" s="158"/>
      <c r="H160" s="158"/>
      <c r="I160" s="158"/>
      <c r="J160" s="158"/>
    </row>
    <row r="161" spans="2:10">
      <c r="B161" s="158"/>
      <c r="C161" s="158"/>
      <c r="D161" s="158"/>
      <c r="E161" s="158"/>
      <c r="F161" s="158"/>
      <c r="G161" s="158"/>
      <c r="H161" s="158"/>
      <c r="I161" s="158"/>
      <c r="J161" s="158"/>
    </row>
    <row r="162" spans="2:10">
      <c r="B162" s="158"/>
      <c r="C162" s="158"/>
      <c r="D162" s="158"/>
      <c r="E162" s="158"/>
      <c r="F162" s="158"/>
      <c r="G162" s="158"/>
      <c r="H162" s="158"/>
      <c r="I162" s="158"/>
      <c r="J162" s="158"/>
    </row>
    <row r="163" spans="2:10">
      <c r="B163" s="158"/>
      <c r="C163" s="158"/>
      <c r="D163" s="158"/>
      <c r="E163" s="158"/>
      <c r="F163" s="158"/>
      <c r="G163" s="158"/>
      <c r="H163" s="158"/>
      <c r="I163" s="158"/>
      <c r="J163" s="158"/>
    </row>
    <row r="164" spans="2:10">
      <c r="B164" s="158"/>
      <c r="C164" s="158"/>
      <c r="D164" s="158"/>
      <c r="E164" s="158"/>
      <c r="F164" s="158"/>
      <c r="G164" s="158"/>
      <c r="H164" s="158"/>
      <c r="I164" s="158"/>
      <c r="J164" s="158"/>
    </row>
    <row r="165" spans="2:10">
      <c r="B165" s="158"/>
      <c r="C165" s="158"/>
      <c r="D165" s="158"/>
      <c r="E165" s="158"/>
      <c r="F165" s="158"/>
      <c r="G165" s="158"/>
      <c r="H165" s="158"/>
      <c r="I165" s="158"/>
      <c r="J165" s="158"/>
    </row>
    <row r="166" spans="2:10">
      <c r="B166" s="158"/>
      <c r="C166" s="158"/>
      <c r="D166" s="158"/>
      <c r="E166" s="158"/>
      <c r="F166" s="158"/>
      <c r="G166" s="158"/>
      <c r="H166" s="158"/>
      <c r="I166" s="158"/>
      <c r="J166" s="158"/>
    </row>
    <row r="167" spans="2:10">
      <c r="B167" s="158"/>
      <c r="C167" s="158"/>
      <c r="D167" s="158"/>
      <c r="E167" s="158"/>
      <c r="F167" s="158"/>
      <c r="G167" s="158"/>
      <c r="H167" s="158"/>
      <c r="I167" s="158"/>
      <c r="J167" s="158"/>
    </row>
    <row r="168" spans="2:10">
      <c r="B168" s="158"/>
      <c r="C168" s="158"/>
      <c r="D168" s="158"/>
      <c r="E168" s="158"/>
      <c r="F168" s="158"/>
      <c r="G168" s="158"/>
      <c r="H168" s="158"/>
      <c r="I168" s="158"/>
      <c r="J168" s="158"/>
    </row>
    <row r="169" spans="2:10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>
      <c r="B171" s="158"/>
      <c r="C171" s="158"/>
      <c r="D171" s="158"/>
      <c r="E171" s="158"/>
      <c r="F171" s="158"/>
      <c r="G171" s="158"/>
      <c r="H171" s="158"/>
      <c r="I171" s="158"/>
      <c r="J171" s="158"/>
    </row>
    <row r="172" spans="2:10">
      <c r="B172" s="158"/>
      <c r="C172" s="158"/>
      <c r="D172" s="158"/>
      <c r="E172" s="158"/>
      <c r="F172" s="158"/>
      <c r="G172" s="158"/>
      <c r="H172" s="158"/>
      <c r="I172" s="158"/>
      <c r="J172" s="158"/>
    </row>
    <row r="173" spans="2:10">
      <c r="B173" s="158"/>
      <c r="C173" s="158"/>
      <c r="D173" s="158"/>
      <c r="E173" s="158"/>
      <c r="F173" s="158"/>
      <c r="G173" s="158"/>
      <c r="H173" s="158"/>
      <c r="I173" s="158"/>
      <c r="J173" s="158"/>
    </row>
    <row r="174" spans="2:10">
      <c r="B174" s="23"/>
      <c r="C174" s="23"/>
      <c r="D174" s="23"/>
      <c r="E174" s="23"/>
      <c r="F174" s="23"/>
      <c r="G174" s="23"/>
      <c r="H174" s="23"/>
      <c r="I174" s="23"/>
      <c r="J174" s="23"/>
    </row>
    <row r="175" spans="2:10">
      <c r="B175" s="23"/>
      <c r="C175" s="23"/>
      <c r="D175" s="23"/>
      <c r="E175" s="23"/>
      <c r="F175" s="23"/>
      <c r="G175" s="23"/>
      <c r="H175" s="23"/>
      <c r="I175" s="23"/>
      <c r="J175" s="23"/>
    </row>
    <row r="176" spans="2:10"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2:10">
      <c r="B177" s="23"/>
      <c r="C177" s="23"/>
      <c r="D177" s="23"/>
      <c r="E177" s="23"/>
      <c r="F177" s="23"/>
      <c r="G177" s="23"/>
      <c r="H177" s="23"/>
      <c r="I177" s="23"/>
      <c r="J177" s="23"/>
    </row>
    <row r="178" spans="2:10">
      <c r="B178" s="23"/>
      <c r="C178" s="23"/>
      <c r="D178" s="23"/>
      <c r="E178" s="23"/>
      <c r="F178" s="23"/>
      <c r="G178" s="23"/>
      <c r="H178" s="23"/>
      <c r="I178" s="23"/>
      <c r="J178" s="23"/>
    </row>
    <row r="179" spans="2:10">
      <c r="B179" s="23"/>
      <c r="C179" s="23"/>
      <c r="D179" s="23"/>
      <c r="E179" s="23"/>
      <c r="F179" s="23"/>
      <c r="G179" s="23"/>
      <c r="H179" s="23"/>
      <c r="I179" s="23"/>
      <c r="J179" s="23"/>
    </row>
    <row r="180" spans="2:10">
      <c r="B180" s="23"/>
      <c r="C180" s="23"/>
      <c r="D180" s="23"/>
      <c r="E180" s="23"/>
      <c r="F180" s="23"/>
      <c r="G180" s="23"/>
      <c r="H180" s="23"/>
      <c r="I180" s="23"/>
      <c r="J180" s="23"/>
    </row>
    <row r="181" spans="2:10">
      <c r="B181" s="23"/>
      <c r="C181" s="23"/>
      <c r="D181" s="23"/>
      <c r="E181" s="23"/>
      <c r="F181" s="23"/>
      <c r="G181" s="23"/>
      <c r="H181" s="23"/>
      <c r="I181" s="23"/>
      <c r="J181" s="23"/>
    </row>
    <row r="182" spans="2:10"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2:10">
      <c r="B183" s="23"/>
      <c r="C183" s="23"/>
      <c r="D183" s="23"/>
      <c r="E183" s="23"/>
      <c r="F183" s="23"/>
      <c r="G183" s="23"/>
      <c r="H183" s="23"/>
      <c r="I183" s="23"/>
      <c r="J183" s="23"/>
    </row>
    <row r="184" spans="2:10">
      <c r="B184" s="23"/>
      <c r="C184" s="23"/>
      <c r="D184" s="23"/>
      <c r="E184" s="23"/>
      <c r="F184" s="23"/>
      <c r="G184" s="23"/>
      <c r="H184" s="23"/>
      <c r="I184" s="23"/>
      <c r="J184" s="23"/>
    </row>
    <row r="185" spans="2:10"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2:10">
      <c r="B186" s="23"/>
      <c r="C186" s="23"/>
      <c r="D186" s="23"/>
      <c r="E186" s="23"/>
      <c r="F186" s="23"/>
      <c r="G186" s="23"/>
      <c r="H186" s="23"/>
      <c r="I186" s="23"/>
      <c r="J186" s="23"/>
    </row>
    <row r="187" spans="2:10">
      <c r="B187" s="23"/>
      <c r="C187" s="23"/>
      <c r="D187" s="23"/>
      <c r="E187" s="23"/>
      <c r="F187" s="23"/>
      <c r="G187" s="23"/>
      <c r="H187" s="23"/>
      <c r="I187" s="23"/>
      <c r="J187" s="23"/>
    </row>
    <row r="188" spans="2:10">
      <c r="B188" s="23"/>
      <c r="C188" s="23"/>
      <c r="D188" s="23"/>
      <c r="E188" s="23"/>
      <c r="F188" s="23"/>
      <c r="G188" s="23"/>
      <c r="H188" s="23"/>
      <c r="I188" s="23"/>
      <c r="J188" s="23"/>
    </row>
    <row r="189" spans="2:10">
      <c r="B189" s="23"/>
      <c r="C189" s="23"/>
      <c r="D189" s="23"/>
      <c r="E189" s="23"/>
      <c r="F189" s="23"/>
      <c r="G189" s="23"/>
      <c r="H189" s="23"/>
      <c r="I189" s="23"/>
      <c r="J189" s="23"/>
    </row>
    <row r="190" spans="2:10">
      <c r="B190" s="23"/>
      <c r="C190" s="23"/>
      <c r="D190" s="23"/>
      <c r="E190" s="23"/>
      <c r="F190" s="23"/>
      <c r="G190" s="23"/>
      <c r="H190" s="23"/>
      <c r="I190" s="23"/>
      <c r="J190" s="23"/>
    </row>
    <row r="191" spans="2:10">
      <c r="B191" s="23"/>
      <c r="C191" s="23"/>
      <c r="D191" s="23"/>
      <c r="E191" s="23"/>
      <c r="F191" s="23"/>
      <c r="G191" s="23"/>
      <c r="H191" s="23"/>
      <c r="I191" s="23"/>
      <c r="J191" s="23"/>
    </row>
    <row r="192" spans="2:10"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2:10">
      <c r="B193" s="23"/>
      <c r="C193" s="23"/>
      <c r="D193" s="23"/>
      <c r="E193" s="23"/>
      <c r="F193" s="23"/>
      <c r="G193" s="23"/>
      <c r="H193" s="23"/>
      <c r="I193" s="23"/>
      <c r="J193" s="23"/>
    </row>
    <row r="194" spans="2:10">
      <c r="B194" s="23"/>
      <c r="C194" s="23"/>
      <c r="D194" s="23"/>
      <c r="E194" s="23"/>
      <c r="F194" s="23"/>
      <c r="G194" s="23"/>
      <c r="H194" s="23"/>
      <c r="I194" s="23"/>
      <c r="J194" s="23"/>
    </row>
    <row r="195" spans="2:10">
      <c r="B195" s="23"/>
      <c r="C195" s="23"/>
      <c r="D195" s="23"/>
      <c r="E195" s="23"/>
      <c r="F195" s="23"/>
      <c r="G195" s="23"/>
      <c r="H195" s="23"/>
      <c r="I195" s="23"/>
      <c r="J195" s="23"/>
    </row>
    <row r="196" spans="2:10"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2:10">
      <c r="B197" s="23"/>
      <c r="C197" s="23"/>
      <c r="D197" s="23"/>
      <c r="E197" s="23"/>
      <c r="F197" s="23"/>
      <c r="G197" s="23"/>
      <c r="H197" s="23"/>
      <c r="I197" s="23"/>
      <c r="J197" s="23"/>
    </row>
    <row r="198" spans="2:10">
      <c r="B198" s="23"/>
      <c r="C198" s="23"/>
      <c r="D198" s="23"/>
      <c r="E198" s="23"/>
      <c r="F198" s="23"/>
      <c r="G198" s="23"/>
      <c r="H198" s="23"/>
      <c r="I198" s="23"/>
      <c r="J198" s="23"/>
    </row>
    <row r="199" spans="2:10">
      <c r="B199" s="23"/>
      <c r="C199" s="23"/>
      <c r="D199" s="23"/>
      <c r="E199" s="23"/>
      <c r="F199" s="23"/>
      <c r="G199" s="23"/>
      <c r="H199" s="23"/>
      <c r="I199" s="23"/>
      <c r="J199" s="23"/>
    </row>
    <row r="200" spans="2:10">
      <c r="B200" s="23"/>
      <c r="C200" s="23"/>
      <c r="D200" s="23"/>
      <c r="E200" s="23"/>
      <c r="F200" s="23"/>
      <c r="G200" s="23"/>
      <c r="H200" s="23"/>
      <c r="I200" s="23"/>
      <c r="J200" s="23"/>
    </row>
    <row r="201" spans="2:10">
      <c r="B201" s="23"/>
      <c r="C201" s="23"/>
      <c r="D201" s="23"/>
      <c r="E201" s="23"/>
      <c r="F201" s="23"/>
      <c r="G201" s="23"/>
      <c r="H201" s="23"/>
      <c r="I201" s="23"/>
      <c r="J201" s="23"/>
    </row>
    <row r="202" spans="2:10">
      <c r="B202" s="23"/>
      <c r="C202" s="23"/>
      <c r="D202" s="23"/>
      <c r="E202" s="23"/>
      <c r="F202" s="23"/>
      <c r="G202" s="23"/>
      <c r="H202" s="23"/>
      <c r="I202" s="23"/>
      <c r="J202" s="23"/>
    </row>
    <row r="203" spans="2:10"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2:10">
      <c r="B204" s="23"/>
      <c r="C204" s="23"/>
      <c r="D204" s="23"/>
      <c r="E204" s="23"/>
      <c r="F204" s="23"/>
      <c r="G204" s="23"/>
      <c r="H204" s="23"/>
      <c r="I204" s="23"/>
      <c r="J204" s="23"/>
    </row>
    <row r="205" spans="2:10">
      <c r="B205" s="23"/>
      <c r="C205" s="23"/>
      <c r="D205" s="23"/>
      <c r="E205" s="23"/>
      <c r="F205" s="23"/>
      <c r="G205" s="23"/>
      <c r="H205" s="23"/>
      <c r="I205" s="23"/>
      <c r="J205" s="23"/>
    </row>
    <row r="206" spans="2:10"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2:10">
      <c r="B207" s="23"/>
      <c r="C207" s="23"/>
      <c r="D207" s="23"/>
      <c r="E207" s="23"/>
      <c r="F207" s="23"/>
      <c r="G207" s="23"/>
      <c r="H207" s="23"/>
      <c r="I207" s="23"/>
      <c r="J207" s="23"/>
    </row>
    <row r="208" spans="2:10">
      <c r="B208" s="23"/>
      <c r="C208" s="23"/>
      <c r="D208" s="23"/>
      <c r="E208" s="23"/>
      <c r="F208" s="23"/>
      <c r="G208" s="23"/>
      <c r="H208" s="23"/>
      <c r="I208" s="23"/>
      <c r="J208" s="23"/>
    </row>
    <row r="209" spans="2:10">
      <c r="B209" s="23"/>
      <c r="C209" s="23"/>
      <c r="D209" s="23"/>
      <c r="E209" s="23"/>
      <c r="F209" s="23"/>
      <c r="G209" s="23"/>
      <c r="H209" s="23"/>
      <c r="I209" s="23"/>
      <c r="J209" s="23"/>
    </row>
    <row r="210" spans="2:10">
      <c r="B210" s="23"/>
      <c r="C210" s="23"/>
      <c r="D210" s="23"/>
      <c r="E210" s="23"/>
      <c r="F210" s="23"/>
      <c r="G210" s="23"/>
      <c r="H210" s="23"/>
      <c r="I210" s="23"/>
      <c r="J210" s="23"/>
    </row>
    <row r="211" spans="2:10"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2:10">
      <c r="B212" s="23"/>
      <c r="C212" s="23"/>
      <c r="D212" s="23"/>
      <c r="E212" s="23"/>
      <c r="F212" s="23"/>
      <c r="G212" s="23"/>
      <c r="H212" s="23"/>
      <c r="I212" s="23"/>
      <c r="J212" s="23"/>
    </row>
    <row r="213" spans="2:10">
      <c r="B213" s="23"/>
      <c r="C213" s="23"/>
      <c r="D213" s="23"/>
      <c r="E213" s="23"/>
      <c r="F213" s="23"/>
      <c r="G213" s="23"/>
      <c r="H213" s="23"/>
      <c r="I213" s="23"/>
      <c r="J213" s="23"/>
    </row>
    <row r="214" spans="2:10">
      <c r="B214" s="23"/>
      <c r="C214" s="23"/>
      <c r="D214" s="23"/>
      <c r="E214" s="23"/>
      <c r="F214" s="23"/>
      <c r="G214" s="23"/>
      <c r="H214" s="23"/>
      <c r="I214" s="23"/>
      <c r="J214" s="23"/>
    </row>
    <row r="215" spans="2:10">
      <c r="B215" s="23"/>
      <c r="C215" s="23"/>
      <c r="D215" s="23"/>
      <c r="E215" s="23"/>
      <c r="F215" s="23"/>
      <c r="G215" s="23"/>
      <c r="H215" s="23"/>
      <c r="I215" s="23"/>
      <c r="J215" s="23"/>
    </row>
    <row r="216" spans="2:10">
      <c r="B216" s="23"/>
      <c r="C216" s="23"/>
      <c r="D216" s="23"/>
      <c r="E216" s="23"/>
      <c r="F216" s="23"/>
      <c r="G216" s="23"/>
      <c r="H216" s="23"/>
      <c r="I216" s="23"/>
      <c r="J216" s="23"/>
    </row>
    <row r="217" spans="2:10">
      <c r="B217" s="23"/>
      <c r="C217" s="23"/>
      <c r="D217" s="23"/>
      <c r="E217" s="23"/>
      <c r="F217" s="23"/>
      <c r="G217" s="23"/>
      <c r="H217" s="23"/>
      <c r="I217" s="23"/>
      <c r="J217" s="23"/>
    </row>
    <row r="218" spans="2:10">
      <c r="B218" s="23"/>
      <c r="C218" s="23"/>
      <c r="D218" s="23"/>
      <c r="E218" s="23"/>
      <c r="F218" s="23"/>
      <c r="G218" s="23"/>
      <c r="H218" s="23"/>
      <c r="I218" s="23"/>
      <c r="J218" s="23"/>
    </row>
    <row r="219" spans="2:10"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2:10">
      <c r="B220" s="23"/>
      <c r="C220" s="23"/>
      <c r="D220" s="23"/>
      <c r="E220" s="23"/>
      <c r="F220" s="23"/>
      <c r="G220" s="23"/>
      <c r="H220" s="23"/>
      <c r="I220" s="23"/>
      <c r="J220" s="23"/>
    </row>
    <row r="221" spans="2:10"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2:10">
      <c r="B222" s="23"/>
      <c r="C222" s="23"/>
      <c r="D222" s="23"/>
      <c r="E222" s="23"/>
      <c r="F222" s="23"/>
      <c r="G222" s="23"/>
      <c r="H222" s="23"/>
      <c r="I222" s="23"/>
      <c r="J222" s="23"/>
    </row>
    <row r="223" spans="2:10">
      <c r="B223" s="23"/>
      <c r="C223" s="23"/>
      <c r="D223" s="23"/>
      <c r="E223" s="23"/>
      <c r="F223" s="23"/>
      <c r="G223" s="23"/>
      <c r="H223" s="23"/>
      <c r="I223" s="23"/>
      <c r="J223" s="23"/>
    </row>
    <row r="224" spans="2:10">
      <c r="B224" s="23"/>
      <c r="C224" s="23"/>
      <c r="D224" s="23"/>
      <c r="E224" s="23"/>
      <c r="F224" s="23"/>
      <c r="G224" s="23"/>
      <c r="H224" s="23"/>
      <c r="I224" s="23"/>
      <c r="J224" s="23"/>
    </row>
    <row r="225" spans="2:10">
      <c r="B225" s="23"/>
      <c r="C225" s="23"/>
      <c r="D225" s="23"/>
      <c r="E225" s="23"/>
      <c r="F225" s="23"/>
      <c r="G225" s="23"/>
      <c r="H225" s="23"/>
      <c r="I225" s="23"/>
      <c r="J225" s="23"/>
    </row>
    <row r="226" spans="2:10">
      <c r="B226" s="23"/>
      <c r="C226" s="23"/>
      <c r="D226" s="23"/>
      <c r="E226" s="23"/>
      <c r="F226" s="23"/>
      <c r="G226" s="23"/>
      <c r="H226" s="23"/>
      <c r="I226" s="23"/>
      <c r="J226" s="23"/>
    </row>
    <row r="227" spans="2:10">
      <c r="B227" s="23"/>
      <c r="C227" s="23"/>
      <c r="D227" s="23"/>
      <c r="E227" s="23"/>
      <c r="F227" s="23"/>
      <c r="G227" s="23"/>
      <c r="H227" s="23"/>
      <c r="I227" s="23"/>
      <c r="J227" s="23"/>
    </row>
    <row r="228" spans="2:10"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2:10">
      <c r="B229" s="23"/>
      <c r="C229" s="23"/>
      <c r="D229" s="23"/>
      <c r="E229" s="23"/>
      <c r="F229" s="23"/>
      <c r="G229" s="23"/>
      <c r="H229" s="23"/>
      <c r="I229" s="23"/>
      <c r="J229" s="23"/>
    </row>
    <row r="230" spans="2:10">
      <c r="B230" s="23"/>
      <c r="C230" s="23"/>
      <c r="D230" s="23"/>
      <c r="E230" s="23"/>
      <c r="F230" s="23"/>
      <c r="G230" s="23"/>
      <c r="H230" s="23"/>
      <c r="I230" s="23"/>
      <c r="J230" s="23"/>
    </row>
    <row r="231" spans="2:10"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2:10">
      <c r="B232" s="23"/>
      <c r="C232" s="23"/>
      <c r="D232" s="23"/>
      <c r="E232" s="23"/>
      <c r="F232" s="23"/>
      <c r="G232" s="23"/>
      <c r="H232" s="23"/>
      <c r="I232" s="23"/>
      <c r="J232" s="23"/>
    </row>
    <row r="233" spans="2:10">
      <c r="B233" s="23"/>
      <c r="C233" s="23"/>
      <c r="D233" s="23"/>
      <c r="E233" s="23"/>
      <c r="F233" s="23"/>
      <c r="G233" s="23"/>
      <c r="H233" s="23"/>
      <c r="I233" s="23"/>
      <c r="J233" s="23"/>
    </row>
    <row r="234" spans="2:10">
      <c r="B234" s="23"/>
      <c r="C234" s="23"/>
      <c r="D234" s="23"/>
      <c r="E234" s="23"/>
      <c r="F234" s="23"/>
      <c r="G234" s="23"/>
      <c r="H234" s="23"/>
      <c r="I234" s="23"/>
      <c r="J234" s="23"/>
    </row>
    <row r="235" spans="2:10">
      <c r="B235" s="23"/>
      <c r="C235" s="23"/>
      <c r="D235" s="23"/>
      <c r="E235" s="23"/>
      <c r="F235" s="23"/>
      <c r="G235" s="23"/>
      <c r="H235" s="23"/>
      <c r="I235" s="23"/>
      <c r="J235" s="23"/>
    </row>
    <row r="236" spans="2:10"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2:10">
      <c r="B237" s="23"/>
      <c r="C237" s="23"/>
      <c r="D237" s="23"/>
      <c r="E237" s="23"/>
      <c r="F237" s="23"/>
      <c r="G237" s="23"/>
      <c r="H237" s="23"/>
      <c r="I237" s="23"/>
      <c r="J237" s="23"/>
    </row>
    <row r="238" spans="2:10">
      <c r="B238" s="23"/>
      <c r="C238" s="23"/>
      <c r="D238" s="23"/>
      <c r="E238" s="23"/>
      <c r="F238" s="23"/>
      <c r="G238" s="23"/>
      <c r="H238" s="23"/>
      <c r="I238" s="23"/>
      <c r="J238" s="23"/>
    </row>
    <row r="239" spans="2:10">
      <c r="B239" s="23"/>
      <c r="C239" s="23"/>
      <c r="D239" s="23"/>
      <c r="E239" s="23"/>
      <c r="F239" s="23"/>
      <c r="G239" s="23"/>
      <c r="H239" s="23"/>
      <c r="I239" s="23"/>
      <c r="J239" s="23"/>
    </row>
    <row r="240" spans="2:10">
      <c r="B240" s="23"/>
      <c r="C240" s="23"/>
      <c r="D240" s="23"/>
      <c r="E240" s="23"/>
      <c r="F240" s="23"/>
      <c r="G240" s="23"/>
      <c r="H240" s="23"/>
      <c r="I240" s="23"/>
      <c r="J240" s="23"/>
    </row>
    <row r="241" spans="2:10">
      <c r="B241" s="23"/>
      <c r="C241" s="23"/>
      <c r="D241" s="23"/>
      <c r="E241" s="23"/>
      <c r="F241" s="23"/>
      <c r="G241" s="23"/>
      <c r="H241" s="23"/>
      <c r="I241" s="23"/>
      <c r="J241" s="23"/>
    </row>
    <row r="242" spans="2:10">
      <c r="B242" s="23"/>
      <c r="C242" s="23"/>
      <c r="D242" s="23"/>
      <c r="E242" s="23"/>
      <c r="F242" s="23"/>
      <c r="G242" s="23"/>
      <c r="H242" s="23"/>
      <c r="I242" s="23"/>
      <c r="J242" s="23"/>
    </row>
    <row r="243" spans="2:10">
      <c r="B243" s="23"/>
      <c r="C243" s="23"/>
      <c r="D243" s="23"/>
      <c r="E243" s="23"/>
      <c r="F243" s="23"/>
      <c r="G243" s="23"/>
      <c r="H243" s="23"/>
      <c r="I243" s="23"/>
      <c r="J243" s="23"/>
    </row>
    <row r="244" spans="2:10">
      <c r="B244" s="23"/>
      <c r="C244" s="23"/>
      <c r="D244" s="23"/>
      <c r="E244" s="23"/>
      <c r="F244" s="23"/>
      <c r="G244" s="23"/>
      <c r="H244" s="23"/>
      <c r="I244" s="23"/>
      <c r="J244" s="23"/>
    </row>
    <row r="245" spans="2:10"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2:10">
      <c r="B246" s="23"/>
      <c r="C246" s="23"/>
      <c r="D246" s="23"/>
      <c r="E246" s="23"/>
      <c r="F246" s="23"/>
      <c r="G246" s="23"/>
      <c r="H246" s="23"/>
      <c r="I246" s="23"/>
      <c r="J246" s="23"/>
    </row>
    <row r="247" spans="2:10">
      <c r="B247" s="23"/>
      <c r="C247" s="23"/>
      <c r="D247" s="23"/>
      <c r="E247" s="23"/>
      <c r="F247" s="23"/>
      <c r="G247" s="23"/>
      <c r="H247" s="23"/>
      <c r="I247" s="23"/>
      <c r="J247" s="23"/>
    </row>
    <row r="248" spans="2:10">
      <c r="B248" s="23"/>
      <c r="C248" s="23"/>
      <c r="D248" s="23"/>
      <c r="E248" s="23"/>
      <c r="F248" s="23"/>
      <c r="G248" s="23"/>
      <c r="H248" s="23"/>
      <c r="I248" s="23"/>
      <c r="J248" s="23"/>
    </row>
    <row r="249" spans="2:10">
      <c r="B249" s="23"/>
      <c r="C249" s="23"/>
      <c r="D249" s="23"/>
      <c r="E249" s="23"/>
      <c r="F249" s="23"/>
      <c r="G249" s="23"/>
      <c r="H249" s="23"/>
      <c r="I249" s="23"/>
      <c r="J249" s="23"/>
    </row>
    <row r="250" spans="2:10">
      <c r="B250" s="23"/>
      <c r="C250" s="23"/>
      <c r="D250" s="23"/>
      <c r="E250" s="23"/>
      <c r="F250" s="23"/>
      <c r="G250" s="23"/>
      <c r="H250" s="23"/>
      <c r="I250" s="23"/>
      <c r="J250" s="23"/>
    </row>
    <row r="251" spans="2:10">
      <c r="B251" s="23"/>
      <c r="C251" s="23"/>
      <c r="D251" s="23"/>
      <c r="E251" s="23"/>
      <c r="F251" s="23"/>
      <c r="G251" s="23"/>
      <c r="H251" s="23"/>
      <c r="I251" s="23"/>
      <c r="J251" s="23"/>
    </row>
    <row r="252" spans="2:10">
      <c r="B252" s="23"/>
      <c r="C252" s="23"/>
      <c r="D252" s="23"/>
      <c r="E252" s="23"/>
      <c r="F252" s="23"/>
      <c r="G252" s="23"/>
      <c r="H252" s="23"/>
      <c r="I252" s="23"/>
      <c r="J252" s="23"/>
    </row>
    <row r="253" spans="2:10">
      <c r="B253" s="23"/>
      <c r="C253" s="23"/>
      <c r="D253" s="23"/>
      <c r="E253" s="23"/>
      <c r="F253" s="23"/>
      <c r="G253" s="23"/>
      <c r="H253" s="23"/>
      <c r="I253" s="23"/>
      <c r="J253" s="23"/>
    </row>
    <row r="254" spans="2:10"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2:10">
      <c r="B255" s="23"/>
      <c r="C255" s="23"/>
      <c r="D255" s="23"/>
      <c r="E255" s="23"/>
      <c r="F255" s="23"/>
      <c r="G255" s="23"/>
      <c r="H255" s="23"/>
      <c r="I255" s="23"/>
      <c r="J255" s="23"/>
    </row>
    <row r="256" spans="2:10">
      <c r="B256" s="23"/>
      <c r="C256" s="23"/>
      <c r="D256" s="23"/>
      <c r="E256" s="23"/>
      <c r="F256" s="23"/>
      <c r="G256" s="23"/>
      <c r="H256" s="23"/>
      <c r="I256" s="23"/>
      <c r="J256" s="23"/>
    </row>
    <row r="257" spans="2:10">
      <c r="B257" s="23"/>
      <c r="C257" s="23"/>
      <c r="D257" s="23"/>
      <c r="E257" s="23"/>
      <c r="F257" s="23"/>
      <c r="G257" s="23"/>
      <c r="H257" s="23"/>
      <c r="I257" s="23"/>
      <c r="J257" s="23"/>
    </row>
    <row r="258" spans="2:10">
      <c r="B258" s="23"/>
      <c r="C258" s="23"/>
      <c r="D258" s="23"/>
      <c r="E258" s="23"/>
      <c r="F258" s="23"/>
      <c r="G258" s="23"/>
      <c r="H258" s="23"/>
      <c r="I258" s="23"/>
      <c r="J258" s="23"/>
    </row>
    <row r="259" spans="2:10"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2:10">
      <c r="B260" s="23"/>
      <c r="C260" s="23"/>
      <c r="D260" s="23"/>
      <c r="E260" s="23"/>
      <c r="F260" s="23"/>
      <c r="G260" s="23"/>
      <c r="H260" s="23"/>
      <c r="I260" s="23"/>
      <c r="J260" s="23"/>
    </row>
    <row r="261" spans="2:10">
      <c r="B261" s="23"/>
      <c r="C261" s="23"/>
      <c r="D261" s="23"/>
      <c r="E261" s="23"/>
      <c r="F261" s="23"/>
      <c r="G261" s="23"/>
      <c r="H261" s="23"/>
      <c r="I261" s="23"/>
      <c r="J261" s="23"/>
    </row>
    <row r="262" spans="2:10">
      <c r="B262" s="23"/>
      <c r="C262" s="23"/>
      <c r="D262" s="23"/>
      <c r="E262" s="23"/>
      <c r="F262" s="23"/>
      <c r="G262" s="23"/>
      <c r="H262" s="23"/>
      <c r="I262" s="23"/>
      <c r="J262" s="23"/>
    </row>
    <row r="263" spans="2:10">
      <c r="B263" s="23"/>
      <c r="C263" s="23"/>
      <c r="D263" s="23"/>
      <c r="E263" s="23"/>
      <c r="F263" s="23"/>
      <c r="G263" s="23"/>
      <c r="H263" s="23"/>
      <c r="I263" s="23"/>
      <c r="J263" s="23"/>
    </row>
    <row r="264" spans="2:10">
      <c r="B264" s="23"/>
      <c r="C264" s="23"/>
      <c r="D264" s="23"/>
      <c r="E264" s="23"/>
      <c r="F264" s="23"/>
      <c r="G264" s="23"/>
      <c r="H264" s="23"/>
      <c r="I264" s="23"/>
      <c r="J264" s="23"/>
    </row>
    <row r="265" spans="2:10">
      <c r="B265" s="23"/>
      <c r="C265" s="23"/>
      <c r="D265" s="23"/>
      <c r="E265" s="23"/>
      <c r="F265" s="23"/>
      <c r="G265" s="23"/>
      <c r="H265" s="23"/>
      <c r="I265" s="23"/>
      <c r="J265" s="23"/>
    </row>
    <row r="266" spans="2:10">
      <c r="B266" s="23"/>
      <c r="C266" s="23"/>
      <c r="D266" s="23"/>
      <c r="E266" s="23"/>
      <c r="F266" s="23"/>
      <c r="G266" s="23"/>
      <c r="H266" s="23"/>
      <c r="I266" s="23"/>
      <c r="J266" s="23"/>
    </row>
    <row r="267" spans="2:10">
      <c r="B267" s="23"/>
      <c r="C267" s="23"/>
      <c r="D267" s="23"/>
      <c r="E267" s="23"/>
      <c r="F267" s="23"/>
      <c r="G267" s="23"/>
      <c r="H267" s="23"/>
      <c r="I267" s="23"/>
      <c r="J267" s="23"/>
    </row>
    <row r="268" spans="2:10">
      <c r="B268" s="23"/>
      <c r="C268" s="23"/>
      <c r="D268" s="23"/>
      <c r="E268" s="23"/>
      <c r="F268" s="23"/>
      <c r="G268" s="23"/>
      <c r="H268" s="23"/>
      <c r="I268" s="23"/>
      <c r="J268" s="23"/>
    </row>
    <row r="269" spans="2:10">
      <c r="B269" s="23"/>
      <c r="C269" s="23"/>
      <c r="D269" s="23"/>
      <c r="E269" s="23"/>
      <c r="F269" s="23"/>
      <c r="G269" s="23"/>
      <c r="H269" s="23"/>
      <c r="I269" s="23"/>
      <c r="J269" s="23"/>
    </row>
    <row r="270" spans="2:10">
      <c r="B270" s="23"/>
      <c r="C270" s="23"/>
      <c r="D270" s="23"/>
      <c r="E270" s="23"/>
      <c r="F270" s="23"/>
      <c r="G270" s="23"/>
      <c r="H270" s="23"/>
      <c r="I270" s="23"/>
      <c r="J270" s="23"/>
    </row>
    <row r="271" spans="2:10">
      <c r="B271" s="23"/>
      <c r="C271" s="23"/>
      <c r="D271" s="23"/>
      <c r="E271" s="23"/>
      <c r="F271" s="23"/>
      <c r="G271" s="23"/>
      <c r="H271" s="23"/>
      <c r="I271" s="23"/>
      <c r="J271" s="23"/>
    </row>
    <row r="272" spans="2:10">
      <c r="B272" s="23"/>
      <c r="C272" s="23"/>
      <c r="D272" s="23"/>
      <c r="E272" s="23"/>
      <c r="F272" s="23"/>
      <c r="G272" s="23"/>
      <c r="H272" s="23"/>
      <c r="I272" s="23"/>
      <c r="J272" s="23"/>
    </row>
    <row r="273" spans="2:10">
      <c r="B273" s="23"/>
      <c r="C273" s="23"/>
      <c r="D273" s="23"/>
      <c r="E273" s="23"/>
      <c r="F273" s="23"/>
      <c r="G273" s="23"/>
      <c r="H273" s="23"/>
      <c r="I273" s="23"/>
      <c r="J273" s="23"/>
    </row>
    <row r="274" spans="2:10">
      <c r="B274" s="23"/>
      <c r="C274" s="23"/>
      <c r="D274" s="23"/>
      <c r="E274" s="23"/>
      <c r="F274" s="23"/>
      <c r="G274" s="23"/>
      <c r="H274" s="23"/>
      <c r="I274" s="23"/>
      <c r="J274" s="23"/>
    </row>
    <row r="275" spans="2:10">
      <c r="B275" s="23"/>
      <c r="C275" s="23"/>
      <c r="D275" s="23"/>
      <c r="E275" s="23"/>
      <c r="F275" s="23"/>
      <c r="G275" s="23"/>
      <c r="H275" s="23"/>
      <c r="I275" s="23"/>
      <c r="J275" s="23"/>
    </row>
    <row r="276" spans="2:10">
      <c r="B276" s="23"/>
      <c r="C276" s="23"/>
      <c r="D276" s="23"/>
      <c r="E276" s="23"/>
      <c r="F276" s="23"/>
      <c r="G276" s="23"/>
      <c r="H276" s="23"/>
      <c r="I276" s="23"/>
      <c r="J276" s="23"/>
    </row>
    <row r="277" spans="2:10">
      <c r="B277" s="23"/>
      <c r="C277" s="23"/>
      <c r="D277" s="23"/>
      <c r="E277" s="23"/>
      <c r="F277" s="23"/>
      <c r="G277" s="23"/>
      <c r="H277" s="23"/>
      <c r="I277" s="23"/>
      <c r="J277" s="23"/>
    </row>
    <row r="278" spans="2:10">
      <c r="B278" s="23"/>
      <c r="C278" s="23"/>
      <c r="D278" s="23"/>
      <c r="E278" s="23"/>
      <c r="F278" s="23"/>
      <c r="G278" s="23"/>
      <c r="H278" s="23"/>
      <c r="I278" s="23"/>
      <c r="J278" s="23"/>
    </row>
    <row r="279" spans="2:10">
      <c r="B279" s="23"/>
      <c r="C279" s="23"/>
      <c r="D279" s="23"/>
      <c r="E279" s="23"/>
      <c r="F279" s="23"/>
      <c r="G279" s="23"/>
      <c r="H279" s="23"/>
      <c r="I279" s="23"/>
      <c r="J279" s="23"/>
    </row>
    <row r="280" spans="2:10"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2:10">
      <c r="B281" s="23"/>
      <c r="C281" s="23"/>
      <c r="D281" s="23"/>
      <c r="E281" s="23"/>
      <c r="F281" s="23"/>
      <c r="G281" s="23"/>
      <c r="H281" s="23"/>
      <c r="I281" s="23"/>
      <c r="J281" s="23"/>
    </row>
    <row r="282" spans="2:10">
      <c r="B282" s="23"/>
      <c r="C282" s="23"/>
      <c r="D282" s="23"/>
      <c r="E282" s="23"/>
      <c r="F282" s="23"/>
      <c r="G282" s="23"/>
      <c r="H282" s="23"/>
      <c r="I282" s="23"/>
      <c r="J282" s="23"/>
    </row>
    <row r="283" spans="2:10">
      <c r="B283" s="23"/>
      <c r="C283" s="23"/>
      <c r="D283" s="23"/>
      <c r="E283" s="23"/>
      <c r="F283" s="23"/>
      <c r="G283" s="23"/>
      <c r="H283" s="23"/>
      <c r="I283" s="23"/>
      <c r="J283" s="23"/>
    </row>
    <row r="284" spans="2:10">
      <c r="B284" s="23"/>
      <c r="C284" s="23"/>
      <c r="D284" s="23"/>
      <c r="E284" s="23"/>
      <c r="F284" s="23"/>
      <c r="G284" s="23"/>
      <c r="H284" s="23"/>
      <c r="I284" s="23"/>
      <c r="J284" s="23"/>
    </row>
    <row r="285" spans="2:10">
      <c r="B285" s="23"/>
      <c r="C285" s="23"/>
      <c r="D285" s="23"/>
      <c r="E285" s="23"/>
      <c r="F285" s="23"/>
      <c r="G285" s="23"/>
      <c r="H285" s="23"/>
      <c r="I285" s="23"/>
      <c r="J285" s="23"/>
    </row>
    <row r="286" spans="2:10">
      <c r="B286" s="23"/>
      <c r="C286" s="23"/>
      <c r="D286" s="23"/>
      <c r="E286" s="23"/>
      <c r="F286" s="23"/>
      <c r="G286" s="23"/>
      <c r="H286" s="23"/>
      <c r="I286" s="23"/>
      <c r="J286" s="23"/>
    </row>
    <row r="287" spans="2:10">
      <c r="B287" s="23"/>
      <c r="C287" s="23"/>
      <c r="D287" s="23"/>
      <c r="E287" s="23"/>
      <c r="F287" s="23"/>
      <c r="G287" s="23"/>
      <c r="H287" s="23"/>
      <c r="I287" s="23"/>
      <c r="J287" s="23"/>
    </row>
    <row r="288" spans="2:10"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2:10">
      <c r="B289" s="23"/>
      <c r="C289" s="23"/>
      <c r="D289" s="23"/>
      <c r="E289" s="23"/>
      <c r="F289" s="23"/>
      <c r="G289" s="23"/>
      <c r="H289" s="23"/>
      <c r="I289" s="23"/>
      <c r="J289" s="23"/>
    </row>
    <row r="290" spans="2:10">
      <c r="B290" s="23"/>
      <c r="C290" s="23"/>
      <c r="D290" s="23"/>
      <c r="E290" s="23"/>
      <c r="F290" s="23"/>
      <c r="G290" s="23"/>
      <c r="H290" s="23"/>
      <c r="I290" s="23"/>
      <c r="J290" s="23"/>
    </row>
    <row r="291" spans="2:10">
      <c r="B291" s="23"/>
      <c r="C291" s="23"/>
      <c r="D291" s="23"/>
      <c r="E291" s="23"/>
      <c r="F291" s="23"/>
      <c r="G291" s="23"/>
      <c r="H291" s="23"/>
      <c r="I291" s="23"/>
      <c r="J291" s="23"/>
    </row>
    <row r="292" spans="2:10">
      <c r="B292" s="23"/>
      <c r="C292" s="23"/>
      <c r="D292" s="23"/>
      <c r="E292" s="23"/>
      <c r="F292" s="23"/>
      <c r="G292" s="23"/>
      <c r="H292" s="23"/>
      <c r="I292" s="23"/>
      <c r="J292" s="23"/>
    </row>
    <row r="293" spans="2:10">
      <c r="B293" s="23"/>
      <c r="C293" s="23"/>
      <c r="D293" s="23"/>
      <c r="E293" s="23"/>
      <c r="F293" s="23"/>
      <c r="G293" s="23"/>
      <c r="H293" s="23"/>
      <c r="I293" s="23"/>
      <c r="J293" s="23"/>
    </row>
    <row r="294" spans="2:10">
      <c r="B294" s="23"/>
      <c r="C294" s="23"/>
      <c r="D294" s="23"/>
      <c r="E294" s="23"/>
      <c r="F294" s="23"/>
      <c r="G294" s="23"/>
      <c r="H294" s="23"/>
      <c r="I294" s="23"/>
      <c r="J294" s="23"/>
    </row>
    <row r="295" spans="2:10">
      <c r="B295" s="23"/>
      <c r="C295" s="23"/>
      <c r="D295" s="23"/>
      <c r="E295" s="23"/>
      <c r="F295" s="23"/>
      <c r="G295" s="23"/>
      <c r="H295" s="23"/>
      <c r="I295" s="23"/>
      <c r="J295" s="23"/>
    </row>
    <row r="296" spans="2:10">
      <c r="B296" s="23"/>
      <c r="C296" s="23"/>
      <c r="D296" s="23"/>
      <c r="E296" s="23"/>
      <c r="F296" s="23"/>
      <c r="G296" s="23"/>
      <c r="H296" s="23"/>
      <c r="I296" s="23"/>
      <c r="J296" s="23"/>
    </row>
    <row r="297" spans="2:10">
      <c r="B297" s="23"/>
      <c r="C297" s="23"/>
      <c r="D297" s="23"/>
      <c r="E297" s="23"/>
      <c r="F297" s="23"/>
      <c r="G297" s="23"/>
      <c r="H297" s="23"/>
      <c r="I297" s="23"/>
      <c r="J297" s="23"/>
    </row>
    <row r="298" spans="2:10">
      <c r="B298" s="23"/>
      <c r="C298" s="23"/>
      <c r="D298" s="23"/>
      <c r="E298" s="23"/>
      <c r="F298" s="23"/>
      <c r="G298" s="23"/>
      <c r="H298" s="23"/>
      <c r="I298" s="23"/>
      <c r="J298" s="23"/>
    </row>
    <row r="299" spans="2:10">
      <c r="B299" s="23"/>
      <c r="C299" s="23"/>
      <c r="D299" s="23"/>
      <c r="E299" s="23"/>
      <c r="F299" s="23"/>
      <c r="G299" s="23"/>
      <c r="H299" s="23"/>
      <c r="I299" s="23"/>
      <c r="J299" s="23"/>
    </row>
    <row r="300" spans="2:10">
      <c r="B300" s="23"/>
      <c r="C300" s="23"/>
      <c r="D300" s="23"/>
      <c r="E300" s="23"/>
      <c r="F300" s="23"/>
      <c r="G300" s="23"/>
      <c r="H300" s="23"/>
      <c r="I300" s="23"/>
      <c r="J300" s="23"/>
    </row>
    <row r="301" spans="2:10">
      <c r="B301" s="23"/>
      <c r="C301" s="23"/>
      <c r="D301" s="23"/>
      <c r="E301" s="23"/>
      <c r="F301" s="23"/>
      <c r="G301" s="23"/>
      <c r="H301" s="23"/>
      <c r="I301" s="23"/>
      <c r="J301" s="23"/>
    </row>
    <row r="302" spans="2:10">
      <c r="B302" s="23"/>
      <c r="C302" s="23"/>
      <c r="D302" s="23"/>
      <c r="E302" s="23"/>
      <c r="F302" s="23"/>
      <c r="G302" s="23"/>
      <c r="H302" s="23"/>
      <c r="I302" s="23"/>
      <c r="J302" s="23"/>
    </row>
    <row r="303" spans="2:10">
      <c r="B303" s="23"/>
      <c r="C303" s="23"/>
      <c r="D303" s="23"/>
      <c r="E303" s="23"/>
      <c r="F303" s="23"/>
      <c r="G303" s="23"/>
      <c r="H303" s="23"/>
      <c r="I303" s="23"/>
      <c r="J303" s="23"/>
    </row>
    <row r="304" spans="2:10">
      <c r="B304" s="23"/>
      <c r="C304" s="23"/>
      <c r="D304" s="23"/>
      <c r="E304" s="23"/>
      <c r="F304" s="23"/>
      <c r="G304" s="23"/>
      <c r="H304" s="23"/>
      <c r="I304" s="23"/>
      <c r="J304" s="23"/>
    </row>
    <row r="305" spans="2:10">
      <c r="B305" s="23"/>
      <c r="C305" s="23"/>
      <c r="D305" s="23"/>
      <c r="E305" s="23"/>
      <c r="F305" s="23"/>
      <c r="G305" s="23"/>
      <c r="H305" s="23"/>
      <c r="I305" s="23"/>
      <c r="J305" s="23"/>
    </row>
    <row r="306" spans="2:10">
      <c r="B306" s="23"/>
      <c r="C306" s="23"/>
      <c r="D306" s="23"/>
      <c r="E306" s="23"/>
      <c r="F306" s="23"/>
      <c r="G306" s="23"/>
      <c r="H306" s="23"/>
      <c r="I306" s="23"/>
      <c r="J306" s="23"/>
    </row>
    <row r="307" spans="2:10">
      <c r="B307" s="23"/>
      <c r="C307" s="23"/>
      <c r="D307" s="23"/>
      <c r="E307" s="23"/>
      <c r="F307" s="23"/>
      <c r="G307" s="23"/>
      <c r="H307" s="23"/>
      <c r="I307" s="23"/>
      <c r="J307" s="23"/>
    </row>
    <row r="308" spans="2:10">
      <c r="B308" s="23"/>
      <c r="C308" s="23"/>
      <c r="D308" s="23"/>
      <c r="E308" s="23"/>
      <c r="F308" s="23"/>
      <c r="G308" s="23"/>
      <c r="H308" s="23"/>
      <c r="I308" s="23"/>
      <c r="J308" s="23"/>
    </row>
    <row r="309" spans="2:10">
      <c r="B309" s="23"/>
      <c r="C309" s="23"/>
      <c r="D309" s="23"/>
      <c r="E309" s="23"/>
      <c r="F309" s="23"/>
      <c r="G309" s="23"/>
      <c r="H309" s="23"/>
      <c r="I309" s="23"/>
      <c r="J309" s="23"/>
    </row>
    <row r="310" spans="2:10">
      <c r="B310" s="23"/>
      <c r="C310" s="23"/>
      <c r="D310" s="23"/>
      <c r="E310" s="23"/>
      <c r="F310" s="23"/>
      <c r="G310" s="23"/>
      <c r="H310" s="23"/>
      <c r="I310" s="23"/>
      <c r="J310" s="23"/>
    </row>
    <row r="311" spans="2:10">
      <c r="B311" s="23"/>
      <c r="C311" s="23"/>
      <c r="D311" s="23"/>
      <c r="E311" s="23"/>
      <c r="F311" s="23"/>
      <c r="G311" s="23"/>
      <c r="H311" s="23"/>
      <c r="I311" s="23"/>
      <c r="J311" s="23"/>
    </row>
    <row r="312" spans="2:10">
      <c r="B312" s="23"/>
      <c r="C312" s="23"/>
      <c r="D312" s="23"/>
      <c r="E312" s="23"/>
      <c r="F312" s="23"/>
      <c r="G312" s="23"/>
      <c r="H312" s="23"/>
      <c r="I312" s="23"/>
      <c r="J312" s="23"/>
    </row>
    <row r="313" spans="2:10">
      <c r="B313" s="23"/>
      <c r="C313" s="23"/>
      <c r="D313" s="23"/>
      <c r="E313" s="23"/>
      <c r="F313" s="23"/>
      <c r="G313" s="23"/>
      <c r="H313" s="23"/>
      <c r="I313" s="23"/>
      <c r="J313" s="23"/>
    </row>
    <row r="314" spans="2:10">
      <c r="B314" s="23"/>
      <c r="C314" s="23"/>
      <c r="D314" s="23"/>
      <c r="E314" s="23"/>
      <c r="F314" s="23"/>
      <c r="G314" s="23"/>
      <c r="H314" s="23"/>
      <c r="I314" s="23"/>
      <c r="J314" s="23"/>
    </row>
    <row r="315" spans="2:10"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2:10">
      <c r="B316" s="23"/>
      <c r="C316" s="23"/>
      <c r="D316" s="23"/>
      <c r="E316" s="23"/>
      <c r="F316" s="23"/>
      <c r="G316" s="23"/>
      <c r="H316" s="23"/>
      <c r="I316" s="23"/>
      <c r="J316" s="23"/>
    </row>
    <row r="317" spans="2:10">
      <c r="B317" s="23"/>
      <c r="C317" s="23"/>
      <c r="D317" s="23"/>
      <c r="E317" s="23"/>
      <c r="F317" s="23"/>
      <c r="G317" s="23"/>
      <c r="H317" s="23"/>
      <c r="I317" s="23"/>
      <c r="J317" s="23"/>
    </row>
    <row r="318" spans="2:10">
      <c r="B318" s="23"/>
      <c r="C318" s="23"/>
      <c r="D318" s="23"/>
      <c r="E318" s="23"/>
      <c r="F318" s="23"/>
      <c r="G318" s="23"/>
      <c r="H318" s="23"/>
      <c r="I318" s="23"/>
      <c r="J318" s="23"/>
    </row>
    <row r="319" spans="2:10">
      <c r="B319" s="23"/>
      <c r="C319" s="23"/>
      <c r="D319" s="23"/>
      <c r="E319" s="23"/>
      <c r="F319" s="23"/>
      <c r="G319" s="23"/>
      <c r="H319" s="23"/>
      <c r="I319" s="23"/>
      <c r="J319" s="23"/>
    </row>
    <row r="320" spans="2:10">
      <c r="B320" s="23"/>
      <c r="C320" s="23"/>
      <c r="D320" s="23"/>
      <c r="E320" s="23"/>
      <c r="F320" s="23"/>
      <c r="G320" s="23"/>
      <c r="H320" s="23"/>
      <c r="I320" s="23"/>
      <c r="J320" s="23"/>
    </row>
    <row r="321" spans="2:10">
      <c r="B321" s="23"/>
      <c r="C321" s="23"/>
      <c r="D321" s="23"/>
      <c r="E321" s="23"/>
      <c r="F321" s="23"/>
      <c r="G321" s="23"/>
      <c r="H321" s="23"/>
      <c r="I321" s="23"/>
      <c r="J321" s="23"/>
    </row>
    <row r="322" spans="2:10">
      <c r="B322" s="23"/>
      <c r="C322" s="23"/>
      <c r="D322" s="23"/>
      <c r="E322" s="23"/>
      <c r="F322" s="23"/>
      <c r="G322" s="23"/>
      <c r="H322" s="23"/>
      <c r="I322" s="23"/>
      <c r="J322" s="23"/>
    </row>
    <row r="323" spans="2:10">
      <c r="B323" s="23"/>
      <c r="C323" s="23"/>
      <c r="D323" s="23"/>
      <c r="E323" s="23"/>
      <c r="F323" s="23"/>
      <c r="G323" s="23"/>
      <c r="H323" s="23"/>
      <c r="I323" s="23"/>
      <c r="J323" s="23"/>
    </row>
    <row r="324" spans="2:10">
      <c r="B324" s="23"/>
      <c r="C324" s="23"/>
      <c r="D324" s="23"/>
      <c r="E324" s="23"/>
      <c r="F324" s="23"/>
      <c r="G324" s="23"/>
      <c r="H324" s="23"/>
      <c r="I324" s="23"/>
      <c r="J324" s="23"/>
    </row>
    <row r="325" spans="2:10"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2:10">
      <c r="B326" s="23"/>
      <c r="C326" s="23"/>
      <c r="D326" s="23"/>
      <c r="E326" s="23"/>
      <c r="F326" s="23"/>
      <c r="G326" s="23"/>
      <c r="H326" s="23"/>
      <c r="I326" s="23"/>
      <c r="J326" s="23"/>
    </row>
    <row r="327" spans="2:10">
      <c r="B327" s="23"/>
      <c r="C327" s="23"/>
      <c r="D327" s="23"/>
      <c r="E327" s="23"/>
      <c r="F327" s="23"/>
      <c r="G327" s="23"/>
      <c r="H327" s="23"/>
      <c r="I327" s="23"/>
      <c r="J327" s="23"/>
    </row>
    <row r="328" spans="2:10">
      <c r="B328" s="23"/>
      <c r="C328" s="23"/>
      <c r="D328" s="23"/>
      <c r="E328" s="23"/>
      <c r="F328" s="23"/>
      <c r="G328" s="23"/>
      <c r="H328" s="23"/>
      <c r="I328" s="23"/>
      <c r="J328" s="23"/>
    </row>
    <row r="329" spans="2:10">
      <c r="B329" s="23"/>
      <c r="C329" s="23"/>
      <c r="D329" s="23"/>
      <c r="E329" s="23"/>
      <c r="F329" s="23"/>
      <c r="G329" s="23"/>
      <c r="H329" s="23"/>
      <c r="I329" s="23"/>
      <c r="J329" s="23"/>
    </row>
    <row r="330" spans="2:10">
      <c r="B330" s="23"/>
      <c r="C330" s="23"/>
      <c r="D330" s="23"/>
      <c r="E330" s="23"/>
      <c r="F330" s="23"/>
      <c r="G330" s="23"/>
      <c r="H330" s="23"/>
      <c r="I330" s="23"/>
      <c r="J330" s="23"/>
    </row>
    <row r="331" spans="2:10">
      <c r="B331" s="23"/>
      <c r="C331" s="23"/>
      <c r="D331" s="23"/>
      <c r="E331" s="23"/>
      <c r="F331" s="23"/>
      <c r="G331" s="23"/>
      <c r="H331" s="23"/>
      <c r="I331" s="23"/>
      <c r="J331" s="23"/>
    </row>
    <row r="332" spans="2:10"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2:10">
      <c r="B333" s="23"/>
      <c r="C333" s="23"/>
      <c r="D333" s="23"/>
      <c r="E333" s="23"/>
      <c r="F333" s="23"/>
      <c r="G333" s="23"/>
      <c r="H333" s="23"/>
      <c r="I333" s="23"/>
      <c r="J333" s="23"/>
    </row>
    <row r="334" spans="2:10">
      <c r="B334" s="23"/>
      <c r="C334" s="23"/>
      <c r="D334" s="23"/>
      <c r="E334" s="23"/>
      <c r="F334" s="23"/>
      <c r="G334" s="23"/>
      <c r="H334" s="23"/>
      <c r="I334" s="23"/>
      <c r="J334" s="23"/>
    </row>
    <row r="335" spans="2:10">
      <c r="B335" s="23"/>
      <c r="C335" s="23"/>
      <c r="D335" s="23"/>
      <c r="E335" s="23"/>
      <c r="F335" s="23"/>
      <c r="G335" s="23"/>
      <c r="H335" s="23"/>
      <c r="I335" s="23"/>
      <c r="J335" s="23"/>
    </row>
    <row r="336" spans="2:10">
      <c r="B336" s="23"/>
      <c r="C336" s="23"/>
      <c r="D336" s="23"/>
      <c r="E336" s="23"/>
      <c r="F336" s="23"/>
      <c r="G336" s="23"/>
      <c r="H336" s="23"/>
      <c r="I336" s="23"/>
      <c r="J336" s="23"/>
    </row>
    <row r="337" spans="2:10">
      <c r="B337" s="23"/>
      <c r="C337" s="23"/>
      <c r="D337" s="23"/>
      <c r="E337" s="23"/>
      <c r="F337" s="23"/>
      <c r="G337" s="23"/>
      <c r="H337" s="23"/>
      <c r="I337" s="23"/>
      <c r="J337" s="23"/>
    </row>
    <row r="338" spans="2:10">
      <c r="B338" s="23"/>
      <c r="C338" s="23"/>
      <c r="D338" s="23"/>
      <c r="E338" s="23"/>
      <c r="F338" s="23"/>
      <c r="G338" s="23"/>
      <c r="H338" s="23"/>
      <c r="I338" s="23"/>
      <c r="J338" s="23"/>
    </row>
    <row r="339" spans="2:10">
      <c r="B339" s="23"/>
      <c r="C339" s="23"/>
      <c r="D339" s="23"/>
      <c r="E339" s="23"/>
      <c r="F339" s="23"/>
      <c r="G339" s="23"/>
      <c r="H339" s="23"/>
      <c r="I339" s="23"/>
      <c r="J339" s="23"/>
    </row>
    <row r="340" spans="2:10">
      <c r="B340" s="23"/>
      <c r="C340" s="23"/>
      <c r="D340" s="23"/>
      <c r="E340" s="23"/>
      <c r="F340" s="23"/>
      <c r="G340" s="23"/>
      <c r="H340" s="23"/>
      <c r="I340" s="23"/>
      <c r="J340" s="23"/>
    </row>
    <row r="341" spans="2:10">
      <c r="B341" s="23"/>
      <c r="C341" s="23"/>
      <c r="D341" s="23"/>
      <c r="E341" s="23"/>
      <c r="F341" s="23"/>
      <c r="G341" s="23"/>
      <c r="H341" s="23"/>
      <c r="I341" s="23"/>
      <c r="J341" s="23"/>
    </row>
    <row r="342" spans="2:10">
      <c r="B342" s="23"/>
      <c r="C342" s="23"/>
      <c r="D342" s="23"/>
      <c r="E342" s="23"/>
      <c r="F342" s="23"/>
      <c r="G342" s="23"/>
      <c r="H342" s="23"/>
      <c r="I342" s="23"/>
      <c r="J342" s="23"/>
    </row>
    <row r="343" spans="2:10">
      <c r="B343" s="23"/>
      <c r="C343" s="23"/>
      <c r="D343" s="23"/>
      <c r="E343" s="23"/>
      <c r="F343" s="23"/>
      <c r="G343" s="23"/>
      <c r="H343" s="23"/>
      <c r="I343" s="23"/>
      <c r="J343" s="23"/>
    </row>
    <row r="344" spans="2:10">
      <c r="B344" s="23"/>
      <c r="C344" s="23"/>
      <c r="D344" s="23"/>
      <c r="E344" s="23"/>
      <c r="F344" s="23"/>
      <c r="G344" s="23"/>
      <c r="H344" s="23"/>
      <c r="I344" s="23"/>
      <c r="J344" s="23"/>
    </row>
    <row r="345" spans="2:10">
      <c r="B345" s="23"/>
      <c r="C345" s="23"/>
      <c r="D345" s="23"/>
      <c r="E345" s="23"/>
      <c r="F345" s="23"/>
      <c r="G345" s="23"/>
      <c r="H345" s="23"/>
      <c r="I345" s="23"/>
      <c r="J345" s="23"/>
    </row>
    <row r="346" spans="2:10">
      <c r="B346" s="23"/>
      <c r="C346" s="23"/>
      <c r="D346" s="23"/>
      <c r="E346" s="23"/>
      <c r="F346" s="23"/>
      <c r="G346" s="23"/>
      <c r="H346" s="23"/>
      <c r="I346" s="23"/>
      <c r="J346" s="23"/>
    </row>
    <row r="347" spans="2:10">
      <c r="B347" s="23"/>
      <c r="C347" s="23"/>
      <c r="D347" s="23"/>
      <c r="E347" s="23"/>
      <c r="F347" s="23"/>
      <c r="G347" s="23"/>
      <c r="H347" s="23"/>
      <c r="I347" s="23"/>
      <c r="J347" s="23"/>
    </row>
    <row r="348" spans="2:10">
      <c r="B348" s="23"/>
      <c r="C348" s="23"/>
      <c r="D348" s="23"/>
      <c r="E348" s="23"/>
      <c r="F348" s="23"/>
      <c r="G348" s="23"/>
      <c r="H348" s="23"/>
      <c r="I348" s="23"/>
      <c r="J348" s="23"/>
    </row>
    <row r="349" spans="2:10">
      <c r="B349" s="23"/>
      <c r="C349" s="23"/>
      <c r="D349" s="23"/>
      <c r="E349" s="23"/>
      <c r="F349" s="23"/>
      <c r="G349" s="23"/>
      <c r="H349" s="23"/>
      <c r="I349" s="23"/>
      <c r="J349" s="23"/>
    </row>
    <row r="350" spans="2:10">
      <c r="B350" s="23"/>
      <c r="C350" s="23"/>
      <c r="D350" s="23"/>
      <c r="E350" s="23"/>
      <c r="F350" s="23"/>
      <c r="G350" s="23"/>
      <c r="H350" s="23"/>
      <c r="I350" s="23"/>
      <c r="J350" s="23"/>
    </row>
    <row r="351" spans="2:10">
      <c r="B351" s="23"/>
      <c r="C351" s="23"/>
      <c r="D351" s="23"/>
      <c r="E351" s="23"/>
      <c r="F351" s="23"/>
      <c r="G351" s="23"/>
      <c r="H351" s="23"/>
      <c r="I351" s="23"/>
      <c r="J351" s="23"/>
    </row>
    <row r="352" spans="2:10">
      <c r="B352" s="23"/>
      <c r="C352" s="23"/>
      <c r="D352" s="23"/>
      <c r="E352" s="23"/>
      <c r="F352" s="23"/>
      <c r="G352" s="23"/>
      <c r="H352" s="23"/>
      <c r="I352" s="23"/>
      <c r="J352" s="23"/>
    </row>
    <row r="353" spans="2:10"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2:10">
      <c r="B354" s="23"/>
      <c r="C354" s="23"/>
      <c r="D354" s="23"/>
      <c r="E354" s="23"/>
      <c r="F354" s="23"/>
      <c r="G354" s="23"/>
      <c r="H354" s="23"/>
      <c r="I354" s="23"/>
      <c r="J354" s="23"/>
    </row>
    <row r="355" spans="2:10">
      <c r="B355" s="23"/>
      <c r="C355" s="23"/>
      <c r="D355" s="23"/>
      <c r="E355" s="23"/>
      <c r="F355" s="23"/>
      <c r="G355" s="23"/>
      <c r="H355" s="23"/>
      <c r="I355" s="23"/>
      <c r="J355" s="23"/>
    </row>
    <row r="356" spans="2:10">
      <c r="B356" s="23"/>
      <c r="C356" s="23"/>
      <c r="D356" s="23"/>
      <c r="E356" s="23"/>
      <c r="F356" s="23"/>
      <c r="G356" s="23"/>
      <c r="H356" s="23"/>
      <c r="I356" s="23"/>
      <c r="J356" s="23"/>
    </row>
    <row r="357" spans="2:10">
      <c r="B357" s="23"/>
      <c r="C357" s="23"/>
      <c r="D357" s="23"/>
      <c r="E357" s="23"/>
      <c r="F357" s="23"/>
      <c r="G357" s="23"/>
      <c r="H357" s="23"/>
      <c r="I357" s="23"/>
      <c r="J357" s="23"/>
    </row>
    <row r="358" spans="2:10">
      <c r="B358" s="23"/>
      <c r="C358" s="23"/>
      <c r="D358" s="23"/>
      <c r="E358" s="23"/>
      <c r="F358" s="23"/>
      <c r="G358" s="23"/>
      <c r="H358" s="23"/>
      <c r="I358" s="23"/>
      <c r="J358" s="23"/>
    </row>
    <row r="359" spans="2:10">
      <c r="B359" s="23"/>
      <c r="C359" s="23"/>
      <c r="D359" s="23"/>
      <c r="E359" s="23"/>
      <c r="F359" s="23"/>
      <c r="G359" s="23"/>
      <c r="H359" s="23"/>
      <c r="I359" s="23"/>
      <c r="J359" s="23"/>
    </row>
    <row r="360" spans="2:10"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2:10">
      <c r="B361" s="23"/>
      <c r="C361" s="23"/>
      <c r="D361" s="23"/>
      <c r="E361" s="23"/>
      <c r="F361" s="23"/>
      <c r="G361" s="23"/>
      <c r="H361" s="23"/>
      <c r="I361" s="23"/>
      <c r="J361" s="23"/>
    </row>
    <row r="362" spans="2:10">
      <c r="B362" s="23"/>
      <c r="C362" s="23"/>
      <c r="D362" s="23"/>
      <c r="E362" s="23"/>
      <c r="F362" s="23"/>
      <c r="G362" s="23"/>
      <c r="H362" s="23"/>
      <c r="I362" s="23"/>
      <c r="J362" s="23"/>
    </row>
    <row r="363" spans="2:10">
      <c r="B363" s="23"/>
      <c r="C363" s="23"/>
      <c r="D363" s="23"/>
      <c r="E363" s="23"/>
      <c r="F363" s="23"/>
      <c r="G363" s="23"/>
      <c r="H363" s="23"/>
      <c r="I363" s="23"/>
      <c r="J363" s="23"/>
    </row>
    <row r="364" spans="2:10">
      <c r="B364" s="23"/>
      <c r="C364" s="23"/>
      <c r="D364" s="23"/>
      <c r="E364" s="23"/>
      <c r="F364" s="23"/>
      <c r="G364" s="23"/>
      <c r="H364" s="23"/>
      <c r="I364" s="23"/>
      <c r="J364" s="23"/>
    </row>
    <row r="365" spans="2:10">
      <c r="B365" s="23"/>
      <c r="C365" s="23"/>
      <c r="D365" s="23"/>
      <c r="E365" s="23"/>
      <c r="F365" s="23"/>
      <c r="G365" s="23"/>
      <c r="H365" s="23"/>
      <c r="I365" s="23"/>
      <c r="J365" s="23"/>
    </row>
    <row r="366" spans="2:10">
      <c r="B366" s="23"/>
      <c r="C366" s="23"/>
      <c r="D366" s="23"/>
      <c r="E366" s="23"/>
      <c r="F366" s="23"/>
      <c r="G366" s="23"/>
      <c r="H366" s="23"/>
      <c r="I366" s="23"/>
      <c r="J366" s="23"/>
    </row>
    <row r="367" spans="2:10">
      <c r="B367" s="23"/>
      <c r="C367" s="23"/>
      <c r="D367" s="23"/>
      <c r="E367" s="23"/>
      <c r="F367" s="23"/>
      <c r="G367" s="23"/>
      <c r="H367" s="23"/>
      <c r="I367" s="23"/>
      <c r="J367" s="23"/>
    </row>
    <row r="368" spans="2:10">
      <c r="B368" s="23"/>
      <c r="C368" s="23"/>
      <c r="D368" s="23"/>
      <c r="E368" s="23"/>
      <c r="F368" s="23"/>
      <c r="G368" s="23"/>
      <c r="H368" s="23"/>
      <c r="I368" s="23"/>
      <c r="J368" s="23"/>
    </row>
    <row r="369" spans="2:10">
      <c r="B369" s="23"/>
      <c r="C369" s="23"/>
      <c r="D369" s="23"/>
      <c r="E369" s="23"/>
      <c r="F369" s="23"/>
      <c r="G369" s="23"/>
      <c r="H369" s="23"/>
      <c r="I369" s="23"/>
      <c r="J369" s="23"/>
    </row>
    <row r="370" spans="2:10">
      <c r="B370" s="23"/>
      <c r="C370" s="23"/>
      <c r="D370" s="23"/>
      <c r="E370" s="23"/>
      <c r="F370" s="23"/>
      <c r="G370" s="23"/>
      <c r="H370" s="23"/>
      <c r="I370" s="23"/>
      <c r="J370" s="23"/>
    </row>
    <row r="371" spans="2:10">
      <c r="B371" s="23"/>
      <c r="C371" s="23"/>
      <c r="D371" s="23"/>
      <c r="E371" s="23"/>
      <c r="F371" s="23"/>
      <c r="G371" s="23"/>
      <c r="H371" s="23"/>
      <c r="I371" s="23"/>
      <c r="J371" s="23"/>
    </row>
    <row r="372" spans="2:10">
      <c r="B372" s="23"/>
      <c r="C372" s="23"/>
      <c r="D372" s="23"/>
      <c r="E372" s="23"/>
      <c r="F372" s="23"/>
      <c r="G372" s="23"/>
      <c r="H372" s="23"/>
      <c r="I372" s="23"/>
      <c r="J372" s="23"/>
    </row>
    <row r="373" spans="2:10">
      <c r="B373" s="23"/>
      <c r="C373" s="23"/>
      <c r="D373" s="23"/>
      <c r="E373" s="23"/>
      <c r="F373" s="23"/>
      <c r="G373" s="23"/>
      <c r="H373" s="23"/>
      <c r="I373" s="23"/>
      <c r="J373" s="23"/>
    </row>
    <row r="374" spans="2:10">
      <c r="B374" s="23"/>
      <c r="C374" s="23"/>
      <c r="D374" s="23"/>
      <c r="E374" s="23"/>
      <c r="F374" s="23"/>
      <c r="G374" s="23"/>
      <c r="H374" s="23"/>
      <c r="I374" s="23"/>
      <c r="J374" s="23"/>
    </row>
    <row r="375" spans="2:10">
      <c r="B375" s="23"/>
      <c r="C375" s="23"/>
      <c r="D375" s="23"/>
      <c r="E375" s="23"/>
      <c r="F375" s="23"/>
      <c r="G375" s="23"/>
      <c r="H375" s="23"/>
      <c r="I375" s="23"/>
      <c r="J375" s="23"/>
    </row>
    <row r="376" spans="2:10">
      <c r="B376" s="23"/>
      <c r="C376" s="23"/>
      <c r="D376" s="23"/>
      <c r="E376" s="23"/>
      <c r="F376" s="23"/>
      <c r="G376" s="23"/>
      <c r="H376" s="23"/>
      <c r="I376" s="23"/>
      <c r="J376" s="23"/>
    </row>
    <row r="377" spans="2:10">
      <c r="B377" s="23"/>
      <c r="C377" s="23"/>
      <c r="D377" s="23"/>
      <c r="E377" s="23"/>
      <c r="F377" s="23"/>
      <c r="G377" s="23"/>
      <c r="H377" s="23"/>
      <c r="I377" s="23"/>
      <c r="J377" s="23"/>
    </row>
    <row r="378" spans="2:10">
      <c r="B378" s="23"/>
      <c r="C378" s="23"/>
      <c r="D378" s="23"/>
      <c r="E378" s="23"/>
      <c r="F378" s="23"/>
      <c r="G378" s="23"/>
      <c r="H378" s="23"/>
      <c r="I378" s="23"/>
      <c r="J378" s="23"/>
    </row>
    <row r="379" spans="2:10">
      <c r="B379" s="23"/>
      <c r="C379" s="23"/>
      <c r="D379" s="23"/>
      <c r="E379" s="23"/>
      <c r="F379" s="23"/>
      <c r="G379" s="23"/>
      <c r="H379" s="23"/>
      <c r="I379" s="23"/>
      <c r="J379" s="23"/>
    </row>
    <row r="380" spans="2:10">
      <c r="B380" s="23"/>
      <c r="C380" s="23"/>
      <c r="D380" s="23"/>
      <c r="E380" s="23"/>
      <c r="F380" s="23"/>
      <c r="G380" s="23"/>
      <c r="H380" s="23"/>
      <c r="I380" s="23"/>
      <c r="J380" s="23"/>
    </row>
    <row r="381" spans="2:10">
      <c r="B381" s="23"/>
      <c r="C381" s="23"/>
      <c r="D381" s="23"/>
      <c r="E381" s="23"/>
      <c r="F381" s="23"/>
      <c r="G381" s="23"/>
      <c r="H381" s="23"/>
      <c r="I381" s="23"/>
      <c r="J381" s="23"/>
    </row>
    <row r="382" spans="2:10">
      <c r="B382" s="23"/>
      <c r="C382" s="23"/>
      <c r="D382" s="23"/>
      <c r="E382" s="23"/>
      <c r="F382" s="23"/>
      <c r="G382" s="23"/>
      <c r="H382" s="23"/>
      <c r="I382" s="23"/>
      <c r="J382" s="23"/>
    </row>
    <row r="383" spans="2:10">
      <c r="B383" s="23"/>
      <c r="C383" s="23"/>
      <c r="D383" s="23"/>
      <c r="E383" s="23"/>
      <c r="F383" s="23"/>
      <c r="G383" s="23"/>
      <c r="H383" s="23"/>
      <c r="I383" s="23"/>
      <c r="J383" s="23"/>
    </row>
    <row r="384" spans="2:10">
      <c r="B384" s="23"/>
      <c r="C384" s="23"/>
      <c r="D384" s="23"/>
      <c r="E384" s="23"/>
      <c r="F384" s="23"/>
      <c r="G384" s="23"/>
      <c r="H384" s="23"/>
      <c r="I384" s="23"/>
      <c r="J384" s="23"/>
    </row>
    <row r="385" spans="2:10">
      <c r="B385" s="23"/>
      <c r="C385" s="23"/>
      <c r="D385" s="23"/>
      <c r="E385" s="23"/>
      <c r="F385" s="23"/>
      <c r="G385" s="23"/>
      <c r="H385" s="23"/>
      <c r="I385" s="23"/>
      <c r="J385" s="23"/>
    </row>
    <row r="386" spans="2:10">
      <c r="B386" s="23"/>
      <c r="C386" s="23"/>
      <c r="D386" s="23"/>
      <c r="E386" s="23"/>
      <c r="F386" s="23"/>
      <c r="G386" s="23"/>
      <c r="H386" s="23"/>
      <c r="I386" s="23"/>
      <c r="J386" s="23"/>
    </row>
    <row r="387" spans="2:10">
      <c r="B387" s="23"/>
      <c r="C387" s="23"/>
      <c r="D387" s="23"/>
      <c r="E387" s="23"/>
      <c r="F387" s="23"/>
      <c r="G387" s="23"/>
      <c r="H387" s="23"/>
      <c r="I387" s="23"/>
      <c r="J387" s="23"/>
    </row>
    <row r="388" spans="2:10">
      <c r="B388" s="23"/>
      <c r="C388" s="23"/>
      <c r="D388" s="23"/>
      <c r="E388" s="23"/>
      <c r="F388" s="23"/>
      <c r="G388" s="23"/>
      <c r="H388" s="23"/>
      <c r="I388" s="23"/>
      <c r="J388" s="23"/>
    </row>
    <row r="389" spans="2:10">
      <c r="B389" s="23"/>
      <c r="C389" s="23"/>
      <c r="D389" s="23"/>
      <c r="E389" s="23"/>
      <c r="F389" s="23"/>
      <c r="G389" s="23"/>
      <c r="H389" s="23"/>
      <c r="I389" s="23"/>
      <c r="J389" s="23"/>
    </row>
    <row r="390" spans="2:10">
      <c r="B390" s="23"/>
      <c r="C390" s="23"/>
      <c r="D390" s="23"/>
      <c r="E390" s="23"/>
      <c r="F390" s="23"/>
      <c r="G390" s="23"/>
      <c r="H390" s="23"/>
      <c r="I390" s="23"/>
      <c r="J390" s="23"/>
    </row>
    <row r="391" spans="2:10">
      <c r="B391" s="23"/>
      <c r="C391" s="23"/>
      <c r="D391" s="23"/>
      <c r="E391" s="23"/>
      <c r="F391" s="23"/>
      <c r="G391" s="23"/>
      <c r="H391" s="23"/>
      <c r="I391" s="23"/>
      <c r="J391" s="23"/>
    </row>
    <row r="392" spans="2:10">
      <c r="B392" s="23"/>
      <c r="C392" s="23"/>
      <c r="D392" s="23"/>
      <c r="E392" s="23"/>
      <c r="F392" s="23"/>
      <c r="G392" s="23"/>
      <c r="H392" s="23"/>
      <c r="I392" s="23"/>
      <c r="J392" s="23"/>
    </row>
    <row r="393" spans="2:10">
      <c r="B393" s="23"/>
      <c r="C393" s="23"/>
      <c r="D393" s="23"/>
      <c r="E393" s="23"/>
      <c r="F393" s="23"/>
      <c r="G393" s="23"/>
      <c r="H393" s="23"/>
      <c r="I393" s="23"/>
      <c r="J393" s="23"/>
    </row>
    <row r="394" spans="2:10">
      <c r="B394" s="23"/>
      <c r="C394" s="23"/>
      <c r="D394" s="23"/>
      <c r="E394" s="23"/>
      <c r="F394" s="23"/>
      <c r="G394" s="23"/>
      <c r="H394" s="23"/>
      <c r="I394" s="23"/>
      <c r="J394" s="23"/>
    </row>
    <row r="395" spans="2:10">
      <c r="B395" s="23"/>
      <c r="C395" s="23"/>
      <c r="D395" s="23"/>
      <c r="E395" s="23"/>
      <c r="F395" s="23"/>
      <c r="G395" s="23"/>
      <c r="H395" s="23"/>
      <c r="I395" s="23"/>
      <c r="J395" s="23"/>
    </row>
    <row r="396" spans="2:10">
      <c r="B396" s="23"/>
      <c r="C396" s="23"/>
      <c r="D396" s="23"/>
      <c r="E396" s="23"/>
      <c r="F396" s="23"/>
      <c r="G396" s="23"/>
      <c r="H396" s="23"/>
      <c r="I396" s="23"/>
      <c r="J396" s="23"/>
    </row>
    <row r="397" spans="2:10">
      <c r="B397" s="23"/>
      <c r="C397" s="23"/>
      <c r="D397" s="23"/>
      <c r="E397" s="23"/>
      <c r="F397" s="23"/>
      <c r="G397" s="23"/>
      <c r="H397" s="23"/>
      <c r="I397" s="23"/>
      <c r="J397" s="23"/>
    </row>
    <row r="398" spans="2:10">
      <c r="B398" s="23"/>
      <c r="C398" s="23"/>
      <c r="D398" s="23"/>
      <c r="E398" s="23"/>
      <c r="F398" s="23"/>
      <c r="G398" s="23"/>
      <c r="H398" s="23"/>
      <c r="I398" s="23"/>
      <c r="J398" s="23"/>
    </row>
    <row r="399" spans="2:10">
      <c r="B399" s="23"/>
      <c r="C399" s="23"/>
      <c r="D399" s="23"/>
      <c r="E399" s="23"/>
      <c r="F399" s="23"/>
      <c r="G399" s="23"/>
      <c r="H399" s="23"/>
      <c r="I399" s="23"/>
      <c r="J399" s="23"/>
    </row>
    <row r="400" spans="2:10">
      <c r="B400" s="23"/>
      <c r="C400" s="23"/>
      <c r="D400" s="23"/>
      <c r="E400" s="23"/>
      <c r="F400" s="23"/>
      <c r="G400" s="23"/>
      <c r="H400" s="23"/>
      <c r="I400" s="23"/>
      <c r="J400" s="23"/>
    </row>
    <row r="401" spans="2:10">
      <c r="B401" s="23"/>
      <c r="C401" s="23"/>
      <c r="D401" s="23"/>
      <c r="E401" s="23"/>
      <c r="F401" s="23"/>
      <c r="G401" s="23"/>
      <c r="H401" s="23"/>
      <c r="I401" s="23"/>
      <c r="J401" s="23"/>
    </row>
    <row r="402" spans="2:10">
      <c r="B402" s="23"/>
      <c r="C402" s="23"/>
      <c r="D402" s="23"/>
      <c r="E402" s="23"/>
      <c r="F402" s="23"/>
      <c r="G402" s="23"/>
      <c r="H402" s="23"/>
      <c r="I402" s="23"/>
      <c r="J402" s="23"/>
    </row>
    <row r="403" spans="2:10">
      <c r="B403" s="23"/>
      <c r="C403" s="23"/>
      <c r="D403" s="23"/>
      <c r="E403" s="23"/>
      <c r="F403" s="23"/>
      <c r="G403" s="23"/>
      <c r="H403" s="23"/>
      <c r="I403" s="23"/>
      <c r="J403" s="23"/>
    </row>
    <row r="404" spans="2:10">
      <c r="B404" s="23"/>
      <c r="C404" s="23"/>
      <c r="D404" s="23"/>
      <c r="E404" s="23"/>
      <c r="F404" s="23"/>
      <c r="G404" s="23"/>
      <c r="H404" s="23"/>
      <c r="I404" s="23"/>
      <c r="J404" s="23"/>
    </row>
    <row r="405" spans="2:10">
      <c r="B405" s="23"/>
      <c r="C405" s="23"/>
      <c r="D405" s="23"/>
      <c r="E405" s="23"/>
      <c r="F405" s="23"/>
      <c r="G405" s="23"/>
      <c r="H405" s="23"/>
      <c r="I405" s="23"/>
      <c r="J405" s="23"/>
    </row>
    <row r="406" spans="2:10">
      <c r="B406" s="23"/>
      <c r="C406" s="23"/>
      <c r="D406" s="23"/>
      <c r="E406" s="23"/>
      <c r="F406" s="23"/>
      <c r="G406" s="23"/>
      <c r="H406" s="23"/>
      <c r="I406" s="23"/>
      <c r="J406" s="23"/>
    </row>
    <row r="407" spans="2:10"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2:10">
      <c r="B408" s="23"/>
      <c r="C408" s="23"/>
      <c r="D408" s="23"/>
      <c r="E408" s="23"/>
      <c r="F408" s="23"/>
      <c r="G408" s="23"/>
      <c r="H408" s="23"/>
      <c r="I408" s="23"/>
      <c r="J408" s="23"/>
    </row>
    <row r="409" spans="2:10">
      <c r="B409" s="23"/>
      <c r="C409" s="23"/>
      <c r="D409" s="23"/>
      <c r="E409" s="23"/>
      <c r="F409" s="23"/>
      <c r="G409" s="23"/>
      <c r="H409" s="23"/>
      <c r="I409" s="23"/>
      <c r="J409" s="23"/>
    </row>
    <row r="410" spans="2:10">
      <c r="B410" s="23"/>
      <c r="C410" s="23"/>
      <c r="D410" s="23"/>
      <c r="E410" s="23"/>
      <c r="F410" s="23"/>
      <c r="G410" s="23"/>
      <c r="H410" s="23"/>
      <c r="I410" s="23"/>
      <c r="J410" s="23"/>
    </row>
    <row r="411" spans="2:10">
      <c r="B411" s="23"/>
      <c r="C411" s="23"/>
      <c r="D411" s="23"/>
      <c r="E411" s="23"/>
      <c r="F411" s="23"/>
      <c r="G411" s="23"/>
      <c r="H411" s="23"/>
      <c r="I411" s="23"/>
      <c r="J411" s="23"/>
    </row>
    <row r="412" spans="2:10">
      <c r="B412" s="23"/>
      <c r="C412" s="23"/>
      <c r="D412" s="23"/>
      <c r="E412" s="23"/>
      <c r="F412" s="23"/>
      <c r="G412" s="23"/>
      <c r="H412" s="23"/>
      <c r="I412" s="23"/>
      <c r="J412" s="23"/>
    </row>
    <row r="413" spans="2:10">
      <c r="B413" s="23"/>
      <c r="C413" s="23"/>
      <c r="D413" s="23"/>
      <c r="E413" s="23"/>
      <c r="F413" s="23"/>
      <c r="G413" s="23"/>
      <c r="H413" s="23"/>
      <c r="I413" s="23"/>
      <c r="J413" s="23"/>
    </row>
    <row r="414" spans="2:10">
      <c r="B414" s="23"/>
      <c r="C414" s="23"/>
      <c r="D414" s="23"/>
      <c r="E414" s="23"/>
      <c r="F414" s="23"/>
      <c r="G414" s="23"/>
      <c r="H414" s="23"/>
      <c r="I414" s="23"/>
      <c r="J414" s="23"/>
    </row>
    <row r="415" spans="2:10">
      <c r="B415" s="23"/>
      <c r="C415" s="23"/>
      <c r="D415" s="23"/>
      <c r="E415" s="23"/>
      <c r="F415" s="23"/>
      <c r="G415" s="23"/>
      <c r="H415" s="23"/>
      <c r="I415" s="23"/>
      <c r="J415" s="23"/>
    </row>
    <row r="416" spans="2:10">
      <c r="B416" s="23"/>
      <c r="C416" s="23"/>
      <c r="D416" s="23"/>
      <c r="E416" s="23"/>
      <c r="F416" s="23"/>
      <c r="G416" s="23"/>
      <c r="H416" s="23"/>
      <c r="I416" s="23"/>
      <c r="J416" s="23"/>
    </row>
    <row r="417" spans="2:10">
      <c r="B417" s="23"/>
      <c r="C417" s="23"/>
      <c r="D417" s="23"/>
      <c r="E417" s="23"/>
      <c r="F417" s="23"/>
      <c r="G417" s="23"/>
      <c r="H417" s="23"/>
      <c r="I417" s="23"/>
      <c r="J417" s="23"/>
    </row>
    <row r="418" spans="2:10">
      <c r="B418" s="23"/>
      <c r="C418" s="23"/>
      <c r="D418" s="23"/>
      <c r="E418" s="23"/>
      <c r="F418" s="23"/>
      <c r="G418" s="23"/>
      <c r="H418" s="23"/>
      <c r="I418" s="23"/>
      <c r="J418" s="23"/>
    </row>
    <row r="419" spans="2:10">
      <c r="B419" s="23"/>
      <c r="C419" s="23"/>
      <c r="D419" s="23"/>
      <c r="E419" s="23"/>
      <c r="F419" s="23"/>
      <c r="G419" s="23"/>
      <c r="H419" s="23"/>
      <c r="I419" s="23"/>
      <c r="J419" s="23"/>
    </row>
    <row r="420" spans="2:10">
      <c r="B420" s="23"/>
      <c r="C420" s="23"/>
      <c r="D420" s="23"/>
      <c r="E420" s="23"/>
      <c r="F420" s="23"/>
      <c r="G420" s="23"/>
      <c r="H420" s="23"/>
      <c r="I420" s="23"/>
      <c r="J420" s="23"/>
    </row>
    <row r="421" spans="2:10">
      <c r="B421" s="23"/>
      <c r="C421" s="23"/>
      <c r="D421" s="23"/>
      <c r="E421" s="23"/>
      <c r="F421" s="23"/>
      <c r="G421" s="23"/>
      <c r="H421" s="23"/>
      <c r="I421" s="23"/>
      <c r="J421" s="23"/>
    </row>
    <row r="422" spans="2:10">
      <c r="B422" s="23"/>
      <c r="C422" s="23"/>
      <c r="D422" s="23"/>
      <c r="E422" s="23"/>
      <c r="F422" s="23"/>
      <c r="G422" s="23"/>
      <c r="H422" s="23"/>
      <c r="I422" s="23"/>
      <c r="J422" s="23"/>
    </row>
    <row r="423" spans="2:10">
      <c r="B423" s="23"/>
      <c r="C423" s="23"/>
      <c r="D423" s="23"/>
      <c r="E423" s="23"/>
      <c r="F423" s="23"/>
      <c r="G423" s="23"/>
      <c r="H423" s="23"/>
      <c r="I423" s="23"/>
      <c r="J423" s="23"/>
    </row>
    <row r="424" spans="2:10">
      <c r="B424" s="23"/>
      <c r="C424" s="23"/>
      <c r="D424" s="23"/>
      <c r="E424" s="23"/>
      <c r="F424" s="23"/>
      <c r="G424" s="23"/>
      <c r="H424" s="23"/>
      <c r="I424" s="23"/>
      <c r="J424" s="23"/>
    </row>
    <row r="425" spans="2:10">
      <c r="B425" s="23"/>
      <c r="C425" s="23"/>
      <c r="D425" s="23"/>
      <c r="E425" s="23"/>
      <c r="F425" s="23"/>
      <c r="G425" s="23"/>
      <c r="H425" s="23"/>
      <c r="I425" s="23"/>
      <c r="J425" s="2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161"/>
  <sheetViews>
    <sheetView workbookViewId="0">
      <pane ySplit="4" topLeftCell="A54" activePane="bottomLeft" state="frozen"/>
      <selection pane="bottomLeft" activeCell="D68" sqref="D68"/>
    </sheetView>
  </sheetViews>
  <sheetFormatPr defaultColWidth="9.140625" defaultRowHeight="12"/>
  <cols>
    <col min="1" max="1" width="37.7109375" style="190" customWidth="1"/>
    <col min="2" max="2" width="9.140625" style="190" customWidth="1"/>
    <col min="3" max="3" width="6.28515625" style="190" customWidth="1"/>
    <col min="4" max="4" width="8.42578125" style="190" customWidth="1"/>
    <col min="5" max="5" width="7.5703125" style="190" customWidth="1"/>
    <col min="6" max="6" width="8.140625" style="190" customWidth="1"/>
    <col min="7" max="7" width="8.85546875" style="192" customWidth="1"/>
    <col min="8" max="9" width="14.5703125" style="190" customWidth="1"/>
    <col min="10" max="10" width="19.140625" style="190" customWidth="1"/>
    <col min="11" max="12" width="8.5703125" style="190" customWidth="1"/>
    <col min="13" max="13" width="10.5703125" style="190" customWidth="1"/>
    <col min="14" max="16" width="9.140625" style="190"/>
    <col min="17" max="17" width="16.7109375" style="190" customWidth="1"/>
    <col min="18" max="21" width="9.140625" style="190" customWidth="1"/>
    <col min="22" max="22" width="17.140625" style="190" customWidth="1"/>
    <col min="23" max="26" width="9.140625" style="190" customWidth="1"/>
    <col min="27" max="27" width="16.5703125" style="190" customWidth="1"/>
    <col min="28" max="33" width="9.140625" style="190" customWidth="1"/>
    <col min="34" max="34" width="10.28515625" style="190" customWidth="1"/>
    <col min="35" max="35" width="11.28515625" style="190" customWidth="1"/>
    <col min="36" max="37" width="11.5703125" style="190" customWidth="1"/>
    <col min="38" max="38" width="9.140625" style="190"/>
    <col min="39" max="39" width="14.42578125" style="190" customWidth="1"/>
    <col min="40" max="43" width="9.140625" style="190" customWidth="1"/>
    <col min="44" max="16384" width="9.140625" style="190"/>
  </cols>
  <sheetData>
    <row r="2" spans="1:43">
      <c r="A2" s="189"/>
      <c r="B2" s="189"/>
      <c r="C2" s="183"/>
      <c r="D2" s="189"/>
      <c r="E2" s="189"/>
      <c r="F2" s="189"/>
      <c r="G2" s="193"/>
      <c r="H2" s="189"/>
      <c r="I2" s="189"/>
      <c r="J2" s="189"/>
      <c r="K2" s="189"/>
      <c r="L2" s="189"/>
      <c r="M2" s="189"/>
    </row>
    <row r="3" spans="1:43">
      <c r="A3" s="189"/>
      <c r="B3" s="179"/>
      <c r="C3" s="179"/>
      <c r="D3" s="179"/>
      <c r="E3" s="179"/>
      <c r="F3" s="179"/>
      <c r="G3" s="179"/>
      <c r="H3" s="179"/>
      <c r="I3" s="180"/>
      <c r="J3" s="179"/>
      <c r="K3" s="179" t="s">
        <v>460</v>
      </c>
      <c r="L3" s="179"/>
      <c r="M3" s="179"/>
      <c r="N3" s="180"/>
      <c r="O3" s="180"/>
      <c r="P3" s="180"/>
      <c r="Q3" s="180"/>
      <c r="R3" s="179" t="s">
        <v>460</v>
      </c>
      <c r="S3" s="196"/>
      <c r="T3" s="196"/>
      <c r="U3" s="196"/>
      <c r="V3" s="196"/>
      <c r="W3" s="196" t="s">
        <v>459</v>
      </c>
      <c r="X3" s="196"/>
      <c r="Y3" s="196"/>
      <c r="Z3" s="196"/>
      <c r="AA3" s="196"/>
      <c r="AB3" s="196" t="s">
        <v>812</v>
      </c>
      <c r="AC3" s="196"/>
      <c r="AD3" s="196"/>
      <c r="AE3" s="196"/>
      <c r="AF3" s="196"/>
      <c r="AG3" s="196"/>
      <c r="AH3" s="196"/>
      <c r="AI3" s="196"/>
      <c r="AJ3" s="196"/>
      <c r="AK3" s="196"/>
      <c r="AL3" s="180"/>
      <c r="AM3" s="196"/>
      <c r="AN3" s="196" t="s">
        <v>893</v>
      </c>
      <c r="AO3" s="196"/>
      <c r="AP3" s="196"/>
      <c r="AQ3" s="196"/>
    </row>
    <row r="4" spans="1:43">
      <c r="A4" s="189"/>
      <c r="B4" s="179" t="s">
        <v>458</v>
      </c>
      <c r="C4" s="179" t="s">
        <v>499</v>
      </c>
      <c r="D4" s="179" t="s">
        <v>810</v>
      </c>
      <c r="E4" s="179" t="s">
        <v>811</v>
      </c>
      <c r="F4" s="179" t="s">
        <v>832</v>
      </c>
      <c r="G4" s="179" t="s">
        <v>812</v>
      </c>
      <c r="H4" s="179" t="s">
        <v>569</v>
      </c>
      <c r="I4" s="180" t="s">
        <v>570</v>
      </c>
      <c r="J4" s="179" t="s">
        <v>833</v>
      </c>
      <c r="K4" s="196" t="s">
        <v>845</v>
      </c>
      <c r="L4" s="196" t="s">
        <v>846</v>
      </c>
      <c r="M4" s="180" t="s">
        <v>847</v>
      </c>
      <c r="N4" s="180" t="s">
        <v>848</v>
      </c>
      <c r="O4" s="180" t="s">
        <v>572</v>
      </c>
      <c r="P4" s="180" t="s">
        <v>573</v>
      </c>
      <c r="Q4" s="180" t="s">
        <v>569</v>
      </c>
      <c r="R4" s="196" t="s">
        <v>858</v>
      </c>
      <c r="S4" s="196" t="s">
        <v>461</v>
      </c>
      <c r="T4" s="196" t="s">
        <v>504</v>
      </c>
      <c r="U4" s="196" t="s">
        <v>510</v>
      </c>
      <c r="V4" s="180" t="s">
        <v>569</v>
      </c>
      <c r="W4" s="196" t="s">
        <v>858</v>
      </c>
      <c r="X4" s="196" t="s">
        <v>461</v>
      </c>
      <c r="Y4" s="196" t="s">
        <v>504</v>
      </c>
      <c r="Z4" s="196" t="s">
        <v>510</v>
      </c>
      <c r="AA4" s="180" t="s">
        <v>569</v>
      </c>
      <c r="AB4" s="196" t="s">
        <v>810</v>
      </c>
      <c r="AC4" s="196" t="s">
        <v>811</v>
      </c>
      <c r="AD4" s="196" t="s">
        <v>832</v>
      </c>
      <c r="AE4" s="196" t="s">
        <v>501</v>
      </c>
      <c r="AF4" s="196" t="s">
        <v>816</v>
      </c>
      <c r="AG4" s="196" t="s">
        <v>507</v>
      </c>
      <c r="AH4" s="196" t="s">
        <v>504</v>
      </c>
      <c r="AI4" s="196" t="s">
        <v>849</v>
      </c>
      <c r="AJ4" s="196" t="s">
        <v>850</v>
      </c>
      <c r="AK4" s="196"/>
      <c r="AL4" s="180"/>
      <c r="AM4" s="180" t="s">
        <v>569</v>
      </c>
      <c r="AN4" s="196" t="s">
        <v>858</v>
      </c>
      <c r="AO4" s="196" t="s">
        <v>461</v>
      </c>
      <c r="AP4" s="196" t="s">
        <v>504</v>
      </c>
      <c r="AQ4" s="196" t="s">
        <v>510</v>
      </c>
    </row>
    <row r="5" spans="1:43">
      <c r="A5" s="189"/>
      <c r="B5" s="183" t="s">
        <v>1327</v>
      </c>
      <c r="C5" s="191" t="s">
        <v>503</v>
      </c>
      <c r="D5" s="191">
        <v>21</v>
      </c>
      <c r="E5" s="191">
        <v>5</v>
      </c>
      <c r="F5" s="213">
        <f>D5/(D5+E5)</f>
        <v>0.80769230769230771</v>
      </c>
      <c r="G5" s="194" t="s">
        <v>461</v>
      </c>
      <c r="H5" s="191" t="s">
        <v>575</v>
      </c>
      <c r="I5" s="182" t="s">
        <v>576</v>
      </c>
      <c r="J5" s="191"/>
      <c r="K5" s="190">
        <v>7</v>
      </c>
      <c r="L5" s="190">
        <v>0</v>
      </c>
      <c r="M5" s="195">
        <f>K5/(K5+L5)</f>
        <v>1</v>
      </c>
      <c r="N5" s="181" t="s">
        <v>509</v>
      </c>
      <c r="O5" s="181" t="s">
        <v>509</v>
      </c>
      <c r="P5" s="181" t="s">
        <v>461</v>
      </c>
      <c r="Q5" s="191" t="s">
        <v>575</v>
      </c>
      <c r="R5" s="190">
        <v>1</v>
      </c>
      <c r="V5" s="191" t="s">
        <v>575</v>
      </c>
      <c r="W5" s="190">
        <v>1</v>
      </c>
      <c r="AA5" s="191" t="s">
        <v>575</v>
      </c>
      <c r="AB5" s="190">
        <v>2</v>
      </c>
      <c r="AC5" s="190">
        <v>1</v>
      </c>
      <c r="AD5" s="197">
        <f>AB5/(AB5+AC5)</f>
        <v>0.66666666666666663</v>
      </c>
      <c r="AE5" s="190">
        <v>1</v>
      </c>
      <c r="AG5" s="190">
        <v>1</v>
      </c>
      <c r="AI5" s="190">
        <v>1</v>
      </c>
      <c r="AL5" s="181"/>
    </row>
    <row r="6" spans="1:43">
      <c r="A6" s="189"/>
      <c r="B6" s="183" t="s">
        <v>1284</v>
      </c>
      <c r="C6" s="191" t="s">
        <v>503</v>
      </c>
      <c r="D6" s="191">
        <v>26</v>
      </c>
      <c r="E6" s="191">
        <v>1</v>
      </c>
      <c r="F6" s="213">
        <f>D6/(D6+E6)</f>
        <v>0.96296296296296291</v>
      </c>
      <c r="G6" s="194" t="s">
        <v>509</v>
      </c>
      <c r="H6" s="191" t="s">
        <v>575</v>
      </c>
      <c r="I6" s="182" t="s">
        <v>576</v>
      </c>
      <c r="J6" s="191"/>
      <c r="K6" s="190">
        <v>8</v>
      </c>
      <c r="L6" s="190">
        <v>0</v>
      </c>
      <c r="M6" s="195">
        <f>K6/(K6+L6)</f>
        <v>1</v>
      </c>
      <c r="N6" s="181" t="s">
        <v>509</v>
      </c>
      <c r="O6" s="181" t="s">
        <v>509</v>
      </c>
      <c r="P6" s="181" t="s">
        <v>509</v>
      </c>
      <c r="Q6" s="191" t="s">
        <v>575</v>
      </c>
      <c r="R6" s="190">
        <v>1</v>
      </c>
      <c r="V6" s="191" t="s">
        <v>575</v>
      </c>
      <c r="W6" s="190">
        <v>1</v>
      </c>
      <c r="AA6" s="191" t="s">
        <v>575</v>
      </c>
      <c r="AB6" s="190">
        <v>3</v>
      </c>
      <c r="AC6" s="190">
        <v>0</v>
      </c>
      <c r="AD6" s="197">
        <f>AB6/(AB6+AC6)</f>
        <v>1</v>
      </c>
      <c r="AE6" s="190">
        <v>1</v>
      </c>
      <c r="AG6" s="190">
        <v>1</v>
      </c>
      <c r="AJ6" s="190">
        <v>1</v>
      </c>
      <c r="AL6" s="181"/>
    </row>
    <row r="7" spans="1:43">
      <c r="A7" s="189"/>
      <c r="B7" s="183" t="s">
        <v>1271</v>
      </c>
      <c r="C7" s="191" t="s">
        <v>503</v>
      </c>
      <c r="D7" s="191">
        <v>21</v>
      </c>
      <c r="E7" s="191">
        <v>1</v>
      </c>
      <c r="F7" s="213">
        <f>D7/(D7+E7)</f>
        <v>0.95454545454545459</v>
      </c>
      <c r="G7" s="194" t="s">
        <v>509</v>
      </c>
      <c r="H7" s="191" t="s">
        <v>575</v>
      </c>
      <c r="I7" s="182" t="s">
        <v>576</v>
      </c>
      <c r="J7" s="191"/>
      <c r="K7" s="190">
        <v>8</v>
      </c>
      <c r="L7" s="190">
        <v>0</v>
      </c>
      <c r="M7" s="195">
        <f>K7/(K7+L7)</f>
        <v>1</v>
      </c>
      <c r="N7" s="181" t="s">
        <v>509</v>
      </c>
      <c r="O7" s="181" t="s">
        <v>509</v>
      </c>
      <c r="P7" s="181" t="s">
        <v>509</v>
      </c>
      <c r="Q7" s="191" t="s">
        <v>575</v>
      </c>
      <c r="R7" s="190">
        <v>1</v>
      </c>
      <c r="V7" s="191" t="s">
        <v>575</v>
      </c>
      <c r="W7" s="190">
        <v>1</v>
      </c>
      <c r="AA7" s="191" t="s">
        <v>575</v>
      </c>
      <c r="AB7" s="190">
        <v>3</v>
      </c>
      <c r="AC7" s="190">
        <v>0</v>
      </c>
      <c r="AD7" s="197">
        <f>AB7/(AB7+AC7)</f>
        <v>1</v>
      </c>
      <c r="AE7" s="190">
        <v>1</v>
      </c>
      <c r="AG7" s="190">
        <v>1</v>
      </c>
      <c r="AJ7" s="190">
        <v>1</v>
      </c>
      <c r="AL7" s="181"/>
    </row>
    <row r="8" spans="1:43">
      <c r="A8" s="189"/>
      <c r="B8" s="183" t="s">
        <v>1236</v>
      </c>
      <c r="C8" s="191" t="s">
        <v>503</v>
      </c>
      <c r="D8" s="191">
        <v>24</v>
      </c>
      <c r="E8" s="191">
        <v>3</v>
      </c>
      <c r="F8" s="213">
        <f>D8/(D8+E8)</f>
        <v>0.88888888888888884</v>
      </c>
      <c r="G8" s="194" t="s">
        <v>507</v>
      </c>
      <c r="H8" s="191" t="s">
        <v>575</v>
      </c>
      <c r="I8" s="182" t="s">
        <v>576</v>
      </c>
      <c r="J8" s="191"/>
      <c r="K8" s="190">
        <v>10</v>
      </c>
      <c r="L8" s="190">
        <v>0</v>
      </c>
      <c r="M8" s="195">
        <f>K8/(K8+L8)</f>
        <v>1</v>
      </c>
      <c r="N8" s="181" t="s">
        <v>509</v>
      </c>
      <c r="O8" s="181" t="s">
        <v>509</v>
      </c>
      <c r="P8" s="181" t="s">
        <v>615</v>
      </c>
      <c r="Q8" s="191" t="s">
        <v>575</v>
      </c>
      <c r="R8" s="190">
        <v>1</v>
      </c>
      <c r="V8" s="191" t="s">
        <v>575</v>
      </c>
      <c r="W8" s="190">
        <v>1</v>
      </c>
      <c r="AA8" s="191" t="s">
        <v>575</v>
      </c>
      <c r="AB8" s="190">
        <v>1</v>
      </c>
      <c r="AC8" s="190">
        <v>2</v>
      </c>
      <c r="AD8" s="197">
        <f>AB8/(AB8+AC8)</f>
        <v>0.33333333333333331</v>
      </c>
      <c r="AE8" s="190">
        <v>1</v>
      </c>
      <c r="AG8" s="190">
        <v>1</v>
      </c>
      <c r="AL8" s="181"/>
    </row>
    <row r="9" spans="1:43">
      <c r="A9" s="189"/>
      <c r="B9" s="183" t="s">
        <v>784</v>
      </c>
      <c r="C9" s="191" t="s">
        <v>503</v>
      </c>
      <c r="D9" s="191">
        <v>25</v>
      </c>
      <c r="E9" s="191">
        <v>2</v>
      </c>
      <c r="F9" s="213">
        <f t="shared" ref="F9:F33" si="0">D9/(D9+E9)</f>
        <v>0.92592592592592593</v>
      </c>
      <c r="G9" s="194" t="s">
        <v>504</v>
      </c>
      <c r="H9" s="191" t="s">
        <v>575</v>
      </c>
      <c r="I9" s="182" t="s">
        <v>576</v>
      </c>
      <c r="J9" s="191"/>
      <c r="K9" s="190">
        <v>10</v>
      </c>
      <c r="L9" s="190">
        <v>0</v>
      </c>
      <c r="M9" s="195">
        <f>K9/(K9+L9)</f>
        <v>1</v>
      </c>
      <c r="N9" s="181" t="s">
        <v>509</v>
      </c>
      <c r="O9" s="181" t="s">
        <v>509</v>
      </c>
      <c r="P9" s="181" t="s">
        <v>504</v>
      </c>
      <c r="Q9" s="191" t="s">
        <v>575</v>
      </c>
      <c r="R9" s="190">
        <v>1</v>
      </c>
      <c r="V9" s="191" t="s">
        <v>575</v>
      </c>
      <c r="W9" s="190">
        <v>1</v>
      </c>
      <c r="AA9" s="191" t="s">
        <v>575</v>
      </c>
      <c r="AB9" s="190">
        <v>2</v>
      </c>
      <c r="AC9" s="190">
        <v>1</v>
      </c>
      <c r="AD9" s="197">
        <f>AB9/(AB9+AC9)</f>
        <v>0.66666666666666663</v>
      </c>
      <c r="AE9" s="190">
        <v>1</v>
      </c>
      <c r="AG9" s="190">
        <v>1</v>
      </c>
      <c r="AH9" s="190">
        <v>1</v>
      </c>
      <c r="AL9" s="181"/>
    </row>
    <row r="10" spans="1:43">
      <c r="A10" s="189"/>
      <c r="B10" s="183" t="s">
        <v>758</v>
      </c>
      <c r="C10" s="191" t="s">
        <v>502</v>
      </c>
      <c r="D10" s="191">
        <v>20</v>
      </c>
      <c r="E10" s="191">
        <v>8</v>
      </c>
      <c r="F10" s="213">
        <f t="shared" si="0"/>
        <v>0.7142857142857143</v>
      </c>
      <c r="G10" s="194" t="s">
        <v>507</v>
      </c>
      <c r="H10" s="191" t="s">
        <v>575</v>
      </c>
      <c r="I10" s="184" t="s">
        <v>576</v>
      </c>
      <c r="J10" s="191"/>
      <c r="K10" s="190">
        <v>7</v>
      </c>
      <c r="L10" s="190">
        <v>3</v>
      </c>
      <c r="M10" s="195">
        <f t="shared" ref="M10:M34" si="1">K10/(K10+L10)</f>
        <v>0.7</v>
      </c>
      <c r="N10" s="181" t="s">
        <v>504</v>
      </c>
      <c r="O10" s="181" t="s">
        <v>504</v>
      </c>
      <c r="P10" s="181" t="s">
        <v>615</v>
      </c>
      <c r="Q10" s="191" t="s">
        <v>575</v>
      </c>
      <c r="T10" s="190">
        <v>1</v>
      </c>
      <c r="V10" s="191" t="s">
        <v>575</v>
      </c>
      <c r="Y10" s="190">
        <v>1</v>
      </c>
      <c r="AA10" s="191" t="s">
        <v>575</v>
      </c>
      <c r="AB10" s="190">
        <v>1</v>
      </c>
      <c r="AC10" s="190">
        <v>2</v>
      </c>
      <c r="AD10" s="197">
        <f t="shared" ref="AD10:AD73" si="2">AB10/(AB10+AC10)</f>
        <v>0.33333333333333331</v>
      </c>
      <c r="AE10" s="190">
        <v>1</v>
      </c>
      <c r="AG10" s="190">
        <v>1</v>
      </c>
      <c r="AL10" s="181"/>
    </row>
    <row r="11" spans="1:43">
      <c r="A11" s="189"/>
      <c r="B11" s="183" t="s">
        <v>574</v>
      </c>
      <c r="C11" s="191" t="s">
        <v>502</v>
      </c>
      <c r="D11" s="191">
        <v>16</v>
      </c>
      <c r="E11" s="191">
        <v>9</v>
      </c>
      <c r="F11" s="213">
        <f t="shared" si="0"/>
        <v>0.64</v>
      </c>
      <c r="G11" s="194" t="s">
        <v>825</v>
      </c>
      <c r="H11" s="191" t="s">
        <v>575</v>
      </c>
      <c r="I11" s="184" t="s">
        <v>576</v>
      </c>
      <c r="J11" s="191"/>
      <c r="K11" s="190">
        <v>6</v>
      </c>
      <c r="L11" s="190">
        <v>4</v>
      </c>
      <c r="M11" s="195">
        <f t="shared" si="1"/>
        <v>0.6</v>
      </c>
      <c r="N11" s="181" t="s">
        <v>504</v>
      </c>
      <c r="O11" s="181" t="s">
        <v>504</v>
      </c>
      <c r="P11" s="181" t="s">
        <v>501</v>
      </c>
      <c r="Q11" s="191" t="s">
        <v>575</v>
      </c>
      <c r="T11" s="190">
        <v>1</v>
      </c>
      <c r="V11" s="191" t="s">
        <v>575</v>
      </c>
      <c r="Y11" s="190">
        <v>1</v>
      </c>
      <c r="AA11" s="191" t="s">
        <v>575</v>
      </c>
      <c r="AB11" s="190">
        <v>0</v>
      </c>
      <c r="AC11" s="190">
        <v>2</v>
      </c>
      <c r="AD11" s="197">
        <f t="shared" si="2"/>
        <v>0</v>
      </c>
      <c r="AE11" s="190">
        <v>1</v>
      </c>
      <c r="AL11" s="181"/>
    </row>
    <row r="12" spans="1:43">
      <c r="A12" s="189"/>
      <c r="B12" s="183" t="s">
        <v>577</v>
      </c>
      <c r="C12" s="191" t="s">
        <v>503</v>
      </c>
      <c r="D12" s="191">
        <v>23</v>
      </c>
      <c r="E12" s="191">
        <v>4</v>
      </c>
      <c r="F12" s="213">
        <f t="shared" si="0"/>
        <v>0.85185185185185186</v>
      </c>
      <c r="G12" s="194" t="s">
        <v>461</v>
      </c>
      <c r="H12" s="191" t="s">
        <v>575</v>
      </c>
      <c r="I12" s="184" t="s">
        <v>576</v>
      </c>
      <c r="J12" s="191"/>
      <c r="K12" s="190">
        <v>9</v>
      </c>
      <c r="L12" s="190">
        <v>1</v>
      </c>
      <c r="M12" s="195">
        <f t="shared" si="1"/>
        <v>0.9</v>
      </c>
      <c r="N12" s="181" t="s">
        <v>835</v>
      </c>
      <c r="O12" s="181" t="s">
        <v>509</v>
      </c>
      <c r="P12" s="181" t="s">
        <v>461</v>
      </c>
      <c r="Q12" s="191" t="s">
        <v>575</v>
      </c>
      <c r="R12" s="190">
        <v>1</v>
      </c>
      <c r="V12" s="191" t="s">
        <v>575</v>
      </c>
      <c r="W12" s="190">
        <v>1</v>
      </c>
      <c r="AA12" s="191" t="s">
        <v>575</v>
      </c>
      <c r="AB12" s="190">
        <v>2</v>
      </c>
      <c r="AC12" s="190">
        <v>1</v>
      </c>
      <c r="AD12" s="197">
        <f t="shared" si="2"/>
        <v>0.66666666666666663</v>
      </c>
      <c r="AE12" s="190">
        <v>1</v>
      </c>
      <c r="AG12" s="190">
        <v>1</v>
      </c>
      <c r="AI12" s="190">
        <v>1</v>
      </c>
      <c r="AL12" s="181"/>
    </row>
    <row r="13" spans="1:43">
      <c r="A13" s="189"/>
      <c r="B13" s="183" t="s">
        <v>578</v>
      </c>
      <c r="C13" s="191" t="s">
        <v>503</v>
      </c>
      <c r="D13" s="191">
        <v>21</v>
      </c>
      <c r="E13" s="191">
        <v>6</v>
      </c>
      <c r="F13" s="213">
        <f t="shared" si="0"/>
        <v>0.77777777777777779</v>
      </c>
      <c r="G13" s="194" t="s">
        <v>504</v>
      </c>
      <c r="H13" s="191" t="s">
        <v>579</v>
      </c>
      <c r="I13" s="184" t="s">
        <v>580</v>
      </c>
      <c r="J13" s="191"/>
      <c r="K13" s="190">
        <v>8</v>
      </c>
      <c r="L13" s="190">
        <v>2</v>
      </c>
      <c r="M13" s="195">
        <f t="shared" si="1"/>
        <v>0.8</v>
      </c>
      <c r="N13" s="181" t="s">
        <v>461</v>
      </c>
      <c r="O13" s="181" t="s">
        <v>461</v>
      </c>
      <c r="P13" s="181" t="s">
        <v>504</v>
      </c>
      <c r="Q13" s="191" t="s">
        <v>579</v>
      </c>
      <c r="S13" s="190">
        <v>1</v>
      </c>
      <c r="V13" s="191" t="s">
        <v>579</v>
      </c>
      <c r="X13" s="190">
        <v>1</v>
      </c>
      <c r="AA13" s="191" t="s">
        <v>579</v>
      </c>
      <c r="AB13" s="190">
        <v>2</v>
      </c>
      <c r="AC13" s="190">
        <v>1</v>
      </c>
      <c r="AD13" s="197">
        <f t="shared" si="2"/>
        <v>0.66666666666666663</v>
      </c>
      <c r="AE13" s="190">
        <v>1</v>
      </c>
      <c r="AG13" s="190">
        <v>1</v>
      </c>
      <c r="AH13" s="190">
        <v>1</v>
      </c>
      <c r="AL13" s="181"/>
    </row>
    <row r="14" spans="1:43">
      <c r="A14" s="189"/>
      <c r="B14" s="183" t="s">
        <v>581</v>
      </c>
      <c r="C14" s="191" t="s">
        <v>503</v>
      </c>
      <c r="D14" s="191">
        <v>20</v>
      </c>
      <c r="E14" s="191">
        <v>10</v>
      </c>
      <c r="F14" s="213">
        <f t="shared" si="0"/>
        <v>0.66666666666666663</v>
      </c>
      <c r="G14" s="181" t="s">
        <v>506</v>
      </c>
      <c r="H14" s="191" t="s">
        <v>579</v>
      </c>
      <c r="I14" s="184" t="s">
        <v>580</v>
      </c>
      <c r="J14" s="191"/>
      <c r="K14" s="190">
        <v>8</v>
      </c>
      <c r="L14" s="190">
        <v>2</v>
      </c>
      <c r="M14" s="195">
        <f t="shared" si="1"/>
        <v>0.8</v>
      </c>
      <c r="N14" s="181" t="s">
        <v>461</v>
      </c>
      <c r="O14" s="181" t="s">
        <v>504</v>
      </c>
      <c r="P14" s="181" t="s">
        <v>506</v>
      </c>
      <c r="Q14" s="191" t="s">
        <v>579</v>
      </c>
      <c r="S14" s="190">
        <v>1</v>
      </c>
      <c r="V14" s="191" t="s">
        <v>579</v>
      </c>
      <c r="Y14" s="190">
        <v>1</v>
      </c>
      <c r="AA14" s="191" t="s">
        <v>579</v>
      </c>
      <c r="AB14" s="190">
        <v>1</v>
      </c>
      <c r="AC14" s="190">
        <v>2</v>
      </c>
      <c r="AD14" s="197">
        <f t="shared" si="2"/>
        <v>0.33333333333333331</v>
      </c>
      <c r="AE14" s="190">
        <v>1</v>
      </c>
      <c r="AL14" s="181"/>
    </row>
    <row r="15" spans="1:43">
      <c r="A15" s="189"/>
      <c r="B15" s="183" t="s">
        <v>582</v>
      </c>
      <c r="C15" s="191" t="s">
        <v>503</v>
      </c>
      <c r="D15" s="191">
        <v>19</v>
      </c>
      <c r="E15" s="191">
        <v>10</v>
      </c>
      <c r="F15" s="213">
        <f t="shared" si="0"/>
        <v>0.65517241379310343</v>
      </c>
      <c r="G15" s="181" t="s">
        <v>506</v>
      </c>
      <c r="H15" s="191" t="s">
        <v>579</v>
      </c>
      <c r="I15" s="184" t="s">
        <v>583</v>
      </c>
      <c r="J15" s="191"/>
      <c r="K15" s="190">
        <v>9</v>
      </c>
      <c r="L15" s="190">
        <v>1</v>
      </c>
      <c r="M15" s="195">
        <f t="shared" si="1"/>
        <v>0.9</v>
      </c>
      <c r="N15" s="181" t="s">
        <v>835</v>
      </c>
      <c r="O15" s="181" t="s">
        <v>461</v>
      </c>
      <c r="P15" s="181" t="s">
        <v>506</v>
      </c>
      <c r="Q15" s="191" t="s">
        <v>579</v>
      </c>
      <c r="R15" s="190">
        <v>1</v>
      </c>
      <c r="V15" s="191" t="s">
        <v>579</v>
      </c>
      <c r="X15" s="190">
        <v>1</v>
      </c>
      <c r="AA15" s="191" t="s">
        <v>579</v>
      </c>
      <c r="AB15" s="190">
        <v>1</v>
      </c>
      <c r="AC15" s="190">
        <v>2</v>
      </c>
      <c r="AD15" s="197">
        <f t="shared" si="2"/>
        <v>0.33333333333333331</v>
      </c>
      <c r="AE15" s="190">
        <v>1</v>
      </c>
      <c r="AL15" s="181"/>
    </row>
    <row r="16" spans="1:43">
      <c r="A16" s="189"/>
      <c r="B16" s="183" t="s">
        <v>584</v>
      </c>
      <c r="C16" s="191" t="s">
        <v>503</v>
      </c>
      <c r="D16" s="191">
        <v>14</v>
      </c>
      <c r="E16" s="191">
        <v>16</v>
      </c>
      <c r="F16" s="213">
        <f t="shared" si="0"/>
        <v>0.46666666666666667</v>
      </c>
      <c r="G16" s="181" t="s">
        <v>506</v>
      </c>
      <c r="H16" s="191" t="s">
        <v>579</v>
      </c>
      <c r="I16" s="184" t="s">
        <v>583</v>
      </c>
      <c r="J16" s="191"/>
      <c r="K16" s="190">
        <v>6</v>
      </c>
      <c r="L16" s="190">
        <v>4</v>
      </c>
      <c r="M16" s="195">
        <f t="shared" si="1"/>
        <v>0.6</v>
      </c>
      <c r="N16" s="181"/>
      <c r="O16" s="181" t="s">
        <v>461</v>
      </c>
      <c r="P16" s="181" t="s">
        <v>506</v>
      </c>
      <c r="Q16" s="191" t="s">
        <v>579</v>
      </c>
      <c r="V16" s="191" t="s">
        <v>579</v>
      </c>
      <c r="X16" s="190">
        <v>1</v>
      </c>
      <c r="AA16" s="191" t="s">
        <v>579</v>
      </c>
      <c r="AB16" s="190">
        <v>1</v>
      </c>
      <c r="AC16" s="190">
        <v>2</v>
      </c>
      <c r="AD16" s="197">
        <f t="shared" si="2"/>
        <v>0.33333333333333331</v>
      </c>
      <c r="AE16" s="190">
        <v>1</v>
      </c>
      <c r="AL16" s="181"/>
    </row>
    <row r="17" spans="1:43">
      <c r="A17" s="189"/>
      <c r="B17" s="183" t="s">
        <v>585</v>
      </c>
      <c r="C17" s="191" t="s">
        <v>503</v>
      </c>
      <c r="D17" s="191">
        <v>13</v>
      </c>
      <c r="E17" s="191">
        <v>13</v>
      </c>
      <c r="F17" s="213">
        <f t="shared" si="0"/>
        <v>0.5</v>
      </c>
      <c r="G17" s="194" t="s">
        <v>825</v>
      </c>
      <c r="H17" s="191" t="s">
        <v>586</v>
      </c>
      <c r="I17" s="184" t="s">
        <v>587</v>
      </c>
      <c r="J17" s="185" t="s">
        <v>836</v>
      </c>
      <c r="K17" s="190">
        <v>6</v>
      </c>
      <c r="L17" s="190">
        <v>2</v>
      </c>
      <c r="M17" s="195">
        <f t="shared" si="1"/>
        <v>0.75</v>
      </c>
      <c r="N17" s="181" t="s">
        <v>461</v>
      </c>
      <c r="O17" s="181" t="s">
        <v>504</v>
      </c>
      <c r="P17" s="181" t="s">
        <v>501</v>
      </c>
      <c r="Q17" s="191" t="s">
        <v>586</v>
      </c>
      <c r="S17" s="190">
        <v>1</v>
      </c>
      <c r="V17" s="191" t="s">
        <v>586</v>
      </c>
      <c r="Y17" s="190">
        <v>1</v>
      </c>
      <c r="AA17" s="191" t="s">
        <v>586</v>
      </c>
      <c r="AB17" s="190">
        <v>0</v>
      </c>
      <c r="AC17" s="190">
        <v>2</v>
      </c>
      <c r="AD17" s="197">
        <f t="shared" si="2"/>
        <v>0</v>
      </c>
      <c r="AE17" s="190">
        <v>1</v>
      </c>
      <c r="AL17" s="181"/>
    </row>
    <row r="18" spans="1:43">
      <c r="A18" s="189"/>
      <c r="B18" s="183" t="s">
        <v>588</v>
      </c>
      <c r="C18" s="191" t="s">
        <v>503</v>
      </c>
      <c r="D18" s="191">
        <v>8</v>
      </c>
      <c r="E18" s="191">
        <v>18</v>
      </c>
      <c r="F18" s="213">
        <f t="shared" si="0"/>
        <v>0.30769230769230771</v>
      </c>
      <c r="G18" s="194" t="s">
        <v>827</v>
      </c>
      <c r="H18" s="191" t="s">
        <v>586</v>
      </c>
      <c r="I18" s="184" t="s">
        <v>589</v>
      </c>
      <c r="J18" s="186" t="s">
        <v>837</v>
      </c>
      <c r="K18" s="190">
        <v>3</v>
      </c>
      <c r="L18" s="190">
        <v>5</v>
      </c>
      <c r="M18" s="195">
        <f t="shared" si="1"/>
        <v>0.375</v>
      </c>
      <c r="N18" s="181" t="s">
        <v>504</v>
      </c>
      <c r="O18" s="181"/>
      <c r="P18" s="181"/>
      <c r="Q18" s="191" t="s">
        <v>586</v>
      </c>
      <c r="T18" s="190">
        <v>1</v>
      </c>
      <c r="V18" s="191" t="s">
        <v>586</v>
      </c>
      <c r="AA18" s="191" t="s">
        <v>586</v>
      </c>
      <c r="AD18" s="197" t="e">
        <f t="shared" si="2"/>
        <v>#DIV/0!</v>
      </c>
      <c r="AL18" s="181"/>
    </row>
    <row r="19" spans="1:43">
      <c r="A19" s="189"/>
      <c r="B19" s="183" t="s">
        <v>590</v>
      </c>
      <c r="C19" s="191" t="s">
        <v>503</v>
      </c>
      <c r="D19" s="191">
        <v>14</v>
      </c>
      <c r="E19" s="191">
        <v>12</v>
      </c>
      <c r="F19" s="213">
        <f t="shared" si="0"/>
        <v>0.53846153846153844</v>
      </c>
      <c r="G19" s="194" t="s">
        <v>827</v>
      </c>
      <c r="H19" s="191" t="s">
        <v>591</v>
      </c>
      <c r="I19" s="184"/>
      <c r="J19" s="191"/>
      <c r="K19" s="190">
        <v>7</v>
      </c>
      <c r="L19" s="190">
        <v>3</v>
      </c>
      <c r="M19" s="195">
        <f t="shared" si="1"/>
        <v>0.7</v>
      </c>
      <c r="N19" s="181" t="s">
        <v>504</v>
      </c>
      <c r="O19" s="181" t="s">
        <v>505</v>
      </c>
      <c r="P19" s="181"/>
      <c r="Q19" s="191" t="s">
        <v>591</v>
      </c>
      <c r="T19" s="190">
        <v>1</v>
      </c>
      <c r="V19" s="191" t="s">
        <v>591</v>
      </c>
      <c r="AA19" s="191" t="s">
        <v>591</v>
      </c>
      <c r="AD19" s="197" t="e">
        <f t="shared" si="2"/>
        <v>#DIV/0!</v>
      </c>
      <c r="AL19" s="181"/>
    </row>
    <row r="20" spans="1:43">
      <c r="A20" s="189"/>
      <c r="B20" s="183" t="s">
        <v>592</v>
      </c>
      <c r="C20" s="191" t="s">
        <v>503</v>
      </c>
      <c r="D20" s="191">
        <v>11</v>
      </c>
      <c r="E20" s="191">
        <v>15</v>
      </c>
      <c r="F20" s="213">
        <f t="shared" si="0"/>
        <v>0.42307692307692307</v>
      </c>
      <c r="G20" s="194" t="s">
        <v>827</v>
      </c>
      <c r="H20" s="191" t="s">
        <v>591</v>
      </c>
      <c r="I20" s="184"/>
      <c r="J20" s="191"/>
      <c r="K20" s="190">
        <v>5</v>
      </c>
      <c r="L20" s="190">
        <v>5</v>
      </c>
      <c r="M20" s="195">
        <f t="shared" si="1"/>
        <v>0.5</v>
      </c>
      <c r="N20" s="181"/>
      <c r="O20" s="181" t="s">
        <v>505</v>
      </c>
      <c r="P20" s="181"/>
      <c r="Q20" s="191" t="s">
        <v>591</v>
      </c>
      <c r="V20" s="191" t="s">
        <v>591</v>
      </c>
      <c r="AA20" s="191" t="s">
        <v>591</v>
      </c>
      <c r="AD20" s="197" t="e">
        <f t="shared" si="2"/>
        <v>#DIV/0!</v>
      </c>
      <c r="AL20" s="181"/>
    </row>
    <row r="21" spans="1:43">
      <c r="A21" s="189"/>
      <c r="B21" s="183" t="s">
        <v>593</v>
      </c>
      <c r="C21" s="191" t="s">
        <v>503</v>
      </c>
      <c r="D21" s="191">
        <v>20</v>
      </c>
      <c r="E21" s="191">
        <v>7</v>
      </c>
      <c r="F21" s="213">
        <f t="shared" si="0"/>
        <v>0.7407407407407407</v>
      </c>
      <c r="G21" s="194" t="s">
        <v>816</v>
      </c>
      <c r="H21" s="191" t="s">
        <v>591</v>
      </c>
      <c r="I21" s="184"/>
      <c r="J21" s="187" t="s">
        <v>838</v>
      </c>
      <c r="K21" s="190">
        <v>7</v>
      </c>
      <c r="L21" s="190">
        <v>1</v>
      </c>
      <c r="M21" s="195">
        <f t="shared" si="1"/>
        <v>0.875</v>
      </c>
      <c r="N21" s="181" t="s">
        <v>835</v>
      </c>
      <c r="O21" s="181" t="s">
        <v>461</v>
      </c>
      <c r="P21" s="181" t="s">
        <v>505</v>
      </c>
      <c r="Q21" s="191" t="s">
        <v>591</v>
      </c>
      <c r="R21" s="190">
        <v>1</v>
      </c>
      <c r="V21" s="191" t="s">
        <v>591</v>
      </c>
      <c r="X21" s="190">
        <v>1</v>
      </c>
      <c r="AA21" s="191" t="s">
        <v>591</v>
      </c>
      <c r="AB21" s="190">
        <v>2</v>
      </c>
      <c r="AC21" s="190">
        <v>1</v>
      </c>
      <c r="AD21" s="197">
        <f t="shared" si="2"/>
        <v>0.66666666666666663</v>
      </c>
      <c r="AE21" s="190">
        <v>1</v>
      </c>
      <c r="AF21" s="190">
        <v>1</v>
      </c>
      <c r="AL21" s="181"/>
    </row>
    <row r="22" spans="1:43">
      <c r="A22" s="189"/>
      <c r="B22" s="183" t="s">
        <v>594</v>
      </c>
      <c r="C22" s="191" t="s">
        <v>503</v>
      </c>
      <c r="D22" s="191">
        <v>24</v>
      </c>
      <c r="E22" s="191">
        <v>4</v>
      </c>
      <c r="F22" s="213">
        <f t="shared" si="0"/>
        <v>0.8571428571428571</v>
      </c>
      <c r="G22" s="194" t="s">
        <v>816</v>
      </c>
      <c r="H22" s="191" t="s">
        <v>595</v>
      </c>
      <c r="I22" s="184" t="s">
        <v>586</v>
      </c>
      <c r="J22" s="187" t="s">
        <v>840</v>
      </c>
      <c r="K22" s="187"/>
      <c r="L22" s="187"/>
      <c r="M22" s="195" t="e">
        <f t="shared" si="1"/>
        <v>#DIV/0!</v>
      </c>
      <c r="N22" s="181" t="s">
        <v>509</v>
      </c>
      <c r="O22" s="181" t="s">
        <v>509</v>
      </c>
      <c r="P22" s="181" t="s">
        <v>505</v>
      </c>
      <c r="Q22" s="191" t="s">
        <v>595</v>
      </c>
      <c r="R22" s="190">
        <v>1</v>
      </c>
      <c r="V22" s="191" t="s">
        <v>595</v>
      </c>
      <c r="W22" s="190">
        <v>1</v>
      </c>
      <c r="AA22" s="191" t="s">
        <v>595</v>
      </c>
      <c r="AB22" s="190">
        <v>2</v>
      </c>
      <c r="AC22" s="190">
        <v>1</v>
      </c>
      <c r="AD22" s="197">
        <f t="shared" si="2"/>
        <v>0.66666666666666663</v>
      </c>
      <c r="AE22" s="190">
        <v>1</v>
      </c>
      <c r="AF22" s="190">
        <v>1</v>
      </c>
      <c r="AL22" s="181"/>
    </row>
    <row r="23" spans="1:43">
      <c r="A23" s="189"/>
      <c r="B23" s="183" t="s">
        <v>596</v>
      </c>
      <c r="C23" s="191" t="s">
        <v>502</v>
      </c>
      <c r="D23" s="191">
        <v>16</v>
      </c>
      <c r="E23" s="191">
        <v>5</v>
      </c>
      <c r="F23" s="213">
        <f t="shared" si="0"/>
        <v>0.76190476190476186</v>
      </c>
      <c r="G23" s="194" t="s">
        <v>827</v>
      </c>
      <c r="H23" s="191" t="s">
        <v>595</v>
      </c>
      <c r="I23" s="184" t="s">
        <v>597</v>
      </c>
      <c r="J23" s="191"/>
      <c r="K23" s="191"/>
      <c r="L23" s="191"/>
      <c r="M23" s="195" t="e">
        <f t="shared" si="1"/>
        <v>#DIV/0!</v>
      </c>
      <c r="N23" s="181"/>
      <c r="O23" s="181" t="s">
        <v>598</v>
      </c>
      <c r="P23" s="181"/>
      <c r="Q23" s="191" t="s">
        <v>595</v>
      </c>
      <c r="V23" s="191"/>
      <c r="AA23" s="191" t="s">
        <v>595</v>
      </c>
      <c r="AD23" s="197" t="e">
        <f t="shared" si="2"/>
        <v>#DIV/0!</v>
      </c>
      <c r="AL23" s="181"/>
      <c r="AM23" s="191" t="s">
        <v>595</v>
      </c>
      <c r="AP23" s="190">
        <v>1</v>
      </c>
    </row>
    <row r="24" spans="1:43">
      <c r="A24" s="189"/>
      <c r="B24" s="183" t="s">
        <v>599</v>
      </c>
      <c r="C24" s="191" t="s">
        <v>502</v>
      </c>
      <c r="D24" s="191">
        <v>15</v>
      </c>
      <c r="E24" s="191">
        <v>7</v>
      </c>
      <c r="F24" s="213">
        <f t="shared" si="0"/>
        <v>0.68181818181818177</v>
      </c>
      <c r="G24" s="194" t="s">
        <v>827</v>
      </c>
      <c r="H24" s="191" t="s">
        <v>595</v>
      </c>
      <c r="I24" s="184" t="s">
        <v>597</v>
      </c>
      <c r="J24" s="188" t="s">
        <v>839</v>
      </c>
      <c r="K24" s="188"/>
      <c r="L24" s="188"/>
      <c r="M24" s="195" t="e">
        <f t="shared" si="1"/>
        <v>#DIV/0!</v>
      </c>
      <c r="N24" s="181"/>
      <c r="O24" s="181" t="s">
        <v>598</v>
      </c>
      <c r="P24" s="181"/>
      <c r="Q24" s="191" t="s">
        <v>595</v>
      </c>
      <c r="V24" s="191"/>
      <c r="AA24" s="191" t="s">
        <v>595</v>
      </c>
      <c r="AD24" s="197" t="e">
        <f t="shared" si="2"/>
        <v>#DIV/0!</v>
      </c>
      <c r="AL24" s="181"/>
      <c r="AM24" s="191" t="s">
        <v>595</v>
      </c>
      <c r="AP24" s="190">
        <v>1</v>
      </c>
    </row>
    <row r="25" spans="1:43" s="189" customFormat="1">
      <c r="B25" s="183" t="s">
        <v>600</v>
      </c>
      <c r="C25" s="191" t="s">
        <v>503</v>
      </c>
      <c r="D25" s="191">
        <v>11</v>
      </c>
      <c r="E25" s="191">
        <v>10</v>
      </c>
      <c r="F25" s="213">
        <f t="shared" si="0"/>
        <v>0.52380952380952384</v>
      </c>
      <c r="G25" s="194" t="s">
        <v>825</v>
      </c>
      <c r="H25" s="191" t="s">
        <v>595</v>
      </c>
      <c r="I25" s="212" t="s">
        <v>597</v>
      </c>
      <c r="J25" s="191"/>
      <c r="K25" s="191"/>
      <c r="L25" s="191"/>
      <c r="M25" s="195" t="e">
        <f t="shared" si="1"/>
        <v>#DIV/0!</v>
      </c>
      <c r="N25" s="183" t="s">
        <v>461</v>
      </c>
      <c r="O25" s="183" t="s">
        <v>601</v>
      </c>
      <c r="P25" s="183" t="s">
        <v>501</v>
      </c>
      <c r="Q25" s="191" t="s">
        <v>595</v>
      </c>
      <c r="S25" s="189">
        <v>1</v>
      </c>
      <c r="V25" s="191"/>
      <c r="AA25" s="191" t="s">
        <v>595</v>
      </c>
      <c r="AC25" s="189">
        <v>2</v>
      </c>
      <c r="AD25" s="210">
        <f t="shared" si="2"/>
        <v>0</v>
      </c>
      <c r="AE25" s="189">
        <v>1</v>
      </c>
      <c r="AL25" s="183"/>
      <c r="AM25" s="191" t="s">
        <v>595</v>
      </c>
      <c r="AO25" s="189">
        <v>1</v>
      </c>
    </row>
    <row r="26" spans="1:43">
      <c r="A26" s="189"/>
      <c r="B26" s="183" t="s">
        <v>602</v>
      </c>
      <c r="C26" s="191" t="s">
        <v>503</v>
      </c>
      <c r="D26" s="191">
        <v>7</v>
      </c>
      <c r="E26" s="191">
        <v>14</v>
      </c>
      <c r="F26" s="213">
        <f t="shared" si="0"/>
        <v>0.33333333333333331</v>
      </c>
      <c r="G26" s="194" t="s">
        <v>827</v>
      </c>
      <c r="H26" s="191" t="s">
        <v>595</v>
      </c>
      <c r="I26" s="184" t="s">
        <v>597</v>
      </c>
      <c r="J26" s="191"/>
      <c r="K26" s="191"/>
      <c r="L26" s="191"/>
      <c r="M26" s="195" t="e">
        <f t="shared" si="1"/>
        <v>#DIV/0!</v>
      </c>
      <c r="N26" s="181"/>
      <c r="O26" s="181" t="s">
        <v>603</v>
      </c>
      <c r="P26" s="181"/>
      <c r="Q26" s="191" t="s">
        <v>595</v>
      </c>
      <c r="V26" s="191"/>
      <c r="AA26" s="191" t="s">
        <v>595</v>
      </c>
      <c r="AD26" s="197" t="e">
        <f t="shared" si="2"/>
        <v>#DIV/0!</v>
      </c>
      <c r="AL26" s="181"/>
      <c r="AM26" s="191" t="s">
        <v>595</v>
      </c>
      <c r="AQ26" s="190">
        <v>1</v>
      </c>
    </row>
    <row r="27" spans="1:43">
      <c r="A27" s="189"/>
      <c r="B27" s="183" t="s">
        <v>604</v>
      </c>
      <c r="C27" s="191" t="s">
        <v>502</v>
      </c>
      <c r="D27" s="191">
        <v>5</v>
      </c>
      <c r="E27" s="191">
        <v>16</v>
      </c>
      <c r="F27" s="213">
        <f t="shared" si="0"/>
        <v>0.23809523809523808</v>
      </c>
      <c r="G27" s="194" t="s">
        <v>827</v>
      </c>
      <c r="H27" s="191" t="s">
        <v>817</v>
      </c>
      <c r="I27" s="191"/>
      <c r="J27" s="191"/>
      <c r="K27" s="191"/>
      <c r="L27" s="191"/>
      <c r="M27" s="195" t="e">
        <f t="shared" si="1"/>
        <v>#DIV/0!</v>
      </c>
      <c r="N27" s="181"/>
      <c r="O27" s="181"/>
      <c r="P27" s="181"/>
      <c r="Q27" s="191" t="s">
        <v>817</v>
      </c>
      <c r="V27" s="191"/>
      <c r="AA27" s="191" t="s">
        <v>817</v>
      </c>
      <c r="AD27" s="197" t="e">
        <f t="shared" si="2"/>
        <v>#DIV/0!</v>
      </c>
      <c r="AL27" s="181"/>
      <c r="AM27" s="191" t="s">
        <v>817</v>
      </c>
    </row>
    <row r="28" spans="1:43">
      <c r="A28" s="189"/>
      <c r="B28" s="183" t="s">
        <v>834</v>
      </c>
      <c r="C28" s="191" t="s">
        <v>502</v>
      </c>
      <c r="D28" s="191">
        <v>7</v>
      </c>
      <c r="E28" s="191">
        <v>17</v>
      </c>
      <c r="F28" s="213">
        <f t="shared" si="0"/>
        <v>0.29166666666666669</v>
      </c>
      <c r="G28" s="194" t="s">
        <v>825</v>
      </c>
      <c r="H28" s="191" t="s">
        <v>817</v>
      </c>
      <c r="I28" s="191"/>
      <c r="J28" s="191"/>
      <c r="K28" s="191"/>
      <c r="L28" s="191"/>
      <c r="M28" s="195" t="e">
        <f t="shared" si="1"/>
        <v>#DIV/0!</v>
      </c>
      <c r="N28" s="181"/>
      <c r="O28" s="181"/>
      <c r="P28" s="181" t="s">
        <v>501</v>
      </c>
      <c r="Q28" s="191" t="s">
        <v>817</v>
      </c>
      <c r="V28" s="191"/>
      <c r="AA28" s="191" t="s">
        <v>817</v>
      </c>
      <c r="AC28" s="190">
        <v>2</v>
      </c>
      <c r="AD28" s="197">
        <f t="shared" si="2"/>
        <v>0</v>
      </c>
      <c r="AE28" s="190">
        <v>1</v>
      </c>
      <c r="AL28" s="181"/>
      <c r="AM28" s="191" t="s">
        <v>817</v>
      </c>
    </row>
    <row r="29" spans="1:43">
      <c r="A29" s="189"/>
      <c r="B29" s="183" t="s">
        <v>605</v>
      </c>
      <c r="C29" s="191" t="s">
        <v>502</v>
      </c>
      <c r="D29" s="191">
        <v>7</v>
      </c>
      <c r="E29" s="191">
        <v>13</v>
      </c>
      <c r="F29" s="213">
        <f t="shared" si="0"/>
        <v>0.35</v>
      </c>
      <c r="G29" s="194" t="s">
        <v>827</v>
      </c>
      <c r="H29" s="191" t="s">
        <v>765</v>
      </c>
      <c r="I29" s="191" t="s">
        <v>597</v>
      </c>
      <c r="J29" s="191"/>
      <c r="K29" s="191"/>
      <c r="L29" s="191"/>
      <c r="M29" s="195" t="e">
        <f t="shared" si="1"/>
        <v>#DIV/0!</v>
      </c>
      <c r="N29" s="181"/>
      <c r="O29" s="181"/>
      <c r="P29" s="181"/>
      <c r="Q29" s="191" t="s">
        <v>765</v>
      </c>
      <c r="V29" s="191"/>
      <c r="AA29" s="191" t="s">
        <v>765</v>
      </c>
      <c r="AD29" s="197" t="e">
        <f t="shared" si="2"/>
        <v>#DIV/0!</v>
      </c>
      <c r="AL29" s="181"/>
      <c r="AM29" s="191" t="s">
        <v>765</v>
      </c>
    </row>
    <row r="30" spans="1:43">
      <c r="A30" s="189"/>
      <c r="B30" s="183" t="s">
        <v>606</v>
      </c>
      <c r="C30" s="191" t="s">
        <v>502</v>
      </c>
      <c r="D30" s="191">
        <v>18</v>
      </c>
      <c r="E30" s="191">
        <v>6</v>
      </c>
      <c r="F30" s="213">
        <f t="shared" si="0"/>
        <v>0.75</v>
      </c>
      <c r="G30" s="194" t="s">
        <v>506</v>
      </c>
      <c r="H30" s="191" t="s">
        <v>765</v>
      </c>
      <c r="I30" s="191" t="s">
        <v>899</v>
      </c>
      <c r="J30" s="191"/>
      <c r="K30" s="191"/>
      <c r="L30" s="191"/>
      <c r="M30" s="195" t="e">
        <f t="shared" si="1"/>
        <v>#DIV/0!</v>
      </c>
      <c r="N30" s="181" t="s">
        <v>509</v>
      </c>
      <c r="O30" s="181" t="s">
        <v>659</v>
      </c>
      <c r="P30" s="181" t="s">
        <v>506</v>
      </c>
      <c r="Q30" s="191" t="s">
        <v>765</v>
      </c>
      <c r="R30" s="190">
        <v>1</v>
      </c>
      <c r="V30" s="191"/>
      <c r="AA30" s="191" t="s">
        <v>765</v>
      </c>
      <c r="AB30" s="190">
        <v>1</v>
      </c>
      <c r="AC30" s="190">
        <v>2</v>
      </c>
      <c r="AD30" s="197">
        <f t="shared" si="2"/>
        <v>0.33333333333333331</v>
      </c>
      <c r="AE30" s="190">
        <v>1</v>
      </c>
      <c r="AL30" s="181"/>
      <c r="AM30" s="191" t="s">
        <v>765</v>
      </c>
      <c r="AN30" s="190">
        <v>1</v>
      </c>
    </row>
    <row r="31" spans="1:43">
      <c r="A31" s="189"/>
      <c r="B31" s="183" t="s">
        <v>607</v>
      </c>
      <c r="C31" s="191" t="s">
        <v>502</v>
      </c>
      <c r="D31" s="191">
        <v>16</v>
      </c>
      <c r="E31" s="191">
        <v>7</v>
      </c>
      <c r="F31" s="213">
        <f t="shared" si="0"/>
        <v>0.69565217391304346</v>
      </c>
      <c r="G31" s="194" t="s">
        <v>825</v>
      </c>
      <c r="H31" s="191" t="s">
        <v>765</v>
      </c>
      <c r="I31" s="191" t="s">
        <v>899</v>
      </c>
      <c r="J31" s="191"/>
      <c r="K31" s="191"/>
      <c r="L31" s="191"/>
      <c r="M31" s="195" t="e">
        <f t="shared" si="1"/>
        <v>#DIV/0!</v>
      </c>
      <c r="N31" s="181" t="s">
        <v>509</v>
      </c>
      <c r="O31" s="181" t="s">
        <v>601</v>
      </c>
      <c r="P31" s="181" t="s">
        <v>506</v>
      </c>
      <c r="Q31" s="191" t="s">
        <v>765</v>
      </c>
      <c r="R31" s="190">
        <v>1</v>
      </c>
      <c r="V31" s="191"/>
      <c r="AA31" s="191" t="s">
        <v>765</v>
      </c>
      <c r="AB31" s="190">
        <v>1</v>
      </c>
      <c r="AC31" s="190">
        <v>2</v>
      </c>
      <c r="AD31" s="197">
        <f t="shared" si="2"/>
        <v>0.33333333333333331</v>
      </c>
      <c r="AE31" s="190">
        <v>1</v>
      </c>
      <c r="AL31" s="181"/>
      <c r="AM31" s="191" t="s">
        <v>765</v>
      </c>
      <c r="AO31" s="190">
        <v>1</v>
      </c>
    </row>
    <row r="32" spans="1:43">
      <c r="A32" s="189"/>
      <c r="B32" s="183" t="s">
        <v>608</v>
      </c>
      <c r="C32" s="191" t="s">
        <v>502</v>
      </c>
      <c r="D32" s="191">
        <v>16</v>
      </c>
      <c r="E32" s="191">
        <v>6</v>
      </c>
      <c r="F32" s="213">
        <f t="shared" si="0"/>
        <v>0.72727272727272729</v>
      </c>
      <c r="G32" s="194" t="s">
        <v>827</v>
      </c>
      <c r="H32" s="191" t="s">
        <v>765</v>
      </c>
      <c r="I32" s="191" t="s">
        <v>899</v>
      </c>
      <c r="J32" s="191"/>
      <c r="K32" s="191"/>
      <c r="L32" s="191"/>
      <c r="M32" s="195" t="e">
        <f t="shared" si="1"/>
        <v>#DIV/0!</v>
      </c>
      <c r="N32" s="181"/>
      <c r="O32" s="181"/>
      <c r="P32" s="181"/>
      <c r="Q32" s="191" t="s">
        <v>765</v>
      </c>
      <c r="V32" s="191"/>
      <c r="AA32" s="191" t="s">
        <v>765</v>
      </c>
      <c r="AD32" s="197" t="e">
        <f t="shared" si="2"/>
        <v>#DIV/0!</v>
      </c>
      <c r="AL32" s="181"/>
      <c r="AM32" s="191" t="s">
        <v>765</v>
      </c>
    </row>
    <row r="33" spans="1:42">
      <c r="A33" s="189"/>
      <c r="B33" s="183" t="s">
        <v>609</v>
      </c>
      <c r="C33" s="191" t="s">
        <v>502</v>
      </c>
      <c r="D33" s="191">
        <v>8</v>
      </c>
      <c r="E33" s="191">
        <v>14</v>
      </c>
      <c r="F33" s="213">
        <f t="shared" si="0"/>
        <v>0.36363636363636365</v>
      </c>
      <c r="G33" s="194" t="s">
        <v>827</v>
      </c>
      <c r="H33" s="191" t="s">
        <v>765</v>
      </c>
      <c r="I33" s="191" t="s">
        <v>899</v>
      </c>
      <c r="J33" s="191"/>
      <c r="K33" s="191"/>
      <c r="L33" s="191"/>
      <c r="M33" s="195" t="e">
        <f t="shared" si="1"/>
        <v>#DIV/0!</v>
      </c>
      <c r="N33" s="181"/>
      <c r="O33" s="181" t="s">
        <v>598</v>
      </c>
      <c r="P33" s="181"/>
      <c r="Q33" s="191" t="s">
        <v>765</v>
      </c>
      <c r="V33" s="191"/>
      <c r="AA33" s="191" t="s">
        <v>765</v>
      </c>
      <c r="AD33" s="197" t="e">
        <f t="shared" si="2"/>
        <v>#DIV/0!</v>
      </c>
      <c r="AL33" s="181"/>
      <c r="AM33" s="191" t="s">
        <v>765</v>
      </c>
      <c r="AP33" s="190">
        <v>1</v>
      </c>
    </row>
    <row r="34" spans="1:42">
      <c r="A34" s="189"/>
      <c r="B34" s="183" t="s">
        <v>610</v>
      </c>
      <c r="C34" s="191" t="s">
        <v>502</v>
      </c>
      <c r="D34" s="191">
        <v>22</v>
      </c>
      <c r="E34" s="191">
        <v>1</v>
      </c>
      <c r="F34" s="213">
        <f>D34/(D34+E34)</f>
        <v>0.95652173913043481</v>
      </c>
      <c r="G34" s="194" t="s">
        <v>816</v>
      </c>
      <c r="H34" s="191" t="s">
        <v>765</v>
      </c>
      <c r="I34" s="191" t="s">
        <v>899</v>
      </c>
      <c r="J34" s="191"/>
      <c r="K34" s="191">
        <v>8</v>
      </c>
      <c r="L34" s="191">
        <v>0</v>
      </c>
      <c r="M34" s="195">
        <f t="shared" si="1"/>
        <v>1</v>
      </c>
      <c r="N34" s="181" t="s">
        <v>509</v>
      </c>
      <c r="O34" s="181" t="s">
        <v>659</v>
      </c>
      <c r="P34" s="181" t="s">
        <v>505</v>
      </c>
      <c r="Q34" s="191" t="s">
        <v>765</v>
      </c>
      <c r="R34" s="190">
        <v>1</v>
      </c>
      <c r="V34" s="191"/>
      <c r="AA34" s="191" t="s">
        <v>765</v>
      </c>
      <c r="AB34" s="190">
        <v>2</v>
      </c>
      <c r="AC34" s="190">
        <v>1</v>
      </c>
      <c r="AD34" s="197">
        <f t="shared" si="2"/>
        <v>0.66666666666666663</v>
      </c>
      <c r="AE34" s="190">
        <v>1</v>
      </c>
      <c r="AF34" s="190">
        <v>1</v>
      </c>
      <c r="AL34" s="181"/>
      <c r="AM34" s="191" t="s">
        <v>765</v>
      </c>
      <c r="AN34" s="190">
        <v>1</v>
      </c>
    </row>
    <row r="35" spans="1:42">
      <c r="A35" s="189"/>
      <c r="B35" s="183" t="s">
        <v>611</v>
      </c>
      <c r="C35" s="191" t="s">
        <v>502</v>
      </c>
      <c r="D35" s="191">
        <v>14</v>
      </c>
      <c r="E35" s="191">
        <v>9</v>
      </c>
      <c r="F35" s="213">
        <f t="shared" ref="F35:F97" si="3">D35/(D35+E35)</f>
        <v>0.60869565217391308</v>
      </c>
      <c r="G35" s="194" t="s">
        <v>825</v>
      </c>
      <c r="H35" s="191" t="s">
        <v>765</v>
      </c>
      <c r="I35" s="191" t="s">
        <v>899</v>
      </c>
      <c r="J35" s="191"/>
      <c r="K35" s="191"/>
      <c r="L35" s="191"/>
      <c r="M35" s="195"/>
      <c r="N35" s="181" t="s">
        <v>509</v>
      </c>
      <c r="O35" s="181" t="s">
        <v>601</v>
      </c>
      <c r="P35" s="183" t="s">
        <v>501</v>
      </c>
      <c r="Q35" s="191" t="s">
        <v>765</v>
      </c>
      <c r="R35" s="190">
        <v>1</v>
      </c>
      <c r="V35" s="191"/>
      <c r="AA35" s="191" t="s">
        <v>765</v>
      </c>
      <c r="AC35" s="190">
        <v>2</v>
      </c>
      <c r="AD35" s="197">
        <f t="shared" si="2"/>
        <v>0</v>
      </c>
      <c r="AE35" s="190">
        <v>1</v>
      </c>
      <c r="AL35" s="181"/>
      <c r="AM35" s="191" t="s">
        <v>765</v>
      </c>
      <c r="AO35" s="190">
        <v>1</v>
      </c>
    </row>
    <row r="36" spans="1:42">
      <c r="A36" s="189"/>
      <c r="B36" s="183" t="s">
        <v>612</v>
      </c>
      <c r="C36" s="191" t="s">
        <v>502</v>
      </c>
      <c r="D36" s="191">
        <v>9</v>
      </c>
      <c r="E36" s="191">
        <v>12</v>
      </c>
      <c r="F36" s="213">
        <f t="shared" si="3"/>
        <v>0.42857142857142855</v>
      </c>
      <c r="G36" s="194" t="s">
        <v>827</v>
      </c>
      <c r="H36" s="191" t="s">
        <v>765</v>
      </c>
      <c r="I36" s="191" t="s">
        <v>899</v>
      </c>
      <c r="J36" s="191"/>
      <c r="K36" s="191"/>
      <c r="L36" s="191"/>
      <c r="M36" s="195"/>
      <c r="N36" s="181"/>
      <c r="O36" s="181"/>
      <c r="P36" s="181"/>
      <c r="Q36" s="191" t="s">
        <v>765</v>
      </c>
      <c r="V36" s="191"/>
      <c r="AA36" s="191" t="s">
        <v>765</v>
      </c>
      <c r="AD36" s="197" t="e">
        <f t="shared" si="2"/>
        <v>#DIV/0!</v>
      </c>
      <c r="AL36" s="181"/>
      <c r="AM36" s="191" t="s">
        <v>765</v>
      </c>
    </row>
    <row r="37" spans="1:42">
      <c r="A37" s="189"/>
      <c r="B37" s="183" t="s">
        <v>613</v>
      </c>
      <c r="C37" s="191" t="s">
        <v>502</v>
      </c>
      <c r="D37" s="191">
        <v>17</v>
      </c>
      <c r="E37" s="191">
        <v>6</v>
      </c>
      <c r="F37" s="213">
        <f t="shared" si="3"/>
        <v>0.73913043478260865</v>
      </c>
      <c r="G37" s="194" t="s">
        <v>504</v>
      </c>
      <c r="H37" s="191" t="s">
        <v>765</v>
      </c>
      <c r="I37" s="191" t="s">
        <v>899</v>
      </c>
      <c r="J37" s="191"/>
      <c r="K37" s="191"/>
      <c r="L37" s="191"/>
      <c r="M37" s="195"/>
      <c r="N37" s="181" t="s">
        <v>509</v>
      </c>
      <c r="O37" s="181" t="s">
        <v>659</v>
      </c>
      <c r="P37" s="181" t="s">
        <v>504</v>
      </c>
      <c r="Q37" s="191" t="s">
        <v>765</v>
      </c>
      <c r="R37" s="190">
        <v>1</v>
      </c>
      <c r="V37" s="191"/>
      <c r="AA37" s="191" t="s">
        <v>765</v>
      </c>
      <c r="AB37" s="190">
        <v>2</v>
      </c>
      <c r="AC37" s="190">
        <v>1</v>
      </c>
      <c r="AD37" s="197">
        <f t="shared" si="2"/>
        <v>0.66666666666666663</v>
      </c>
      <c r="AE37" s="190">
        <v>1</v>
      </c>
      <c r="AG37" s="190">
        <v>1</v>
      </c>
      <c r="AH37" s="190">
        <v>1</v>
      </c>
      <c r="AL37" s="181"/>
      <c r="AM37" s="191" t="s">
        <v>765</v>
      </c>
      <c r="AN37" s="190">
        <v>1</v>
      </c>
    </row>
    <row r="38" spans="1:42">
      <c r="A38" s="189"/>
      <c r="B38" s="183" t="s">
        <v>614</v>
      </c>
      <c r="C38" s="191" t="s">
        <v>502</v>
      </c>
      <c r="D38" s="191">
        <v>7</v>
      </c>
      <c r="E38" s="191">
        <v>11</v>
      </c>
      <c r="F38" s="213">
        <f t="shared" si="3"/>
        <v>0.3888888888888889</v>
      </c>
      <c r="G38" s="194" t="s">
        <v>827</v>
      </c>
      <c r="H38" s="191" t="s">
        <v>766</v>
      </c>
      <c r="I38" s="191"/>
      <c r="J38" s="191"/>
      <c r="K38" s="191"/>
      <c r="L38" s="191"/>
      <c r="M38" s="195"/>
      <c r="N38" s="181"/>
      <c r="O38" s="181"/>
      <c r="P38" s="181"/>
      <c r="Q38" s="191" t="s">
        <v>766</v>
      </c>
      <c r="V38" s="191"/>
      <c r="AA38" s="191" t="s">
        <v>766</v>
      </c>
      <c r="AD38" s="197" t="e">
        <f t="shared" si="2"/>
        <v>#DIV/0!</v>
      </c>
      <c r="AL38" s="181"/>
      <c r="AM38" s="191" t="s">
        <v>766</v>
      </c>
    </row>
    <row r="39" spans="1:42">
      <c r="A39" s="189"/>
      <c r="B39" s="183">
        <v>1989</v>
      </c>
      <c r="C39" s="191" t="s">
        <v>502</v>
      </c>
      <c r="D39" s="191">
        <v>5</v>
      </c>
      <c r="E39" s="191">
        <v>14</v>
      </c>
      <c r="F39" s="213">
        <f t="shared" si="3"/>
        <v>0.26315789473684209</v>
      </c>
      <c r="G39" s="194" t="s">
        <v>827</v>
      </c>
      <c r="H39" s="191" t="s">
        <v>766</v>
      </c>
      <c r="I39" s="191"/>
      <c r="J39" s="191"/>
      <c r="K39" s="191"/>
      <c r="L39" s="191"/>
      <c r="M39" s="195"/>
      <c r="N39" s="181"/>
      <c r="P39" s="181"/>
      <c r="Q39" s="191" t="s">
        <v>766</v>
      </c>
      <c r="V39" s="191"/>
      <c r="AA39" s="191" t="s">
        <v>766</v>
      </c>
      <c r="AD39" s="197" t="e">
        <f t="shared" si="2"/>
        <v>#DIV/0!</v>
      </c>
      <c r="AM39" s="191" t="s">
        <v>766</v>
      </c>
    </row>
    <row r="40" spans="1:42" ht="24">
      <c r="A40" s="189"/>
      <c r="B40" s="183">
        <v>1988</v>
      </c>
      <c r="C40" s="191" t="s">
        <v>502</v>
      </c>
      <c r="D40" s="191">
        <v>13</v>
      </c>
      <c r="E40" s="191">
        <v>9</v>
      </c>
      <c r="F40" s="213">
        <f t="shared" si="3"/>
        <v>0.59090909090909094</v>
      </c>
      <c r="G40" s="194" t="s">
        <v>825</v>
      </c>
      <c r="H40" s="191" t="s">
        <v>766</v>
      </c>
      <c r="I40" s="191"/>
      <c r="J40" s="191"/>
      <c r="K40" s="191"/>
      <c r="L40" s="191"/>
      <c r="M40" s="195"/>
      <c r="N40" s="181"/>
      <c r="P40" s="211" t="s">
        <v>891</v>
      </c>
      <c r="Q40" s="191" t="s">
        <v>766</v>
      </c>
      <c r="V40" s="191"/>
      <c r="AA40" s="191" t="s">
        <v>766</v>
      </c>
      <c r="AB40" s="190">
        <v>1</v>
      </c>
      <c r="AC40" s="190">
        <v>2</v>
      </c>
      <c r="AD40" s="197">
        <f t="shared" si="2"/>
        <v>0.33333333333333331</v>
      </c>
      <c r="AE40" s="190">
        <v>1</v>
      </c>
      <c r="AM40" s="191" t="s">
        <v>766</v>
      </c>
    </row>
    <row r="41" spans="1:42">
      <c r="A41" s="189"/>
      <c r="B41" s="183">
        <v>1987</v>
      </c>
      <c r="C41" s="191" t="s">
        <v>502</v>
      </c>
      <c r="D41" s="191">
        <v>10</v>
      </c>
      <c r="E41" s="191">
        <v>11</v>
      </c>
      <c r="F41" s="213">
        <f t="shared" si="3"/>
        <v>0.47619047619047616</v>
      </c>
      <c r="G41" s="194" t="s">
        <v>825</v>
      </c>
      <c r="H41" s="191" t="s">
        <v>587</v>
      </c>
      <c r="I41" s="191"/>
      <c r="J41" s="191"/>
      <c r="K41" s="191"/>
      <c r="L41" s="191"/>
      <c r="M41" s="195"/>
      <c r="N41" s="181"/>
      <c r="P41" s="183" t="s">
        <v>501</v>
      </c>
      <c r="Q41" s="191" t="s">
        <v>587</v>
      </c>
      <c r="V41" s="191"/>
      <c r="AA41" s="191" t="s">
        <v>587</v>
      </c>
      <c r="AC41" s="190">
        <v>2</v>
      </c>
      <c r="AD41" s="197">
        <f t="shared" si="2"/>
        <v>0</v>
      </c>
      <c r="AE41" s="190">
        <v>1</v>
      </c>
      <c r="AM41" s="191" t="s">
        <v>587</v>
      </c>
    </row>
    <row r="42" spans="1:42">
      <c r="A42" s="189"/>
      <c r="B42" s="183">
        <v>1986</v>
      </c>
      <c r="C42" s="191" t="s">
        <v>502</v>
      </c>
      <c r="D42" s="191">
        <v>8</v>
      </c>
      <c r="E42" s="191">
        <v>7</v>
      </c>
      <c r="F42" s="213">
        <f t="shared" si="3"/>
        <v>0.53333333333333333</v>
      </c>
      <c r="G42" s="194" t="s">
        <v>825</v>
      </c>
      <c r="H42" s="191" t="s">
        <v>587</v>
      </c>
      <c r="I42" s="191"/>
      <c r="J42" s="191" t="s">
        <v>826</v>
      </c>
      <c r="K42" s="191"/>
      <c r="L42" s="191"/>
      <c r="M42" s="195"/>
      <c r="N42" s="181"/>
      <c r="P42" s="183" t="s">
        <v>501</v>
      </c>
      <c r="Q42" s="191" t="s">
        <v>587</v>
      </c>
      <c r="V42" s="191"/>
      <c r="AA42" s="191" t="s">
        <v>587</v>
      </c>
      <c r="AC42" s="190">
        <v>2</v>
      </c>
      <c r="AD42" s="197">
        <f t="shared" si="2"/>
        <v>0</v>
      </c>
      <c r="AE42" s="190">
        <v>1</v>
      </c>
      <c r="AM42" s="191" t="s">
        <v>587</v>
      </c>
    </row>
    <row r="43" spans="1:42">
      <c r="A43" s="189"/>
      <c r="B43" s="183">
        <v>1985</v>
      </c>
      <c r="C43" s="191" t="s">
        <v>502</v>
      </c>
      <c r="D43" s="191">
        <v>5</v>
      </c>
      <c r="E43" s="191">
        <v>11</v>
      </c>
      <c r="F43" s="213">
        <f t="shared" si="3"/>
        <v>0.3125</v>
      </c>
      <c r="G43" s="194" t="s">
        <v>825</v>
      </c>
      <c r="H43" s="191" t="s">
        <v>587</v>
      </c>
      <c r="I43" s="191"/>
      <c r="J43" s="191" t="s">
        <v>826</v>
      </c>
      <c r="K43" s="191"/>
      <c r="L43" s="191"/>
      <c r="M43" s="191"/>
      <c r="N43" s="181"/>
      <c r="P43" s="183" t="s">
        <v>501</v>
      </c>
      <c r="Q43" s="191" t="s">
        <v>587</v>
      </c>
      <c r="V43" s="191"/>
      <c r="AA43" s="191" t="s">
        <v>587</v>
      </c>
      <c r="AC43" s="190">
        <v>2</v>
      </c>
      <c r="AD43" s="197">
        <f t="shared" si="2"/>
        <v>0</v>
      </c>
      <c r="AE43" s="190">
        <v>1</v>
      </c>
      <c r="AM43" s="191" t="s">
        <v>587</v>
      </c>
    </row>
    <row r="44" spans="1:42">
      <c r="A44" s="189"/>
      <c r="B44" s="183">
        <v>1984</v>
      </c>
      <c r="C44" s="191" t="s">
        <v>502</v>
      </c>
      <c r="D44" s="191">
        <v>6</v>
      </c>
      <c r="E44" s="191">
        <v>14</v>
      </c>
      <c r="F44" s="213">
        <f t="shared" si="3"/>
        <v>0.3</v>
      </c>
      <c r="G44" s="194" t="s">
        <v>825</v>
      </c>
      <c r="H44" s="191" t="s">
        <v>587</v>
      </c>
      <c r="I44" s="191"/>
      <c r="J44" s="191"/>
      <c r="K44" s="191"/>
      <c r="L44" s="191"/>
      <c r="M44" s="191"/>
      <c r="N44" s="181" t="s">
        <v>509</v>
      </c>
      <c r="P44" s="183" t="s">
        <v>501</v>
      </c>
      <c r="Q44" s="191" t="s">
        <v>587</v>
      </c>
      <c r="R44" s="190">
        <v>1</v>
      </c>
      <c r="V44" s="191"/>
      <c r="AA44" s="191" t="s">
        <v>587</v>
      </c>
      <c r="AB44" s="190">
        <v>1</v>
      </c>
      <c r="AC44" s="190">
        <v>2</v>
      </c>
      <c r="AD44" s="197">
        <f t="shared" si="2"/>
        <v>0.33333333333333331</v>
      </c>
      <c r="AE44" s="190">
        <v>1</v>
      </c>
      <c r="AM44" s="191" t="s">
        <v>587</v>
      </c>
    </row>
    <row r="45" spans="1:42">
      <c r="A45" s="189"/>
      <c r="B45" s="183">
        <v>1983</v>
      </c>
      <c r="C45" s="191" t="s">
        <v>508</v>
      </c>
      <c r="D45" s="191">
        <v>11</v>
      </c>
      <c r="E45" s="191">
        <v>10</v>
      </c>
      <c r="F45" s="213">
        <f t="shared" si="3"/>
        <v>0.52380952380952384</v>
      </c>
      <c r="G45" s="194" t="s">
        <v>827</v>
      </c>
      <c r="H45" s="191" t="s">
        <v>767</v>
      </c>
      <c r="I45" s="191"/>
      <c r="J45" s="191"/>
      <c r="K45" s="191"/>
      <c r="L45" s="191"/>
      <c r="M45" s="191"/>
      <c r="N45" s="181"/>
      <c r="P45" s="181"/>
      <c r="Q45" s="191" t="s">
        <v>767</v>
      </c>
      <c r="V45" s="191"/>
      <c r="AA45" s="191" t="s">
        <v>767</v>
      </c>
      <c r="AD45" s="197" t="e">
        <f t="shared" si="2"/>
        <v>#DIV/0!</v>
      </c>
      <c r="AM45" s="191" t="s">
        <v>767</v>
      </c>
    </row>
    <row r="46" spans="1:42">
      <c r="A46" s="189"/>
      <c r="B46" s="183">
        <v>1982</v>
      </c>
      <c r="C46" s="191" t="s">
        <v>508</v>
      </c>
      <c r="D46" s="191">
        <v>7</v>
      </c>
      <c r="E46" s="191">
        <v>12</v>
      </c>
      <c r="F46" s="213">
        <f t="shared" si="3"/>
        <v>0.36842105263157893</v>
      </c>
      <c r="G46" s="194" t="s">
        <v>825</v>
      </c>
      <c r="H46" s="191" t="s">
        <v>767</v>
      </c>
      <c r="I46" s="191"/>
      <c r="J46" s="191" t="s">
        <v>826</v>
      </c>
      <c r="K46" s="191"/>
      <c r="L46" s="191"/>
      <c r="M46" s="191"/>
      <c r="N46" s="181"/>
      <c r="P46" s="183" t="s">
        <v>501</v>
      </c>
      <c r="Q46" s="191" t="s">
        <v>767</v>
      </c>
      <c r="V46" s="191"/>
      <c r="AA46" s="191" t="s">
        <v>767</v>
      </c>
      <c r="AC46" s="190">
        <v>2</v>
      </c>
      <c r="AD46" s="197">
        <f t="shared" si="2"/>
        <v>0</v>
      </c>
      <c r="AE46" s="190">
        <v>1</v>
      </c>
      <c r="AM46" s="191" t="s">
        <v>767</v>
      </c>
    </row>
    <row r="47" spans="1:42">
      <c r="A47" s="189"/>
      <c r="B47" s="183">
        <v>1981</v>
      </c>
      <c r="C47" s="191" t="s">
        <v>508</v>
      </c>
      <c r="D47" s="191">
        <v>8</v>
      </c>
      <c r="E47" s="191">
        <v>13</v>
      </c>
      <c r="F47" s="213">
        <f t="shared" si="3"/>
        <v>0.38095238095238093</v>
      </c>
      <c r="G47" s="194" t="s">
        <v>827</v>
      </c>
      <c r="H47" s="191" t="s">
        <v>768</v>
      </c>
      <c r="I47" s="191"/>
      <c r="J47" s="191"/>
      <c r="K47" s="191"/>
      <c r="L47" s="191"/>
      <c r="M47" s="191"/>
      <c r="N47" s="181"/>
      <c r="P47" s="181"/>
      <c r="Q47" s="191" t="s">
        <v>768</v>
      </c>
      <c r="V47" s="191"/>
      <c r="AA47" s="191" t="s">
        <v>768</v>
      </c>
      <c r="AD47" s="197" t="e">
        <f t="shared" si="2"/>
        <v>#DIV/0!</v>
      </c>
      <c r="AM47" s="191" t="s">
        <v>768</v>
      </c>
    </row>
    <row r="48" spans="1:42">
      <c r="A48" s="189"/>
      <c r="B48" s="183">
        <v>1980</v>
      </c>
      <c r="C48" s="191" t="s">
        <v>508</v>
      </c>
      <c r="D48" s="191">
        <v>5</v>
      </c>
      <c r="E48" s="191">
        <v>13</v>
      </c>
      <c r="F48" s="213">
        <f t="shared" si="3"/>
        <v>0.27777777777777779</v>
      </c>
      <c r="G48" s="194" t="s">
        <v>827</v>
      </c>
      <c r="H48" s="191" t="s">
        <v>768</v>
      </c>
      <c r="I48" s="191"/>
      <c r="J48" s="191" t="s">
        <v>829</v>
      </c>
      <c r="K48" s="191"/>
      <c r="L48" s="191"/>
      <c r="M48" s="191"/>
      <c r="N48" s="181"/>
      <c r="P48" s="181"/>
      <c r="Q48" s="191" t="s">
        <v>768</v>
      </c>
      <c r="V48" s="191"/>
      <c r="AA48" s="191" t="s">
        <v>768</v>
      </c>
      <c r="AD48" s="197" t="e">
        <f t="shared" si="2"/>
        <v>#DIV/0!</v>
      </c>
      <c r="AM48" s="191" t="s">
        <v>768</v>
      </c>
    </row>
    <row r="49" spans="1:41">
      <c r="A49" s="189"/>
      <c r="B49" s="183">
        <v>1979</v>
      </c>
      <c r="C49" s="191" t="s">
        <v>508</v>
      </c>
      <c r="D49" s="191">
        <v>4</v>
      </c>
      <c r="E49" s="191">
        <v>14</v>
      </c>
      <c r="F49" s="213">
        <f t="shared" si="3"/>
        <v>0.22222222222222221</v>
      </c>
      <c r="G49" s="194" t="s">
        <v>827</v>
      </c>
      <c r="H49" s="191" t="s">
        <v>768</v>
      </c>
      <c r="I49" s="191"/>
      <c r="J49" s="191"/>
      <c r="K49" s="191"/>
      <c r="L49" s="191"/>
      <c r="M49" s="191"/>
      <c r="N49" s="181"/>
      <c r="P49" s="181"/>
      <c r="Q49" s="191" t="s">
        <v>768</v>
      </c>
      <c r="V49" s="191"/>
      <c r="AA49" s="191" t="s">
        <v>768</v>
      </c>
      <c r="AD49" s="197" t="e">
        <f t="shared" si="2"/>
        <v>#DIV/0!</v>
      </c>
      <c r="AM49" s="191" t="s">
        <v>768</v>
      </c>
    </row>
    <row r="50" spans="1:41">
      <c r="A50" s="189"/>
      <c r="B50" s="183">
        <v>1978</v>
      </c>
      <c r="C50" s="191" t="s">
        <v>508</v>
      </c>
      <c r="D50" s="191">
        <v>5</v>
      </c>
      <c r="E50" s="191">
        <v>16</v>
      </c>
      <c r="F50" s="213">
        <f t="shared" si="3"/>
        <v>0.23809523809523808</v>
      </c>
      <c r="G50" s="194" t="s">
        <v>827</v>
      </c>
      <c r="H50" s="191" t="s">
        <v>768</v>
      </c>
      <c r="I50" s="191"/>
      <c r="J50" s="191"/>
      <c r="K50" s="191"/>
      <c r="L50" s="191"/>
      <c r="M50" s="191"/>
      <c r="N50" s="181"/>
      <c r="P50" s="181"/>
      <c r="Q50" s="191" t="s">
        <v>768</v>
      </c>
      <c r="V50" s="191"/>
      <c r="AA50" s="191" t="s">
        <v>768</v>
      </c>
      <c r="AD50" s="197" t="e">
        <f t="shared" si="2"/>
        <v>#DIV/0!</v>
      </c>
      <c r="AM50" s="191" t="s">
        <v>768</v>
      </c>
    </row>
    <row r="51" spans="1:41">
      <c r="A51" s="189"/>
      <c r="B51" s="183">
        <v>1977</v>
      </c>
      <c r="C51" s="191" t="s">
        <v>508</v>
      </c>
      <c r="D51" s="191"/>
      <c r="E51" s="191"/>
      <c r="F51" s="213" t="e">
        <f t="shared" si="3"/>
        <v>#DIV/0!</v>
      </c>
      <c r="G51" s="194" t="s">
        <v>827</v>
      </c>
      <c r="H51" s="191" t="s">
        <v>768</v>
      </c>
      <c r="I51" s="191"/>
      <c r="J51" s="191"/>
      <c r="K51" s="191"/>
      <c r="L51" s="191"/>
      <c r="M51" s="191"/>
      <c r="N51" s="181"/>
      <c r="P51" s="181"/>
      <c r="Q51" s="191" t="s">
        <v>768</v>
      </c>
      <c r="V51" s="191"/>
      <c r="AA51" s="191" t="s">
        <v>768</v>
      </c>
      <c r="AD51" s="197" t="e">
        <f t="shared" si="2"/>
        <v>#DIV/0!</v>
      </c>
      <c r="AM51" s="191" t="s">
        <v>768</v>
      </c>
    </row>
    <row r="52" spans="1:41">
      <c r="A52" s="189"/>
      <c r="B52" s="183">
        <v>1976</v>
      </c>
      <c r="C52" s="191" t="s">
        <v>508</v>
      </c>
      <c r="D52" s="191">
        <v>5</v>
      </c>
      <c r="E52" s="191">
        <v>16</v>
      </c>
      <c r="F52" s="213">
        <f t="shared" si="3"/>
        <v>0.23809523809523808</v>
      </c>
      <c r="G52" s="194" t="s">
        <v>827</v>
      </c>
      <c r="H52" s="191" t="s">
        <v>768</v>
      </c>
      <c r="I52" s="191"/>
      <c r="J52" s="191"/>
      <c r="K52" s="191"/>
      <c r="L52" s="191"/>
      <c r="M52" s="191"/>
      <c r="N52" s="181"/>
      <c r="P52" s="181"/>
      <c r="Q52" s="191" t="s">
        <v>768</v>
      </c>
      <c r="V52" s="191"/>
      <c r="AA52" s="191" t="s">
        <v>768</v>
      </c>
      <c r="AD52" s="197" t="e">
        <f t="shared" si="2"/>
        <v>#DIV/0!</v>
      </c>
      <c r="AM52" s="191"/>
    </row>
    <row r="53" spans="1:41">
      <c r="A53" s="189"/>
      <c r="B53" s="183">
        <v>1975</v>
      </c>
      <c r="C53" s="191" t="s">
        <v>508</v>
      </c>
      <c r="D53" s="191">
        <v>15</v>
      </c>
      <c r="E53" s="191">
        <v>8</v>
      </c>
      <c r="F53" s="213">
        <f t="shared" si="3"/>
        <v>0.65217391304347827</v>
      </c>
      <c r="G53" s="194" t="s">
        <v>825</v>
      </c>
      <c r="H53" s="191" t="s">
        <v>769</v>
      </c>
      <c r="I53" s="191"/>
      <c r="J53" s="191"/>
      <c r="K53" s="191"/>
      <c r="L53" s="191"/>
      <c r="M53" s="191"/>
      <c r="N53" s="181"/>
      <c r="O53" s="181" t="s">
        <v>659</v>
      </c>
      <c r="P53" s="183" t="s">
        <v>501</v>
      </c>
      <c r="Q53" s="191" t="s">
        <v>769</v>
      </c>
      <c r="V53" s="191"/>
      <c r="AA53" s="191" t="s">
        <v>769</v>
      </c>
      <c r="AC53" s="190">
        <v>2</v>
      </c>
      <c r="AD53" s="197">
        <f t="shared" si="2"/>
        <v>0</v>
      </c>
      <c r="AE53" s="190">
        <v>1</v>
      </c>
      <c r="AL53" s="181"/>
      <c r="AM53" s="191" t="s">
        <v>769</v>
      </c>
      <c r="AN53" s="190">
        <v>1</v>
      </c>
    </row>
    <row r="54" spans="1:41">
      <c r="A54" s="189"/>
      <c r="B54" s="183">
        <v>1974</v>
      </c>
      <c r="C54" s="191" t="s">
        <v>508</v>
      </c>
      <c r="D54" s="191">
        <v>11</v>
      </c>
      <c r="E54" s="191">
        <v>11</v>
      </c>
      <c r="F54" s="213">
        <f t="shared" si="3"/>
        <v>0.5</v>
      </c>
      <c r="G54" s="194" t="s">
        <v>827</v>
      </c>
      <c r="H54" s="191" t="s">
        <v>769</v>
      </c>
      <c r="I54" s="191"/>
      <c r="J54" s="191"/>
      <c r="K54" s="191"/>
      <c r="L54" s="191"/>
      <c r="M54" s="191"/>
      <c r="N54" s="181"/>
      <c r="P54" s="181"/>
      <c r="Q54" s="191" t="s">
        <v>769</v>
      </c>
      <c r="V54" s="191"/>
      <c r="AA54" s="191" t="s">
        <v>769</v>
      </c>
      <c r="AD54" s="197" t="e">
        <f t="shared" si="2"/>
        <v>#DIV/0!</v>
      </c>
      <c r="AM54" s="191" t="s">
        <v>769</v>
      </c>
    </row>
    <row r="55" spans="1:41">
      <c r="A55" s="189"/>
      <c r="B55" s="183">
        <v>1973</v>
      </c>
      <c r="C55" s="191" t="s">
        <v>508</v>
      </c>
      <c r="D55" s="191">
        <v>13</v>
      </c>
      <c r="E55" s="191">
        <v>12</v>
      </c>
      <c r="F55" s="213">
        <f t="shared" si="3"/>
        <v>0.52</v>
      </c>
      <c r="G55" s="194" t="s">
        <v>825</v>
      </c>
      <c r="H55" s="191" t="s">
        <v>770</v>
      </c>
      <c r="I55" s="191"/>
      <c r="J55" s="191"/>
      <c r="K55" s="191"/>
      <c r="L55" s="191"/>
      <c r="M55" s="191"/>
      <c r="N55" s="181"/>
      <c r="P55" s="183" t="s">
        <v>501</v>
      </c>
      <c r="Q55" s="191" t="s">
        <v>770</v>
      </c>
      <c r="V55" s="191"/>
      <c r="AA55" s="191" t="s">
        <v>770</v>
      </c>
      <c r="AB55" s="190">
        <v>1</v>
      </c>
      <c r="AC55" s="190">
        <v>2</v>
      </c>
      <c r="AD55" s="197">
        <f t="shared" si="2"/>
        <v>0.33333333333333331</v>
      </c>
      <c r="AE55" s="190">
        <v>1</v>
      </c>
      <c r="AM55" s="191" t="s">
        <v>770</v>
      </c>
    </row>
    <row r="56" spans="1:41">
      <c r="A56" s="189"/>
      <c r="B56" s="183">
        <v>1972</v>
      </c>
      <c r="C56" s="191" t="s">
        <v>508</v>
      </c>
      <c r="D56" s="191">
        <v>12</v>
      </c>
      <c r="E56" s="191">
        <v>11</v>
      </c>
      <c r="F56" s="213">
        <f t="shared" si="3"/>
        <v>0.52173913043478259</v>
      </c>
      <c r="G56" s="194" t="s">
        <v>825</v>
      </c>
      <c r="H56" s="191" t="s">
        <v>770</v>
      </c>
      <c r="I56" s="191"/>
      <c r="J56" s="191"/>
      <c r="K56" s="191"/>
      <c r="L56" s="191"/>
      <c r="M56" s="191"/>
      <c r="N56" s="181"/>
      <c r="P56" s="183" t="s">
        <v>501</v>
      </c>
      <c r="Q56" s="191" t="s">
        <v>770</v>
      </c>
      <c r="V56" s="191"/>
      <c r="AA56" s="191" t="s">
        <v>770</v>
      </c>
      <c r="AB56" s="190">
        <v>1</v>
      </c>
      <c r="AC56" s="190">
        <v>1</v>
      </c>
      <c r="AD56" s="197">
        <f t="shared" si="2"/>
        <v>0.5</v>
      </c>
      <c r="AE56" s="190">
        <v>1</v>
      </c>
      <c r="AM56" s="191" t="s">
        <v>770</v>
      </c>
    </row>
    <row r="57" spans="1:41">
      <c r="A57" s="189"/>
      <c r="B57" s="183">
        <v>1971</v>
      </c>
      <c r="C57" s="191" t="s">
        <v>508</v>
      </c>
      <c r="D57" s="191">
        <v>11</v>
      </c>
      <c r="E57" s="191">
        <v>10</v>
      </c>
      <c r="F57" s="213">
        <f t="shared" si="3"/>
        <v>0.52380952380952384</v>
      </c>
      <c r="G57" s="194" t="s">
        <v>827</v>
      </c>
      <c r="H57" s="191" t="s">
        <v>770</v>
      </c>
      <c r="I57" s="191"/>
      <c r="J57" s="191"/>
      <c r="K57" s="191"/>
      <c r="L57" s="191"/>
      <c r="M57" s="191"/>
      <c r="N57" s="181"/>
      <c r="P57" s="181"/>
      <c r="Q57" s="191" t="s">
        <v>770</v>
      </c>
      <c r="V57" s="191"/>
      <c r="AA57" s="191" t="s">
        <v>770</v>
      </c>
      <c r="AD57" s="197" t="e">
        <f t="shared" si="2"/>
        <v>#DIV/0!</v>
      </c>
      <c r="AM57" s="191" t="s">
        <v>770</v>
      </c>
    </row>
    <row r="58" spans="1:41">
      <c r="A58" s="189"/>
      <c r="B58" s="183">
        <v>1970</v>
      </c>
      <c r="C58" s="191" t="s">
        <v>508</v>
      </c>
      <c r="D58" s="191">
        <v>20</v>
      </c>
      <c r="E58" s="191">
        <v>3</v>
      </c>
      <c r="F58" s="213">
        <f t="shared" si="3"/>
        <v>0.86956521739130432</v>
      </c>
      <c r="G58" s="194" t="s">
        <v>825</v>
      </c>
      <c r="H58" s="191" t="s">
        <v>770</v>
      </c>
      <c r="I58" s="191"/>
      <c r="J58" s="191"/>
      <c r="K58" s="191"/>
      <c r="L58" s="191"/>
      <c r="M58" s="191"/>
      <c r="N58" s="181"/>
      <c r="O58" s="181" t="s">
        <v>659</v>
      </c>
      <c r="P58" s="183" t="s">
        <v>501</v>
      </c>
      <c r="Q58" s="191" t="s">
        <v>770</v>
      </c>
      <c r="V58" s="191"/>
      <c r="AA58" s="191" t="s">
        <v>770</v>
      </c>
      <c r="AC58" s="190">
        <v>2</v>
      </c>
      <c r="AD58" s="197">
        <f t="shared" si="2"/>
        <v>0</v>
      </c>
      <c r="AE58" s="190">
        <v>1</v>
      </c>
      <c r="AL58" s="181"/>
      <c r="AM58" s="191" t="s">
        <v>770</v>
      </c>
      <c r="AN58" s="190">
        <v>1</v>
      </c>
    </row>
    <row r="59" spans="1:41" ht="24">
      <c r="A59" s="189"/>
      <c r="B59" s="183">
        <v>1969</v>
      </c>
      <c r="C59" s="191" t="s">
        <v>508</v>
      </c>
      <c r="D59" s="191">
        <v>5</v>
      </c>
      <c r="E59" s="191">
        <v>16</v>
      </c>
      <c r="F59" s="213">
        <f t="shared" si="3"/>
        <v>0.23809523809523808</v>
      </c>
      <c r="G59" s="194" t="s">
        <v>827</v>
      </c>
      <c r="H59" s="191" t="s">
        <v>771</v>
      </c>
      <c r="I59" s="191"/>
      <c r="J59" s="191"/>
      <c r="K59" s="191"/>
      <c r="L59" s="191"/>
      <c r="M59" s="191"/>
      <c r="N59" s="181"/>
      <c r="P59" s="181"/>
      <c r="Q59" s="191" t="s">
        <v>771</v>
      </c>
      <c r="V59" s="191"/>
      <c r="AA59" s="191" t="s">
        <v>771</v>
      </c>
      <c r="AD59" s="197" t="e">
        <f t="shared" si="2"/>
        <v>#DIV/0!</v>
      </c>
      <c r="AM59" s="191" t="s">
        <v>771</v>
      </c>
    </row>
    <row r="60" spans="1:41" ht="24">
      <c r="A60" s="189"/>
      <c r="B60" s="183">
        <v>1968</v>
      </c>
      <c r="C60" s="191" t="s">
        <v>508</v>
      </c>
      <c r="D60" s="191">
        <v>16</v>
      </c>
      <c r="E60" s="191">
        <v>6</v>
      </c>
      <c r="F60" s="213">
        <f t="shared" si="3"/>
        <v>0.72727272727272729</v>
      </c>
      <c r="G60" s="194" t="s">
        <v>825</v>
      </c>
      <c r="H60" s="191" t="s">
        <v>771</v>
      </c>
      <c r="I60" s="191"/>
      <c r="J60" s="191"/>
      <c r="K60" s="191"/>
      <c r="L60" s="191"/>
      <c r="M60" s="191"/>
      <c r="N60" s="181"/>
      <c r="O60" s="181" t="s">
        <v>659</v>
      </c>
      <c r="P60" s="183" t="s">
        <v>501</v>
      </c>
      <c r="Q60" s="191" t="s">
        <v>771</v>
      </c>
      <c r="V60" s="191"/>
      <c r="AA60" s="191" t="s">
        <v>771</v>
      </c>
      <c r="AC60" s="190">
        <v>1</v>
      </c>
      <c r="AD60" s="197">
        <f t="shared" si="2"/>
        <v>0</v>
      </c>
      <c r="AE60" s="190">
        <v>1</v>
      </c>
      <c r="AL60" s="181"/>
      <c r="AM60" s="191" t="s">
        <v>771</v>
      </c>
      <c r="AN60" s="190">
        <v>1</v>
      </c>
    </row>
    <row r="61" spans="1:41" ht="24">
      <c r="A61" s="189"/>
      <c r="B61" s="183">
        <v>1967</v>
      </c>
      <c r="C61" s="191" t="s">
        <v>508</v>
      </c>
      <c r="D61" s="191">
        <v>13</v>
      </c>
      <c r="E61" s="191">
        <v>9</v>
      </c>
      <c r="F61" s="213">
        <f t="shared" si="3"/>
        <v>0.59090909090909094</v>
      </c>
      <c r="G61" s="194" t="s">
        <v>825</v>
      </c>
      <c r="H61" s="191" t="s">
        <v>771</v>
      </c>
      <c r="I61" s="191"/>
      <c r="J61" s="191"/>
      <c r="K61" s="191"/>
      <c r="L61" s="191"/>
      <c r="M61" s="191"/>
      <c r="N61" s="181"/>
      <c r="P61" s="183" t="s">
        <v>501</v>
      </c>
      <c r="Q61" s="191" t="s">
        <v>771</v>
      </c>
      <c r="V61" s="191"/>
      <c r="AA61" s="191" t="s">
        <v>771</v>
      </c>
      <c r="AB61" s="190">
        <v>1</v>
      </c>
      <c r="AC61" s="190">
        <v>1</v>
      </c>
      <c r="AD61" s="197">
        <f t="shared" si="2"/>
        <v>0.5</v>
      </c>
      <c r="AE61" s="190">
        <v>1</v>
      </c>
      <c r="AM61" s="191" t="s">
        <v>771</v>
      </c>
    </row>
    <row r="62" spans="1:41" ht="24">
      <c r="A62" s="189"/>
      <c r="B62" s="183">
        <v>1966</v>
      </c>
      <c r="C62" s="191" t="s">
        <v>508</v>
      </c>
      <c r="D62" s="191">
        <v>10</v>
      </c>
      <c r="E62" s="191">
        <v>13</v>
      </c>
      <c r="F62" s="213">
        <f t="shared" si="3"/>
        <v>0.43478260869565216</v>
      </c>
      <c r="G62" s="194" t="s">
        <v>825</v>
      </c>
      <c r="H62" s="191" t="s">
        <v>771</v>
      </c>
      <c r="I62" s="191"/>
      <c r="J62" s="191"/>
      <c r="K62" s="191">
        <v>8</v>
      </c>
      <c r="L62" s="191">
        <v>4</v>
      </c>
      <c r="M62" s="191"/>
      <c r="N62" s="181" t="s">
        <v>504</v>
      </c>
      <c r="O62" s="190" t="s">
        <v>461</v>
      </c>
      <c r="P62" s="183" t="s">
        <v>501</v>
      </c>
      <c r="Q62" s="191" t="s">
        <v>771</v>
      </c>
      <c r="T62" s="190">
        <v>1</v>
      </c>
      <c r="V62" s="191"/>
      <c r="AA62" s="191" t="s">
        <v>771</v>
      </c>
      <c r="AC62" s="190">
        <v>2</v>
      </c>
      <c r="AD62" s="197">
        <f t="shared" si="2"/>
        <v>0</v>
      </c>
      <c r="AE62" s="190">
        <v>1</v>
      </c>
      <c r="AM62" s="191" t="s">
        <v>771</v>
      </c>
      <c r="AO62" s="190">
        <v>1</v>
      </c>
    </row>
    <row r="63" spans="1:41" ht="24">
      <c r="A63" s="189"/>
      <c r="B63" s="183">
        <v>1965</v>
      </c>
      <c r="C63" s="191" t="s">
        <v>508</v>
      </c>
      <c r="D63" s="191">
        <v>10</v>
      </c>
      <c r="E63" s="191">
        <v>13</v>
      </c>
      <c r="F63" s="213">
        <f t="shared" si="3"/>
        <v>0.43478260869565216</v>
      </c>
      <c r="G63" s="194" t="s">
        <v>825</v>
      </c>
      <c r="H63" s="191" t="s">
        <v>771</v>
      </c>
      <c r="I63" s="191"/>
      <c r="J63" s="191"/>
      <c r="K63" s="191">
        <v>7</v>
      </c>
      <c r="L63" s="191">
        <v>5</v>
      </c>
      <c r="M63" s="191"/>
      <c r="N63" s="181" t="s">
        <v>510</v>
      </c>
      <c r="O63" s="190" t="s">
        <v>461</v>
      </c>
      <c r="P63" s="183" t="s">
        <v>501</v>
      </c>
      <c r="Q63" s="191" t="s">
        <v>771</v>
      </c>
      <c r="U63" s="190">
        <v>1</v>
      </c>
      <c r="V63" s="191"/>
      <c r="AA63" s="191" t="s">
        <v>771</v>
      </c>
      <c r="AB63" s="190">
        <v>1</v>
      </c>
      <c r="AC63" s="190">
        <v>1</v>
      </c>
      <c r="AD63" s="197">
        <f t="shared" si="2"/>
        <v>0.5</v>
      </c>
      <c r="AE63" s="190">
        <v>1</v>
      </c>
      <c r="AM63" s="191" t="s">
        <v>771</v>
      </c>
      <c r="AO63" s="190">
        <v>1</v>
      </c>
    </row>
    <row r="64" spans="1:41" ht="24">
      <c r="A64" s="189"/>
      <c r="B64" s="183">
        <v>1964</v>
      </c>
      <c r="C64" s="191" t="s">
        <v>508</v>
      </c>
      <c r="D64" s="191">
        <v>12</v>
      </c>
      <c r="E64" s="191">
        <v>12</v>
      </c>
      <c r="F64" s="213">
        <f t="shared" si="3"/>
        <v>0.5</v>
      </c>
      <c r="G64" s="194" t="s">
        <v>816</v>
      </c>
      <c r="H64" s="191" t="s">
        <v>771</v>
      </c>
      <c r="I64" s="191"/>
      <c r="J64" s="191"/>
      <c r="K64" s="191">
        <v>8</v>
      </c>
      <c r="L64" s="191">
        <v>4</v>
      </c>
      <c r="M64" s="191"/>
      <c r="N64" s="181" t="s">
        <v>461</v>
      </c>
      <c r="O64" s="190" t="s">
        <v>461</v>
      </c>
      <c r="P64" s="181" t="s">
        <v>816</v>
      </c>
      <c r="Q64" s="191" t="s">
        <v>771</v>
      </c>
      <c r="S64" s="190">
        <v>1</v>
      </c>
      <c r="V64" s="191"/>
      <c r="AA64" s="191" t="s">
        <v>771</v>
      </c>
      <c r="AB64" s="190">
        <v>2</v>
      </c>
      <c r="AC64" s="190">
        <v>1</v>
      </c>
      <c r="AD64" s="197">
        <f t="shared" si="2"/>
        <v>0.66666666666666663</v>
      </c>
      <c r="AE64" s="190">
        <v>1</v>
      </c>
      <c r="AF64" s="190">
        <v>1</v>
      </c>
      <c r="AM64" s="191" t="s">
        <v>771</v>
      </c>
      <c r="AO64" s="190">
        <v>1</v>
      </c>
    </row>
    <row r="65" spans="1:42" ht="24">
      <c r="A65" s="189"/>
      <c r="B65" s="183">
        <v>1963</v>
      </c>
      <c r="C65" s="191" t="s">
        <v>508</v>
      </c>
      <c r="D65" s="191">
        <v>18</v>
      </c>
      <c r="E65" s="191">
        <v>8</v>
      </c>
      <c r="F65" s="213">
        <f t="shared" si="3"/>
        <v>0.69230769230769229</v>
      </c>
      <c r="G65" s="194" t="s">
        <v>825</v>
      </c>
      <c r="H65" s="191" t="s">
        <v>771</v>
      </c>
      <c r="I65" s="191"/>
      <c r="J65" s="191"/>
      <c r="K65" s="191">
        <v>11</v>
      </c>
      <c r="L65" s="191">
        <v>1</v>
      </c>
      <c r="M65" s="191"/>
      <c r="N65" s="181" t="s">
        <v>509</v>
      </c>
      <c r="O65" s="190" t="s">
        <v>461</v>
      </c>
      <c r="P65" s="183" t="s">
        <v>506</v>
      </c>
      <c r="Q65" s="191" t="s">
        <v>771</v>
      </c>
      <c r="R65" s="190">
        <v>1</v>
      </c>
      <c r="V65" s="191"/>
      <c r="AA65" s="191" t="s">
        <v>771</v>
      </c>
      <c r="AB65" s="190">
        <v>1</v>
      </c>
      <c r="AC65" s="190">
        <v>2</v>
      </c>
      <c r="AD65" s="197">
        <f t="shared" si="2"/>
        <v>0.33333333333333331</v>
      </c>
      <c r="AE65" s="190">
        <v>1</v>
      </c>
      <c r="AM65" s="191" t="s">
        <v>771</v>
      </c>
      <c r="AO65" s="190">
        <v>1</v>
      </c>
    </row>
    <row r="66" spans="1:42" ht="24">
      <c r="A66" s="189"/>
      <c r="B66" s="183">
        <v>1962</v>
      </c>
      <c r="C66" s="191" t="s">
        <v>508</v>
      </c>
      <c r="D66" s="191">
        <v>11</v>
      </c>
      <c r="E66" s="191">
        <v>12</v>
      </c>
      <c r="F66" s="213">
        <f t="shared" si="3"/>
        <v>0.47826086956521741</v>
      </c>
      <c r="G66" s="194" t="s">
        <v>825</v>
      </c>
      <c r="H66" s="191" t="s">
        <v>771</v>
      </c>
      <c r="I66" s="191"/>
      <c r="J66" s="191"/>
      <c r="K66" s="191">
        <v>8</v>
      </c>
      <c r="L66" s="191">
        <v>2</v>
      </c>
      <c r="M66" s="191"/>
      <c r="N66" s="181" t="s">
        <v>509</v>
      </c>
      <c r="O66" s="181" t="s">
        <v>659</v>
      </c>
      <c r="P66" s="181" t="s">
        <v>615</v>
      </c>
      <c r="Q66" s="191" t="s">
        <v>771</v>
      </c>
      <c r="R66" s="190">
        <v>1</v>
      </c>
      <c r="V66" s="191"/>
      <c r="AA66" s="191" t="s">
        <v>771</v>
      </c>
      <c r="AB66" s="190">
        <v>1</v>
      </c>
      <c r="AC66" s="190">
        <v>2</v>
      </c>
      <c r="AD66" s="197">
        <f t="shared" si="2"/>
        <v>0.33333333333333331</v>
      </c>
      <c r="AE66" s="190">
        <v>1</v>
      </c>
      <c r="AG66" s="190">
        <v>1</v>
      </c>
      <c r="AL66" s="181"/>
      <c r="AM66" s="191" t="s">
        <v>771</v>
      </c>
      <c r="AN66" s="190">
        <v>1</v>
      </c>
    </row>
    <row r="67" spans="1:42" ht="24">
      <c r="A67" s="189"/>
      <c r="B67" s="183">
        <v>1961</v>
      </c>
      <c r="C67" s="191" t="s">
        <v>508</v>
      </c>
      <c r="D67" s="191">
        <v>14</v>
      </c>
      <c r="E67" s="191">
        <v>12</v>
      </c>
      <c r="F67" s="213">
        <f t="shared" si="3"/>
        <v>0.53846153846153844</v>
      </c>
      <c r="G67" s="194" t="s">
        <v>825</v>
      </c>
      <c r="H67" s="191" t="s">
        <v>771</v>
      </c>
      <c r="I67" s="191"/>
      <c r="J67" s="191"/>
      <c r="K67" s="191">
        <v>8</v>
      </c>
      <c r="L67" s="191">
        <v>4</v>
      </c>
      <c r="M67" s="191"/>
      <c r="N67" s="181" t="s">
        <v>461</v>
      </c>
      <c r="O67" s="190" t="s">
        <v>504</v>
      </c>
      <c r="P67" s="183" t="s">
        <v>501</v>
      </c>
      <c r="Q67" s="191" t="s">
        <v>771</v>
      </c>
      <c r="S67" s="190">
        <v>1</v>
      </c>
      <c r="V67" s="191"/>
      <c r="AA67" s="191" t="s">
        <v>771</v>
      </c>
      <c r="AB67" s="190">
        <v>1</v>
      </c>
      <c r="AC67" s="190">
        <v>1</v>
      </c>
      <c r="AD67" s="197">
        <f t="shared" si="2"/>
        <v>0.5</v>
      </c>
      <c r="AE67" s="190">
        <v>1</v>
      </c>
      <c r="AM67" s="191" t="s">
        <v>771</v>
      </c>
      <c r="AP67" s="190">
        <v>1</v>
      </c>
    </row>
    <row r="68" spans="1:42" ht="24">
      <c r="A68" s="189"/>
      <c r="B68" s="183">
        <v>1960</v>
      </c>
      <c r="C68" s="191" t="s">
        <v>508</v>
      </c>
      <c r="D68" s="191">
        <v>17</v>
      </c>
      <c r="E68" s="191">
        <v>10</v>
      </c>
      <c r="F68" s="213">
        <f t="shared" si="3"/>
        <v>0.62962962962962965</v>
      </c>
      <c r="G68" s="194" t="s">
        <v>825</v>
      </c>
      <c r="H68" s="191" t="s">
        <v>771</v>
      </c>
      <c r="I68" s="191"/>
      <c r="J68" s="191" t="s">
        <v>1326</v>
      </c>
      <c r="K68" s="191">
        <v>9</v>
      </c>
      <c r="L68" s="191">
        <v>3</v>
      </c>
      <c r="M68" s="191"/>
      <c r="N68" s="181" t="s">
        <v>461</v>
      </c>
      <c r="O68" s="190" t="s">
        <v>461</v>
      </c>
      <c r="P68" s="211" t="s">
        <v>891</v>
      </c>
      <c r="Q68" s="191" t="s">
        <v>771</v>
      </c>
      <c r="S68" s="190">
        <v>1</v>
      </c>
      <c r="V68" s="191"/>
      <c r="AA68" s="191" t="s">
        <v>771</v>
      </c>
      <c r="AB68" s="190">
        <v>1</v>
      </c>
      <c r="AC68" s="190">
        <v>2</v>
      </c>
      <c r="AD68" s="197">
        <f t="shared" si="2"/>
        <v>0.33333333333333331</v>
      </c>
      <c r="AE68" s="190">
        <v>1</v>
      </c>
      <c r="AM68" s="191" t="s">
        <v>771</v>
      </c>
      <c r="AO68" s="190">
        <v>1</v>
      </c>
    </row>
    <row r="69" spans="1:42" ht="24">
      <c r="A69" s="189"/>
      <c r="B69" s="183">
        <v>1959</v>
      </c>
      <c r="C69" s="191" t="s">
        <v>508</v>
      </c>
      <c r="D69" s="191">
        <v>24</v>
      </c>
      <c r="E69" s="191">
        <v>2</v>
      </c>
      <c r="F69" s="213">
        <f t="shared" si="3"/>
        <v>0.92307692307692313</v>
      </c>
      <c r="G69" s="194" t="s">
        <v>504</v>
      </c>
      <c r="H69" s="191" t="s">
        <v>771</v>
      </c>
      <c r="I69" s="191"/>
      <c r="J69" s="191"/>
      <c r="K69" s="191">
        <v>12</v>
      </c>
      <c r="L69" s="191">
        <v>0</v>
      </c>
      <c r="M69" s="191"/>
      <c r="N69" s="181" t="s">
        <v>509</v>
      </c>
      <c r="O69" s="181" t="s">
        <v>659</v>
      </c>
      <c r="P69" s="181" t="s">
        <v>504</v>
      </c>
      <c r="Q69" s="191" t="s">
        <v>771</v>
      </c>
      <c r="R69" s="190">
        <v>1</v>
      </c>
      <c r="V69" s="191"/>
      <c r="AA69" s="191" t="s">
        <v>771</v>
      </c>
      <c r="AB69" s="190">
        <v>2</v>
      </c>
      <c r="AC69" s="190">
        <v>1</v>
      </c>
      <c r="AD69" s="197">
        <f t="shared" si="2"/>
        <v>0.66666666666666663</v>
      </c>
      <c r="AE69" s="190">
        <v>1</v>
      </c>
      <c r="AG69" s="190">
        <v>1</v>
      </c>
      <c r="AH69" s="190">
        <v>1</v>
      </c>
      <c r="AL69" s="181"/>
      <c r="AM69" s="191" t="s">
        <v>771</v>
      </c>
      <c r="AN69" s="190">
        <v>1</v>
      </c>
    </row>
    <row r="70" spans="1:42" ht="24">
      <c r="A70" s="189"/>
      <c r="B70" s="183">
        <v>1958</v>
      </c>
      <c r="C70" s="191" t="s">
        <v>508</v>
      </c>
      <c r="D70" s="191">
        <v>16</v>
      </c>
      <c r="E70" s="191">
        <v>12</v>
      </c>
      <c r="F70" s="213">
        <f t="shared" si="3"/>
        <v>0.5714285714285714</v>
      </c>
      <c r="G70" s="194" t="s">
        <v>825</v>
      </c>
      <c r="H70" s="191" t="s">
        <v>771</v>
      </c>
      <c r="I70" s="191"/>
      <c r="J70" s="191" t="s">
        <v>826</v>
      </c>
      <c r="K70" s="191">
        <v>9</v>
      </c>
      <c r="L70" s="191">
        <v>3</v>
      </c>
      <c r="M70" s="191"/>
      <c r="N70" s="181" t="s">
        <v>461</v>
      </c>
      <c r="P70" s="211" t="s">
        <v>891</v>
      </c>
      <c r="Q70" s="191" t="s">
        <v>771</v>
      </c>
      <c r="S70" s="190">
        <v>1</v>
      </c>
      <c r="V70" s="191"/>
      <c r="AA70" s="191" t="s">
        <v>771</v>
      </c>
      <c r="AB70" s="190">
        <v>1</v>
      </c>
      <c r="AC70" s="190">
        <v>2</v>
      </c>
      <c r="AD70" s="197">
        <f t="shared" si="2"/>
        <v>0.33333333333333331</v>
      </c>
      <c r="AE70" s="190">
        <v>1</v>
      </c>
      <c r="AM70" s="191" t="s">
        <v>771</v>
      </c>
    </row>
    <row r="71" spans="1:42" ht="24">
      <c r="A71" s="189"/>
      <c r="B71" s="183">
        <v>1957</v>
      </c>
      <c r="C71" s="191" t="s">
        <v>508</v>
      </c>
      <c r="D71" s="191">
        <v>15</v>
      </c>
      <c r="E71" s="191">
        <v>12</v>
      </c>
      <c r="F71" s="213">
        <f t="shared" si="3"/>
        <v>0.55555555555555558</v>
      </c>
      <c r="G71" s="194" t="s">
        <v>461</v>
      </c>
      <c r="H71" s="191" t="s">
        <v>771</v>
      </c>
      <c r="I71" s="191"/>
      <c r="J71" s="191"/>
      <c r="K71" s="191">
        <v>8</v>
      </c>
      <c r="L71" s="191">
        <v>2</v>
      </c>
      <c r="M71" s="191"/>
      <c r="N71" s="181" t="s">
        <v>509</v>
      </c>
      <c r="O71" s="190" t="s">
        <v>601</v>
      </c>
      <c r="P71" s="181" t="s">
        <v>461</v>
      </c>
      <c r="Q71" s="191" t="s">
        <v>771</v>
      </c>
      <c r="R71" s="190">
        <v>1</v>
      </c>
      <c r="V71" s="191"/>
      <c r="AA71" s="191" t="s">
        <v>771</v>
      </c>
      <c r="AB71" s="190">
        <v>2</v>
      </c>
      <c r="AC71" s="190">
        <v>1</v>
      </c>
      <c r="AD71" s="197">
        <f t="shared" si="2"/>
        <v>0.66666666666666663</v>
      </c>
      <c r="AE71" s="190">
        <v>1</v>
      </c>
      <c r="AG71" s="190">
        <v>1</v>
      </c>
      <c r="AI71" s="190">
        <v>1</v>
      </c>
      <c r="AM71" s="191" t="s">
        <v>771</v>
      </c>
      <c r="AO71" s="190">
        <v>1</v>
      </c>
    </row>
    <row r="72" spans="1:42" ht="24">
      <c r="A72" s="189"/>
      <c r="B72" s="183">
        <v>1956</v>
      </c>
      <c r="C72" s="191" t="s">
        <v>508</v>
      </c>
      <c r="D72" s="191">
        <v>12</v>
      </c>
      <c r="E72" s="191">
        <v>12</v>
      </c>
      <c r="F72" s="213">
        <f t="shared" si="3"/>
        <v>0.5</v>
      </c>
      <c r="G72" s="194" t="s">
        <v>827</v>
      </c>
      <c r="H72" s="191" t="s">
        <v>771</v>
      </c>
      <c r="I72" s="191"/>
      <c r="J72" s="191"/>
      <c r="K72" s="191">
        <v>7</v>
      </c>
      <c r="L72" s="191">
        <v>1</v>
      </c>
      <c r="M72" s="191"/>
      <c r="N72" s="181" t="s">
        <v>509</v>
      </c>
      <c r="P72" s="181"/>
      <c r="Q72" s="191" t="s">
        <v>771</v>
      </c>
      <c r="R72" s="190">
        <v>1</v>
      </c>
      <c r="V72" s="191"/>
      <c r="AA72" s="191" t="s">
        <v>771</v>
      </c>
      <c r="AD72" s="197" t="e">
        <f t="shared" si="2"/>
        <v>#DIV/0!</v>
      </c>
      <c r="AM72" s="191" t="s">
        <v>771</v>
      </c>
    </row>
    <row r="73" spans="1:42" s="189" customFormat="1" ht="24">
      <c r="B73" s="183">
        <v>1955</v>
      </c>
      <c r="C73" s="191" t="s">
        <v>508</v>
      </c>
      <c r="D73" s="191">
        <v>5</v>
      </c>
      <c r="E73" s="191">
        <v>15</v>
      </c>
      <c r="F73" s="213">
        <f t="shared" si="3"/>
        <v>0.25</v>
      </c>
      <c r="G73" s="194" t="s">
        <v>825</v>
      </c>
      <c r="H73" s="191" t="s">
        <v>771</v>
      </c>
      <c r="I73" s="191"/>
      <c r="J73" s="191"/>
      <c r="K73" s="191">
        <v>1</v>
      </c>
      <c r="L73" s="191">
        <v>8</v>
      </c>
      <c r="M73" s="191"/>
      <c r="N73" s="183" t="s">
        <v>505</v>
      </c>
      <c r="O73" s="189" t="s">
        <v>601</v>
      </c>
      <c r="P73" s="183" t="s">
        <v>501</v>
      </c>
      <c r="Q73" s="191" t="s">
        <v>771</v>
      </c>
      <c r="V73" s="191"/>
      <c r="AA73" s="191" t="s">
        <v>771</v>
      </c>
      <c r="AC73" s="189">
        <v>2</v>
      </c>
      <c r="AD73" s="210">
        <f t="shared" si="2"/>
        <v>0</v>
      </c>
      <c r="AE73" s="189">
        <v>1</v>
      </c>
      <c r="AM73" s="191" t="s">
        <v>771</v>
      </c>
      <c r="AO73" s="189">
        <v>1</v>
      </c>
    </row>
    <row r="74" spans="1:42" ht="24">
      <c r="A74" s="189"/>
      <c r="B74" s="183">
        <v>1954</v>
      </c>
      <c r="C74" s="191" t="s">
        <v>508</v>
      </c>
      <c r="D74" s="191">
        <v>8</v>
      </c>
      <c r="E74" s="191">
        <v>12</v>
      </c>
      <c r="F74" s="213">
        <f t="shared" si="3"/>
        <v>0.4</v>
      </c>
      <c r="G74" s="194" t="s">
        <v>827</v>
      </c>
      <c r="H74" s="191" t="s">
        <v>772</v>
      </c>
      <c r="I74" s="191"/>
      <c r="J74" s="191" t="s">
        <v>1276</v>
      </c>
      <c r="K74" s="191">
        <v>4</v>
      </c>
      <c r="L74" s="191">
        <v>6</v>
      </c>
      <c r="M74" s="191"/>
      <c r="N74" s="181" t="s">
        <v>510</v>
      </c>
      <c r="P74" s="181"/>
      <c r="Q74" s="191" t="s">
        <v>772</v>
      </c>
      <c r="U74" s="190">
        <v>1</v>
      </c>
      <c r="V74" s="191"/>
      <c r="AA74" s="191" t="s">
        <v>772</v>
      </c>
      <c r="AD74" s="197" t="e">
        <f t="shared" ref="AD74:AD97" si="4">AB74/(AB74+AC74)</f>
        <v>#DIV/0!</v>
      </c>
      <c r="AM74" s="191" t="s">
        <v>772</v>
      </c>
    </row>
    <row r="75" spans="1:42">
      <c r="A75" s="189"/>
      <c r="B75" s="183">
        <v>1953</v>
      </c>
      <c r="C75" s="191" t="s">
        <v>508</v>
      </c>
      <c r="D75" s="191">
        <v>16</v>
      </c>
      <c r="E75" s="191">
        <v>6</v>
      </c>
      <c r="F75" s="213">
        <f t="shared" si="3"/>
        <v>0.72727272727272729</v>
      </c>
      <c r="G75" s="194" t="s">
        <v>827</v>
      </c>
      <c r="H75" s="191" t="s">
        <v>772</v>
      </c>
      <c r="I75" s="191"/>
      <c r="J75" s="191"/>
      <c r="K75" s="191">
        <v>6</v>
      </c>
      <c r="L75" s="191">
        <v>4</v>
      </c>
      <c r="M75" s="191"/>
      <c r="N75" s="181" t="s">
        <v>636</v>
      </c>
      <c r="P75" s="181"/>
      <c r="Q75" s="191" t="s">
        <v>772</v>
      </c>
      <c r="R75" s="190">
        <v>1</v>
      </c>
      <c r="V75" s="191"/>
      <c r="AA75" s="191" t="s">
        <v>772</v>
      </c>
      <c r="AD75" s="197" t="e">
        <f t="shared" si="4"/>
        <v>#DIV/0!</v>
      </c>
      <c r="AM75" s="191" t="s">
        <v>772</v>
      </c>
    </row>
    <row r="76" spans="1:42">
      <c r="A76" s="189"/>
      <c r="B76" s="183">
        <v>1952</v>
      </c>
      <c r="C76" s="191" t="s">
        <v>508</v>
      </c>
      <c r="D76" s="191">
        <v>13</v>
      </c>
      <c r="E76" s="191">
        <v>7</v>
      </c>
      <c r="F76" s="213">
        <f t="shared" si="3"/>
        <v>0.65</v>
      </c>
      <c r="G76" s="194" t="s">
        <v>827</v>
      </c>
      <c r="H76" s="191" t="s">
        <v>772</v>
      </c>
      <c r="I76" s="191"/>
      <c r="J76" s="191"/>
      <c r="K76" s="191">
        <v>5</v>
      </c>
      <c r="L76" s="191">
        <v>5</v>
      </c>
      <c r="M76" s="191"/>
      <c r="N76" s="181" t="s">
        <v>510</v>
      </c>
      <c r="P76" s="181"/>
      <c r="Q76" s="191" t="s">
        <v>772</v>
      </c>
      <c r="U76" s="190">
        <v>1</v>
      </c>
      <c r="V76" s="191"/>
      <c r="AA76" s="191" t="s">
        <v>772</v>
      </c>
      <c r="AD76" s="197" t="e">
        <f t="shared" si="4"/>
        <v>#DIV/0!</v>
      </c>
      <c r="AM76" s="191" t="s">
        <v>772</v>
      </c>
    </row>
    <row r="77" spans="1:42">
      <c r="A77" s="189"/>
      <c r="B77" s="183">
        <v>1951</v>
      </c>
      <c r="C77" s="191" t="s">
        <v>508</v>
      </c>
      <c r="D77" s="191">
        <v>11</v>
      </c>
      <c r="E77" s="191">
        <v>15</v>
      </c>
      <c r="F77" s="213">
        <f t="shared" si="3"/>
        <v>0.42307692307692307</v>
      </c>
      <c r="G77" s="194" t="s">
        <v>827</v>
      </c>
      <c r="H77" s="191" t="s">
        <v>772</v>
      </c>
      <c r="I77" s="191"/>
      <c r="J77" s="191"/>
      <c r="K77" s="191">
        <v>9</v>
      </c>
      <c r="L77" s="191">
        <v>7</v>
      </c>
      <c r="M77" s="191"/>
      <c r="N77" s="181" t="s">
        <v>505</v>
      </c>
      <c r="P77" s="181"/>
      <c r="Q77" s="191" t="s">
        <v>772</v>
      </c>
      <c r="V77" s="191"/>
      <c r="AA77" s="191" t="s">
        <v>772</v>
      </c>
      <c r="AD77" s="197" t="e">
        <f t="shared" si="4"/>
        <v>#DIV/0!</v>
      </c>
      <c r="AM77" s="191" t="s">
        <v>772</v>
      </c>
    </row>
    <row r="78" spans="1:42">
      <c r="A78" s="189"/>
      <c r="B78" s="183">
        <v>1950</v>
      </c>
      <c r="C78" s="191" t="s">
        <v>508</v>
      </c>
      <c r="D78" s="191">
        <v>9</v>
      </c>
      <c r="E78" s="191">
        <v>13</v>
      </c>
      <c r="F78" s="213">
        <f t="shared" si="3"/>
        <v>0.40909090909090912</v>
      </c>
      <c r="G78" s="194" t="s">
        <v>827</v>
      </c>
      <c r="H78" s="191" t="s">
        <v>772</v>
      </c>
      <c r="I78" s="191"/>
      <c r="J78" s="191" t="s">
        <v>826</v>
      </c>
      <c r="K78" s="191">
        <v>7</v>
      </c>
      <c r="L78" s="191">
        <v>5</v>
      </c>
      <c r="M78" s="191"/>
      <c r="N78" s="181" t="s">
        <v>510</v>
      </c>
      <c r="P78" s="181"/>
      <c r="Q78" s="191" t="s">
        <v>772</v>
      </c>
      <c r="U78" s="190">
        <v>1</v>
      </c>
      <c r="V78" s="191"/>
      <c r="AA78" s="191" t="s">
        <v>772</v>
      </c>
      <c r="AD78" s="197" t="e">
        <f t="shared" si="4"/>
        <v>#DIV/0!</v>
      </c>
      <c r="AM78" s="191" t="s">
        <v>772</v>
      </c>
    </row>
    <row r="79" spans="1:42" ht="24">
      <c r="A79" s="189"/>
      <c r="B79" s="183">
        <v>1949</v>
      </c>
      <c r="C79" s="191" t="s">
        <v>508</v>
      </c>
      <c r="D79" s="191">
        <v>15</v>
      </c>
      <c r="E79" s="191">
        <v>9</v>
      </c>
      <c r="F79" s="213">
        <f t="shared" si="3"/>
        <v>0.625</v>
      </c>
      <c r="G79" s="194" t="s">
        <v>825</v>
      </c>
      <c r="H79" s="191" t="s">
        <v>773</v>
      </c>
      <c r="I79" s="191"/>
      <c r="J79" s="191"/>
      <c r="K79" s="191"/>
      <c r="L79" s="191"/>
      <c r="M79" s="191"/>
      <c r="N79" s="181"/>
      <c r="O79" s="190" t="s">
        <v>601</v>
      </c>
      <c r="P79" s="183" t="s">
        <v>501</v>
      </c>
      <c r="Q79" s="191" t="s">
        <v>773</v>
      </c>
      <c r="V79" s="191"/>
      <c r="AA79" s="191" t="s">
        <v>773</v>
      </c>
      <c r="AB79" s="190">
        <v>1</v>
      </c>
      <c r="AC79" s="190">
        <v>2</v>
      </c>
      <c r="AD79" s="197">
        <f t="shared" si="4"/>
        <v>0.33333333333333331</v>
      </c>
      <c r="AE79" s="190">
        <v>1</v>
      </c>
      <c r="AM79" s="191" t="s">
        <v>773</v>
      </c>
      <c r="AO79" s="190">
        <v>1</v>
      </c>
    </row>
    <row r="80" spans="1:42" ht="24">
      <c r="A80" s="189"/>
      <c r="B80" s="183">
        <v>1948</v>
      </c>
      <c r="C80" s="191" t="s">
        <v>508</v>
      </c>
      <c r="D80" s="191">
        <v>11</v>
      </c>
      <c r="E80" s="191">
        <v>12</v>
      </c>
      <c r="F80" s="213">
        <f t="shared" si="3"/>
        <v>0.47826086956521741</v>
      </c>
      <c r="G80" s="194" t="s">
        <v>830</v>
      </c>
      <c r="H80" s="191" t="s">
        <v>773</v>
      </c>
      <c r="I80" s="191"/>
      <c r="J80" s="191"/>
      <c r="K80" s="191">
        <v>5</v>
      </c>
      <c r="L80" s="191">
        <v>5</v>
      </c>
      <c r="M80" s="191"/>
      <c r="N80" s="181" t="s">
        <v>505</v>
      </c>
      <c r="P80" s="181"/>
      <c r="Q80" s="191" t="s">
        <v>773</v>
      </c>
      <c r="V80" s="191"/>
      <c r="AA80" s="191" t="s">
        <v>773</v>
      </c>
      <c r="AD80" s="197" t="e">
        <f t="shared" si="4"/>
        <v>#DIV/0!</v>
      </c>
      <c r="AM80" s="191" t="s">
        <v>773</v>
      </c>
    </row>
    <row r="81" spans="1:41" ht="24">
      <c r="A81" s="189"/>
      <c r="B81" s="183">
        <v>1947</v>
      </c>
      <c r="C81" s="191" t="s">
        <v>508</v>
      </c>
      <c r="D81" s="191">
        <v>9</v>
      </c>
      <c r="E81" s="191">
        <v>18</v>
      </c>
      <c r="F81" s="213">
        <f t="shared" si="3"/>
        <v>0.33333333333333331</v>
      </c>
      <c r="G81" s="194" t="s">
        <v>827</v>
      </c>
      <c r="H81" s="191" t="s">
        <v>773</v>
      </c>
      <c r="I81" s="191"/>
      <c r="J81" s="191"/>
      <c r="K81" s="191">
        <v>3</v>
      </c>
      <c r="L81" s="191">
        <v>7</v>
      </c>
      <c r="M81" s="191"/>
      <c r="N81" s="181" t="s">
        <v>506</v>
      </c>
      <c r="P81" s="181"/>
      <c r="Q81" s="191" t="s">
        <v>773</v>
      </c>
      <c r="V81" s="191"/>
      <c r="AA81" s="191" t="s">
        <v>773</v>
      </c>
      <c r="AD81" s="197" t="e">
        <f t="shared" si="4"/>
        <v>#DIV/0!</v>
      </c>
      <c r="AM81" s="191" t="s">
        <v>773</v>
      </c>
    </row>
    <row r="82" spans="1:41" ht="24">
      <c r="A82" s="189"/>
      <c r="B82" s="183">
        <v>1946</v>
      </c>
      <c r="C82" s="191" t="s">
        <v>508</v>
      </c>
      <c r="D82" s="191">
        <v>17</v>
      </c>
      <c r="E82" s="191">
        <v>10</v>
      </c>
      <c r="F82" s="213">
        <f t="shared" si="3"/>
        <v>0.62962962962962965</v>
      </c>
      <c r="G82" s="194" t="s">
        <v>825</v>
      </c>
      <c r="H82" s="191" t="s">
        <v>773</v>
      </c>
      <c r="I82" s="191"/>
      <c r="J82" s="191"/>
      <c r="K82" s="191">
        <v>9</v>
      </c>
      <c r="L82" s="191">
        <v>1</v>
      </c>
      <c r="M82" s="191"/>
      <c r="N82" s="181" t="s">
        <v>509</v>
      </c>
      <c r="O82" s="181" t="s">
        <v>659</v>
      </c>
      <c r="P82" s="183" t="s">
        <v>501</v>
      </c>
      <c r="Q82" s="191" t="s">
        <v>773</v>
      </c>
      <c r="R82" s="190">
        <v>1</v>
      </c>
      <c r="V82" s="191"/>
      <c r="AA82" s="191" t="s">
        <v>773</v>
      </c>
      <c r="AB82" s="190">
        <v>1</v>
      </c>
      <c r="AC82" s="190">
        <v>2</v>
      </c>
      <c r="AD82" s="197">
        <f t="shared" si="4"/>
        <v>0.33333333333333331</v>
      </c>
      <c r="AE82" s="190">
        <v>1</v>
      </c>
      <c r="AL82" s="181"/>
      <c r="AM82" s="191" t="s">
        <v>773</v>
      </c>
      <c r="AN82" s="190">
        <v>1</v>
      </c>
    </row>
    <row r="83" spans="1:41" ht="24">
      <c r="A83" s="189"/>
      <c r="B83" s="183">
        <v>1945</v>
      </c>
      <c r="C83" s="191" t="s">
        <v>508</v>
      </c>
      <c r="D83" s="191">
        <v>16</v>
      </c>
      <c r="E83" s="191">
        <v>9</v>
      </c>
      <c r="F83" s="213">
        <f t="shared" si="3"/>
        <v>0.64</v>
      </c>
      <c r="G83" s="194" t="s">
        <v>816</v>
      </c>
      <c r="H83" s="191" t="s">
        <v>773</v>
      </c>
      <c r="I83" s="191"/>
      <c r="J83" s="191"/>
      <c r="K83" s="191"/>
      <c r="L83" s="191"/>
      <c r="M83" s="191"/>
      <c r="N83" s="181"/>
      <c r="O83" s="190" t="s">
        <v>601</v>
      </c>
      <c r="P83" s="181" t="s">
        <v>505</v>
      </c>
      <c r="Q83" s="191" t="s">
        <v>773</v>
      </c>
      <c r="V83" s="191"/>
      <c r="AA83" s="191" t="s">
        <v>773</v>
      </c>
      <c r="AB83" s="190">
        <v>2</v>
      </c>
      <c r="AC83" s="190">
        <v>1</v>
      </c>
      <c r="AD83" s="197">
        <f t="shared" si="4"/>
        <v>0.66666666666666663</v>
      </c>
      <c r="AE83" s="190">
        <v>1</v>
      </c>
      <c r="AF83" s="190">
        <v>1</v>
      </c>
      <c r="AM83" s="191" t="s">
        <v>773</v>
      </c>
      <c r="AO83" s="190">
        <v>1</v>
      </c>
    </row>
    <row r="84" spans="1:41">
      <c r="A84" s="189"/>
      <c r="B84" s="183">
        <v>1944</v>
      </c>
      <c r="C84" s="191" t="s">
        <v>508</v>
      </c>
      <c r="D84" s="191">
        <v>14</v>
      </c>
      <c r="E84" s="191">
        <v>12</v>
      </c>
      <c r="F84" s="213">
        <f t="shared" si="3"/>
        <v>0.53846153846153844</v>
      </c>
      <c r="G84" s="194" t="s">
        <v>827</v>
      </c>
      <c r="H84" s="191" t="s">
        <v>818</v>
      </c>
      <c r="I84" s="191"/>
      <c r="J84" s="191"/>
      <c r="K84" s="191"/>
      <c r="L84" s="191"/>
      <c r="M84" s="191"/>
      <c r="N84" s="181"/>
      <c r="P84" s="181"/>
      <c r="Q84" s="191" t="s">
        <v>818</v>
      </c>
      <c r="V84" s="191"/>
      <c r="AA84" s="191"/>
      <c r="AD84" s="197" t="e">
        <f t="shared" si="4"/>
        <v>#DIV/0!</v>
      </c>
      <c r="AM84" s="191"/>
    </row>
    <row r="85" spans="1:41" ht="24">
      <c r="A85" s="189"/>
      <c r="B85" s="183">
        <v>1943</v>
      </c>
      <c r="C85" s="191" t="s">
        <v>508</v>
      </c>
      <c r="D85" s="191">
        <v>8</v>
      </c>
      <c r="E85" s="191">
        <v>11</v>
      </c>
      <c r="F85" s="213">
        <f t="shared" si="3"/>
        <v>0.42105263157894735</v>
      </c>
      <c r="G85" s="194" t="s">
        <v>828</v>
      </c>
      <c r="H85" s="191" t="s">
        <v>818</v>
      </c>
      <c r="I85" s="191"/>
      <c r="J85" s="191"/>
      <c r="K85" s="191"/>
      <c r="L85" s="191"/>
      <c r="M85" s="191"/>
      <c r="N85" s="181"/>
      <c r="P85" s="181"/>
      <c r="Q85" s="191" t="s">
        <v>818</v>
      </c>
      <c r="V85" s="191"/>
      <c r="AA85" s="191" t="s">
        <v>818</v>
      </c>
      <c r="AD85" s="197" t="e">
        <f t="shared" si="4"/>
        <v>#DIV/0!</v>
      </c>
      <c r="AM85" s="191" t="s">
        <v>818</v>
      </c>
    </row>
    <row r="86" spans="1:41">
      <c r="A86" s="189"/>
      <c r="B86" s="183">
        <v>1942</v>
      </c>
      <c r="C86" s="191" t="s">
        <v>508</v>
      </c>
      <c r="D86" s="191">
        <v>15</v>
      </c>
      <c r="E86" s="191">
        <v>9</v>
      </c>
      <c r="F86" s="213">
        <f t="shared" si="3"/>
        <v>0.625</v>
      </c>
      <c r="G86" s="194" t="s">
        <v>827</v>
      </c>
      <c r="H86" s="191" t="s">
        <v>818</v>
      </c>
      <c r="I86" s="191"/>
      <c r="J86" s="191"/>
      <c r="K86" s="191">
        <v>8</v>
      </c>
      <c r="L86" s="191">
        <v>3</v>
      </c>
      <c r="M86" s="191"/>
      <c r="N86" s="181" t="s">
        <v>510</v>
      </c>
      <c r="P86" s="181"/>
      <c r="Q86" s="191" t="s">
        <v>818</v>
      </c>
      <c r="U86" s="190">
        <v>1</v>
      </c>
      <c r="V86" s="191"/>
      <c r="AA86" s="191" t="s">
        <v>818</v>
      </c>
      <c r="AD86" s="197" t="e">
        <f t="shared" si="4"/>
        <v>#DIV/0!</v>
      </c>
      <c r="AM86" s="191" t="s">
        <v>818</v>
      </c>
    </row>
    <row r="87" spans="1:41">
      <c r="A87" s="189"/>
      <c r="B87" s="183">
        <v>1941</v>
      </c>
      <c r="C87" s="191" t="s">
        <v>508</v>
      </c>
      <c r="D87" s="191">
        <v>8</v>
      </c>
      <c r="E87" s="191">
        <v>14</v>
      </c>
      <c r="F87" s="213">
        <f t="shared" si="3"/>
        <v>0.36363636363636365</v>
      </c>
      <c r="G87" s="194" t="s">
        <v>827</v>
      </c>
      <c r="H87" s="191" t="s">
        <v>774</v>
      </c>
      <c r="I87" s="191"/>
      <c r="J87" s="191"/>
      <c r="K87" s="191"/>
      <c r="L87" s="191"/>
      <c r="M87" s="191"/>
      <c r="N87" s="181"/>
      <c r="P87" s="181"/>
      <c r="Q87" s="191" t="s">
        <v>774</v>
      </c>
      <c r="V87" s="191"/>
      <c r="AA87" s="191" t="s">
        <v>774</v>
      </c>
      <c r="AD87" s="197" t="e">
        <f t="shared" si="4"/>
        <v>#DIV/0!</v>
      </c>
      <c r="AM87" s="191" t="s">
        <v>774</v>
      </c>
    </row>
    <row r="88" spans="1:41">
      <c r="A88" s="189"/>
      <c r="B88" s="183">
        <v>1940</v>
      </c>
      <c r="C88" s="191" t="s">
        <v>508</v>
      </c>
      <c r="D88" s="191">
        <v>11</v>
      </c>
      <c r="E88" s="191">
        <v>16</v>
      </c>
      <c r="F88" s="213">
        <f t="shared" si="3"/>
        <v>0.40740740740740738</v>
      </c>
      <c r="G88" s="194" t="s">
        <v>890</v>
      </c>
      <c r="H88" s="191" t="s">
        <v>774</v>
      </c>
      <c r="I88" s="191"/>
      <c r="J88" s="191"/>
      <c r="K88" s="191">
        <v>6</v>
      </c>
      <c r="L88" s="191">
        <v>3</v>
      </c>
      <c r="M88" s="191"/>
      <c r="N88" s="181" t="s">
        <v>504</v>
      </c>
      <c r="O88" s="190" t="s">
        <v>659</v>
      </c>
      <c r="P88" s="183" t="s">
        <v>890</v>
      </c>
      <c r="Q88" s="191" t="s">
        <v>774</v>
      </c>
      <c r="T88" s="190">
        <v>1</v>
      </c>
      <c r="V88" s="191"/>
      <c r="AA88" s="191" t="s">
        <v>774</v>
      </c>
      <c r="AC88" s="190">
        <v>3</v>
      </c>
      <c r="AD88" s="197">
        <f t="shared" si="4"/>
        <v>0</v>
      </c>
      <c r="AE88" s="190">
        <v>1</v>
      </c>
      <c r="AM88" s="191" t="s">
        <v>774</v>
      </c>
      <c r="AN88" s="190">
        <v>1</v>
      </c>
    </row>
    <row r="89" spans="1:41">
      <c r="A89" s="189"/>
      <c r="B89" s="183">
        <v>1939</v>
      </c>
      <c r="C89" s="191" t="s">
        <v>630</v>
      </c>
      <c r="D89" s="191">
        <v>12</v>
      </c>
      <c r="E89" s="191">
        <v>10</v>
      </c>
      <c r="F89" s="213">
        <f t="shared" si="3"/>
        <v>0.54545454545454541</v>
      </c>
      <c r="G89" s="194" t="s">
        <v>827</v>
      </c>
      <c r="H89" s="191" t="s">
        <v>774</v>
      </c>
      <c r="I89" s="191"/>
      <c r="J89" s="191"/>
      <c r="K89" s="191">
        <v>8</v>
      </c>
      <c r="L89" s="191">
        <v>2</v>
      </c>
      <c r="M89" s="191"/>
      <c r="N89" s="181" t="s">
        <v>461</v>
      </c>
      <c r="P89" s="181"/>
      <c r="Q89" s="191" t="s">
        <v>774</v>
      </c>
      <c r="S89" s="190">
        <v>1</v>
      </c>
      <c r="V89" s="191"/>
      <c r="AA89" s="191" t="s">
        <v>774</v>
      </c>
      <c r="AD89" s="197" t="e">
        <f t="shared" si="4"/>
        <v>#DIV/0!</v>
      </c>
      <c r="AM89" s="191" t="s">
        <v>774</v>
      </c>
    </row>
    <row r="90" spans="1:41">
      <c r="A90" s="189"/>
      <c r="B90" s="183">
        <v>1938</v>
      </c>
      <c r="C90" s="191" t="s">
        <v>630</v>
      </c>
      <c r="D90" s="191">
        <v>18</v>
      </c>
      <c r="E90" s="191">
        <v>6</v>
      </c>
      <c r="F90" s="213">
        <f t="shared" si="3"/>
        <v>0.75</v>
      </c>
      <c r="G90" s="194" t="s">
        <v>827</v>
      </c>
      <c r="H90" s="191" t="s">
        <v>819</v>
      </c>
      <c r="I90" s="191"/>
      <c r="J90" s="191"/>
      <c r="K90" s="191"/>
      <c r="L90" s="191"/>
      <c r="M90" s="191"/>
      <c r="N90" s="181"/>
      <c r="P90" s="181"/>
      <c r="Q90" s="191" t="s">
        <v>819</v>
      </c>
      <c r="V90" s="191"/>
      <c r="AA90" s="191" t="s">
        <v>819</v>
      </c>
      <c r="AD90" s="197" t="e">
        <f t="shared" si="4"/>
        <v>#DIV/0!</v>
      </c>
      <c r="AM90" s="191" t="s">
        <v>819</v>
      </c>
    </row>
    <row r="91" spans="1:41">
      <c r="A91" s="189"/>
      <c r="B91" s="183">
        <v>1937</v>
      </c>
      <c r="C91" s="191" t="s">
        <v>630</v>
      </c>
      <c r="D91" s="191">
        <v>10</v>
      </c>
      <c r="E91" s="191">
        <v>9</v>
      </c>
      <c r="F91" s="213">
        <f t="shared" si="3"/>
        <v>0.52631578947368418</v>
      </c>
      <c r="G91" s="194" t="s">
        <v>827</v>
      </c>
      <c r="H91" s="191" t="s">
        <v>819</v>
      </c>
      <c r="I91" s="191"/>
      <c r="J91" s="191"/>
      <c r="K91" s="191"/>
      <c r="L91" s="191"/>
      <c r="M91" s="191"/>
      <c r="N91" s="181"/>
      <c r="O91" s="190" t="s">
        <v>1277</v>
      </c>
      <c r="P91" s="181"/>
      <c r="Q91" s="191" t="s">
        <v>819</v>
      </c>
      <c r="V91" s="191"/>
      <c r="AA91" s="191" t="s">
        <v>819</v>
      </c>
      <c r="AD91" s="197" t="e">
        <f t="shared" si="4"/>
        <v>#DIV/0!</v>
      </c>
      <c r="AM91" s="191" t="s">
        <v>819</v>
      </c>
    </row>
    <row r="92" spans="1:41" ht="24">
      <c r="A92" s="189"/>
      <c r="B92" s="183">
        <v>1936</v>
      </c>
      <c r="C92" s="191" t="s">
        <v>630</v>
      </c>
      <c r="D92" s="191">
        <v>14</v>
      </c>
      <c r="E92" s="191">
        <v>6</v>
      </c>
      <c r="F92" s="213">
        <f t="shared" si="3"/>
        <v>0.7</v>
      </c>
      <c r="G92" s="194" t="s">
        <v>828</v>
      </c>
      <c r="H92" s="191" t="s">
        <v>819</v>
      </c>
      <c r="I92" s="191"/>
      <c r="J92" s="191"/>
      <c r="K92" s="191"/>
      <c r="L92" s="191"/>
      <c r="M92" s="191"/>
      <c r="N92" s="181"/>
      <c r="P92" s="181"/>
      <c r="Q92" s="191" t="s">
        <v>819</v>
      </c>
      <c r="V92" s="191"/>
      <c r="AA92" s="191" t="s">
        <v>819</v>
      </c>
      <c r="AD92" s="197" t="e">
        <f t="shared" si="4"/>
        <v>#DIV/0!</v>
      </c>
      <c r="AM92" s="191" t="s">
        <v>819</v>
      </c>
    </row>
    <row r="93" spans="1:41">
      <c r="A93" s="189"/>
      <c r="B93" s="183">
        <v>1935</v>
      </c>
      <c r="C93" s="191" t="s">
        <v>630</v>
      </c>
      <c r="D93" s="191">
        <v>4</v>
      </c>
      <c r="E93" s="191">
        <v>13</v>
      </c>
      <c r="F93" s="213">
        <f t="shared" si="3"/>
        <v>0.23529411764705882</v>
      </c>
      <c r="G93" s="194" t="s">
        <v>827</v>
      </c>
      <c r="H93" s="191" t="s">
        <v>819</v>
      </c>
      <c r="I93" s="191"/>
      <c r="J93" s="191"/>
      <c r="K93" s="191"/>
      <c r="L93" s="191"/>
      <c r="M93" s="191"/>
      <c r="N93" s="181"/>
      <c r="P93" s="181"/>
      <c r="Q93" s="191" t="s">
        <v>819</v>
      </c>
      <c r="V93" s="191"/>
      <c r="AA93" s="191" t="s">
        <v>819</v>
      </c>
      <c r="AD93" s="197" t="e">
        <f t="shared" si="4"/>
        <v>#DIV/0!</v>
      </c>
      <c r="AM93" s="191" t="s">
        <v>819</v>
      </c>
    </row>
    <row r="94" spans="1:41">
      <c r="A94" s="189"/>
      <c r="B94" s="183">
        <v>1934</v>
      </c>
      <c r="C94" s="191" t="s">
        <v>630</v>
      </c>
      <c r="D94" s="191">
        <v>6</v>
      </c>
      <c r="E94" s="191">
        <v>14</v>
      </c>
      <c r="F94" s="213">
        <f t="shared" si="3"/>
        <v>0.3</v>
      </c>
      <c r="G94" s="194" t="s">
        <v>827</v>
      </c>
      <c r="H94" s="191" t="s">
        <v>819</v>
      </c>
      <c r="I94" s="191"/>
      <c r="J94" s="191"/>
      <c r="K94" s="191"/>
      <c r="L94" s="191"/>
      <c r="M94" s="191"/>
      <c r="N94" s="181"/>
      <c r="P94" s="181"/>
      <c r="Q94" s="191" t="s">
        <v>819</v>
      </c>
      <c r="V94" s="191"/>
      <c r="AA94" s="191" t="s">
        <v>819</v>
      </c>
      <c r="AD94" s="197" t="e">
        <f t="shared" si="4"/>
        <v>#DIV/0!</v>
      </c>
      <c r="AM94" s="191" t="s">
        <v>819</v>
      </c>
    </row>
    <row r="95" spans="1:41">
      <c r="A95" s="189"/>
      <c r="B95" s="183">
        <v>1933</v>
      </c>
      <c r="C95" s="191" t="s">
        <v>630</v>
      </c>
      <c r="D95" s="191">
        <v>8</v>
      </c>
      <c r="E95" s="191">
        <v>9</v>
      </c>
      <c r="F95" s="213">
        <f t="shared" si="3"/>
        <v>0.47058823529411764</v>
      </c>
      <c r="G95" s="194" t="s">
        <v>827</v>
      </c>
      <c r="H95" s="191" t="s">
        <v>819</v>
      </c>
      <c r="I95" s="191"/>
      <c r="J95" s="191"/>
      <c r="K95" s="191"/>
      <c r="L95" s="191"/>
      <c r="M95" s="191"/>
      <c r="N95" s="181"/>
      <c r="P95" s="181"/>
      <c r="Q95" s="191" t="s">
        <v>819</v>
      </c>
      <c r="V95" s="191"/>
      <c r="AA95" s="191" t="s">
        <v>819</v>
      </c>
      <c r="AD95" s="197" t="e">
        <f t="shared" si="4"/>
        <v>#DIV/0!</v>
      </c>
      <c r="AM95" s="191" t="s">
        <v>819</v>
      </c>
    </row>
    <row r="96" spans="1:41">
      <c r="A96" s="189"/>
      <c r="B96" s="183">
        <v>1932</v>
      </c>
      <c r="C96" s="191" t="s">
        <v>630</v>
      </c>
      <c r="D96" s="191">
        <v>6</v>
      </c>
      <c r="E96" s="191">
        <v>11</v>
      </c>
      <c r="F96" s="213">
        <f t="shared" si="3"/>
        <v>0.35294117647058826</v>
      </c>
      <c r="G96" s="194" t="s">
        <v>827</v>
      </c>
      <c r="H96" s="191" t="s">
        <v>819</v>
      </c>
      <c r="I96" s="191"/>
      <c r="J96" s="190" t="s">
        <v>616</v>
      </c>
      <c r="P96" s="190" t="s">
        <v>616</v>
      </c>
      <c r="Q96" s="191" t="s">
        <v>819</v>
      </c>
      <c r="V96" s="191"/>
      <c r="AA96" s="191" t="s">
        <v>819</v>
      </c>
      <c r="AD96" s="197" t="e">
        <f t="shared" si="4"/>
        <v>#DIV/0!</v>
      </c>
      <c r="AM96" s="191" t="s">
        <v>819</v>
      </c>
    </row>
    <row r="97" spans="1:39">
      <c r="A97" s="189"/>
      <c r="B97" s="193">
        <v>1927</v>
      </c>
      <c r="C97" s="189"/>
      <c r="D97" s="189"/>
      <c r="E97" s="189"/>
      <c r="F97" s="213" t="e">
        <f t="shared" si="3"/>
        <v>#DIV/0!</v>
      </c>
      <c r="G97" s="193"/>
      <c r="H97" s="193" t="s">
        <v>745</v>
      </c>
      <c r="I97" s="193"/>
      <c r="Q97" s="193" t="s">
        <v>745</v>
      </c>
      <c r="V97" s="193"/>
      <c r="AA97" s="193" t="s">
        <v>745</v>
      </c>
      <c r="AD97" s="197" t="e">
        <f t="shared" si="4"/>
        <v>#DIV/0!</v>
      </c>
      <c r="AM97" s="193" t="s">
        <v>745</v>
      </c>
    </row>
    <row r="98" spans="1:39">
      <c r="A98" s="189"/>
      <c r="B98" s="189"/>
      <c r="C98" s="189"/>
      <c r="D98" s="189"/>
      <c r="E98" s="189"/>
      <c r="F98" s="189"/>
      <c r="G98" s="193"/>
      <c r="H98" s="189"/>
      <c r="I98" s="189"/>
      <c r="J98" s="189"/>
      <c r="K98" s="189"/>
      <c r="L98" s="189"/>
      <c r="M98" s="189"/>
      <c r="AD98" s="197"/>
    </row>
    <row r="99" spans="1:39">
      <c r="A99" s="189"/>
      <c r="B99" s="189"/>
      <c r="C99" s="189"/>
      <c r="D99" s="189"/>
      <c r="E99" s="189"/>
      <c r="F99" s="189"/>
      <c r="G99" s="193"/>
      <c r="H99" s="189"/>
      <c r="I99" s="189"/>
      <c r="J99" s="189"/>
      <c r="K99" s="189"/>
      <c r="L99" s="189"/>
      <c r="M99" s="189"/>
      <c r="AD99" s="197"/>
    </row>
    <row r="100" spans="1:39">
      <c r="A100" s="189"/>
      <c r="B100" s="189"/>
      <c r="C100" s="189"/>
      <c r="D100" s="189"/>
      <c r="E100" s="189"/>
      <c r="F100" s="189"/>
      <c r="G100" s="193"/>
      <c r="H100" s="189"/>
      <c r="I100" s="189"/>
      <c r="J100" s="189"/>
      <c r="K100" s="189"/>
      <c r="L100" s="189"/>
      <c r="M100" s="189"/>
      <c r="AD100" s="197"/>
    </row>
    <row r="101" spans="1:39">
      <c r="A101" s="189"/>
      <c r="B101" s="189"/>
      <c r="C101" s="189"/>
      <c r="D101" s="189"/>
      <c r="E101" s="189"/>
      <c r="F101" s="189"/>
      <c r="G101" s="193"/>
      <c r="H101" s="189"/>
      <c r="I101" s="189"/>
      <c r="J101" s="189"/>
      <c r="K101" s="189"/>
      <c r="L101" s="189"/>
      <c r="M101" s="189"/>
      <c r="AD101" s="197"/>
    </row>
    <row r="102" spans="1:39">
      <c r="A102" s="189"/>
      <c r="B102" s="189"/>
      <c r="C102" s="189"/>
      <c r="D102" s="189"/>
      <c r="E102" s="189"/>
      <c r="F102" s="189"/>
      <c r="G102" s="193"/>
      <c r="H102" s="189"/>
      <c r="I102" s="189"/>
      <c r="J102" s="189"/>
      <c r="K102" s="189"/>
      <c r="L102" s="189"/>
      <c r="M102" s="189"/>
      <c r="AD102" s="197"/>
    </row>
    <row r="103" spans="1:39">
      <c r="A103" s="189"/>
      <c r="B103" s="189"/>
      <c r="C103" s="189"/>
      <c r="D103" s="189"/>
      <c r="E103" s="189"/>
      <c r="F103" s="189"/>
      <c r="G103" s="193"/>
      <c r="H103" s="189"/>
      <c r="I103" s="189"/>
      <c r="J103" s="189"/>
      <c r="K103" s="189"/>
      <c r="L103" s="189"/>
      <c r="M103" s="189"/>
      <c r="AD103" s="197"/>
    </row>
    <row r="104" spans="1:39">
      <c r="A104" s="189"/>
      <c r="B104" s="189"/>
      <c r="C104" s="189"/>
      <c r="D104" s="189"/>
      <c r="E104" s="189"/>
      <c r="F104" s="189"/>
      <c r="G104" s="193"/>
      <c r="H104" s="189"/>
      <c r="I104" s="189"/>
      <c r="J104" s="189"/>
      <c r="K104" s="189"/>
      <c r="L104" s="189"/>
      <c r="M104" s="189"/>
      <c r="AD104" s="197"/>
    </row>
    <row r="105" spans="1:39">
      <c r="A105" s="189"/>
      <c r="B105" s="189"/>
      <c r="C105" s="189"/>
      <c r="D105" s="189"/>
      <c r="E105" s="189"/>
      <c r="F105" s="189"/>
      <c r="G105" s="193"/>
      <c r="H105" s="189"/>
      <c r="I105" s="189"/>
      <c r="J105" s="189"/>
      <c r="K105" s="189"/>
      <c r="L105" s="189"/>
      <c r="M105" s="189"/>
      <c r="AD105" s="197"/>
    </row>
    <row r="106" spans="1:39">
      <c r="A106" s="189"/>
      <c r="B106" s="189"/>
      <c r="C106" s="189"/>
      <c r="D106" s="189"/>
      <c r="E106" s="189"/>
      <c r="F106" s="189"/>
      <c r="G106" s="193"/>
      <c r="H106" s="189"/>
      <c r="I106" s="189"/>
      <c r="J106" s="189"/>
      <c r="K106" s="189"/>
      <c r="L106" s="189"/>
      <c r="M106" s="189"/>
      <c r="AD106" s="197"/>
    </row>
    <row r="107" spans="1:39">
      <c r="A107" s="189"/>
      <c r="B107" s="189"/>
      <c r="C107" s="189"/>
      <c r="D107" s="189"/>
      <c r="E107" s="189"/>
      <c r="F107" s="189"/>
      <c r="G107" s="193"/>
      <c r="H107" s="189"/>
      <c r="I107" s="189"/>
      <c r="J107" s="189"/>
      <c r="K107" s="189"/>
      <c r="L107" s="189"/>
      <c r="M107" s="189"/>
      <c r="AD107" s="197"/>
    </row>
    <row r="108" spans="1:39">
      <c r="A108" s="189"/>
      <c r="B108" s="189"/>
      <c r="C108" s="189"/>
      <c r="D108" s="189"/>
      <c r="E108" s="189"/>
      <c r="F108" s="189"/>
      <c r="G108" s="193"/>
      <c r="H108" s="189"/>
      <c r="I108" s="189"/>
      <c r="J108" s="189"/>
      <c r="K108" s="189"/>
      <c r="L108" s="189"/>
      <c r="M108" s="189"/>
      <c r="AD108" s="197"/>
    </row>
    <row r="109" spans="1:39">
      <c r="A109" s="189"/>
      <c r="B109" s="189"/>
      <c r="C109" s="189"/>
      <c r="D109" s="189"/>
      <c r="E109" s="189"/>
      <c r="F109" s="189"/>
      <c r="G109" s="193"/>
      <c r="H109" s="189"/>
      <c r="I109" s="189"/>
      <c r="J109" s="189"/>
      <c r="K109" s="189"/>
      <c r="L109" s="189"/>
      <c r="M109" s="189"/>
      <c r="AD109" s="197"/>
    </row>
    <row r="110" spans="1:39">
      <c r="A110" s="189"/>
      <c r="B110" s="189"/>
      <c r="C110" s="189"/>
      <c r="D110" s="189"/>
      <c r="E110" s="189"/>
      <c r="F110" s="189"/>
      <c r="G110" s="193"/>
      <c r="H110" s="189"/>
      <c r="I110" s="189"/>
      <c r="J110" s="189"/>
      <c r="K110" s="189"/>
      <c r="L110" s="189"/>
      <c r="M110" s="189"/>
      <c r="AD110" s="197"/>
    </row>
    <row r="111" spans="1:39">
      <c r="A111" s="189"/>
      <c r="B111" s="189"/>
      <c r="C111" s="189"/>
      <c r="D111" s="189"/>
      <c r="E111" s="189"/>
      <c r="F111" s="189"/>
      <c r="G111" s="193"/>
      <c r="H111" s="189"/>
      <c r="I111" s="189"/>
      <c r="J111" s="189"/>
      <c r="K111" s="189"/>
      <c r="L111" s="189"/>
      <c r="M111" s="189"/>
      <c r="AD111" s="197"/>
    </row>
    <row r="112" spans="1:39">
      <c r="A112" s="189"/>
      <c r="B112" s="189"/>
      <c r="C112" s="189"/>
      <c r="D112" s="189"/>
      <c r="E112" s="189"/>
      <c r="F112" s="189"/>
      <c r="G112" s="193"/>
      <c r="H112" s="189"/>
      <c r="I112" s="189"/>
      <c r="J112" s="189"/>
      <c r="K112" s="189"/>
      <c r="L112" s="189"/>
      <c r="M112" s="189"/>
      <c r="AD112" s="197"/>
    </row>
    <row r="113" spans="1:30">
      <c r="A113" s="189"/>
      <c r="B113" s="189"/>
      <c r="C113" s="189"/>
      <c r="D113" s="189"/>
      <c r="E113" s="189"/>
      <c r="F113" s="189"/>
      <c r="G113" s="193"/>
      <c r="H113" s="189"/>
      <c r="I113" s="189"/>
      <c r="J113" s="189"/>
      <c r="K113" s="189"/>
      <c r="L113" s="189"/>
      <c r="M113" s="189"/>
      <c r="AD113" s="197"/>
    </row>
    <row r="114" spans="1:30">
      <c r="A114" s="189"/>
      <c r="B114" s="189"/>
      <c r="C114" s="189"/>
      <c r="D114" s="189"/>
      <c r="E114" s="189"/>
      <c r="F114" s="189"/>
      <c r="G114" s="193"/>
      <c r="H114" s="189"/>
      <c r="I114" s="189"/>
      <c r="J114" s="189"/>
      <c r="K114" s="189"/>
      <c r="L114" s="189"/>
      <c r="M114" s="189"/>
      <c r="AD114" s="197"/>
    </row>
    <row r="115" spans="1:30">
      <c r="A115" s="189"/>
      <c r="B115" s="189"/>
      <c r="C115" s="189"/>
      <c r="D115" s="189"/>
      <c r="E115" s="189"/>
      <c r="F115" s="189"/>
      <c r="G115" s="193"/>
      <c r="H115" s="189"/>
      <c r="I115" s="189"/>
      <c r="J115" s="189"/>
      <c r="K115" s="189"/>
      <c r="L115" s="189"/>
      <c r="M115" s="189"/>
      <c r="AD115" s="197"/>
    </row>
    <row r="116" spans="1:30">
      <c r="A116" s="189"/>
      <c r="B116" s="189"/>
      <c r="C116" s="189"/>
      <c r="D116" s="189"/>
      <c r="E116" s="189"/>
      <c r="F116" s="189"/>
      <c r="G116" s="193"/>
      <c r="H116" s="189"/>
      <c r="I116" s="189"/>
      <c r="J116" s="189"/>
      <c r="K116" s="189"/>
      <c r="L116" s="189"/>
      <c r="M116" s="189"/>
      <c r="AD116" s="197"/>
    </row>
    <row r="117" spans="1:30">
      <c r="A117" s="189"/>
      <c r="B117" s="189"/>
      <c r="C117" s="189"/>
      <c r="D117" s="189"/>
      <c r="E117" s="189"/>
      <c r="F117" s="189"/>
      <c r="G117" s="193"/>
      <c r="H117" s="189"/>
      <c r="I117" s="189"/>
      <c r="J117" s="189"/>
      <c r="K117" s="189"/>
      <c r="L117" s="189"/>
      <c r="M117" s="189"/>
      <c r="AD117" s="197"/>
    </row>
    <row r="118" spans="1:30">
      <c r="A118" s="189"/>
      <c r="B118" s="189"/>
      <c r="C118" s="189"/>
      <c r="D118" s="189"/>
      <c r="E118" s="189"/>
      <c r="F118" s="189"/>
      <c r="G118" s="193"/>
      <c r="H118" s="189"/>
      <c r="I118" s="189"/>
      <c r="J118" s="189"/>
      <c r="K118" s="189"/>
      <c r="L118" s="189"/>
      <c r="M118" s="189"/>
      <c r="AD118" s="197"/>
    </row>
    <row r="119" spans="1:30">
      <c r="A119" s="189"/>
      <c r="B119" s="189"/>
      <c r="C119" s="189"/>
      <c r="D119" s="189"/>
      <c r="E119" s="189"/>
      <c r="F119" s="189"/>
      <c r="G119" s="193"/>
      <c r="H119" s="189"/>
      <c r="I119" s="189"/>
      <c r="J119" s="189"/>
      <c r="K119" s="189"/>
      <c r="L119" s="189"/>
      <c r="M119" s="189"/>
      <c r="AD119" s="197"/>
    </row>
    <row r="120" spans="1:30">
      <c r="A120" s="189"/>
      <c r="B120" s="189"/>
      <c r="C120" s="189"/>
      <c r="D120" s="189"/>
      <c r="E120" s="189"/>
      <c r="F120" s="189"/>
      <c r="G120" s="193"/>
      <c r="H120" s="189"/>
      <c r="I120" s="189"/>
      <c r="J120" s="189"/>
      <c r="K120" s="189"/>
      <c r="L120" s="189"/>
      <c r="M120" s="189"/>
      <c r="AD120" s="197"/>
    </row>
    <row r="121" spans="1:30">
      <c r="A121" s="189"/>
      <c r="B121" s="189"/>
      <c r="C121" s="189"/>
      <c r="D121" s="189"/>
      <c r="E121" s="189"/>
      <c r="F121" s="189"/>
      <c r="G121" s="193"/>
      <c r="H121" s="189"/>
      <c r="I121" s="189"/>
      <c r="J121" s="189"/>
      <c r="K121" s="189"/>
      <c r="L121" s="189"/>
      <c r="M121" s="189"/>
      <c r="AD121" s="197"/>
    </row>
    <row r="122" spans="1:30">
      <c r="A122" s="189"/>
      <c r="B122" s="189"/>
      <c r="C122" s="189"/>
      <c r="D122" s="189"/>
      <c r="E122" s="189"/>
      <c r="F122" s="189"/>
      <c r="G122" s="193"/>
      <c r="H122" s="189"/>
      <c r="I122" s="189"/>
      <c r="J122" s="189"/>
      <c r="K122" s="189"/>
      <c r="L122" s="189"/>
      <c r="M122" s="189"/>
      <c r="AD122" s="197"/>
    </row>
    <row r="123" spans="1:30">
      <c r="A123" s="189"/>
      <c r="B123" s="189"/>
      <c r="C123" s="189"/>
      <c r="D123" s="189"/>
      <c r="E123" s="189"/>
      <c r="F123" s="189"/>
      <c r="G123" s="193"/>
      <c r="H123" s="189"/>
      <c r="I123" s="189"/>
      <c r="J123" s="189"/>
      <c r="K123" s="189"/>
      <c r="L123" s="189"/>
      <c r="M123" s="189"/>
      <c r="AD123" s="197"/>
    </row>
    <row r="124" spans="1:30">
      <c r="A124" s="189"/>
      <c r="B124" s="189"/>
      <c r="C124" s="189"/>
      <c r="D124" s="189"/>
      <c r="E124" s="189"/>
      <c r="F124" s="189"/>
      <c r="G124" s="193"/>
      <c r="H124" s="189"/>
      <c r="I124" s="189"/>
      <c r="J124" s="189"/>
      <c r="K124" s="189"/>
      <c r="L124" s="189"/>
      <c r="M124" s="189"/>
      <c r="AD124" s="197"/>
    </row>
    <row r="125" spans="1:30">
      <c r="A125" s="189"/>
      <c r="B125" s="189"/>
      <c r="C125" s="189"/>
      <c r="D125" s="189"/>
      <c r="E125" s="189"/>
      <c r="F125" s="189"/>
      <c r="G125" s="193"/>
      <c r="H125" s="189"/>
      <c r="I125" s="189"/>
      <c r="J125" s="189"/>
      <c r="K125" s="189"/>
      <c r="L125" s="189"/>
      <c r="M125" s="189"/>
      <c r="AD125" s="197"/>
    </row>
    <row r="126" spans="1:30">
      <c r="A126" s="189"/>
      <c r="B126" s="189"/>
      <c r="C126" s="189"/>
      <c r="D126" s="189"/>
      <c r="E126" s="189"/>
      <c r="F126" s="189"/>
      <c r="G126" s="193"/>
      <c r="H126" s="189"/>
      <c r="I126" s="189"/>
      <c r="J126" s="189"/>
      <c r="K126" s="189"/>
      <c r="L126" s="189"/>
      <c r="M126" s="189"/>
      <c r="AD126" s="197"/>
    </row>
    <row r="127" spans="1:30">
      <c r="A127" s="189"/>
      <c r="B127" s="189"/>
      <c r="C127" s="189"/>
      <c r="D127" s="189"/>
      <c r="E127" s="189"/>
      <c r="F127" s="189"/>
      <c r="G127" s="193"/>
      <c r="H127" s="189"/>
      <c r="I127" s="189"/>
      <c r="J127" s="189"/>
      <c r="K127" s="189"/>
      <c r="L127" s="189"/>
      <c r="M127" s="189"/>
      <c r="AD127" s="197"/>
    </row>
    <row r="128" spans="1:30">
      <c r="A128" s="189"/>
      <c r="B128" s="189"/>
      <c r="C128" s="189"/>
      <c r="D128" s="189"/>
      <c r="E128" s="189"/>
      <c r="F128" s="189"/>
      <c r="G128" s="193"/>
      <c r="H128" s="189"/>
      <c r="I128" s="189"/>
      <c r="J128" s="189"/>
      <c r="K128" s="189"/>
      <c r="L128" s="189"/>
      <c r="M128" s="189"/>
      <c r="AD128" s="197"/>
    </row>
    <row r="129" spans="1:30">
      <c r="A129" s="189"/>
      <c r="B129" s="189"/>
      <c r="C129" s="189"/>
      <c r="D129" s="189"/>
      <c r="E129" s="189"/>
      <c r="F129" s="189"/>
      <c r="G129" s="193"/>
      <c r="H129" s="189"/>
      <c r="I129" s="189"/>
      <c r="J129" s="189"/>
      <c r="K129" s="189"/>
      <c r="L129" s="189"/>
      <c r="M129" s="189"/>
      <c r="AD129" s="197"/>
    </row>
    <row r="130" spans="1:30">
      <c r="A130" s="189"/>
      <c r="B130" s="189"/>
      <c r="C130" s="189"/>
      <c r="D130" s="189"/>
      <c r="E130" s="189"/>
      <c r="F130" s="189"/>
      <c r="G130" s="193"/>
      <c r="H130" s="189"/>
      <c r="I130" s="189"/>
      <c r="J130" s="189"/>
      <c r="K130" s="189"/>
      <c r="L130" s="189"/>
      <c r="M130" s="189"/>
      <c r="AD130" s="197"/>
    </row>
    <row r="131" spans="1:30">
      <c r="A131" s="189"/>
      <c r="B131" s="189"/>
      <c r="C131" s="189"/>
      <c r="D131" s="189"/>
      <c r="E131" s="189"/>
      <c r="F131" s="189"/>
      <c r="G131" s="193"/>
      <c r="H131" s="189"/>
      <c r="I131" s="189"/>
      <c r="J131" s="189"/>
      <c r="K131" s="189"/>
      <c r="L131" s="189"/>
      <c r="M131" s="189"/>
      <c r="AD131" s="197"/>
    </row>
    <row r="132" spans="1:30">
      <c r="A132" s="189"/>
      <c r="B132" s="189"/>
      <c r="C132" s="189"/>
      <c r="D132" s="189"/>
      <c r="E132" s="189"/>
      <c r="F132" s="189"/>
      <c r="G132" s="193"/>
      <c r="H132" s="189"/>
      <c r="I132" s="189"/>
      <c r="J132" s="189"/>
      <c r="K132" s="189"/>
      <c r="L132" s="189"/>
      <c r="M132" s="189"/>
      <c r="AD132" s="197"/>
    </row>
    <row r="133" spans="1:30">
      <c r="A133" s="189"/>
      <c r="B133" s="189"/>
      <c r="C133" s="189"/>
      <c r="D133" s="189"/>
      <c r="E133" s="189"/>
      <c r="F133" s="189"/>
      <c r="G133" s="193"/>
      <c r="H133" s="189"/>
      <c r="I133" s="189"/>
      <c r="J133" s="189"/>
      <c r="K133" s="189"/>
      <c r="L133" s="189"/>
      <c r="M133" s="189"/>
      <c r="AD133" s="197"/>
    </row>
    <row r="134" spans="1:30">
      <c r="A134" s="189"/>
      <c r="B134" s="189"/>
      <c r="C134" s="189"/>
      <c r="D134" s="189"/>
      <c r="E134" s="189"/>
      <c r="F134" s="189"/>
      <c r="G134" s="193"/>
      <c r="H134" s="189"/>
      <c r="I134" s="189"/>
      <c r="J134" s="189"/>
      <c r="K134" s="189"/>
      <c r="L134" s="189"/>
      <c r="M134" s="189"/>
      <c r="AD134" s="197"/>
    </row>
    <row r="135" spans="1:30">
      <c r="A135" s="189"/>
      <c r="B135" s="189"/>
      <c r="C135" s="189"/>
      <c r="D135" s="189"/>
      <c r="E135" s="189"/>
      <c r="F135" s="189"/>
      <c r="G135" s="193"/>
      <c r="H135" s="189"/>
      <c r="I135" s="189"/>
      <c r="J135" s="189"/>
      <c r="K135" s="189"/>
      <c r="L135" s="189"/>
      <c r="M135" s="189"/>
      <c r="AD135" s="197"/>
    </row>
    <row r="136" spans="1:30">
      <c r="A136" s="189"/>
      <c r="B136" s="189"/>
      <c r="C136" s="189"/>
      <c r="D136" s="189"/>
      <c r="E136" s="189"/>
      <c r="F136" s="189"/>
      <c r="G136" s="193"/>
      <c r="H136" s="189"/>
      <c r="I136" s="189"/>
      <c r="J136" s="189"/>
      <c r="K136" s="189"/>
      <c r="L136" s="189"/>
      <c r="M136" s="189"/>
      <c r="AD136" s="197"/>
    </row>
    <row r="137" spans="1:30">
      <c r="A137" s="189"/>
      <c r="B137" s="189"/>
      <c r="C137" s="189"/>
      <c r="D137" s="189"/>
      <c r="E137" s="189"/>
      <c r="F137" s="189"/>
      <c r="G137" s="193"/>
      <c r="H137" s="189"/>
      <c r="I137" s="189"/>
      <c r="J137" s="189"/>
      <c r="K137" s="189"/>
      <c r="L137" s="189"/>
      <c r="M137" s="189"/>
      <c r="AD137" s="197"/>
    </row>
    <row r="138" spans="1:30">
      <c r="A138" s="189"/>
      <c r="B138" s="189"/>
      <c r="C138" s="189"/>
      <c r="D138" s="189"/>
      <c r="E138" s="189"/>
      <c r="F138" s="189"/>
      <c r="G138" s="193"/>
      <c r="H138" s="189"/>
      <c r="I138" s="189"/>
      <c r="J138" s="189"/>
      <c r="K138" s="189"/>
      <c r="L138" s="189"/>
      <c r="M138" s="189"/>
      <c r="AD138" s="197"/>
    </row>
    <row r="139" spans="1:30">
      <c r="A139" s="189"/>
      <c r="B139" s="189"/>
      <c r="C139" s="189"/>
      <c r="D139" s="189"/>
      <c r="E139" s="189"/>
      <c r="F139" s="189"/>
      <c r="G139" s="193"/>
      <c r="H139" s="189"/>
      <c r="I139" s="189"/>
      <c r="J139" s="189"/>
      <c r="K139" s="189"/>
      <c r="L139" s="189"/>
      <c r="M139" s="189"/>
      <c r="AD139" s="197"/>
    </row>
    <row r="140" spans="1:30">
      <c r="A140" s="189"/>
      <c r="B140" s="189"/>
      <c r="C140" s="189"/>
      <c r="D140" s="189"/>
      <c r="E140" s="189"/>
      <c r="F140" s="189"/>
      <c r="G140" s="193"/>
      <c r="H140" s="189"/>
      <c r="I140" s="189"/>
      <c r="J140" s="189"/>
      <c r="K140" s="189"/>
      <c r="L140" s="189"/>
      <c r="M140" s="189"/>
    </row>
    <row r="141" spans="1:30">
      <c r="A141" s="189"/>
      <c r="B141" s="189"/>
      <c r="C141" s="189"/>
      <c r="D141" s="189"/>
      <c r="E141" s="189"/>
      <c r="F141" s="189"/>
      <c r="G141" s="193"/>
      <c r="H141" s="189"/>
      <c r="I141" s="189"/>
      <c r="J141" s="189"/>
      <c r="K141" s="189"/>
      <c r="L141" s="189"/>
      <c r="M141" s="189"/>
    </row>
    <row r="142" spans="1:30">
      <c r="A142" s="189"/>
      <c r="B142" s="189"/>
      <c r="C142" s="189"/>
      <c r="D142" s="189"/>
      <c r="E142" s="189"/>
      <c r="F142" s="189"/>
      <c r="G142" s="193"/>
      <c r="H142" s="189"/>
      <c r="I142" s="189"/>
      <c r="J142" s="189"/>
      <c r="K142" s="189"/>
      <c r="L142" s="189"/>
      <c r="M142" s="189"/>
    </row>
    <row r="143" spans="1:30">
      <c r="A143" s="189"/>
      <c r="B143" s="189"/>
      <c r="C143" s="189"/>
      <c r="D143" s="189"/>
      <c r="E143" s="189"/>
      <c r="F143" s="189"/>
      <c r="G143" s="193"/>
      <c r="H143" s="189"/>
      <c r="I143" s="189"/>
      <c r="J143" s="189"/>
      <c r="K143" s="189"/>
      <c r="L143" s="189"/>
      <c r="M143" s="189"/>
    </row>
    <row r="144" spans="1:30">
      <c r="A144" s="189"/>
      <c r="B144" s="189"/>
      <c r="C144" s="189"/>
      <c r="D144" s="189"/>
      <c r="E144" s="189"/>
      <c r="F144" s="189"/>
      <c r="G144" s="193"/>
      <c r="H144" s="189"/>
      <c r="I144" s="189"/>
      <c r="J144" s="189"/>
      <c r="K144" s="189"/>
      <c r="L144" s="189"/>
      <c r="M144" s="189"/>
    </row>
    <row r="145" spans="1:13">
      <c r="A145" s="189"/>
      <c r="B145" s="189"/>
      <c r="C145" s="189"/>
      <c r="D145" s="189"/>
      <c r="E145" s="189"/>
      <c r="F145" s="189"/>
      <c r="G145" s="193"/>
      <c r="H145" s="189"/>
      <c r="I145" s="189"/>
      <c r="J145" s="189"/>
      <c r="K145" s="189"/>
      <c r="L145" s="189"/>
      <c r="M145" s="189"/>
    </row>
    <row r="146" spans="1:13">
      <c r="A146" s="189"/>
      <c r="B146" s="189"/>
      <c r="C146" s="189"/>
      <c r="D146" s="189"/>
      <c r="E146" s="189"/>
      <c r="F146" s="189"/>
      <c r="G146" s="193"/>
      <c r="H146" s="189"/>
      <c r="I146" s="189"/>
      <c r="J146" s="189"/>
      <c r="K146" s="189"/>
      <c r="L146" s="189"/>
      <c r="M146" s="189"/>
    </row>
    <row r="147" spans="1:13">
      <c r="A147" s="189"/>
      <c r="B147" s="189"/>
      <c r="C147" s="189"/>
      <c r="D147" s="189"/>
      <c r="E147" s="189"/>
      <c r="F147" s="189"/>
      <c r="G147" s="193"/>
      <c r="H147" s="189"/>
      <c r="I147" s="189"/>
      <c r="J147" s="189"/>
      <c r="K147" s="189"/>
      <c r="L147" s="189"/>
      <c r="M147" s="189"/>
    </row>
    <row r="148" spans="1:13">
      <c r="A148" s="189"/>
      <c r="B148" s="189"/>
      <c r="C148" s="189"/>
      <c r="D148" s="189"/>
      <c r="E148" s="189"/>
      <c r="F148" s="189"/>
      <c r="G148" s="193"/>
      <c r="H148" s="189"/>
      <c r="I148" s="189"/>
      <c r="J148" s="189"/>
      <c r="K148" s="189"/>
      <c r="L148" s="189"/>
      <c r="M148" s="189"/>
    </row>
    <row r="149" spans="1:13">
      <c r="A149" s="189"/>
      <c r="B149" s="189"/>
      <c r="C149" s="189"/>
      <c r="D149" s="189"/>
      <c r="E149" s="189"/>
      <c r="F149" s="189"/>
      <c r="G149" s="193"/>
      <c r="H149" s="189"/>
      <c r="I149" s="189"/>
      <c r="J149" s="189"/>
      <c r="K149" s="189"/>
      <c r="L149" s="189"/>
      <c r="M149" s="189"/>
    </row>
    <row r="150" spans="1:13">
      <c r="A150" s="189"/>
      <c r="B150" s="189"/>
      <c r="C150" s="189"/>
      <c r="D150" s="189"/>
      <c r="E150" s="189"/>
      <c r="F150" s="189"/>
      <c r="G150" s="193"/>
      <c r="H150" s="189"/>
      <c r="I150" s="189"/>
      <c r="J150" s="189"/>
      <c r="K150" s="189"/>
      <c r="L150" s="189"/>
      <c r="M150" s="189"/>
    </row>
    <row r="151" spans="1:13">
      <c r="A151" s="189"/>
      <c r="B151" s="189"/>
      <c r="C151" s="189"/>
      <c r="D151" s="189"/>
      <c r="E151" s="189"/>
      <c r="F151" s="189"/>
      <c r="G151" s="193"/>
      <c r="H151" s="189"/>
      <c r="I151" s="189"/>
      <c r="J151" s="189"/>
      <c r="K151" s="189"/>
      <c r="L151" s="189"/>
      <c r="M151" s="189"/>
    </row>
    <row r="152" spans="1:13">
      <c r="A152" s="189"/>
      <c r="B152" s="189"/>
      <c r="C152" s="189"/>
      <c r="D152" s="189"/>
      <c r="E152" s="189"/>
      <c r="F152" s="189"/>
      <c r="G152" s="193"/>
      <c r="H152" s="189"/>
      <c r="I152" s="189"/>
      <c r="J152" s="189"/>
      <c r="K152" s="189"/>
      <c r="L152" s="189"/>
      <c r="M152" s="189"/>
    </row>
    <row r="153" spans="1:13">
      <c r="A153" s="189"/>
      <c r="B153" s="189"/>
      <c r="C153" s="189"/>
      <c r="D153" s="189"/>
      <c r="E153" s="189"/>
      <c r="F153" s="189"/>
      <c r="G153" s="193"/>
      <c r="H153" s="189"/>
      <c r="I153" s="189"/>
      <c r="J153" s="189"/>
      <c r="K153" s="189"/>
      <c r="L153" s="189"/>
      <c r="M153" s="189"/>
    </row>
    <row r="154" spans="1:13">
      <c r="A154" s="189"/>
      <c r="B154" s="189"/>
      <c r="C154" s="189"/>
      <c r="D154" s="189"/>
      <c r="E154" s="189"/>
      <c r="F154" s="189"/>
      <c r="G154" s="193"/>
      <c r="H154" s="189"/>
      <c r="I154" s="189"/>
      <c r="J154" s="189"/>
      <c r="K154" s="189"/>
      <c r="L154" s="189"/>
      <c r="M154" s="189"/>
    </row>
    <row r="155" spans="1:13">
      <c r="A155" s="189"/>
      <c r="B155" s="189"/>
      <c r="C155" s="189"/>
      <c r="D155" s="189"/>
      <c r="E155" s="189"/>
      <c r="F155" s="189"/>
      <c r="G155" s="193"/>
      <c r="H155" s="189"/>
      <c r="I155" s="189"/>
      <c r="J155" s="189"/>
      <c r="K155" s="189"/>
      <c r="L155" s="189"/>
      <c r="M155" s="189"/>
    </row>
    <row r="156" spans="1:13">
      <c r="A156" s="189"/>
      <c r="B156" s="189"/>
      <c r="C156" s="189"/>
      <c r="D156" s="189"/>
      <c r="E156" s="189"/>
      <c r="F156" s="189"/>
      <c r="G156" s="193"/>
      <c r="H156" s="189"/>
      <c r="I156" s="189"/>
      <c r="J156" s="189"/>
      <c r="K156" s="189"/>
      <c r="L156" s="189"/>
      <c r="M156" s="189"/>
    </row>
    <row r="157" spans="1:13">
      <c r="A157" s="189"/>
      <c r="B157" s="189"/>
      <c r="C157" s="189"/>
      <c r="D157" s="189"/>
      <c r="E157" s="189"/>
      <c r="F157" s="189"/>
      <c r="G157" s="193"/>
      <c r="H157" s="189"/>
      <c r="I157" s="189"/>
      <c r="J157" s="189"/>
      <c r="K157" s="189"/>
      <c r="L157" s="189"/>
      <c r="M157" s="189"/>
    </row>
    <row r="158" spans="1:13">
      <c r="A158" s="189"/>
      <c r="B158" s="189"/>
      <c r="C158" s="189"/>
      <c r="D158" s="189"/>
      <c r="E158" s="189"/>
      <c r="F158" s="189"/>
      <c r="G158" s="193"/>
      <c r="H158" s="189"/>
      <c r="I158" s="189"/>
      <c r="J158" s="189"/>
      <c r="K158" s="189"/>
      <c r="L158" s="189"/>
      <c r="M158" s="189"/>
    </row>
    <row r="159" spans="1:13">
      <c r="A159" s="189"/>
      <c r="B159" s="189"/>
      <c r="C159" s="189"/>
      <c r="D159" s="189"/>
      <c r="E159" s="189"/>
      <c r="F159" s="189"/>
      <c r="G159" s="193"/>
      <c r="H159" s="189"/>
      <c r="I159" s="189"/>
      <c r="J159" s="189"/>
      <c r="K159" s="189"/>
      <c r="L159" s="189"/>
      <c r="M159" s="189"/>
    </row>
    <row r="160" spans="1:13">
      <c r="A160" s="189"/>
      <c r="B160" s="189"/>
      <c r="C160" s="189"/>
      <c r="D160" s="189"/>
      <c r="E160" s="189"/>
      <c r="F160" s="189"/>
      <c r="G160" s="193"/>
      <c r="H160" s="189"/>
      <c r="I160" s="189"/>
      <c r="J160" s="189"/>
      <c r="K160" s="189"/>
      <c r="L160" s="189"/>
      <c r="M160" s="189"/>
    </row>
    <row r="161" spans="1:13">
      <c r="A161" s="189"/>
      <c r="B161" s="189"/>
      <c r="C161" s="189"/>
      <c r="D161" s="189"/>
      <c r="E161" s="189"/>
      <c r="F161" s="189"/>
      <c r="G161" s="193"/>
      <c r="H161" s="189"/>
      <c r="I161" s="189"/>
      <c r="J161" s="189"/>
      <c r="K161" s="189"/>
      <c r="L161" s="189"/>
      <c r="M161" s="189"/>
    </row>
  </sheetData>
  <pageMargins left="0.7" right="0.7" top="0.75" bottom="0.75" header="0.3" footer="0.3"/>
  <pageSetup scale="70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LX5708"/>
  <sheetViews>
    <sheetView topLeftCell="A337" zoomScale="70" zoomScaleNormal="70" workbookViewId="0">
      <selection activeCell="AI381" sqref="AI381"/>
    </sheetView>
  </sheetViews>
  <sheetFormatPr defaultColWidth="8.85546875" defaultRowHeight="12.75"/>
  <cols>
    <col min="1" max="1" width="22.85546875" style="46" bestFit="1" customWidth="1"/>
    <col min="2" max="3" width="9.140625" style="46" customWidth="1"/>
    <col min="4" max="4" width="18.5703125" style="90" bestFit="1" customWidth="1"/>
    <col min="5" max="5" width="21.85546875" style="90" bestFit="1" customWidth="1"/>
    <col min="6" max="37" width="8.85546875" style="46" customWidth="1"/>
    <col min="38" max="38" width="8.85546875" style="40" customWidth="1"/>
    <col min="39" max="39" width="20.5703125" style="40" hidden="1" customWidth="1"/>
    <col min="40" max="40" width="18.42578125" style="40" hidden="1" customWidth="1"/>
    <col min="41" max="41" width="10.28515625" style="40" hidden="1" customWidth="1"/>
    <col min="42" max="42" width="10" style="40" hidden="1" customWidth="1"/>
    <col min="43" max="45" width="14.42578125" style="40" hidden="1" customWidth="1"/>
    <col min="46" max="46" width="8.5703125" style="40" hidden="1" customWidth="1"/>
    <col min="47" max="47" width="24.5703125" style="40" hidden="1" customWidth="1"/>
    <col min="48" max="48" width="18.42578125" style="40" hidden="1" customWidth="1"/>
    <col min="49" max="54" width="8.5703125" style="40" hidden="1" customWidth="1"/>
    <col min="55" max="55" width="24.5703125" style="40" hidden="1" customWidth="1"/>
    <col min="56" max="56" width="18.42578125" style="40" hidden="1" customWidth="1"/>
    <col min="57" max="67" width="8.5703125" style="40" hidden="1" customWidth="1"/>
    <col min="68" max="68" width="26.5703125" style="40" hidden="1" customWidth="1"/>
    <col min="69" max="69" width="20.5703125" style="40" hidden="1" customWidth="1"/>
    <col min="70" max="75" width="8.5703125" style="40" hidden="1" customWidth="1"/>
    <col min="76" max="76" width="27" style="40" hidden="1" customWidth="1"/>
    <col min="77" max="77" width="20.5703125" style="40" hidden="1" customWidth="1"/>
    <col min="78" max="83" width="8.5703125" style="40" hidden="1" customWidth="1"/>
    <col min="84" max="84" width="20.5703125" style="40" hidden="1" customWidth="1"/>
    <col min="85" max="85" width="18.42578125" style="40" hidden="1" customWidth="1"/>
    <col min="86" max="92" width="8.5703125" style="40" hidden="1" customWidth="1"/>
    <col min="93" max="93" width="18.42578125" style="40" hidden="1" customWidth="1"/>
    <col min="94" max="98" width="8.5703125" style="40" hidden="1" customWidth="1"/>
    <col min="99" max="99" width="26.5703125" style="40" hidden="1" customWidth="1"/>
    <col min="100" max="100" width="20.5703125" style="40" hidden="1" customWidth="1"/>
    <col min="101" max="105" width="8.5703125" style="40" hidden="1" customWidth="1"/>
    <col min="106" max="106" width="24.5703125" style="40" hidden="1" customWidth="1"/>
    <col min="107" max="107" width="18.42578125" style="40" hidden="1" customWidth="1"/>
    <col min="108" max="112" width="8.5703125" style="40" hidden="1" customWidth="1"/>
    <col min="113" max="113" width="20.5703125" style="40" hidden="1" customWidth="1"/>
    <col min="114" max="119" width="8.5703125" style="40" hidden="1" customWidth="1"/>
    <col min="120" max="120" width="18.42578125" style="40" hidden="1" customWidth="1"/>
    <col min="121" max="124" width="8.5703125" style="40" hidden="1" customWidth="1"/>
    <col min="125" max="125" width="26.5703125" style="40" hidden="1" customWidth="1"/>
    <col min="126" max="126" width="20.5703125" style="40" hidden="1" customWidth="1"/>
    <col min="127" max="131" width="8.5703125" style="40" hidden="1" customWidth="1"/>
    <col min="132" max="132" width="24.5703125" style="40" hidden="1" customWidth="1"/>
    <col min="133" max="133" width="18.42578125" style="40" hidden="1" customWidth="1"/>
    <col min="134" max="138" width="8.5703125" style="40" hidden="1" customWidth="1"/>
    <col min="139" max="139" width="21.5703125" style="40" hidden="1" customWidth="1"/>
    <col min="140" max="145" width="8.5703125" style="40" hidden="1" customWidth="1"/>
    <col min="146" max="146" width="18.42578125" style="40" hidden="1" customWidth="1"/>
    <col min="147" max="150" width="8.5703125" style="40" hidden="1" customWidth="1"/>
    <col min="151" max="151" width="26.5703125" style="40" hidden="1" customWidth="1"/>
    <col min="152" max="152" width="20.5703125" style="40" hidden="1" customWidth="1"/>
    <col min="153" max="157" width="8.5703125" style="40" hidden="1" customWidth="1"/>
    <col min="158" max="158" width="24.5703125" style="40" hidden="1" customWidth="1"/>
    <col min="159" max="159" width="18.42578125" style="40" hidden="1" customWidth="1"/>
    <col min="160" max="164" width="8.5703125" style="40" hidden="1" customWidth="1"/>
    <col min="165" max="165" width="20.5703125" style="40" hidden="1" customWidth="1"/>
    <col min="166" max="176" width="8.5703125" style="40" hidden="1" customWidth="1"/>
    <col min="177" max="177" width="26.5703125" style="40" hidden="1" customWidth="1"/>
    <col min="178" max="178" width="20.5703125" style="40" hidden="1" customWidth="1"/>
    <col min="179" max="179" width="11.140625" style="40" hidden="1" customWidth="1"/>
    <col min="180" max="191" width="8.5703125" style="40" hidden="1" customWidth="1"/>
    <col min="192" max="192" width="24.5703125" style="40" hidden="1" customWidth="1"/>
    <col min="193" max="193" width="18.42578125" style="40" hidden="1" customWidth="1"/>
    <col min="194" max="200" width="8.5703125" style="40" hidden="1" customWidth="1"/>
    <col min="201" max="201" width="22.7109375" style="40" hidden="1" customWidth="1"/>
    <col min="202" max="202" width="16.5703125" style="40" hidden="1" customWidth="1"/>
    <col min="203" max="207" width="8.5703125" style="40" hidden="1" customWidth="1"/>
    <col min="208" max="208" width="18.42578125" style="40" hidden="1" customWidth="1"/>
    <col min="209" max="227" width="8.5703125" style="40" hidden="1" customWidth="1"/>
    <col min="228" max="228" width="16.5703125" style="40" hidden="1" customWidth="1"/>
    <col min="229" max="229" width="11.5703125" style="40" hidden="1" customWidth="1"/>
    <col min="230" max="235" width="8.5703125" style="40" hidden="1" customWidth="1"/>
    <col min="236" max="236" width="16.5703125" style="40" hidden="1" customWidth="1"/>
    <col min="237" max="237" width="8.5703125" style="40" hidden="1" customWidth="1"/>
    <col min="238" max="251" width="8.85546875" style="40" hidden="1" customWidth="1"/>
    <col min="252" max="252" width="27" style="40" hidden="1" customWidth="1"/>
    <col min="253" max="253" width="20.5703125" style="40" hidden="1" customWidth="1"/>
    <col min="254" max="261" width="8.85546875" style="40" hidden="1" customWidth="1"/>
    <col min="262" max="262" width="24.5703125" style="40" hidden="1" customWidth="1"/>
    <col min="263" max="263" width="18.42578125" style="40" hidden="1" customWidth="1"/>
    <col min="264" max="271" width="8.85546875" style="40" hidden="1" customWidth="1"/>
    <col min="272" max="272" width="27" style="40" hidden="1" customWidth="1"/>
    <col min="273" max="273" width="20.5703125" style="40" hidden="1" customWidth="1"/>
    <col min="274" max="281" width="8.85546875" style="40" hidden="1" customWidth="1"/>
    <col min="282" max="282" width="24.5703125" style="40" hidden="1" customWidth="1"/>
    <col min="283" max="283" width="18.42578125" style="40" hidden="1" customWidth="1"/>
    <col min="284" max="291" width="8.85546875" style="40" hidden="1" customWidth="1"/>
    <col min="292" max="292" width="22.42578125" style="40" hidden="1" customWidth="1"/>
    <col min="293" max="293" width="15.7109375" style="40" hidden="1" customWidth="1"/>
    <col min="294" max="294" width="10.28515625" style="40" hidden="1" customWidth="1"/>
    <col min="295" max="295" width="8.85546875" style="40" hidden="1" customWidth="1"/>
    <col min="296" max="296" width="30.5703125" style="40" hidden="1" customWidth="1"/>
    <col min="297" max="297" width="24.85546875" style="40" hidden="1" customWidth="1"/>
    <col min="298" max="302" width="8.85546875" style="40" hidden="1" customWidth="1"/>
    <col min="303" max="303" width="26" style="40" hidden="1" customWidth="1"/>
    <col min="304" max="304" width="18.5703125" style="40" hidden="1" customWidth="1"/>
    <col min="305" max="305" width="8.85546875" style="40" hidden="1" customWidth="1"/>
    <col min="306" max="306" width="18" style="40" hidden="1" customWidth="1"/>
    <col min="307" max="312" width="8.85546875" style="40" hidden="1" customWidth="1"/>
    <col min="313" max="313" width="13.140625" style="40" hidden="1" customWidth="1"/>
    <col min="314" max="314" width="12.28515625" style="40" hidden="1" customWidth="1"/>
    <col min="315" max="315" width="12.7109375" style="40" hidden="1" customWidth="1"/>
    <col min="316" max="316" width="8.85546875" style="40" hidden="1" customWidth="1"/>
    <col min="317" max="317" width="26" style="40" hidden="1" customWidth="1"/>
    <col min="318" max="334" width="8.85546875" style="40" hidden="1" customWidth="1"/>
    <col min="335" max="335" width="10.7109375" style="40" hidden="1" customWidth="1"/>
    <col min="336" max="16384" width="8.85546875" style="40"/>
  </cols>
  <sheetData>
    <row r="1" spans="1:336" ht="15">
      <c r="D1" s="46"/>
      <c r="E1" s="46"/>
      <c r="AM1"/>
      <c r="AN1"/>
      <c r="BF1"/>
      <c r="BG1"/>
      <c r="BP1"/>
      <c r="BQ1"/>
      <c r="CI1"/>
      <c r="CJ1"/>
      <c r="CU1"/>
      <c r="CV1"/>
      <c r="DM1"/>
      <c r="DN1"/>
      <c r="DU1"/>
      <c r="DV1"/>
      <c r="EM1"/>
      <c r="EN1"/>
      <c r="ER1"/>
      <c r="ES1"/>
      <c r="EU1"/>
      <c r="EV1"/>
      <c r="FI1"/>
      <c r="FJ1"/>
      <c r="FN1"/>
      <c r="FO1"/>
      <c r="FU1"/>
      <c r="FV1"/>
      <c r="GJ1"/>
      <c r="GK1"/>
      <c r="HI1"/>
      <c r="HJ1"/>
      <c r="IR1"/>
      <c r="IS1"/>
      <c r="JB1"/>
      <c r="JC1"/>
      <c r="JL1"/>
      <c r="JM1"/>
      <c r="JV1"/>
      <c r="JW1"/>
    </row>
    <row r="2" spans="1:336" ht="26.25" thickBot="1">
      <c r="A2" s="47" t="s">
        <v>15</v>
      </c>
      <c r="B2" s="47" t="s">
        <v>121</v>
      </c>
      <c r="C2" s="47" t="s">
        <v>122</v>
      </c>
      <c r="D2" s="47" t="s">
        <v>145</v>
      </c>
      <c r="E2" s="47" t="s">
        <v>168</v>
      </c>
      <c r="F2" s="47" t="s">
        <v>16</v>
      </c>
      <c r="G2" s="47" t="s">
        <v>17</v>
      </c>
      <c r="H2" s="47" t="s">
        <v>18</v>
      </c>
      <c r="I2" s="47" t="s">
        <v>19</v>
      </c>
      <c r="J2" s="47" t="s">
        <v>20</v>
      </c>
      <c r="K2" s="47" t="s">
        <v>21</v>
      </c>
      <c r="L2" s="47" t="s">
        <v>22</v>
      </c>
      <c r="M2" s="47" t="s">
        <v>23</v>
      </c>
      <c r="N2" s="47" t="s">
        <v>24</v>
      </c>
      <c r="O2" s="47" t="s">
        <v>25</v>
      </c>
      <c r="P2" s="47" t="s">
        <v>26</v>
      </c>
      <c r="Q2" s="47" t="s">
        <v>27</v>
      </c>
      <c r="R2" s="47" t="s">
        <v>28</v>
      </c>
      <c r="S2" s="47" t="s">
        <v>29</v>
      </c>
      <c r="T2" s="47" t="s">
        <v>30</v>
      </c>
      <c r="U2" s="47" t="s">
        <v>31</v>
      </c>
      <c r="V2" s="47" t="s">
        <v>32</v>
      </c>
      <c r="W2" s="47" t="s">
        <v>33</v>
      </c>
      <c r="X2" s="47" t="s">
        <v>34</v>
      </c>
      <c r="Y2" s="47" t="s">
        <v>35</v>
      </c>
      <c r="Z2" s="47" t="s">
        <v>36</v>
      </c>
      <c r="AA2" s="47" t="s">
        <v>37</v>
      </c>
      <c r="AB2" s="47" t="s">
        <v>38</v>
      </c>
      <c r="AC2" s="47" t="s">
        <v>39</v>
      </c>
      <c r="AD2" s="47" t="s">
        <v>40</v>
      </c>
      <c r="AE2" s="47" t="s">
        <v>41</v>
      </c>
      <c r="AF2" s="47" t="s">
        <v>42</v>
      </c>
      <c r="AG2" s="47" t="s">
        <v>43</v>
      </c>
      <c r="AH2" s="47" t="s">
        <v>44</v>
      </c>
      <c r="AI2" s="47" t="s">
        <v>45</v>
      </c>
      <c r="AJ2" s="47" t="s">
        <v>46</v>
      </c>
      <c r="AK2" s="47" t="s">
        <v>47</v>
      </c>
      <c r="AO2" s="40" t="s">
        <v>201</v>
      </c>
      <c r="FI2"/>
      <c r="FJ2"/>
      <c r="FK2"/>
      <c r="FL2"/>
      <c r="FM2"/>
      <c r="FN2"/>
      <c r="FO2"/>
      <c r="FP2"/>
      <c r="FQ2"/>
      <c r="FR2"/>
      <c r="FS2"/>
      <c r="FT2"/>
      <c r="IC2"/>
      <c r="ID2"/>
      <c r="IE2"/>
      <c r="IF2"/>
      <c r="IG2"/>
      <c r="IH2"/>
      <c r="II2"/>
      <c r="IJ2"/>
      <c r="IK2"/>
      <c r="IL2"/>
      <c r="IM2"/>
      <c r="IN2"/>
      <c r="IO2"/>
      <c r="KJ2" s="40" t="s">
        <v>512</v>
      </c>
      <c r="KQ2" s="40" t="s">
        <v>514</v>
      </c>
      <c r="KX2" s="40" t="s">
        <v>515</v>
      </c>
      <c r="LE2" s="40" t="s">
        <v>516</v>
      </c>
      <c r="LL2" s="40" t="s">
        <v>517</v>
      </c>
      <c r="LS2" s="40" t="s">
        <v>518</v>
      </c>
    </row>
    <row r="3" spans="1:336" ht="15">
      <c r="A3" s="74" t="s">
        <v>729</v>
      </c>
      <c r="B3" s="74">
        <v>2019</v>
      </c>
      <c r="C3" s="74">
        <v>2021</v>
      </c>
      <c r="D3" s="89" t="str">
        <f t="shared" ref="D3:D66" si="0">CONCATENATE(IFERROR(LEFT($A3,FIND(",",$A3)-1),$A3),", ",TRIM($C3))</f>
        <v>Brayden Bruce, 2021</v>
      </c>
      <c r="E3" s="89" t="str">
        <f t="shared" ref="E3:E66" si="1">CONCATENATE(D3,"-",B3)</f>
        <v>Brayden Bruce, 2021-2019</v>
      </c>
      <c r="F3" s="74">
        <v>27</v>
      </c>
      <c r="G3" s="74">
        <v>13</v>
      </c>
      <c r="H3" s="74">
        <v>46</v>
      </c>
      <c r="I3" s="75">
        <f t="shared" ref="I3:I48" si="2">G3/H3</f>
        <v>0.28260869565217389</v>
      </c>
      <c r="J3" s="74">
        <v>27</v>
      </c>
      <c r="K3" s="74">
        <v>78</v>
      </c>
      <c r="L3" s="75">
        <f t="shared" ref="L3:L44" si="3">J3/K3</f>
        <v>0.34615384615384615</v>
      </c>
      <c r="M3" s="74">
        <v>22</v>
      </c>
      <c r="N3" s="74">
        <v>46</v>
      </c>
      <c r="O3" s="75">
        <f t="shared" ref="O3:O44" si="4">M3/N3</f>
        <v>0.47826086956521741</v>
      </c>
      <c r="P3" s="74">
        <v>115</v>
      </c>
      <c r="Q3" s="74">
        <v>35</v>
      </c>
      <c r="R3" s="74">
        <v>46</v>
      </c>
      <c r="S3" s="74">
        <v>84</v>
      </c>
      <c r="T3" s="74">
        <v>59</v>
      </c>
      <c r="U3" s="74">
        <v>29</v>
      </c>
      <c r="V3" s="74">
        <v>2</v>
      </c>
      <c r="W3" s="74">
        <v>69</v>
      </c>
      <c r="X3" s="74">
        <v>57</v>
      </c>
      <c r="Y3" s="76">
        <f t="shared" ref="Y3:Y48" si="5">P3/F3</f>
        <v>4.2592592592592595</v>
      </c>
      <c r="Z3" s="76">
        <f t="shared" ref="Z3:Z48" si="6">Q3/F3</f>
        <v>1.2962962962962963</v>
      </c>
      <c r="AA3" s="76">
        <f t="shared" ref="AA3:AA48" si="7">R3/F3</f>
        <v>1.7037037037037037</v>
      </c>
      <c r="AB3" s="76">
        <f t="shared" ref="AB3:AB48" si="8">S3/F3</f>
        <v>3.1111111111111112</v>
      </c>
      <c r="AC3" s="76">
        <f t="shared" ref="AC3:AC48" si="9">T3/F3</f>
        <v>2.1851851851851851</v>
      </c>
      <c r="AD3" s="76">
        <f t="shared" ref="AD3:AD48" si="10">U3/F3</f>
        <v>1.0740740740740742</v>
      </c>
      <c r="AE3" s="76">
        <f t="shared" ref="AE3:AE48" si="11">V3/F3</f>
        <v>7.407407407407407E-2</v>
      </c>
      <c r="AF3" s="76">
        <f t="shared" ref="AF3:AF48" si="12">W3/F3</f>
        <v>2.5555555555555554</v>
      </c>
      <c r="AG3" s="76">
        <f t="shared" ref="AG3:AG48" si="13">X3/F3</f>
        <v>2.1111111111111112</v>
      </c>
      <c r="AH3" s="69">
        <f t="shared" ref="AH3:AH66" si="14">IF($F3&gt;0,$H3/$F3,0)</f>
        <v>1.7037037037037037</v>
      </c>
      <c r="AI3" s="69">
        <f t="shared" ref="AI3:AI66" si="15">IF($F3&gt;0,$N3/$F3,0)</f>
        <v>1.7037037037037037</v>
      </c>
      <c r="AJ3" s="70">
        <f t="shared" ref="AJ3:AJ66" si="16">IF($H3+$K3&gt;0,($G3+$J3)/($H3+$K3),0)</f>
        <v>0.32258064516129031</v>
      </c>
      <c r="AK3" s="69">
        <f t="shared" ref="AK3:AK66" si="17">IF($F3&gt;0,($H3+$K3)/$F3,0)</f>
        <v>4.5925925925925926</v>
      </c>
      <c r="AO3" s="41" t="s">
        <v>6</v>
      </c>
      <c r="AT3"/>
      <c r="AW3" s="41" t="s">
        <v>6</v>
      </c>
      <c r="BB3"/>
      <c r="BD3" s="41" t="s">
        <v>6</v>
      </c>
      <c r="BK3" s="41" t="s">
        <v>6</v>
      </c>
      <c r="BO3"/>
      <c r="BR3" s="41" t="s">
        <v>6</v>
      </c>
      <c r="BZ3" s="41" t="s">
        <v>6</v>
      </c>
      <c r="CE3"/>
      <c r="CG3" s="41" t="s">
        <v>6</v>
      </c>
      <c r="CP3" s="41" t="s">
        <v>6</v>
      </c>
      <c r="CT3"/>
      <c r="CW3" s="41" t="s">
        <v>6</v>
      </c>
      <c r="DD3" s="41" t="s">
        <v>6</v>
      </c>
      <c r="DH3"/>
      <c r="DJ3" s="41" t="s">
        <v>6</v>
      </c>
      <c r="DQ3" s="41" t="s">
        <v>6</v>
      </c>
      <c r="DT3"/>
      <c r="DW3" s="41" t="s">
        <v>6</v>
      </c>
      <c r="ED3" s="41" t="s">
        <v>6</v>
      </c>
      <c r="EH3"/>
      <c r="EJ3" s="41" t="s">
        <v>6</v>
      </c>
      <c r="EQ3" s="41" t="s">
        <v>6</v>
      </c>
      <c r="ET3"/>
      <c r="EW3" s="41" t="s">
        <v>6</v>
      </c>
      <c r="FD3" s="41" t="s">
        <v>6</v>
      </c>
      <c r="FH3"/>
      <c r="FJ3" s="41" t="s">
        <v>6</v>
      </c>
      <c r="FO3"/>
      <c r="FQ3" s="41" t="s">
        <v>6</v>
      </c>
      <c r="FT3"/>
      <c r="FU3" s="274"/>
      <c r="FV3" s="276"/>
      <c r="FW3" s="275" t="s">
        <v>6</v>
      </c>
      <c r="FX3" s="276"/>
      <c r="FY3" s="276"/>
      <c r="FZ3" s="276"/>
      <c r="GA3" s="276"/>
      <c r="GB3" s="276"/>
      <c r="GC3" s="277"/>
      <c r="GD3" s="42"/>
      <c r="GE3" s="42"/>
      <c r="GF3" s="42"/>
      <c r="GG3" s="42"/>
      <c r="GH3" s="42"/>
      <c r="GI3" s="42"/>
      <c r="GJ3" s="274"/>
      <c r="GK3" s="276"/>
      <c r="GL3" s="275" t="s">
        <v>6</v>
      </c>
      <c r="GM3" s="276"/>
      <c r="GN3" s="276"/>
      <c r="GO3" s="276"/>
      <c r="GP3" s="276"/>
      <c r="GQ3" s="277"/>
      <c r="GR3" s="42"/>
      <c r="GS3" s="274"/>
      <c r="GT3" s="276"/>
      <c r="GU3" s="275" t="s">
        <v>6</v>
      </c>
      <c r="GV3" s="276"/>
      <c r="GW3" s="276"/>
      <c r="GX3" s="277"/>
      <c r="GY3"/>
      <c r="HA3" s="41" t="s">
        <v>6</v>
      </c>
      <c r="HS3"/>
      <c r="HU3" s="41" t="s">
        <v>6</v>
      </c>
      <c r="IA3"/>
      <c r="IC3" s="41" t="s">
        <v>6</v>
      </c>
      <c r="II3"/>
      <c r="IK3" s="41" t="s">
        <v>6</v>
      </c>
      <c r="IT3" s="41" t="s">
        <v>6</v>
      </c>
      <c r="JD3" s="41" t="s">
        <v>6</v>
      </c>
      <c r="JN3" s="41" t="s">
        <v>6</v>
      </c>
      <c r="JX3" s="41" t="s">
        <v>6</v>
      </c>
      <c r="KG3" s="41" t="s">
        <v>6</v>
      </c>
      <c r="KI3"/>
      <c r="KJ3" s="274"/>
      <c r="KK3" s="276"/>
      <c r="KL3" s="275" t="s">
        <v>6</v>
      </c>
      <c r="KM3" s="276"/>
      <c r="KN3" s="276"/>
      <c r="KO3" s="277"/>
      <c r="KQ3" s="274"/>
      <c r="KR3" s="276"/>
      <c r="KS3" s="275" t="s">
        <v>6</v>
      </c>
      <c r="KT3" s="276"/>
      <c r="KU3" s="276"/>
      <c r="KV3" s="277"/>
      <c r="KX3" s="274"/>
      <c r="KY3" s="276"/>
      <c r="KZ3" s="275" t="s">
        <v>6</v>
      </c>
      <c r="LA3" s="276"/>
      <c r="LB3" s="276"/>
      <c r="LC3" s="277"/>
      <c r="LD3"/>
      <c r="LE3" s="274"/>
      <c r="LF3" s="275" t="s">
        <v>6</v>
      </c>
      <c r="LG3" s="276"/>
      <c r="LH3" s="276"/>
      <c r="LI3" s="277"/>
      <c r="LJ3"/>
      <c r="LL3" s="274"/>
      <c r="LM3" s="275" t="s">
        <v>6</v>
      </c>
      <c r="LN3" s="276"/>
      <c r="LO3" s="276"/>
      <c r="LP3" s="277"/>
      <c r="LQ3"/>
      <c r="LS3" s="274"/>
      <c r="LT3" s="275" t="s">
        <v>6</v>
      </c>
      <c r="LU3" s="276"/>
      <c r="LV3" s="276"/>
      <c r="LW3" s="277"/>
      <c r="LX3"/>
    </row>
    <row r="4" spans="1:336" ht="15">
      <c r="A4" s="74" t="s">
        <v>124</v>
      </c>
      <c r="B4" s="74">
        <v>2019</v>
      </c>
      <c r="C4" s="74">
        <v>2019</v>
      </c>
      <c r="D4" s="89" t="str">
        <f t="shared" si="0"/>
        <v>Dillon Barritt, 2019</v>
      </c>
      <c r="E4" s="89" t="str">
        <f t="shared" si="1"/>
        <v>Dillon Barritt, 2019-2019</v>
      </c>
      <c r="F4" s="74">
        <v>27</v>
      </c>
      <c r="G4" s="74">
        <v>97</v>
      </c>
      <c r="H4" s="74">
        <v>257</v>
      </c>
      <c r="I4" s="75">
        <f t="shared" si="2"/>
        <v>0.37743190661478598</v>
      </c>
      <c r="J4" s="74">
        <v>47</v>
      </c>
      <c r="K4" s="74">
        <v>100</v>
      </c>
      <c r="L4" s="75">
        <f t="shared" si="3"/>
        <v>0.47</v>
      </c>
      <c r="M4" s="74">
        <v>40</v>
      </c>
      <c r="N4" s="74">
        <v>48</v>
      </c>
      <c r="O4" s="75">
        <f t="shared" si="4"/>
        <v>0.83333333333333337</v>
      </c>
      <c r="P4" s="74">
        <v>425</v>
      </c>
      <c r="Q4" s="74">
        <v>15</v>
      </c>
      <c r="R4" s="74">
        <v>32</v>
      </c>
      <c r="S4" s="74">
        <v>47</v>
      </c>
      <c r="T4" s="74">
        <v>78</v>
      </c>
      <c r="U4" s="74">
        <v>47</v>
      </c>
      <c r="V4" s="74">
        <v>2</v>
      </c>
      <c r="W4" s="74">
        <v>37</v>
      </c>
      <c r="X4" s="74">
        <v>46</v>
      </c>
      <c r="Y4" s="76">
        <f t="shared" si="5"/>
        <v>15.74074074074074</v>
      </c>
      <c r="Z4" s="76">
        <f t="shared" si="6"/>
        <v>0.55555555555555558</v>
      </c>
      <c r="AA4" s="76">
        <f t="shared" si="7"/>
        <v>1.1851851851851851</v>
      </c>
      <c r="AB4" s="76">
        <f t="shared" si="8"/>
        <v>1.7407407407407407</v>
      </c>
      <c r="AC4" s="76">
        <f t="shared" si="9"/>
        <v>2.8888888888888888</v>
      </c>
      <c r="AD4" s="76">
        <f t="shared" si="10"/>
        <v>1.7407407407407407</v>
      </c>
      <c r="AE4" s="76">
        <f t="shared" si="11"/>
        <v>7.407407407407407E-2</v>
      </c>
      <c r="AF4" s="76">
        <f t="shared" si="12"/>
        <v>1.3703703703703705</v>
      </c>
      <c r="AG4" s="76">
        <f t="shared" si="13"/>
        <v>1.7037037037037037</v>
      </c>
      <c r="AH4" s="69">
        <f t="shared" si="14"/>
        <v>9.518518518518519</v>
      </c>
      <c r="AI4" s="69">
        <f t="shared" si="15"/>
        <v>1.7777777777777777</v>
      </c>
      <c r="AJ4" s="70">
        <f t="shared" si="16"/>
        <v>0.40336134453781514</v>
      </c>
      <c r="AK4" s="69">
        <f t="shared" si="17"/>
        <v>13.222222222222221</v>
      </c>
      <c r="AM4" s="41" t="s">
        <v>168</v>
      </c>
      <c r="AN4" s="41" t="s">
        <v>145</v>
      </c>
      <c r="AO4" s="40" t="s">
        <v>167</v>
      </c>
      <c r="AP4" s="40" t="s">
        <v>170</v>
      </c>
      <c r="AQ4" s="40" t="s">
        <v>171</v>
      </c>
      <c r="AR4" s="40" t="s">
        <v>169</v>
      </c>
      <c r="AS4" s="40" t="s">
        <v>172</v>
      </c>
      <c r="AT4"/>
      <c r="AU4" s="41" t="s">
        <v>168</v>
      </c>
      <c r="AV4" s="41" t="s">
        <v>145</v>
      </c>
      <c r="AW4" s="40" t="s">
        <v>173</v>
      </c>
      <c r="AX4" s="40" t="s">
        <v>170</v>
      </c>
      <c r="AY4" s="40" t="s">
        <v>171</v>
      </c>
      <c r="AZ4" s="40" t="s">
        <v>146</v>
      </c>
      <c r="BA4" s="40" t="s">
        <v>172</v>
      </c>
      <c r="BB4"/>
      <c r="BC4" s="41" t="s">
        <v>145</v>
      </c>
      <c r="BD4" s="40" t="s">
        <v>202</v>
      </c>
      <c r="BE4" s="40" t="s">
        <v>203</v>
      </c>
      <c r="BF4" s="40" t="s">
        <v>204</v>
      </c>
      <c r="BG4" s="40" t="s">
        <v>146</v>
      </c>
      <c r="BH4" s="40" t="s">
        <v>173</v>
      </c>
      <c r="BJ4" s="41" t="s">
        <v>145</v>
      </c>
      <c r="BK4" s="40" t="s">
        <v>173</v>
      </c>
      <c r="BL4" s="40" t="s">
        <v>203</v>
      </c>
      <c r="BM4" s="40" t="s">
        <v>204</v>
      </c>
      <c r="BN4" s="40" t="s">
        <v>146</v>
      </c>
      <c r="BO4"/>
      <c r="BP4" s="41" t="s">
        <v>168</v>
      </c>
      <c r="BQ4" s="41" t="s">
        <v>145</v>
      </c>
      <c r="BR4" s="40" t="s">
        <v>174</v>
      </c>
      <c r="BS4" s="40" t="s">
        <v>175</v>
      </c>
      <c r="BT4" s="40" t="s">
        <v>176</v>
      </c>
      <c r="BU4" s="40" t="s">
        <v>169</v>
      </c>
      <c r="BV4" s="40" t="s">
        <v>172</v>
      </c>
      <c r="BX4" s="41" t="s">
        <v>168</v>
      </c>
      <c r="BY4" s="41" t="s">
        <v>145</v>
      </c>
      <c r="BZ4" s="40" t="s">
        <v>177</v>
      </c>
      <c r="CA4" s="40" t="s">
        <v>178</v>
      </c>
      <c r="CB4" s="40" t="s">
        <v>179</v>
      </c>
      <c r="CC4" s="40" t="s">
        <v>169</v>
      </c>
      <c r="CD4" s="40" t="s">
        <v>172</v>
      </c>
      <c r="CE4"/>
      <c r="CF4" s="41" t="s">
        <v>145</v>
      </c>
      <c r="CG4" s="40" t="s">
        <v>207</v>
      </c>
      <c r="CH4" s="40" t="s">
        <v>208</v>
      </c>
      <c r="CI4" s="40" t="s">
        <v>209</v>
      </c>
      <c r="CJ4" s="40" t="s">
        <v>146</v>
      </c>
      <c r="CK4" s="40" t="s">
        <v>177</v>
      </c>
      <c r="CL4" s="40" t="s">
        <v>178</v>
      </c>
      <c r="CM4" s="40" t="s">
        <v>179</v>
      </c>
      <c r="CO4" s="41" t="s">
        <v>145</v>
      </c>
      <c r="CP4" s="40" t="s">
        <v>177</v>
      </c>
      <c r="CQ4" s="40" t="s">
        <v>178</v>
      </c>
      <c r="CR4" s="40" t="s">
        <v>179</v>
      </c>
      <c r="CS4" s="40" t="s">
        <v>146</v>
      </c>
      <c r="CT4"/>
      <c r="CU4" s="41" t="s">
        <v>168</v>
      </c>
      <c r="CV4" s="41" t="s">
        <v>145</v>
      </c>
      <c r="CW4" s="40" t="s">
        <v>180</v>
      </c>
      <c r="CX4" s="40" t="s">
        <v>181</v>
      </c>
      <c r="CY4" s="40" t="s">
        <v>169</v>
      </c>
      <c r="CZ4" s="40" t="s">
        <v>172</v>
      </c>
      <c r="DB4" s="41" t="s">
        <v>168</v>
      </c>
      <c r="DC4" s="41" t="s">
        <v>145</v>
      </c>
      <c r="DD4" s="40" t="s">
        <v>182</v>
      </c>
      <c r="DE4" s="40" t="s">
        <v>183</v>
      </c>
      <c r="DF4" s="40" t="s">
        <v>169</v>
      </c>
      <c r="DG4" s="40" t="s">
        <v>172</v>
      </c>
      <c r="DH4"/>
      <c r="DI4" s="41" t="s">
        <v>145</v>
      </c>
      <c r="DJ4" s="40" t="s">
        <v>210</v>
      </c>
      <c r="DK4" s="40" t="s">
        <v>211</v>
      </c>
      <c r="DL4" s="40" t="s">
        <v>146</v>
      </c>
      <c r="DM4" s="40" t="s">
        <v>182</v>
      </c>
      <c r="DN4" s="40" t="s">
        <v>183</v>
      </c>
      <c r="DP4" s="41" t="s">
        <v>145</v>
      </c>
      <c r="DQ4" s="40" t="s">
        <v>182</v>
      </c>
      <c r="DR4" s="40" t="s">
        <v>183</v>
      </c>
      <c r="DS4" s="40" t="s">
        <v>146</v>
      </c>
      <c r="DT4"/>
      <c r="DU4" s="41" t="s">
        <v>168</v>
      </c>
      <c r="DV4" s="41" t="s">
        <v>145</v>
      </c>
      <c r="DW4" s="40" t="s">
        <v>62</v>
      </c>
      <c r="DX4" s="40" t="s">
        <v>63</v>
      </c>
      <c r="DY4" s="40" t="s">
        <v>146</v>
      </c>
      <c r="DZ4" s="40" t="s">
        <v>172</v>
      </c>
      <c r="EB4" s="41" t="s">
        <v>168</v>
      </c>
      <c r="EC4" s="41" t="s">
        <v>145</v>
      </c>
      <c r="ED4" s="40" t="s">
        <v>184</v>
      </c>
      <c r="EE4" s="40" t="s">
        <v>185</v>
      </c>
      <c r="EF4" s="40" t="s">
        <v>146</v>
      </c>
      <c r="EG4" s="40" t="s">
        <v>172</v>
      </c>
      <c r="EH4"/>
      <c r="EI4" s="41" t="s">
        <v>145</v>
      </c>
      <c r="EJ4" s="40" t="s">
        <v>212</v>
      </c>
      <c r="EK4" s="40" t="s">
        <v>213</v>
      </c>
      <c r="EL4" s="40" t="s">
        <v>146</v>
      </c>
      <c r="EM4" s="40" t="s">
        <v>184</v>
      </c>
      <c r="EN4" s="40" t="s">
        <v>185</v>
      </c>
      <c r="EP4" s="41" t="s">
        <v>145</v>
      </c>
      <c r="EQ4" s="40" t="s">
        <v>184</v>
      </c>
      <c r="ER4" s="40" t="s">
        <v>185</v>
      </c>
      <c r="ES4" s="40" t="s">
        <v>146</v>
      </c>
      <c r="ET4"/>
      <c r="EU4" s="41" t="s">
        <v>168</v>
      </c>
      <c r="EV4" s="41" t="s">
        <v>145</v>
      </c>
      <c r="EW4" s="40" t="s">
        <v>64</v>
      </c>
      <c r="EX4" s="40" t="s">
        <v>63</v>
      </c>
      <c r="EY4" s="40" t="s">
        <v>146</v>
      </c>
      <c r="EZ4" s="40" t="s">
        <v>172</v>
      </c>
      <c r="FB4" s="41" t="s">
        <v>168</v>
      </c>
      <c r="FC4" s="41" t="s">
        <v>145</v>
      </c>
      <c r="FD4" s="40" t="s">
        <v>186</v>
      </c>
      <c r="FE4" s="40" t="s">
        <v>185</v>
      </c>
      <c r="FF4" s="40" t="s">
        <v>146</v>
      </c>
      <c r="FG4" s="40" t="s">
        <v>172</v>
      </c>
      <c r="FH4"/>
      <c r="FI4" s="41" t="s">
        <v>145</v>
      </c>
      <c r="FJ4" s="40" t="s">
        <v>214</v>
      </c>
      <c r="FK4" s="40" t="s">
        <v>213</v>
      </c>
      <c r="FL4" s="40" t="s">
        <v>146</v>
      </c>
      <c r="FM4" s="40" t="s">
        <v>186</v>
      </c>
      <c r="FN4" s="40" t="s">
        <v>185</v>
      </c>
      <c r="FO4"/>
      <c r="FP4" s="41" t="s">
        <v>145</v>
      </c>
      <c r="FQ4" s="40" t="s">
        <v>186</v>
      </c>
      <c r="FR4" s="40" t="s">
        <v>185</v>
      </c>
      <c r="FS4" s="40" t="s">
        <v>146</v>
      </c>
      <c r="FT4"/>
      <c r="FU4" s="275" t="s">
        <v>168</v>
      </c>
      <c r="FV4" s="275" t="s">
        <v>145</v>
      </c>
      <c r="FW4" s="274" t="s">
        <v>187</v>
      </c>
      <c r="FX4" s="278" t="s">
        <v>65</v>
      </c>
      <c r="FY4" s="278" t="s">
        <v>221</v>
      </c>
      <c r="FZ4" s="278" t="s">
        <v>169</v>
      </c>
      <c r="GA4" s="278" t="s">
        <v>172</v>
      </c>
      <c r="GB4" s="278" t="s">
        <v>188</v>
      </c>
      <c r="GC4" s="279" t="s">
        <v>66</v>
      </c>
      <c r="GD4" s="42"/>
      <c r="GE4" s="42"/>
      <c r="GF4" s="42"/>
      <c r="GG4" s="42"/>
      <c r="GH4" s="42"/>
      <c r="GI4" s="42"/>
      <c r="GJ4" s="275" t="s">
        <v>168</v>
      </c>
      <c r="GK4" s="275" t="s">
        <v>145</v>
      </c>
      <c r="GL4" s="274" t="s">
        <v>189</v>
      </c>
      <c r="GM4" s="278" t="s">
        <v>228</v>
      </c>
      <c r="GN4" s="278" t="s">
        <v>190</v>
      </c>
      <c r="GO4" s="278" t="s">
        <v>191</v>
      </c>
      <c r="GP4" s="278" t="s">
        <v>193</v>
      </c>
      <c r="GQ4" s="279" t="s">
        <v>264</v>
      </c>
      <c r="GR4" s="42"/>
      <c r="GS4" s="275" t="s">
        <v>168</v>
      </c>
      <c r="GT4" s="275" t="s">
        <v>145</v>
      </c>
      <c r="GU4" s="274" t="s">
        <v>189</v>
      </c>
      <c r="GV4" s="278" t="s">
        <v>193</v>
      </c>
      <c r="GW4" s="278" t="s">
        <v>192</v>
      </c>
      <c r="GX4" s="279" t="s">
        <v>191</v>
      </c>
      <c r="GY4"/>
      <c r="GZ4" s="41" t="s">
        <v>145</v>
      </c>
      <c r="HA4" s="40" t="s">
        <v>188</v>
      </c>
      <c r="HB4" s="40" t="s">
        <v>66</v>
      </c>
      <c r="HC4" s="40" t="s">
        <v>215</v>
      </c>
      <c r="HD4" s="40" t="s">
        <v>216</v>
      </c>
      <c r="HE4" s="40" t="s">
        <v>198</v>
      </c>
      <c r="HF4" s="40" t="s">
        <v>69</v>
      </c>
      <c r="HG4" s="40" t="s">
        <v>233</v>
      </c>
      <c r="HH4" s="40" t="s">
        <v>234</v>
      </c>
      <c r="HI4" s="40" t="s">
        <v>146</v>
      </c>
      <c r="HJ4" s="40" t="s">
        <v>217</v>
      </c>
      <c r="HK4" s="40" t="s">
        <v>203</v>
      </c>
      <c r="HL4" s="40" t="s">
        <v>204</v>
      </c>
      <c r="HM4" s="40" t="s">
        <v>221</v>
      </c>
      <c r="HN4" s="40" t="s">
        <v>222</v>
      </c>
      <c r="HO4" s="40" t="s">
        <v>223</v>
      </c>
      <c r="HP4" s="40" t="s">
        <v>224</v>
      </c>
      <c r="HQ4" s="40" t="s">
        <v>225</v>
      </c>
      <c r="HR4" s="40" t="s">
        <v>226</v>
      </c>
      <c r="HS4"/>
      <c r="HT4" s="41" t="s">
        <v>145</v>
      </c>
      <c r="HU4" s="40" t="s">
        <v>218</v>
      </c>
      <c r="HV4" s="40" t="s">
        <v>228</v>
      </c>
      <c r="HW4" s="40" t="s">
        <v>227</v>
      </c>
      <c r="HX4" s="40" t="s">
        <v>229</v>
      </c>
      <c r="HY4" s="40" t="s">
        <v>220</v>
      </c>
      <c r="HZ4" s="40" t="s">
        <v>219</v>
      </c>
      <c r="IA4"/>
      <c r="IB4" s="41" t="s">
        <v>145</v>
      </c>
      <c r="IC4" s="40" t="s">
        <v>230</v>
      </c>
      <c r="ID4" s="40" t="s">
        <v>232</v>
      </c>
      <c r="IE4" s="40" t="s">
        <v>231</v>
      </c>
      <c r="IF4" s="40" t="s">
        <v>229</v>
      </c>
      <c r="IG4" s="40" t="s">
        <v>235</v>
      </c>
      <c r="IH4" s="40" t="s">
        <v>236</v>
      </c>
      <c r="II4"/>
      <c r="IJ4" s="41" t="s">
        <v>145</v>
      </c>
      <c r="IK4" s="40" t="s">
        <v>237</v>
      </c>
      <c r="IL4" s="40" t="s">
        <v>239</v>
      </c>
      <c r="IM4" s="40" t="s">
        <v>238</v>
      </c>
      <c r="IN4" s="40" t="s">
        <v>229</v>
      </c>
      <c r="IO4" s="40" t="s">
        <v>241</v>
      </c>
      <c r="IP4" s="40" t="s">
        <v>240</v>
      </c>
      <c r="IR4" s="41" t="s">
        <v>168</v>
      </c>
      <c r="IS4" s="41" t="s">
        <v>145</v>
      </c>
      <c r="IT4" s="40" t="s">
        <v>48</v>
      </c>
      <c r="IU4" s="40" t="s">
        <v>223</v>
      </c>
      <c r="IV4" s="40" t="s">
        <v>67</v>
      </c>
      <c r="IW4" s="40" t="s">
        <v>169</v>
      </c>
      <c r="IX4" s="40" t="s">
        <v>172</v>
      </c>
      <c r="IY4" s="40" t="s">
        <v>233</v>
      </c>
      <c r="IZ4" s="40" t="s">
        <v>234</v>
      </c>
      <c r="JB4" s="41" t="s">
        <v>168</v>
      </c>
      <c r="JC4" s="41" t="s">
        <v>145</v>
      </c>
      <c r="JD4" s="40" t="s">
        <v>194</v>
      </c>
      <c r="JE4" s="40" t="s">
        <v>232</v>
      </c>
      <c r="JF4" s="40" t="s">
        <v>195</v>
      </c>
      <c r="JG4" s="40" t="s">
        <v>191</v>
      </c>
      <c r="JH4" s="40" t="s">
        <v>235</v>
      </c>
      <c r="JI4" s="40" t="s">
        <v>236</v>
      </c>
      <c r="JL4" s="41" t="s">
        <v>168</v>
      </c>
      <c r="JM4" s="41" t="s">
        <v>145</v>
      </c>
      <c r="JN4" s="40" t="s">
        <v>171</v>
      </c>
      <c r="JO4" s="40" t="s">
        <v>225</v>
      </c>
      <c r="JP4" s="40" t="s">
        <v>68</v>
      </c>
      <c r="JQ4" s="40" t="s">
        <v>172</v>
      </c>
      <c r="JR4" s="40" t="s">
        <v>146</v>
      </c>
      <c r="JS4" s="40" t="s">
        <v>198</v>
      </c>
      <c r="JT4" s="40" t="s">
        <v>69</v>
      </c>
      <c r="JV4" s="41" t="s">
        <v>168</v>
      </c>
      <c r="JW4" s="41" t="s">
        <v>145</v>
      </c>
      <c r="JX4" s="40" t="s">
        <v>196</v>
      </c>
      <c r="JY4" s="40" t="s">
        <v>239</v>
      </c>
      <c r="JZ4" s="40" t="s">
        <v>197</v>
      </c>
      <c r="KA4" s="40" t="s">
        <v>191</v>
      </c>
      <c r="KB4" s="40" t="s">
        <v>199</v>
      </c>
      <c r="KC4" s="40" t="s">
        <v>200</v>
      </c>
      <c r="KF4" s="41" t="s">
        <v>145</v>
      </c>
      <c r="KG4" s="40" t="s">
        <v>49</v>
      </c>
      <c r="KH4" s="40" t="s">
        <v>146</v>
      </c>
      <c r="KI4"/>
      <c r="KJ4" s="275" t="s">
        <v>168</v>
      </c>
      <c r="KK4" s="275" t="s">
        <v>145</v>
      </c>
      <c r="KL4" s="274" t="s">
        <v>188</v>
      </c>
      <c r="KM4" s="278" t="s">
        <v>66</v>
      </c>
      <c r="KN4" s="278" t="s">
        <v>187</v>
      </c>
      <c r="KO4" s="279" t="s">
        <v>513</v>
      </c>
      <c r="KQ4" s="275" t="s">
        <v>168</v>
      </c>
      <c r="KR4" s="275" t="s">
        <v>145</v>
      </c>
      <c r="KS4" s="274" t="s">
        <v>233</v>
      </c>
      <c r="KT4" s="278" t="s">
        <v>234</v>
      </c>
      <c r="KU4" s="278" t="s">
        <v>203</v>
      </c>
      <c r="KV4" s="279" t="s">
        <v>513</v>
      </c>
      <c r="KX4" s="275" t="s">
        <v>168</v>
      </c>
      <c r="KY4" s="275" t="s">
        <v>145</v>
      </c>
      <c r="KZ4" s="274" t="s">
        <v>198</v>
      </c>
      <c r="LA4" s="278" t="s">
        <v>69</v>
      </c>
      <c r="LB4" s="278" t="s">
        <v>171</v>
      </c>
      <c r="LC4" s="279" t="s">
        <v>513</v>
      </c>
      <c r="LD4"/>
      <c r="LE4" s="275" t="s">
        <v>145</v>
      </c>
      <c r="LF4" s="274" t="s">
        <v>188</v>
      </c>
      <c r="LG4" s="278" t="s">
        <v>66</v>
      </c>
      <c r="LH4" s="278" t="s">
        <v>217</v>
      </c>
      <c r="LI4" s="279" t="s">
        <v>146</v>
      </c>
      <c r="LJ4"/>
      <c r="LL4" s="275" t="s">
        <v>145</v>
      </c>
      <c r="LM4" s="274" t="s">
        <v>233</v>
      </c>
      <c r="LN4" s="278" t="s">
        <v>234</v>
      </c>
      <c r="LO4" s="278" t="s">
        <v>203</v>
      </c>
      <c r="LP4" s="279" t="s">
        <v>146</v>
      </c>
      <c r="LQ4"/>
      <c r="LS4" s="275" t="s">
        <v>145</v>
      </c>
      <c r="LT4" s="274" t="s">
        <v>198</v>
      </c>
      <c r="LU4" s="278" t="s">
        <v>69</v>
      </c>
      <c r="LV4" s="278" t="s">
        <v>204</v>
      </c>
      <c r="LW4" s="279" t="s">
        <v>146</v>
      </c>
      <c r="LX4"/>
    </row>
    <row r="5" spans="1:336" ht="15">
      <c r="A5" s="74" t="s">
        <v>728</v>
      </c>
      <c r="B5" s="74">
        <v>2019</v>
      </c>
      <c r="C5" s="74">
        <v>2021</v>
      </c>
      <c r="D5" s="89" t="str">
        <f t="shared" si="0"/>
        <v>Jess Claycomb, 2021</v>
      </c>
      <c r="E5" s="89" t="str">
        <f t="shared" si="1"/>
        <v>Jess Claycomb, 2021-2019</v>
      </c>
      <c r="F5" s="74">
        <v>27</v>
      </c>
      <c r="G5" s="74">
        <v>33</v>
      </c>
      <c r="H5" s="74">
        <v>83</v>
      </c>
      <c r="I5" s="75">
        <f t="shared" si="2"/>
        <v>0.39759036144578314</v>
      </c>
      <c r="J5" s="74">
        <v>94</v>
      </c>
      <c r="K5" s="74">
        <v>160</v>
      </c>
      <c r="L5" s="75">
        <f t="shared" si="3"/>
        <v>0.58750000000000002</v>
      </c>
      <c r="M5" s="74">
        <v>55</v>
      </c>
      <c r="N5" s="74">
        <v>79</v>
      </c>
      <c r="O5" s="75">
        <f t="shared" si="4"/>
        <v>0.69620253164556967</v>
      </c>
      <c r="P5" s="74">
        <v>342</v>
      </c>
      <c r="Q5" s="74">
        <v>37</v>
      </c>
      <c r="R5" s="74">
        <v>69</v>
      </c>
      <c r="S5" s="74">
        <v>106</v>
      </c>
      <c r="T5" s="74">
        <v>51</v>
      </c>
      <c r="U5" s="74">
        <v>41</v>
      </c>
      <c r="V5" s="74"/>
      <c r="W5" s="74">
        <v>38</v>
      </c>
      <c r="X5" s="74">
        <v>39</v>
      </c>
      <c r="Y5" s="76">
        <f t="shared" si="5"/>
        <v>12.666666666666666</v>
      </c>
      <c r="Z5" s="76">
        <f t="shared" si="6"/>
        <v>1.3703703703703705</v>
      </c>
      <c r="AA5" s="76">
        <f t="shared" si="7"/>
        <v>2.5555555555555554</v>
      </c>
      <c r="AB5" s="76">
        <f t="shared" si="8"/>
        <v>3.925925925925926</v>
      </c>
      <c r="AC5" s="76">
        <f t="shared" si="9"/>
        <v>1.8888888888888888</v>
      </c>
      <c r="AD5" s="76">
        <f t="shared" si="10"/>
        <v>1.5185185185185186</v>
      </c>
      <c r="AE5" s="76">
        <f t="shared" si="11"/>
        <v>0</v>
      </c>
      <c r="AF5" s="76">
        <f t="shared" si="12"/>
        <v>1.4074074074074074</v>
      </c>
      <c r="AG5" s="76">
        <f t="shared" si="13"/>
        <v>1.4444444444444444</v>
      </c>
      <c r="AH5" s="69">
        <f t="shared" si="14"/>
        <v>3.074074074074074</v>
      </c>
      <c r="AI5" s="69">
        <f t="shared" si="15"/>
        <v>2.925925925925926</v>
      </c>
      <c r="AJ5" s="70">
        <f t="shared" si="16"/>
        <v>0.52263374485596703</v>
      </c>
      <c r="AK5" s="69">
        <f t="shared" si="17"/>
        <v>9</v>
      </c>
      <c r="AM5" s="40" t="s">
        <v>1005</v>
      </c>
      <c r="AN5" s="40" t="s">
        <v>997</v>
      </c>
      <c r="AO5" s="61">
        <v>21.782608695652176</v>
      </c>
      <c r="AP5" s="62">
        <v>0.56675749318801094</v>
      </c>
      <c r="AQ5" s="62">
        <v>0.61594202898550721</v>
      </c>
      <c r="AR5" s="44">
        <v>23</v>
      </c>
      <c r="AS5" s="44">
        <v>1997</v>
      </c>
      <c r="AT5"/>
      <c r="AU5" s="40" t="s">
        <v>739</v>
      </c>
      <c r="AV5" s="40" t="s">
        <v>135</v>
      </c>
      <c r="AW5" s="44">
        <v>531</v>
      </c>
      <c r="AX5" s="44">
        <v>0.47113163972286376</v>
      </c>
      <c r="AY5" s="44">
        <v>0.68235294117647061</v>
      </c>
      <c r="AZ5" s="44">
        <v>28</v>
      </c>
      <c r="BA5" s="44">
        <v>2018</v>
      </c>
      <c r="BB5"/>
      <c r="BC5" s="40" t="s">
        <v>1207</v>
      </c>
      <c r="BD5" s="44">
        <v>19</v>
      </c>
      <c r="BE5" s="44">
        <v>0.50190476190476185</v>
      </c>
      <c r="BF5" s="44">
        <v>0.68674698795180722</v>
      </c>
      <c r="BG5" s="44">
        <v>72</v>
      </c>
      <c r="BH5" s="44">
        <v>1368</v>
      </c>
      <c r="BI5" s="62"/>
      <c r="BJ5" s="40" t="s">
        <v>135</v>
      </c>
      <c r="BK5" s="44">
        <v>1828</v>
      </c>
      <c r="BL5" s="44">
        <v>0.41446965052115264</v>
      </c>
      <c r="BM5" s="44">
        <v>0.6267029972752044</v>
      </c>
      <c r="BN5" s="44">
        <v>107</v>
      </c>
      <c r="BO5"/>
      <c r="BP5" s="40" t="s">
        <v>281</v>
      </c>
      <c r="BQ5" s="40" t="s">
        <v>278</v>
      </c>
      <c r="BR5" s="44">
        <v>12.111111111111111</v>
      </c>
      <c r="BS5" s="44">
        <v>3.4444444444444446</v>
      </c>
      <c r="BT5" s="44">
        <v>8.6666666666666661</v>
      </c>
      <c r="BU5" s="44">
        <v>27</v>
      </c>
      <c r="BV5" s="44">
        <v>2015</v>
      </c>
      <c r="BW5" s="62"/>
      <c r="BX5" s="40" t="s">
        <v>281</v>
      </c>
      <c r="BY5" s="40" t="s">
        <v>278</v>
      </c>
      <c r="BZ5" s="44">
        <v>327</v>
      </c>
      <c r="CA5" s="44">
        <v>93</v>
      </c>
      <c r="CB5" s="44">
        <v>234</v>
      </c>
      <c r="CC5" s="44">
        <v>27</v>
      </c>
      <c r="CD5" s="44">
        <v>2015</v>
      </c>
      <c r="CE5"/>
      <c r="CF5" s="40" t="s">
        <v>997</v>
      </c>
      <c r="CG5" s="44">
        <v>9.4029850746268657</v>
      </c>
      <c r="CH5" s="44">
        <v>3.91044776119403</v>
      </c>
      <c r="CI5" s="44">
        <v>5.4925373134328357</v>
      </c>
      <c r="CJ5" s="44">
        <v>67</v>
      </c>
      <c r="CK5" s="44">
        <v>630</v>
      </c>
      <c r="CL5" s="44">
        <v>262</v>
      </c>
      <c r="CM5" s="44">
        <v>368</v>
      </c>
      <c r="CO5" s="40" t="s">
        <v>278</v>
      </c>
      <c r="CP5" s="44">
        <v>727</v>
      </c>
      <c r="CQ5" s="44">
        <v>226</v>
      </c>
      <c r="CR5" s="44">
        <v>501</v>
      </c>
      <c r="CS5" s="44">
        <v>116</v>
      </c>
      <c r="CT5"/>
      <c r="CU5" s="40" t="s">
        <v>1099</v>
      </c>
      <c r="CV5" s="40" t="s">
        <v>1096</v>
      </c>
      <c r="CW5" s="44">
        <v>6.7391304347826084</v>
      </c>
      <c r="CX5" s="44">
        <v>3.5652173913043477</v>
      </c>
      <c r="CY5" s="44">
        <v>23</v>
      </c>
      <c r="CZ5" s="44">
        <v>1994</v>
      </c>
      <c r="DA5" s="62"/>
      <c r="DB5" s="40" t="s">
        <v>1099</v>
      </c>
      <c r="DC5" s="40" t="s">
        <v>1096</v>
      </c>
      <c r="DD5" s="44">
        <v>155</v>
      </c>
      <c r="DE5" s="44">
        <v>82</v>
      </c>
      <c r="DF5" s="44">
        <v>23</v>
      </c>
      <c r="DG5" s="44">
        <v>1994</v>
      </c>
      <c r="DH5"/>
      <c r="DI5" s="40" t="s">
        <v>1096</v>
      </c>
      <c r="DJ5" s="44">
        <v>4.32</v>
      </c>
      <c r="DK5" s="44">
        <v>2.6533333333333333</v>
      </c>
      <c r="DL5" s="44">
        <v>75</v>
      </c>
      <c r="DM5" s="44">
        <v>324</v>
      </c>
      <c r="DN5" s="44">
        <v>199</v>
      </c>
      <c r="DO5" s="44"/>
      <c r="DP5" s="40" t="s">
        <v>1096</v>
      </c>
      <c r="DQ5" s="44">
        <v>324</v>
      </c>
      <c r="DR5" s="44">
        <v>199</v>
      </c>
      <c r="DS5" s="44">
        <v>75</v>
      </c>
      <c r="DT5"/>
      <c r="DU5" s="40" t="s">
        <v>1243</v>
      </c>
      <c r="DV5" s="40" t="s">
        <v>1207</v>
      </c>
      <c r="DW5" s="44">
        <v>4.1428571428571432</v>
      </c>
      <c r="DX5" s="44">
        <v>1.6666666666666667</v>
      </c>
      <c r="DY5" s="44">
        <v>21</v>
      </c>
      <c r="DZ5" s="44">
        <v>2021</v>
      </c>
      <c r="EA5"/>
      <c r="EB5" s="40" t="s">
        <v>1208</v>
      </c>
      <c r="EC5" s="40" t="s">
        <v>1207</v>
      </c>
      <c r="ED5" s="44">
        <v>104</v>
      </c>
      <c r="EE5" s="44">
        <v>49</v>
      </c>
      <c r="EF5" s="44">
        <v>26</v>
      </c>
      <c r="EG5" s="44">
        <v>2020</v>
      </c>
      <c r="EH5"/>
      <c r="EI5" s="40" t="s">
        <v>1207</v>
      </c>
      <c r="EJ5" s="44">
        <v>3.8888888888888888</v>
      </c>
      <c r="EK5" s="44">
        <v>1.7083333333333333</v>
      </c>
      <c r="EL5" s="44">
        <v>72</v>
      </c>
      <c r="EM5" s="44">
        <v>280</v>
      </c>
      <c r="EN5" s="44">
        <v>123</v>
      </c>
      <c r="EO5" s="44"/>
      <c r="EP5" s="40" t="s">
        <v>1207</v>
      </c>
      <c r="EQ5" s="44">
        <v>280</v>
      </c>
      <c r="ER5" s="44">
        <v>123</v>
      </c>
      <c r="ES5" s="44">
        <v>72</v>
      </c>
      <c r="ET5"/>
      <c r="EU5" s="40" t="s">
        <v>281</v>
      </c>
      <c r="EV5" s="40" t="s">
        <v>278</v>
      </c>
      <c r="EW5" s="44">
        <v>2.3703703703703702</v>
      </c>
      <c r="EX5" s="44">
        <v>2.8148148148148149</v>
      </c>
      <c r="EY5" s="44">
        <v>27</v>
      </c>
      <c r="EZ5" s="44">
        <v>2015</v>
      </c>
      <c r="FB5" s="40" t="s">
        <v>281</v>
      </c>
      <c r="FC5" s="40" t="s">
        <v>278</v>
      </c>
      <c r="FD5" s="44">
        <v>64</v>
      </c>
      <c r="FE5" s="44">
        <v>76</v>
      </c>
      <c r="FF5" s="44">
        <v>27</v>
      </c>
      <c r="FG5" s="44">
        <v>2015</v>
      </c>
      <c r="FH5"/>
      <c r="FI5" s="40" t="s">
        <v>133</v>
      </c>
      <c r="FJ5" s="44">
        <v>1.3703703703703705</v>
      </c>
      <c r="FK5" s="44">
        <v>2.2592592592592591</v>
      </c>
      <c r="FL5" s="44">
        <v>27</v>
      </c>
      <c r="FM5" s="44">
        <v>37</v>
      </c>
      <c r="FN5" s="44">
        <v>61</v>
      </c>
      <c r="FO5"/>
      <c r="FP5" s="40" t="s">
        <v>278</v>
      </c>
      <c r="FQ5" s="44">
        <v>102</v>
      </c>
      <c r="FR5" s="44">
        <v>195</v>
      </c>
      <c r="FS5" s="44">
        <v>116</v>
      </c>
      <c r="FT5"/>
      <c r="FU5" s="274" t="s">
        <v>335</v>
      </c>
      <c r="FV5" s="274" t="s">
        <v>336</v>
      </c>
      <c r="FW5" s="294">
        <v>1</v>
      </c>
      <c r="FX5" s="281">
        <v>5.8823529411764705E-2</v>
      </c>
      <c r="FY5" s="281">
        <v>5.8823529411764705E-2</v>
      </c>
      <c r="FZ5" s="281">
        <v>17</v>
      </c>
      <c r="GA5" s="281">
        <v>2013</v>
      </c>
      <c r="GB5" s="281">
        <v>1</v>
      </c>
      <c r="GC5" s="282">
        <v>1</v>
      </c>
      <c r="GD5" s="45"/>
      <c r="GE5" s="45"/>
      <c r="GF5" s="45"/>
      <c r="GG5" s="45"/>
      <c r="GH5" s="45"/>
      <c r="GI5" s="45"/>
      <c r="GJ5" s="274" t="s">
        <v>1244</v>
      </c>
      <c r="GK5" s="274" t="s">
        <v>794</v>
      </c>
      <c r="GL5" s="280">
        <v>0.52500000000000002</v>
      </c>
      <c r="GM5" s="281">
        <v>2</v>
      </c>
      <c r="GN5" s="281">
        <v>3.8095238095238093</v>
      </c>
      <c r="GO5" s="281">
        <v>2021</v>
      </c>
      <c r="GP5" s="281">
        <v>42</v>
      </c>
      <c r="GQ5" s="282">
        <v>80</v>
      </c>
      <c r="GR5" s="45"/>
      <c r="GS5" s="274" t="s">
        <v>1244</v>
      </c>
      <c r="GT5" s="274" t="s">
        <v>794</v>
      </c>
      <c r="GU5" s="280">
        <v>0.52500000000000002</v>
      </c>
      <c r="GV5" s="281">
        <v>42</v>
      </c>
      <c r="GW5" s="281">
        <v>80</v>
      </c>
      <c r="GX5" s="282">
        <v>2021</v>
      </c>
      <c r="GY5"/>
      <c r="GZ5" s="40" t="s">
        <v>130</v>
      </c>
      <c r="HA5" s="44">
        <v>9</v>
      </c>
      <c r="HB5" s="44">
        <v>36</v>
      </c>
      <c r="HC5" s="44">
        <v>171</v>
      </c>
      <c r="HD5" s="44">
        <v>371</v>
      </c>
      <c r="HE5" s="44">
        <v>95</v>
      </c>
      <c r="HF5" s="44">
        <v>243</v>
      </c>
      <c r="HG5" s="44">
        <v>180</v>
      </c>
      <c r="HH5" s="44">
        <v>407</v>
      </c>
      <c r="HI5" s="44">
        <v>107</v>
      </c>
      <c r="HJ5" s="44">
        <v>0.25</v>
      </c>
      <c r="HK5" s="44">
        <v>0.44226044226044225</v>
      </c>
      <c r="HL5" s="44">
        <v>0.39094650205761317</v>
      </c>
      <c r="HM5" s="44">
        <v>8.4112149532710276E-2</v>
      </c>
      <c r="HN5" s="44">
        <v>0.3364485981308411</v>
      </c>
      <c r="HO5" s="44">
        <v>1.6822429906542056</v>
      </c>
      <c r="HP5" s="44">
        <v>3.8037383177570092</v>
      </c>
      <c r="HQ5" s="44">
        <v>0.88785046728971961</v>
      </c>
      <c r="HR5" s="44">
        <v>2.2710280373831777</v>
      </c>
      <c r="HS5"/>
      <c r="HT5" s="40" t="s">
        <v>448</v>
      </c>
      <c r="HU5" s="44">
        <v>0.5</v>
      </c>
      <c r="HV5" s="44">
        <v>0.66666666666666663</v>
      </c>
      <c r="HW5" s="44">
        <v>1.3333333333333333</v>
      </c>
      <c r="HX5" s="44">
        <v>21</v>
      </c>
      <c r="HY5" s="44">
        <v>14</v>
      </c>
      <c r="HZ5" s="44">
        <v>28</v>
      </c>
      <c r="IA5"/>
      <c r="IB5" s="40" t="s">
        <v>422</v>
      </c>
      <c r="IC5" s="44">
        <v>0.60557768924302791</v>
      </c>
      <c r="ID5" s="44">
        <v>3.2340425531914891</v>
      </c>
      <c r="IE5" s="44">
        <v>5.3404255319148932</v>
      </c>
      <c r="IF5" s="44">
        <v>47</v>
      </c>
      <c r="IG5" s="44">
        <v>152</v>
      </c>
      <c r="IH5" s="44">
        <v>251</v>
      </c>
      <c r="II5"/>
      <c r="IJ5" s="40" t="s">
        <v>131</v>
      </c>
      <c r="IK5" s="88">
        <v>0.75694444444444442</v>
      </c>
      <c r="IL5" s="44">
        <v>1.0283018867924529</v>
      </c>
      <c r="IM5" s="44">
        <v>1.3584905660377358</v>
      </c>
      <c r="IN5" s="44">
        <v>106</v>
      </c>
      <c r="IO5" s="44">
        <v>109</v>
      </c>
      <c r="IP5" s="44">
        <v>144</v>
      </c>
      <c r="IQ5"/>
      <c r="IR5" s="40" t="s">
        <v>490</v>
      </c>
      <c r="IS5" s="40" t="s">
        <v>467</v>
      </c>
      <c r="IT5" s="44">
        <v>1</v>
      </c>
      <c r="IU5" s="44">
        <v>0.27272727272727271</v>
      </c>
      <c r="IV5" s="44">
        <v>0.27272727272727271</v>
      </c>
      <c r="IW5" s="44">
        <v>11</v>
      </c>
      <c r="IX5" s="44">
        <v>2008</v>
      </c>
      <c r="IY5" s="44">
        <v>3</v>
      </c>
      <c r="IZ5" s="44">
        <v>3</v>
      </c>
      <c r="JA5"/>
      <c r="JB5" s="40" t="s">
        <v>1282</v>
      </c>
      <c r="JC5" s="40" t="s">
        <v>793</v>
      </c>
      <c r="JD5" s="44">
        <v>0.63057324840764328</v>
      </c>
      <c r="JE5" s="44">
        <v>3.6666666666666665</v>
      </c>
      <c r="JF5" s="44">
        <v>5.8148148148148149</v>
      </c>
      <c r="JG5" s="44">
        <v>2022</v>
      </c>
      <c r="JH5" s="44">
        <v>99</v>
      </c>
      <c r="JI5" s="44">
        <v>157</v>
      </c>
      <c r="JL5" s="40" t="s">
        <v>255</v>
      </c>
      <c r="JM5" s="40" t="s">
        <v>135</v>
      </c>
      <c r="JN5" s="44">
        <v>0.55128205128205132</v>
      </c>
      <c r="JO5" s="44">
        <v>1.5925925925925926</v>
      </c>
      <c r="JP5" s="44">
        <v>2.8888888888888888</v>
      </c>
      <c r="JQ5" s="44">
        <v>2016</v>
      </c>
      <c r="JR5" s="44">
        <v>27</v>
      </c>
      <c r="JS5" s="44">
        <v>43</v>
      </c>
      <c r="JT5" s="44">
        <v>78</v>
      </c>
      <c r="JU5" s="44"/>
      <c r="JV5" s="40" t="s">
        <v>776</v>
      </c>
      <c r="JW5" s="40" t="s">
        <v>131</v>
      </c>
      <c r="JX5" s="44">
        <v>0.83333333333333337</v>
      </c>
      <c r="JY5" s="44">
        <v>1.4814814814814814</v>
      </c>
      <c r="JZ5" s="44">
        <v>1.7777777777777777</v>
      </c>
      <c r="KA5" s="44">
        <v>2019</v>
      </c>
      <c r="KB5" s="44">
        <v>40</v>
      </c>
      <c r="KC5" s="44">
        <v>48</v>
      </c>
      <c r="KD5"/>
      <c r="KF5" s="40" t="s">
        <v>135</v>
      </c>
      <c r="KG5" s="61">
        <v>68.266507936507935</v>
      </c>
      <c r="KH5" s="44">
        <v>107</v>
      </c>
      <c r="KI5"/>
      <c r="KJ5" s="274" t="s">
        <v>776</v>
      </c>
      <c r="KK5" s="274" t="s">
        <v>131</v>
      </c>
      <c r="KL5" s="280">
        <v>97</v>
      </c>
      <c r="KM5" s="281">
        <v>257</v>
      </c>
      <c r="KN5" s="281">
        <v>0.37743190661478598</v>
      </c>
      <c r="KO5" s="282">
        <v>2019</v>
      </c>
      <c r="KQ5" s="274" t="s">
        <v>1005</v>
      </c>
      <c r="KR5" s="274" t="s">
        <v>997</v>
      </c>
      <c r="KS5" s="280">
        <v>208</v>
      </c>
      <c r="KT5" s="281">
        <v>367</v>
      </c>
      <c r="KU5" s="281">
        <v>0.56675749318801094</v>
      </c>
      <c r="KV5" s="282">
        <v>1997</v>
      </c>
      <c r="KX5" s="274" t="s">
        <v>388</v>
      </c>
      <c r="KY5" s="274" t="s">
        <v>387</v>
      </c>
      <c r="KZ5" s="280">
        <v>138</v>
      </c>
      <c r="LA5" s="281">
        <v>224</v>
      </c>
      <c r="LB5" s="281">
        <v>0.6160714285714286</v>
      </c>
      <c r="LC5" s="282">
        <v>2009</v>
      </c>
      <c r="LD5"/>
      <c r="LE5" s="274" t="s">
        <v>131</v>
      </c>
      <c r="LF5" s="280">
        <v>257</v>
      </c>
      <c r="LG5" s="281">
        <v>756</v>
      </c>
      <c r="LH5" s="281">
        <v>0.33994708994708994</v>
      </c>
      <c r="LI5" s="282">
        <v>106</v>
      </c>
      <c r="LJ5"/>
      <c r="LL5" s="274" t="s">
        <v>135</v>
      </c>
      <c r="LM5" s="280">
        <v>676</v>
      </c>
      <c r="LN5" s="281">
        <v>1631</v>
      </c>
      <c r="LO5" s="281">
        <v>0.41446965052115264</v>
      </c>
      <c r="LP5" s="282">
        <v>107</v>
      </c>
      <c r="LQ5"/>
      <c r="LS5" s="274" t="s">
        <v>387</v>
      </c>
      <c r="LT5" s="280">
        <v>291</v>
      </c>
      <c r="LU5" s="281">
        <v>436</v>
      </c>
      <c r="LV5" s="281">
        <v>0.66743119266055051</v>
      </c>
      <c r="LW5" s="282">
        <v>74</v>
      </c>
      <c r="LX5"/>
    </row>
    <row r="6" spans="1:336" ht="15">
      <c r="A6" s="74" t="s">
        <v>727</v>
      </c>
      <c r="B6" s="74">
        <v>2019</v>
      </c>
      <c r="C6" s="74">
        <v>2020</v>
      </c>
      <c r="D6" s="89" t="str">
        <f t="shared" si="0"/>
        <v>Jayden Caylor, 2020</v>
      </c>
      <c r="E6" s="89" t="str">
        <f t="shared" si="1"/>
        <v>Jayden Caylor, 2020-2019</v>
      </c>
      <c r="F6" s="74">
        <v>27</v>
      </c>
      <c r="G6" s="74">
        <v>10</v>
      </c>
      <c r="H6" s="74">
        <v>29</v>
      </c>
      <c r="I6" s="75">
        <f t="shared" si="2"/>
        <v>0.34482758620689657</v>
      </c>
      <c r="J6" s="74">
        <v>68</v>
      </c>
      <c r="K6" s="74">
        <v>119</v>
      </c>
      <c r="L6" s="75">
        <f t="shared" si="3"/>
        <v>0.5714285714285714</v>
      </c>
      <c r="M6" s="74">
        <v>37</v>
      </c>
      <c r="N6" s="74">
        <v>63</v>
      </c>
      <c r="O6" s="75">
        <f t="shared" si="4"/>
        <v>0.58730158730158732</v>
      </c>
      <c r="P6" s="74">
        <v>203</v>
      </c>
      <c r="Q6" s="74">
        <v>72</v>
      </c>
      <c r="R6" s="74">
        <v>149</v>
      </c>
      <c r="S6" s="74">
        <v>221</v>
      </c>
      <c r="T6" s="74">
        <v>88</v>
      </c>
      <c r="U6" s="74">
        <v>84</v>
      </c>
      <c r="V6" s="74">
        <v>8</v>
      </c>
      <c r="W6" s="74">
        <v>64</v>
      </c>
      <c r="X6" s="74">
        <v>49</v>
      </c>
      <c r="Y6" s="76">
        <f t="shared" si="5"/>
        <v>7.5185185185185182</v>
      </c>
      <c r="Z6" s="76">
        <f t="shared" si="6"/>
        <v>2.6666666666666665</v>
      </c>
      <c r="AA6" s="76">
        <f t="shared" si="7"/>
        <v>5.5185185185185182</v>
      </c>
      <c r="AB6" s="76">
        <f t="shared" si="8"/>
        <v>8.1851851851851851</v>
      </c>
      <c r="AC6" s="76">
        <f t="shared" si="9"/>
        <v>3.2592592592592591</v>
      </c>
      <c r="AD6" s="76">
        <f t="shared" si="10"/>
        <v>3.1111111111111112</v>
      </c>
      <c r="AE6" s="76">
        <f t="shared" si="11"/>
        <v>0.29629629629629628</v>
      </c>
      <c r="AF6" s="76">
        <f t="shared" si="12"/>
        <v>2.3703703703703702</v>
      </c>
      <c r="AG6" s="76">
        <f t="shared" si="13"/>
        <v>1.8148148148148149</v>
      </c>
      <c r="AH6" s="69">
        <f t="shared" si="14"/>
        <v>1.0740740740740742</v>
      </c>
      <c r="AI6" s="69">
        <f t="shared" si="15"/>
        <v>2.3333333333333335</v>
      </c>
      <c r="AJ6" s="70">
        <f t="shared" si="16"/>
        <v>0.52702702702702697</v>
      </c>
      <c r="AK6" s="69">
        <f t="shared" si="17"/>
        <v>5.4814814814814818</v>
      </c>
      <c r="AM6" s="40" t="s">
        <v>388</v>
      </c>
      <c r="AN6" s="40" t="s">
        <v>387</v>
      </c>
      <c r="AO6" s="61">
        <v>21.625</v>
      </c>
      <c r="AP6" s="62">
        <v>0.53714285714285714</v>
      </c>
      <c r="AQ6" s="62">
        <v>0.6160714285714286</v>
      </c>
      <c r="AR6" s="44">
        <v>24</v>
      </c>
      <c r="AS6" s="44">
        <v>2009</v>
      </c>
      <c r="AT6"/>
      <c r="AU6" s="40" t="s">
        <v>388</v>
      </c>
      <c r="AV6" s="40" t="s">
        <v>387</v>
      </c>
      <c r="AW6" s="44">
        <v>519</v>
      </c>
      <c r="AX6" s="44">
        <v>0.53714285714285714</v>
      </c>
      <c r="AY6" s="44">
        <v>0.6160714285714286</v>
      </c>
      <c r="AZ6" s="44">
        <v>24</v>
      </c>
      <c r="BA6" s="44">
        <v>2009</v>
      </c>
      <c r="BB6"/>
      <c r="BC6" s="40" t="s">
        <v>135</v>
      </c>
      <c r="BD6" s="44">
        <v>17.084112149532711</v>
      </c>
      <c r="BE6" s="44">
        <v>0.41446965052115264</v>
      </c>
      <c r="BF6" s="44">
        <v>0.6267029972752044</v>
      </c>
      <c r="BG6" s="44">
        <v>107</v>
      </c>
      <c r="BH6" s="44">
        <v>1828</v>
      </c>
      <c r="BI6" s="62"/>
      <c r="BJ6" s="40" t="s">
        <v>1207</v>
      </c>
      <c r="BK6" s="44">
        <v>1368</v>
      </c>
      <c r="BL6" s="44">
        <v>0.50190476190476185</v>
      </c>
      <c r="BM6" s="44">
        <v>0.68674698795180722</v>
      </c>
      <c r="BN6" s="44">
        <v>72</v>
      </c>
      <c r="BO6"/>
      <c r="BP6" s="40" t="s">
        <v>1152</v>
      </c>
      <c r="BQ6" s="40" t="s">
        <v>1153</v>
      </c>
      <c r="BR6" s="44">
        <v>12.047619047619047</v>
      </c>
      <c r="BS6" s="44">
        <v>4.7142857142857144</v>
      </c>
      <c r="BT6" s="44">
        <v>7.333333333333333</v>
      </c>
      <c r="BU6" s="44">
        <v>21</v>
      </c>
      <c r="BV6" s="44">
        <v>1992</v>
      </c>
      <c r="BW6" s="62"/>
      <c r="BX6" s="40" t="s">
        <v>305</v>
      </c>
      <c r="BY6" s="40" t="s">
        <v>304</v>
      </c>
      <c r="BZ6" s="44">
        <v>279</v>
      </c>
      <c r="CA6" s="44">
        <v>115</v>
      </c>
      <c r="CB6" s="44">
        <v>164</v>
      </c>
      <c r="CC6" s="44">
        <v>30</v>
      </c>
      <c r="CD6" s="44">
        <v>2014</v>
      </c>
      <c r="CE6"/>
      <c r="CF6" s="40" t="s">
        <v>1126</v>
      </c>
      <c r="CG6" s="44">
        <v>8.1666666666666661</v>
      </c>
      <c r="CH6" s="44">
        <v>2.8636363636363638</v>
      </c>
      <c r="CI6" s="44">
        <v>5.3030303030303028</v>
      </c>
      <c r="CJ6" s="44">
        <v>66</v>
      </c>
      <c r="CK6" s="44">
        <v>539</v>
      </c>
      <c r="CL6" s="44">
        <v>189</v>
      </c>
      <c r="CM6" s="44">
        <v>350</v>
      </c>
      <c r="CO6" s="40" t="s">
        <v>129</v>
      </c>
      <c r="CP6" s="44">
        <v>717</v>
      </c>
      <c r="CQ6" s="44">
        <v>275</v>
      </c>
      <c r="CR6" s="44">
        <v>442</v>
      </c>
      <c r="CS6" s="44">
        <v>93</v>
      </c>
      <c r="CT6"/>
      <c r="CU6" s="40" t="s">
        <v>1036</v>
      </c>
      <c r="CV6" s="40" t="s">
        <v>1029</v>
      </c>
      <c r="CW6" s="44">
        <v>6.666666666666667</v>
      </c>
      <c r="CX6" s="44">
        <v>4.2857142857142856</v>
      </c>
      <c r="CY6" s="44">
        <v>21</v>
      </c>
      <c r="CZ6" s="44">
        <v>1996</v>
      </c>
      <c r="DA6" s="62"/>
      <c r="DB6" s="40" t="s">
        <v>1036</v>
      </c>
      <c r="DC6" s="40" t="s">
        <v>1029</v>
      </c>
      <c r="DD6" s="44">
        <v>140</v>
      </c>
      <c r="DE6" s="44">
        <v>90</v>
      </c>
      <c r="DF6" s="44">
        <v>21</v>
      </c>
      <c r="DG6" s="44">
        <v>1996</v>
      </c>
      <c r="DH6"/>
      <c r="DI6" s="40" t="s">
        <v>1029</v>
      </c>
      <c r="DJ6" s="44">
        <v>4.2545454545454549</v>
      </c>
      <c r="DK6" s="44">
        <v>3.3272727272727272</v>
      </c>
      <c r="DL6" s="44">
        <v>55</v>
      </c>
      <c r="DM6" s="44">
        <v>234</v>
      </c>
      <c r="DN6" s="44">
        <v>183</v>
      </c>
      <c r="DO6" s="44"/>
      <c r="DP6" s="40" t="s">
        <v>135</v>
      </c>
      <c r="DQ6" s="44">
        <v>306</v>
      </c>
      <c r="DR6" s="44">
        <v>281</v>
      </c>
      <c r="DS6" s="44">
        <v>107</v>
      </c>
      <c r="DT6"/>
      <c r="DU6" s="40" t="s">
        <v>1208</v>
      </c>
      <c r="DV6" s="40" t="s">
        <v>1207</v>
      </c>
      <c r="DW6" s="44">
        <v>4</v>
      </c>
      <c r="DX6" s="44">
        <v>1.8846153846153846</v>
      </c>
      <c r="DY6" s="44">
        <v>26</v>
      </c>
      <c r="DZ6" s="44">
        <v>2020</v>
      </c>
      <c r="EA6"/>
      <c r="EB6" s="40" t="s">
        <v>1280</v>
      </c>
      <c r="EC6" s="40" t="s">
        <v>1207</v>
      </c>
      <c r="ED6" s="44">
        <v>89</v>
      </c>
      <c r="EE6" s="44">
        <v>39</v>
      </c>
      <c r="EF6" s="44">
        <v>25</v>
      </c>
      <c r="EG6" s="44">
        <v>2022</v>
      </c>
      <c r="EH6"/>
      <c r="EI6" s="40" t="s">
        <v>533</v>
      </c>
      <c r="EJ6" s="44">
        <v>2.4554455445544554</v>
      </c>
      <c r="EK6" s="44">
        <v>2.3267326732673266</v>
      </c>
      <c r="EL6" s="44">
        <v>101</v>
      </c>
      <c r="EM6" s="44">
        <v>248</v>
      </c>
      <c r="EN6" s="44">
        <v>235</v>
      </c>
      <c r="EO6" s="44"/>
      <c r="EP6" s="40" t="s">
        <v>533</v>
      </c>
      <c r="EQ6" s="44">
        <v>248</v>
      </c>
      <c r="ER6" s="44">
        <v>235</v>
      </c>
      <c r="ES6" s="44">
        <v>101</v>
      </c>
      <c r="ET6"/>
      <c r="EU6" s="40" t="s">
        <v>1246</v>
      </c>
      <c r="EV6" s="40" t="s">
        <v>792</v>
      </c>
      <c r="EW6" s="44">
        <v>1.4285714285714286</v>
      </c>
      <c r="EX6" s="44">
        <v>2.2380952380952381</v>
      </c>
      <c r="EY6" s="44">
        <v>21</v>
      </c>
      <c r="EZ6" s="44">
        <v>2021</v>
      </c>
      <c r="FB6" s="40" t="s">
        <v>253</v>
      </c>
      <c r="FC6" s="40" t="s">
        <v>133</v>
      </c>
      <c r="FD6" s="44">
        <v>37</v>
      </c>
      <c r="FE6" s="44">
        <v>61</v>
      </c>
      <c r="FF6" s="44">
        <v>27</v>
      </c>
      <c r="FG6" s="44">
        <v>2016</v>
      </c>
      <c r="FH6"/>
      <c r="FI6" s="40" t="s">
        <v>278</v>
      </c>
      <c r="FJ6" s="44">
        <v>0.87931034482758619</v>
      </c>
      <c r="FK6" s="44">
        <v>1.6810344827586208</v>
      </c>
      <c r="FL6" s="44">
        <v>116</v>
      </c>
      <c r="FM6" s="44">
        <v>102</v>
      </c>
      <c r="FN6" s="44">
        <v>195</v>
      </c>
      <c r="FO6"/>
      <c r="FP6" s="40" t="s">
        <v>792</v>
      </c>
      <c r="FQ6" s="44">
        <v>48</v>
      </c>
      <c r="FR6" s="44">
        <v>91</v>
      </c>
      <c r="FS6" s="44">
        <v>68</v>
      </c>
      <c r="FT6"/>
      <c r="FU6" s="274" t="s">
        <v>704</v>
      </c>
      <c r="FV6" s="274" t="s">
        <v>684</v>
      </c>
      <c r="FW6" s="294">
        <v>1</v>
      </c>
      <c r="FX6" s="281">
        <v>8.3333333333333329E-2</v>
      </c>
      <c r="FY6" s="281">
        <v>8.3333333333333329E-2</v>
      </c>
      <c r="FZ6" s="281">
        <v>12</v>
      </c>
      <c r="GA6" s="281">
        <v>2014</v>
      </c>
      <c r="GB6" s="281">
        <v>1</v>
      </c>
      <c r="GC6" s="282">
        <v>1</v>
      </c>
      <c r="GD6" s="45"/>
      <c r="GE6" s="45"/>
      <c r="GF6" s="45"/>
      <c r="GG6" s="45"/>
      <c r="GH6" s="45"/>
      <c r="GI6" s="45"/>
      <c r="GJ6" s="274" t="s">
        <v>447</v>
      </c>
      <c r="GK6" s="274" t="s">
        <v>448</v>
      </c>
      <c r="GL6" s="280">
        <v>0.5</v>
      </c>
      <c r="GM6" s="281">
        <v>0.82352941176470584</v>
      </c>
      <c r="GN6" s="281">
        <v>1.6470588235294117</v>
      </c>
      <c r="GO6" s="281">
        <v>2011</v>
      </c>
      <c r="GP6" s="281">
        <v>14</v>
      </c>
      <c r="GQ6" s="282">
        <v>28</v>
      </c>
      <c r="GR6" s="45"/>
      <c r="GS6" s="274" t="s">
        <v>447</v>
      </c>
      <c r="GT6" s="274" t="s">
        <v>448</v>
      </c>
      <c r="GU6" s="280">
        <v>0.5</v>
      </c>
      <c r="GV6" s="281">
        <v>14</v>
      </c>
      <c r="GW6" s="281">
        <v>28</v>
      </c>
      <c r="GX6" s="282">
        <v>2011</v>
      </c>
      <c r="GY6"/>
      <c r="GZ6" s="40" t="s">
        <v>131</v>
      </c>
      <c r="HA6" s="44">
        <v>257</v>
      </c>
      <c r="HB6" s="44">
        <v>756</v>
      </c>
      <c r="HC6" s="44">
        <v>160</v>
      </c>
      <c r="HD6" s="44">
        <v>347</v>
      </c>
      <c r="HE6" s="44">
        <v>109</v>
      </c>
      <c r="HF6" s="44">
        <v>144</v>
      </c>
      <c r="HG6" s="44">
        <v>417</v>
      </c>
      <c r="HH6" s="44">
        <v>1103</v>
      </c>
      <c r="HI6" s="44">
        <v>106</v>
      </c>
      <c r="HJ6" s="44">
        <v>0.33994708994708994</v>
      </c>
      <c r="HK6" s="44">
        <v>0.37805983680870353</v>
      </c>
      <c r="HL6" s="44">
        <v>0.75694444444444442</v>
      </c>
      <c r="HM6" s="44">
        <v>2.4245283018867925</v>
      </c>
      <c r="HN6" s="44">
        <v>7.132075471698113</v>
      </c>
      <c r="HO6" s="44">
        <v>3.9339622641509435</v>
      </c>
      <c r="HP6" s="44">
        <v>10.40566037735849</v>
      </c>
      <c r="HQ6" s="44">
        <v>1.0283018867924529</v>
      </c>
      <c r="HR6" s="44">
        <v>1.3584905660377358</v>
      </c>
      <c r="HS6"/>
      <c r="HT6" s="40" t="s">
        <v>937</v>
      </c>
      <c r="HU6" s="44">
        <v>0.45283018867924529</v>
      </c>
      <c r="HV6" s="44">
        <v>0.46153846153846156</v>
      </c>
      <c r="HW6" s="44">
        <v>1.0192307692307692</v>
      </c>
      <c r="HX6" s="44">
        <v>52</v>
      </c>
      <c r="HY6" s="44">
        <v>24</v>
      </c>
      <c r="HZ6" s="44">
        <v>53</v>
      </c>
      <c r="IA6"/>
      <c r="IB6" s="40" t="s">
        <v>793</v>
      </c>
      <c r="IC6" s="44">
        <v>0.58163265306122447</v>
      </c>
      <c r="ID6" s="44">
        <v>2.25</v>
      </c>
      <c r="IE6" s="44">
        <v>3.8684210526315788</v>
      </c>
      <c r="IF6" s="44">
        <v>76</v>
      </c>
      <c r="IG6" s="44">
        <v>171</v>
      </c>
      <c r="IH6" s="44">
        <v>294</v>
      </c>
      <c r="II6"/>
      <c r="IJ6" s="40" t="s">
        <v>440</v>
      </c>
      <c r="IK6" s="88">
        <v>0.75</v>
      </c>
      <c r="IL6" s="44">
        <v>2.3076923076923075</v>
      </c>
      <c r="IM6" s="44">
        <v>3.0769230769230771</v>
      </c>
      <c r="IN6" s="44">
        <v>13</v>
      </c>
      <c r="IO6" s="44">
        <v>30</v>
      </c>
      <c r="IP6" s="44">
        <v>40</v>
      </c>
      <c r="IQ6"/>
      <c r="IR6" s="40" t="s">
        <v>929</v>
      </c>
      <c r="IS6" s="40" t="s">
        <v>279</v>
      </c>
      <c r="IT6" s="44">
        <v>0.75</v>
      </c>
      <c r="IU6" s="44">
        <v>0.1</v>
      </c>
      <c r="IV6" s="44">
        <v>0.13333333333333333</v>
      </c>
      <c r="IW6" s="44">
        <v>30</v>
      </c>
      <c r="IX6" s="44">
        <v>2012</v>
      </c>
      <c r="IY6" s="44">
        <v>3</v>
      </c>
      <c r="IZ6" s="44">
        <v>4</v>
      </c>
      <c r="JA6"/>
      <c r="JB6" s="40" t="s">
        <v>432</v>
      </c>
      <c r="JC6" s="40" t="s">
        <v>422</v>
      </c>
      <c r="JD6" s="44">
        <v>0.60557768924302791</v>
      </c>
      <c r="JE6" s="44">
        <v>7.6</v>
      </c>
      <c r="JF6" s="44">
        <v>12.55</v>
      </c>
      <c r="JG6" s="44">
        <v>2007</v>
      </c>
      <c r="JH6" s="44">
        <v>152</v>
      </c>
      <c r="JI6" s="44">
        <v>251</v>
      </c>
      <c r="JL6" s="40" t="s">
        <v>253</v>
      </c>
      <c r="JM6" s="40" t="s">
        <v>133</v>
      </c>
      <c r="JN6" s="44">
        <v>0.57258064516129037</v>
      </c>
      <c r="JO6" s="44">
        <v>2.6296296296296298</v>
      </c>
      <c r="JP6" s="44">
        <v>4.5925925925925926</v>
      </c>
      <c r="JQ6" s="44">
        <v>2016</v>
      </c>
      <c r="JR6" s="44">
        <v>27</v>
      </c>
      <c r="JS6" s="44">
        <v>71</v>
      </c>
      <c r="JT6" s="44">
        <v>124</v>
      </c>
      <c r="JU6" s="44"/>
      <c r="JV6" s="40" t="s">
        <v>1244</v>
      </c>
      <c r="JW6" s="40" t="s">
        <v>794</v>
      </c>
      <c r="JX6" s="44">
        <v>0.81818181818181823</v>
      </c>
      <c r="JY6" s="44">
        <v>0.8571428571428571</v>
      </c>
      <c r="JZ6" s="44">
        <v>1.0476190476190477</v>
      </c>
      <c r="KA6" s="44">
        <v>2021</v>
      </c>
      <c r="KB6" s="44">
        <v>18</v>
      </c>
      <c r="KC6" s="44">
        <v>22</v>
      </c>
      <c r="KD6"/>
      <c r="KF6" s="40" t="s">
        <v>129</v>
      </c>
      <c r="KG6" s="61">
        <v>59.365237520128829</v>
      </c>
      <c r="KH6" s="44">
        <v>93</v>
      </c>
      <c r="KI6"/>
      <c r="KJ6" s="274" t="s">
        <v>1100</v>
      </c>
      <c r="KK6" s="274" t="s">
        <v>1095</v>
      </c>
      <c r="KL6" s="280">
        <v>79</v>
      </c>
      <c r="KM6" s="281">
        <v>179</v>
      </c>
      <c r="KN6" s="281">
        <v>0.44134078212290501</v>
      </c>
      <c r="KO6" s="282">
        <v>1994</v>
      </c>
      <c r="KQ6" s="274" t="s">
        <v>739</v>
      </c>
      <c r="KR6" s="274" t="s">
        <v>135</v>
      </c>
      <c r="KS6" s="280">
        <v>204</v>
      </c>
      <c r="KT6" s="281">
        <v>433</v>
      </c>
      <c r="KU6" s="281">
        <v>0.47113163972286376</v>
      </c>
      <c r="KV6" s="282">
        <v>2018</v>
      </c>
      <c r="KX6" s="274" t="s">
        <v>305</v>
      </c>
      <c r="KY6" s="274" t="s">
        <v>304</v>
      </c>
      <c r="KZ6" s="280">
        <v>121</v>
      </c>
      <c r="LA6" s="281">
        <v>162</v>
      </c>
      <c r="LB6" s="281">
        <v>0.74691358024691357</v>
      </c>
      <c r="LC6" s="282">
        <v>2014</v>
      </c>
      <c r="LD6"/>
      <c r="LE6" s="283" t="s">
        <v>135</v>
      </c>
      <c r="LF6" s="284">
        <v>246</v>
      </c>
      <c r="LG6" s="44">
        <v>775</v>
      </c>
      <c r="LH6" s="44">
        <v>0.3174193548387097</v>
      </c>
      <c r="LI6" s="285">
        <v>107</v>
      </c>
      <c r="LJ6"/>
      <c r="LL6" s="283" t="s">
        <v>1207</v>
      </c>
      <c r="LM6" s="284">
        <v>527</v>
      </c>
      <c r="LN6" s="44">
        <v>1050</v>
      </c>
      <c r="LO6" s="44">
        <v>0.50190476190476185</v>
      </c>
      <c r="LP6" s="285">
        <v>72</v>
      </c>
      <c r="LQ6"/>
      <c r="LS6" s="283" t="s">
        <v>129</v>
      </c>
      <c r="LT6" s="284">
        <v>289</v>
      </c>
      <c r="LU6" s="44">
        <v>437</v>
      </c>
      <c r="LV6" s="44">
        <v>0.66132723112128144</v>
      </c>
      <c r="LW6" s="285">
        <v>93</v>
      </c>
      <c r="LX6"/>
    </row>
    <row r="7" spans="1:336" ht="15">
      <c r="A7" s="74" t="s">
        <v>244</v>
      </c>
      <c r="B7" s="74">
        <v>2019</v>
      </c>
      <c r="C7" s="74">
        <v>2019</v>
      </c>
      <c r="D7" s="89" t="str">
        <f t="shared" si="0"/>
        <v>Clayton Louderback, 2019</v>
      </c>
      <c r="E7" s="89" t="str">
        <f t="shared" si="1"/>
        <v>Clayton Louderback, 2019-2019</v>
      </c>
      <c r="F7" s="74">
        <v>27</v>
      </c>
      <c r="G7" s="74">
        <v>9</v>
      </c>
      <c r="H7" s="74">
        <v>47</v>
      </c>
      <c r="I7" s="75">
        <f t="shared" si="2"/>
        <v>0.19148936170212766</v>
      </c>
      <c r="J7" s="74">
        <v>195</v>
      </c>
      <c r="K7" s="74">
        <v>328</v>
      </c>
      <c r="L7" s="75">
        <f t="shared" si="3"/>
        <v>0.59451219512195119</v>
      </c>
      <c r="M7" s="74">
        <v>102</v>
      </c>
      <c r="N7" s="74">
        <v>151</v>
      </c>
      <c r="O7" s="75">
        <f t="shared" si="4"/>
        <v>0.67549668874172186</v>
      </c>
      <c r="P7" s="74">
        <v>519</v>
      </c>
      <c r="Q7" s="74">
        <v>106</v>
      </c>
      <c r="R7" s="74">
        <v>155</v>
      </c>
      <c r="S7" s="74">
        <v>261</v>
      </c>
      <c r="T7" s="74">
        <v>87</v>
      </c>
      <c r="U7" s="74">
        <v>53</v>
      </c>
      <c r="V7" s="74">
        <v>4</v>
      </c>
      <c r="W7" s="74">
        <v>65</v>
      </c>
      <c r="X7" s="74">
        <v>46</v>
      </c>
      <c r="Y7" s="76">
        <f t="shared" si="5"/>
        <v>19.222222222222221</v>
      </c>
      <c r="Z7" s="76">
        <f t="shared" si="6"/>
        <v>3.925925925925926</v>
      </c>
      <c r="AA7" s="76">
        <f t="shared" si="7"/>
        <v>5.7407407407407405</v>
      </c>
      <c r="AB7" s="76">
        <f t="shared" si="8"/>
        <v>9.6666666666666661</v>
      </c>
      <c r="AC7" s="76">
        <f t="shared" si="9"/>
        <v>3.2222222222222223</v>
      </c>
      <c r="AD7" s="76">
        <f t="shared" si="10"/>
        <v>1.962962962962963</v>
      </c>
      <c r="AE7" s="76">
        <f t="shared" si="11"/>
        <v>0.14814814814814814</v>
      </c>
      <c r="AF7" s="76">
        <f t="shared" si="12"/>
        <v>2.4074074074074074</v>
      </c>
      <c r="AG7" s="76">
        <f t="shared" si="13"/>
        <v>1.7037037037037037</v>
      </c>
      <c r="AH7" s="69">
        <f t="shared" si="14"/>
        <v>1.7407407407407407</v>
      </c>
      <c r="AI7" s="69">
        <f t="shared" si="15"/>
        <v>5.5925925925925926</v>
      </c>
      <c r="AJ7" s="70">
        <f t="shared" si="16"/>
        <v>0.54400000000000004</v>
      </c>
      <c r="AK7" s="69">
        <f t="shared" si="17"/>
        <v>13.888888888888889</v>
      </c>
      <c r="AM7" s="40" t="s">
        <v>1152</v>
      </c>
      <c r="AN7" s="40" t="s">
        <v>1153</v>
      </c>
      <c r="AO7" s="61">
        <v>21.095238095238095</v>
      </c>
      <c r="AP7" s="62">
        <v>0.46534653465346537</v>
      </c>
      <c r="AQ7" s="62">
        <v>0.57391304347826089</v>
      </c>
      <c r="AR7" s="44">
        <v>21</v>
      </c>
      <c r="AS7" s="44">
        <v>1992</v>
      </c>
      <c r="AT7"/>
      <c r="AU7" s="40" t="s">
        <v>797</v>
      </c>
      <c r="AV7" s="40" t="s">
        <v>129</v>
      </c>
      <c r="AW7" s="44">
        <v>519</v>
      </c>
      <c r="AX7" s="44">
        <v>0.54400000000000004</v>
      </c>
      <c r="AY7" s="44">
        <v>0.67549668874172186</v>
      </c>
      <c r="AZ7" s="44">
        <v>27</v>
      </c>
      <c r="BA7" s="44">
        <v>2019</v>
      </c>
      <c r="BB7"/>
      <c r="BC7" s="40" t="s">
        <v>997</v>
      </c>
      <c r="BD7" s="44">
        <v>16.388059701492537</v>
      </c>
      <c r="BE7" s="44">
        <v>0.50220750551876381</v>
      </c>
      <c r="BF7" s="44">
        <v>0.55457227138643073</v>
      </c>
      <c r="BG7" s="44">
        <v>67</v>
      </c>
      <c r="BH7" s="44">
        <v>1098</v>
      </c>
      <c r="BI7" s="62"/>
      <c r="BJ7" s="40" t="s">
        <v>129</v>
      </c>
      <c r="BK7" s="44">
        <v>1358</v>
      </c>
      <c r="BL7" s="44">
        <v>0.49279538904899134</v>
      </c>
      <c r="BM7" s="44">
        <v>0.66132723112128144</v>
      </c>
      <c r="BN7" s="44">
        <v>93</v>
      </c>
      <c r="BO7"/>
      <c r="BP7" s="40" t="s">
        <v>432</v>
      </c>
      <c r="BQ7" s="40" t="s">
        <v>422</v>
      </c>
      <c r="BR7" s="44">
        <v>11.65</v>
      </c>
      <c r="BS7" s="44">
        <v>4.5</v>
      </c>
      <c r="BT7" s="44">
        <v>7.15</v>
      </c>
      <c r="BU7" s="44">
        <v>20</v>
      </c>
      <c r="BV7" s="44">
        <v>2007</v>
      </c>
      <c r="BW7" s="62"/>
      <c r="BX7" s="40" t="s">
        <v>306</v>
      </c>
      <c r="BY7" s="40" t="s">
        <v>278</v>
      </c>
      <c r="BZ7" s="44">
        <v>266</v>
      </c>
      <c r="CA7" s="44">
        <v>88</v>
      </c>
      <c r="CB7" s="44">
        <v>178</v>
      </c>
      <c r="CC7" s="44">
        <v>30</v>
      </c>
      <c r="CD7" s="44">
        <v>2014</v>
      </c>
      <c r="CE7"/>
      <c r="CF7" s="40" t="s">
        <v>1153</v>
      </c>
      <c r="CG7" s="44">
        <v>8.0322580645161299</v>
      </c>
      <c r="CH7" s="44">
        <v>3.0806451612903225</v>
      </c>
      <c r="CI7" s="44">
        <v>4.9516129032258061</v>
      </c>
      <c r="CJ7" s="44">
        <v>62</v>
      </c>
      <c r="CK7" s="44">
        <v>498</v>
      </c>
      <c r="CL7" s="44">
        <v>191</v>
      </c>
      <c r="CM7" s="44">
        <v>307</v>
      </c>
      <c r="CO7" s="40" t="s">
        <v>533</v>
      </c>
      <c r="CP7" s="44">
        <v>633</v>
      </c>
      <c r="CQ7" s="44">
        <v>220</v>
      </c>
      <c r="CR7" s="44">
        <v>413</v>
      </c>
      <c r="CS7" s="44">
        <v>101</v>
      </c>
      <c r="CT7"/>
      <c r="CU7" s="40" t="s">
        <v>1187</v>
      </c>
      <c r="CV7" s="40" t="s">
        <v>1178</v>
      </c>
      <c r="CW7" s="44">
        <v>5.5454545454545459</v>
      </c>
      <c r="CX7" s="44">
        <v>3.6818181818181817</v>
      </c>
      <c r="CY7" s="44">
        <v>22</v>
      </c>
      <c r="CZ7" s="44">
        <v>1991</v>
      </c>
      <c r="DA7" s="62"/>
      <c r="DB7" s="40" t="s">
        <v>1280</v>
      </c>
      <c r="DC7" s="40" t="s">
        <v>1207</v>
      </c>
      <c r="DD7" s="44">
        <v>137</v>
      </c>
      <c r="DE7" s="44">
        <v>51</v>
      </c>
      <c r="DF7" s="44">
        <v>25</v>
      </c>
      <c r="DG7" s="44">
        <v>2022</v>
      </c>
      <c r="DH7"/>
      <c r="DI7" s="40" t="s">
        <v>1207</v>
      </c>
      <c r="DJ7" s="44">
        <v>4.041666666666667</v>
      </c>
      <c r="DK7" s="44">
        <v>2.3888888888888888</v>
      </c>
      <c r="DL7" s="44">
        <v>72</v>
      </c>
      <c r="DM7" s="44">
        <v>291</v>
      </c>
      <c r="DN7" s="44">
        <v>172</v>
      </c>
      <c r="DO7" s="44"/>
      <c r="DP7" s="40" t="s">
        <v>130</v>
      </c>
      <c r="DQ7" s="44">
        <v>305</v>
      </c>
      <c r="DR7" s="44">
        <v>179</v>
      </c>
      <c r="DS7" s="44">
        <v>107</v>
      </c>
      <c r="DT7"/>
      <c r="DU7" s="40" t="s">
        <v>1280</v>
      </c>
      <c r="DV7" s="40" t="s">
        <v>1207</v>
      </c>
      <c r="DW7" s="44">
        <v>3.56</v>
      </c>
      <c r="DX7" s="44">
        <v>1.56</v>
      </c>
      <c r="DY7" s="44">
        <v>25</v>
      </c>
      <c r="DZ7" s="44">
        <v>2022</v>
      </c>
      <c r="EA7"/>
      <c r="EB7" s="40" t="s">
        <v>1243</v>
      </c>
      <c r="EC7" s="40" t="s">
        <v>1207</v>
      </c>
      <c r="ED7" s="44">
        <v>87</v>
      </c>
      <c r="EE7" s="44">
        <v>35</v>
      </c>
      <c r="EF7" s="44">
        <v>21</v>
      </c>
      <c r="EG7" s="44">
        <v>2021</v>
      </c>
      <c r="EH7"/>
      <c r="EI7" s="40" t="s">
        <v>1091</v>
      </c>
      <c r="EJ7" s="44">
        <v>2.3695652173913042</v>
      </c>
      <c r="EK7" s="44">
        <v>0</v>
      </c>
      <c r="EL7" s="44">
        <v>46</v>
      </c>
      <c r="EM7" s="44">
        <v>109</v>
      </c>
      <c r="EN7" s="44"/>
      <c r="EO7" s="44"/>
      <c r="EP7" s="40" t="s">
        <v>130</v>
      </c>
      <c r="EQ7" s="44">
        <v>236</v>
      </c>
      <c r="ER7" s="44">
        <v>178</v>
      </c>
      <c r="ES7" s="44">
        <v>107</v>
      </c>
      <c r="ET7"/>
      <c r="EU7" s="40" t="s">
        <v>253</v>
      </c>
      <c r="EV7" s="40" t="s">
        <v>133</v>
      </c>
      <c r="EW7" s="44">
        <v>1.3703703703703705</v>
      </c>
      <c r="EX7" s="44">
        <v>2.2592592592592591</v>
      </c>
      <c r="EY7" s="44">
        <v>27</v>
      </c>
      <c r="EZ7" s="44">
        <v>2016</v>
      </c>
      <c r="FB7" s="40" t="s">
        <v>1246</v>
      </c>
      <c r="FC7" s="40" t="s">
        <v>792</v>
      </c>
      <c r="FD7" s="44">
        <v>30</v>
      </c>
      <c r="FE7" s="44">
        <v>47</v>
      </c>
      <c r="FF7" s="44">
        <v>21</v>
      </c>
      <c r="FG7" s="44">
        <v>2021</v>
      </c>
      <c r="FH7"/>
      <c r="FI7" s="40" t="s">
        <v>792</v>
      </c>
      <c r="FJ7" s="44">
        <v>0.70588235294117652</v>
      </c>
      <c r="FK7" s="44">
        <v>1.338235294117647</v>
      </c>
      <c r="FL7" s="44">
        <v>68</v>
      </c>
      <c r="FM7" s="44">
        <v>48</v>
      </c>
      <c r="FN7" s="44">
        <v>91</v>
      </c>
      <c r="FO7"/>
      <c r="FP7" s="40" t="s">
        <v>1262</v>
      </c>
      <c r="FQ7" s="44">
        <v>38</v>
      </c>
      <c r="FR7" s="44">
        <v>100</v>
      </c>
      <c r="FS7" s="44">
        <v>64</v>
      </c>
      <c r="FT7"/>
      <c r="FU7" s="274" t="s">
        <v>496</v>
      </c>
      <c r="FV7" s="274" t="s">
        <v>473</v>
      </c>
      <c r="FW7" s="294">
        <v>1</v>
      </c>
      <c r="FX7" s="281">
        <v>8.3333333333333329E-2</v>
      </c>
      <c r="FY7" s="281">
        <v>8.3333333333333329E-2</v>
      </c>
      <c r="FZ7" s="281">
        <v>12</v>
      </c>
      <c r="GA7" s="281">
        <v>2009</v>
      </c>
      <c r="GB7" s="281">
        <v>1</v>
      </c>
      <c r="GC7" s="282">
        <v>1</v>
      </c>
      <c r="GD7" s="45"/>
      <c r="GE7" s="45"/>
      <c r="GF7" s="45"/>
      <c r="GG7" s="45"/>
      <c r="GH7" s="45"/>
      <c r="GI7" s="45"/>
      <c r="GJ7" s="274" t="s">
        <v>975</v>
      </c>
      <c r="GK7" s="274" t="s">
        <v>962</v>
      </c>
      <c r="GL7" s="280">
        <v>0.45833333333333331</v>
      </c>
      <c r="GM7" s="281">
        <v>0.47826086956521741</v>
      </c>
      <c r="GN7" s="281">
        <v>1.0434782608695652</v>
      </c>
      <c r="GO7" s="281">
        <v>1998</v>
      </c>
      <c r="GP7" s="281">
        <v>11</v>
      </c>
      <c r="GQ7" s="282">
        <v>24</v>
      </c>
      <c r="GR7" s="45"/>
      <c r="GS7" s="274" t="s">
        <v>975</v>
      </c>
      <c r="GT7" s="274" t="s">
        <v>962</v>
      </c>
      <c r="GU7" s="280">
        <v>0.45833333333333331</v>
      </c>
      <c r="GV7" s="281">
        <v>11</v>
      </c>
      <c r="GW7" s="281">
        <v>24</v>
      </c>
      <c r="GX7" s="282">
        <v>1998</v>
      </c>
      <c r="GY7"/>
      <c r="GZ7" s="40" t="s">
        <v>132</v>
      </c>
      <c r="HA7" s="44">
        <v>0</v>
      </c>
      <c r="HB7" s="44">
        <v>2</v>
      </c>
      <c r="HC7" s="44">
        <v>195</v>
      </c>
      <c r="HD7" s="44">
        <v>452</v>
      </c>
      <c r="HE7" s="44">
        <v>126</v>
      </c>
      <c r="HF7" s="44">
        <v>239</v>
      </c>
      <c r="HG7" s="44">
        <v>195</v>
      </c>
      <c r="HH7" s="44">
        <v>454</v>
      </c>
      <c r="HI7" s="44">
        <v>98</v>
      </c>
      <c r="HJ7" s="44">
        <v>0</v>
      </c>
      <c r="HK7" s="44">
        <v>0.42951541850220265</v>
      </c>
      <c r="HL7" s="44">
        <v>0.52719665271966532</v>
      </c>
      <c r="HM7" s="44">
        <v>0</v>
      </c>
      <c r="HN7" s="44">
        <v>2.0408163265306121E-2</v>
      </c>
      <c r="HO7" s="44">
        <v>1.989795918367347</v>
      </c>
      <c r="HP7" s="44">
        <v>4.6326530612244898</v>
      </c>
      <c r="HQ7" s="44">
        <v>1.2857142857142858</v>
      </c>
      <c r="HR7" s="44">
        <v>2.4387755102040818</v>
      </c>
      <c r="HS7"/>
      <c r="HT7" s="40" t="s">
        <v>794</v>
      </c>
      <c r="HU7" s="44">
        <v>0.39487179487179486</v>
      </c>
      <c r="HV7" s="44">
        <v>1.54</v>
      </c>
      <c r="HW7" s="44">
        <v>3.9</v>
      </c>
      <c r="HX7" s="44">
        <v>100</v>
      </c>
      <c r="HY7" s="44">
        <v>154</v>
      </c>
      <c r="HZ7" s="44">
        <v>390</v>
      </c>
      <c r="IA7"/>
      <c r="IB7" s="40" t="s">
        <v>304</v>
      </c>
      <c r="IC7" s="44">
        <v>0.53090332805071316</v>
      </c>
      <c r="ID7" s="44">
        <v>3.1603773584905661</v>
      </c>
      <c r="IE7" s="44">
        <v>5.9528301886792452</v>
      </c>
      <c r="IF7" s="44">
        <v>106</v>
      </c>
      <c r="IG7" s="44">
        <v>335</v>
      </c>
      <c r="IH7" s="44">
        <v>631</v>
      </c>
      <c r="II7"/>
      <c r="IJ7" s="40" t="s">
        <v>964</v>
      </c>
      <c r="IK7" s="88">
        <v>0.7277227722772277</v>
      </c>
      <c r="IL7" s="44">
        <v>1.9342105263157894</v>
      </c>
      <c r="IM7" s="44">
        <v>2.6578947368421053</v>
      </c>
      <c r="IN7" s="44">
        <v>76</v>
      </c>
      <c r="IO7" s="44">
        <v>147</v>
      </c>
      <c r="IP7" s="44">
        <v>202</v>
      </c>
      <c r="IQ7"/>
      <c r="IR7" s="40" t="s">
        <v>1106</v>
      </c>
      <c r="IS7" s="40" t="s">
        <v>1029</v>
      </c>
      <c r="IT7" s="44">
        <v>0.75</v>
      </c>
      <c r="IU7" s="44">
        <v>0.27272727272727271</v>
      </c>
      <c r="IV7" s="44">
        <v>0.36363636363636365</v>
      </c>
      <c r="IW7" s="44">
        <v>11</v>
      </c>
      <c r="IX7" s="44">
        <v>1994</v>
      </c>
      <c r="IY7" s="44">
        <v>3</v>
      </c>
      <c r="IZ7" s="44">
        <v>4</v>
      </c>
      <c r="JA7"/>
      <c r="JB7" s="40" t="s">
        <v>1177</v>
      </c>
      <c r="JC7" s="40" t="s">
        <v>1153</v>
      </c>
      <c r="JD7" s="44">
        <v>0.58385093167701863</v>
      </c>
      <c r="JE7" s="44">
        <v>8.1739130434782616</v>
      </c>
      <c r="JF7" s="44">
        <v>14</v>
      </c>
      <c r="JG7" s="44">
        <v>1991</v>
      </c>
      <c r="JH7" s="44">
        <v>188</v>
      </c>
      <c r="JI7" s="44">
        <v>322</v>
      </c>
      <c r="JL7" s="40" t="s">
        <v>262</v>
      </c>
      <c r="JM7" s="40" t="s">
        <v>130</v>
      </c>
      <c r="JN7" s="44">
        <v>0.42</v>
      </c>
      <c r="JO7" s="44">
        <v>0.77777777777777779</v>
      </c>
      <c r="JP7" s="44">
        <v>1.8518518518518519</v>
      </c>
      <c r="JQ7" s="44">
        <v>2016</v>
      </c>
      <c r="JR7" s="44">
        <v>27</v>
      </c>
      <c r="JS7" s="44">
        <v>21</v>
      </c>
      <c r="JT7" s="44">
        <v>50</v>
      </c>
      <c r="JU7" s="44"/>
      <c r="JV7" s="40" t="s">
        <v>1246</v>
      </c>
      <c r="JW7" s="40" t="s">
        <v>792</v>
      </c>
      <c r="JX7" s="44">
        <v>0.8</v>
      </c>
      <c r="JY7" s="44">
        <v>0.95238095238095233</v>
      </c>
      <c r="JZ7" s="44">
        <v>1.1904761904761905</v>
      </c>
      <c r="KA7" s="44">
        <v>2021</v>
      </c>
      <c r="KB7" s="44">
        <v>20</v>
      </c>
      <c r="KC7" s="44">
        <v>25</v>
      </c>
      <c r="KD7"/>
      <c r="KF7" s="40" t="s">
        <v>1207</v>
      </c>
      <c r="KG7" s="61">
        <v>57.090256410256409</v>
      </c>
      <c r="KH7" s="44">
        <v>72</v>
      </c>
      <c r="KI7"/>
      <c r="KJ7" s="274" t="s">
        <v>1208</v>
      </c>
      <c r="KK7" s="274" t="s">
        <v>1207</v>
      </c>
      <c r="KL7" s="280">
        <v>77</v>
      </c>
      <c r="KM7" s="281">
        <v>196</v>
      </c>
      <c r="KN7" s="281">
        <v>0.39285714285714285</v>
      </c>
      <c r="KO7" s="282">
        <v>2020</v>
      </c>
      <c r="KQ7" s="274" t="s">
        <v>797</v>
      </c>
      <c r="KR7" s="274" t="s">
        <v>129</v>
      </c>
      <c r="KS7" s="280">
        <v>204</v>
      </c>
      <c r="KT7" s="281">
        <v>375</v>
      </c>
      <c r="KU7" s="281">
        <v>0.54400000000000004</v>
      </c>
      <c r="KV7" s="282">
        <v>2019</v>
      </c>
      <c r="KX7" s="274" t="s">
        <v>1099</v>
      </c>
      <c r="KY7" s="274" t="s">
        <v>1096</v>
      </c>
      <c r="KZ7" s="280">
        <v>107</v>
      </c>
      <c r="LA7" s="281">
        <v>145</v>
      </c>
      <c r="LB7" s="281">
        <v>0.73793103448275865</v>
      </c>
      <c r="LC7" s="282">
        <v>1994</v>
      </c>
      <c r="LD7"/>
      <c r="LE7" s="283" t="s">
        <v>1207</v>
      </c>
      <c r="LF7" s="284">
        <v>200</v>
      </c>
      <c r="LG7" s="44">
        <v>507</v>
      </c>
      <c r="LH7" s="44">
        <v>0.39447731755424065</v>
      </c>
      <c r="LI7" s="285">
        <v>72</v>
      </c>
      <c r="LJ7"/>
      <c r="LL7" s="283" t="s">
        <v>129</v>
      </c>
      <c r="LM7" s="284">
        <v>513</v>
      </c>
      <c r="LN7" s="44">
        <v>1041</v>
      </c>
      <c r="LO7" s="44">
        <v>0.49279538904899134</v>
      </c>
      <c r="LP7" s="285">
        <v>93</v>
      </c>
      <c r="LQ7"/>
      <c r="LS7" s="283" t="s">
        <v>304</v>
      </c>
      <c r="LT7" s="284">
        <v>233</v>
      </c>
      <c r="LU7" s="44">
        <v>354</v>
      </c>
      <c r="LV7" s="44">
        <v>0.65819209039548021</v>
      </c>
      <c r="LW7" s="285">
        <v>106</v>
      </c>
      <c r="LX7"/>
    </row>
    <row r="8" spans="1:336" ht="15">
      <c r="A8" s="74" t="s">
        <v>777</v>
      </c>
      <c r="B8" s="74">
        <v>2019</v>
      </c>
      <c r="C8" s="74">
        <v>2022</v>
      </c>
      <c r="D8" s="89" t="str">
        <f t="shared" si="0"/>
        <v>Reece Barritt, 2022</v>
      </c>
      <c r="E8" s="89" t="str">
        <f t="shared" si="1"/>
        <v>Reece Barritt, 2022-2019</v>
      </c>
      <c r="F8" s="74">
        <v>27</v>
      </c>
      <c r="G8" s="74">
        <v>14</v>
      </c>
      <c r="H8" s="74">
        <v>56</v>
      </c>
      <c r="I8" s="75">
        <f t="shared" si="2"/>
        <v>0.25</v>
      </c>
      <c r="J8" s="74">
        <v>14</v>
      </c>
      <c r="K8" s="74">
        <v>44</v>
      </c>
      <c r="L8" s="75">
        <f t="shared" si="3"/>
        <v>0.31818181818181818</v>
      </c>
      <c r="M8" s="74">
        <v>32</v>
      </c>
      <c r="N8" s="74">
        <v>46</v>
      </c>
      <c r="O8" s="75">
        <f t="shared" si="4"/>
        <v>0.69565217391304346</v>
      </c>
      <c r="P8" s="74">
        <v>102</v>
      </c>
      <c r="Q8" s="74">
        <v>23</v>
      </c>
      <c r="R8" s="74">
        <v>34</v>
      </c>
      <c r="S8" s="74">
        <v>57</v>
      </c>
      <c r="T8" s="74">
        <v>31</v>
      </c>
      <c r="U8" s="74">
        <v>34</v>
      </c>
      <c r="V8" s="74">
        <v>2</v>
      </c>
      <c r="W8" s="74">
        <v>25</v>
      </c>
      <c r="X8" s="74">
        <v>36</v>
      </c>
      <c r="Y8" s="76">
        <f t="shared" si="5"/>
        <v>3.7777777777777777</v>
      </c>
      <c r="Z8" s="76">
        <f t="shared" si="6"/>
        <v>0.85185185185185186</v>
      </c>
      <c r="AA8" s="76">
        <f t="shared" si="7"/>
        <v>1.2592592592592593</v>
      </c>
      <c r="AB8" s="76">
        <f t="shared" si="8"/>
        <v>2.1111111111111112</v>
      </c>
      <c r="AC8" s="76">
        <f t="shared" si="9"/>
        <v>1.1481481481481481</v>
      </c>
      <c r="AD8" s="76">
        <f t="shared" si="10"/>
        <v>1.2592592592592593</v>
      </c>
      <c r="AE8" s="76">
        <f t="shared" si="11"/>
        <v>7.407407407407407E-2</v>
      </c>
      <c r="AF8" s="76">
        <f t="shared" si="12"/>
        <v>0.92592592592592593</v>
      </c>
      <c r="AG8" s="76">
        <f t="shared" si="13"/>
        <v>1.3333333333333333</v>
      </c>
      <c r="AH8" s="69">
        <f t="shared" si="14"/>
        <v>2.074074074074074</v>
      </c>
      <c r="AI8" s="69">
        <f t="shared" si="15"/>
        <v>1.7037037037037037</v>
      </c>
      <c r="AJ8" s="70">
        <f t="shared" si="16"/>
        <v>0.28000000000000003</v>
      </c>
      <c r="AK8" s="69">
        <f t="shared" si="17"/>
        <v>3.7037037037037037</v>
      </c>
      <c r="AM8" s="40" t="s">
        <v>1177</v>
      </c>
      <c r="AN8" s="40" t="s">
        <v>1153</v>
      </c>
      <c r="AO8" s="61">
        <v>20</v>
      </c>
      <c r="AP8" s="62">
        <v>0.58385093167701863</v>
      </c>
      <c r="AQ8" s="62">
        <v>0.57241379310344831</v>
      </c>
      <c r="AR8" s="44">
        <v>23</v>
      </c>
      <c r="AS8" s="44">
        <v>1991</v>
      </c>
      <c r="AT8"/>
      <c r="AU8" s="40" t="s">
        <v>1005</v>
      </c>
      <c r="AV8" s="40" t="s">
        <v>997</v>
      </c>
      <c r="AW8" s="44">
        <v>501</v>
      </c>
      <c r="AX8" s="44">
        <v>0.56675749318801094</v>
      </c>
      <c r="AY8" s="44">
        <v>0.61594202898550721</v>
      </c>
      <c r="AZ8" s="44">
        <v>23</v>
      </c>
      <c r="BA8" s="44">
        <v>1997</v>
      </c>
      <c r="BB8"/>
      <c r="BC8" s="40" t="s">
        <v>943</v>
      </c>
      <c r="BD8" s="44">
        <v>16.302325581395348</v>
      </c>
      <c r="BE8" s="44">
        <v>0.46801346801346799</v>
      </c>
      <c r="BF8" s="44">
        <v>0.56640625</v>
      </c>
      <c r="BG8" s="44">
        <v>43</v>
      </c>
      <c r="BH8" s="44">
        <v>701</v>
      </c>
      <c r="BI8" s="62"/>
      <c r="BJ8" s="40" t="s">
        <v>732</v>
      </c>
      <c r="BK8" s="44">
        <v>1286</v>
      </c>
      <c r="BL8" s="44">
        <v>0.50978260869565217</v>
      </c>
      <c r="BM8" s="44">
        <v>0.70279720279720281</v>
      </c>
      <c r="BN8" s="44">
        <v>102</v>
      </c>
      <c r="BO8"/>
      <c r="BP8" s="40" t="s">
        <v>1005</v>
      </c>
      <c r="BQ8" s="40" t="s">
        <v>997</v>
      </c>
      <c r="BR8" s="44">
        <v>11.130434782608695</v>
      </c>
      <c r="BS8" s="44">
        <v>4.2608695652173916</v>
      </c>
      <c r="BT8" s="44">
        <v>6.8695652173913047</v>
      </c>
      <c r="BU8" s="44">
        <v>23</v>
      </c>
      <c r="BV8" s="44">
        <v>1997</v>
      </c>
      <c r="BW8" s="62"/>
      <c r="BX8" s="40" t="s">
        <v>797</v>
      </c>
      <c r="BY8" s="40" t="s">
        <v>129</v>
      </c>
      <c r="BZ8" s="44">
        <v>261</v>
      </c>
      <c r="CA8" s="44">
        <v>106</v>
      </c>
      <c r="CB8" s="44">
        <v>155</v>
      </c>
      <c r="CC8" s="44">
        <v>27</v>
      </c>
      <c r="CD8" s="44">
        <v>2019</v>
      </c>
      <c r="CE8"/>
      <c r="CF8" s="40" t="s">
        <v>129</v>
      </c>
      <c r="CG8" s="44">
        <v>7.709677419354839</v>
      </c>
      <c r="CH8" s="44">
        <v>2.956989247311828</v>
      </c>
      <c r="CI8" s="44">
        <v>4.752688172043011</v>
      </c>
      <c r="CJ8" s="44">
        <v>93</v>
      </c>
      <c r="CK8" s="44">
        <v>717</v>
      </c>
      <c r="CL8" s="44">
        <v>275</v>
      </c>
      <c r="CM8" s="44">
        <v>442</v>
      </c>
      <c r="CO8" s="40" t="s">
        <v>997</v>
      </c>
      <c r="CP8" s="44">
        <v>630</v>
      </c>
      <c r="CQ8" s="44">
        <v>262</v>
      </c>
      <c r="CR8" s="44">
        <v>368</v>
      </c>
      <c r="CS8" s="44">
        <v>67</v>
      </c>
      <c r="CT8"/>
      <c r="CU8" s="40" t="s">
        <v>1280</v>
      </c>
      <c r="CV8" s="40" t="s">
        <v>1207</v>
      </c>
      <c r="CW8" s="44">
        <v>5.48</v>
      </c>
      <c r="CX8" s="44">
        <v>2.04</v>
      </c>
      <c r="CY8" s="44">
        <v>25</v>
      </c>
      <c r="CZ8" s="44">
        <v>2022</v>
      </c>
      <c r="DA8" s="62"/>
      <c r="DB8" s="40" t="s">
        <v>1187</v>
      </c>
      <c r="DC8" s="40" t="s">
        <v>1178</v>
      </c>
      <c r="DD8" s="44">
        <v>122</v>
      </c>
      <c r="DE8" s="44">
        <v>81</v>
      </c>
      <c r="DF8" s="44">
        <v>22</v>
      </c>
      <c r="DG8" s="44">
        <v>1991</v>
      </c>
      <c r="DH8"/>
      <c r="DI8" s="40" t="s">
        <v>1178</v>
      </c>
      <c r="DJ8" s="44">
        <v>3.05</v>
      </c>
      <c r="DK8" s="44">
        <v>2.0249999999999999</v>
      </c>
      <c r="DL8" s="44">
        <v>40</v>
      </c>
      <c r="DM8" s="44">
        <v>122</v>
      </c>
      <c r="DN8" s="44">
        <v>81</v>
      </c>
      <c r="DO8" s="44"/>
      <c r="DP8" s="40" t="s">
        <v>1207</v>
      </c>
      <c r="DQ8" s="44">
        <v>291</v>
      </c>
      <c r="DR8" s="44">
        <v>172</v>
      </c>
      <c r="DS8" s="44">
        <v>72</v>
      </c>
      <c r="DT8"/>
      <c r="DU8" s="40" t="s">
        <v>1090</v>
      </c>
      <c r="DV8" s="40" t="s">
        <v>1091</v>
      </c>
      <c r="DW8" s="44">
        <v>3.3913043478260869</v>
      </c>
      <c r="DX8" s="44">
        <v>0</v>
      </c>
      <c r="DY8" s="44">
        <v>23</v>
      </c>
      <c r="DZ8" s="44">
        <v>1994</v>
      </c>
      <c r="EA8"/>
      <c r="EB8" s="40" t="s">
        <v>796</v>
      </c>
      <c r="EC8" s="40" t="s">
        <v>533</v>
      </c>
      <c r="ED8" s="44">
        <v>84</v>
      </c>
      <c r="EE8" s="44">
        <v>49</v>
      </c>
      <c r="EF8" s="44">
        <v>27</v>
      </c>
      <c r="EG8" s="44">
        <v>2019</v>
      </c>
      <c r="EH8"/>
      <c r="EI8" s="40" t="s">
        <v>130</v>
      </c>
      <c r="EJ8" s="44">
        <v>2.2056074766355138</v>
      </c>
      <c r="EK8" s="44">
        <v>1.6635514018691588</v>
      </c>
      <c r="EL8" s="44">
        <v>107</v>
      </c>
      <c r="EM8" s="44">
        <v>236</v>
      </c>
      <c r="EN8" s="44">
        <v>178</v>
      </c>
      <c r="EO8" s="44"/>
      <c r="EP8" s="40" t="s">
        <v>135</v>
      </c>
      <c r="EQ8" s="44">
        <v>202</v>
      </c>
      <c r="ER8" s="44">
        <v>179</v>
      </c>
      <c r="ES8" s="44">
        <v>107</v>
      </c>
      <c r="ET8"/>
      <c r="EU8" s="40" t="s">
        <v>1341</v>
      </c>
      <c r="EV8" s="40" t="s">
        <v>1262</v>
      </c>
      <c r="EW8" s="44">
        <v>1.0384615384615385</v>
      </c>
      <c r="EX8" s="44">
        <v>2.1153846153846154</v>
      </c>
      <c r="EY8" s="44">
        <v>26</v>
      </c>
      <c r="EZ8" s="44">
        <v>2023</v>
      </c>
      <c r="FB8" s="40" t="s">
        <v>306</v>
      </c>
      <c r="FC8" s="40" t="s">
        <v>278</v>
      </c>
      <c r="FD8" s="44">
        <v>29</v>
      </c>
      <c r="FE8" s="44">
        <v>66</v>
      </c>
      <c r="FF8" s="44">
        <v>30</v>
      </c>
      <c r="FG8" s="44">
        <v>2014</v>
      </c>
      <c r="FH8"/>
      <c r="FI8" s="40" t="s">
        <v>425</v>
      </c>
      <c r="FJ8" s="44">
        <v>0.62</v>
      </c>
      <c r="FK8" s="44">
        <v>1</v>
      </c>
      <c r="FL8" s="44">
        <v>50</v>
      </c>
      <c r="FM8" s="44">
        <v>31</v>
      </c>
      <c r="FN8" s="44">
        <v>50</v>
      </c>
      <c r="FO8"/>
      <c r="FP8" s="40" t="s">
        <v>133</v>
      </c>
      <c r="FQ8" s="44">
        <v>37</v>
      </c>
      <c r="FR8" s="44">
        <v>61</v>
      </c>
      <c r="FS8" s="44">
        <v>27</v>
      </c>
      <c r="FT8"/>
      <c r="FU8" s="274" t="s">
        <v>261</v>
      </c>
      <c r="FV8" s="274" t="s">
        <v>900</v>
      </c>
      <c r="FW8" s="294">
        <v>0.66666666666666663</v>
      </c>
      <c r="FX8" s="281">
        <v>0.2</v>
      </c>
      <c r="FY8" s="281">
        <v>0.13333333333333333</v>
      </c>
      <c r="FZ8" s="281">
        <v>15</v>
      </c>
      <c r="GA8" s="281">
        <v>2016</v>
      </c>
      <c r="GB8" s="281">
        <v>2</v>
      </c>
      <c r="GC8" s="282">
        <v>3</v>
      </c>
      <c r="GJ8" s="274" t="s">
        <v>1100</v>
      </c>
      <c r="GK8" s="274" t="s">
        <v>1095</v>
      </c>
      <c r="GL8" s="280">
        <v>0.44134078212290501</v>
      </c>
      <c r="GM8" s="281">
        <v>3.4347826086956523</v>
      </c>
      <c r="GN8" s="281">
        <v>7.7826086956521738</v>
      </c>
      <c r="GO8" s="281">
        <v>1994</v>
      </c>
      <c r="GP8" s="281">
        <v>79</v>
      </c>
      <c r="GQ8" s="282">
        <v>179</v>
      </c>
      <c r="GS8" s="274" t="s">
        <v>1100</v>
      </c>
      <c r="GT8" s="274" t="s">
        <v>1095</v>
      </c>
      <c r="GU8" s="280">
        <v>0.44134078212290501</v>
      </c>
      <c r="GV8" s="281">
        <v>79</v>
      </c>
      <c r="GW8" s="281">
        <v>179</v>
      </c>
      <c r="GX8" s="282">
        <v>1994</v>
      </c>
      <c r="GY8"/>
      <c r="GZ8" s="40" t="s">
        <v>900</v>
      </c>
      <c r="HA8" s="44">
        <v>9</v>
      </c>
      <c r="HB8" s="44">
        <v>31</v>
      </c>
      <c r="HC8" s="44">
        <v>15</v>
      </c>
      <c r="HD8" s="44">
        <v>46</v>
      </c>
      <c r="HE8" s="44">
        <v>10</v>
      </c>
      <c r="HF8" s="44">
        <v>22</v>
      </c>
      <c r="HG8" s="44">
        <v>24</v>
      </c>
      <c r="HH8" s="44">
        <v>77</v>
      </c>
      <c r="HI8" s="44">
        <v>44</v>
      </c>
      <c r="HJ8" s="44">
        <v>0.29032258064516131</v>
      </c>
      <c r="HK8" s="44">
        <v>0.31168831168831168</v>
      </c>
      <c r="HL8" s="44">
        <v>0.45454545454545453</v>
      </c>
      <c r="HM8" s="44">
        <v>0.20454545454545456</v>
      </c>
      <c r="HN8" s="44">
        <v>0.70454545454545459</v>
      </c>
      <c r="HO8" s="44">
        <v>0.54545454545454541</v>
      </c>
      <c r="HP8" s="44">
        <v>1.75</v>
      </c>
      <c r="HQ8" s="44">
        <v>0.22727272727272727</v>
      </c>
      <c r="HR8" s="44">
        <v>0.5</v>
      </c>
      <c r="HS8"/>
      <c r="HT8" s="40" t="s">
        <v>1207</v>
      </c>
      <c r="HU8" s="44">
        <v>0.39447731755424065</v>
      </c>
      <c r="HV8" s="44">
        <v>2.7777777777777777</v>
      </c>
      <c r="HW8" s="44">
        <v>7.041666666666667</v>
      </c>
      <c r="HX8" s="44">
        <v>72</v>
      </c>
      <c r="HY8" s="44">
        <v>200</v>
      </c>
      <c r="HZ8" s="44">
        <v>507</v>
      </c>
      <c r="IA8"/>
      <c r="IB8" s="40" t="s">
        <v>1153</v>
      </c>
      <c r="IC8" s="44">
        <v>0.51790633608815428</v>
      </c>
      <c r="ID8" s="44">
        <v>6.064516129032258</v>
      </c>
      <c r="IE8" s="44">
        <v>11.709677419354838</v>
      </c>
      <c r="IF8" s="44">
        <v>62</v>
      </c>
      <c r="IG8" s="44">
        <v>376</v>
      </c>
      <c r="IH8" s="44">
        <v>726</v>
      </c>
      <c r="II8"/>
      <c r="IJ8" s="40" t="s">
        <v>962</v>
      </c>
      <c r="IK8" s="88">
        <v>0.71666666666666667</v>
      </c>
      <c r="IL8" s="44">
        <v>1.303030303030303</v>
      </c>
      <c r="IM8" s="44">
        <v>1.8181818181818181</v>
      </c>
      <c r="IN8" s="44">
        <v>33</v>
      </c>
      <c r="IO8" s="44">
        <v>43</v>
      </c>
      <c r="IP8" s="44">
        <v>60</v>
      </c>
      <c r="IQ8"/>
      <c r="IR8" s="40" t="s">
        <v>1189</v>
      </c>
      <c r="IS8" s="40" t="s">
        <v>1095</v>
      </c>
      <c r="IT8" s="44">
        <v>0.7142857142857143</v>
      </c>
      <c r="IU8" s="44">
        <v>0.41666666666666669</v>
      </c>
      <c r="IV8" s="44">
        <v>0.58333333333333337</v>
      </c>
      <c r="IW8" s="44">
        <v>12</v>
      </c>
      <c r="IX8" s="44">
        <v>1991</v>
      </c>
      <c r="IY8" s="44">
        <v>5</v>
      </c>
      <c r="IZ8" s="44">
        <v>7</v>
      </c>
      <c r="JA8"/>
      <c r="JB8" s="40" t="s">
        <v>1245</v>
      </c>
      <c r="JC8" s="40" t="s">
        <v>793</v>
      </c>
      <c r="JD8" s="44">
        <v>0.57317073170731703</v>
      </c>
      <c r="JE8" s="44">
        <v>2.2380952380952381</v>
      </c>
      <c r="JF8" s="44">
        <v>3.9047619047619047</v>
      </c>
      <c r="JG8" s="44">
        <v>2021</v>
      </c>
      <c r="JH8" s="44">
        <v>47</v>
      </c>
      <c r="JI8" s="44">
        <v>82</v>
      </c>
      <c r="JL8" s="40" t="s">
        <v>254</v>
      </c>
      <c r="JM8" s="40" t="s">
        <v>132</v>
      </c>
      <c r="JN8" s="44">
        <v>0.62337662337662336</v>
      </c>
      <c r="JO8" s="44">
        <v>1.7777777777777777</v>
      </c>
      <c r="JP8" s="44">
        <v>2.8518518518518516</v>
      </c>
      <c r="JQ8" s="44">
        <v>2016</v>
      </c>
      <c r="JR8" s="44">
        <v>27</v>
      </c>
      <c r="JS8" s="44">
        <v>48</v>
      </c>
      <c r="JT8" s="44">
        <v>77</v>
      </c>
      <c r="JU8" s="44"/>
      <c r="JV8" s="40" t="s">
        <v>738</v>
      </c>
      <c r="JW8" s="40" t="s">
        <v>131</v>
      </c>
      <c r="JX8" s="44">
        <v>0.78947368421052633</v>
      </c>
      <c r="JY8" s="44">
        <v>1.0714285714285714</v>
      </c>
      <c r="JZ8" s="44">
        <v>1.3571428571428572</v>
      </c>
      <c r="KA8" s="44">
        <v>2018</v>
      </c>
      <c r="KB8" s="44">
        <v>30</v>
      </c>
      <c r="KC8" s="44">
        <v>38</v>
      </c>
      <c r="KD8"/>
      <c r="KF8" s="40" t="s">
        <v>732</v>
      </c>
      <c r="KG8" s="61">
        <v>50.826007326007328</v>
      </c>
      <c r="KH8" s="44">
        <v>102</v>
      </c>
      <c r="KI8"/>
      <c r="KJ8" s="274" t="s">
        <v>1280</v>
      </c>
      <c r="KK8" s="274" t="s">
        <v>1207</v>
      </c>
      <c r="KL8" s="280">
        <v>73</v>
      </c>
      <c r="KM8" s="281">
        <v>182</v>
      </c>
      <c r="KN8" s="281">
        <v>0.40109890109890112</v>
      </c>
      <c r="KO8" s="282">
        <v>2022</v>
      </c>
      <c r="KQ8" s="274" t="s">
        <v>1280</v>
      </c>
      <c r="KR8" s="274" t="s">
        <v>1207</v>
      </c>
      <c r="KS8" s="280">
        <v>192</v>
      </c>
      <c r="KT8" s="281">
        <v>375</v>
      </c>
      <c r="KU8" s="281">
        <v>0.51200000000000001</v>
      </c>
      <c r="KV8" s="282">
        <v>2022</v>
      </c>
      <c r="KX8" s="274" t="s">
        <v>406</v>
      </c>
      <c r="KY8" s="274" t="s">
        <v>387</v>
      </c>
      <c r="KZ8" s="280">
        <v>107</v>
      </c>
      <c r="LA8" s="281">
        <v>145</v>
      </c>
      <c r="LB8" s="281">
        <v>0.73793103448275865</v>
      </c>
      <c r="LC8" s="282">
        <v>2008</v>
      </c>
      <c r="LD8"/>
      <c r="LE8" s="283" t="s">
        <v>794</v>
      </c>
      <c r="LF8" s="284">
        <v>154</v>
      </c>
      <c r="LG8" s="44">
        <v>390</v>
      </c>
      <c r="LH8" s="44">
        <v>0.39487179487179486</v>
      </c>
      <c r="LI8" s="285">
        <v>100</v>
      </c>
      <c r="LJ8"/>
      <c r="LL8" s="283" t="s">
        <v>732</v>
      </c>
      <c r="LM8" s="284">
        <v>469</v>
      </c>
      <c r="LN8" s="44">
        <v>920</v>
      </c>
      <c r="LO8" s="44">
        <v>0.50978260869565217</v>
      </c>
      <c r="LP8" s="285">
        <v>102</v>
      </c>
      <c r="LQ8"/>
      <c r="LS8" s="283" t="s">
        <v>135</v>
      </c>
      <c r="LT8" s="284">
        <v>230</v>
      </c>
      <c r="LU8" s="44">
        <v>367</v>
      </c>
      <c r="LV8" s="44">
        <v>0.6267029972752044</v>
      </c>
      <c r="LW8" s="285">
        <v>107</v>
      </c>
      <c r="LX8"/>
    </row>
    <row r="9" spans="1:336" ht="15">
      <c r="A9" s="74" t="s">
        <v>525</v>
      </c>
      <c r="B9" s="74">
        <v>2019</v>
      </c>
      <c r="C9" s="74">
        <v>2020</v>
      </c>
      <c r="D9" s="89" t="str">
        <f t="shared" si="0"/>
        <v>Jo Bishop, 2020</v>
      </c>
      <c r="E9" s="89" t="str">
        <f t="shared" si="1"/>
        <v>Jo Bishop, 2020-2019</v>
      </c>
      <c r="F9" s="74">
        <v>22</v>
      </c>
      <c r="G9" s="74"/>
      <c r="H9" s="74">
        <v>3</v>
      </c>
      <c r="I9" s="75">
        <f t="shared" si="2"/>
        <v>0</v>
      </c>
      <c r="J9" s="74">
        <v>19</v>
      </c>
      <c r="K9" s="74">
        <v>36</v>
      </c>
      <c r="L9" s="75">
        <f t="shared" si="3"/>
        <v>0.52777777777777779</v>
      </c>
      <c r="M9" s="74">
        <v>5</v>
      </c>
      <c r="N9" s="74">
        <v>13</v>
      </c>
      <c r="O9" s="75">
        <f t="shared" si="4"/>
        <v>0.38461538461538464</v>
      </c>
      <c r="P9" s="74">
        <v>43</v>
      </c>
      <c r="Q9" s="74">
        <v>22</v>
      </c>
      <c r="R9" s="74">
        <v>37</v>
      </c>
      <c r="S9" s="74">
        <v>59</v>
      </c>
      <c r="T9" s="74">
        <v>11</v>
      </c>
      <c r="U9" s="74">
        <v>13</v>
      </c>
      <c r="V9" s="74"/>
      <c r="W9" s="74">
        <v>14</v>
      </c>
      <c r="X9" s="74">
        <v>16</v>
      </c>
      <c r="Y9" s="76">
        <f t="shared" si="5"/>
        <v>1.9545454545454546</v>
      </c>
      <c r="Z9" s="76">
        <f t="shared" si="6"/>
        <v>1</v>
      </c>
      <c r="AA9" s="76">
        <f t="shared" si="7"/>
        <v>1.6818181818181819</v>
      </c>
      <c r="AB9" s="76">
        <f t="shared" si="8"/>
        <v>2.6818181818181817</v>
      </c>
      <c r="AC9" s="76">
        <f t="shared" si="9"/>
        <v>0.5</v>
      </c>
      <c r="AD9" s="76">
        <f t="shared" si="10"/>
        <v>0.59090909090909094</v>
      </c>
      <c r="AE9" s="76">
        <f t="shared" si="11"/>
        <v>0</v>
      </c>
      <c r="AF9" s="76">
        <f t="shared" si="12"/>
        <v>0.63636363636363635</v>
      </c>
      <c r="AG9" s="76">
        <f t="shared" si="13"/>
        <v>0.72727272727272729</v>
      </c>
      <c r="AH9" s="69">
        <f t="shared" si="14"/>
        <v>0.13636363636363635</v>
      </c>
      <c r="AI9" s="69">
        <f t="shared" si="15"/>
        <v>0.59090909090909094</v>
      </c>
      <c r="AJ9" s="70">
        <f t="shared" si="16"/>
        <v>0.48717948717948717</v>
      </c>
      <c r="AK9" s="69">
        <f t="shared" si="17"/>
        <v>1.7727272727272727</v>
      </c>
      <c r="AM9" s="40" t="s">
        <v>1100</v>
      </c>
      <c r="AN9" s="40" t="s">
        <v>1095</v>
      </c>
      <c r="AO9" s="61">
        <v>19.826086956521738</v>
      </c>
      <c r="AP9" s="62">
        <v>0.40233236151603496</v>
      </c>
      <c r="AQ9" s="62">
        <v>0.61212121212121207</v>
      </c>
      <c r="AR9" s="44">
        <v>23</v>
      </c>
      <c r="AS9" s="44">
        <v>1994</v>
      </c>
      <c r="AT9"/>
      <c r="AU9" s="40" t="s">
        <v>1280</v>
      </c>
      <c r="AV9" s="40" t="s">
        <v>1207</v>
      </c>
      <c r="AW9" s="44">
        <v>492</v>
      </c>
      <c r="AX9" s="44">
        <v>0.51200000000000001</v>
      </c>
      <c r="AY9" s="44">
        <v>0.67307692307692313</v>
      </c>
      <c r="AZ9" s="44">
        <v>25</v>
      </c>
      <c r="BA9" s="44">
        <v>2022</v>
      </c>
      <c r="BB9"/>
      <c r="BC9" s="40" t="s">
        <v>1091</v>
      </c>
      <c r="BD9" s="44">
        <v>15.065217391304348</v>
      </c>
      <c r="BE9" s="44">
        <v>0.41776315789473684</v>
      </c>
      <c r="BF9" s="44">
        <v>0.62385321100917435</v>
      </c>
      <c r="BG9" s="44">
        <v>46</v>
      </c>
      <c r="BH9" s="44">
        <v>693</v>
      </c>
      <c r="BI9" s="62"/>
      <c r="BJ9" s="40" t="s">
        <v>304</v>
      </c>
      <c r="BK9" s="44">
        <v>1223</v>
      </c>
      <c r="BL9" s="44">
        <v>0.53090332805071316</v>
      </c>
      <c r="BM9" s="44">
        <v>0.65819209039548021</v>
      </c>
      <c r="BN9" s="44">
        <v>106</v>
      </c>
      <c r="BO9"/>
      <c r="BP9" s="40" t="s">
        <v>1177</v>
      </c>
      <c r="BQ9" s="40" t="s">
        <v>1153</v>
      </c>
      <c r="BR9" s="44">
        <v>10.652173913043478</v>
      </c>
      <c r="BS9" s="44">
        <v>4</v>
      </c>
      <c r="BT9" s="44">
        <v>6.6521739130434785</v>
      </c>
      <c r="BU9" s="44">
        <v>23</v>
      </c>
      <c r="BV9" s="44">
        <v>1991</v>
      </c>
      <c r="BW9" s="62"/>
      <c r="BX9" s="40" t="s">
        <v>1005</v>
      </c>
      <c r="BY9" s="40" t="s">
        <v>997</v>
      </c>
      <c r="BZ9" s="44">
        <v>256</v>
      </c>
      <c r="CA9" s="44">
        <v>98</v>
      </c>
      <c r="CB9" s="44">
        <v>158</v>
      </c>
      <c r="CC9" s="44">
        <v>23</v>
      </c>
      <c r="CD9" s="44">
        <v>1997</v>
      </c>
      <c r="CE9"/>
      <c r="CF9" s="40" t="s">
        <v>1157</v>
      </c>
      <c r="CG9" s="44">
        <v>7.5384615384615383</v>
      </c>
      <c r="CH9" s="44">
        <v>3.4615384615384617</v>
      </c>
      <c r="CI9" s="44">
        <v>4.0769230769230766</v>
      </c>
      <c r="CJ9" s="44">
        <v>13</v>
      </c>
      <c r="CK9" s="44">
        <v>98</v>
      </c>
      <c r="CL9" s="44">
        <v>45</v>
      </c>
      <c r="CM9" s="44">
        <v>53</v>
      </c>
      <c r="CO9" s="40" t="s">
        <v>304</v>
      </c>
      <c r="CP9" s="44">
        <v>594</v>
      </c>
      <c r="CQ9" s="44">
        <v>256</v>
      </c>
      <c r="CR9" s="44">
        <v>338</v>
      </c>
      <c r="CS9" s="44">
        <v>106</v>
      </c>
      <c r="CT9"/>
      <c r="CU9" s="40" t="s">
        <v>1134</v>
      </c>
      <c r="CV9" s="40" t="s">
        <v>1096</v>
      </c>
      <c r="CW9" s="44">
        <v>5.2608695652173916</v>
      </c>
      <c r="CX9" s="44">
        <v>3.652173913043478</v>
      </c>
      <c r="CY9" s="44">
        <v>23</v>
      </c>
      <c r="CZ9" s="44">
        <v>1993</v>
      </c>
      <c r="DA9" s="62"/>
      <c r="DB9" s="40" t="s">
        <v>1134</v>
      </c>
      <c r="DC9" s="40" t="s">
        <v>1096</v>
      </c>
      <c r="DD9" s="44">
        <v>121</v>
      </c>
      <c r="DE9" s="44">
        <v>84</v>
      </c>
      <c r="DF9" s="44">
        <v>23</v>
      </c>
      <c r="DG9" s="44">
        <v>1993</v>
      </c>
      <c r="DH9"/>
      <c r="DI9" s="40" t="s">
        <v>1091</v>
      </c>
      <c r="DJ9" s="44">
        <v>2.9130434782608696</v>
      </c>
      <c r="DK9" s="44">
        <v>3.1956521739130435</v>
      </c>
      <c r="DL9" s="44">
        <v>46</v>
      </c>
      <c r="DM9" s="44">
        <v>134</v>
      </c>
      <c r="DN9" s="44">
        <v>147</v>
      </c>
      <c r="DO9" s="44"/>
      <c r="DP9" s="40" t="s">
        <v>733</v>
      </c>
      <c r="DQ9" s="44">
        <v>277</v>
      </c>
      <c r="DR9" s="44">
        <v>204</v>
      </c>
      <c r="DS9" s="44">
        <v>98</v>
      </c>
      <c r="DT9"/>
      <c r="DU9" s="40" t="s">
        <v>796</v>
      </c>
      <c r="DV9" s="40" t="s">
        <v>533</v>
      </c>
      <c r="DW9" s="44">
        <v>3.1111111111111112</v>
      </c>
      <c r="DX9" s="44">
        <v>1.8148148148148149</v>
      </c>
      <c r="DY9" s="44">
        <v>27</v>
      </c>
      <c r="DZ9" s="44">
        <v>2019</v>
      </c>
      <c r="EA9"/>
      <c r="EB9" s="40" t="s">
        <v>255</v>
      </c>
      <c r="EC9" s="40" t="s">
        <v>135</v>
      </c>
      <c r="ED9" s="44">
        <v>81</v>
      </c>
      <c r="EE9" s="44">
        <v>36</v>
      </c>
      <c r="EF9" s="44">
        <v>27</v>
      </c>
      <c r="EG9" s="44">
        <v>2016</v>
      </c>
      <c r="EH9"/>
      <c r="EI9" s="40" t="s">
        <v>1003</v>
      </c>
      <c r="EJ9" s="44">
        <v>2.1818181818181817</v>
      </c>
      <c r="EK9" s="44">
        <v>0</v>
      </c>
      <c r="EL9" s="44">
        <v>66</v>
      </c>
      <c r="EM9" s="44">
        <v>144</v>
      </c>
      <c r="EN9" s="44"/>
      <c r="EO9" s="44"/>
      <c r="EP9" s="40" t="s">
        <v>131</v>
      </c>
      <c r="EQ9" s="44">
        <v>167</v>
      </c>
      <c r="ER9" s="44">
        <v>174</v>
      </c>
      <c r="ES9" s="44">
        <v>106</v>
      </c>
      <c r="ET9"/>
      <c r="EU9" s="40" t="s">
        <v>306</v>
      </c>
      <c r="EV9" s="40" t="s">
        <v>278</v>
      </c>
      <c r="EW9" s="44">
        <v>0.96666666666666667</v>
      </c>
      <c r="EX9" s="44">
        <v>2.2000000000000002</v>
      </c>
      <c r="EY9" s="44">
        <v>30</v>
      </c>
      <c r="EZ9" s="44">
        <v>2014</v>
      </c>
      <c r="FB9" s="40" t="s">
        <v>1341</v>
      </c>
      <c r="FC9" s="40" t="s">
        <v>1262</v>
      </c>
      <c r="FD9" s="44">
        <v>27</v>
      </c>
      <c r="FE9" s="44">
        <v>55</v>
      </c>
      <c r="FF9" s="44">
        <v>26</v>
      </c>
      <c r="FG9" s="44">
        <v>2023</v>
      </c>
      <c r="FH9"/>
      <c r="FI9" s="40" t="s">
        <v>1262</v>
      </c>
      <c r="FJ9" s="44">
        <v>0.59375</v>
      </c>
      <c r="FK9" s="44">
        <v>1.5625</v>
      </c>
      <c r="FL9" s="44">
        <v>64</v>
      </c>
      <c r="FM9" s="44">
        <v>38</v>
      </c>
      <c r="FN9" s="44">
        <v>100</v>
      </c>
      <c r="FO9"/>
      <c r="FP9" s="40" t="s">
        <v>135</v>
      </c>
      <c r="FQ9" s="44">
        <v>35</v>
      </c>
      <c r="FR9" s="44">
        <v>179</v>
      </c>
      <c r="FS9" s="44">
        <v>107</v>
      </c>
      <c r="FT9"/>
      <c r="FU9" s="274" t="s">
        <v>1009</v>
      </c>
      <c r="FV9" s="274" t="s">
        <v>968</v>
      </c>
      <c r="FW9" s="294">
        <v>0.5714285714285714</v>
      </c>
      <c r="FX9" s="281">
        <v>0.30434782608695654</v>
      </c>
      <c r="FY9" s="281">
        <v>0.17391304347826086</v>
      </c>
      <c r="FZ9" s="281">
        <v>23</v>
      </c>
      <c r="GA9" s="281">
        <v>1997</v>
      </c>
      <c r="GB9" s="281">
        <v>4</v>
      </c>
      <c r="GC9" s="282">
        <v>7</v>
      </c>
      <c r="GJ9" s="274" t="s">
        <v>936</v>
      </c>
      <c r="GK9" s="274" t="s">
        <v>937</v>
      </c>
      <c r="GL9" s="280">
        <v>0.4358974358974359</v>
      </c>
      <c r="GM9" s="281">
        <v>0.89473684210526316</v>
      </c>
      <c r="GN9" s="281">
        <v>2.0526315789473686</v>
      </c>
      <c r="GO9" s="281">
        <v>1999</v>
      </c>
      <c r="GP9" s="281">
        <v>17</v>
      </c>
      <c r="GQ9" s="282">
        <v>39</v>
      </c>
      <c r="GS9" s="274" t="s">
        <v>936</v>
      </c>
      <c r="GT9" s="274" t="s">
        <v>937</v>
      </c>
      <c r="GU9" s="280">
        <v>0.4358974358974359</v>
      </c>
      <c r="GV9" s="281">
        <v>17</v>
      </c>
      <c r="GW9" s="281">
        <v>39</v>
      </c>
      <c r="GX9" s="282">
        <v>1999</v>
      </c>
      <c r="GZ9" s="40" t="s">
        <v>133</v>
      </c>
      <c r="HA9" s="44">
        <v>30</v>
      </c>
      <c r="HB9" s="44">
        <v>87</v>
      </c>
      <c r="HC9" s="44">
        <v>118</v>
      </c>
      <c r="HD9" s="44">
        <v>199</v>
      </c>
      <c r="HE9" s="44">
        <v>71</v>
      </c>
      <c r="HF9" s="44">
        <v>124</v>
      </c>
      <c r="HG9" s="44">
        <v>148</v>
      </c>
      <c r="HH9" s="44">
        <v>286</v>
      </c>
      <c r="HI9" s="44">
        <v>27</v>
      </c>
      <c r="HJ9" s="44">
        <v>0.34482758620689657</v>
      </c>
      <c r="HK9" s="44">
        <v>0.5174825174825175</v>
      </c>
      <c r="HL9" s="44">
        <v>0.57258064516129037</v>
      </c>
      <c r="HM9" s="44">
        <v>1.1111111111111112</v>
      </c>
      <c r="HN9" s="44">
        <v>3.2222222222222223</v>
      </c>
      <c r="HO9" s="44">
        <v>5.4814814814814818</v>
      </c>
      <c r="HP9" s="44">
        <v>10.592592592592593</v>
      </c>
      <c r="HQ9" s="44">
        <v>2.6296296296296298</v>
      </c>
      <c r="HR9" s="44">
        <v>4.5925925925925926</v>
      </c>
      <c r="HS9"/>
      <c r="HT9" s="40" t="s">
        <v>962</v>
      </c>
      <c r="HU9" s="44">
        <v>0.39285714285714285</v>
      </c>
      <c r="HV9" s="44">
        <v>0.33333333333333331</v>
      </c>
      <c r="HW9" s="44">
        <v>0.84848484848484851</v>
      </c>
      <c r="HX9" s="44">
        <v>33</v>
      </c>
      <c r="HY9" s="44">
        <v>11</v>
      </c>
      <c r="HZ9" s="44">
        <v>28</v>
      </c>
      <c r="IA9"/>
      <c r="IB9" s="40" t="s">
        <v>133</v>
      </c>
      <c r="IC9" s="44">
        <v>0.5174825174825175</v>
      </c>
      <c r="ID9" s="44">
        <v>5.4814814814814818</v>
      </c>
      <c r="IE9" s="44">
        <v>10.592592592592593</v>
      </c>
      <c r="IF9" s="44">
        <v>27</v>
      </c>
      <c r="IG9" s="44">
        <v>148</v>
      </c>
      <c r="IH9" s="44">
        <v>286</v>
      </c>
      <c r="II9"/>
      <c r="IJ9" s="40" t="s">
        <v>390</v>
      </c>
      <c r="IK9" s="88">
        <v>0.71590909090909094</v>
      </c>
      <c r="IL9" s="44">
        <v>2.7</v>
      </c>
      <c r="IM9" s="44">
        <v>3.7714285714285714</v>
      </c>
      <c r="IN9" s="44">
        <v>70</v>
      </c>
      <c r="IO9" s="44">
        <v>189</v>
      </c>
      <c r="IP9" s="44">
        <v>264</v>
      </c>
      <c r="IQ9"/>
      <c r="IR9" s="40" t="s">
        <v>1137</v>
      </c>
      <c r="IS9" s="40" t="s">
        <v>1128</v>
      </c>
      <c r="IT9" s="44">
        <v>0.66666666666666663</v>
      </c>
      <c r="IU9" s="44">
        <v>0.15384615384615385</v>
      </c>
      <c r="IV9" s="44">
        <v>0.23076923076923078</v>
      </c>
      <c r="IW9" s="44">
        <v>13</v>
      </c>
      <c r="IX9" s="44">
        <v>1993</v>
      </c>
      <c r="IY9" s="44">
        <v>2</v>
      </c>
      <c r="IZ9" s="44">
        <v>3</v>
      </c>
      <c r="JA9"/>
      <c r="JB9" s="40" t="s">
        <v>740</v>
      </c>
      <c r="JC9" s="40" t="s">
        <v>732</v>
      </c>
      <c r="JD9" s="44">
        <v>0.57065217391304346</v>
      </c>
      <c r="JE9" s="44">
        <v>3.75</v>
      </c>
      <c r="JF9" s="44">
        <v>6.5714285714285712</v>
      </c>
      <c r="JG9" s="44">
        <v>2018</v>
      </c>
      <c r="JH9" s="44">
        <v>105</v>
      </c>
      <c r="JI9" s="44">
        <v>184</v>
      </c>
      <c r="JL9" s="40" t="s">
        <v>258</v>
      </c>
      <c r="JM9" s="40" t="s">
        <v>250</v>
      </c>
      <c r="JN9" s="44">
        <v>0.45945945945945948</v>
      </c>
      <c r="JO9" s="44">
        <v>0.62962962962962965</v>
      </c>
      <c r="JP9" s="44">
        <v>1.3703703703703705</v>
      </c>
      <c r="JQ9" s="44">
        <v>2016</v>
      </c>
      <c r="JR9" s="44">
        <v>27</v>
      </c>
      <c r="JS9" s="44">
        <v>17</v>
      </c>
      <c r="JT9" s="44">
        <v>37</v>
      </c>
      <c r="JU9" s="44"/>
      <c r="JV9" s="40" t="s">
        <v>977</v>
      </c>
      <c r="JW9" s="40" t="s">
        <v>964</v>
      </c>
      <c r="JX9" s="44">
        <v>0.77319587628865982</v>
      </c>
      <c r="JY9" s="44">
        <v>3.2608695652173911</v>
      </c>
      <c r="JZ9" s="44">
        <v>4.2173913043478262</v>
      </c>
      <c r="KA9" s="44">
        <v>1998</v>
      </c>
      <c r="KB9" s="44">
        <v>75</v>
      </c>
      <c r="KC9" s="44">
        <v>97</v>
      </c>
      <c r="KD9"/>
      <c r="KF9" s="40" t="s">
        <v>997</v>
      </c>
      <c r="KG9" s="61">
        <v>48.918972332015812</v>
      </c>
      <c r="KH9" s="44">
        <v>67</v>
      </c>
      <c r="KI9"/>
      <c r="KJ9" s="274" t="s">
        <v>255</v>
      </c>
      <c r="KK9" s="274" t="s">
        <v>135</v>
      </c>
      <c r="KL9" s="280">
        <v>68</v>
      </c>
      <c r="KM9" s="281">
        <v>226</v>
      </c>
      <c r="KN9" s="281">
        <v>0.30088495575221241</v>
      </c>
      <c r="KO9" s="282">
        <v>2016</v>
      </c>
      <c r="KQ9" s="274" t="s">
        <v>1177</v>
      </c>
      <c r="KR9" s="274" t="s">
        <v>1153</v>
      </c>
      <c r="KS9" s="280">
        <v>188</v>
      </c>
      <c r="KT9" s="281">
        <v>322</v>
      </c>
      <c r="KU9" s="281">
        <v>0.58385093167701863</v>
      </c>
      <c r="KV9" s="282">
        <v>1991</v>
      </c>
      <c r="KX9" s="274" t="s">
        <v>797</v>
      </c>
      <c r="KY9" s="274" t="s">
        <v>129</v>
      </c>
      <c r="KZ9" s="280">
        <v>102</v>
      </c>
      <c r="LA9" s="281">
        <v>151</v>
      </c>
      <c r="LB9" s="281">
        <v>0.67549668874172186</v>
      </c>
      <c r="LC9" s="282">
        <v>2019</v>
      </c>
      <c r="LD9"/>
      <c r="LE9" s="283" t="s">
        <v>732</v>
      </c>
      <c r="LF9" s="284">
        <v>147</v>
      </c>
      <c r="LG9" s="44">
        <v>391</v>
      </c>
      <c r="LH9" s="44">
        <v>0.37595907928388744</v>
      </c>
      <c r="LI9" s="285">
        <v>102</v>
      </c>
      <c r="LJ9"/>
      <c r="LL9" s="283" t="s">
        <v>997</v>
      </c>
      <c r="LM9" s="284">
        <v>455</v>
      </c>
      <c r="LN9" s="44">
        <v>906</v>
      </c>
      <c r="LO9" s="44">
        <v>0.50220750551876381</v>
      </c>
      <c r="LP9" s="285">
        <v>67</v>
      </c>
      <c r="LQ9"/>
      <c r="LS9" s="283" t="s">
        <v>732</v>
      </c>
      <c r="LT9" s="284">
        <v>201</v>
      </c>
      <c r="LU9" s="44">
        <v>286</v>
      </c>
      <c r="LV9" s="44">
        <v>0.70279720279720281</v>
      </c>
      <c r="LW9" s="285">
        <v>102</v>
      </c>
      <c r="LX9"/>
    </row>
    <row r="10" spans="1:336" ht="15">
      <c r="A10" s="74" t="s">
        <v>523</v>
      </c>
      <c r="B10" s="74">
        <v>2019</v>
      </c>
      <c r="C10" s="74">
        <v>2019</v>
      </c>
      <c r="D10" s="89" t="str">
        <f t="shared" si="0"/>
        <v>Nolan Turner, 2019</v>
      </c>
      <c r="E10" s="89" t="str">
        <f t="shared" si="1"/>
        <v>Nolan Turner, 2019-2019</v>
      </c>
      <c r="F10" s="74">
        <v>27</v>
      </c>
      <c r="G10" s="74">
        <v>1</v>
      </c>
      <c r="H10" s="74">
        <v>3</v>
      </c>
      <c r="I10" s="75">
        <f t="shared" si="2"/>
        <v>0.33333333333333331</v>
      </c>
      <c r="J10" s="74">
        <v>8</v>
      </c>
      <c r="K10" s="74">
        <v>18</v>
      </c>
      <c r="L10" s="75">
        <f t="shared" si="3"/>
        <v>0.44444444444444442</v>
      </c>
      <c r="M10" s="74">
        <v>6</v>
      </c>
      <c r="N10" s="74">
        <v>12</v>
      </c>
      <c r="O10" s="75">
        <f t="shared" si="4"/>
        <v>0.5</v>
      </c>
      <c r="P10" s="74">
        <v>25</v>
      </c>
      <c r="Q10" s="74">
        <v>21</v>
      </c>
      <c r="R10" s="74">
        <v>22</v>
      </c>
      <c r="S10" s="74">
        <v>43</v>
      </c>
      <c r="T10" s="74">
        <v>23</v>
      </c>
      <c r="U10" s="74">
        <v>6</v>
      </c>
      <c r="V10" s="74">
        <v>1</v>
      </c>
      <c r="W10" s="74">
        <v>23</v>
      </c>
      <c r="X10" s="74">
        <v>26</v>
      </c>
      <c r="Y10" s="76">
        <f t="shared" si="5"/>
        <v>0.92592592592592593</v>
      </c>
      <c r="Z10" s="76">
        <f t="shared" si="6"/>
        <v>0.77777777777777779</v>
      </c>
      <c r="AA10" s="76">
        <f t="shared" si="7"/>
        <v>0.81481481481481477</v>
      </c>
      <c r="AB10" s="76">
        <f t="shared" si="8"/>
        <v>1.5925925925925926</v>
      </c>
      <c r="AC10" s="76">
        <f t="shared" si="9"/>
        <v>0.85185185185185186</v>
      </c>
      <c r="AD10" s="76">
        <f t="shared" si="10"/>
        <v>0.22222222222222221</v>
      </c>
      <c r="AE10" s="76">
        <f t="shared" si="11"/>
        <v>3.7037037037037035E-2</v>
      </c>
      <c r="AF10" s="76">
        <f t="shared" si="12"/>
        <v>0.85185185185185186</v>
      </c>
      <c r="AG10" s="76">
        <f t="shared" si="13"/>
        <v>0.96296296296296291</v>
      </c>
      <c r="AH10" s="69">
        <f t="shared" si="14"/>
        <v>0.1111111111111111</v>
      </c>
      <c r="AI10" s="69">
        <f t="shared" si="15"/>
        <v>0.44444444444444442</v>
      </c>
      <c r="AJ10" s="70">
        <f t="shared" si="16"/>
        <v>0.42857142857142855</v>
      </c>
      <c r="AK10" s="69">
        <f t="shared" si="17"/>
        <v>0.77777777777777779</v>
      </c>
      <c r="AM10" s="40" t="s">
        <v>1280</v>
      </c>
      <c r="AN10" s="40" t="s">
        <v>1207</v>
      </c>
      <c r="AO10" s="61">
        <v>19.68</v>
      </c>
      <c r="AP10" s="62">
        <v>0.51200000000000001</v>
      </c>
      <c r="AQ10" s="62">
        <v>0.67307692307692313</v>
      </c>
      <c r="AR10" s="44">
        <v>25</v>
      </c>
      <c r="AS10" s="44">
        <v>2022</v>
      </c>
      <c r="AT10"/>
      <c r="AU10" s="40" t="s">
        <v>1208</v>
      </c>
      <c r="AV10" s="40" t="s">
        <v>1207</v>
      </c>
      <c r="AW10" s="44">
        <v>470</v>
      </c>
      <c r="AX10" s="44">
        <v>0.48010610079575594</v>
      </c>
      <c r="AY10" s="44">
        <v>0.63265306122448983</v>
      </c>
      <c r="AZ10" s="44">
        <v>26</v>
      </c>
      <c r="BA10" s="44">
        <v>2020</v>
      </c>
      <c r="BB10"/>
      <c r="BC10" s="40" t="s">
        <v>133</v>
      </c>
      <c r="BD10" s="44">
        <v>14.703703703703704</v>
      </c>
      <c r="BE10" s="44">
        <v>0.5174825174825175</v>
      </c>
      <c r="BF10" s="44">
        <v>0.57258064516129037</v>
      </c>
      <c r="BG10" s="44">
        <v>27</v>
      </c>
      <c r="BH10" s="44">
        <v>397</v>
      </c>
      <c r="BI10" s="62"/>
      <c r="BJ10" s="40" t="s">
        <v>131</v>
      </c>
      <c r="BK10" s="44">
        <v>1200</v>
      </c>
      <c r="BL10" s="44">
        <v>0.37805983680870353</v>
      </c>
      <c r="BM10" s="44">
        <v>0.75694444444444442</v>
      </c>
      <c r="BN10" s="44">
        <v>106</v>
      </c>
      <c r="BO10"/>
      <c r="BP10" s="40" t="s">
        <v>1037</v>
      </c>
      <c r="BQ10" s="40" t="s">
        <v>997</v>
      </c>
      <c r="BR10" s="44">
        <v>10.409090909090908</v>
      </c>
      <c r="BS10" s="44">
        <v>4.3636363636363633</v>
      </c>
      <c r="BT10" s="44">
        <v>6.0454545454545459</v>
      </c>
      <c r="BU10" s="44">
        <v>22</v>
      </c>
      <c r="BV10" s="44">
        <v>1996</v>
      </c>
      <c r="BW10" s="62"/>
      <c r="BX10" s="40" t="s">
        <v>1152</v>
      </c>
      <c r="BY10" s="40" t="s">
        <v>1153</v>
      </c>
      <c r="BZ10" s="44">
        <v>253</v>
      </c>
      <c r="CA10" s="44">
        <v>99</v>
      </c>
      <c r="CB10" s="44">
        <v>154</v>
      </c>
      <c r="CC10" s="44">
        <v>21</v>
      </c>
      <c r="CD10" s="44">
        <v>1992</v>
      </c>
      <c r="CE10"/>
      <c r="CF10" s="40" t="s">
        <v>133</v>
      </c>
      <c r="CG10" s="44">
        <v>7.3703703703703702</v>
      </c>
      <c r="CH10" s="44">
        <v>2.2962962962962963</v>
      </c>
      <c r="CI10" s="44">
        <v>5.0740740740740744</v>
      </c>
      <c r="CJ10" s="44">
        <v>27</v>
      </c>
      <c r="CK10" s="44">
        <v>199</v>
      </c>
      <c r="CL10" s="44">
        <v>62</v>
      </c>
      <c r="CM10" s="44">
        <v>137</v>
      </c>
      <c r="CO10" s="40" t="s">
        <v>135</v>
      </c>
      <c r="CP10" s="44">
        <v>590</v>
      </c>
      <c r="CQ10" s="44">
        <v>191</v>
      </c>
      <c r="CR10" s="44">
        <v>399</v>
      </c>
      <c r="CS10" s="44">
        <v>107</v>
      </c>
      <c r="CT10"/>
      <c r="CU10" s="40" t="s">
        <v>1161</v>
      </c>
      <c r="CV10" s="40" t="s">
        <v>1154</v>
      </c>
      <c r="CW10" s="44">
        <v>4.9047619047619051</v>
      </c>
      <c r="CX10" s="44">
        <v>2.4285714285714284</v>
      </c>
      <c r="CY10" s="44">
        <v>21</v>
      </c>
      <c r="CZ10" s="44">
        <v>1992</v>
      </c>
      <c r="DA10" s="62"/>
      <c r="DB10" s="40" t="s">
        <v>1161</v>
      </c>
      <c r="DC10" s="40" t="s">
        <v>1154</v>
      </c>
      <c r="DD10" s="44">
        <v>103</v>
      </c>
      <c r="DE10" s="44">
        <v>51</v>
      </c>
      <c r="DF10" s="44">
        <v>21</v>
      </c>
      <c r="DG10" s="44">
        <v>1992</v>
      </c>
      <c r="DH10"/>
      <c r="DI10" s="40" t="s">
        <v>1264</v>
      </c>
      <c r="DJ10" s="44">
        <v>2.8769230769230769</v>
      </c>
      <c r="DK10" s="44">
        <v>1.8307692307692307</v>
      </c>
      <c r="DL10" s="44">
        <v>65</v>
      </c>
      <c r="DM10" s="44">
        <v>187</v>
      </c>
      <c r="DN10" s="44">
        <v>119</v>
      </c>
      <c r="DO10" s="44"/>
      <c r="DP10" s="40" t="s">
        <v>533</v>
      </c>
      <c r="DQ10" s="44">
        <v>245</v>
      </c>
      <c r="DR10" s="44">
        <v>221</v>
      </c>
      <c r="DS10" s="44">
        <v>101</v>
      </c>
      <c r="DT10"/>
      <c r="DU10" s="40" t="s">
        <v>255</v>
      </c>
      <c r="DV10" s="40" t="s">
        <v>135</v>
      </c>
      <c r="DW10" s="44">
        <v>3</v>
      </c>
      <c r="DX10" s="44">
        <v>1.3333333333333333</v>
      </c>
      <c r="DY10" s="44">
        <v>27</v>
      </c>
      <c r="DZ10" s="44">
        <v>2016</v>
      </c>
      <c r="EA10"/>
      <c r="EB10" s="40" t="s">
        <v>1090</v>
      </c>
      <c r="EC10" s="40" t="s">
        <v>1091</v>
      </c>
      <c r="ED10" s="44">
        <v>78</v>
      </c>
      <c r="EE10" s="44"/>
      <c r="EF10" s="44">
        <v>23</v>
      </c>
      <c r="EG10" s="44">
        <v>1994</v>
      </c>
      <c r="EH10"/>
      <c r="EI10" s="40" t="s">
        <v>1264</v>
      </c>
      <c r="EJ10" s="44">
        <v>2.0923076923076924</v>
      </c>
      <c r="EK10" s="44">
        <v>0.76923076923076927</v>
      </c>
      <c r="EL10" s="44">
        <v>65</v>
      </c>
      <c r="EM10" s="44">
        <v>136</v>
      </c>
      <c r="EN10" s="44">
        <v>50</v>
      </c>
      <c r="EO10" s="44"/>
      <c r="EP10" s="40" t="s">
        <v>277</v>
      </c>
      <c r="EQ10" s="44">
        <v>163</v>
      </c>
      <c r="ER10" s="44">
        <v>173</v>
      </c>
      <c r="ES10" s="44">
        <v>115</v>
      </c>
      <c r="ET10"/>
      <c r="EU10" s="40" t="s">
        <v>433</v>
      </c>
      <c r="EV10" s="40" t="s">
        <v>425</v>
      </c>
      <c r="EW10" s="44">
        <v>0.86956521739130432</v>
      </c>
      <c r="EX10" s="44">
        <v>2.1739130434782608</v>
      </c>
      <c r="EY10" s="44">
        <v>23</v>
      </c>
      <c r="EZ10" s="44">
        <v>2009</v>
      </c>
      <c r="FB10" s="40" t="s">
        <v>433</v>
      </c>
      <c r="FC10" s="40" t="s">
        <v>425</v>
      </c>
      <c r="FD10" s="44">
        <v>20</v>
      </c>
      <c r="FE10" s="44">
        <v>50</v>
      </c>
      <c r="FF10" s="44">
        <v>23</v>
      </c>
      <c r="FG10" s="44">
        <v>2009</v>
      </c>
      <c r="FH10"/>
      <c r="FI10" s="40" t="s">
        <v>1214</v>
      </c>
      <c r="FJ10" s="44">
        <v>0.36363636363636365</v>
      </c>
      <c r="FK10" s="44">
        <v>3.0454545454545454</v>
      </c>
      <c r="FL10" s="44">
        <v>22</v>
      </c>
      <c r="FM10" s="44">
        <v>8</v>
      </c>
      <c r="FN10" s="44">
        <v>67</v>
      </c>
      <c r="FO10"/>
      <c r="FP10" s="40" t="s">
        <v>425</v>
      </c>
      <c r="FQ10" s="44">
        <v>31</v>
      </c>
      <c r="FR10" s="44">
        <v>50</v>
      </c>
      <c r="FS10" s="44">
        <v>50</v>
      </c>
      <c r="FT10"/>
      <c r="FU10" s="274" t="s">
        <v>917</v>
      </c>
      <c r="FV10" s="274" t="s">
        <v>277</v>
      </c>
      <c r="FW10" s="294">
        <v>0.55555555555555558</v>
      </c>
      <c r="FX10" s="281">
        <v>0.3</v>
      </c>
      <c r="FY10" s="281">
        <v>0.16666666666666666</v>
      </c>
      <c r="FZ10" s="281">
        <v>30</v>
      </c>
      <c r="GA10" s="281">
        <v>2012</v>
      </c>
      <c r="GB10" s="281">
        <v>5</v>
      </c>
      <c r="GC10" s="282">
        <v>9</v>
      </c>
      <c r="GJ10" s="274" t="s">
        <v>368</v>
      </c>
      <c r="GK10" s="274" t="s">
        <v>325</v>
      </c>
      <c r="GL10" s="280">
        <v>0.41791044776119401</v>
      </c>
      <c r="GM10" s="281">
        <v>1.6470588235294117</v>
      </c>
      <c r="GN10" s="281">
        <v>3.9411764705882355</v>
      </c>
      <c r="GO10" s="281">
        <v>2011</v>
      </c>
      <c r="GP10" s="281">
        <v>28</v>
      </c>
      <c r="GQ10" s="282">
        <v>67</v>
      </c>
      <c r="GS10" s="274" t="s">
        <v>368</v>
      </c>
      <c r="GT10" s="274" t="s">
        <v>325</v>
      </c>
      <c r="GU10" s="280">
        <v>0.41791044776119401</v>
      </c>
      <c r="GV10" s="281">
        <v>28</v>
      </c>
      <c r="GW10" s="281">
        <v>67</v>
      </c>
      <c r="GX10" s="282">
        <v>2011</v>
      </c>
      <c r="GZ10" s="40" t="s">
        <v>134</v>
      </c>
      <c r="HA10" s="44">
        <v>2</v>
      </c>
      <c r="HB10" s="44">
        <v>9</v>
      </c>
      <c r="HC10" s="44">
        <v>12</v>
      </c>
      <c r="HD10" s="44">
        <v>36</v>
      </c>
      <c r="HE10" s="44">
        <v>13</v>
      </c>
      <c r="HF10" s="44">
        <v>35</v>
      </c>
      <c r="HG10" s="44">
        <v>14</v>
      </c>
      <c r="HH10" s="44">
        <v>45</v>
      </c>
      <c r="HI10" s="44">
        <v>45</v>
      </c>
      <c r="HJ10" s="44">
        <v>0.22222222222222221</v>
      </c>
      <c r="HK10" s="44">
        <v>0.31111111111111112</v>
      </c>
      <c r="HL10" s="44">
        <v>0.37142857142857144</v>
      </c>
      <c r="HM10" s="44">
        <v>4.4444444444444446E-2</v>
      </c>
      <c r="HN10" s="44">
        <v>0.2</v>
      </c>
      <c r="HO10" s="44">
        <v>0.31111111111111112</v>
      </c>
      <c r="HP10" s="44">
        <v>1</v>
      </c>
      <c r="HQ10" s="44">
        <v>0.28888888888888886</v>
      </c>
      <c r="HR10" s="44">
        <v>0.77777777777777779</v>
      </c>
      <c r="HS10"/>
      <c r="HT10" s="40" t="s">
        <v>1095</v>
      </c>
      <c r="HU10" s="44">
        <v>0.39039039039039036</v>
      </c>
      <c r="HV10" s="44">
        <v>1.7105263157894737</v>
      </c>
      <c r="HW10" s="44">
        <v>4.3815789473684212</v>
      </c>
      <c r="HX10" s="44">
        <v>76</v>
      </c>
      <c r="HY10" s="44">
        <v>130</v>
      </c>
      <c r="HZ10" s="44">
        <v>333</v>
      </c>
      <c r="IA10"/>
      <c r="IB10" s="40" t="s">
        <v>732</v>
      </c>
      <c r="IC10" s="44">
        <v>0.50978260869565217</v>
      </c>
      <c r="ID10" s="44">
        <v>4.5980392156862742</v>
      </c>
      <c r="IE10" s="44">
        <v>9.0196078431372548</v>
      </c>
      <c r="IF10" s="44">
        <v>102</v>
      </c>
      <c r="IG10" s="44">
        <v>469</v>
      </c>
      <c r="IH10" s="44">
        <v>920</v>
      </c>
      <c r="II10"/>
      <c r="IJ10" s="40" t="s">
        <v>732</v>
      </c>
      <c r="IK10" s="88">
        <v>0.70279720279720281</v>
      </c>
      <c r="IL10" s="44">
        <v>1.9705882352941178</v>
      </c>
      <c r="IM10" s="44">
        <v>2.8039215686274508</v>
      </c>
      <c r="IN10" s="44">
        <v>102</v>
      </c>
      <c r="IO10" s="44">
        <v>201</v>
      </c>
      <c r="IP10" s="44">
        <v>286</v>
      </c>
      <c r="IQ10"/>
      <c r="IR10" s="40" t="s">
        <v>335</v>
      </c>
      <c r="IS10" s="40" t="s">
        <v>336</v>
      </c>
      <c r="IT10" s="44">
        <v>0.63636363636363635</v>
      </c>
      <c r="IU10" s="44">
        <v>0.41176470588235292</v>
      </c>
      <c r="IV10" s="44">
        <v>0.6470588235294118</v>
      </c>
      <c r="IW10" s="44">
        <v>17</v>
      </c>
      <c r="IX10" s="44">
        <v>2013</v>
      </c>
      <c r="IY10" s="44">
        <v>7</v>
      </c>
      <c r="IZ10" s="44">
        <v>11</v>
      </c>
      <c r="JA10"/>
      <c r="JB10" s="40" t="s">
        <v>326</v>
      </c>
      <c r="JC10" s="40" t="s">
        <v>304</v>
      </c>
      <c r="JD10" s="44">
        <v>0.56744186046511624</v>
      </c>
      <c r="JE10" s="44">
        <v>4.2068965517241379</v>
      </c>
      <c r="JF10" s="44">
        <v>7.4137931034482758</v>
      </c>
      <c r="JG10" s="44">
        <v>2013</v>
      </c>
      <c r="JH10" s="44">
        <v>122</v>
      </c>
      <c r="JI10" s="44">
        <v>215</v>
      </c>
      <c r="JL10" s="40" t="s">
        <v>256</v>
      </c>
      <c r="JM10" s="40" t="s">
        <v>129</v>
      </c>
      <c r="JN10" s="44">
        <v>0.62318840579710144</v>
      </c>
      <c r="JO10" s="44">
        <v>1.5925925925925926</v>
      </c>
      <c r="JP10" s="44">
        <v>2.5555555555555554</v>
      </c>
      <c r="JQ10" s="44">
        <v>2016</v>
      </c>
      <c r="JR10" s="44">
        <v>27</v>
      </c>
      <c r="JS10" s="44">
        <v>43</v>
      </c>
      <c r="JT10" s="44">
        <v>69</v>
      </c>
      <c r="JU10" s="44"/>
      <c r="JV10" s="40" t="s">
        <v>1241</v>
      </c>
      <c r="JW10" s="40" t="s">
        <v>732</v>
      </c>
      <c r="JX10" s="44">
        <v>0.76363636363636367</v>
      </c>
      <c r="JY10" s="44">
        <v>2</v>
      </c>
      <c r="JZ10" s="44">
        <v>2.6190476190476191</v>
      </c>
      <c r="KA10" s="44">
        <v>2021</v>
      </c>
      <c r="KB10" s="44">
        <v>42</v>
      </c>
      <c r="KC10" s="44">
        <v>55</v>
      </c>
      <c r="KD10"/>
      <c r="KF10" s="40" t="s">
        <v>304</v>
      </c>
      <c r="KG10" s="61">
        <v>45.530493576741037</v>
      </c>
      <c r="KH10" s="44">
        <v>106</v>
      </c>
      <c r="KI10"/>
      <c r="KJ10" s="274" t="s">
        <v>1283</v>
      </c>
      <c r="KK10" s="274" t="s">
        <v>794</v>
      </c>
      <c r="KL10" s="280">
        <v>67</v>
      </c>
      <c r="KM10" s="281">
        <v>166</v>
      </c>
      <c r="KN10" s="281">
        <v>0.40361445783132532</v>
      </c>
      <c r="KO10" s="282">
        <v>2022</v>
      </c>
      <c r="KQ10" s="274" t="s">
        <v>1152</v>
      </c>
      <c r="KR10" s="274" t="s">
        <v>1153</v>
      </c>
      <c r="KS10" s="280">
        <v>188</v>
      </c>
      <c r="KT10" s="281">
        <v>404</v>
      </c>
      <c r="KU10" s="281">
        <v>0.46534653465346537</v>
      </c>
      <c r="KV10" s="282">
        <v>1992</v>
      </c>
      <c r="KX10" s="274" t="s">
        <v>1100</v>
      </c>
      <c r="KY10" s="274" t="s">
        <v>1095</v>
      </c>
      <c r="KZ10" s="280">
        <v>101</v>
      </c>
      <c r="LA10" s="281">
        <v>165</v>
      </c>
      <c r="LB10" s="281">
        <v>0.61212121212121207</v>
      </c>
      <c r="LC10" s="282">
        <v>1994</v>
      </c>
      <c r="LD10"/>
      <c r="LE10" s="283" t="s">
        <v>1095</v>
      </c>
      <c r="LF10" s="284">
        <v>130</v>
      </c>
      <c r="LG10" s="44">
        <v>333</v>
      </c>
      <c r="LH10" s="44">
        <v>0.39039039039039036</v>
      </c>
      <c r="LI10" s="285">
        <v>76</v>
      </c>
      <c r="LJ10"/>
      <c r="LL10" s="283" t="s">
        <v>278</v>
      </c>
      <c r="LM10" s="284">
        <v>420</v>
      </c>
      <c r="LN10" s="44">
        <v>1006</v>
      </c>
      <c r="LO10" s="44">
        <v>0.41749502982107356</v>
      </c>
      <c r="LP10" s="285">
        <v>116</v>
      </c>
      <c r="LQ10"/>
      <c r="LS10" s="283" t="s">
        <v>1095</v>
      </c>
      <c r="LT10" s="284">
        <v>195</v>
      </c>
      <c r="LU10" s="44">
        <v>300</v>
      </c>
      <c r="LV10" s="44">
        <v>0.65</v>
      </c>
      <c r="LW10" s="285">
        <v>76</v>
      </c>
      <c r="LX10"/>
    </row>
    <row r="11" spans="1:336" ht="15">
      <c r="A11" s="74" t="s">
        <v>731</v>
      </c>
      <c r="B11" s="74">
        <v>2019</v>
      </c>
      <c r="C11" s="74">
        <v>2021</v>
      </c>
      <c r="D11" s="89" t="str">
        <f t="shared" si="0"/>
        <v>Ethan Mills, 2021</v>
      </c>
      <c r="E11" s="89" t="str">
        <f t="shared" si="1"/>
        <v>Ethan Mills, 2021-2019</v>
      </c>
      <c r="F11" s="74">
        <v>17</v>
      </c>
      <c r="G11" s="74">
        <v>5</v>
      </c>
      <c r="H11" s="74">
        <v>14</v>
      </c>
      <c r="I11" s="75">
        <f t="shared" si="2"/>
        <v>0.35714285714285715</v>
      </c>
      <c r="J11" s="74">
        <v>6</v>
      </c>
      <c r="K11" s="74">
        <v>13</v>
      </c>
      <c r="L11" s="75">
        <f t="shared" si="3"/>
        <v>0.46153846153846156</v>
      </c>
      <c r="M11" s="74">
        <v>3</v>
      </c>
      <c r="N11" s="74">
        <v>4</v>
      </c>
      <c r="O11" s="75">
        <f t="shared" si="4"/>
        <v>0.75</v>
      </c>
      <c r="P11" s="74">
        <v>30</v>
      </c>
      <c r="Q11" s="74">
        <v>8</v>
      </c>
      <c r="R11" s="74">
        <v>9</v>
      </c>
      <c r="S11" s="74">
        <v>17</v>
      </c>
      <c r="T11" s="74">
        <v>14</v>
      </c>
      <c r="U11" s="74">
        <v>11</v>
      </c>
      <c r="V11" s="74"/>
      <c r="W11" s="74">
        <v>8</v>
      </c>
      <c r="X11" s="74">
        <v>3</v>
      </c>
      <c r="Y11" s="76">
        <f t="shared" si="5"/>
        <v>1.7647058823529411</v>
      </c>
      <c r="Z11" s="76">
        <f t="shared" si="6"/>
        <v>0.47058823529411764</v>
      </c>
      <c r="AA11" s="76">
        <f t="shared" si="7"/>
        <v>0.52941176470588236</v>
      </c>
      <c r="AB11" s="76">
        <f t="shared" si="8"/>
        <v>1</v>
      </c>
      <c r="AC11" s="76">
        <f t="shared" si="9"/>
        <v>0.82352941176470584</v>
      </c>
      <c r="AD11" s="76">
        <f t="shared" si="10"/>
        <v>0.6470588235294118</v>
      </c>
      <c r="AE11" s="76">
        <f t="shared" si="11"/>
        <v>0</v>
      </c>
      <c r="AF11" s="76">
        <f t="shared" si="12"/>
        <v>0.47058823529411764</v>
      </c>
      <c r="AG11" s="76">
        <f t="shared" si="13"/>
        <v>0.17647058823529413</v>
      </c>
      <c r="AH11" s="69">
        <f t="shared" si="14"/>
        <v>0.82352941176470584</v>
      </c>
      <c r="AI11" s="69">
        <f t="shared" si="15"/>
        <v>0.23529411764705882</v>
      </c>
      <c r="AJ11" s="70">
        <f t="shared" si="16"/>
        <v>0.40740740740740738</v>
      </c>
      <c r="AK11" s="69">
        <f t="shared" si="17"/>
        <v>1.588235294117647</v>
      </c>
      <c r="AM11" s="40" t="s">
        <v>432</v>
      </c>
      <c r="AN11" s="40" t="s">
        <v>422</v>
      </c>
      <c r="AO11" s="61">
        <v>19.55</v>
      </c>
      <c r="AP11" s="62">
        <v>0.60557768924302791</v>
      </c>
      <c r="AQ11" s="62">
        <v>0.69599999999999995</v>
      </c>
      <c r="AR11" s="44">
        <v>20</v>
      </c>
      <c r="AS11" s="44">
        <v>2007</v>
      </c>
      <c r="AT11"/>
      <c r="AU11" s="40" t="s">
        <v>1177</v>
      </c>
      <c r="AV11" s="40" t="s">
        <v>1153</v>
      </c>
      <c r="AW11" s="44">
        <v>460</v>
      </c>
      <c r="AX11" s="44">
        <v>0.58385093167701863</v>
      </c>
      <c r="AY11" s="44">
        <v>0.57241379310344831</v>
      </c>
      <c r="AZ11" s="44">
        <v>23</v>
      </c>
      <c r="BA11" s="44">
        <v>1991</v>
      </c>
      <c r="BB11"/>
      <c r="BC11" s="40" t="s">
        <v>387</v>
      </c>
      <c r="BD11" s="44">
        <v>14.648648648648649</v>
      </c>
      <c r="BE11" s="44">
        <v>0.47484662576687114</v>
      </c>
      <c r="BF11" s="44">
        <v>0.66743119266055051</v>
      </c>
      <c r="BG11" s="44">
        <v>74</v>
      </c>
      <c r="BH11" s="44">
        <v>1084</v>
      </c>
      <c r="BI11" s="62"/>
      <c r="BJ11" s="40" t="s">
        <v>997</v>
      </c>
      <c r="BK11" s="44">
        <v>1098</v>
      </c>
      <c r="BL11" s="44">
        <v>0.50220750551876381</v>
      </c>
      <c r="BM11" s="44">
        <v>0.55457227138643073</v>
      </c>
      <c r="BN11" s="44">
        <v>67</v>
      </c>
      <c r="BO11"/>
      <c r="BP11" s="40" t="s">
        <v>1129</v>
      </c>
      <c r="BQ11" s="40" t="s">
        <v>1126</v>
      </c>
      <c r="BR11" s="44">
        <v>10.272727272727273</v>
      </c>
      <c r="BS11" s="44">
        <v>3.0454545454545454</v>
      </c>
      <c r="BT11" s="44">
        <v>7.2272727272727275</v>
      </c>
      <c r="BU11" s="44">
        <v>22</v>
      </c>
      <c r="BV11" s="44">
        <v>1993</v>
      </c>
      <c r="BW11" s="62"/>
      <c r="BX11" s="40" t="s">
        <v>1177</v>
      </c>
      <c r="BY11" s="40" t="s">
        <v>1153</v>
      </c>
      <c r="BZ11" s="44">
        <v>245</v>
      </c>
      <c r="CA11" s="44">
        <v>92</v>
      </c>
      <c r="CB11" s="44">
        <v>153</v>
      </c>
      <c r="CC11" s="44">
        <v>23</v>
      </c>
      <c r="CD11" s="44">
        <v>1991</v>
      </c>
      <c r="CE11"/>
      <c r="CF11" s="40" t="s">
        <v>1003</v>
      </c>
      <c r="CG11" s="44">
        <v>7.3484848484848486</v>
      </c>
      <c r="CH11" s="44">
        <v>3.1818181818181817</v>
      </c>
      <c r="CI11" s="44">
        <v>3.8030303030303032</v>
      </c>
      <c r="CJ11" s="44">
        <v>66</v>
      </c>
      <c r="CK11" s="44">
        <v>485</v>
      </c>
      <c r="CL11" s="44">
        <v>210</v>
      </c>
      <c r="CM11" s="44">
        <v>251</v>
      </c>
      <c r="CO11" s="40" t="s">
        <v>1126</v>
      </c>
      <c r="CP11" s="44">
        <v>539</v>
      </c>
      <c r="CQ11" s="44">
        <v>189</v>
      </c>
      <c r="CR11" s="44">
        <v>350</v>
      </c>
      <c r="CS11" s="44">
        <v>66</v>
      </c>
      <c r="CT11"/>
      <c r="CU11" s="40" t="s">
        <v>979</v>
      </c>
      <c r="CV11" s="40" t="s">
        <v>921</v>
      </c>
      <c r="CW11" s="44">
        <v>4.208333333333333</v>
      </c>
      <c r="CX11" s="44">
        <v>4.375</v>
      </c>
      <c r="CY11" s="44">
        <v>24</v>
      </c>
      <c r="CZ11" s="44">
        <v>1998</v>
      </c>
      <c r="DA11" s="62"/>
      <c r="DB11" s="40" t="s">
        <v>979</v>
      </c>
      <c r="DC11" s="40" t="s">
        <v>921</v>
      </c>
      <c r="DD11" s="44">
        <v>101</v>
      </c>
      <c r="DE11" s="44">
        <v>105</v>
      </c>
      <c r="DF11" s="44">
        <v>24</v>
      </c>
      <c r="DG11" s="44">
        <v>1998</v>
      </c>
      <c r="DH11"/>
      <c r="DI11" s="40" t="s">
        <v>135</v>
      </c>
      <c r="DJ11" s="44">
        <v>2.8598130841121496</v>
      </c>
      <c r="DK11" s="44">
        <v>2.6261682242990654</v>
      </c>
      <c r="DL11" s="44">
        <v>107</v>
      </c>
      <c r="DM11" s="44">
        <v>306</v>
      </c>
      <c r="DN11" s="44">
        <v>281</v>
      </c>
      <c r="DO11" s="44"/>
      <c r="DP11" s="40" t="s">
        <v>1029</v>
      </c>
      <c r="DQ11" s="44">
        <v>234</v>
      </c>
      <c r="DR11" s="44">
        <v>183</v>
      </c>
      <c r="DS11" s="44">
        <v>55</v>
      </c>
      <c r="DT11"/>
      <c r="DU11" s="40" t="s">
        <v>1100</v>
      </c>
      <c r="DV11" s="40" t="s">
        <v>1095</v>
      </c>
      <c r="DW11" s="44">
        <v>2.7826086956521738</v>
      </c>
      <c r="DX11" s="44">
        <v>0</v>
      </c>
      <c r="DY11" s="44">
        <v>23</v>
      </c>
      <c r="DZ11" s="44">
        <v>1994</v>
      </c>
      <c r="EA11"/>
      <c r="EB11" s="40" t="s">
        <v>1210</v>
      </c>
      <c r="EC11" s="40" t="s">
        <v>533</v>
      </c>
      <c r="ED11" s="44">
        <v>72</v>
      </c>
      <c r="EE11" s="44">
        <v>61</v>
      </c>
      <c r="EF11" s="44">
        <v>26</v>
      </c>
      <c r="EG11" s="44">
        <v>2020</v>
      </c>
      <c r="EH11"/>
      <c r="EI11" s="40" t="s">
        <v>440</v>
      </c>
      <c r="EJ11" s="44">
        <v>2.0769230769230771</v>
      </c>
      <c r="EK11" s="44">
        <v>0</v>
      </c>
      <c r="EL11" s="44">
        <v>13</v>
      </c>
      <c r="EM11" s="44">
        <v>27</v>
      </c>
      <c r="EN11" s="44"/>
      <c r="EO11" s="44"/>
      <c r="EP11" s="40" t="s">
        <v>794</v>
      </c>
      <c r="EQ11" s="44">
        <v>160</v>
      </c>
      <c r="ER11" s="44">
        <v>123</v>
      </c>
      <c r="ES11" s="44">
        <v>100</v>
      </c>
      <c r="ET11"/>
      <c r="EU11" s="40" t="s">
        <v>1281</v>
      </c>
      <c r="EV11" s="40" t="s">
        <v>792</v>
      </c>
      <c r="EW11" s="44">
        <v>0.68</v>
      </c>
      <c r="EX11" s="44">
        <v>1.4</v>
      </c>
      <c r="EY11" s="44">
        <v>25</v>
      </c>
      <c r="EZ11" s="44">
        <v>2022</v>
      </c>
      <c r="FB11" s="40" t="s">
        <v>1281</v>
      </c>
      <c r="FC11" s="40" t="s">
        <v>792</v>
      </c>
      <c r="FD11" s="44">
        <v>17</v>
      </c>
      <c r="FE11" s="44">
        <v>35</v>
      </c>
      <c r="FF11" s="44">
        <v>25</v>
      </c>
      <c r="FG11" s="44">
        <v>2022</v>
      </c>
      <c r="FH11"/>
      <c r="FI11" s="40" t="s">
        <v>1207</v>
      </c>
      <c r="FJ11" s="44">
        <v>0.33333333333333331</v>
      </c>
      <c r="FK11" s="44">
        <v>1.7083333333333333</v>
      </c>
      <c r="FL11" s="44">
        <v>72</v>
      </c>
      <c r="FM11" s="44">
        <v>24</v>
      </c>
      <c r="FN11" s="44">
        <v>123</v>
      </c>
      <c r="FO11"/>
      <c r="FP11" s="40" t="s">
        <v>533</v>
      </c>
      <c r="FQ11" s="44">
        <v>26</v>
      </c>
      <c r="FR11" s="44">
        <v>235</v>
      </c>
      <c r="FS11" s="44">
        <v>101</v>
      </c>
      <c r="FT11"/>
      <c r="FU11" s="274" t="s">
        <v>1244</v>
      </c>
      <c r="FV11" s="274" t="s">
        <v>794</v>
      </c>
      <c r="FW11" s="294">
        <v>0.52500000000000002</v>
      </c>
      <c r="FX11" s="281">
        <v>3.8095238095238093</v>
      </c>
      <c r="FY11" s="281">
        <v>2</v>
      </c>
      <c r="FZ11" s="281">
        <v>21</v>
      </c>
      <c r="GA11" s="281">
        <v>2021</v>
      </c>
      <c r="GB11" s="281">
        <v>42</v>
      </c>
      <c r="GC11" s="282">
        <v>80</v>
      </c>
      <c r="GJ11" s="274" t="s">
        <v>1283</v>
      </c>
      <c r="GK11" s="274" t="s">
        <v>794</v>
      </c>
      <c r="GL11" s="280">
        <v>0.40361445783132532</v>
      </c>
      <c r="GM11" s="281">
        <v>2.4814814814814814</v>
      </c>
      <c r="GN11" s="281">
        <v>6.1481481481481479</v>
      </c>
      <c r="GO11" s="281">
        <v>2022</v>
      </c>
      <c r="GP11" s="281">
        <v>67</v>
      </c>
      <c r="GQ11" s="282">
        <v>166</v>
      </c>
      <c r="GS11" s="274" t="s">
        <v>1283</v>
      </c>
      <c r="GT11" s="274" t="s">
        <v>794</v>
      </c>
      <c r="GU11" s="280">
        <v>0.40361445783132532</v>
      </c>
      <c r="GV11" s="281">
        <v>67</v>
      </c>
      <c r="GW11" s="281">
        <v>166</v>
      </c>
      <c r="GX11" s="282">
        <v>2022</v>
      </c>
      <c r="GZ11" s="40" t="s">
        <v>135</v>
      </c>
      <c r="HA11" s="44">
        <v>246</v>
      </c>
      <c r="HB11" s="44">
        <v>775</v>
      </c>
      <c r="HC11" s="44">
        <v>430</v>
      </c>
      <c r="HD11" s="44">
        <v>856</v>
      </c>
      <c r="HE11" s="44">
        <v>230</v>
      </c>
      <c r="HF11" s="44">
        <v>367</v>
      </c>
      <c r="HG11" s="44">
        <v>676</v>
      </c>
      <c r="HH11" s="44">
        <v>1631</v>
      </c>
      <c r="HI11" s="44">
        <v>107</v>
      </c>
      <c r="HJ11" s="44">
        <v>0.3174193548387097</v>
      </c>
      <c r="HK11" s="44">
        <v>0.41446965052115264</v>
      </c>
      <c r="HL11" s="44">
        <v>0.6267029972752044</v>
      </c>
      <c r="HM11" s="44">
        <v>2.2990654205607477</v>
      </c>
      <c r="HN11" s="44">
        <v>7.2429906542056077</v>
      </c>
      <c r="HO11" s="44">
        <v>6.3177570093457946</v>
      </c>
      <c r="HP11" s="44">
        <v>15.242990654205608</v>
      </c>
      <c r="HQ11" s="44">
        <v>2.1495327102803738</v>
      </c>
      <c r="HR11" s="44">
        <v>3.4299065420560746</v>
      </c>
      <c r="HS11"/>
      <c r="HT11" s="40" t="s">
        <v>732</v>
      </c>
      <c r="HU11" s="44">
        <v>0.37595907928388744</v>
      </c>
      <c r="HV11" s="44">
        <v>1.4411764705882353</v>
      </c>
      <c r="HW11" s="44">
        <v>3.8333333333333335</v>
      </c>
      <c r="HX11" s="44">
        <v>102</v>
      </c>
      <c r="HY11" s="44">
        <v>147</v>
      </c>
      <c r="HZ11" s="44">
        <v>391</v>
      </c>
      <c r="IA11"/>
      <c r="IB11" s="40" t="s">
        <v>423</v>
      </c>
      <c r="IC11" s="44">
        <v>0.50877192982456143</v>
      </c>
      <c r="ID11" s="44">
        <v>2.2745098039215685</v>
      </c>
      <c r="IE11" s="44">
        <v>4.4705882352941178</v>
      </c>
      <c r="IF11" s="44">
        <v>51</v>
      </c>
      <c r="IG11" s="44">
        <v>116</v>
      </c>
      <c r="IH11" s="44">
        <v>228</v>
      </c>
      <c r="II11"/>
      <c r="IJ11" s="40" t="s">
        <v>998</v>
      </c>
      <c r="IK11" s="88">
        <v>0.70238095238095233</v>
      </c>
      <c r="IL11" s="44">
        <v>1.18</v>
      </c>
      <c r="IM11" s="44">
        <v>1.68</v>
      </c>
      <c r="IN11" s="44">
        <v>50</v>
      </c>
      <c r="IO11" s="44">
        <v>59</v>
      </c>
      <c r="IP11" s="44">
        <v>84</v>
      </c>
      <c r="IQ11"/>
      <c r="IR11" s="40" t="s">
        <v>1282</v>
      </c>
      <c r="IS11" s="40" t="s">
        <v>793</v>
      </c>
      <c r="IT11" s="44">
        <v>0.63057324840764328</v>
      </c>
      <c r="IU11" s="44">
        <v>3.6666666666666665</v>
      </c>
      <c r="IV11" s="44">
        <v>5.8148148148148149</v>
      </c>
      <c r="IW11" s="44">
        <v>27</v>
      </c>
      <c r="IX11" s="44">
        <v>2022</v>
      </c>
      <c r="IY11" s="44">
        <v>99</v>
      </c>
      <c r="IZ11" s="44">
        <v>157</v>
      </c>
      <c r="JA11"/>
      <c r="JB11" s="40" t="s">
        <v>1005</v>
      </c>
      <c r="JC11" s="40" t="s">
        <v>997</v>
      </c>
      <c r="JD11" s="44">
        <v>0.56675749318801094</v>
      </c>
      <c r="JE11" s="44">
        <v>9.0434782608695645</v>
      </c>
      <c r="JF11" s="44">
        <v>15.956521739130435</v>
      </c>
      <c r="JG11" s="44">
        <v>1997</v>
      </c>
      <c r="JH11" s="44">
        <v>208</v>
      </c>
      <c r="JI11" s="44">
        <v>367</v>
      </c>
      <c r="JL11" s="40" t="s">
        <v>257</v>
      </c>
      <c r="JM11" s="40" t="s">
        <v>131</v>
      </c>
      <c r="JN11" s="44">
        <v>0.71875</v>
      </c>
      <c r="JO11" s="44">
        <v>0.85185185185185186</v>
      </c>
      <c r="JP11" s="44">
        <v>1.1851851851851851</v>
      </c>
      <c r="JQ11" s="44">
        <v>2016</v>
      </c>
      <c r="JR11" s="44">
        <v>27</v>
      </c>
      <c r="JS11" s="44">
        <v>23</v>
      </c>
      <c r="JT11" s="44">
        <v>32</v>
      </c>
      <c r="JU11" s="44"/>
      <c r="JV11" s="40" t="s">
        <v>441</v>
      </c>
      <c r="JW11" s="40" t="s">
        <v>440</v>
      </c>
      <c r="JX11" s="44">
        <v>0.75</v>
      </c>
      <c r="JY11" s="44">
        <v>2.3076923076923075</v>
      </c>
      <c r="JZ11" s="44">
        <v>3.0769230769230771</v>
      </c>
      <c r="KA11" s="44">
        <v>2008</v>
      </c>
      <c r="KB11" s="44">
        <v>30</v>
      </c>
      <c r="KC11" s="44">
        <v>40</v>
      </c>
      <c r="KD11"/>
      <c r="KF11" s="40" t="s">
        <v>131</v>
      </c>
      <c r="KG11" s="61">
        <v>45.338624338624342</v>
      </c>
      <c r="KH11" s="44">
        <v>106</v>
      </c>
      <c r="KI11"/>
      <c r="KJ11" s="274" t="s">
        <v>738</v>
      </c>
      <c r="KK11" s="274" t="s">
        <v>131</v>
      </c>
      <c r="KL11" s="280">
        <v>66</v>
      </c>
      <c r="KM11" s="281">
        <v>188</v>
      </c>
      <c r="KN11" s="281">
        <v>0.35106382978723405</v>
      </c>
      <c r="KO11" s="282">
        <v>2018</v>
      </c>
      <c r="KQ11" s="274" t="s">
        <v>388</v>
      </c>
      <c r="KR11" s="274" t="s">
        <v>387</v>
      </c>
      <c r="KS11" s="280">
        <v>188</v>
      </c>
      <c r="KT11" s="281">
        <v>350</v>
      </c>
      <c r="KU11" s="281">
        <v>0.53714285714285714</v>
      </c>
      <c r="KV11" s="282">
        <v>2009</v>
      </c>
      <c r="KX11" s="274" t="s">
        <v>428</v>
      </c>
      <c r="KY11" s="274" t="s">
        <v>390</v>
      </c>
      <c r="KZ11" s="280">
        <v>92</v>
      </c>
      <c r="LA11" s="281">
        <v>123</v>
      </c>
      <c r="LB11" s="281">
        <v>0.74796747967479671</v>
      </c>
      <c r="LC11" s="282">
        <v>2009</v>
      </c>
      <c r="LD11"/>
      <c r="LE11" s="283" t="s">
        <v>390</v>
      </c>
      <c r="LF11" s="284">
        <v>102</v>
      </c>
      <c r="LG11" s="44">
        <v>314</v>
      </c>
      <c r="LH11" s="44">
        <v>0.32484076433121017</v>
      </c>
      <c r="LI11" s="285">
        <v>70</v>
      </c>
      <c r="LJ11"/>
      <c r="LL11" s="283" t="s">
        <v>131</v>
      </c>
      <c r="LM11" s="284">
        <v>417</v>
      </c>
      <c r="LN11" s="44">
        <v>1103</v>
      </c>
      <c r="LO11" s="44">
        <v>0.37805983680870353</v>
      </c>
      <c r="LP11" s="285">
        <v>106</v>
      </c>
      <c r="LQ11"/>
      <c r="LS11" s="283" t="s">
        <v>1096</v>
      </c>
      <c r="LT11" s="284">
        <v>189</v>
      </c>
      <c r="LU11" s="44">
        <v>282</v>
      </c>
      <c r="LV11" s="44">
        <v>0.67021276595744683</v>
      </c>
      <c r="LW11" s="285">
        <v>75</v>
      </c>
      <c r="LX11"/>
    </row>
    <row r="12" spans="1:336" ht="15">
      <c r="A12" s="74" t="s">
        <v>778</v>
      </c>
      <c r="B12" s="74">
        <v>2019</v>
      </c>
      <c r="C12" s="74">
        <v>2021</v>
      </c>
      <c r="D12" s="89" t="str">
        <f t="shared" si="0"/>
        <v>Bridger Alishouse, 2021</v>
      </c>
      <c r="E12" s="89" t="str">
        <f t="shared" si="1"/>
        <v>Bridger Alishouse, 2021-2019</v>
      </c>
      <c r="F12" s="74">
        <v>16</v>
      </c>
      <c r="G12" s="74"/>
      <c r="H12" s="74">
        <v>1</v>
      </c>
      <c r="I12" s="75">
        <f t="shared" si="2"/>
        <v>0</v>
      </c>
      <c r="J12" s="74">
        <v>2</v>
      </c>
      <c r="K12" s="74">
        <v>7</v>
      </c>
      <c r="L12" s="75">
        <f t="shared" si="3"/>
        <v>0.2857142857142857</v>
      </c>
      <c r="M12" s="74"/>
      <c r="N12" s="74"/>
      <c r="O12" s="75" t="e">
        <f t="shared" si="4"/>
        <v>#DIV/0!</v>
      </c>
      <c r="P12" s="74">
        <v>4</v>
      </c>
      <c r="Q12" s="74">
        <v>2</v>
      </c>
      <c r="R12" s="74">
        <v>4</v>
      </c>
      <c r="S12" s="74">
        <v>6</v>
      </c>
      <c r="T12" s="74">
        <v>5</v>
      </c>
      <c r="U12" s="74">
        <v>1</v>
      </c>
      <c r="V12" s="74"/>
      <c r="W12" s="74">
        <v>8</v>
      </c>
      <c r="X12" s="74">
        <v>2</v>
      </c>
      <c r="Y12" s="76">
        <f t="shared" si="5"/>
        <v>0.25</v>
      </c>
      <c r="Z12" s="76">
        <f t="shared" si="6"/>
        <v>0.125</v>
      </c>
      <c r="AA12" s="76">
        <f t="shared" si="7"/>
        <v>0.25</v>
      </c>
      <c r="AB12" s="76">
        <f t="shared" si="8"/>
        <v>0.375</v>
      </c>
      <c r="AC12" s="76">
        <f t="shared" si="9"/>
        <v>0.3125</v>
      </c>
      <c r="AD12" s="76">
        <f t="shared" si="10"/>
        <v>6.25E-2</v>
      </c>
      <c r="AE12" s="76">
        <f t="shared" si="11"/>
        <v>0</v>
      </c>
      <c r="AF12" s="76">
        <f t="shared" si="12"/>
        <v>0.5</v>
      </c>
      <c r="AG12" s="76">
        <f t="shared" si="13"/>
        <v>0.125</v>
      </c>
      <c r="AH12" s="69">
        <f t="shared" si="14"/>
        <v>6.25E-2</v>
      </c>
      <c r="AI12" s="69">
        <f t="shared" si="15"/>
        <v>0</v>
      </c>
      <c r="AJ12" s="70">
        <f t="shared" si="16"/>
        <v>0.25</v>
      </c>
      <c r="AK12" s="69">
        <f t="shared" si="17"/>
        <v>0.5</v>
      </c>
      <c r="AM12" s="40" t="s">
        <v>1090</v>
      </c>
      <c r="AN12" s="40" t="s">
        <v>1091</v>
      </c>
      <c r="AO12" s="61">
        <v>19.521739130434781</v>
      </c>
      <c r="AP12" s="62">
        <v>0.41428571428571431</v>
      </c>
      <c r="AQ12" s="62">
        <v>0.63636363636363635</v>
      </c>
      <c r="AR12" s="44">
        <v>23</v>
      </c>
      <c r="AS12" s="44">
        <v>1994</v>
      </c>
      <c r="AT12"/>
      <c r="AU12" s="40" t="s">
        <v>1100</v>
      </c>
      <c r="AV12" s="40" t="s">
        <v>1095</v>
      </c>
      <c r="AW12" s="44">
        <v>456</v>
      </c>
      <c r="AX12" s="44">
        <v>0.40233236151603496</v>
      </c>
      <c r="AY12" s="44">
        <v>0.61212121212121207</v>
      </c>
      <c r="AZ12" s="44">
        <v>23</v>
      </c>
      <c r="BA12" s="44">
        <v>1994</v>
      </c>
      <c r="BB12"/>
      <c r="BC12" s="40" t="s">
        <v>129</v>
      </c>
      <c r="BD12" s="44">
        <v>14.602150537634408</v>
      </c>
      <c r="BE12" s="44">
        <v>0.49279538904899134</v>
      </c>
      <c r="BF12" s="44">
        <v>0.66132723112128144</v>
      </c>
      <c r="BG12" s="44">
        <v>93</v>
      </c>
      <c r="BH12" s="44">
        <v>1358</v>
      </c>
      <c r="BI12" s="62"/>
      <c r="BJ12" s="40" t="s">
        <v>387</v>
      </c>
      <c r="BK12" s="44">
        <v>1084</v>
      </c>
      <c r="BL12" s="44">
        <v>0.47484662576687114</v>
      </c>
      <c r="BM12" s="44">
        <v>0.66743119266055051</v>
      </c>
      <c r="BN12" s="44">
        <v>74</v>
      </c>
      <c r="BO12"/>
      <c r="BP12" s="40" t="s">
        <v>797</v>
      </c>
      <c r="BQ12" s="40" t="s">
        <v>129</v>
      </c>
      <c r="BR12" s="44">
        <v>9.6666666666666661</v>
      </c>
      <c r="BS12" s="44">
        <v>3.925925925925926</v>
      </c>
      <c r="BT12" s="44">
        <v>5.7407407407407405</v>
      </c>
      <c r="BU12" s="44">
        <v>27</v>
      </c>
      <c r="BV12" s="44">
        <v>2019</v>
      </c>
      <c r="BW12" s="62"/>
      <c r="BX12" s="40" t="s">
        <v>432</v>
      </c>
      <c r="BY12" s="40" t="s">
        <v>422</v>
      </c>
      <c r="BZ12" s="44">
        <v>233</v>
      </c>
      <c r="CA12" s="44">
        <v>90</v>
      </c>
      <c r="CB12" s="44">
        <v>143</v>
      </c>
      <c r="CC12" s="44">
        <v>20</v>
      </c>
      <c r="CD12" s="44">
        <v>2007</v>
      </c>
      <c r="CE12"/>
      <c r="CF12" s="40" t="s">
        <v>533</v>
      </c>
      <c r="CG12" s="44">
        <v>6.2673267326732676</v>
      </c>
      <c r="CH12" s="44">
        <v>2.1782178217821784</v>
      </c>
      <c r="CI12" s="44">
        <v>4.0891089108910892</v>
      </c>
      <c r="CJ12" s="44">
        <v>101</v>
      </c>
      <c r="CK12" s="44">
        <v>633</v>
      </c>
      <c r="CL12" s="44">
        <v>220</v>
      </c>
      <c r="CM12" s="44">
        <v>413</v>
      </c>
      <c r="CO12" s="40" t="s">
        <v>1153</v>
      </c>
      <c r="CP12" s="44">
        <v>498</v>
      </c>
      <c r="CQ12" s="44">
        <v>191</v>
      </c>
      <c r="CR12" s="44">
        <v>307</v>
      </c>
      <c r="CS12" s="44">
        <v>62</v>
      </c>
      <c r="CT12"/>
      <c r="CU12" s="40" t="s">
        <v>1057</v>
      </c>
      <c r="CV12" s="40" t="s">
        <v>1029</v>
      </c>
      <c r="CW12" s="44">
        <v>4.1818181818181817</v>
      </c>
      <c r="CX12" s="44">
        <v>3.9090909090909092</v>
      </c>
      <c r="CY12" s="44">
        <v>22</v>
      </c>
      <c r="CZ12" s="44">
        <v>1995</v>
      </c>
      <c r="DA12" s="62"/>
      <c r="DB12" s="40" t="s">
        <v>283</v>
      </c>
      <c r="DC12" s="40" t="s">
        <v>277</v>
      </c>
      <c r="DD12" s="44">
        <v>95</v>
      </c>
      <c r="DE12" s="44">
        <v>93</v>
      </c>
      <c r="DF12" s="44">
        <v>27</v>
      </c>
      <c r="DG12" s="44">
        <v>2015</v>
      </c>
      <c r="DH12"/>
      <c r="DI12" s="40" t="s">
        <v>130</v>
      </c>
      <c r="DJ12" s="44">
        <v>2.8504672897196262</v>
      </c>
      <c r="DK12" s="44">
        <v>1.6728971962616823</v>
      </c>
      <c r="DL12" s="44">
        <v>107</v>
      </c>
      <c r="DM12" s="44">
        <v>305</v>
      </c>
      <c r="DN12" s="44">
        <v>179</v>
      </c>
      <c r="DO12" s="44"/>
      <c r="DP12" s="40" t="s">
        <v>129</v>
      </c>
      <c r="DQ12" s="44">
        <v>219</v>
      </c>
      <c r="DR12" s="44">
        <v>216</v>
      </c>
      <c r="DS12" s="44">
        <v>93</v>
      </c>
      <c r="DT12"/>
      <c r="DU12" s="40" t="s">
        <v>1210</v>
      </c>
      <c r="DV12" s="40" t="s">
        <v>533</v>
      </c>
      <c r="DW12" s="44">
        <v>2.7692307692307692</v>
      </c>
      <c r="DX12" s="44">
        <v>2.3461538461538463</v>
      </c>
      <c r="DY12" s="44">
        <v>26</v>
      </c>
      <c r="DZ12" s="44">
        <v>2020</v>
      </c>
      <c r="EA12"/>
      <c r="EB12" s="40" t="s">
        <v>283</v>
      </c>
      <c r="EC12" s="40" t="s">
        <v>277</v>
      </c>
      <c r="ED12" s="44">
        <v>67</v>
      </c>
      <c r="EE12" s="44">
        <v>60</v>
      </c>
      <c r="EF12" s="44">
        <v>27</v>
      </c>
      <c r="EG12" s="44">
        <v>2015</v>
      </c>
      <c r="EH12"/>
      <c r="EI12" s="40" t="s">
        <v>1126</v>
      </c>
      <c r="EJ12" s="44">
        <v>1.9848484848484849</v>
      </c>
      <c r="EK12" s="44">
        <v>0</v>
      </c>
      <c r="EL12" s="44">
        <v>66</v>
      </c>
      <c r="EM12" s="44">
        <v>131</v>
      </c>
      <c r="EN12" s="44"/>
      <c r="EO12" s="44"/>
      <c r="EP12" s="40" t="s">
        <v>129</v>
      </c>
      <c r="EQ12" s="44">
        <v>157</v>
      </c>
      <c r="ER12" s="44">
        <v>211</v>
      </c>
      <c r="ES12" s="44">
        <v>93</v>
      </c>
      <c r="ET12"/>
      <c r="EU12" s="40" t="s">
        <v>519</v>
      </c>
      <c r="EV12" s="40" t="s">
        <v>135</v>
      </c>
      <c r="EW12" s="44">
        <v>0.56000000000000005</v>
      </c>
      <c r="EX12" s="44">
        <v>1.68</v>
      </c>
      <c r="EY12" s="44">
        <v>25</v>
      </c>
      <c r="EZ12" s="44">
        <v>2017</v>
      </c>
      <c r="FB12" s="40" t="s">
        <v>519</v>
      </c>
      <c r="FC12" s="40" t="s">
        <v>135</v>
      </c>
      <c r="FD12" s="44">
        <v>14</v>
      </c>
      <c r="FE12" s="44">
        <v>42</v>
      </c>
      <c r="FF12" s="44">
        <v>25</v>
      </c>
      <c r="FG12" s="44">
        <v>2017</v>
      </c>
      <c r="FH12"/>
      <c r="FI12" s="40" t="s">
        <v>135</v>
      </c>
      <c r="FJ12" s="44">
        <v>0.32710280373831774</v>
      </c>
      <c r="FK12" s="44">
        <v>1.6728971962616823</v>
      </c>
      <c r="FL12" s="44">
        <v>107</v>
      </c>
      <c r="FM12" s="44">
        <v>35</v>
      </c>
      <c r="FN12" s="44">
        <v>179</v>
      </c>
      <c r="FO12"/>
      <c r="FP12" s="40" t="s">
        <v>1207</v>
      </c>
      <c r="FQ12" s="44">
        <v>24</v>
      </c>
      <c r="FR12" s="44">
        <v>123</v>
      </c>
      <c r="FS12" s="44">
        <v>72</v>
      </c>
      <c r="FT12"/>
      <c r="FU12" s="274" t="s">
        <v>1015</v>
      </c>
      <c r="FV12" s="274" t="s">
        <v>937</v>
      </c>
      <c r="FW12" s="294">
        <v>0.5</v>
      </c>
      <c r="FX12" s="281">
        <v>0.54545454545454541</v>
      </c>
      <c r="FY12" s="281">
        <v>0.27272727272727271</v>
      </c>
      <c r="FZ12" s="281">
        <v>11</v>
      </c>
      <c r="GA12" s="281">
        <v>1997</v>
      </c>
      <c r="GB12" s="281">
        <v>3</v>
      </c>
      <c r="GC12" s="282">
        <v>6</v>
      </c>
      <c r="GJ12" s="274" t="s">
        <v>1280</v>
      </c>
      <c r="GK12" s="274" t="s">
        <v>1207</v>
      </c>
      <c r="GL12" s="280">
        <v>0.40109890109890112</v>
      </c>
      <c r="GM12" s="281">
        <v>2.92</v>
      </c>
      <c r="GN12" s="281">
        <v>7.28</v>
      </c>
      <c r="GO12" s="281">
        <v>2022</v>
      </c>
      <c r="GP12" s="281">
        <v>73</v>
      </c>
      <c r="GQ12" s="282">
        <v>182</v>
      </c>
      <c r="GS12" s="274" t="s">
        <v>1280</v>
      </c>
      <c r="GT12" s="274" t="s">
        <v>1207</v>
      </c>
      <c r="GU12" s="280">
        <v>0.40109890109890112</v>
      </c>
      <c r="GV12" s="281">
        <v>73</v>
      </c>
      <c r="GW12" s="281">
        <v>182</v>
      </c>
      <c r="GX12" s="282">
        <v>2022</v>
      </c>
      <c r="GZ12" s="40" t="s">
        <v>543</v>
      </c>
      <c r="HA12" s="44">
        <v>0</v>
      </c>
      <c r="HB12" s="44">
        <v>0</v>
      </c>
      <c r="HC12" s="44">
        <v>0</v>
      </c>
      <c r="HD12" s="44">
        <v>6</v>
      </c>
      <c r="HE12" s="44">
        <v>1</v>
      </c>
      <c r="HF12" s="44">
        <v>2</v>
      </c>
      <c r="HG12" s="44">
        <v>0</v>
      </c>
      <c r="HH12" s="44">
        <v>6</v>
      </c>
      <c r="HI12" s="44">
        <v>11</v>
      </c>
      <c r="HJ12" s="44" t="e">
        <v>#DIV/0!</v>
      </c>
      <c r="HK12" s="44">
        <v>0</v>
      </c>
      <c r="HL12" s="44">
        <v>0.5</v>
      </c>
      <c r="HM12" s="44">
        <v>0</v>
      </c>
      <c r="HN12" s="44">
        <v>0</v>
      </c>
      <c r="HO12" s="44">
        <v>0</v>
      </c>
      <c r="HP12" s="44">
        <v>0.54545454545454541</v>
      </c>
      <c r="HQ12" s="44">
        <v>9.0909090909090912E-2</v>
      </c>
      <c r="HR12" s="44">
        <v>0.18181818181818182</v>
      </c>
      <c r="HS12"/>
      <c r="HT12" s="40" t="s">
        <v>1002</v>
      </c>
      <c r="HU12" s="44">
        <v>0.36363636363636365</v>
      </c>
      <c r="HV12" s="44">
        <v>0.36363636363636365</v>
      </c>
      <c r="HW12" s="44">
        <v>1</v>
      </c>
      <c r="HX12" s="44">
        <v>44</v>
      </c>
      <c r="HY12" s="44">
        <v>16</v>
      </c>
      <c r="HZ12" s="44">
        <v>44</v>
      </c>
      <c r="IA12"/>
      <c r="IB12" s="40" t="s">
        <v>997</v>
      </c>
      <c r="IC12" s="44">
        <v>0.50220750551876381</v>
      </c>
      <c r="ID12" s="44">
        <v>6.7910447761194028</v>
      </c>
      <c r="IE12" s="44">
        <v>13.522388059701493</v>
      </c>
      <c r="IF12" s="44">
        <v>67</v>
      </c>
      <c r="IG12" s="44">
        <v>455</v>
      </c>
      <c r="IH12" s="44">
        <v>906</v>
      </c>
      <c r="II12"/>
      <c r="IJ12" s="40" t="s">
        <v>1264</v>
      </c>
      <c r="IK12" s="88">
        <v>0.69863013698630139</v>
      </c>
      <c r="IL12" s="44">
        <v>0.7846153846153846</v>
      </c>
      <c r="IM12" s="44">
        <v>1.1230769230769231</v>
      </c>
      <c r="IN12" s="44">
        <v>65</v>
      </c>
      <c r="IO12" s="44">
        <v>51</v>
      </c>
      <c r="IP12" s="44">
        <v>73</v>
      </c>
      <c r="IQ12"/>
      <c r="IR12" s="40" t="s">
        <v>432</v>
      </c>
      <c r="IS12" s="40" t="s">
        <v>422</v>
      </c>
      <c r="IT12" s="44">
        <v>0.60557768924302791</v>
      </c>
      <c r="IU12" s="44">
        <v>7.6</v>
      </c>
      <c r="IV12" s="44">
        <v>12.55</v>
      </c>
      <c r="IW12" s="44">
        <v>20</v>
      </c>
      <c r="IX12" s="44">
        <v>2007</v>
      </c>
      <c r="IY12" s="44">
        <v>152</v>
      </c>
      <c r="IZ12" s="44">
        <v>251</v>
      </c>
      <c r="JA12"/>
      <c r="JB12" s="40" t="s">
        <v>1246</v>
      </c>
      <c r="JC12" s="40" t="s">
        <v>792</v>
      </c>
      <c r="JD12" s="44">
        <v>0.55284552845528456</v>
      </c>
      <c r="JE12" s="44">
        <v>3.2380952380952381</v>
      </c>
      <c r="JF12" s="44">
        <v>5.8571428571428568</v>
      </c>
      <c r="JG12" s="44">
        <v>2021</v>
      </c>
      <c r="JH12" s="44">
        <v>68</v>
      </c>
      <c r="JI12" s="44">
        <v>123</v>
      </c>
      <c r="JL12" s="40" t="s">
        <v>259</v>
      </c>
      <c r="JM12" s="40" t="s">
        <v>251</v>
      </c>
      <c r="JN12" s="44">
        <v>0.625</v>
      </c>
      <c r="JO12" s="44">
        <v>0.23809523809523808</v>
      </c>
      <c r="JP12" s="44">
        <v>0.38095238095238093</v>
      </c>
      <c r="JQ12" s="44">
        <v>2016</v>
      </c>
      <c r="JR12" s="44">
        <v>21</v>
      </c>
      <c r="JS12" s="44">
        <v>5</v>
      </c>
      <c r="JT12" s="44">
        <v>8</v>
      </c>
      <c r="JU12" s="44"/>
      <c r="JV12" s="40" t="s">
        <v>428</v>
      </c>
      <c r="JW12" s="40" t="s">
        <v>390</v>
      </c>
      <c r="JX12" s="44">
        <v>0.74796747967479671</v>
      </c>
      <c r="JY12" s="44">
        <v>3.8333333333333335</v>
      </c>
      <c r="JZ12" s="44">
        <v>5.125</v>
      </c>
      <c r="KA12" s="44">
        <v>2009</v>
      </c>
      <c r="KB12" s="44">
        <v>92</v>
      </c>
      <c r="KC12" s="44">
        <v>123</v>
      </c>
      <c r="KD12"/>
      <c r="KF12" s="40" t="s">
        <v>387</v>
      </c>
      <c r="KG12" s="61">
        <v>43.95192307692308</v>
      </c>
      <c r="KH12" s="44">
        <v>74</v>
      </c>
      <c r="KI12"/>
      <c r="KJ12" s="274" t="s">
        <v>739</v>
      </c>
      <c r="KK12" s="274" t="s">
        <v>135</v>
      </c>
      <c r="KL12" s="280">
        <v>65</v>
      </c>
      <c r="KM12" s="281">
        <v>191</v>
      </c>
      <c r="KN12" s="281">
        <v>0.34031413612565448</v>
      </c>
      <c r="KO12" s="282">
        <v>2018</v>
      </c>
      <c r="KQ12" s="274" t="s">
        <v>306</v>
      </c>
      <c r="KR12" s="274" t="s">
        <v>278</v>
      </c>
      <c r="KS12" s="280">
        <v>183</v>
      </c>
      <c r="KT12" s="281">
        <v>415</v>
      </c>
      <c r="KU12" s="281">
        <v>0.44096385542168676</v>
      </c>
      <c r="KV12" s="282">
        <v>2014</v>
      </c>
      <c r="KX12" s="274" t="s">
        <v>1129</v>
      </c>
      <c r="KY12" s="274" t="s">
        <v>1126</v>
      </c>
      <c r="KZ12" s="280">
        <v>89</v>
      </c>
      <c r="LA12" s="281">
        <v>146</v>
      </c>
      <c r="LB12" s="281">
        <v>0.6095890410958904</v>
      </c>
      <c r="LC12" s="282">
        <v>1993</v>
      </c>
      <c r="LD12"/>
      <c r="LE12" s="283" t="s">
        <v>464</v>
      </c>
      <c r="LF12" s="284">
        <v>83</v>
      </c>
      <c r="LG12" s="44">
        <v>295</v>
      </c>
      <c r="LH12" s="44">
        <v>0.28135593220338984</v>
      </c>
      <c r="LI12" s="285">
        <v>59</v>
      </c>
      <c r="LJ12"/>
      <c r="LL12" s="283" t="s">
        <v>387</v>
      </c>
      <c r="LM12" s="284">
        <v>387</v>
      </c>
      <c r="LN12" s="44">
        <v>815</v>
      </c>
      <c r="LO12" s="44">
        <v>0.47484662576687114</v>
      </c>
      <c r="LP12" s="285">
        <v>74</v>
      </c>
      <c r="LQ12"/>
      <c r="LS12" s="283" t="s">
        <v>390</v>
      </c>
      <c r="LT12" s="284">
        <v>189</v>
      </c>
      <c r="LU12" s="44">
        <v>264</v>
      </c>
      <c r="LV12" s="44">
        <v>0.71590909090909094</v>
      </c>
      <c r="LW12" s="285">
        <v>70</v>
      </c>
      <c r="LX12"/>
    </row>
    <row r="13" spans="1:336" ht="15">
      <c r="A13" s="74" t="s">
        <v>779</v>
      </c>
      <c r="B13" s="74">
        <v>2019</v>
      </c>
      <c r="C13" s="74">
        <v>2021</v>
      </c>
      <c r="D13" s="89" t="str">
        <f t="shared" si="0"/>
        <v>Landon Keever, 2021</v>
      </c>
      <c r="E13" s="89" t="str">
        <f t="shared" si="1"/>
        <v>Landon Keever, 2021-2019</v>
      </c>
      <c r="F13" s="74">
        <v>17</v>
      </c>
      <c r="G13" s="74"/>
      <c r="H13" s="74"/>
      <c r="I13" s="75" t="e">
        <f t="shared" si="2"/>
        <v>#DIV/0!</v>
      </c>
      <c r="J13" s="74">
        <v>5</v>
      </c>
      <c r="K13" s="74">
        <v>20</v>
      </c>
      <c r="L13" s="75">
        <f t="shared" si="3"/>
        <v>0.25</v>
      </c>
      <c r="M13" s="74"/>
      <c r="N13" s="74"/>
      <c r="O13" s="75" t="e">
        <f t="shared" si="4"/>
        <v>#DIV/0!</v>
      </c>
      <c r="P13" s="74">
        <v>10</v>
      </c>
      <c r="Q13" s="74">
        <v>10</v>
      </c>
      <c r="R13" s="74">
        <v>9</v>
      </c>
      <c r="S13" s="74">
        <v>19</v>
      </c>
      <c r="T13" s="74">
        <v>3</v>
      </c>
      <c r="U13" s="74">
        <v>3</v>
      </c>
      <c r="V13" s="74"/>
      <c r="W13" s="74">
        <v>8</v>
      </c>
      <c r="X13" s="74">
        <v>6</v>
      </c>
      <c r="Y13" s="76">
        <f t="shared" si="5"/>
        <v>0.58823529411764708</v>
      </c>
      <c r="Z13" s="76">
        <f t="shared" si="6"/>
        <v>0.58823529411764708</v>
      </c>
      <c r="AA13" s="76">
        <f t="shared" si="7"/>
        <v>0.52941176470588236</v>
      </c>
      <c r="AB13" s="76">
        <f t="shared" si="8"/>
        <v>1.1176470588235294</v>
      </c>
      <c r="AC13" s="76">
        <f t="shared" si="9"/>
        <v>0.17647058823529413</v>
      </c>
      <c r="AD13" s="76">
        <f t="shared" si="10"/>
        <v>0.17647058823529413</v>
      </c>
      <c r="AE13" s="76">
        <f t="shared" si="11"/>
        <v>0</v>
      </c>
      <c r="AF13" s="76">
        <f t="shared" si="12"/>
        <v>0.47058823529411764</v>
      </c>
      <c r="AG13" s="76">
        <f t="shared" si="13"/>
        <v>0.35294117647058826</v>
      </c>
      <c r="AH13" s="69">
        <f t="shared" si="14"/>
        <v>0</v>
      </c>
      <c r="AI13" s="69">
        <f t="shared" si="15"/>
        <v>0</v>
      </c>
      <c r="AJ13" s="70">
        <f t="shared" si="16"/>
        <v>0.25</v>
      </c>
      <c r="AK13" s="69">
        <f t="shared" si="17"/>
        <v>1.1764705882352942</v>
      </c>
      <c r="AM13" s="40" t="s">
        <v>942</v>
      </c>
      <c r="AN13" s="40" t="s">
        <v>943</v>
      </c>
      <c r="AO13" s="61">
        <v>19.421052631578949</v>
      </c>
      <c r="AP13" s="62">
        <v>0.48684210526315791</v>
      </c>
      <c r="AQ13" s="62">
        <v>0.61344537815126055</v>
      </c>
      <c r="AR13" s="44">
        <v>19</v>
      </c>
      <c r="AS13" s="44">
        <v>1999</v>
      </c>
      <c r="AU13" s="40" t="s">
        <v>255</v>
      </c>
      <c r="AV13" s="40" t="s">
        <v>135</v>
      </c>
      <c r="AW13" s="44">
        <v>455</v>
      </c>
      <c r="AX13" s="44">
        <v>0.39631336405529954</v>
      </c>
      <c r="AY13" s="44">
        <v>0.55128205128205132</v>
      </c>
      <c r="AZ13" s="44">
        <v>27</v>
      </c>
      <c r="BA13" s="44">
        <v>2016</v>
      </c>
      <c r="BC13" s="40" t="s">
        <v>1153</v>
      </c>
      <c r="BD13" s="44">
        <v>14.564516129032258</v>
      </c>
      <c r="BE13" s="44">
        <v>0.51790633608815428</v>
      </c>
      <c r="BF13" s="44">
        <v>0.57307692307692304</v>
      </c>
      <c r="BG13" s="44">
        <v>62</v>
      </c>
      <c r="BH13" s="44">
        <v>903</v>
      </c>
      <c r="BI13" s="62"/>
      <c r="BJ13" s="40" t="s">
        <v>278</v>
      </c>
      <c r="BK13" s="44">
        <v>1029</v>
      </c>
      <c r="BL13" s="44">
        <v>0.41749502982107356</v>
      </c>
      <c r="BM13" s="44">
        <v>0.45989304812834225</v>
      </c>
      <c r="BN13" s="44">
        <v>116</v>
      </c>
      <c r="BO13" s="62"/>
      <c r="BP13" s="40" t="s">
        <v>305</v>
      </c>
      <c r="BQ13" s="40" t="s">
        <v>304</v>
      </c>
      <c r="BR13" s="44">
        <v>9.3000000000000007</v>
      </c>
      <c r="BS13" s="44">
        <v>3.8333333333333335</v>
      </c>
      <c r="BT13" s="44">
        <v>5.4666666666666668</v>
      </c>
      <c r="BU13" s="44">
        <v>30</v>
      </c>
      <c r="BV13" s="44">
        <v>2014</v>
      </c>
      <c r="BW13" s="62"/>
      <c r="BX13" s="40" t="s">
        <v>1037</v>
      </c>
      <c r="BY13" s="40" t="s">
        <v>997</v>
      </c>
      <c r="BZ13" s="44">
        <v>229</v>
      </c>
      <c r="CA13" s="44">
        <v>96</v>
      </c>
      <c r="CB13" s="44">
        <v>133</v>
      </c>
      <c r="CC13" s="44">
        <v>22</v>
      </c>
      <c r="CD13" s="44">
        <v>1996</v>
      </c>
      <c r="CE13"/>
      <c r="CF13" s="40" t="s">
        <v>278</v>
      </c>
      <c r="CG13" s="44">
        <v>6.2672413793103452</v>
      </c>
      <c r="CH13" s="44">
        <v>1.9482758620689655</v>
      </c>
      <c r="CI13" s="44">
        <v>4.318965517241379</v>
      </c>
      <c r="CJ13" s="44">
        <v>116</v>
      </c>
      <c r="CK13" s="44">
        <v>727</v>
      </c>
      <c r="CL13" s="44">
        <v>226</v>
      </c>
      <c r="CM13" s="44">
        <v>501</v>
      </c>
      <c r="CO13" s="40" t="s">
        <v>1003</v>
      </c>
      <c r="CP13" s="44">
        <v>485</v>
      </c>
      <c r="CQ13" s="44">
        <v>210</v>
      </c>
      <c r="CR13" s="44">
        <v>251</v>
      </c>
      <c r="CS13" s="44">
        <v>66</v>
      </c>
      <c r="CU13" s="40" t="s">
        <v>1243</v>
      </c>
      <c r="CV13" s="40" t="s">
        <v>1207</v>
      </c>
      <c r="CW13" s="44">
        <v>4.0476190476190474</v>
      </c>
      <c r="CX13" s="44">
        <v>2.5714285714285716</v>
      </c>
      <c r="CY13" s="44">
        <v>21</v>
      </c>
      <c r="CZ13" s="44">
        <v>2021</v>
      </c>
      <c r="DA13" s="62"/>
      <c r="DB13" s="40" t="s">
        <v>737</v>
      </c>
      <c r="DC13" s="40" t="s">
        <v>130</v>
      </c>
      <c r="DD13" s="44">
        <v>94</v>
      </c>
      <c r="DE13" s="44">
        <v>44</v>
      </c>
      <c r="DF13" s="44">
        <v>28</v>
      </c>
      <c r="DG13" s="44">
        <v>2018</v>
      </c>
      <c r="DH13" s="62"/>
      <c r="DI13" s="40" t="s">
        <v>921</v>
      </c>
      <c r="DJ13" s="44">
        <v>2.8405797101449277</v>
      </c>
      <c r="DK13" s="44">
        <v>3.4492753623188408</v>
      </c>
      <c r="DL13" s="44">
        <v>69</v>
      </c>
      <c r="DM13" s="44">
        <v>196</v>
      </c>
      <c r="DN13" s="44">
        <v>238</v>
      </c>
      <c r="DO13" s="44"/>
      <c r="DP13" s="40" t="s">
        <v>277</v>
      </c>
      <c r="DQ13" s="44">
        <v>215</v>
      </c>
      <c r="DR13" s="44">
        <v>268</v>
      </c>
      <c r="DS13" s="44">
        <v>115</v>
      </c>
      <c r="DT13"/>
      <c r="DU13" s="40" t="s">
        <v>1184</v>
      </c>
      <c r="DV13" s="40" t="s">
        <v>1179</v>
      </c>
      <c r="DW13" s="44">
        <v>2.75</v>
      </c>
      <c r="DX13" s="44">
        <v>0</v>
      </c>
      <c r="DY13" s="44">
        <v>20</v>
      </c>
      <c r="DZ13" s="44">
        <v>1991</v>
      </c>
      <c r="EA13"/>
      <c r="EB13" s="40" t="s">
        <v>284</v>
      </c>
      <c r="EC13" s="40" t="s">
        <v>130</v>
      </c>
      <c r="ED13" s="44">
        <v>66</v>
      </c>
      <c r="EE13" s="44">
        <v>43</v>
      </c>
      <c r="EF13" s="44">
        <v>27</v>
      </c>
      <c r="EG13" s="44">
        <v>2015</v>
      </c>
      <c r="EI13" s="40" t="s">
        <v>390</v>
      </c>
      <c r="EJ13" s="44">
        <v>1.9428571428571428</v>
      </c>
      <c r="EK13" s="44">
        <v>0.91428571428571426</v>
      </c>
      <c r="EL13" s="44">
        <v>70</v>
      </c>
      <c r="EM13" s="44">
        <v>136</v>
      </c>
      <c r="EN13" s="44">
        <v>64</v>
      </c>
      <c r="EO13" s="44"/>
      <c r="EP13" s="40" t="s">
        <v>1003</v>
      </c>
      <c r="EQ13" s="44">
        <v>144</v>
      </c>
      <c r="ER13" s="44"/>
      <c r="ES13" s="44">
        <v>66</v>
      </c>
      <c r="ET13" s="44"/>
      <c r="EU13" s="40" t="s">
        <v>531</v>
      </c>
      <c r="EV13" s="40" t="s">
        <v>132</v>
      </c>
      <c r="EW13" s="44">
        <v>0.44</v>
      </c>
      <c r="EX13" s="44">
        <v>2.64</v>
      </c>
      <c r="EY13" s="44">
        <v>25</v>
      </c>
      <c r="EZ13" s="44">
        <v>2017</v>
      </c>
      <c r="FB13" s="40" t="s">
        <v>1280</v>
      </c>
      <c r="FC13" s="40" t="s">
        <v>1207</v>
      </c>
      <c r="FD13" s="44">
        <v>11</v>
      </c>
      <c r="FE13" s="44">
        <v>39</v>
      </c>
      <c r="FF13" s="44">
        <v>25</v>
      </c>
      <c r="FG13" s="44">
        <v>2022</v>
      </c>
      <c r="FI13" s="40" t="s">
        <v>533</v>
      </c>
      <c r="FJ13" s="44">
        <v>0.25742574257425743</v>
      </c>
      <c r="FK13" s="44">
        <v>2.3267326732673266</v>
      </c>
      <c r="FL13" s="44">
        <v>101</v>
      </c>
      <c r="FM13" s="44">
        <v>26</v>
      </c>
      <c r="FN13" s="44">
        <v>235</v>
      </c>
      <c r="FO13"/>
      <c r="FP13" s="40" t="s">
        <v>132</v>
      </c>
      <c r="FQ13" s="44">
        <v>21</v>
      </c>
      <c r="FR13" s="44">
        <v>165</v>
      </c>
      <c r="FS13" s="44">
        <v>98</v>
      </c>
      <c r="FT13"/>
      <c r="FU13" s="274" t="s">
        <v>1177</v>
      </c>
      <c r="FV13" s="274" t="s">
        <v>1153</v>
      </c>
      <c r="FW13" s="294">
        <v>0.5</v>
      </c>
      <c r="FX13" s="281">
        <v>8.6956521739130432E-2</v>
      </c>
      <c r="FY13" s="281">
        <v>4.3478260869565216E-2</v>
      </c>
      <c r="FZ13" s="281">
        <v>23</v>
      </c>
      <c r="GA13" s="281">
        <v>1991</v>
      </c>
      <c r="GB13" s="281">
        <v>1</v>
      </c>
      <c r="GC13" s="282">
        <v>2</v>
      </c>
      <c r="GJ13" s="274" t="s">
        <v>1296</v>
      </c>
      <c r="GK13" s="274" t="s">
        <v>1262</v>
      </c>
      <c r="GL13" s="280">
        <v>0.4</v>
      </c>
      <c r="GM13" s="281">
        <v>0.44444444444444442</v>
      </c>
      <c r="GN13" s="281">
        <v>1.1111111111111112</v>
      </c>
      <c r="GO13" s="281">
        <v>2022</v>
      </c>
      <c r="GP13" s="281">
        <v>12</v>
      </c>
      <c r="GQ13" s="282">
        <v>30</v>
      </c>
      <c r="GS13" s="274" t="s">
        <v>1296</v>
      </c>
      <c r="GT13" s="274" t="s">
        <v>1262</v>
      </c>
      <c r="GU13" s="280">
        <v>0.4</v>
      </c>
      <c r="GV13" s="281">
        <v>12</v>
      </c>
      <c r="GW13" s="281">
        <v>30</v>
      </c>
      <c r="GX13" s="282">
        <v>2022</v>
      </c>
      <c r="GZ13" s="40" t="s">
        <v>129</v>
      </c>
      <c r="HA13" s="44">
        <v>43</v>
      </c>
      <c r="HB13" s="44">
        <v>182</v>
      </c>
      <c r="HC13" s="44">
        <v>470</v>
      </c>
      <c r="HD13" s="44">
        <v>859</v>
      </c>
      <c r="HE13" s="44">
        <v>289</v>
      </c>
      <c r="HF13" s="44">
        <v>437</v>
      </c>
      <c r="HG13" s="44">
        <v>513</v>
      </c>
      <c r="HH13" s="44">
        <v>1041</v>
      </c>
      <c r="HI13" s="44">
        <v>93</v>
      </c>
      <c r="HJ13" s="44">
        <v>0.23626373626373626</v>
      </c>
      <c r="HK13" s="44">
        <v>0.49279538904899134</v>
      </c>
      <c r="HL13" s="44">
        <v>0.66132723112128144</v>
      </c>
      <c r="HM13" s="44">
        <v>0.46236559139784944</v>
      </c>
      <c r="HN13" s="44">
        <v>1.956989247311828</v>
      </c>
      <c r="HO13" s="44">
        <v>5.5161290322580649</v>
      </c>
      <c r="HP13" s="44">
        <v>11.193548387096774</v>
      </c>
      <c r="HQ13" s="44">
        <v>3.10752688172043</v>
      </c>
      <c r="HR13" s="44">
        <v>4.698924731182796</v>
      </c>
      <c r="HS13"/>
      <c r="HT13" s="40" t="s">
        <v>325</v>
      </c>
      <c r="HU13" s="44">
        <v>0.34693877551020408</v>
      </c>
      <c r="HV13" s="44">
        <v>0.73118279569892475</v>
      </c>
      <c r="HW13" s="44">
        <v>2.10752688172043</v>
      </c>
      <c r="HX13" s="44">
        <v>93</v>
      </c>
      <c r="HY13" s="44">
        <v>68</v>
      </c>
      <c r="HZ13" s="44">
        <v>196</v>
      </c>
      <c r="IA13"/>
      <c r="IB13" s="40" t="s">
        <v>1207</v>
      </c>
      <c r="IC13" s="44">
        <v>0.50190476190476185</v>
      </c>
      <c r="ID13" s="44">
        <v>7.3194444444444446</v>
      </c>
      <c r="IE13" s="44">
        <v>14.583333333333334</v>
      </c>
      <c r="IF13" s="44">
        <v>72</v>
      </c>
      <c r="IG13" s="44">
        <v>527</v>
      </c>
      <c r="IH13" s="44">
        <v>1050</v>
      </c>
      <c r="II13"/>
      <c r="IJ13" s="40" t="s">
        <v>422</v>
      </c>
      <c r="IK13" s="88">
        <v>0.69599999999999995</v>
      </c>
      <c r="IL13" s="44">
        <v>1.8510638297872339</v>
      </c>
      <c r="IM13" s="44">
        <v>2.6595744680851063</v>
      </c>
      <c r="IN13" s="44">
        <v>47</v>
      </c>
      <c r="IO13" s="44">
        <v>87</v>
      </c>
      <c r="IP13" s="44">
        <v>125</v>
      </c>
      <c r="IQ13"/>
      <c r="IR13" s="40" t="s">
        <v>1177</v>
      </c>
      <c r="IS13" s="40" t="s">
        <v>1153</v>
      </c>
      <c r="IT13" s="44">
        <v>0.58385093167701863</v>
      </c>
      <c r="IU13" s="44">
        <v>8.1739130434782616</v>
      </c>
      <c r="IV13" s="44">
        <v>14</v>
      </c>
      <c r="IW13" s="44">
        <v>23</v>
      </c>
      <c r="IX13" s="44">
        <v>1991</v>
      </c>
      <c r="IY13" s="44">
        <v>188</v>
      </c>
      <c r="IZ13" s="44">
        <v>322</v>
      </c>
      <c r="JA13"/>
      <c r="JB13" s="40" t="s">
        <v>1261</v>
      </c>
      <c r="JC13" s="40" t="s">
        <v>1262</v>
      </c>
      <c r="JD13" s="44">
        <v>0.55000000000000004</v>
      </c>
      <c r="JE13" s="44">
        <v>1</v>
      </c>
      <c r="JF13" s="44">
        <v>1.8181818181818181</v>
      </c>
      <c r="JG13" s="44">
        <v>2021</v>
      </c>
      <c r="JH13" s="44">
        <v>11</v>
      </c>
      <c r="JI13" s="44">
        <v>20</v>
      </c>
      <c r="JL13" s="40" t="s">
        <v>263</v>
      </c>
      <c r="JM13" s="40" t="s">
        <v>252</v>
      </c>
      <c r="JN13" s="44">
        <v>0.6</v>
      </c>
      <c r="JO13" s="44">
        <v>0.33333333333333331</v>
      </c>
      <c r="JP13" s="44">
        <v>0.55555555555555558</v>
      </c>
      <c r="JQ13" s="44">
        <v>2016</v>
      </c>
      <c r="JR13" s="44">
        <v>18</v>
      </c>
      <c r="JS13" s="44">
        <v>6</v>
      </c>
      <c r="JT13" s="44">
        <v>10</v>
      </c>
      <c r="JU13"/>
      <c r="JV13" s="40" t="s">
        <v>305</v>
      </c>
      <c r="JW13" s="40" t="s">
        <v>304</v>
      </c>
      <c r="JX13" s="44">
        <v>0.74691358024691357</v>
      </c>
      <c r="JY13" s="44">
        <v>4.0333333333333332</v>
      </c>
      <c r="JZ13" s="44">
        <v>5.4</v>
      </c>
      <c r="KA13" s="44">
        <v>2014</v>
      </c>
      <c r="KB13" s="44">
        <v>121</v>
      </c>
      <c r="KC13" s="44">
        <v>162</v>
      </c>
      <c r="KD13"/>
      <c r="KF13" s="40" t="s">
        <v>1153</v>
      </c>
      <c r="KG13" s="61">
        <v>41.095238095238095</v>
      </c>
      <c r="KH13" s="44">
        <v>62</v>
      </c>
      <c r="KJ13" s="274" t="s">
        <v>520</v>
      </c>
      <c r="KK13" s="274" t="s">
        <v>131</v>
      </c>
      <c r="KL13" s="280">
        <v>60</v>
      </c>
      <c r="KM13" s="281">
        <v>196</v>
      </c>
      <c r="KN13" s="281">
        <v>0.30612244897959184</v>
      </c>
      <c r="KO13" s="282">
        <v>2017</v>
      </c>
      <c r="KQ13" s="274" t="s">
        <v>1208</v>
      </c>
      <c r="KR13" s="274" t="s">
        <v>1207</v>
      </c>
      <c r="KS13" s="280">
        <v>181</v>
      </c>
      <c r="KT13" s="281">
        <v>377</v>
      </c>
      <c r="KU13" s="281">
        <v>0.48010610079575594</v>
      </c>
      <c r="KV13" s="282">
        <v>2020</v>
      </c>
      <c r="KX13" s="274" t="s">
        <v>432</v>
      </c>
      <c r="KY13" s="274" t="s">
        <v>422</v>
      </c>
      <c r="KZ13" s="280">
        <v>87</v>
      </c>
      <c r="LA13" s="281">
        <v>125</v>
      </c>
      <c r="LB13" s="281">
        <v>0.69599999999999995</v>
      </c>
      <c r="LC13" s="282">
        <v>2007</v>
      </c>
      <c r="LD13"/>
      <c r="LE13" s="283" t="s">
        <v>325</v>
      </c>
      <c r="LF13" s="284">
        <v>68</v>
      </c>
      <c r="LG13" s="44">
        <v>196</v>
      </c>
      <c r="LH13" s="44">
        <v>0.34693877551020408</v>
      </c>
      <c r="LI13" s="285">
        <v>93</v>
      </c>
      <c r="LJ13"/>
      <c r="LL13" s="283" t="s">
        <v>1153</v>
      </c>
      <c r="LM13" s="284">
        <v>376</v>
      </c>
      <c r="LN13" s="44">
        <v>726</v>
      </c>
      <c r="LO13" s="44">
        <v>0.51790633608815428</v>
      </c>
      <c r="LP13" s="285">
        <v>62</v>
      </c>
      <c r="LQ13"/>
      <c r="LS13" s="283" t="s">
        <v>997</v>
      </c>
      <c r="LT13" s="284">
        <v>188</v>
      </c>
      <c r="LU13" s="44">
        <v>339</v>
      </c>
      <c r="LV13" s="44">
        <v>0.55457227138643073</v>
      </c>
      <c r="LW13" s="285">
        <v>67</v>
      </c>
      <c r="LX13"/>
    </row>
    <row r="14" spans="1:336" ht="15">
      <c r="A14" s="74" t="s">
        <v>780</v>
      </c>
      <c r="B14" s="74">
        <v>2019</v>
      </c>
      <c r="C14" s="74">
        <v>2020</v>
      </c>
      <c r="D14" s="89" t="str">
        <f t="shared" si="0"/>
        <v>Eli Jones, 2020</v>
      </c>
      <c r="E14" s="89" t="str">
        <f t="shared" si="1"/>
        <v>Eli Jones, 2020-2019</v>
      </c>
      <c r="F14" s="74">
        <v>18</v>
      </c>
      <c r="G14" s="74">
        <v>1</v>
      </c>
      <c r="H14" s="74">
        <v>6</v>
      </c>
      <c r="I14" s="75">
        <f t="shared" si="2"/>
        <v>0.16666666666666666</v>
      </c>
      <c r="J14" s="74">
        <v>5</v>
      </c>
      <c r="K14" s="74">
        <v>12</v>
      </c>
      <c r="L14" s="75">
        <f t="shared" si="3"/>
        <v>0.41666666666666669</v>
      </c>
      <c r="M14" s="74"/>
      <c r="N14" s="74"/>
      <c r="O14" s="75" t="e">
        <f t="shared" si="4"/>
        <v>#DIV/0!</v>
      </c>
      <c r="P14" s="74">
        <v>13</v>
      </c>
      <c r="Q14" s="74">
        <v>3</v>
      </c>
      <c r="R14" s="74">
        <v>13</v>
      </c>
      <c r="S14" s="74">
        <v>16</v>
      </c>
      <c r="T14" s="74">
        <v>2</v>
      </c>
      <c r="U14" s="74">
        <v>2</v>
      </c>
      <c r="V14" s="74">
        <v>1</v>
      </c>
      <c r="W14" s="74">
        <v>9</v>
      </c>
      <c r="X14" s="74">
        <v>7</v>
      </c>
      <c r="Y14" s="76">
        <f t="shared" si="5"/>
        <v>0.72222222222222221</v>
      </c>
      <c r="Z14" s="76">
        <f t="shared" si="6"/>
        <v>0.16666666666666666</v>
      </c>
      <c r="AA14" s="76">
        <f t="shared" si="7"/>
        <v>0.72222222222222221</v>
      </c>
      <c r="AB14" s="76">
        <f t="shared" si="8"/>
        <v>0.88888888888888884</v>
      </c>
      <c r="AC14" s="76">
        <f t="shared" si="9"/>
        <v>0.1111111111111111</v>
      </c>
      <c r="AD14" s="76">
        <f t="shared" si="10"/>
        <v>0.1111111111111111</v>
      </c>
      <c r="AE14" s="76">
        <f t="shared" si="11"/>
        <v>5.5555555555555552E-2</v>
      </c>
      <c r="AF14" s="76">
        <f t="shared" si="12"/>
        <v>0.5</v>
      </c>
      <c r="AG14" s="76">
        <f t="shared" si="13"/>
        <v>0.3888888888888889</v>
      </c>
      <c r="AH14" s="69">
        <f t="shared" si="14"/>
        <v>0.33333333333333331</v>
      </c>
      <c r="AI14" s="69">
        <f t="shared" si="15"/>
        <v>0</v>
      </c>
      <c r="AJ14" s="70">
        <f t="shared" si="16"/>
        <v>0.33333333333333331</v>
      </c>
      <c r="AK14" s="69">
        <f t="shared" si="17"/>
        <v>1</v>
      </c>
      <c r="AM14" s="40" t="s">
        <v>1243</v>
      </c>
      <c r="AN14" s="40" t="s">
        <v>1207</v>
      </c>
      <c r="AO14" s="61">
        <v>19.333333333333332</v>
      </c>
      <c r="AP14" s="62">
        <v>0.51677852348993292</v>
      </c>
      <c r="AQ14" s="62">
        <v>0.7384615384615385</v>
      </c>
      <c r="AR14" s="44">
        <v>21</v>
      </c>
      <c r="AS14" s="44">
        <v>2021</v>
      </c>
      <c r="AU14" s="40" t="s">
        <v>1090</v>
      </c>
      <c r="AV14" s="40" t="s">
        <v>1091</v>
      </c>
      <c r="AW14" s="44">
        <v>449</v>
      </c>
      <c r="AX14" s="44">
        <v>0.41428571428571431</v>
      </c>
      <c r="AY14" s="44">
        <v>0.63636363636363635</v>
      </c>
      <c r="AZ14" s="44">
        <v>23</v>
      </c>
      <c r="BA14" s="44">
        <v>1994</v>
      </c>
      <c r="BC14" s="40" t="s">
        <v>440</v>
      </c>
      <c r="BD14" s="44">
        <v>14.307692307692308</v>
      </c>
      <c r="BE14" s="44">
        <v>0.36363636363636365</v>
      </c>
      <c r="BF14" s="44">
        <v>0.75</v>
      </c>
      <c r="BG14" s="44">
        <v>13</v>
      </c>
      <c r="BH14" s="44">
        <v>186</v>
      </c>
      <c r="BI14" s="62"/>
      <c r="BJ14" s="40" t="s">
        <v>325</v>
      </c>
      <c r="BK14" s="44">
        <v>960</v>
      </c>
      <c r="BL14" s="44">
        <v>0.40550458715596333</v>
      </c>
      <c r="BM14" s="44">
        <v>0.65322580645161288</v>
      </c>
      <c r="BN14" s="44">
        <v>93</v>
      </c>
      <c r="BO14" s="62"/>
      <c r="BP14" s="40" t="s">
        <v>306</v>
      </c>
      <c r="BQ14" s="40" t="s">
        <v>278</v>
      </c>
      <c r="BR14" s="44">
        <v>8.8666666666666671</v>
      </c>
      <c r="BS14" s="44">
        <v>2.9333333333333331</v>
      </c>
      <c r="BT14" s="44">
        <v>5.9333333333333336</v>
      </c>
      <c r="BU14" s="44">
        <v>30</v>
      </c>
      <c r="BV14" s="44">
        <v>2014</v>
      </c>
      <c r="BW14" s="62"/>
      <c r="BX14" s="40" t="s">
        <v>1129</v>
      </c>
      <c r="BY14" s="40" t="s">
        <v>1126</v>
      </c>
      <c r="BZ14" s="44">
        <v>226</v>
      </c>
      <c r="CA14" s="44">
        <v>67</v>
      </c>
      <c r="CB14" s="44">
        <v>159</v>
      </c>
      <c r="CC14" s="44">
        <v>22</v>
      </c>
      <c r="CD14" s="44">
        <v>1993</v>
      </c>
      <c r="CE14"/>
      <c r="CF14" s="40" t="s">
        <v>1091</v>
      </c>
      <c r="CG14" s="44">
        <v>5.7391304347826084</v>
      </c>
      <c r="CH14" s="44">
        <v>2.0652173913043477</v>
      </c>
      <c r="CI14" s="44">
        <v>3.6739130434782608</v>
      </c>
      <c r="CJ14" s="44">
        <v>46</v>
      </c>
      <c r="CK14" s="44">
        <v>264</v>
      </c>
      <c r="CL14" s="44">
        <v>95</v>
      </c>
      <c r="CM14" s="44">
        <v>169</v>
      </c>
      <c r="CO14" s="40" t="s">
        <v>130</v>
      </c>
      <c r="CP14" s="44">
        <v>426</v>
      </c>
      <c r="CQ14" s="44">
        <v>192</v>
      </c>
      <c r="CR14" s="44">
        <v>234</v>
      </c>
      <c r="CS14" s="44">
        <v>107</v>
      </c>
      <c r="CU14" s="40" t="s">
        <v>1038</v>
      </c>
      <c r="CV14" s="40" t="s">
        <v>1030</v>
      </c>
      <c r="CW14" s="44">
        <v>4</v>
      </c>
      <c r="CX14" s="44">
        <v>3.1764705882352939</v>
      </c>
      <c r="CY14" s="44">
        <v>17</v>
      </c>
      <c r="CZ14" s="44">
        <v>1996</v>
      </c>
      <c r="DA14" s="62"/>
      <c r="DB14" s="40" t="s">
        <v>1057</v>
      </c>
      <c r="DC14" s="40" t="s">
        <v>1029</v>
      </c>
      <c r="DD14" s="44">
        <v>92</v>
      </c>
      <c r="DE14" s="44">
        <v>86</v>
      </c>
      <c r="DF14" s="44">
        <v>22</v>
      </c>
      <c r="DG14" s="44">
        <v>1995</v>
      </c>
      <c r="DH14" s="62"/>
      <c r="DI14" s="40" t="s">
        <v>733</v>
      </c>
      <c r="DJ14" s="44">
        <v>2.8265306122448979</v>
      </c>
      <c r="DK14" s="44">
        <v>2.0816326530612246</v>
      </c>
      <c r="DL14" s="44">
        <v>98</v>
      </c>
      <c r="DM14" s="44">
        <v>277</v>
      </c>
      <c r="DN14" s="44">
        <v>204</v>
      </c>
      <c r="DO14" s="44"/>
      <c r="DP14" s="40" t="s">
        <v>131</v>
      </c>
      <c r="DQ14" s="44">
        <v>208</v>
      </c>
      <c r="DR14" s="44">
        <v>153</v>
      </c>
      <c r="DS14" s="44">
        <v>106</v>
      </c>
      <c r="DT14"/>
      <c r="DU14" s="40" t="s">
        <v>1006</v>
      </c>
      <c r="DV14" s="40" t="s">
        <v>1003</v>
      </c>
      <c r="DW14" s="44">
        <v>2.7391304347826089</v>
      </c>
      <c r="DX14" s="44">
        <v>0</v>
      </c>
      <c r="DY14" s="44">
        <v>23</v>
      </c>
      <c r="DZ14" s="44">
        <v>1997</v>
      </c>
      <c r="EA14"/>
      <c r="EB14" s="40" t="s">
        <v>262</v>
      </c>
      <c r="EC14" s="40" t="s">
        <v>130</v>
      </c>
      <c r="ED14" s="44">
        <v>66</v>
      </c>
      <c r="EE14" s="44">
        <v>42</v>
      </c>
      <c r="EF14" s="44">
        <v>27</v>
      </c>
      <c r="EG14" s="44">
        <v>2016</v>
      </c>
      <c r="EI14" s="40" t="s">
        <v>452</v>
      </c>
      <c r="EJ14" s="44">
        <v>1.9166666666666667</v>
      </c>
      <c r="EK14" s="44">
        <v>2.5833333333333335</v>
      </c>
      <c r="EL14" s="44">
        <v>12</v>
      </c>
      <c r="EM14" s="44">
        <v>23</v>
      </c>
      <c r="EN14" s="44">
        <v>31</v>
      </c>
      <c r="EO14" s="44"/>
      <c r="EP14" s="40" t="s">
        <v>304</v>
      </c>
      <c r="EQ14" s="44">
        <v>140</v>
      </c>
      <c r="ER14" s="44">
        <v>129</v>
      </c>
      <c r="ES14" s="44">
        <v>106</v>
      </c>
      <c r="ET14" s="44"/>
      <c r="EU14" s="40" t="s">
        <v>1280</v>
      </c>
      <c r="EV14" s="40" t="s">
        <v>1207</v>
      </c>
      <c r="EW14" s="44">
        <v>0.44</v>
      </c>
      <c r="EX14" s="44">
        <v>1.56</v>
      </c>
      <c r="EY14" s="44">
        <v>25</v>
      </c>
      <c r="EZ14" s="44">
        <v>2022</v>
      </c>
      <c r="FB14" s="40" t="s">
        <v>531</v>
      </c>
      <c r="FC14" s="40" t="s">
        <v>132</v>
      </c>
      <c r="FD14" s="44">
        <v>11</v>
      </c>
      <c r="FE14" s="44">
        <v>66</v>
      </c>
      <c r="FF14" s="44">
        <v>25</v>
      </c>
      <c r="FG14" s="44">
        <v>2017</v>
      </c>
      <c r="FI14" s="40" t="s">
        <v>440</v>
      </c>
      <c r="FJ14" s="44">
        <v>0.23076923076923078</v>
      </c>
      <c r="FK14" s="44">
        <v>0</v>
      </c>
      <c r="FL14" s="44">
        <v>13</v>
      </c>
      <c r="FM14" s="44">
        <v>3</v>
      </c>
      <c r="FN14" s="44"/>
      <c r="FO14"/>
      <c r="FP14" s="40" t="s">
        <v>308</v>
      </c>
      <c r="FQ14" s="44">
        <v>16</v>
      </c>
      <c r="FR14" s="44">
        <v>129</v>
      </c>
      <c r="FS14" s="44">
        <v>104</v>
      </c>
      <c r="FT14"/>
      <c r="FU14" s="274" t="s">
        <v>447</v>
      </c>
      <c r="FV14" s="274" t="s">
        <v>448</v>
      </c>
      <c r="FW14" s="294">
        <v>0.5</v>
      </c>
      <c r="FX14" s="281">
        <v>1.6470588235294117</v>
      </c>
      <c r="FY14" s="281">
        <v>0.82352941176470584</v>
      </c>
      <c r="FZ14" s="281">
        <v>17</v>
      </c>
      <c r="GA14" s="281">
        <v>2011</v>
      </c>
      <c r="GB14" s="281">
        <v>14</v>
      </c>
      <c r="GC14" s="282">
        <v>28</v>
      </c>
      <c r="GJ14" s="274" t="s">
        <v>736</v>
      </c>
      <c r="GK14" s="274" t="s">
        <v>533</v>
      </c>
      <c r="GL14" s="280">
        <v>0.4</v>
      </c>
      <c r="GM14" s="281">
        <v>0.34782608695652173</v>
      </c>
      <c r="GN14" s="281">
        <v>0.86956521739130432</v>
      </c>
      <c r="GO14" s="281">
        <v>2018</v>
      </c>
      <c r="GP14" s="281">
        <v>8</v>
      </c>
      <c r="GQ14" s="282">
        <v>20</v>
      </c>
      <c r="GS14" s="274" t="s">
        <v>736</v>
      </c>
      <c r="GT14" s="274" t="s">
        <v>533</v>
      </c>
      <c r="GU14" s="280">
        <v>0.4</v>
      </c>
      <c r="GV14" s="281">
        <v>8</v>
      </c>
      <c r="GW14" s="281">
        <v>20</v>
      </c>
      <c r="GX14" s="282">
        <v>2018</v>
      </c>
      <c r="GZ14" s="40" t="s">
        <v>250</v>
      </c>
      <c r="HA14" s="44">
        <v>3</v>
      </c>
      <c r="HB14" s="44">
        <v>19</v>
      </c>
      <c r="HC14" s="44">
        <v>132</v>
      </c>
      <c r="HD14" s="44">
        <v>372</v>
      </c>
      <c r="HE14" s="44">
        <v>59</v>
      </c>
      <c r="HF14" s="44">
        <v>148</v>
      </c>
      <c r="HG14" s="44">
        <v>135</v>
      </c>
      <c r="HH14" s="44">
        <v>391</v>
      </c>
      <c r="HI14" s="44">
        <v>101</v>
      </c>
      <c r="HJ14" s="44">
        <v>0.15789473684210525</v>
      </c>
      <c r="HK14" s="44">
        <v>0.34526854219948849</v>
      </c>
      <c r="HL14" s="44">
        <v>0.39864864864864863</v>
      </c>
      <c r="HM14" s="44">
        <v>2.9702970297029702E-2</v>
      </c>
      <c r="HN14" s="44">
        <v>0.18811881188118812</v>
      </c>
      <c r="HO14" s="44">
        <v>1.3366336633663367</v>
      </c>
      <c r="HP14" s="44">
        <v>3.8712871287128712</v>
      </c>
      <c r="HQ14" s="44">
        <v>0.58415841584158412</v>
      </c>
      <c r="HR14" s="44">
        <v>1.4653465346534653</v>
      </c>
      <c r="HS14"/>
      <c r="HT14" s="40" t="s">
        <v>440</v>
      </c>
      <c r="HU14" s="44">
        <v>0.34567901234567899</v>
      </c>
      <c r="HV14" s="44">
        <v>2.1538461538461537</v>
      </c>
      <c r="HW14" s="44">
        <v>6.2307692307692308</v>
      </c>
      <c r="HX14" s="44">
        <v>13</v>
      </c>
      <c r="HY14" s="44">
        <v>28</v>
      </c>
      <c r="HZ14" s="44">
        <v>81</v>
      </c>
      <c r="IA14"/>
      <c r="IB14" s="40" t="s">
        <v>1156</v>
      </c>
      <c r="IC14" s="44">
        <v>0.5</v>
      </c>
      <c r="ID14" s="44">
        <v>0.52542372881355937</v>
      </c>
      <c r="IE14" s="44">
        <v>1.0508474576271187</v>
      </c>
      <c r="IF14" s="44">
        <v>59</v>
      </c>
      <c r="IG14" s="44">
        <v>31</v>
      </c>
      <c r="IH14" s="44">
        <v>62</v>
      </c>
      <c r="II14"/>
      <c r="IJ14" s="40" t="s">
        <v>1155</v>
      </c>
      <c r="IK14" s="88">
        <v>0.69594594594594594</v>
      </c>
      <c r="IL14" s="44">
        <v>1.6612903225806452</v>
      </c>
      <c r="IM14" s="44">
        <v>2.3870967741935485</v>
      </c>
      <c r="IN14" s="44">
        <v>62</v>
      </c>
      <c r="IO14" s="44">
        <v>103</v>
      </c>
      <c r="IP14" s="44">
        <v>148</v>
      </c>
      <c r="IQ14"/>
      <c r="IR14" s="40" t="s">
        <v>1245</v>
      </c>
      <c r="IS14" s="40" t="s">
        <v>793</v>
      </c>
      <c r="IT14" s="44">
        <v>0.57317073170731703</v>
      </c>
      <c r="IU14" s="44">
        <v>2.2380952380952381</v>
      </c>
      <c r="IV14" s="44">
        <v>3.9047619047619047</v>
      </c>
      <c r="IW14" s="44">
        <v>21</v>
      </c>
      <c r="IX14" s="44">
        <v>2021</v>
      </c>
      <c r="IY14" s="44">
        <v>47</v>
      </c>
      <c r="IZ14" s="44">
        <v>82</v>
      </c>
      <c r="JA14"/>
      <c r="JB14" s="40" t="s">
        <v>797</v>
      </c>
      <c r="JC14" s="40" t="s">
        <v>129</v>
      </c>
      <c r="JD14" s="44">
        <v>0.54400000000000004</v>
      </c>
      <c r="JE14" s="44">
        <v>7.5555555555555554</v>
      </c>
      <c r="JF14" s="44">
        <v>13.888888888888889</v>
      </c>
      <c r="JG14" s="44">
        <v>2019</v>
      </c>
      <c r="JH14" s="44">
        <v>204</v>
      </c>
      <c r="JI14" s="44">
        <v>375</v>
      </c>
      <c r="JL14" s="40" t="s">
        <v>261</v>
      </c>
      <c r="JM14" s="40" t="s">
        <v>900</v>
      </c>
      <c r="JN14" s="44">
        <v>1</v>
      </c>
      <c r="JO14" s="44">
        <v>0.26666666666666666</v>
      </c>
      <c r="JP14" s="44">
        <v>0.26666666666666666</v>
      </c>
      <c r="JQ14" s="44">
        <v>2016</v>
      </c>
      <c r="JR14" s="44">
        <v>15</v>
      </c>
      <c r="JS14" s="44">
        <v>4</v>
      </c>
      <c r="JT14" s="44">
        <v>4</v>
      </c>
      <c r="JU14"/>
      <c r="JV14" s="40" t="s">
        <v>285</v>
      </c>
      <c r="JW14" s="40" t="s">
        <v>135</v>
      </c>
      <c r="JX14" s="44">
        <v>0.74137931034482762</v>
      </c>
      <c r="JY14" s="44">
        <v>3.1851851851851851</v>
      </c>
      <c r="JZ14" s="44">
        <v>4.2962962962962967</v>
      </c>
      <c r="KA14" s="44">
        <v>2015</v>
      </c>
      <c r="KB14" s="44">
        <v>86</v>
      </c>
      <c r="KC14" s="44">
        <v>116</v>
      </c>
      <c r="KD14"/>
      <c r="KF14" s="40" t="s">
        <v>390</v>
      </c>
      <c r="KG14" s="61">
        <v>39.553030303030305</v>
      </c>
      <c r="KH14" s="44">
        <v>70</v>
      </c>
      <c r="KJ14" s="290" t="s">
        <v>285</v>
      </c>
      <c r="KK14" s="290" t="s">
        <v>135</v>
      </c>
      <c r="KL14" s="291">
        <v>57</v>
      </c>
      <c r="KM14" s="292">
        <v>182</v>
      </c>
      <c r="KN14" s="292">
        <v>0.31318681318681318</v>
      </c>
      <c r="KO14" s="293">
        <v>2015</v>
      </c>
      <c r="KQ14" s="290" t="s">
        <v>1090</v>
      </c>
      <c r="KR14" s="290" t="s">
        <v>1091</v>
      </c>
      <c r="KS14" s="291">
        <v>174</v>
      </c>
      <c r="KT14" s="292">
        <v>420</v>
      </c>
      <c r="KU14" s="292">
        <v>0.41428571428571431</v>
      </c>
      <c r="KV14" s="293">
        <v>1994</v>
      </c>
      <c r="KX14" s="290" t="s">
        <v>285</v>
      </c>
      <c r="KY14" s="290" t="s">
        <v>135</v>
      </c>
      <c r="KZ14" s="291">
        <v>86</v>
      </c>
      <c r="LA14" s="292">
        <v>116</v>
      </c>
      <c r="LB14" s="292">
        <v>0.74137931034482762</v>
      </c>
      <c r="LC14" s="293">
        <v>2015</v>
      </c>
      <c r="LD14"/>
      <c r="LE14" s="286" t="s">
        <v>1000</v>
      </c>
      <c r="LF14" s="287">
        <v>54</v>
      </c>
      <c r="LG14" s="288">
        <v>195</v>
      </c>
      <c r="LH14" s="288">
        <v>0.27692307692307694</v>
      </c>
      <c r="LI14" s="289">
        <v>65</v>
      </c>
      <c r="LJ14"/>
      <c r="LL14" s="286" t="s">
        <v>1003</v>
      </c>
      <c r="LM14" s="287">
        <v>356</v>
      </c>
      <c r="LN14" s="288">
        <v>890</v>
      </c>
      <c r="LO14" s="288">
        <v>0.4</v>
      </c>
      <c r="LP14" s="289">
        <v>66</v>
      </c>
      <c r="LQ14"/>
      <c r="LS14" s="286" t="s">
        <v>1126</v>
      </c>
      <c r="LT14" s="287">
        <v>172</v>
      </c>
      <c r="LU14" s="288">
        <v>291</v>
      </c>
      <c r="LV14" s="288">
        <v>0.59106529209621994</v>
      </c>
      <c r="LW14" s="289">
        <v>66</v>
      </c>
      <c r="LX14"/>
    </row>
    <row r="15" spans="1:336" ht="15">
      <c r="A15" s="74" t="s">
        <v>781</v>
      </c>
      <c r="B15" s="74">
        <v>2019</v>
      </c>
      <c r="C15" s="74">
        <v>2020</v>
      </c>
      <c r="D15" s="89" t="str">
        <f t="shared" si="0"/>
        <v>DJ Till, 2020</v>
      </c>
      <c r="E15" s="89" t="str">
        <f t="shared" si="1"/>
        <v>DJ Till, 2020-2019</v>
      </c>
      <c r="F15" s="74">
        <v>4</v>
      </c>
      <c r="G15" s="74">
        <v>1</v>
      </c>
      <c r="H15" s="74">
        <v>1</v>
      </c>
      <c r="I15" s="75">
        <f t="shared" si="2"/>
        <v>1</v>
      </c>
      <c r="J15" s="74">
        <v>3</v>
      </c>
      <c r="K15" s="74">
        <v>9</v>
      </c>
      <c r="L15" s="75">
        <f t="shared" si="3"/>
        <v>0.33333333333333331</v>
      </c>
      <c r="M15" s="74"/>
      <c r="N15" s="74"/>
      <c r="O15" s="75" t="e">
        <f t="shared" si="4"/>
        <v>#DIV/0!</v>
      </c>
      <c r="P15" s="74">
        <v>9</v>
      </c>
      <c r="Q15" s="74">
        <v>2</v>
      </c>
      <c r="R15" s="74">
        <v>4</v>
      </c>
      <c r="S15" s="74">
        <v>6</v>
      </c>
      <c r="T15" s="74">
        <v>1</v>
      </c>
      <c r="U15" s="74">
        <v>3</v>
      </c>
      <c r="V15" s="74"/>
      <c r="W15" s="74">
        <v>5</v>
      </c>
      <c r="X15" s="74">
        <v>3</v>
      </c>
      <c r="Y15" s="76">
        <f t="shared" si="5"/>
        <v>2.25</v>
      </c>
      <c r="Z15" s="76">
        <f t="shared" si="6"/>
        <v>0.5</v>
      </c>
      <c r="AA15" s="76">
        <f t="shared" si="7"/>
        <v>1</v>
      </c>
      <c r="AB15" s="76">
        <f t="shared" si="8"/>
        <v>1.5</v>
      </c>
      <c r="AC15" s="76">
        <f t="shared" si="9"/>
        <v>0.25</v>
      </c>
      <c r="AD15" s="76">
        <f t="shared" si="10"/>
        <v>0.75</v>
      </c>
      <c r="AE15" s="76">
        <f t="shared" si="11"/>
        <v>0</v>
      </c>
      <c r="AF15" s="76">
        <f t="shared" si="12"/>
        <v>1.25</v>
      </c>
      <c r="AG15" s="76">
        <f t="shared" si="13"/>
        <v>0.75</v>
      </c>
      <c r="AH15" s="69">
        <f t="shared" si="14"/>
        <v>0.25</v>
      </c>
      <c r="AI15" s="69">
        <f t="shared" si="15"/>
        <v>0</v>
      </c>
      <c r="AJ15" s="70">
        <f t="shared" si="16"/>
        <v>0.4</v>
      </c>
      <c r="AK15" s="69">
        <f t="shared" si="17"/>
        <v>2.5</v>
      </c>
      <c r="AM15" s="40" t="s">
        <v>797</v>
      </c>
      <c r="AN15" s="40" t="s">
        <v>129</v>
      </c>
      <c r="AO15" s="61">
        <v>19.222222222222221</v>
      </c>
      <c r="AP15" s="62">
        <v>0.54400000000000004</v>
      </c>
      <c r="AQ15" s="62">
        <v>0.67549668874172186</v>
      </c>
      <c r="AR15" s="44">
        <v>27</v>
      </c>
      <c r="AS15" s="44">
        <v>2019</v>
      </c>
      <c r="AU15" s="40" t="s">
        <v>1152</v>
      </c>
      <c r="AV15" s="40" t="s">
        <v>1153</v>
      </c>
      <c r="AW15" s="44">
        <v>443</v>
      </c>
      <c r="AX15" s="44">
        <v>0.46534653465346537</v>
      </c>
      <c r="AY15" s="44">
        <v>0.57391304347826089</v>
      </c>
      <c r="AZ15" s="44">
        <v>21</v>
      </c>
      <c r="BA15" s="44">
        <v>1992</v>
      </c>
      <c r="BC15" s="40" t="s">
        <v>390</v>
      </c>
      <c r="BD15" s="44">
        <v>13.185714285714285</v>
      </c>
      <c r="BE15" s="44">
        <v>0.38442822384428221</v>
      </c>
      <c r="BF15" s="44">
        <v>0.71590909090909094</v>
      </c>
      <c r="BG15" s="44">
        <v>70</v>
      </c>
      <c r="BH15" s="44">
        <v>923</v>
      </c>
      <c r="BI15" s="62"/>
      <c r="BJ15" s="40" t="s">
        <v>390</v>
      </c>
      <c r="BK15" s="44">
        <v>923</v>
      </c>
      <c r="BL15" s="44">
        <v>0.38442822384428221</v>
      </c>
      <c r="BM15" s="44">
        <v>0.71590909090909094</v>
      </c>
      <c r="BN15" s="44">
        <v>70</v>
      </c>
      <c r="BO15" s="62"/>
      <c r="BP15" s="40" t="s">
        <v>449</v>
      </c>
      <c r="BQ15" s="40" t="s">
        <v>446</v>
      </c>
      <c r="BR15" s="44">
        <v>8.7058823529411757</v>
      </c>
      <c r="BS15" s="44">
        <v>2.8823529411764706</v>
      </c>
      <c r="BT15" s="44">
        <v>5.8235294117647056</v>
      </c>
      <c r="BU15" s="44">
        <v>17</v>
      </c>
      <c r="BV15" s="44">
        <v>2010</v>
      </c>
      <c r="BW15" s="62"/>
      <c r="BX15" s="40" t="s">
        <v>796</v>
      </c>
      <c r="BY15" s="40" t="s">
        <v>533</v>
      </c>
      <c r="BZ15" s="44">
        <v>221</v>
      </c>
      <c r="CA15" s="44">
        <v>72</v>
      </c>
      <c r="CB15" s="44">
        <v>149</v>
      </c>
      <c r="CC15" s="44">
        <v>27</v>
      </c>
      <c r="CD15" s="44">
        <v>2019</v>
      </c>
      <c r="CE15"/>
      <c r="CF15" s="40" t="s">
        <v>304</v>
      </c>
      <c r="CG15" s="44">
        <v>5.6037735849056602</v>
      </c>
      <c r="CH15" s="44">
        <v>2.4150943396226414</v>
      </c>
      <c r="CI15" s="44">
        <v>3.1886792452830188</v>
      </c>
      <c r="CJ15" s="44">
        <v>106</v>
      </c>
      <c r="CK15" s="44">
        <v>594</v>
      </c>
      <c r="CL15" s="44">
        <v>256</v>
      </c>
      <c r="CM15" s="44">
        <v>338</v>
      </c>
      <c r="CO15" s="40" t="s">
        <v>1207</v>
      </c>
      <c r="CP15" s="44">
        <v>403</v>
      </c>
      <c r="CQ15" s="44">
        <v>93</v>
      </c>
      <c r="CR15" s="44">
        <v>310</v>
      </c>
      <c r="CS15" s="44">
        <v>72</v>
      </c>
      <c r="CU15" s="40" t="s">
        <v>1013</v>
      </c>
      <c r="CV15" s="40" t="s">
        <v>998</v>
      </c>
      <c r="CW15" s="44">
        <v>3.8666666666666667</v>
      </c>
      <c r="CX15" s="44">
        <v>2.6666666666666665</v>
      </c>
      <c r="CY15" s="44">
        <v>15</v>
      </c>
      <c r="CZ15" s="44">
        <v>1997</v>
      </c>
      <c r="DA15" s="62"/>
      <c r="DB15" s="40" t="s">
        <v>1295</v>
      </c>
      <c r="DC15" s="40" t="s">
        <v>1264</v>
      </c>
      <c r="DD15" s="44">
        <v>89</v>
      </c>
      <c r="DE15" s="44">
        <v>42</v>
      </c>
      <c r="DF15" s="44">
        <v>27</v>
      </c>
      <c r="DG15" s="44">
        <v>2022</v>
      </c>
      <c r="DH15" s="62"/>
      <c r="DI15" s="40" t="s">
        <v>1214</v>
      </c>
      <c r="DJ15" s="44">
        <v>2.6818181818181817</v>
      </c>
      <c r="DK15" s="44">
        <v>2.5909090909090908</v>
      </c>
      <c r="DL15" s="44">
        <v>22</v>
      </c>
      <c r="DM15" s="44">
        <v>59</v>
      </c>
      <c r="DN15" s="44">
        <v>57</v>
      </c>
      <c r="DO15" s="44"/>
      <c r="DP15" s="40" t="s">
        <v>921</v>
      </c>
      <c r="DQ15" s="44">
        <v>196</v>
      </c>
      <c r="DR15" s="44">
        <v>238</v>
      </c>
      <c r="DS15" s="44">
        <v>69</v>
      </c>
      <c r="DT15"/>
      <c r="DU15" s="40" t="s">
        <v>476</v>
      </c>
      <c r="DV15" s="40" t="s">
        <v>464</v>
      </c>
      <c r="DW15" s="44">
        <v>2.5294117647058822</v>
      </c>
      <c r="DX15" s="44">
        <v>3</v>
      </c>
      <c r="DY15" s="44">
        <v>17</v>
      </c>
      <c r="DZ15" s="44">
        <v>2010</v>
      </c>
      <c r="EA15"/>
      <c r="EB15" s="40" t="s">
        <v>1100</v>
      </c>
      <c r="EC15" s="40" t="s">
        <v>1095</v>
      </c>
      <c r="ED15" s="44">
        <v>64</v>
      </c>
      <c r="EE15" s="44"/>
      <c r="EF15" s="44">
        <v>23</v>
      </c>
      <c r="EG15" s="44">
        <v>1994</v>
      </c>
      <c r="EI15" s="40" t="s">
        <v>135</v>
      </c>
      <c r="EJ15" s="44">
        <v>1.8878504672897196</v>
      </c>
      <c r="EK15" s="44">
        <v>1.6728971962616823</v>
      </c>
      <c r="EL15" s="44">
        <v>107</v>
      </c>
      <c r="EM15" s="44">
        <v>202</v>
      </c>
      <c r="EN15" s="44">
        <v>179</v>
      </c>
      <c r="EO15" s="44"/>
      <c r="EP15" s="40" t="s">
        <v>1264</v>
      </c>
      <c r="EQ15" s="44">
        <v>136</v>
      </c>
      <c r="ER15" s="44">
        <v>50</v>
      </c>
      <c r="ES15" s="44">
        <v>65</v>
      </c>
      <c r="ET15" s="44"/>
      <c r="EU15" s="40" t="s">
        <v>1210</v>
      </c>
      <c r="EV15" s="40" t="s">
        <v>533</v>
      </c>
      <c r="EW15" s="44">
        <v>0.42307692307692307</v>
      </c>
      <c r="EX15" s="44">
        <v>2.3461538461538463</v>
      </c>
      <c r="EY15" s="44">
        <v>26</v>
      </c>
      <c r="EZ15" s="44">
        <v>2020</v>
      </c>
      <c r="FB15" s="40" t="s">
        <v>739</v>
      </c>
      <c r="FC15" s="40" t="s">
        <v>135</v>
      </c>
      <c r="FD15" s="44">
        <v>11</v>
      </c>
      <c r="FE15" s="44">
        <v>53</v>
      </c>
      <c r="FF15" s="44">
        <v>28</v>
      </c>
      <c r="FG15" s="44">
        <v>2018</v>
      </c>
      <c r="FI15" s="40" t="s">
        <v>464</v>
      </c>
      <c r="FJ15" s="44">
        <v>0.22033898305084745</v>
      </c>
      <c r="FK15" s="44">
        <v>1.7457627118644068</v>
      </c>
      <c r="FL15" s="44">
        <v>59</v>
      </c>
      <c r="FM15" s="44">
        <v>13</v>
      </c>
      <c r="FN15" s="44">
        <v>103</v>
      </c>
      <c r="FO15"/>
      <c r="FP15" s="40" t="s">
        <v>387</v>
      </c>
      <c r="FQ15" s="44">
        <v>15</v>
      </c>
      <c r="FR15" s="44">
        <v>82</v>
      </c>
      <c r="FS15" s="44">
        <v>74</v>
      </c>
      <c r="FT15"/>
      <c r="FU15" s="274" t="s">
        <v>1163</v>
      </c>
      <c r="FV15" s="274" t="s">
        <v>1156</v>
      </c>
      <c r="FW15" s="294">
        <v>0.5</v>
      </c>
      <c r="FX15" s="281">
        <v>0.19047619047619047</v>
      </c>
      <c r="FY15" s="281">
        <v>9.5238095238095233E-2</v>
      </c>
      <c r="FZ15" s="281">
        <v>21</v>
      </c>
      <c r="GA15" s="281">
        <v>1992</v>
      </c>
      <c r="GB15" s="281">
        <v>2</v>
      </c>
      <c r="GC15" s="282">
        <v>4</v>
      </c>
      <c r="GJ15" s="274" t="s">
        <v>798</v>
      </c>
      <c r="GK15" s="274" t="s">
        <v>732</v>
      </c>
      <c r="GL15" s="280">
        <v>0.39759036144578314</v>
      </c>
      <c r="GM15" s="281">
        <v>1.2222222222222223</v>
      </c>
      <c r="GN15" s="281">
        <v>3.074074074074074</v>
      </c>
      <c r="GO15" s="281">
        <v>2019</v>
      </c>
      <c r="GP15" s="281">
        <v>33</v>
      </c>
      <c r="GQ15" s="282">
        <v>83</v>
      </c>
      <c r="GS15" s="274" t="s">
        <v>798</v>
      </c>
      <c r="GT15" s="274" t="s">
        <v>732</v>
      </c>
      <c r="GU15" s="280">
        <v>0.39759036144578314</v>
      </c>
      <c r="GV15" s="281">
        <v>33</v>
      </c>
      <c r="GW15" s="281">
        <v>83</v>
      </c>
      <c r="GX15" s="282">
        <v>2019</v>
      </c>
      <c r="GZ15" s="40" t="s">
        <v>251</v>
      </c>
      <c r="HA15" s="44">
        <v>2</v>
      </c>
      <c r="HB15" s="44">
        <v>15</v>
      </c>
      <c r="HC15" s="44">
        <v>40</v>
      </c>
      <c r="HD15" s="44">
        <v>119</v>
      </c>
      <c r="HE15" s="44">
        <v>12</v>
      </c>
      <c r="HF15" s="44">
        <v>21</v>
      </c>
      <c r="HG15" s="44">
        <v>42</v>
      </c>
      <c r="HH15" s="44">
        <v>134</v>
      </c>
      <c r="HI15" s="44">
        <v>75</v>
      </c>
      <c r="HJ15" s="44">
        <v>0.13333333333333333</v>
      </c>
      <c r="HK15" s="44">
        <v>0.31343283582089554</v>
      </c>
      <c r="HL15" s="44">
        <v>0.5714285714285714</v>
      </c>
      <c r="HM15" s="44">
        <v>2.6666666666666668E-2</v>
      </c>
      <c r="HN15" s="44">
        <v>0.2</v>
      </c>
      <c r="HO15" s="44">
        <v>0.56000000000000005</v>
      </c>
      <c r="HP15" s="44">
        <v>1.7866666666666666</v>
      </c>
      <c r="HQ15" s="44">
        <v>0.16</v>
      </c>
      <c r="HR15" s="44">
        <v>0.28000000000000003</v>
      </c>
      <c r="HS15"/>
      <c r="HT15" s="40" t="s">
        <v>133</v>
      </c>
      <c r="HU15" s="44">
        <v>0.34482758620689657</v>
      </c>
      <c r="HV15" s="44">
        <v>1.1111111111111112</v>
      </c>
      <c r="HW15" s="44">
        <v>3.2222222222222223</v>
      </c>
      <c r="HX15" s="44">
        <v>27</v>
      </c>
      <c r="HY15" s="44">
        <v>30</v>
      </c>
      <c r="HZ15" s="44">
        <v>87</v>
      </c>
      <c r="IA15"/>
      <c r="IB15" s="40" t="s">
        <v>533</v>
      </c>
      <c r="IC15" s="44">
        <v>0.498046875</v>
      </c>
      <c r="ID15" s="44">
        <v>2.5247524752475248</v>
      </c>
      <c r="IE15" s="44">
        <v>5.0693069306930694</v>
      </c>
      <c r="IF15" s="44">
        <v>101</v>
      </c>
      <c r="IG15" s="44">
        <v>255</v>
      </c>
      <c r="IH15" s="44">
        <v>512</v>
      </c>
      <c r="II15"/>
      <c r="IJ15" s="40" t="s">
        <v>794</v>
      </c>
      <c r="IK15" s="88">
        <v>0.69117647058823528</v>
      </c>
      <c r="IL15" s="44">
        <v>0.94</v>
      </c>
      <c r="IM15" s="44">
        <v>1.36</v>
      </c>
      <c r="IN15" s="44">
        <v>100</v>
      </c>
      <c r="IO15" s="44">
        <v>94</v>
      </c>
      <c r="IP15" s="44">
        <v>136</v>
      </c>
      <c r="IQ15"/>
      <c r="IR15" s="40" t="s">
        <v>740</v>
      </c>
      <c r="IS15" s="40" t="s">
        <v>732</v>
      </c>
      <c r="IT15" s="44">
        <v>0.57065217391304346</v>
      </c>
      <c r="IU15" s="44">
        <v>3.75</v>
      </c>
      <c r="IV15" s="44">
        <v>6.5714285714285712</v>
      </c>
      <c r="IW15" s="44">
        <v>28</v>
      </c>
      <c r="IX15" s="44">
        <v>2018</v>
      </c>
      <c r="IY15" s="44">
        <v>105</v>
      </c>
      <c r="IZ15" s="44">
        <v>184</v>
      </c>
      <c r="JA15"/>
      <c r="JB15" s="40" t="s">
        <v>388</v>
      </c>
      <c r="JC15" s="40" t="s">
        <v>387</v>
      </c>
      <c r="JD15" s="44">
        <v>0.53714285714285714</v>
      </c>
      <c r="JE15" s="44">
        <v>7.833333333333333</v>
      </c>
      <c r="JF15" s="44">
        <v>14.583333333333334</v>
      </c>
      <c r="JG15" s="44">
        <v>2009</v>
      </c>
      <c r="JH15" s="44">
        <v>188</v>
      </c>
      <c r="JI15" s="44">
        <v>350</v>
      </c>
      <c r="JL15" s="40" t="s">
        <v>260</v>
      </c>
      <c r="JM15" s="40" t="s">
        <v>134</v>
      </c>
      <c r="JN15" s="44">
        <v>0.42857142857142855</v>
      </c>
      <c r="JO15" s="44">
        <v>0.23076923076923078</v>
      </c>
      <c r="JP15" s="44">
        <v>0.53846153846153844</v>
      </c>
      <c r="JQ15" s="44">
        <v>2016</v>
      </c>
      <c r="JR15" s="44">
        <v>13</v>
      </c>
      <c r="JS15" s="44">
        <v>3</v>
      </c>
      <c r="JT15" s="44">
        <v>7</v>
      </c>
      <c r="JU15"/>
      <c r="JV15" s="40" t="s">
        <v>1243</v>
      </c>
      <c r="JW15" s="40" t="s">
        <v>1207</v>
      </c>
      <c r="JX15" s="44">
        <v>0.7384615384615385</v>
      </c>
      <c r="JY15" s="44">
        <v>2.2857142857142856</v>
      </c>
      <c r="JZ15" s="44">
        <v>3.0952380952380953</v>
      </c>
      <c r="KA15" s="44">
        <v>2021</v>
      </c>
      <c r="KB15" s="44">
        <v>48</v>
      </c>
      <c r="KC15" s="44">
        <v>65</v>
      </c>
      <c r="KD15"/>
      <c r="KF15" s="40" t="s">
        <v>1003</v>
      </c>
      <c r="KG15" s="61">
        <v>39.30077169207604</v>
      </c>
      <c r="KH15" s="44">
        <v>66</v>
      </c>
      <c r="KJ15"/>
      <c r="KK15"/>
      <c r="KL15"/>
      <c r="KM15"/>
      <c r="KN15"/>
      <c r="KO15"/>
      <c r="KQ15"/>
      <c r="KR15"/>
      <c r="KS15"/>
      <c r="KT15"/>
      <c r="KU15"/>
      <c r="KV15"/>
      <c r="KX15"/>
      <c r="KY15"/>
      <c r="KZ15"/>
      <c r="LA15"/>
      <c r="LB15"/>
      <c r="LC15"/>
      <c r="LD15"/>
      <c r="LE15"/>
      <c r="LF15"/>
      <c r="LG15"/>
      <c r="LH15"/>
      <c r="LI15"/>
      <c r="LJ15"/>
      <c r="LL15"/>
      <c r="LM15"/>
      <c r="LN15"/>
      <c r="LO15"/>
      <c r="LP15"/>
      <c r="LQ15"/>
      <c r="LS15"/>
      <c r="LT15"/>
      <c r="LU15"/>
      <c r="LV15"/>
      <c r="LW15"/>
      <c r="LX15"/>
    </row>
    <row r="16" spans="1:336" ht="15">
      <c r="A16" s="74" t="s">
        <v>782</v>
      </c>
      <c r="B16" s="74">
        <v>2019</v>
      </c>
      <c r="C16" s="74">
        <v>2022</v>
      </c>
      <c r="D16" s="89" t="str">
        <f t="shared" si="0"/>
        <v>Nathan Baker, 2022</v>
      </c>
      <c r="E16" s="89" t="str">
        <f t="shared" si="1"/>
        <v>Nathan Baker, 2022-2019</v>
      </c>
      <c r="F16" s="74">
        <v>9</v>
      </c>
      <c r="G16" s="74"/>
      <c r="H16" s="74"/>
      <c r="I16" s="75" t="e">
        <f t="shared" si="2"/>
        <v>#DIV/0!</v>
      </c>
      <c r="J16" s="74">
        <v>8</v>
      </c>
      <c r="K16" s="74">
        <v>19</v>
      </c>
      <c r="L16" s="75">
        <f t="shared" si="3"/>
        <v>0.42105263157894735</v>
      </c>
      <c r="M16" s="74">
        <v>1</v>
      </c>
      <c r="N16" s="74">
        <v>2</v>
      </c>
      <c r="O16" s="75">
        <f t="shared" si="4"/>
        <v>0.5</v>
      </c>
      <c r="P16" s="74">
        <v>17</v>
      </c>
      <c r="Q16" s="74"/>
      <c r="R16" s="74">
        <v>8</v>
      </c>
      <c r="S16" s="74">
        <v>8</v>
      </c>
      <c r="T16" s="74"/>
      <c r="U16" s="74">
        <v>2</v>
      </c>
      <c r="V16" s="74"/>
      <c r="W16" s="74">
        <v>4</v>
      </c>
      <c r="X16" s="74">
        <v>5</v>
      </c>
      <c r="Y16" s="76">
        <f t="shared" si="5"/>
        <v>1.8888888888888888</v>
      </c>
      <c r="Z16" s="76">
        <f t="shared" si="6"/>
        <v>0</v>
      </c>
      <c r="AA16" s="76">
        <f t="shared" si="7"/>
        <v>0.88888888888888884</v>
      </c>
      <c r="AB16" s="76">
        <f t="shared" si="8"/>
        <v>0.88888888888888884</v>
      </c>
      <c r="AC16" s="76">
        <f t="shared" si="9"/>
        <v>0</v>
      </c>
      <c r="AD16" s="76">
        <f t="shared" si="10"/>
        <v>0.22222222222222221</v>
      </c>
      <c r="AE16" s="76">
        <f t="shared" si="11"/>
        <v>0</v>
      </c>
      <c r="AF16" s="76">
        <f t="shared" si="12"/>
        <v>0.44444444444444442</v>
      </c>
      <c r="AG16" s="76">
        <f t="shared" si="13"/>
        <v>0.55555555555555558</v>
      </c>
      <c r="AH16" s="69">
        <f t="shared" si="14"/>
        <v>0</v>
      </c>
      <c r="AI16" s="69">
        <f t="shared" si="15"/>
        <v>0.22222222222222221</v>
      </c>
      <c r="AJ16" s="70">
        <f t="shared" si="16"/>
        <v>0.42105263157894735</v>
      </c>
      <c r="AK16" s="69">
        <f t="shared" si="17"/>
        <v>2.1111111111111112</v>
      </c>
      <c r="AM16" s="40" t="s">
        <v>739</v>
      </c>
      <c r="AN16" s="40" t="s">
        <v>135</v>
      </c>
      <c r="AO16" s="61">
        <v>18.964285714285715</v>
      </c>
      <c r="AP16" s="62">
        <v>0.47113163972286376</v>
      </c>
      <c r="AQ16" s="62">
        <v>0.68235294117647061</v>
      </c>
      <c r="AR16" s="44">
        <v>28</v>
      </c>
      <c r="AS16" s="44">
        <v>2018</v>
      </c>
      <c r="AU16" s="40" t="s">
        <v>428</v>
      </c>
      <c r="AV16" s="40" t="s">
        <v>390</v>
      </c>
      <c r="AW16" s="44">
        <v>441</v>
      </c>
      <c r="AX16" s="44">
        <v>0.38659793814432991</v>
      </c>
      <c r="AY16" s="44">
        <v>0.74796747967479671</v>
      </c>
      <c r="AZ16" s="44">
        <v>24</v>
      </c>
      <c r="BA16" s="44">
        <v>2009</v>
      </c>
      <c r="BC16" s="40" t="s">
        <v>1003</v>
      </c>
      <c r="BD16" s="44">
        <v>13.181818181818182</v>
      </c>
      <c r="BE16" s="44">
        <v>0.4</v>
      </c>
      <c r="BF16" s="44">
        <v>0.46816479400749061</v>
      </c>
      <c r="BG16" s="44">
        <v>66</v>
      </c>
      <c r="BH16" s="44">
        <v>870</v>
      </c>
      <c r="BI16" s="62"/>
      <c r="BJ16" s="40" t="s">
        <v>1153</v>
      </c>
      <c r="BK16" s="44">
        <v>903</v>
      </c>
      <c r="BL16" s="44">
        <v>0.51790633608815428</v>
      </c>
      <c r="BM16" s="44">
        <v>0.57307692307692304</v>
      </c>
      <c r="BN16" s="44">
        <v>62</v>
      </c>
      <c r="BO16" s="62"/>
      <c r="BP16" s="40" t="s">
        <v>744</v>
      </c>
      <c r="BQ16" s="40" t="s">
        <v>129</v>
      </c>
      <c r="BR16" s="44">
        <v>8.6086956521739122</v>
      </c>
      <c r="BS16" s="44">
        <v>3.2173913043478262</v>
      </c>
      <c r="BT16" s="44">
        <v>5.3913043478260869</v>
      </c>
      <c r="BU16" s="44">
        <v>23</v>
      </c>
      <c r="BV16" s="44">
        <v>2018</v>
      </c>
      <c r="BW16" s="62"/>
      <c r="BX16" s="40" t="s">
        <v>253</v>
      </c>
      <c r="BY16" s="40" t="s">
        <v>133</v>
      </c>
      <c r="BZ16" s="44">
        <v>199</v>
      </c>
      <c r="CA16" s="44">
        <v>62</v>
      </c>
      <c r="CB16" s="44">
        <v>137</v>
      </c>
      <c r="CC16" s="44">
        <v>27</v>
      </c>
      <c r="CD16" s="44">
        <v>2016</v>
      </c>
      <c r="CE16"/>
      <c r="CF16" s="40" t="s">
        <v>1207</v>
      </c>
      <c r="CG16" s="44">
        <v>5.5972222222222223</v>
      </c>
      <c r="CH16" s="44">
        <v>1.2916666666666667</v>
      </c>
      <c r="CI16" s="44">
        <v>4.3055555555555554</v>
      </c>
      <c r="CJ16" s="44">
        <v>72</v>
      </c>
      <c r="CK16" s="44">
        <v>403</v>
      </c>
      <c r="CL16" s="44">
        <v>93</v>
      </c>
      <c r="CM16" s="44">
        <v>310</v>
      </c>
      <c r="CO16" s="40" t="s">
        <v>132</v>
      </c>
      <c r="CP16" s="44">
        <v>399</v>
      </c>
      <c r="CQ16" s="44">
        <v>152</v>
      </c>
      <c r="CR16" s="44">
        <v>247</v>
      </c>
      <c r="CS16" s="44">
        <v>98</v>
      </c>
      <c r="CU16" s="40" t="s">
        <v>1010</v>
      </c>
      <c r="CV16" s="40" t="s">
        <v>964</v>
      </c>
      <c r="CW16" s="44">
        <v>3.652173913043478</v>
      </c>
      <c r="CX16" s="44">
        <v>4.4347826086956523</v>
      </c>
      <c r="CY16" s="44">
        <v>23</v>
      </c>
      <c r="CZ16" s="44">
        <v>1997</v>
      </c>
      <c r="DA16" s="62"/>
      <c r="DB16" s="40" t="s">
        <v>309</v>
      </c>
      <c r="DC16" s="40" t="s">
        <v>277</v>
      </c>
      <c r="DD16" s="44">
        <v>88</v>
      </c>
      <c r="DE16" s="44">
        <v>106</v>
      </c>
      <c r="DF16" s="44">
        <v>29</v>
      </c>
      <c r="DG16" s="44">
        <v>2014</v>
      </c>
      <c r="DH16" s="62"/>
      <c r="DI16" s="40" t="s">
        <v>387</v>
      </c>
      <c r="DJ16" s="44">
        <v>2.6486486486486487</v>
      </c>
      <c r="DK16" s="44">
        <v>3.2297297297297298</v>
      </c>
      <c r="DL16" s="44">
        <v>74</v>
      </c>
      <c r="DM16" s="44">
        <v>196</v>
      </c>
      <c r="DN16" s="44">
        <v>239</v>
      </c>
      <c r="DO16" s="44"/>
      <c r="DP16" s="40" t="s">
        <v>387</v>
      </c>
      <c r="DQ16" s="44">
        <v>196</v>
      </c>
      <c r="DR16" s="44">
        <v>239</v>
      </c>
      <c r="DS16" s="44">
        <v>74</v>
      </c>
      <c r="DT16"/>
      <c r="DU16" s="40" t="s">
        <v>428</v>
      </c>
      <c r="DV16" s="40" t="s">
        <v>390</v>
      </c>
      <c r="DW16" s="44">
        <v>2.5</v>
      </c>
      <c r="DX16" s="44">
        <v>2.6666666666666665</v>
      </c>
      <c r="DY16" s="44">
        <v>24</v>
      </c>
      <c r="DZ16" s="44">
        <v>2009</v>
      </c>
      <c r="EA16"/>
      <c r="EB16" s="40" t="s">
        <v>1341</v>
      </c>
      <c r="EC16" s="40" t="s">
        <v>1262</v>
      </c>
      <c r="ED16" s="44">
        <v>63</v>
      </c>
      <c r="EE16" s="44">
        <v>55</v>
      </c>
      <c r="EF16" s="44">
        <v>26</v>
      </c>
      <c r="EG16" s="44">
        <v>2023</v>
      </c>
      <c r="EI16" s="40" t="s">
        <v>133</v>
      </c>
      <c r="EJ16" s="44">
        <v>1.8148148148148149</v>
      </c>
      <c r="EK16" s="44">
        <v>2.2592592592592591</v>
      </c>
      <c r="EL16" s="44">
        <v>27</v>
      </c>
      <c r="EM16" s="44">
        <v>49</v>
      </c>
      <c r="EN16" s="44">
        <v>61</v>
      </c>
      <c r="EO16" s="44"/>
      <c r="EP16" s="40" t="s">
        <v>390</v>
      </c>
      <c r="EQ16" s="44">
        <v>136</v>
      </c>
      <c r="ER16" s="44">
        <v>64</v>
      </c>
      <c r="ES16" s="44">
        <v>70</v>
      </c>
      <c r="ET16" s="44"/>
      <c r="EU16" s="40" t="s">
        <v>430</v>
      </c>
      <c r="EV16" s="40" t="s">
        <v>425</v>
      </c>
      <c r="EW16" s="44">
        <v>0.42307692307692307</v>
      </c>
      <c r="EX16" s="44">
        <v>0</v>
      </c>
      <c r="EY16" s="44">
        <v>26</v>
      </c>
      <c r="EZ16" s="44">
        <v>2008</v>
      </c>
      <c r="FB16" s="40" t="s">
        <v>1210</v>
      </c>
      <c r="FC16" s="40" t="s">
        <v>533</v>
      </c>
      <c r="FD16" s="44">
        <v>11</v>
      </c>
      <c r="FE16" s="44">
        <v>61</v>
      </c>
      <c r="FF16" s="44">
        <v>26</v>
      </c>
      <c r="FG16" s="44">
        <v>2020</v>
      </c>
      <c r="FI16" s="40" t="s">
        <v>132</v>
      </c>
      <c r="FJ16" s="44">
        <v>0.21428571428571427</v>
      </c>
      <c r="FK16" s="44">
        <v>1.6836734693877551</v>
      </c>
      <c r="FL16" s="44">
        <v>98</v>
      </c>
      <c r="FM16" s="44">
        <v>21</v>
      </c>
      <c r="FN16" s="44">
        <v>165</v>
      </c>
      <c r="FO16"/>
      <c r="FP16" s="40" t="s">
        <v>279</v>
      </c>
      <c r="FQ16" s="44">
        <v>14</v>
      </c>
      <c r="FR16" s="44">
        <v>164</v>
      </c>
      <c r="FS16" s="44">
        <v>115</v>
      </c>
      <c r="FT16"/>
      <c r="FU16" s="274" t="s">
        <v>1188</v>
      </c>
      <c r="FV16" s="274" t="s">
        <v>1156</v>
      </c>
      <c r="FW16" s="294">
        <v>0.5</v>
      </c>
      <c r="FX16" s="281">
        <v>0.1</v>
      </c>
      <c r="FY16" s="281">
        <v>0.05</v>
      </c>
      <c r="FZ16" s="281">
        <v>20</v>
      </c>
      <c r="GA16" s="281">
        <v>1991</v>
      </c>
      <c r="GB16" s="281">
        <v>1</v>
      </c>
      <c r="GC16" s="282">
        <v>2</v>
      </c>
      <c r="GJ16" s="274" t="s">
        <v>1241</v>
      </c>
      <c r="GK16" s="274" t="s">
        <v>732</v>
      </c>
      <c r="GL16" s="280">
        <v>0.39285714285714285</v>
      </c>
      <c r="GM16" s="281">
        <v>2.6190476190476191</v>
      </c>
      <c r="GN16" s="281">
        <v>6.666666666666667</v>
      </c>
      <c r="GO16" s="281">
        <v>2021</v>
      </c>
      <c r="GP16" s="281">
        <v>55</v>
      </c>
      <c r="GQ16" s="282">
        <v>140</v>
      </c>
      <c r="GS16" s="274" t="s">
        <v>1241</v>
      </c>
      <c r="GT16" s="274" t="s">
        <v>732</v>
      </c>
      <c r="GU16" s="280">
        <v>0.39285714285714285</v>
      </c>
      <c r="GV16" s="281">
        <v>55</v>
      </c>
      <c r="GW16" s="281">
        <v>140</v>
      </c>
      <c r="GX16" s="282">
        <v>2021</v>
      </c>
      <c r="GZ16" s="40" t="s">
        <v>252</v>
      </c>
      <c r="HA16" s="44">
        <v>1</v>
      </c>
      <c r="HB16" s="44">
        <v>8</v>
      </c>
      <c r="HC16" s="44">
        <v>15</v>
      </c>
      <c r="HD16" s="44">
        <v>44</v>
      </c>
      <c r="HE16" s="44">
        <v>8</v>
      </c>
      <c r="HF16" s="44">
        <v>16</v>
      </c>
      <c r="HG16" s="44">
        <v>16</v>
      </c>
      <c r="HH16" s="44">
        <v>52</v>
      </c>
      <c r="HI16" s="44">
        <v>35</v>
      </c>
      <c r="HJ16" s="44">
        <v>0.125</v>
      </c>
      <c r="HK16" s="44">
        <v>0.30769230769230771</v>
      </c>
      <c r="HL16" s="44">
        <v>0.5</v>
      </c>
      <c r="HM16" s="44">
        <v>2.8571428571428571E-2</v>
      </c>
      <c r="HN16" s="44">
        <v>0.22857142857142856</v>
      </c>
      <c r="HO16" s="44">
        <v>0.45714285714285713</v>
      </c>
      <c r="HP16" s="44">
        <v>1.4857142857142858</v>
      </c>
      <c r="HQ16" s="44">
        <v>0.22857142857142856</v>
      </c>
      <c r="HR16" s="44">
        <v>0.45714285714285713</v>
      </c>
      <c r="HS16"/>
      <c r="HT16" s="40" t="s">
        <v>131</v>
      </c>
      <c r="HU16" s="44">
        <v>0.33994708994708994</v>
      </c>
      <c r="HV16" s="44">
        <v>2.4245283018867925</v>
      </c>
      <c r="HW16" s="44">
        <v>7.132075471698113</v>
      </c>
      <c r="HX16" s="44">
        <v>106</v>
      </c>
      <c r="HY16" s="44">
        <v>257</v>
      </c>
      <c r="HZ16" s="44">
        <v>756</v>
      </c>
      <c r="IA16"/>
      <c r="IB16" s="40" t="s">
        <v>1264</v>
      </c>
      <c r="IC16" s="44">
        <v>0.4972067039106145</v>
      </c>
      <c r="ID16" s="44">
        <v>4.1076923076923073</v>
      </c>
      <c r="IE16" s="44">
        <v>8.2615384615384624</v>
      </c>
      <c r="IF16" s="44">
        <v>65</v>
      </c>
      <c r="IG16" s="44">
        <v>267</v>
      </c>
      <c r="IH16" s="44">
        <v>537</v>
      </c>
      <c r="II16"/>
      <c r="IJ16" s="40" t="s">
        <v>1207</v>
      </c>
      <c r="IK16" s="88">
        <v>0.68674698795180722</v>
      </c>
      <c r="IL16" s="44">
        <v>1.5833333333333333</v>
      </c>
      <c r="IM16" s="44">
        <v>2.3055555555555554</v>
      </c>
      <c r="IN16" s="44">
        <v>72</v>
      </c>
      <c r="IO16" s="44">
        <v>114</v>
      </c>
      <c r="IP16" s="44">
        <v>166</v>
      </c>
      <c r="IQ16"/>
      <c r="IR16" s="40" t="s">
        <v>326</v>
      </c>
      <c r="IS16" s="40" t="s">
        <v>304</v>
      </c>
      <c r="IT16" s="44">
        <v>0.56744186046511624</v>
      </c>
      <c r="IU16" s="44">
        <v>4.2068965517241379</v>
      </c>
      <c r="IV16" s="44">
        <v>7.4137931034482758</v>
      </c>
      <c r="IW16" s="44">
        <v>29</v>
      </c>
      <c r="IX16" s="44">
        <v>2013</v>
      </c>
      <c r="IY16" s="44">
        <v>122</v>
      </c>
      <c r="IZ16" s="44">
        <v>215</v>
      </c>
      <c r="JA16"/>
      <c r="JB16" s="40" t="s">
        <v>796</v>
      </c>
      <c r="JC16" s="40" t="s">
        <v>533</v>
      </c>
      <c r="JD16" s="44">
        <v>0.52702702702702697</v>
      </c>
      <c r="JE16" s="44">
        <v>2.8888888888888888</v>
      </c>
      <c r="JF16" s="44">
        <v>5.4814814814814818</v>
      </c>
      <c r="JG16" s="44">
        <v>2019</v>
      </c>
      <c r="JH16" s="44">
        <v>78</v>
      </c>
      <c r="JI16" s="44">
        <v>148</v>
      </c>
      <c r="JL16" s="40" t="s">
        <v>291</v>
      </c>
      <c r="JM16" s="40" t="s">
        <v>252</v>
      </c>
      <c r="JN16" s="44">
        <v>0.33333333333333331</v>
      </c>
      <c r="JO16" s="44">
        <v>0.13333333333333333</v>
      </c>
      <c r="JP16" s="44">
        <v>0.4</v>
      </c>
      <c r="JQ16" s="44">
        <v>2015</v>
      </c>
      <c r="JR16" s="44">
        <v>15</v>
      </c>
      <c r="JS16" s="44">
        <v>2</v>
      </c>
      <c r="JT16" s="44">
        <v>6</v>
      </c>
      <c r="JU16"/>
      <c r="JV16" s="40" t="s">
        <v>406</v>
      </c>
      <c r="JW16" s="40" t="s">
        <v>387</v>
      </c>
      <c r="JX16" s="44">
        <v>0.73793103448275865</v>
      </c>
      <c r="JY16" s="44">
        <v>4.115384615384615</v>
      </c>
      <c r="JZ16" s="44">
        <v>5.5769230769230766</v>
      </c>
      <c r="KA16" s="44">
        <v>2008</v>
      </c>
      <c r="KB16" s="44">
        <v>107</v>
      </c>
      <c r="KC16" s="44">
        <v>145</v>
      </c>
      <c r="KD16"/>
      <c r="KF16" s="40" t="s">
        <v>325</v>
      </c>
      <c r="KG16" s="61">
        <v>38.41818796484111</v>
      </c>
      <c r="KH16" s="44">
        <v>93</v>
      </c>
      <c r="KJ16"/>
      <c r="KK16"/>
      <c r="KL16"/>
      <c r="KM16"/>
      <c r="KN16"/>
      <c r="KO16"/>
      <c r="KQ16"/>
      <c r="KR16"/>
      <c r="KS16"/>
      <c r="KT16"/>
      <c r="KU16"/>
      <c r="KV16"/>
      <c r="KX16"/>
      <c r="KY16"/>
      <c r="KZ16"/>
      <c r="LA16"/>
      <c r="LB16"/>
      <c r="LC16"/>
      <c r="LD16"/>
      <c r="LE16"/>
      <c r="LF16"/>
      <c r="LG16"/>
      <c r="LH16"/>
      <c r="LI16"/>
      <c r="LJ16"/>
      <c r="LL16"/>
      <c r="LM16"/>
      <c r="LN16"/>
      <c r="LO16"/>
      <c r="LP16"/>
      <c r="LQ16"/>
      <c r="LS16"/>
      <c r="LT16"/>
      <c r="LU16"/>
      <c r="LV16"/>
      <c r="LW16"/>
      <c r="LX16"/>
    </row>
    <row r="17" spans="1:335" ht="15">
      <c r="A17" s="74" t="s">
        <v>783</v>
      </c>
      <c r="B17" s="74">
        <v>2019</v>
      </c>
      <c r="C17" s="74">
        <v>2022</v>
      </c>
      <c r="D17" s="89" t="str">
        <f t="shared" si="0"/>
        <v>Dawson Smith, 2022</v>
      </c>
      <c r="E17" s="89" t="str">
        <f t="shared" si="1"/>
        <v>Dawson Smith, 2022-2019</v>
      </c>
      <c r="F17" s="74">
        <v>5</v>
      </c>
      <c r="G17" s="74"/>
      <c r="H17" s="74"/>
      <c r="I17" s="75" t="e">
        <f t="shared" si="2"/>
        <v>#DIV/0!</v>
      </c>
      <c r="J17" s="74"/>
      <c r="K17" s="74">
        <v>1</v>
      </c>
      <c r="L17" s="75">
        <f t="shared" si="3"/>
        <v>0</v>
      </c>
      <c r="M17" s="74">
        <v>1</v>
      </c>
      <c r="N17" s="74">
        <v>2</v>
      </c>
      <c r="O17" s="75">
        <f t="shared" si="4"/>
        <v>0.5</v>
      </c>
      <c r="P17" s="74">
        <v>1</v>
      </c>
      <c r="Q17" s="74">
        <v>1</v>
      </c>
      <c r="R17" s="74">
        <v>4</v>
      </c>
      <c r="S17" s="74">
        <v>5</v>
      </c>
      <c r="T17" s="74">
        <v>1</v>
      </c>
      <c r="U17" s="74"/>
      <c r="V17" s="74"/>
      <c r="W17" s="74">
        <v>3</v>
      </c>
      <c r="X17" s="74">
        <v>1</v>
      </c>
      <c r="Y17" s="76">
        <f t="shared" si="5"/>
        <v>0.2</v>
      </c>
      <c r="Z17" s="76">
        <f t="shared" si="6"/>
        <v>0.2</v>
      </c>
      <c r="AA17" s="76">
        <f t="shared" si="7"/>
        <v>0.8</v>
      </c>
      <c r="AB17" s="76">
        <f t="shared" si="8"/>
        <v>1</v>
      </c>
      <c r="AC17" s="76">
        <f t="shared" si="9"/>
        <v>0.2</v>
      </c>
      <c r="AD17" s="76">
        <f t="shared" si="10"/>
        <v>0</v>
      </c>
      <c r="AE17" s="76">
        <f t="shared" si="11"/>
        <v>0</v>
      </c>
      <c r="AF17" s="76">
        <f t="shared" si="12"/>
        <v>0.6</v>
      </c>
      <c r="AG17" s="76">
        <f t="shared" si="13"/>
        <v>0.2</v>
      </c>
      <c r="AH17" s="69">
        <f t="shared" si="14"/>
        <v>0</v>
      </c>
      <c r="AI17" s="69">
        <f t="shared" si="15"/>
        <v>0.4</v>
      </c>
      <c r="AJ17" s="70">
        <f t="shared" si="16"/>
        <v>0</v>
      </c>
      <c r="AK17" s="69">
        <f t="shared" si="17"/>
        <v>0.2</v>
      </c>
      <c r="AM17" s="40" t="s">
        <v>428</v>
      </c>
      <c r="AN17" s="40" t="s">
        <v>390</v>
      </c>
      <c r="AO17" s="61">
        <v>18.375</v>
      </c>
      <c r="AP17" s="62">
        <v>0.38659793814432991</v>
      </c>
      <c r="AQ17" s="62">
        <v>0.74796747967479671</v>
      </c>
      <c r="AR17" s="44">
        <v>24</v>
      </c>
      <c r="AS17" s="44">
        <v>2009</v>
      </c>
      <c r="AU17" s="40" t="s">
        <v>519</v>
      </c>
      <c r="AV17" s="40" t="s">
        <v>135</v>
      </c>
      <c r="AW17" s="44">
        <v>427</v>
      </c>
      <c r="AX17" s="44">
        <v>0.40097799511002447</v>
      </c>
      <c r="AY17" s="44">
        <v>0.48863636363636365</v>
      </c>
      <c r="AZ17" s="44">
        <v>25</v>
      </c>
      <c r="BA17" s="44">
        <v>2017</v>
      </c>
      <c r="BC17" s="40" t="s">
        <v>732</v>
      </c>
      <c r="BD17" s="44">
        <v>12.607843137254902</v>
      </c>
      <c r="BE17" s="44">
        <v>0.50978260869565217</v>
      </c>
      <c r="BF17" s="44">
        <v>0.70279720279720281</v>
      </c>
      <c r="BG17" s="44">
        <v>102</v>
      </c>
      <c r="BH17" s="44">
        <v>1286</v>
      </c>
      <c r="BI17"/>
      <c r="BJ17" s="40" t="s">
        <v>1003</v>
      </c>
      <c r="BK17" s="44">
        <v>870</v>
      </c>
      <c r="BL17" s="44">
        <v>0.4</v>
      </c>
      <c r="BM17" s="44">
        <v>0.46816479400749061</v>
      </c>
      <c r="BN17" s="44">
        <v>66</v>
      </c>
      <c r="BO17"/>
      <c r="BP17" s="40" t="s">
        <v>1006</v>
      </c>
      <c r="BQ17" s="40" t="s">
        <v>1003</v>
      </c>
      <c r="BR17" s="44">
        <v>8.4782608695652169</v>
      </c>
      <c r="BS17" s="44">
        <v>3.3913043478260869</v>
      </c>
      <c r="BT17" s="44">
        <v>5.0869565217391308</v>
      </c>
      <c r="BU17" s="44">
        <v>23</v>
      </c>
      <c r="BV17" s="44">
        <v>1997</v>
      </c>
      <c r="BW17" s="62"/>
      <c r="BX17" s="40" t="s">
        <v>744</v>
      </c>
      <c r="BY17" s="40" t="s">
        <v>129</v>
      </c>
      <c r="BZ17" s="44">
        <v>198</v>
      </c>
      <c r="CA17" s="44">
        <v>74</v>
      </c>
      <c r="CB17" s="44">
        <v>124</v>
      </c>
      <c r="CC17" s="44">
        <v>23</v>
      </c>
      <c r="CD17" s="44">
        <v>2018</v>
      </c>
      <c r="CE17" s="62"/>
      <c r="CF17" s="40" t="s">
        <v>135</v>
      </c>
      <c r="CG17" s="44">
        <v>5.5140186915887854</v>
      </c>
      <c r="CH17" s="44">
        <v>1.7850467289719627</v>
      </c>
      <c r="CI17" s="44">
        <v>3.7289719626168223</v>
      </c>
      <c r="CJ17" s="44">
        <v>107</v>
      </c>
      <c r="CK17" s="44">
        <v>590</v>
      </c>
      <c r="CL17" s="44">
        <v>191</v>
      </c>
      <c r="CM17" s="44">
        <v>399</v>
      </c>
      <c r="CO17" s="40" t="s">
        <v>387</v>
      </c>
      <c r="CP17" s="44">
        <v>387</v>
      </c>
      <c r="CQ17" s="44">
        <v>151</v>
      </c>
      <c r="CR17" s="44">
        <v>236</v>
      </c>
      <c r="CS17" s="44">
        <v>74</v>
      </c>
      <c r="CU17" s="40" t="s">
        <v>920</v>
      </c>
      <c r="CV17" s="40" t="s">
        <v>921</v>
      </c>
      <c r="CW17" s="44">
        <v>3.5263157894736841</v>
      </c>
      <c r="CX17" s="44">
        <v>4.9473684210526319</v>
      </c>
      <c r="CY17" s="44">
        <v>19</v>
      </c>
      <c r="CZ17" s="44">
        <v>1999</v>
      </c>
      <c r="DA17" s="62"/>
      <c r="DB17" s="40" t="s">
        <v>796</v>
      </c>
      <c r="DC17" s="40" t="s">
        <v>533</v>
      </c>
      <c r="DD17" s="44">
        <v>88</v>
      </c>
      <c r="DE17" s="44">
        <v>64</v>
      </c>
      <c r="DF17" s="44">
        <v>27</v>
      </c>
      <c r="DG17" s="44">
        <v>2019</v>
      </c>
      <c r="DH17" s="62"/>
      <c r="DI17" s="40" t="s">
        <v>1154</v>
      </c>
      <c r="DJ17" s="44">
        <v>2.435483870967742</v>
      </c>
      <c r="DK17" s="44">
        <v>1.403225806451613</v>
      </c>
      <c r="DL17" s="44">
        <v>62</v>
      </c>
      <c r="DM17" s="44">
        <v>151</v>
      </c>
      <c r="DN17" s="44">
        <v>87</v>
      </c>
      <c r="DO17"/>
      <c r="DP17" s="40" t="s">
        <v>732</v>
      </c>
      <c r="DQ17" s="44">
        <v>195</v>
      </c>
      <c r="DR17" s="44">
        <v>150</v>
      </c>
      <c r="DS17" s="44">
        <v>102</v>
      </c>
      <c r="DT17"/>
      <c r="DU17" s="40" t="s">
        <v>283</v>
      </c>
      <c r="DV17" s="40" t="s">
        <v>277</v>
      </c>
      <c r="DW17" s="44">
        <v>2.4814814814814814</v>
      </c>
      <c r="DX17" s="44">
        <v>2.2222222222222223</v>
      </c>
      <c r="DY17" s="44">
        <v>27</v>
      </c>
      <c r="DZ17" s="44">
        <v>2015</v>
      </c>
      <c r="EA17"/>
      <c r="EB17" s="40" t="s">
        <v>1006</v>
      </c>
      <c r="EC17" s="40" t="s">
        <v>1003</v>
      </c>
      <c r="ED17" s="44">
        <v>63</v>
      </c>
      <c r="EE17" s="44"/>
      <c r="EF17" s="44">
        <v>23</v>
      </c>
      <c r="EG17" s="44">
        <v>1997</v>
      </c>
      <c r="EI17" s="40" t="s">
        <v>1292</v>
      </c>
      <c r="EJ17" s="44">
        <v>1.7872340425531914</v>
      </c>
      <c r="EK17" s="44">
        <v>1.2765957446808511</v>
      </c>
      <c r="EL17" s="44">
        <v>47</v>
      </c>
      <c r="EM17" s="44">
        <v>84</v>
      </c>
      <c r="EN17" s="44">
        <v>60</v>
      </c>
      <c r="EO17"/>
      <c r="EP17" s="40" t="s">
        <v>1126</v>
      </c>
      <c r="EQ17" s="44">
        <v>131</v>
      </c>
      <c r="ER17" s="44"/>
      <c r="ES17" s="44">
        <v>66</v>
      </c>
      <c r="ET17"/>
      <c r="EU17" s="40" t="s">
        <v>476</v>
      </c>
      <c r="EV17" s="40" t="s">
        <v>464</v>
      </c>
      <c r="EW17" s="44">
        <v>0.41176470588235292</v>
      </c>
      <c r="EX17" s="44">
        <v>3</v>
      </c>
      <c r="EY17" s="44">
        <v>17</v>
      </c>
      <c r="EZ17" s="44">
        <v>2010</v>
      </c>
      <c r="FB17" s="40" t="s">
        <v>307</v>
      </c>
      <c r="FC17" s="40" t="s">
        <v>308</v>
      </c>
      <c r="FD17" s="44">
        <v>11</v>
      </c>
      <c r="FE17" s="44">
        <v>76</v>
      </c>
      <c r="FF17" s="44">
        <v>30</v>
      </c>
      <c r="FG17" s="44">
        <v>2014</v>
      </c>
      <c r="FI17" s="40" t="s">
        <v>387</v>
      </c>
      <c r="FJ17" s="44">
        <v>0.20270270270270271</v>
      </c>
      <c r="FK17" s="44">
        <v>1.1081081081081081</v>
      </c>
      <c r="FL17" s="44">
        <v>74</v>
      </c>
      <c r="FM17" s="44">
        <v>15</v>
      </c>
      <c r="FN17" s="44">
        <v>82</v>
      </c>
      <c r="FO17"/>
      <c r="FP17" s="40" t="s">
        <v>304</v>
      </c>
      <c r="FQ17" s="44">
        <v>14</v>
      </c>
      <c r="FR17" s="44">
        <v>129</v>
      </c>
      <c r="FS17" s="44">
        <v>106</v>
      </c>
      <c r="FT17"/>
      <c r="FU17" s="274" t="s">
        <v>491</v>
      </c>
      <c r="FV17" s="274" t="s">
        <v>473</v>
      </c>
      <c r="FW17" s="294">
        <v>0.5</v>
      </c>
      <c r="FX17" s="281">
        <v>0.16666666666666666</v>
      </c>
      <c r="FY17" s="281">
        <v>8.3333333333333329E-2</v>
      </c>
      <c r="FZ17" s="281">
        <v>12</v>
      </c>
      <c r="GA17" s="281">
        <v>2010</v>
      </c>
      <c r="GB17" s="281">
        <v>1</v>
      </c>
      <c r="GC17" s="282">
        <v>2</v>
      </c>
      <c r="GJ17" s="274" t="s">
        <v>1208</v>
      </c>
      <c r="GK17" s="274" t="s">
        <v>1207</v>
      </c>
      <c r="GL17" s="280">
        <v>0.39285714285714285</v>
      </c>
      <c r="GM17" s="281">
        <v>2.9615384615384617</v>
      </c>
      <c r="GN17" s="281">
        <v>7.5384615384615383</v>
      </c>
      <c r="GO17" s="281">
        <v>2020</v>
      </c>
      <c r="GP17" s="281">
        <v>77</v>
      </c>
      <c r="GQ17" s="282">
        <v>196</v>
      </c>
      <c r="GS17" s="274" t="s">
        <v>1208</v>
      </c>
      <c r="GT17" s="274" t="s">
        <v>1207</v>
      </c>
      <c r="GU17" s="280">
        <v>0.39285714285714285</v>
      </c>
      <c r="GV17" s="281">
        <v>77</v>
      </c>
      <c r="GW17" s="281">
        <v>196</v>
      </c>
      <c r="GX17" s="282">
        <v>2020</v>
      </c>
      <c r="GZ17" s="40" t="s">
        <v>277</v>
      </c>
      <c r="HA17" s="44">
        <v>34</v>
      </c>
      <c r="HB17" s="44">
        <v>129</v>
      </c>
      <c r="HC17" s="44">
        <v>170</v>
      </c>
      <c r="HD17" s="44">
        <v>478</v>
      </c>
      <c r="HE17" s="44">
        <v>151</v>
      </c>
      <c r="HF17" s="44">
        <v>304</v>
      </c>
      <c r="HG17" s="44">
        <v>204</v>
      </c>
      <c r="HH17" s="44">
        <v>607</v>
      </c>
      <c r="HI17" s="44">
        <v>115</v>
      </c>
      <c r="HJ17" s="44">
        <v>0.26356589147286824</v>
      </c>
      <c r="HK17" s="44">
        <v>0.33607907742998355</v>
      </c>
      <c r="HL17" s="44">
        <v>0.49671052631578949</v>
      </c>
      <c r="HM17" s="44">
        <v>0.29565217391304349</v>
      </c>
      <c r="HN17" s="44">
        <v>1.1217391304347826</v>
      </c>
      <c r="HO17" s="44">
        <v>1.7739130434782608</v>
      </c>
      <c r="HP17" s="44">
        <v>5.2782608695652176</v>
      </c>
      <c r="HQ17" s="44">
        <v>1.3130434782608695</v>
      </c>
      <c r="HR17" s="44">
        <v>2.6434782608695651</v>
      </c>
      <c r="HS17"/>
      <c r="HT17" s="40" t="s">
        <v>1262</v>
      </c>
      <c r="HU17" s="44">
        <v>0.33333333333333331</v>
      </c>
      <c r="HV17" s="44">
        <v>0.53125</v>
      </c>
      <c r="HW17" s="44">
        <v>1.59375</v>
      </c>
      <c r="HX17" s="44">
        <v>64</v>
      </c>
      <c r="HY17" s="44">
        <v>34</v>
      </c>
      <c r="HZ17" s="44">
        <v>102</v>
      </c>
      <c r="IA17"/>
      <c r="IB17" s="40" t="s">
        <v>129</v>
      </c>
      <c r="IC17" s="44">
        <v>0.49279538904899134</v>
      </c>
      <c r="ID17" s="44">
        <v>5.5161290322580649</v>
      </c>
      <c r="IE17" s="44">
        <v>11.193548387096774</v>
      </c>
      <c r="IF17" s="44">
        <v>93</v>
      </c>
      <c r="IG17" s="44">
        <v>513</v>
      </c>
      <c r="IH17" s="44">
        <v>1041</v>
      </c>
      <c r="II17"/>
      <c r="IJ17" s="40" t="s">
        <v>424</v>
      </c>
      <c r="IK17" s="88">
        <v>0.68571428571428572</v>
      </c>
      <c r="IL17" s="44">
        <v>0.54545454545454541</v>
      </c>
      <c r="IM17" s="44">
        <v>0.79545454545454541</v>
      </c>
      <c r="IN17" s="44">
        <v>44</v>
      </c>
      <c r="IO17" s="44">
        <v>24</v>
      </c>
      <c r="IP17" s="44">
        <v>35</v>
      </c>
      <c r="IQ17"/>
      <c r="IR17" s="40" t="s">
        <v>1005</v>
      </c>
      <c r="IS17" s="40" t="s">
        <v>997</v>
      </c>
      <c r="IT17" s="44">
        <v>0.56675749318801094</v>
      </c>
      <c r="IU17" s="44">
        <v>9.0434782608695645</v>
      </c>
      <c r="IV17" s="44">
        <v>15.956521739130435</v>
      </c>
      <c r="IW17" s="44">
        <v>23</v>
      </c>
      <c r="IX17" s="44">
        <v>1997</v>
      </c>
      <c r="IY17" s="44">
        <v>208</v>
      </c>
      <c r="IZ17" s="44">
        <v>367</v>
      </c>
      <c r="JA17"/>
      <c r="JB17" s="40" t="s">
        <v>1295</v>
      </c>
      <c r="JC17" s="40" t="s">
        <v>1264</v>
      </c>
      <c r="JD17" s="44">
        <v>0.52406417112299464</v>
      </c>
      <c r="JE17" s="44">
        <v>3.6296296296296298</v>
      </c>
      <c r="JF17" s="44">
        <v>6.9259259259259256</v>
      </c>
      <c r="JG17" s="44">
        <v>2022</v>
      </c>
      <c r="JH17" s="44">
        <v>98</v>
      </c>
      <c r="JI17" s="44">
        <v>187</v>
      </c>
      <c r="JL17" s="40" t="s">
        <v>288</v>
      </c>
      <c r="JM17" s="40" t="s">
        <v>900</v>
      </c>
      <c r="JN17" s="44">
        <v>0</v>
      </c>
      <c r="JO17" s="44">
        <v>0</v>
      </c>
      <c r="JP17" s="44">
        <v>0.1</v>
      </c>
      <c r="JQ17" s="44">
        <v>2015</v>
      </c>
      <c r="JR17" s="44">
        <v>10</v>
      </c>
      <c r="JS17" s="44">
        <v>0</v>
      </c>
      <c r="JT17" s="44">
        <v>1</v>
      </c>
      <c r="JU17"/>
      <c r="JV17" s="40" t="s">
        <v>1099</v>
      </c>
      <c r="JW17" s="40" t="s">
        <v>1096</v>
      </c>
      <c r="JX17" s="44">
        <v>0.73793103448275865</v>
      </c>
      <c r="JY17" s="44">
        <v>4.6521739130434785</v>
      </c>
      <c r="JZ17" s="44">
        <v>6.3043478260869561</v>
      </c>
      <c r="KA17" s="44">
        <v>1994</v>
      </c>
      <c r="KB17" s="44">
        <v>107</v>
      </c>
      <c r="KC17" s="44">
        <v>145</v>
      </c>
      <c r="KD17"/>
      <c r="KF17" s="40" t="s">
        <v>1095</v>
      </c>
      <c r="KG17" s="61">
        <v>37.792270531400973</v>
      </c>
      <c r="KH17" s="44">
        <v>76</v>
      </c>
      <c r="KJ17"/>
      <c r="KK17"/>
      <c r="KL17"/>
      <c r="KM17"/>
      <c r="KN17"/>
      <c r="KO17"/>
      <c r="KQ17"/>
      <c r="KR17"/>
      <c r="KS17"/>
      <c r="KT17"/>
      <c r="KU17"/>
      <c r="KV17"/>
      <c r="KX17"/>
      <c r="KY17"/>
      <c r="KZ17"/>
      <c r="LA17"/>
      <c r="LB17"/>
      <c r="LC17"/>
      <c r="LD17"/>
      <c r="LE17"/>
      <c r="LF17"/>
      <c r="LG17"/>
      <c r="LH17"/>
      <c r="LI17"/>
      <c r="LL17"/>
      <c r="LM17"/>
      <c r="LN17"/>
      <c r="LO17"/>
      <c r="LP17"/>
      <c r="LS17"/>
      <c r="LT17"/>
      <c r="LU17"/>
      <c r="LV17"/>
      <c r="LW17"/>
    </row>
    <row r="18" spans="1:335" ht="15">
      <c r="A18" s="74" t="s">
        <v>123</v>
      </c>
      <c r="B18" s="74">
        <v>2018</v>
      </c>
      <c r="C18" s="74">
        <v>2018</v>
      </c>
      <c r="D18" s="89" t="str">
        <f t="shared" si="0"/>
        <v>Payton Watt, 2018</v>
      </c>
      <c r="E18" s="89" t="str">
        <f t="shared" si="1"/>
        <v>Payton Watt, 2018-2018</v>
      </c>
      <c r="F18" s="74">
        <v>28</v>
      </c>
      <c r="G18" s="74">
        <v>65</v>
      </c>
      <c r="H18" s="74">
        <v>191</v>
      </c>
      <c r="I18" s="75">
        <f t="shared" si="2"/>
        <v>0.34031413612565448</v>
      </c>
      <c r="J18" s="74">
        <v>139</v>
      </c>
      <c r="K18" s="74">
        <v>242</v>
      </c>
      <c r="L18" s="75">
        <f t="shared" si="3"/>
        <v>0.57438016528925617</v>
      </c>
      <c r="M18" s="74">
        <v>58</v>
      </c>
      <c r="N18" s="74">
        <v>85</v>
      </c>
      <c r="O18" s="75">
        <f t="shared" si="4"/>
        <v>0.68235294117647061</v>
      </c>
      <c r="P18" s="74">
        <v>531</v>
      </c>
      <c r="Q18" s="74">
        <v>57</v>
      </c>
      <c r="R18" s="74">
        <v>126</v>
      </c>
      <c r="S18" s="74">
        <v>183</v>
      </c>
      <c r="T18" s="74">
        <v>76</v>
      </c>
      <c r="U18" s="74">
        <v>33</v>
      </c>
      <c r="V18" s="74">
        <v>11</v>
      </c>
      <c r="W18" s="74">
        <v>58</v>
      </c>
      <c r="X18" s="74">
        <v>53</v>
      </c>
      <c r="Y18" s="76">
        <f t="shared" si="5"/>
        <v>18.964285714285715</v>
      </c>
      <c r="Z18" s="76">
        <f t="shared" si="6"/>
        <v>2.0357142857142856</v>
      </c>
      <c r="AA18" s="76">
        <f t="shared" si="7"/>
        <v>4.5</v>
      </c>
      <c r="AB18" s="76">
        <f t="shared" si="8"/>
        <v>6.5357142857142856</v>
      </c>
      <c r="AC18" s="76">
        <f t="shared" si="9"/>
        <v>2.7142857142857144</v>
      </c>
      <c r="AD18" s="76">
        <f t="shared" si="10"/>
        <v>1.1785714285714286</v>
      </c>
      <c r="AE18" s="76">
        <f t="shared" si="11"/>
        <v>0.39285714285714285</v>
      </c>
      <c r="AF18" s="76">
        <f t="shared" si="12"/>
        <v>2.0714285714285716</v>
      </c>
      <c r="AG18" s="76">
        <f t="shared" si="13"/>
        <v>1.8928571428571428</v>
      </c>
      <c r="AH18" s="69">
        <f t="shared" si="14"/>
        <v>6.8214285714285712</v>
      </c>
      <c r="AI18" s="69">
        <f t="shared" si="15"/>
        <v>3.0357142857142856</v>
      </c>
      <c r="AJ18" s="70">
        <f t="shared" si="16"/>
        <v>0.47113163972286376</v>
      </c>
      <c r="AK18" s="69">
        <f t="shared" si="17"/>
        <v>15.464285714285714</v>
      </c>
      <c r="AM18" s="40" t="s">
        <v>1208</v>
      </c>
      <c r="AN18" s="40" t="s">
        <v>1207</v>
      </c>
      <c r="AO18" s="61">
        <v>18.076923076923077</v>
      </c>
      <c r="AP18" s="62">
        <v>0.48010610079575594</v>
      </c>
      <c r="AQ18" s="62">
        <v>0.63265306122448983</v>
      </c>
      <c r="AR18" s="44">
        <v>26</v>
      </c>
      <c r="AS18" s="44">
        <v>2020</v>
      </c>
      <c r="AU18" s="40" t="s">
        <v>776</v>
      </c>
      <c r="AV18" s="40" t="s">
        <v>131</v>
      </c>
      <c r="AW18" s="44">
        <v>425</v>
      </c>
      <c r="AX18" s="44">
        <v>0.40336134453781514</v>
      </c>
      <c r="AY18" s="44">
        <v>0.83333333333333337</v>
      </c>
      <c r="AZ18" s="44">
        <v>27</v>
      </c>
      <c r="BA18" s="44">
        <v>2019</v>
      </c>
      <c r="BC18" s="40" t="s">
        <v>1126</v>
      </c>
      <c r="BD18" s="44">
        <v>12.090909090909092</v>
      </c>
      <c r="BE18" s="44">
        <v>0.40858725761772852</v>
      </c>
      <c r="BF18" s="44">
        <v>0.59106529209621994</v>
      </c>
      <c r="BG18" s="44">
        <v>66</v>
      </c>
      <c r="BH18" s="44">
        <v>798</v>
      </c>
      <c r="BI18"/>
      <c r="BJ18" s="40" t="s">
        <v>1095</v>
      </c>
      <c r="BK18" s="44">
        <v>839</v>
      </c>
      <c r="BL18" s="44">
        <v>0.37138728323699421</v>
      </c>
      <c r="BM18" s="44">
        <v>0.65</v>
      </c>
      <c r="BN18" s="44">
        <v>76</v>
      </c>
      <c r="BO18"/>
      <c r="BP18" s="40" t="s">
        <v>796</v>
      </c>
      <c r="BQ18" s="40" t="s">
        <v>533</v>
      </c>
      <c r="BR18" s="44">
        <v>8.1851851851851851</v>
      </c>
      <c r="BS18" s="44">
        <v>2.6666666666666665</v>
      </c>
      <c r="BT18" s="44">
        <v>5.5185185185185182</v>
      </c>
      <c r="BU18" s="44">
        <v>27</v>
      </c>
      <c r="BV18" s="44">
        <v>2019</v>
      </c>
      <c r="BX18" s="40" t="s">
        <v>1210</v>
      </c>
      <c r="BY18" s="40" t="s">
        <v>533</v>
      </c>
      <c r="BZ18" s="44">
        <v>197</v>
      </c>
      <c r="CA18" s="44">
        <v>54</v>
      </c>
      <c r="CB18" s="44">
        <v>143</v>
      </c>
      <c r="CC18" s="44">
        <v>26</v>
      </c>
      <c r="CD18" s="44">
        <v>2020</v>
      </c>
      <c r="CF18" s="40" t="s">
        <v>425</v>
      </c>
      <c r="CG18" s="44">
        <v>5.5</v>
      </c>
      <c r="CH18" s="44">
        <v>2.14</v>
      </c>
      <c r="CI18" s="44">
        <v>3.36</v>
      </c>
      <c r="CJ18" s="44">
        <v>50</v>
      </c>
      <c r="CK18" s="44">
        <v>275</v>
      </c>
      <c r="CL18" s="44">
        <v>107</v>
      </c>
      <c r="CM18" s="44">
        <v>168</v>
      </c>
      <c r="CO18" s="40" t="s">
        <v>793</v>
      </c>
      <c r="CP18" s="44">
        <v>348</v>
      </c>
      <c r="CQ18" s="44">
        <v>157</v>
      </c>
      <c r="CR18" s="44">
        <v>194</v>
      </c>
      <c r="CS18" s="44">
        <v>76</v>
      </c>
      <c r="CU18" s="40" t="s">
        <v>1011</v>
      </c>
      <c r="CV18" s="40" t="s">
        <v>1001</v>
      </c>
      <c r="CW18" s="44">
        <v>3.5217391304347827</v>
      </c>
      <c r="CX18" s="44">
        <v>1.9565217391304348</v>
      </c>
      <c r="CY18" s="44">
        <v>23</v>
      </c>
      <c r="CZ18" s="44">
        <v>1997</v>
      </c>
      <c r="DB18" s="40" t="s">
        <v>797</v>
      </c>
      <c r="DC18" s="40" t="s">
        <v>129</v>
      </c>
      <c r="DD18" s="44">
        <v>87</v>
      </c>
      <c r="DE18" s="44">
        <v>65</v>
      </c>
      <c r="DF18" s="44">
        <v>27</v>
      </c>
      <c r="DG18" s="44">
        <v>2019</v>
      </c>
      <c r="DI18" s="40" t="s">
        <v>390</v>
      </c>
      <c r="DJ18" s="44">
        <v>2.4285714285714284</v>
      </c>
      <c r="DK18" s="44">
        <v>2.9428571428571431</v>
      </c>
      <c r="DL18" s="44">
        <v>70</v>
      </c>
      <c r="DM18" s="44">
        <v>170</v>
      </c>
      <c r="DN18" s="44">
        <v>206</v>
      </c>
      <c r="DO18"/>
      <c r="DP18" s="40" t="s">
        <v>1264</v>
      </c>
      <c r="DQ18" s="44">
        <v>187</v>
      </c>
      <c r="DR18" s="44">
        <v>119</v>
      </c>
      <c r="DS18" s="44">
        <v>65</v>
      </c>
      <c r="DT18"/>
      <c r="DU18" s="40" t="s">
        <v>1340</v>
      </c>
      <c r="DV18" s="40" t="s">
        <v>1264</v>
      </c>
      <c r="DW18" s="44">
        <v>2.48</v>
      </c>
      <c r="DX18" s="44">
        <v>0.8</v>
      </c>
      <c r="DY18" s="44">
        <v>25</v>
      </c>
      <c r="DZ18" s="44">
        <v>2023</v>
      </c>
      <c r="EA18"/>
      <c r="EB18" s="40" t="s">
        <v>309</v>
      </c>
      <c r="EC18" s="40" t="s">
        <v>277</v>
      </c>
      <c r="ED18" s="44">
        <v>62</v>
      </c>
      <c r="EE18" s="44">
        <v>68</v>
      </c>
      <c r="EF18" s="44">
        <v>29</v>
      </c>
      <c r="EG18" s="44">
        <v>2014</v>
      </c>
      <c r="EI18" s="40" t="s">
        <v>1029</v>
      </c>
      <c r="EJ18" s="44">
        <v>1.7454545454545454</v>
      </c>
      <c r="EK18" s="44">
        <v>0</v>
      </c>
      <c r="EL18" s="44">
        <v>55</v>
      </c>
      <c r="EM18" s="44">
        <v>96</v>
      </c>
      <c r="EN18" s="44"/>
      <c r="EO18"/>
      <c r="EP18" s="40" t="s">
        <v>732</v>
      </c>
      <c r="EQ18" s="44">
        <v>123</v>
      </c>
      <c r="ER18" s="44">
        <v>155</v>
      </c>
      <c r="ES18" s="44">
        <v>102</v>
      </c>
      <c r="ET18"/>
      <c r="EU18" s="40" t="s">
        <v>1296</v>
      </c>
      <c r="EV18" s="40" t="s">
        <v>1262</v>
      </c>
      <c r="EW18" s="44">
        <v>0.40740740740740738</v>
      </c>
      <c r="EX18" s="44">
        <v>1.4444444444444444</v>
      </c>
      <c r="EY18" s="44">
        <v>27</v>
      </c>
      <c r="EZ18" s="44">
        <v>2022</v>
      </c>
      <c r="FB18" s="40" t="s">
        <v>305</v>
      </c>
      <c r="FC18" s="40" t="s">
        <v>304</v>
      </c>
      <c r="FD18" s="44">
        <v>11</v>
      </c>
      <c r="FE18" s="44">
        <v>62</v>
      </c>
      <c r="FF18" s="44">
        <v>30</v>
      </c>
      <c r="FG18" s="44">
        <v>2014</v>
      </c>
      <c r="FI18" s="40" t="s">
        <v>446</v>
      </c>
      <c r="FJ18" s="44">
        <v>0.16923076923076924</v>
      </c>
      <c r="FK18" s="44">
        <v>2.0615384615384613</v>
      </c>
      <c r="FL18" s="44">
        <v>65</v>
      </c>
      <c r="FM18" s="44">
        <v>11</v>
      </c>
      <c r="FN18" s="44">
        <v>134</v>
      </c>
      <c r="FO18"/>
      <c r="FP18" s="40" t="s">
        <v>464</v>
      </c>
      <c r="FQ18" s="44">
        <v>13</v>
      </c>
      <c r="FR18" s="44">
        <v>103</v>
      </c>
      <c r="FS18" s="44">
        <v>59</v>
      </c>
      <c r="FT18"/>
      <c r="FU18" s="274" t="s">
        <v>932</v>
      </c>
      <c r="FV18" s="274" t="s">
        <v>325</v>
      </c>
      <c r="FW18" s="294">
        <v>0.5</v>
      </c>
      <c r="FX18" s="281">
        <v>6.6666666666666666E-2</v>
      </c>
      <c r="FY18" s="281">
        <v>3.3333333333333333E-2</v>
      </c>
      <c r="FZ18" s="281">
        <v>30</v>
      </c>
      <c r="GA18" s="281">
        <v>2012</v>
      </c>
      <c r="GB18" s="281">
        <v>1</v>
      </c>
      <c r="GC18" s="282">
        <v>2</v>
      </c>
      <c r="GJ18" s="274" t="s">
        <v>1243</v>
      </c>
      <c r="GK18" s="274" t="s">
        <v>1207</v>
      </c>
      <c r="GL18" s="280">
        <v>0.38759689922480622</v>
      </c>
      <c r="GM18" s="281">
        <v>2.3809523809523809</v>
      </c>
      <c r="GN18" s="281">
        <v>6.1428571428571432</v>
      </c>
      <c r="GO18" s="281">
        <v>2021</v>
      </c>
      <c r="GP18" s="281">
        <v>50</v>
      </c>
      <c r="GQ18" s="282">
        <v>129</v>
      </c>
      <c r="GS18" s="274" t="s">
        <v>1243</v>
      </c>
      <c r="GT18" s="274" t="s">
        <v>1207</v>
      </c>
      <c r="GU18" s="280">
        <v>0.38759689922480622</v>
      </c>
      <c r="GV18" s="281">
        <v>50</v>
      </c>
      <c r="GW18" s="281">
        <v>129</v>
      </c>
      <c r="GX18" s="282">
        <v>2021</v>
      </c>
      <c r="GZ18" s="40" t="s">
        <v>278</v>
      </c>
      <c r="HA18" s="44">
        <v>1</v>
      </c>
      <c r="HB18" s="44">
        <v>21</v>
      </c>
      <c r="HC18" s="44">
        <v>419</v>
      </c>
      <c r="HD18" s="44">
        <v>985</v>
      </c>
      <c r="HE18" s="44">
        <v>86</v>
      </c>
      <c r="HF18" s="44">
        <v>187</v>
      </c>
      <c r="HG18" s="44">
        <v>420</v>
      </c>
      <c r="HH18" s="44">
        <v>1006</v>
      </c>
      <c r="HI18" s="44">
        <v>116</v>
      </c>
      <c r="HJ18" s="44">
        <v>4.7619047619047616E-2</v>
      </c>
      <c r="HK18" s="44">
        <v>0.41749502982107356</v>
      </c>
      <c r="HL18" s="44">
        <v>0.45989304812834225</v>
      </c>
      <c r="HM18" s="44">
        <v>8.6206896551724137E-3</v>
      </c>
      <c r="HN18" s="44">
        <v>0.18103448275862069</v>
      </c>
      <c r="HO18" s="44">
        <v>3.6206896551724137</v>
      </c>
      <c r="HP18" s="44">
        <v>8.6724137931034484</v>
      </c>
      <c r="HQ18" s="44">
        <v>0.74137931034482762</v>
      </c>
      <c r="HR18" s="44">
        <v>1.6120689655172413</v>
      </c>
      <c r="HS18"/>
      <c r="HT18" s="40" t="s">
        <v>446</v>
      </c>
      <c r="HU18" s="44">
        <v>0.32773109243697479</v>
      </c>
      <c r="HV18" s="44">
        <v>0.6</v>
      </c>
      <c r="HW18" s="44">
        <v>1.8307692307692307</v>
      </c>
      <c r="HX18" s="44">
        <v>65</v>
      </c>
      <c r="HY18" s="44">
        <v>39</v>
      </c>
      <c r="HZ18" s="44">
        <v>119</v>
      </c>
      <c r="IA18"/>
      <c r="IB18" s="40" t="s">
        <v>969</v>
      </c>
      <c r="IC18" s="44">
        <v>0.48255813953488375</v>
      </c>
      <c r="ID18" s="44">
        <v>3.4583333333333335</v>
      </c>
      <c r="IE18" s="44">
        <v>7.166666666666667</v>
      </c>
      <c r="IF18" s="44">
        <v>24</v>
      </c>
      <c r="IG18" s="44">
        <v>83</v>
      </c>
      <c r="IH18" s="44">
        <v>172</v>
      </c>
      <c r="II18"/>
      <c r="IJ18" s="40" t="s">
        <v>792</v>
      </c>
      <c r="IK18" s="88">
        <v>0.68478260869565222</v>
      </c>
      <c r="IL18" s="44">
        <v>0.92647058823529416</v>
      </c>
      <c r="IM18" s="44">
        <v>1.3529411764705883</v>
      </c>
      <c r="IN18" s="44">
        <v>68</v>
      </c>
      <c r="IO18" s="44">
        <v>63</v>
      </c>
      <c r="IP18" s="44">
        <v>92</v>
      </c>
      <c r="IQ18"/>
      <c r="IR18" s="40" t="s">
        <v>756</v>
      </c>
      <c r="IS18" s="40" t="s">
        <v>734</v>
      </c>
      <c r="IT18" s="44">
        <v>0.55555555555555558</v>
      </c>
      <c r="IU18" s="44">
        <v>0.625</v>
      </c>
      <c r="IV18" s="44">
        <v>1.125</v>
      </c>
      <c r="IW18" s="44">
        <v>16</v>
      </c>
      <c r="IX18" s="44">
        <v>2018</v>
      </c>
      <c r="IY18" s="44">
        <v>10</v>
      </c>
      <c r="IZ18" s="44">
        <v>18</v>
      </c>
      <c r="JA18"/>
      <c r="JB18" s="40" t="s">
        <v>798</v>
      </c>
      <c r="JC18" s="40" t="s">
        <v>732</v>
      </c>
      <c r="JD18" s="44">
        <v>0.52263374485596703</v>
      </c>
      <c r="JE18" s="44">
        <v>4.7037037037037033</v>
      </c>
      <c r="JF18" s="44">
        <v>9</v>
      </c>
      <c r="JG18" s="44">
        <v>2019</v>
      </c>
      <c r="JH18" s="44">
        <v>127</v>
      </c>
      <c r="JI18" s="44">
        <v>243</v>
      </c>
      <c r="JL18" s="40" t="s">
        <v>283</v>
      </c>
      <c r="JM18" s="40" t="s">
        <v>277</v>
      </c>
      <c r="JN18" s="44">
        <v>0.51724137931034486</v>
      </c>
      <c r="JO18" s="44">
        <v>2.7777777777777777</v>
      </c>
      <c r="JP18" s="44">
        <v>5.3703703703703702</v>
      </c>
      <c r="JQ18" s="44">
        <v>2015</v>
      </c>
      <c r="JR18" s="44">
        <v>27</v>
      </c>
      <c r="JS18" s="44">
        <v>75</v>
      </c>
      <c r="JT18" s="44">
        <v>145</v>
      </c>
      <c r="JU18"/>
      <c r="JV18" s="40" t="s">
        <v>975</v>
      </c>
      <c r="JW18" s="40" t="s">
        <v>962</v>
      </c>
      <c r="JX18" s="44">
        <v>0.72881355932203384</v>
      </c>
      <c r="JY18" s="44">
        <v>1.8695652173913044</v>
      </c>
      <c r="JZ18" s="44">
        <v>2.5652173913043477</v>
      </c>
      <c r="KA18" s="44">
        <v>1998</v>
      </c>
      <c r="KB18" s="44">
        <v>43</v>
      </c>
      <c r="KC18" s="44">
        <v>59</v>
      </c>
      <c r="KD18"/>
      <c r="KF18" s="40" t="s">
        <v>1126</v>
      </c>
      <c r="KG18" s="61">
        <v>36.333427442123096</v>
      </c>
      <c r="KH18" s="44">
        <v>66</v>
      </c>
      <c r="KJ18"/>
      <c r="KK18"/>
      <c r="KL18"/>
      <c r="KM18"/>
      <c r="KN18"/>
      <c r="KO18"/>
      <c r="KQ18"/>
      <c r="KR18"/>
      <c r="KS18"/>
      <c r="KT18"/>
      <c r="KU18"/>
      <c r="KV18"/>
      <c r="KX18"/>
      <c r="KY18"/>
      <c r="KZ18"/>
      <c r="LA18"/>
      <c r="LB18"/>
      <c r="LC18"/>
      <c r="LD18"/>
      <c r="LE18"/>
      <c r="LF18"/>
      <c r="LG18"/>
      <c r="LH18"/>
      <c r="LI18"/>
      <c r="LL18"/>
      <c r="LM18"/>
      <c r="LN18"/>
      <c r="LO18"/>
      <c r="LP18"/>
      <c r="LS18"/>
      <c r="LT18"/>
      <c r="LU18"/>
      <c r="LV18"/>
      <c r="LW18"/>
    </row>
    <row r="19" spans="1:335" ht="15">
      <c r="A19" s="74" t="s">
        <v>124</v>
      </c>
      <c r="B19" s="74">
        <v>2018</v>
      </c>
      <c r="C19" s="74">
        <v>2019</v>
      </c>
      <c r="D19" s="89" t="str">
        <f t="shared" si="0"/>
        <v>Dillon Barritt, 2019</v>
      </c>
      <c r="E19" s="89" t="str">
        <f t="shared" si="1"/>
        <v>Dillon Barritt, 2019-2018</v>
      </c>
      <c r="F19" s="74">
        <v>28</v>
      </c>
      <c r="G19" s="74">
        <v>66</v>
      </c>
      <c r="H19" s="74">
        <v>188</v>
      </c>
      <c r="I19" s="75">
        <f t="shared" si="2"/>
        <v>0.35106382978723405</v>
      </c>
      <c r="J19" s="74">
        <v>38</v>
      </c>
      <c r="K19" s="74">
        <v>92</v>
      </c>
      <c r="L19" s="75">
        <f t="shared" si="3"/>
        <v>0.41304347826086957</v>
      </c>
      <c r="M19" s="74">
        <v>30</v>
      </c>
      <c r="N19" s="74">
        <v>38</v>
      </c>
      <c r="O19" s="75">
        <f t="shared" si="4"/>
        <v>0.78947368421052633</v>
      </c>
      <c r="P19" s="74">
        <v>304</v>
      </c>
      <c r="Q19" s="74">
        <v>25</v>
      </c>
      <c r="R19" s="74">
        <v>59</v>
      </c>
      <c r="S19" s="74">
        <v>84</v>
      </c>
      <c r="T19" s="74">
        <v>55</v>
      </c>
      <c r="U19" s="74">
        <v>59</v>
      </c>
      <c r="V19" s="74">
        <v>1</v>
      </c>
      <c r="W19" s="74">
        <v>46</v>
      </c>
      <c r="X19" s="74">
        <v>56</v>
      </c>
      <c r="Y19" s="76">
        <f t="shared" si="5"/>
        <v>10.857142857142858</v>
      </c>
      <c r="Z19" s="76">
        <f t="shared" si="6"/>
        <v>0.8928571428571429</v>
      </c>
      <c r="AA19" s="76">
        <f t="shared" si="7"/>
        <v>2.1071428571428572</v>
      </c>
      <c r="AB19" s="76">
        <f t="shared" si="8"/>
        <v>3</v>
      </c>
      <c r="AC19" s="76">
        <f t="shared" si="9"/>
        <v>1.9642857142857142</v>
      </c>
      <c r="AD19" s="76">
        <f t="shared" si="10"/>
        <v>2.1071428571428572</v>
      </c>
      <c r="AE19" s="76">
        <f t="shared" si="11"/>
        <v>3.5714285714285712E-2</v>
      </c>
      <c r="AF19" s="76">
        <f t="shared" si="12"/>
        <v>1.6428571428571428</v>
      </c>
      <c r="AG19" s="76">
        <f t="shared" si="13"/>
        <v>2</v>
      </c>
      <c r="AH19" s="69">
        <f t="shared" si="14"/>
        <v>6.7142857142857144</v>
      </c>
      <c r="AI19" s="69">
        <f t="shared" si="15"/>
        <v>1.3571428571428572</v>
      </c>
      <c r="AJ19" s="70">
        <f t="shared" si="16"/>
        <v>0.37142857142857144</v>
      </c>
      <c r="AK19" s="69">
        <f t="shared" si="17"/>
        <v>10</v>
      </c>
      <c r="AM19" s="40" t="s">
        <v>1037</v>
      </c>
      <c r="AN19" s="40" t="s">
        <v>997</v>
      </c>
      <c r="AO19" s="61">
        <v>17.40909090909091</v>
      </c>
      <c r="AP19" s="62">
        <v>0.50310559006211175</v>
      </c>
      <c r="AQ19" s="62">
        <v>0.47967479674796748</v>
      </c>
      <c r="AR19" s="44">
        <v>22</v>
      </c>
      <c r="AS19" s="44">
        <v>1996</v>
      </c>
      <c r="AU19" s="40" t="s">
        <v>285</v>
      </c>
      <c r="AV19" s="40" t="s">
        <v>135</v>
      </c>
      <c r="AW19" s="44">
        <v>415</v>
      </c>
      <c r="AX19" s="44">
        <v>0.38309859154929576</v>
      </c>
      <c r="AY19" s="44">
        <v>0.74137931034482762</v>
      </c>
      <c r="AZ19" s="44">
        <v>27</v>
      </c>
      <c r="BA19" s="44">
        <v>2015</v>
      </c>
      <c r="BC19" s="40" t="s">
        <v>304</v>
      </c>
      <c r="BD19" s="44">
        <v>11.537735849056604</v>
      </c>
      <c r="BE19" s="44">
        <v>0.53090332805071316</v>
      </c>
      <c r="BF19" s="44">
        <v>0.65819209039548021</v>
      </c>
      <c r="BG19" s="44">
        <v>106</v>
      </c>
      <c r="BH19" s="44">
        <v>1223</v>
      </c>
      <c r="BI19"/>
      <c r="BJ19" s="40" t="s">
        <v>1126</v>
      </c>
      <c r="BK19" s="44">
        <v>798</v>
      </c>
      <c r="BL19" s="44">
        <v>0.40858725761772852</v>
      </c>
      <c r="BM19" s="44">
        <v>0.59106529209621994</v>
      </c>
      <c r="BN19" s="44">
        <v>66</v>
      </c>
      <c r="BO19"/>
      <c r="BP19" s="40" t="s">
        <v>388</v>
      </c>
      <c r="BQ19" s="40" t="s">
        <v>387</v>
      </c>
      <c r="BR19" s="44">
        <v>8</v>
      </c>
      <c r="BS19" s="44">
        <v>3.3333333333333335</v>
      </c>
      <c r="BT19" s="44">
        <v>4.666666666666667</v>
      </c>
      <c r="BU19" s="44">
        <v>24</v>
      </c>
      <c r="BV19" s="44">
        <v>2009</v>
      </c>
      <c r="BX19" s="40" t="s">
        <v>1006</v>
      </c>
      <c r="BY19" s="40" t="s">
        <v>1003</v>
      </c>
      <c r="BZ19" s="44">
        <v>195</v>
      </c>
      <c r="CA19" s="44">
        <v>78</v>
      </c>
      <c r="CB19" s="44">
        <v>117</v>
      </c>
      <c r="CC19" s="44">
        <v>23</v>
      </c>
      <c r="CD19" s="44">
        <v>1997</v>
      </c>
      <c r="CF19" s="40" t="s">
        <v>387</v>
      </c>
      <c r="CG19" s="44">
        <v>5.2297297297297298</v>
      </c>
      <c r="CH19" s="44">
        <v>2.0405405405405403</v>
      </c>
      <c r="CI19" s="44">
        <v>3.189189189189189</v>
      </c>
      <c r="CJ19" s="44">
        <v>74</v>
      </c>
      <c r="CK19" s="44">
        <v>387</v>
      </c>
      <c r="CL19" s="44">
        <v>151</v>
      </c>
      <c r="CM19" s="44">
        <v>236</v>
      </c>
      <c r="CO19" s="40" t="s">
        <v>250</v>
      </c>
      <c r="CP19" s="44">
        <v>337</v>
      </c>
      <c r="CQ19" s="44">
        <v>122</v>
      </c>
      <c r="CR19" s="44">
        <v>215</v>
      </c>
      <c r="CS19" s="44">
        <v>101</v>
      </c>
      <c r="CU19" s="40" t="s">
        <v>283</v>
      </c>
      <c r="CV19" s="40" t="s">
        <v>277</v>
      </c>
      <c r="CW19" s="44">
        <v>3.5185185185185186</v>
      </c>
      <c r="CX19" s="44">
        <v>3.4444444444444446</v>
      </c>
      <c r="CY19" s="44">
        <v>27</v>
      </c>
      <c r="CZ19" s="44">
        <v>2015</v>
      </c>
      <c r="DB19" s="40" t="s">
        <v>1243</v>
      </c>
      <c r="DC19" s="40" t="s">
        <v>1207</v>
      </c>
      <c r="DD19" s="44">
        <v>85</v>
      </c>
      <c r="DE19" s="44">
        <v>54</v>
      </c>
      <c r="DF19" s="44">
        <v>21</v>
      </c>
      <c r="DG19" s="44">
        <v>2021</v>
      </c>
      <c r="DI19" s="40" t="s">
        <v>533</v>
      </c>
      <c r="DJ19" s="44">
        <v>2.4257425742574257</v>
      </c>
      <c r="DK19" s="44">
        <v>2.1881188118811883</v>
      </c>
      <c r="DL19" s="44">
        <v>101</v>
      </c>
      <c r="DM19" s="44">
        <v>245</v>
      </c>
      <c r="DN19" s="44">
        <v>221</v>
      </c>
      <c r="DO19"/>
      <c r="DP19" s="40" t="s">
        <v>964</v>
      </c>
      <c r="DQ19" s="44">
        <v>184</v>
      </c>
      <c r="DR19" s="44">
        <v>175</v>
      </c>
      <c r="DS19" s="44">
        <v>76</v>
      </c>
      <c r="DT19"/>
      <c r="DU19" s="40" t="s">
        <v>262</v>
      </c>
      <c r="DV19" s="40" t="s">
        <v>130</v>
      </c>
      <c r="DW19" s="44">
        <v>2.4444444444444446</v>
      </c>
      <c r="DX19" s="44">
        <v>1.5555555555555556</v>
      </c>
      <c r="DY19" s="44">
        <v>27</v>
      </c>
      <c r="DZ19" s="44">
        <v>2016</v>
      </c>
      <c r="EA19"/>
      <c r="EB19" s="40" t="s">
        <v>1340</v>
      </c>
      <c r="EC19" s="40" t="s">
        <v>1264</v>
      </c>
      <c r="ED19" s="44">
        <v>62</v>
      </c>
      <c r="EE19" s="44">
        <v>20</v>
      </c>
      <c r="EF19" s="44">
        <v>25</v>
      </c>
      <c r="EG19" s="44">
        <v>2023</v>
      </c>
      <c r="EI19" s="40" t="s">
        <v>464</v>
      </c>
      <c r="EJ19" s="44">
        <v>1.7118644067796611</v>
      </c>
      <c r="EK19" s="44">
        <v>1.7457627118644068</v>
      </c>
      <c r="EL19" s="44">
        <v>59</v>
      </c>
      <c r="EM19" s="44">
        <v>101</v>
      </c>
      <c r="EN19" s="44">
        <v>103</v>
      </c>
      <c r="EO19"/>
      <c r="EP19" s="40" t="s">
        <v>1095</v>
      </c>
      <c r="EQ19" s="44">
        <v>120</v>
      </c>
      <c r="ER19" s="44"/>
      <c r="ES19" s="44">
        <v>76</v>
      </c>
      <c r="ET19"/>
      <c r="EU19" s="40" t="s">
        <v>739</v>
      </c>
      <c r="EV19" s="40" t="s">
        <v>135</v>
      </c>
      <c r="EW19" s="44">
        <v>0.39285714285714285</v>
      </c>
      <c r="EX19" s="44">
        <v>1.8928571428571428</v>
      </c>
      <c r="EY19" s="44">
        <v>28</v>
      </c>
      <c r="EZ19" s="44">
        <v>2018</v>
      </c>
      <c r="FB19" s="40" t="s">
        <v>430</v>
      </c>
      <c r="FC19" s="40" t="s">
        <v>425</v>
      </c>
      <c r="FD19" s="44">
        <v>11</v>
      </c>
      <c r="FE19" s="44"/>
      <c r="FF19" s="44">
        <v>26</v>
      </c>
      <c r="FG19" s="44">
        <v>2008</v>
      </c>
      <c r="FI19" s="40" t="s">
        <v>468</v>
      </c>
      <c r="FJ19" s="44">
        <v>0.15384615384615385</v>
      </c>
      <c r="FK19" s="44">
        <v>0</v>
      </c>
      <c r="FL19" s="44">
        <v>26</v>
      </c>
      <c r="FM19" s="44">
        <v>4</v>
      </c>
      <c r="FN19" s="44"/>
      <c r="FO19"/>
      <c r="FP19" s="40" t="s">
        <v>129</v>
      </c>
      <c r="FQ19" s="44">
        <v>12</v>
      </c>
      <c r="FR19" s="44">
        <v>211</v>
      </c>
      <c r="FS19" s="44">
        <v>93</v>
      </c>
      <c r="FT19"/>
      <c r="FU19" s="274" t="s">
        <v>488</v>
      </c>
      <c r="FV19" s="274" t="s">
        <v>456</v>
      </c>
      <c r="FW19" s="294">
        <v>0.5</v>
      </c>
      <c r="FX19" s="281">
        <v>0.16666666666666666</v>
      </c>
      <c r="FY19" s="281">
        <v>8.3333333333333329E-2</v>
      </c>
      <c r="FZ19" s="281">
        <v>12</v>
      </c>
      <c r="GA19" s="281">
        <v>2007</v>
      </c>
      <c r="GB19" s="281">
        <v>1</v>
      </c>
      <c r="GC19" s="282">
        <v>2</v>
      </c>
      <c r="GJ19" s="274" t="s">
        <v>776</v>
      </c>
      <c r="GK19" s="274" t="s">
        <v>131</v>
      </c>
      <c r="GL19" s="280">
        <v>0.37743190661478598</v>
      </c>
      <c r="GM19" s="281">
        <v>3.5925925925925926</v>
      </c>
      <c r="GN19" s="281">
        <v>9.518518518518519</v>
      </c>
      <c r="GO19" s="281">
        <v>2019</v>
      </c>
      <c r="GP19" s="281">
        <v>97</v>
      </c>
      <c r="GQ19" s="282">
        <v>257</v>
      </c>
      <c r="GS19" s="274" t="s">
        <v>776</v>
      </c>
      <c r="GT19" s="274" t="s">
        <v>131</v>
      </c>
      <c r="GU19" s="280">
        <v>0.37743190661478598</v>
      </c>
      <c r="GV19" s="281">
        <v>97</v>
      </c>
      <c r="GW19" s="281">
        <v>257</v>
      </c>
      <c r="GX19" s="282">
        <v>2019</v>
      </c>
      <c r="GZ19" s="40" t="s">
        <v>279</v>
      </c>
      <c r="HA19" s="44">
        <v>0</v>
      </c>
      <c r="HB19" s="44">
        <v>0</v>
      </c>
      <c r="HC19" s="44">
        <v>177</v>
      </c>
      <c r="HD19" s="44">
        <v>449</v>
      </c>
      <c r="HE19" s="44">
        <v>87</v>
      </c>
      <c r="HF19" s="44">
        <v>164</v>
      </c>
      <c r="HG19" s="44">
        <v>177</v>
      </c>
      <c r="HH19" s="44">
        <v>449</v>
      </c>
      <c r="HI19" s="44">
        <v>115</v>
      </c>
      <c r="HJ19" s="44" t="e">
        <v>#DIV/0!</v>
      </c>
      <c r="HK19" s="44">
        <v>0.39420935412026725</v>
      </c>
      <c r="HL19" s="44">
        <v>0.53048780487804881</v>
      </c>
      <c r="HM19" s="44">
        <v>0</v>
      </c>
      <c r="HN19" s="44">
        <v>0</v>
      </c>
      <c r="HO19" s="44">
        <v>1.5391304347826087</v>
      </c>
      <c r="HP19" s="44">
        <v>3.9043478260869566</v>
      </c>
      <c r="HQ19" s="44">
        <v>0.75652173913043474</v>
      </c>
      <c r="HR19" s="44">
        <v>1.4260869565217391</v>
      </c>
      <c r="HS19"/>
      <c r="HT19" s="40" t="s">
        <v>390</v>
      </c>
      <c r="HU19" s="44">
        <v>0.32484076433121017</v>
      </c>
      <c r="HV19" s="44">
        <v>1.4571428571428571</v>
      </c>
      <c r="HW19" s="44">
        <v>4.4857142857142858</v>
      </c>
      <c r="HX19" s="44">
        <v>70</v>
      </c>
      <c r="HY19" s="44">
        <v>102</v>
      </c>
      <c r="HZ19" s="44">
        <v>314</v>
      </c>
      <c r="IA19"/>
      <c r="IB19" s="40" t="s">
        <v>792</v>
      </c>
      <c r="IC19" s="44">
        <v>0.48148148148148145</v>
      </c>
      <c r="ID19" s="44">
        <v>2.6764705882352939</v>
      </c>
      <c r="IE19" s="44">
        <v>5.5588235294117645</v>
      </c>
      <c r="IF19" s="44">
        <v>68</v>
      </c>
      <c r="IG19" s="44">
        <v>182</v>
      </c>
      <c r="IH19" s="44">
        <v>378</v>
      </c>
      <c r="II19"/>
      <c r="IJ19" s="40" t="s">
        <v>1154</v>
      </c>
      <c r="IK19" s="88">
        <v>0.67088607594936711</v>
      </c>
      <c r="IL19" s="44">
        <v>0.85483870967741937</v>
      </c>
      <c r="IM19" s="44">
        <v>1.2741935483870968</v>
      </c>
      <c r="IN19" s="44">
        <v>62</v>
      </c>
      <c r="IO19" s="44">
        <v>53</v>
      </c>
      <c r="IP19" s="44">
        <v>79</v>
      </c>
      <c r="IQ19"/>
      <c r="IR19" s="40" t="s">
        <v>1246</v>
      </c>
      <c r="IS19" s="40" t="s">
        <v>792</v>
      </c>
      <c r="IT19" s="44">
        <v>0.55284552845528456</v>
      </c>
      <c r="IU19" s="44">
        <v>3.2380952380952381</v>
      </c>
      <c r="IV19" s="44">
        <v>5.8571428571428568</v>
      </c>
      <c r="IW19" s="44">
        <v>21</v>
      </c>
      <c r="IX19" s="44">
        <v>2021</v>
      </c>
      <c r="IY19" s="44">
        <v>68</v>
      </c>
      <c r="IZ19" s="44">
        <v>123</v>
      </c>
      <c r="JA19"/>
      <c r="JB19" s="40" t="s">
        <v>1244</v>
      </c>
      <c r="JC19" s="40" t="s">
        <v>794</v>
      </c>
      <c r="JD19" s="44">
        <v>0.51937984496124034</v>
      </c>
      <c r="JE19" s="44">
        <v>3.1904761904761907</v>
      </c>
      <c r="JF19" s="44">
        <v>6.1428571428571432</v>
      </c>
      <c r="JG19" s="44">
        <v>2021</v>
      </c>
      <c r="JH19" s="44">
        <v>67</v>
      </c>
      <c r="JI19" s="44">
        <v>129</v>
      </c>
      <c r="JL19" s="40" t="s">
        <v>287</v>
      </c>
      <c r="JM19" s="40" t="s">
        <v>250</v>
      </c>
      <c r="JN19" s="44">
        <v>0.62962962962962965</v>
      </c>
      <c r="JO19" s="44">
        <v>0.70833333333333337</v>
      </c>
      <c r="JP19" s="44">
        <v>1.125</v>
      </c>
      <c r="JQ19" s="44">
        <v>2015</v>
      </c>
      <c r="JR19" s="44">
        <v>24</v>
      </c>
      <c r="JS19" s="44">
        <v>17</v>
      </c>
      <c r="JT19" s="44">
        <v>27</v>
      </c>
      <c r="JU19"/>
      <c r="JV19" s="40" t="s">
        <v>1013</v>
      </c>
      <c r="JW19" s="40" t="s">
        <v>998</v>
      </c>
      <c r="JX19" s="44">
        <v>0.72727272727272729</v>
      </c>
      <c r="JY19" s="44">
        <v>2.1333333333333333</v>
      </c>
      <c r="JZ19" s="44">
        <v>2.9333333333333331</v>
      </c>
      <c r="KA19" s="44">
        <v>1997</v>
      </c>
      <c r="KB19" s="44">
        <v>32</v>
      </c>
      <c r="KC19" s="44">
        <v>44</v>
      </c>
      <c r="KD19"/>
      <c r="KF19" s="40" t="s">
        <v>278</v>
      </c>
      <c r="KG19" s="61">
        <v>35.81085568326948</v>
      </c>
      <c r="KH19" s="44">
        <v>116</v>
      </c>
      <c r="KJ19"/>
      <c r="KK19"/>
      <c r="KL19"/>
      <c r="KM19"/>
      <c r="KN19"/>
      <c r="KO19"/>
      <c r="KQ19"/>
      <c r="KR19"/>
      <c r="KS19"/>
      <c r="KT19"/>
      <c r="KU19"/>
      <c r="KV19"/>
      <c r="KX19"/>
      <c r="KY19"/>
      <c r="KZ19"/>
      <c r="LA19"/>
      <c r="LB19"/>
      <c r="LC19"/>
      <c r="LD19"/>
      <c r="LE19"/>
      <c r="LF19"/>
      <c r="LG19"/>
      <c r="LH19"/>
      <c r="LI19"/>
      <c r="LL19"/>
      <c r="LM19"/>
      <c r="LN19"/>
      <c r="LO19"/>
      <c r="LP19"/>
      <c r="LS19"/>
      <c r="LT19"/>
      <c r="LU19"/>
      <c r="LV19"/>
      <c r="LW19"/>
    </row>
    <row r="20" spans="1:335" ht="15">
      <c r="A20" s="74" t="s">
        <v>125</v>
      </c>
      <c r="B20" s="74">
        <v>2018</v>
      </c>
      <c r="C20" s="74">
        <v>2018</v>
      </c>
      <c r="D20" s="89" t="str">
        <f t="shared" si="0"/>
        <v>Dawson Butts, 2018</v>
      </c>
      <c r="E20" s="89" t="str">
        <f t="shared" si="1"/>
        <v>Dawson Butts, 2018-2018</v>
      </c>
      <c r="F20" s="74">
        <v>28</v>
      </c>
      <c r="G20" s="74">
        <v>3</v>
      </c>
      <c r="H20" s="74">
        <v>15</v>
      </c>
      <c r="I20" s="75">
        <f t="shared" si="2"/>
        <v>0.2</v>
      </c>
      <c r="J20" s="74">
        <v>47</v>
      </c>
      <c r="K20" s="74">
        <v>99</v>
      </c>
      <c r="L20" s="75">
        <f t="shared" si="3"/>
        <v>0.47474747474747475</v>
      </c>
      <c r="M20" s="74">
        <v>19</v>
      </c>
      <c r="N20" s="74">
        <v>59</v>
      </c>
      <c r="O20" s="75">
        <f t="shared" si="4"/>
        <v>0.32203389830508472</v>
      </c>
      <c r="P20" s="74">
        <v>122</v>
      </c>
      <c r="Q20" s="74">
        <v>56</v>
      </c>
      <c r="R20" s="74">
        <v>69</v>
      </c>
      <c r="S20" s="74">
        <v>125</v>
      </c>
      <c r="T20" s="74">
        <v>94</v>
      </c>
      <c r="U20" s="74">
        <v>57</v>
      </c>
      <c r="V20" s="74">
        <v>3</v>
      </c>
      <c r="W20" s="74">
        <v>44</v>
      </c>
      <c r="X20" s="74">
        <v>50</v>
      </c>
      <c r="Y20" s="76">
        <f t="shared" si="5"/>
        <v>4.3571428571428568</v>
      </c>
      <c r="Z20" s="76">
        <f t="shared" si="6"/>
        <v>2</v>
      </c>
      <c r="AA20" s="76">
        <f t="shared" si="7"/>
        <v>2.4642857142857144</v>
      </c>
      <c r="AB20" s="76">
        <f t="shared" si="8"/>
        <v>4.4642857142857144</v>
      </c>
      <c r="AC20" s="76">
        <f t="shared" si="9"/>
        <v>3.3571428571428572</v>
      </c>
      <c r="AD20" s="76">
        <f t="shared" si="10"/>
        <v>2.0357142857142856</v>
      </c>
      <c r="AE20" s="76">
        <f t="shared" si="11"/>
        <v>0.10714285714285714</v>
      </c>
      <c r="AF20" s="76">
        <f t="shared" si="12"/>
        <v>1.5714285714285714</v>
      </c>
      <c r="AG20" s="76">
        <f t="shared" si="13"/>
        <v>1.7857142857142858</v>
      </c>
      <c r="AH20" s="69">
        <f t="shared" si="14"/>
        <v>0.5357142857142857</v>
      </c>
      <c r="AI20" s="69">
        <f t="shared" si="15"/>
        <v>2.1071428571428572</v>
      </c>
      <c r="AJ20" s="70">
        <f t="shared" si="16"/>
        <v>0.43859649122807015</v>
      </c>
      <c r="AK20" s="69">
        <f t="shared" si="17"/>
        <v>4.0714285714285712</v>
      </c>
      <c r="AM20" s="40" t="s">
        <v>519</v>
      </c>
      <c r="AN20" s="40" t="s">
        <v>135</v>
      </c>
      <c r="AO20" s="61">
        <v>17.079999999999998</v>
      </c>
      <c r="AP20" s="62">
        <v>0.40097799511002447</v>
      </c>
      <c r="AQ20" s="62">
        <v>0.48863636363636365</v>
      </c>
      <c r="AR20" s="44">
        <v>25</v>
      </c>
      <c r="AS20" s="44">
        <v>2017</v>
      </c>
      <c r="AU20" s="40" t="s">
        <v>306</v>
      </c>
      <c r="AV20" s="40" t="s">
        <v>278</v>
      </c>
      <c r="AW20" s="44">
        <v>407</v>
      </c>
      <c r="AX20" s="44">
        <v>0.44096385542168676</v>
      </c>
      <c r="AY20" s="44">
        <v>0.48192771084337349</v>
      </c>
      <c r="AZ20" s="44">
        <v>30</v>
      </c>
      <c r="BA20" s="44">
        <v>2014</v>
      </c>
      <c r="BC20" s="40" t="s">
        <v>131</v>
      </c>
      <c r="BD20" s="44">
        <v>11.320754716981131</v>
      </c>
      <c r="BE20" s="44">
        <v>0.37805983680870353</v>
      </c>
      <c r="BF20" s="44">
        <v>0.75694444444444442</v>
      </c>
      <c r="BG20" s="44">
        <v>106</v>
      </c>
      <c r="BH20" s="44">
        <v>1200</v>
      </c>
      <c r="BI20"/>
      <c r="BJ20" s="40" t="s">
        <v>794</v>
      </c>
      <c r="BK20" s="44">
        <v>782</v>
      </c>
      <c r="BL20" s="44">
        <v>0.42113564668769715</v>
      </c>
      <c r="BM20" s="44">
        <v>0.69117647058823528</v>
      </c>
      <c r="BN20" s="44">
        <v>100</v>
      </c>
      <c r="BO20"/>
      <c r="BP20" s="40" t="s">
        <v>971</v>
      </c>
      <c r="BQ20" s="40" t="s">
        <v>943</v>
      </c>
      <c r="BR20" s="44">
        <v>7.875</v>
      </c>
      <c r="BS20" s="44">
        <v>3.125</v>
      </c>
      <c r="BT20" s="44">
        <v>4.75</v>
      </c>
      <c r="BU20" s="44">
        <v>24</v>
      </c>
      <c r="BV20" s="44">
        <v>1998</v>
      </c>
      <c r="BX20" s="40" t="s">
        <v>326</v>
      </c>
      <c r="BY20" s="40" t="s">
        <v>304</v>
      </c>
      <c r="BZ20" s="44">
        <v>195</v>
      </c>
      <c r="CA20" s="44">
        <v>103</v>
      </c>
      <c r="CB20" s="44">
        <v>92</v>
      </c>
      <c r="CC20" s="44">
        <v>29</v>
      </c>
      <c r="CD20" s="44">
        <v>2013</v>
      </c>
      <c r="CF20" s="40" t="s">
        <v>452</v>
      </c>
      <c r="CG20" s="44">
        <v>5</v>
      </c>
      <c r="CH20" s="44">
        <v>2.0833333333333335</v>
      </c>
      <c r="CI20" s="44">
        <v>2.9166666666666665</v>
      </c>
      <c r="CJ20" s="44">
        <v>12</v>
      </c>
      <c r="CK20" s="44">
        <v>60</v>
      </c>
      <c r="CL20" s="44">
        <v>25</v>
      </c>
      <c r="CM20" s="44">
        <v>35</v>
      </c>
      <c r="CO20" s="40" t="s">
        <v>733</v>
      </c>
      <c r="CP20" s="44">
        <v>327</v>
      </c>
      <c r="CQ20" s="44">
        <v>143</v>
      </c>
      <c r="CR20" s="44">
        <v>181</v>
      </c>
      <c r="CS20" s="44">
        <v>98</v>
      </c>
      <c r="CU20" s="40" t="s">
        <v>977</v>
      </c>
      <c r="CV20" s="40" t="s">
        <v>964</v>
      </c>
      <c r="CW20" s="44">
        <v>3.4782608695652173</v>
      </c>
      <c r="CX20" s="44">
        <v>2.1739130434782608</v>
      </c>
      <c r="CY20" s="44">
        <v>23</v>
      </c>
      <c r="CZ20" s="44">
        <v>1998</v>
      </c>
      <c r="DB20" s="40" t="s">
        <v>1340</v>
      </c>
      <c r="DC20" s="40" t="s">
        <v>1264</v>
      </c>
      <c r="DD20" s="44">
        <v>84</v>
      </c>
      <c r="DE20" s="44">
        <v>66</v>
      </c>
      <c r="DF20" s="44">
        <v>25</v>
      </c>
      <c r="DG20" s="44">
        <v>2023</v>
      </c>
      <c r="DI20" s="40" t="s">
        <v>964</v>
      </c>
      <c r="DJ20" s="44">
        <v>2.4210526315789473</v>
      </c>
      <c r="DK20" s="44">
        <v>2.3026315789473686</v>
      </c>
      <c r="DL20" s="44">
        <v>76</v>
      </c>
      <c r="DM20" s="44">
        <v>184</v>
      </c>
      <c r="DN20" s="44">
        <v>175</v>
      </c>
      <c r="DO20"/>
      <c r="DP20" s="40" t="s">
        <v>794</v>
      </c>
      <c r="DQ20" s="44">
        <v>184</v>
      </c>
      <c r="DR20" s="44">
        <v>91</v>
      </c>
      <c r="DS20" s="44">
        <v>100</v>
      </c>
      <c r="DT20"/>
      <c r="DU20" s="40" t="s">
        <v>284</v>
      </c>
      <c r="DV20" s="40" t="s">
        <v>130</v>
      </c>
      <c r="DW20" s="44">
        <v>2.4444444444444446</v>
      </c>
      <c r="DX20" s="44">
        <v>1.5925925925925926</v>
      </c>
      <c r="DY20" s="44">
        <v>27</v>
      </c>
      <c r="DZ20" s="44">
        <v>2015</v>
      </c>
      <c r="EA20"/>
      <c r="EB20" s="40" t="s">
        <v>1283</v>
      </c>
      <c r="EC20" s="40" t="s">
        <v>794</v>
      </c>
      <c r="ED20" s="44">
        <v>61</v>
      </c>
      <c r="EE20" s="44">
        <v>30</v>
      </c>
      <c r="EF20" s="44">
        <v>27</v>
      </c>
      <c r="EG20" s="44">
        <v>2022</v>
      </c>
      <c r="EI20" s="40" t="s">
        <v>129</v>
      </c>
      <c r="EJ20" s="44">
        <v>1.6881720430107527</v>
      </c>
      <c r="EK20" s="44">
        <v>2.2688172043010755</v>
      </c>
      <c r="EL20" s="44">
        <v>93</v>
      </c>
      <c r="EM20" s="44">
        <v>157</v>
      </c>
      <c r="EN20" s="44">
        <v>211</v>
      </c>
      <c r="EO20"/>
      <c r="EP20" s="40" t="s">
        <v>733</v>
      </c>
      <c r="EQ20" s="44">
        <v>119</v>
      </c>
      <c r="ER20" s="44">
        <v>160</v>
      </c>
      <c r="ES20" s="44">
        <v>98</v>
      </c>
      <c r="ET20"/>
      <c r="EU20" s="40" t="s">
        <v>307</v>
      </c>
      <c r="EV20" s="40" t="s">
        <v>308</v>
      </c>
      <c r="EW20" s="44">
        <v>0.36666666666666664</v>
      </c>
      <c r="EX20" s="44">
        <v>2.5333333333333332</v>
      </c>
      <c r="EY20" s="44">
        <v>30</v>
      </c>
      <c r="EZ20" s="44">
        <v>2014</v>
      </c>
      <c r="FB20" s="40" t="s">
        <v>1296</v>
      </c>
      <c r="FC20" s="40" t="s">
        <v>1262</v>
      </c>
      <c r="FD20" s="44">
        <v>11</v>
      </c>
      <c r="FE20" s="44">
        <v>39</v>
      </c>
      <c r="FF20" s="44">
        <v>27</v>
      </c>
      <c r="FG20" s="44">
        <v>2022</v>
      </c>
      <c r="FI20" s="40" t="s">
        <v>308</v>
      </c>
      <c r="FJ20" s="44">
        <v>0.15384615384615385</v>
      </c>
      <c r="FK20" s="44">
        <v>1.2403846153846154</v>
      </c>
      <c r="FL20" s="44">
        <v>104</v>
      </c>
      <c r="FM20" s="44">
        <v>16</v>
      </c>
      <c r="FN20" s="44">
        <v>129</v>
      </c>
      <c r="FO20"/>
      <c r="FP20" s="40" t="s">
        <v>446</v>
      </c>
      <c r="FQ20" s="44">
        <v>11</v>
      </c>
      <c r="FR20" s="44">
        <v>134</v>
      </c>
      <c r="FS20" s="44">
        <v>65</v>
      </c>
      <c r="FT20"/>
      <c r="FU20" s="274" t="s">
        <v>976</v>
      </c>
      <c r="FV20" s="274" t="s">
        <v>937</v>
      </c>
      <c r="FW20" s="294">
        <v>0.5</v>
      </c>
      <c r="FX20" s="281">
        <v>0.36363636363636365</v>
      </c>
      <c r="FY20" s="281">
        <v>0.18181818181818182</v>
      </c>
      <c r="FZ20" s="281">
        <v>22</v>
      </c>
      <c r="GA20" s="281">
        <v>1998</v>
      </c>
      <c r="GB20" s="281">
        <v>4</v>
      </c>
      <c r="GC20" s="282">
        <v>8</v>
      </c>
      <c r="GJ20" s="274" t="s">
        <v>369</v>
      </c>
      <c r="GK20" s="274" t="s">
        <v>325</v>
      </c>
      <c r="GL20" s="280">
        <v>0.37254901960784315</v>
      </c>
      <c r="GM20" s="281">
        <v>1.1176470588235294</v>
      </c>
      <c r="GN20" s="281">
        <v>3</v>
      </c>
      <c r="GO20" s="281">
        <v>2010</v>
      </c>
      <c r="GP20" s="281">
        <v>19</v>
      </c>
      <c r="GQ20" s="282">
        <v>51</v>
      </c>
      <c r="GS20" s="274" t="s">
        <v>369</v>
      </c>
      <c r="GT20" s="274" t="s">
        <v>325</v>
      </c>
      <c r="GU20" s="280">
        <v>0.37254901960784315</v>
      </c>
      <c r="GV20" s="281">
        <v>19</v>
      </c>
      <c r="GW20" s="281">
        <v>51</v>
      </c>
      <c r="GX20" s="282">
        <v>2010</v>
      </c>
      <c r="GZ20" s="40" t="s">
        <v>280</v>
      </c>
      <c r="HA20" s="44">
        <v>0</v>
      </c>
      <c r="HB20" s="44">
        <v>1</v>
      </c>
      <c r="HC20" s="44">
        <v>4</v>
      </c>
      <c r="HD20" s="44">
        <v>22</v>
      </c>
      <c r="HE20" s="44">
        <v>1</v>
      </c>
      <c r="HF20" s="44">
        <v>2</v>
      </c>
      <c r="HG20" s="44">
        <v>4</v>
      </c>
      <c r="HH20" s="44">
        <v>23</v>
      </c>
      <c r="HI20" s="44">
        <v>17</v>
      </c>
      <c r="HJ20" s="44">
        <v>0</v>
      </c>
      <c r="HK20" s="44">
        <v>0.17391304347826086</v>
      </c>
      <c r="HL20" s="44">
        <v>0.5</v>
      </c>
      <c r="HM20" s="44">
        <v>0</v>
      </c>
      <c r="HN20" s="44">
        <v>5.8823529411764705E-2</v>
      </c>
      <c r="HO20" s="44">
        <v>0.23529411764705882</v>
      </c>
      <c r="HP20" s="44">
        <v>1.3529411764705883</v>
      </c>
      <c r="HQ20" s="44">
        <v>5.8823529411764705E-2</v>
      </c>
      <c r="HR20" s="44">
        <v>0.11764705882352941</v>
      </c>
      <c r="HS20"/>
      <c r="HT20" s="40" t="s">
        <v>533</v>
      </c>
      <c r="HU20" s="44">
        <v>0.32432432432432434</v>
      </c>
      <c r="HV20" s="44">
        <v>0.35643564356435642</v>
      </c>
      <c r="HW20" s="44">
        <v>1.0990099009900991</v>
      </c>
      <c r="HX20" s="44">
        <v>101</v>
      </c>
      <c r="HY20" s="44">
        <v>36</v>
      </c>
      <c r="HZ20" s="44">
        <v>111</v>
      </c>
      <c r="IA20"/>
      <c r="IB20" s="40" t="s">
        <v>1262</v>
      </c>
      <c r="IC20" s="44">
        <v>0.48126801152737753</v>
      </c>
      <c r="ID20" s="44">
        <v>2.609375</v>
      </c>
      <c r="IE20" s="44">
        <v>5.421875</v>
      </c>
      <c r="IF20" s="44">
        <v>64</v>
      </c>
      <c r="IG20" s="44">
        <v>167</v>
      </c>
      <c r="IH20" s="44">
        <v>347</v>
      </c>
      <c r="II20"/>
      <c r="IJ20" s="40" t="s">
        <v>1096</v>
      </c>
      <c r="IK20" s="88">
        <v>0.67021276595744683</v>
      </c>
      <c r="IL20" s="44">
        <v>2.52</v>
      </c>
      <c r="IM20" s="44">
        <v>3.76</v>
      </c>
      <c r="IN20" s="44">
        <v>75</v>
      </c>
      <c r="IO20" s="44">
        <v>189</v>
      </c>
      <c r="IP20" s="44">
        <v>282</v>
      </c>
      <c r="IQ20"/>
      <c r="IR20" s="40" t="s">
        <v>1261</v>
      </c>
      <c r="IS20" s="40" t="s">
        <v>1262</v>
      </c>
      <c r="IT20" s="44">
        <v>0.55000000000000004</v>
      </c>
      <c r="IU20" s="44">
        <v>1</v>
      </c>
      <c r="IV20" s="44">
        <v>1.8181818181818181</v>
      </c>
      <c r="IW20" s="44">
        <v>11</v>
      </c>
      <c r="IX20" s="44">
        <v>2021</v>
      </c>
      <c r="IY20" s="44">
        <v>11</v>
      </c>
      <c r="IZ20" s="44">
        <v>20</v>
      </c>
      <c r="JA20"/>
      <c r="JB20" s="40" t="s">
        <v>348</v>
      </c>
      <c r="JC20" s="40" t="s">
        <v>279</v>
      </c>
      <c r="JD20" s="44">
        <v>0.51898734177215189</v>
      </c>
      <c r="JE20" s="44">
        <v>1.4137931034482758</v>
      </c>
      <c r="JF20" s="44">
        <v>2.7241379310344827</v>
      </c>
      <c r="JG20" s="44">
        <v>2013</v>
      </c>
      <c r="JH20" s="44">
        <v>41</v>
      </c>
      <c r="JI20" s="44">
        <v>79</v>
      </c>
      <c r="JL20" s="40" t="s">
        <v>284</v>
      </c>
      <c r="JM20" s="40" t="s">
        <v>130</v>
      </c>
      <c r="JN20" s="44">
        <v>0.38823529411764707</v>
      </c>
      <c r="JO20" s="44">
        <v>1.2222222222222223</v>
      </c>
      <c r="JP20" s="44">
        <v>3.1481481481481484</v>
      </c>
      <c r="JQ20" s="44">
        <v>2015</v>
      </c>
      <c r="JR20" s="44">
        <v>27</v>
      </c>
      <c r="JS20" s="44">
        <v>33</v>
      </c>
      <c r="JT20" s="44">
        <v>85</v>
      </c>
      <c r="JU20"/>
      <c r="JV20" s="40" t="s">
        <v>1161</v>
      </c>
      <c r="JW20" s="40" t="s">
        <v>1154</v>
      </c>
      <c r="JX20" s="44">
        <v>0.72549019607843135</v>
      </c>
      <c r="JY20" s="44">
        <v>1.7619047619047619</v>
      </c>
      <c r="JZ20" s="44">
        <v>2.4285714285714284</v>
      </c>
      <c r="KA20" s="44">
        <v>1992</v>
      </c>
      <c r="KB20" s="44">
        <v>37</v>
      </c>
      <c r="KC20" s="44">
        <v>51</v>
      </c>
      <c r="KD20"/>
      <c r="KF20" s="40" t="s">
        <v>943</v>
      </c>
      <c r="KG20" s="61">
        <v>33.254385964912281</v>
      </c>
      <c r="KH20" s="44">
        <v>43</v>
      </c>
      <c r="KJ20"/>
      <c r="KK20"/>
      <c r="KL20"/>
      <c r="KM20"/>
      <c r="KN20"/>
      <c r="KO20"/>
      <c r="KQ20"/>
      <c r="KR20"/>
      <c r="KS20"/>
      <c r="KT20"/>
      <c r="KU20"/>
      <c r="KV20"/>
      <c r="KX20"/>
      <c r="KY20"/>
      <c r="KZ20"/>
      <c r="LA20"/>
      <c r="LB20"/>
      <c r="LC20"/>
      <c r="LD20"/>
      <c r="LE20"/>
      <c r="LF20"/>
      <c r="LG20"/>
      <c r="LH20"/>
      <c r="LI20"/>
      <c r="LL20"/>
      <c r="LM20"/>
      <c r="LN20"/>
      <c r="LO20"/>
      <c r="LP20"/>
      <c r="LS20"/>
      <c r="LT20"/>
      <c r="LU20"/>
      <c r="LV20"/>
      <c r="LW20"/>
    </row>
    <row r="21" spans="1:335" ht="15">
      <c r="A21" s="74" t="s">
        <v>727</v>
      </c>
      <c r="B21" s="74">
        <v>2018</v>
      </c>
      <c r="C21" s="74">
        <v>2020</v>
      </c>
      <c r="D21" s="89" t="str">
        <f t="shared" si="0"/>
        <v>Jayden Caylor, 2020</v>
      </c>
      <c r="E21" s="89" t="str">
        <f t="shared" si="1"/>
        <v>Jayden Caylor, 2020-2018</v>
      </c>
      <c r="F21" s="74">
        <v>23</v>
      </c>
      <c r="G21" s="74">
        <v>8</v>
      </c>
      <c r="H21" s="74">
        <v>20</v>
      </c>
      <c r="I21" s="75">
        <f t="shared" si="2"/>
        <v>0.4</v>
      </c>
      <c r="J21" s="74">
        <v>42</v>
      </c>
      <c r="K21" s="74">
        <v>78</v>
      </c>
      <c r="L21" s="75">
        <f t="shared" si="3"/>
        <v>0.53846153846153844</v>
      </c>
      <c r="M21" s="74">
        <v>30</v>
      </c>
      <c r="N21" s="74">
        <v>50</v>
      </c>
      <c r="O21" s="75">
        <f t="shared" si="4"/>
        <v>0.6</v>
      </c>
      <c r="P21" s="74">
        <v>138</v>
      </c>
      <c r="Q21" s="74">
        <v>43</v>
      </c>
      <c r="R21" s="74">
        <v>66</v>
      </c>
      <c r="S21" s="74">
        <v>109</v>
      </c>
      <c r="T21" s="74">
        <v>58</v>
      </c>
      <c r="U21" s="74">
        <v>54</v>
      </c>
      <c r="V21" s="74">
        <v>2</v>
      </c>
      <c r="W21" s="74">
        <v>46</v>
      </c>
      <c r="X21" s="74">
        <v>62</v>
      </c>
      <c r="Y21" s="76">
        <f t="shared" si="5"/>
        <v>6</v>
      </c>
      <c r="Z21" s="76">
        <f t="shared" si="6"/>
        <v>1.8695652173913044</v>
      </c>
      <c r="AA21" s="76">
        <f t="shared" si="7"/>
        <v>2.8695652173913042</v>
      </c>
      <c r="AB21" s="76">
        <f t="shared" si="8"/>
        <v>4.7391304347826084</v>
      </c>
      <c r="AC21" s="76">
        <f t="shared" si="9"/>
        <v>2.5217391304347827</v>
      </c>
      <c r="AD21" s="76">
        <f t="shared" si="10"/>
        <v>2.347826086956522</v>
      </c>
      <c r="AE21" s="76">
        <f t="shared" si="11"/>
        <v>8.6956521739130432E-2</v>
      </c>
      <c r="AF21" s="76">
        <f t="shared" si="12"/>
        <v>2</v>
      </c>
      <c r="AG21" s="76">
        <f t="shared" si="13"/>
        <v>2.6956521739130435</v>
      </c>
      <c r="AH21" s="69">
        <f t="shared" si="14"/>
        <v>0.86956521739130432</v>
      </c>
      <c r="AI21" s="69">
        <f t="shared" si="15"/>
        <v>2.1739130434782608</v>
      </c>
      <c r="AJ21" s="70">
        <f t="shared" si="16"/>
        <v>0.51020408163265307</v>
      </c>
      <c r="AK21" s="69">
        <f t="shared" si="17"/>
        <v>4.2608695652173916</v>
      </c>
      <c r="AM21" s="40" t="s">
        <v>744</v>
      </c>
      <c r="AN21" s="40" t="s">
        <v>129</v>
      </c>
      <c r="AO21" s="61">
        <v>17.043478260869566</v>
      </c>
      <c r="AP21" s="62">
        <v>0.4779874213836478</v>
      </c>
      <c r="AQ21" s="62">
        <v>0.62184873949579833</v>
      </c>
      <c r="AR21" s="44">
        <v>23</v>
      </c>
      <c r="AS21" s="44">
        <v>2018</v>
      </c>
      <c r="AU21" s="40" t="s">
        <v>305</v>
      </c>
      <c r="AV21" s="40" t="s">
        <v>304</v>
      </c>
      <c r="AW21" s="44">
        <v>407</v>
      </c>
      <c r="AX21" s="44">
        <v>0.51811594202898548</v>
      </c>
      <c r="AY21" s="44">
        <v>0.74691358024691357</v>
      </c>
      <c r="AZ21" s="44">
        <v>30</v>
      </c>
      <c r="BA21" s="44">
        <v>2014</v>
      </c>
      <c r="BC21" s="40" t="s">
        <v>1095</v>
      </c>
      <c r="BD21" s="44">
        <v>11.039473684210526</v>
      </c>
      <c r="BE21" s="44">
        <v>0.37138728323699421</v>
      </c>
      <c r="BF21" s="44">
        <v>0.65</v>
      </c>
      <c r="BG21" s="44">
        <v>76</v>
      </c>
      <c r="BH21" s="44">
        <v>839</v>
      </c>
      <c r="BI21"/>
      <c r="BJ21" s="40" t="s">
        <v>943</v>
      </c>
      <c r="BK21" s="44">
        <v>701</v>
      </c>
      <c r="BL21" s="44">
        <v>0.46801346801346799</v>
      </c>
      <c r="BM21" s="44">
        <v>0.56640625</v>
      </c>
      <c r="BN21" s="44">
        <v>43</v>
      </c>
      <c r="BO21"/>
      <c r="BP21" s="40" t="s">
        <v>1039</v>
      </c>
      <c r="BQ21" s="40" t="s">
        <v>1003</v>
      </c>
      <c r="BR21" s="44">
        <v>7.7272727272727275</v>
      </c>
      <c r="BS21" s="44">
        <v>3.3181818181818183</v>
      </c>
      <c r="BT21" s="44">
        <v>3.3181818181818183</v>
      </c>
      <c r="BU21" s="44">
        <v>22</v>
      </c>
      <c r="BV21" s="44">
        <v>1996</v>
      </c>
      <c r="BX21" s="40" t="s">
        <v>388</v>
      </c>
      <c r="BY21" s="40" t="s">
        <v>387</v>
      </c>
      <c r="BZ21" s="44">
        <v>192</v>
      </c>
      <c r="CA21" s="44">
        <v>80</v>
      </c>
      <c r="CB21" s="44">
        <v>112</v>
      </c>
      <c r="CC21" s="44">
        <v>24</v>
      </c>
      <c r="CD21" s="44">
        <v>2009</v>
      </c>
      <c r="CF21" s="40" t="s">
        <v>422</v>
      </c>
      <c r="CG21" s="44">
        <v>4.957446808510638</v>
      </c>
      <c r="CH21" s="44">
        <v>1.9148936170212767</v>
      </c>
      <c r="CI21" s="44">
        <v>3.0425531914893615</v>
      </c>
      <c r="CJ21" s="44">
        <v>47</v>
      </c>
      <c r="CK21" s="44">
        <v>233</v>
      </c>
      <c r="CL21" s="44">
        <v>90</v>
      </c>
      <c r="CM21" s="44">
        <v>143</v>
      </c>
      <c r="CO21" s="40" t="s">
        <v>732</v>
      </c>
      <c r="CP21" s="44">
        <v>322</v>
      </c>
      <c r="CQ21" s="44">
        <v>105</v>
      </c>
      <c r="CR21" s="44">
        <v>217</v>
      </c>
      <c r="CS21" s="44">
        <v>102</v>
      </c>
      <c r="CU21" s="40" t="s">
        <v>1090</v>
      </c>
      <c r="CV21" s="40" t="s">
        <v>1091</v>
      </c>
      <c r="CW21" s="44">
        <v>3.4782608695652173</v>
      </c>
      <c r="CX21" s="44">
        <v>3.3043478260869565</v>
      </c>
      <c r="CY21" s="44">
        <v>23</v>
      </c>
      <c r="CZ21" s="44">
        <v>1994</v>
      </c>
      <c r="DB21" s="40" t="s">
        <v>1010</v>
      </c>
      <c r="DC21" s="40" t="s">
        <v>964</v>
      </c>
      <c r="DD21" s="44">
        <v>84</v>
      </c>
      <c r="DE21" s="44">
        <v>102</v>
      </c>
      <c r="DF21" s="44">
        <v>23</v>
      </c>
      <c r="DG21" s="44">
        <v>1997</v>
      </c>
      <c r="DI21" s="40" t="s">
        <v>998</v>
      </c>
      <c r="DJ21" s="44">
        <v>2.38</v>
      </c>
      <c r="DK21" s="44">
        <v>1.76</v>
      </c>
      <c r="DL21" s="44">
        <v>50</v>
      </c>
      <c r="DM21" s="44">
        <v>119</v>
      </c>
      <c r="DN21" s="44">
        <v>88</v>
      </c>
      <c r="DO21"/>
      <c r="DP21" s="40" t="s">
        <v>390</v>
      </c>
      <c r="DQ21" s="44">
        <v>170</v>
      </c>
      <c r="DR21" s="44">
        <v>206</v>
      </c>
      <c r="DS21" s="44">
        <v>70</v>
      </c>
      <c r="DT21"/>
      <c r="DU21" s="40" t="s">
        <v>1341</v>
      </c>
      <c r="DV21" s="40" t="s">
        <v>1262</v>
      </c>
      <c r="DW21" s="44">
        <v>2.4230769230769229</v>
      </c>
      <c r="DX21" s="44">
        <v>2.1153846153846154</v>
      </c>
      <c r="DY21" s="44">
        <v>26</v>
      </c>
      <c r="DZ21" s="44">
        <v>2023</v>
      </c>
      <c r="EA21"/>
      <c r="EB21" s="40" t="s">
        <v>1344</v>
      </c>
      <c r="EC21" s="40" t="s">
        <v>1292</v>
      </c>
      <c r="ED21" s="44">
        <v>60</v>
      </c>
      <c r="EE21" s="44">
        <v>47</v>
      </c>
      <c r="EF21" s="44">
        <v>26</v>
      </c>
      <c r="EG21" s="44">
        <v>2023</v>
      </c>
      <c r="EI21" s="40" t="s">
        <v>1155</v>
      </c>
      <c r="EJ21" s="44">
        <v>1.6451612903225807</v>
      </c>
      <c r="EK21" s="44">
        <v>0</v>
      </c>
      <c r="EL21" s="44">
        <v>62</v>
      </c>
      <c r="EM21" s="44">
        <v>102</v>
      </c>
      <c r="EN21" s="44"/>
      <c r="EO21"/>
      <c r="EP21" s="40" t="s">
        <v>387</v>
      </c>
      <c r="EQ21" s="44">
        <v>116</v>
      </c>
      <c r="ER21" s="44">
        <v>82</v>
      </c>
      <c r="ES21" s="44">
        <v>74</v>
      </c>
      <c r="ET21"/>
      <c r="EU21" s="40" t="s">
        <v>305</v>
      </c>
      <c r="EV21" s="40" t="s">
        <v>304</v>
      </c>
      <c r="EW21" s="44">
        <v>0.36666666666666664</v>
      </c>
      <c r="EX21" s="44">
        <v>2.0666666666666669</v>
      </c>
      <c r="EY21" s="44">
        <v>30</v>
      </c>
      <c r="EZ21" s="44">
        <v>2014</v>
      </c>
      <c r="FB21" s="40" t="s">
        <v>327</v>
      </c>
      <c r="FC21" s="40" t="s">
        <v>278</v>
      </c>
      <c r="FD21" s="44">
        <v>9</v>
      </c>
      <c r="FE21" s="44">
        <v>50</v>
      </c>
      <c r="FF21" s="44">
        <v>29</v>
      </c>
      <c r="FG21" s="44">
        <v>2013</v>
      </c>
      <c r="FI21" s="40" t="s">
        <v>465</v>
      </c>
      <c r="FJ21" s="44">
        <v>0.14705882352941177</v>
      </c>
      <c r="FK21" s="44">
        <v>0.52941176470588236</v>
      </c>
      <c r="FL21" s="44">
        <v>34</v>
      </c>
      <c r="FM21" s="44">
        <v>5</v>
      </c>
      <c r="FN21" s="44">
        <v>18</v>
      </c>
      <c r="FO21"/>
      <c r="FP21" s="40" t="s">
        <v>390</v>
      </c>
      <c r="FQ21" s="44">
        <v>10</v>
      </c>
      <c r="FR21" s="44">
        <v>64</v>
      </c>
      <c r="FS21" s="44">
        <v>70</v>
      </c>
      <c r="FT21"/>
      <c r="FU21" s="274" t="s">
        <v>975</v>
      </c>
      <c r="FV21" s="274" t="s">
        <v>962</v>
      </c>
      <c r="FW21" s="294">
        <v>0.45833333333333331</v>
      </c>
      <c r="FX21" s="281">
        <v>1.0434782608695652</v>
      </c>
      <c r="FY21" s="281">
        <v>0.47826086956521741</v>
      </c>
      <c r="FZ21" s="281">
        <v>23</v>
      </c>
      <c r="GA21" s="281">
        <v>1998</v>
      </c>
      <c r="GB21" s="281">
        <v>11</v>
      </c>
      <c r="GC21" s="282">
        <v>24</v>
      </c>
      <c r="GJ21" s="274" t="s">
        <v>1007</v>
      </c>
      <c r="GK21" s="274" t="s">
        <v>1002</v>
      </c>
      <c r="GL21" s="280">
        <v>0.37142857142857144</v>
      </c>
      <c r="GM21" s="281">
        <v>0.56521739130434778</v>
      </c>
      <c r="GN21" s="281">
        <v>1.5217391304347827</v>
      </c>
      <c r="GO21" s="281">
        <v>1997</v>
      </c>
      <c r="GP21" s="281">
        <v>13</v>
      </c>
      <c r="GQ21" s="282">
        <v>35</v>
      </c>
      <c r="GS21" s="274" t="s">
        <v>1007</v>
      </c>
      <c r="GT21" s="274" t="s">
        <v>1002</v>
      </c>
      <c r="GU21" s="280">
        <v>0.37142857142857144</v>
      </c>
      <c r="GV21" s="281">
        <v>13</v>
      </c>
      <c r="GW21" s="281">
        <v>35</v>
      </c>
      <c r="GX21" s="282">
        <v>1997</v>
      </c>
      <c r="GZ21" s="40" t="s">
        <v>308</v>
      </c>
      <c r="HA21" s="44">
        <v>37</v>
      </c>
      <c r="HB21" s="44">
        <v>146</v>
      </c>
      <c r="HC21" s="44">
        <v>107</v>
      </c>
      <c r="HD21" s="44">
        <v>309</v>
      </c>
      <c r="HE21" s="44">
        <v>82</v>
      </c>
      <c r="HF21" s="44">
        <v>142</v>
      </c>
      <c r="HG21" s="44">
        <v>144</v>
      </c>
      <c r="HH21" s="44">
        <v>455</v>
      </c>
      <c r="HI21" s="44">
        <v>104</v>
      </c>
      <c r="HJ21" s="44">
        <v>0.25342465753424659</v>
      </c>
      <c r="HK21" s="44">
        <v>0.31648351648351647</v>
      </c>
      <c r="HL21" s="44">
        <v>0.57746478873239437</v>
      </c>
      <c r="HM21" s="44">
        <v>0.35576923076923078</v>
      </c>
      <c r="HN21" s="44">
        <v>1.4038461538461537</v>
      </c>
      <c r="HO21" s="44">
        <v>1.3846153846153846</v>
      </c>
      <c r="HP21" s="44">
        <v>4.375</v>
      </c>
      <c r="HQ21" s="44">
        <v>0.78846153846153844</v>
      </c>
      <c r="HR21" s="44">
        <v>1.3653846153846154</v>
      </c>
      <c r="HS21"/>
      <c r="HT21" s="40" t="s">
        <v>1001</v>
      </c>
      <c r="HU21" s="44">
        <v>0.323943661971831</v>
      </c>
      <c r="HV21" s="44">
        <v>0.4107142857142857</v>
      </c>
      <c r="HW21" s="44">
        <v>1.2678571428571428</v>
      </c>
      <c r="HX21" s="44">
        <v>56</v>
      </c>
      <c r="HY21" s="44">
        <v>23</v>
      </c>
      <c r="HZ21" s="44">
        <v>71</v>
      </c>
      <c r="IA21"/>
      <c r="IB21" s="40" t="s">
        <v>387</v>
      </c>
      <c r="IC21" s="44">
        <v>0.47484662576687114</v>
      </c>
      <c r="ID21" s="44">
        <v>5.2297297297297298</v>
      </c>
      <c r="IE21" s="44">
        <v>11.013513513513514</v>
      </c>
      <c r="IF21" s="44">
        <v>74</v>
      </c>
      <c r="IG21" s="44">
        <v>387</v>
      </c>
      <c r="IH21" s="44">
        <v>815</v>
      </c>
      <c r="IJ21" s="40" t="s">
        <v>387</v>
      </c>
      <c r="IK21" s="88">
        <v>0.66743119266055051</v>
      </c>
      <c r="IL21" s="44">
        <v>3.9324324324324325</v>
      </c>
      <c r="IM21" s="44">
        <v>5.8918918918918921</v>
      </c>
      <c r="IN21" s="44">
        <v>74</v>
      </c>
      <c r="IO21" s="44">
        <v>291</v>
      </c>
      <c r="IP21" s="44">
        <v>436</v>
      </c>
      <c r="IQ21"/>
      <c r="IR21" s="40" t="s">
        <v>1302</v>
      </c>
      <c r="IS21" s="40" t="s">
        <v>1294</v>
      </c>
      <c r="IT21" s="44">
        <v>0.54545454545454541</v>
      </c>
      <c r="IU21" s="44">
        <v>0.6</v>
      </c>
      <c r="IV21" s="44">
        <v>1.1000000000000001</v>
      </c>
      <c r="IW21" s="44">
        <v>10</v>
      </c>
      <c r="IX21" s="44">
        <v>2022</v>
      </c>
      <c r="IY21" s="44">
        <v>6</v>
      </c>
      <c r="IZ21" s="44">
        <v>11</v>
      </c>
      <c r="JA21"/>
      <c r="JB21" s="40" t="s">
        <v>1188</v>
      </c>
      <c r="JC21" s="40" t="s">
        <v>1156</v>
      </c>
      <c r="JD21" s="44">
        <v>0.51851851851851849</v>
      </c>
      <c r="JE21" s="44">
        <v>0.7</v>
      </c>
      <c r="JF21" s="44">
        <v>1.35</v>
      </c>
      <c r="JG21" s="44">
        <v>1991</v>
      </c>
      <c r="JH21" s="44">
        <v>14</v>
      </c>
      <c r="JI21" s="44">
        <v>27</v>
      </c>
      <c r="JL21" s="40" t="s">
        <v>286</v>
      </c>
      <c r="JM21" s="40" t="s">
        <v>132</v>
      </c>
      <c r="JN21" s="44">
        <v>0.48275862068965519</v>
      </c>
      <c r="JO21" s="44">
        <v>0.58333333333333337</v>
      </c>
      <c r="JP21" s="44">
        <v>1.2083333333333333</v>
      </c>
      <c r="JQ21" s="44">
        <v>2015</v>
      </c>
      <c r="JR21" s="44">
        <v>24</v>
      </c>
      <c r="JS21" s="44">
        <v>14</v>
      </c>
      <c r="JT21" s="44">
        <v>29</v>
      </c>
      <c r="JU21"/>
      <c r="JV21" s="40" t="s">
        <v>1340</v>
      </c>
      <c r="JW21" s="40" t="s">
        <v>1264</v>
      </c>
      <c r="JX21" s="44">
        <v>0.72499999999999998</v>
      </c>
      <c r="JY21" s="44">
        <v>1.1599999999999999</v>
      </c>
      <c r="JZ21" s="44">
        <v>1.6</v>
      </c>
      <c r="KA21" s="44">
        <v>2023</v>
      </c>
      <c r="KB21" s="44">
        <v>29</v>
      </c>
      <c r="KC21" s="44">
        <v>40</v>
      </c>
      <c r="KD21"/>
      <c r="KF21" s="40" t="s">
        <v>794</v>
      </c>
      <c r="KG21" s="61">
        <v>31.596613756613756</v>
      </c>
      <c r="KH21" s="44">
        <v>100</v>
      </c>
      <c r="KJ21"/>
      <c r="KK21"/>
      <c r="KL21"/>
      <c r="KM21"/>
      <c r="KN21"/>
      <c r="KO21"/>
      <c r="KQ21"/>
      <c r="KR21"/>
      <c r="KS21"/>
      <c r="KT21"/>
      <c r="KU21"/>
      <c r="KV21"/>
      <c r="KX21"/>
      <c r="KY21"/>
      <c r="KZ21"/>
      <c r="LA21"/>
      <c r="LB21"/>
      <c r="LC21"/>
      <c r="LD21"/>
      <c r="LE21"/>
      <c r="LF21"/>
      <c r="LG21"/>
      <c r="LH21"/>
      <c r="LI21"/>
      <c r="LL21"/>
      <c r="LM21"/>
      <c r="LN21"/>
      <c r="LO21"/>
      <c r="LP21"/>
      <c r="LS21"/>
      <c r="LT21"/>
      <c r="LU21"/>
      <c r="LV21"/>
      <c r="LW21"/>
    </row>
    <row r="22" spans="1:335" ht="15">
      <c r="A22" s="74" t="s">
        <v>244</v>
      </c>
      <c r="B22" s="74">
        <v>2018</v>
      </c>
      <c r="C22" s="74">
        <v>2019</v>
      </c>
      <c r="D22" s="89" t="str">
        <f t="shared" si="0"/>
        <v>Clayton Louderback, 2019</v>
      </c>
      <c r="E22" s="89" t="str">
        <f t="shared" si="1"/>
        <v>Clayton Louderback, 2019-2018</v>
      </c>
      <c r="F22" s="74">
        <v>23</v>
      </c>
      <c r="G22" s="74">
        <v>14</v>
      </c>
      <c r="H22" s="74">
        <v>52</v>
      </c>
      <c r="I22" s="75">
        <f t="shared" si="2"/>
        <v>0.26923076923076922</v>
      </c>
      <c r="J22" s="74">
        <v>138</v>
      </c>
      <c r="K22" s="74">
        <v>266</v>
      </c>
      <c r="L22" s="75">
        <f t="shared" si="3"/>
        <v>0.51879699248120303</v>
      </c>
      <c r="M22" s="74">
        <v>74</v>
      </c>
      <c r="N22" s="74">
        <v>119</v>
      </c>
      <c r="O22" s="75">
        <f t="shared" si="4"/>
        <v>0.62184873949579833</v>
      </c>
      <c r="P22" s="74">
        <v>392</v>
      </c>
      <c r="Q22" s="74">
        <v>74</v>
      </c>
      <c r="R22" s="74">
        <v>124</v>
      </c>
      <c r="S22" s="74">
        <v>198</v>
      </c>
      <c r="T22" s="74">
        <v>68</v>
      </c>
      <c r="U22" s="74">
        <v>53</v>
      </c>
      <c r="V22" s="74">
        <v>5</v>
      </c>
      <c r="W22" s="74">
        <v>68</v>
      </c>
      <c r="X22" s="74">
        <v>59</v>
      </c>
      <c r="Y22" s="76">
        <f t="shared" si="5"/>
        <v>17.043478260869566</v>
      </c>
      <c r="Z22" s="76">
        <f t="shared" si="6"/>
        <v>3.2173913043478262</v>
      </c>
      <c r="AA22" s="76">
        <f t="shared" si="7"/>
        <v>5.3913043478260869</v>
      </c>
      <c r="AB22" s="76">
        <f t="shared" si="8"/>
        <v>8.6086956521739122</v>
      </c>
      <c r="AC22" s="76">
        <f t="shared" si="9"/>
        <v>2.9565217391304346</v>
      </c>
      <c r="AD22" s="76">
        <f t="shared" si="10"/>
        <v>2.3043478260869565</v>
      </c>
      <c r="AE22" s="76">
        <f t="shared" si="11"/>
        <v>0.21739130434782608</v>
      </c>
      <c r="AF22" s="76">
        <f t="shared" si="12"/>
        <v>2.9565217391304346</v>
      </c>
      <c r="AG22" s="76">
        <f t="shared" si="13"/>
        <v>2.5652173913043477</v>
      </c>
      <c r="AH22" s="69">
        <f t="shared" si="14"/>
        <v>2.2608695652173911</v>
      </c>
      <c r="AI22" s="69">
        <f t="shared" si="15"/>
        <v>5.1739130434782608</v>
      </c>
      <c r="AJ22" s="70">
        <f t="shared" si="16"/>
        <v>0.4779874213836478</v>
      </c>
      <c r="AK22" s="69">
        <f t="shared" si="17"/>
        <v>13.826086956521738</v>
      </c>
      <c r="AM22" s="40" t="s">
        <v>255</v>
      </c>
      <c r="AN22" s="40" t="s">
        <v>135</v>
      </c>
      <c r="AO22" s="61">
        <v>16.851851851851851</v>
      </c>
      <c r="AP22" s="62">
        <v>0.39631336405529954</v>
      </c>
      <c r="AQ22" s="62">
        <v>0.55128205128205132</v>
      </c>
      <c r="AR22" s="44">
        <v>27</v>
      </c>
      <c r="AS22" s="44">
        <v>2016</v>
      </c>
      <c r="AU22" s="40" t="s">
        <v>1243</v>
      </c>
      <c r="AV22" s="40" t="s">
        <v>1207</v>
      </c>
      <c r="AW22" s="44">
        <v>406</v>
      </c>
      <c r="AX22" s="44">
        <v>0.51677852348993292</v>
      </c>
      <c r="AY22" s="44">
        <v>0.7384615384615385</v>
      </c>
      <c r="AZ22" s="44">
        <v>21</v>
      </c>
      <c r="BA22" s="44">
        <v>2021</v>
      </c>
      <c r="BC22" s="40" t="s">
        <v>1157</v>
      </c>
      <c r="BD22" s="44">
        <v>10.461538461538462</v>
      </c>
      <c r="BE22" s="44">
        <v>0.42176870748299322</v>
      </c>
      <c r="BF22" s="44">
        <v>0.52173913043478259</v>
      </c>
      <c r="BG22" s="44">
        <v>13</v>
      </c>
      <c r="BH22" s="44">
        <v>136</v>
      </c>
      <c r="BI22"/>
      <c r="BJ22" s="40" t="s">
        <v>1091</v>
      </c>
      <c r="BK22" s="44">
        <v>693</v>
      </c>
      <c r="BL22" s="44">
        <v>0.41776315789473684</v>
      </c>
      <c r="BM22" s="44">
        <v>0.62385321100917435</v>
      </c>
      <c r="BN22" s="44">
        <v>46</v>
      </c>
      <c r="BO22"/>
      <c r="BP22" s="40" t="s">
        <v>1210</v>
      </c>
      <c r="BQ22" s="40" t="s">
        <v>533</v>
      </c>
      <c r="BR22" s="44">
        <v>7.5769230769230766</v>
      </c>
      <c r="BS22" s="44">
        <v>2.0769230769230771</v>
      </c>
      <c r="BT22" s="44">
        <v>5.5</v>
      </c>
      <c r="BU22" s="44">
        <v>26</v>
      </c>
      <c r="BV22" s="44">
        <v>2020</v>
      </c>
      <c r="BX22" s="40" t="s">
        <v>971</v>
      </c>
      <c r="BY22" s="40" t="s">
        <v>943</v>
      </c>
      <c r="BZ22" s="44">
        <v>189</v>
      </c>
      <c r="CA22" s="44">
        <v>75</v>
      </c>
      <c r="CB22" s="44">
        <v>114</v>
      </c>
      <c r="CC22" s="44">
        <v>24</v>
      </c>
      <c r="CD22" s="44">
        <v>1998</v>
      </c>
      <c r="CF22" s="40" t="s">
        <v>1262</v>
      </c>
      <c r="CG22" s="44">
        <v>4.953125</v>
      </c>
      <c r="CH22" s="44">
        <v>2.046875</v>
      </c>
      <c r="CI22" s="44">
        <v>2.90625</v>
      </c>
      <c r="CJ22" s="44">
        <v>64</v>
      </c>
      <c r="CK22" s="44">
        <v>317</v>
      </c>
      <c r="CL22" s="44">
        <v>131</v>
      </c>
      <c r="CM22" s="44">
        <v>186</v>
      </c>
      <c r="CO22" s="40" t="s">
        <v>390</v>
      </c>
      <c r="CP22" s="44">
        <v>319</v>
      </c>
      <c r="CQ22" s="44">
        <v>65</v>
      </c>
      <c r="CR22" s="44">
        <v>254</v>
      </c>
      <c r="CS22" s="44">
        <v>70</v>
      </c>
      <c r="CU22" s="40" t="s">
        <v>1242</v>
      </c>
      <c r="CV22" s="40" t="s">
        <v>733</v>
      </c>
      <c r="CW22" s="44">
        <v>3.4285714285714284</v>
      </c>
      <c r="CX22" s="44">
        <v>2.1428571428571428</v>
      </c>
      <c r="CY22" s="44">
        <v>21</v>
      </c>
      <c r="CZ22" s="44">
        <v>2021</v>
      </c>
      <c r="DB22" s="40" t="s">
        <v>307</v>
      </c>
      <c r="DC22" s="40" t="s">
        <v>308</v>
      </c>
      <c r="DD22" s="44">
        <v>83</v>
      </c>
      <c r="DE22" s="44">
        <v>92</v>
      </c>
      <c r="DF22" s="44">
        <v>30</v>
      </c>
      <c r="DG22" s="44">
        <v>2014</v>
      </c>
      <c r="DI22" s="40" t="s">
        <v>129</v>
      </c>
      <c r="DJ22" s="44">
        <v>2.3548387096774195</v>
      </c>
      <c r="DK22" s="44">
        <v>2.3225806451612905</v>
      </c>
      <c r="DL22" s="44">
        <v>93</v>
      </c>
      <c r="DM22" s="44">
        <v>219</v>
      </c>
      <c r="DN22" s="44">
        <v>216</v>
      </c>
      <c r="DO22"/>
      <c r="DP22" s="40" t="s">
        <v>308</v>
      </c>
      <c r="DQ22" s="44">
        <v>161</v>
      </c>
      <c r="DR22" s="44">
        <v>257</v>
      </c>
      <c r="DS22" s="44">
        <v>104</v>
      </c>
      <c r="DT22"/>
      <c r="DU22" s="40" t="s">
        <v>1177</v>
      </c>
      <c r="DV22" s="40" t="s">
        <v>1153</v>
      </c>
      <c r="DW22" s="44">
        <v>2.3913043478260869</v>
      </c>
      <c r="DX22" s="44">
        <v>0</v>
      </c>
      <c r="DY22" s="44">
        <v>23</v>
      </c>
      <c r="DZ22" s="44">
        <v>1991</v>
      </c>
      <c r="EA22"/>
      <c r="EB22" s="40" t="s">
        <v>326</v>
      </c>
      <c r="EC22" s="40" t="s">
        <v>304</v>
      </c>
      <c r="ED22" s="44">
        <v>60</v>
      </c>
      <c r="EE22" s="44">
        <v>52</v>
      </c>
      <c r="EF22" s="44">
        <v>29</v>
      </c>
      <c r="EG22" s="44">
        <v>2013</v>
      </c>
      <c r="EI22" s="40" t="s">
        <v>794</v>
      </c>
      <c r="EJ22" s="44">
        <v>1.6</v>
      </c>
      <c r="EK22" s="44">
        <v>1.23</v>
      </c>
      <c r="EL22" s="44">
        <v>100</v>
      </c>
      <c r="EM22" s="44">
        <v>160</v>
      </c>
      <c r="EN22" s="44">
        <v>123</v>
      </c>
      <c r="EO22"/>
      <c r="EP22" s="40" t="s">
        <v>1096</v>
      </c>
      <c r="EQ22" s="44">
        <v>110</v>
      </c>
      <c r="ER22" s="44"/>
      <c r="ES22" s="44">
        <v>75</v>
      </c>
      <c r="ET22"/>
      <c r="EU22" s="40" t="s">
        <v>1220</v>
      </c>
      <c r="EV22" s="40" t="s">
        <v>1214</v>
      </c>
      <c r="EW22" s="44">
        <v>0.36363636363636365</v>
      </c>
      <c r="EX22" s="44">
        <v>3.0454545454545454</v>
      </c>
      <c r="EY22" s="44">
        <v>22</v>
      </c>
      <c r="EZ22" s="44">
        <v>2020</v>
      </c>
      <c r="FB22" s="40" t="s">
        <v>282</v>
      </c>
      <c r="FC22" s="40" t="s">
        <v>279</v>
      </c>
      <c r="FD22" s="44">
        <v>8</v>
      </c>
      <c r="FE22" s="44">
        <v>51</v>
      </c>
      <c r="FF22" s="44">
        <v>27</v>
      </c>
      <c r="FG22" s="44">
        <v>2015</v>
      </c>
      <c r="FI22" s="40" t="s">
        <v>474</v>
      </c>
      <c r="FJ22" s="44">
        <v>0.14285714285714285</v>
      </c>
      <c r="FK22" s="44">
        <v>0.5714285714285714</v>
      </c>
      <c r="FL22" s="44">
        <v>14</v>
      </c>
      <c r="FM22" s="44">
        <v>2</v>
      </c>
      <c r="FN22" s="44">
        <v>8</v>
      </c>
      <c r="FO22"/>
      <c r="FP22" s="40" t="s">
        <v>130</v>
      </c>
      <c r="FQ22" s="44">
        <v>10</v>
      </c>
      <c r="FR22" s="44">
        <v>178</v>
      </c>
      <c r="FS22" s="44">
        <v>107</v>
      </c>
      <c r="FT22"/>
      <c r="FU22" s="274" t="s">
        <v>1220</v>
      </c>
      <c r="FV22" s="274" t="s">
        <v>1214</v>
      </c>
      <c r="FW22" s="294">
        <v>0.45454545454545453</v>
      </c>
      <c r="FX22" s="281">
        <v>0.5</v>
      </c>
      <c r="FY22" s="281">
        <v>0.22727272727272727</v>
      </c>
      <c r="FZ22" s="281">
        <v>22</v>
      </c>
      <c r="GA22" s="281">
        <v>2020</v>
      </c>
      <c r="GB22" s="281">
        <v>5</v>
      </c>
      <c r="GC22" s="282">
        <v>11</v>
      </c>
      <c r="GJ22" s="274" t="s">
        <v>1064</v>
      </c>
      <c r="GK22" s="274" t="s">
        <v>1000</v>
      </c>
      <c r="GL22" s="280">
        <v>0.37096774193548387</v>
      </c>
      <c r="GM22" s="281">
        <v>1.2105263157894737</v>
      </c>
      <c r="GN22" s="281">
        <v>3.263157894736842</v>
      </c>
      <c r="GO22" s="281">
        <v>1995</v>
      </c>
      <c r="GP22" s="281">
        <v>23</v>
      </c>
      <c r="GQ22" s="282">
        <v>62</v>
      </c>
      <c r="GS22" s="274" t="s">
        <v>1064</v>
      </c>
      <c r="GT22" s="274" t="s">
        <v>1000</v>
      </c>
      <c r="GU22" s="280">
        <v>0.37096774193548387</v>
      </c>
      <c r="GV22" s="281">
        <v>23</v>
      </c>
      <c r="GW22" s="281">
        <v>62</v>
      </c>
      <c r="GX22" s="282">
        <v>1995</v>
      </c>
      <c r="GZ22" s="40" t="s">
        <v>304</v>
      </c>
      <c r="HA22" s="44">
        <v>0</v>
      </c>
      <c r="HB22" s="44">
        <v>7</v>
      </c>
      <c r="HC22" s="44">
        <v>335</v>
      </c>
      <c r="HD22" s="44">
        <v>624</v>
      </c>
      <c r="HE22" s="44">
        <v>233</v>
      </c>
      <c r="HF22" s="44">
        <v>354</v>
      </c>
      <c r="HG22" s="44">
        <v>335</v>
      </c>
      <c r="HH22" s="44">
        <v>631</v>
      </c>
      <c r="HI22" s="44">
        <v>106</v>
      </c>
      <c r="HJ22" s="44">
        <v>0</v>
      </c>
      <c r="HK22" s="44">
        <v>0.53090332805071316</v>
      </c>
      <c r="HL22" s="44">
        <v>0.65819209039548021</v>
      </c>
      <c r="HM22" s="44">
        <v>0</v>
      </c>
      <c r="HN22" s="44">
        <v>6.6037735849056603E-2</v>
      </c>
      <c r="HO22" s="44">
        <v>3.1603773584905661</v>
      </c>
      <c r="HP22" s="44">
        <v>5.9528301886792452</v>
      </c>
      <c r="HQ22" s="44">
        <v>2.1981132075471699</v>
      </c>
      <c r="HR22" s="44">
        <v>3.3396226415094339</v>
      </c>
      <c r="HS22"/>
      <c r="HT22" s="40" t="s">
        <v>1348</v>
      </c>
      <c r="HU22" s="44">
        <v>0.31818181818181818</v>
      </c>
      <c r="HV22" s="44">
        <v>0.3888888888888889</v>
      </c>
      <c r="HW22" s="44">
        <v>1.2222222222222223</v>
      </c>
      <c r="HX22" s="44">
        <v>18</v>
      </c>
      <c r="HY22" s="44">
        <v>7</v>
      </c>
      <c r="HZ22" s="44">
        <v>22</v>
      </c>
      <c r="IA22"/>
      <c r="IB22" s="40" t="s">
        <v>466</v>
      </c>
      <c r="IC22" s="44">
        <v>0.46938775510204084</v>
      </c>
      <c r="ID22" s="44">
        <v>0.88461538461538458</v>
      </c>
      <c r="IE22" s="44">
        <v>1.8846153846153846</v>
      </c>
      <c r="IF22" s="44">
        <v>26</v>
      </c>
      <c r="IG22" s="44">
        <v>23</v>
      </c>
      <c r="IH22" s="44">
        <v>49</v>
      </c>
      <c r="IJ22" s="40" t="s">
        <v>1000</v>
      </c>
      <c r="IK22" s="88">
        <v>0.66233766233766234</v>
      </c>
      <c r="IL22" s="44">
        <v>0.7846153846153846</v>
      </c>
      <c r="IM22" s="44">
        <v>1.1846153846153846</v>
      </c>
      <c r="IN22" s="44">
        <v>65</v>
      </c>
      <c r="IO22" s="44">
        <v>51</v>
      </c>
      <c r="IP22" s="44">
        <v>77</v>
      </c>
      <c r="IQ22"/>
      <c r="IR22" s="40" t="s">
        <v>797</v>
      </c>
      <c r="IS22" s="40" t="s">
        <v>129</v>
      </c>
      <c r="IT22" s="44">
        <v>0.54400000000000004</v>
      </c>
      <c r="IU22" s="44">
        <v>7.5555555555555554</v>
      </c>
      <c r="IV22" s="44">
        <v>13.888888888888889</v>
      </c>
      <c r="IW22" s="44">
        <v>27</v>
      </c>
      <c r="IX22" s="44">
        <v>2019</v>
      </c>
      <c r="IY22" s="44">
        <v>204</v>
      </c>
      <c r="IZ22" s="44">
        <v>375</v>
      </c>
      <c r="JA22"/>
      <c r="JB22" s="40" t="s">
        <v>305</v>
      </c>
      <c r="JC22" s="40" t="s">
        <v>304</v>
      </c>
      <c r="JD22" s="44">
        <v>0.51811594202898548</v>
      </c>
      <c r="JE22" s="44">
        <v>4.7666666666666666</v>
      </c>
      <c r="JF22" s="44">
        <v>9.1999999999999993</v>
      </c>
      <c r="JG22" s="44">
        <v>2014</v>
      </c>
      <c r="JH22" s="44">
        <v>143</v>
      </c>
      <c r="JI22" s="44">
        <v>276</v>
      </c>
      <c r="JL22" s="40" t="s">
        <v>281</v>
      </c>
      <c r="JM22" s="40" t="s">
        <v>278</v>
      </c>
      <c r="JN22" s="44">
        <v>0.41269841269841268</v>
      </c>
      <c r="JO22" s="44">
        <v>0.96296296296296291</v>
      </c>
      <c r="JP22" s="44">
        <v>2.3333333333333335</v>
      </c>
      <c r="JQ22" s="44">
        <v>2015</v>
      </c>
      <c r="JR22" s="44">
        <v>27</v>
      </c>
      <c r="JS22" s="44">
        <v>26</v>
      </c>
      <c r="JT22" s="44">
        <v>63</v>
      </c>
      <c r="JU22"/>
      <c r="JV22" s="40" t="s">
        <v>257</v>
      </c>
      <c r="JW22" s="40" t="s">
        <v>131</v>
      </c>
      <c r="JX22" s="44">
        <v>0.71875</v>
      </c>
      <c r="JY22" s="44">
        <v>0.85185185185185186</v>
      </c>
      <c r="JZ22" s="44">
        <v>1.1851851851851851</v>
      </c>
      <c r="KA22" s="44">
        <v>2016</v>
      </c>
      <c r="KB22" s="44">
        <v>23</v>
      </c>
      <c r="KC22" s="44">
        <v>32</v>
      </c>
      <c r="KD22"/>
      <c r="KF22" s="40" t="s">
        <v>464</v>
      </c>
      <c r="KG22" s="61">
        <v>31.014117647058825</v>
      </c>
      <c r="KH22" s="44">
        <v>59</v>
      </c>
      <c r="KJ22"/>
      <c r="KK22"/>
      <c r="KL22"/>
      <c r="KM22"/>
      <c r="KN22"/>
      <c r="KO22"/>
      <c r="KQ22"/>
      <c r="KR22"/>
      <c r="KS22"/>
      <c r="KT22"/>
      <c r="KU22"/>
      <c r="KV22"/>
      <c r="KX22"/>
      <c r="KY22"/>
      <c r="KZ22"/>
      <c r="LA22"/>
      <c r="LB22"/>
      <c r="LC22"/>
      <c r="LD22"/>
      <c r="LE22"/>
      <c r="LF22"/>
      <c r="LG22"/>
      <c r="LH22"/>
      <c r="LI22"/>
      <c r="LL22"/>
      <c r="LM22"/>
      <c r="LN22"/>
      <c r="LO22"/>
      <c r="LP22"/>
      <c r="LS22"/>
      <c r="LT22"/>
      <c r="LU22"/>
      <c r="LV22"/>
      <c r="LW22"/>
    </row>
    <row r="23" spans="1:335" ht="15">
      <c r="A23" s="74" t="s">
        <v>728</v>
      </c>
      <c r="B23" s="74">
        <v>2018</v>
      </c>
      <c r="C23" s="74">
        <v>2021</v>
      </c>
      <c r="D23" s="89" t="str">
        <f t="shared" si="0"/>
        <v>Jess Claycomb, 2021</v>
      </c>
      <c r="E23" s="89" t="str">
        <f t="shared" si="1"/>
        <v>Jess Claycomb, 2021-2018</v>
      </c>
      <c r="F23" s="74">
        <v>28</v>
      </c>
      <c r="G23" s="74">
        <v>16</v>
      </c>
      <c r="H23" s="74">
        <v>50</v>
      </c>
      <c r="I23" s="75">
        <f t="shared" si="2"/>
        <v>0.32</v>
      </c>
      <c r="J23" s="74">
        <v>89</v>
      </c>
      <c r="K23" s="74">
        <v>134</v>
      </c>
      <c r="L23" s="75">
        <f t="shared" si="3"/>
        <v>0.66417910447761197</v>
      </c>
      <c r="M23" s="74">
        <v>50</v>
      </c>
      <c r="N23" s="74">
        <v>73</v>
      </c>
      <c r="O23" s="75">
        <f t="shared" si="4"/>
        <v>0.68493150684931503</v>
      </c>
      <c r="P23" s="74">
        <v>276</v>
      </c>
      <c r="Q23" s="74">
        <v>33</v>
      </c>
      <c r="R23" s="74">
        <v>54</v>
      </c>
      <c r="S23" s="74">
        <v>87</v>
      </c>
      <c r="T23" s="74">
        <v>60</v>
      </c>
      <c r="U23" s="74">
        <v>31</v>
      </c>
      <c r="V23" s="74">
        <v>1</v>
      </c>
      <c r="W23" s="74">
        <v>30</v>
      </c>
      <c r="X23" s="74">
        <v>59</v>
      </c>
      <c r="Y23" s="76">
        <f t="shared" si="5"/>
        <v>9.8571428571428577</v>
      </c>
      <c r="Z23" s="76">
        <f t="shared" si="6"/>
        <v>1.1785714285714286</v>
      </c>
      <c r="AA23" s="76">
        <f t="shared" si="7"/>
        <v>1.9285714285714286</v>
      </c>
      <c r="AB23" s="76">
        <f t="shared" si="8"/>
        <v>3.1071428571428572</v>
      </c>
      <c r="AC23" s="76">
        <f t="shared" si="9"/>
        <v>2.1428571428571428</v>
      </c>
      <c r="AD23" s="76">
        <f t="shared" si="10"/>
        <v>1.1071428571428572</v>
      </c>
      <c r="AE23" s="76">
        <f t="shared" si="11"/>
        <v>3.5714285714285712E-2</v>
      </c>
      <c r="AF23" s="76">
        <f t="shared" si="12"/>
        <v>1.0714285714285714</v>
      </c>
      <c r="AG23" s="76">
        <f t="shared" si="13"/>
        <v>2.1071428571428572</v>
      </c>
      <c r="AH23" s="69">
        <f t="shared" si="14"/>
        <v>1.7857142857142858</v>
      </c>
      <c r="AI23" s="69">
        <f t="shared" si="15"/>
        <v>2.6071428571428572</v>
      </c>
      <c r="AJ23" s="70">
        <f t="shared" si="16"/>
        <v>0.57065217391304346</v>
      </c>
      <c r="AK23" s="69">
        <f t="shared" si="17"/>
        <v>6.5714285714285712</v>
      </c>
      <c r="AM23" s="40" t="s">
        <v>476</v>
      </c>
      <c r="AN23" s="40" t="s">
        <v>464</v>
      </c>
      <c r="AO23" s="61">
        <v>16.647058823529413</v>
      </c>
      <c r="AP23" s="62">
        <v>0.28746177370030579</v>
      </c>
      <c r="AQ23" s="62">
        <v>0.60655737704918034</v>
      </c>
      <c r="AR23" s="44">
        <v>17</v>
      </c>
      <c r="AS23" s="44">
        <v>2010</v>
      </c>
      <c r="AU23" s="40" t="s">
        <v>253</v>
      </c>
      <c r="AV23" s="40" t="s">
        <v>133</v>
      </c>
      <c r="AW23" s="44">
        <v>397</v>
      </c>
      <c r="AX23" s="44">
        <v>0.5174825174825175</v>
      </c>
      <c r="AY23" s="44">
        <v>0.57258064516129037</v>
      </c>
      <c r="AZ23" s="44">
        <v>27</v>
      </c>
      <c r="BA23" s="44">
        <v>2016</v>
      </c>
      <c r="BC23" s="40" t="s">
        <v>325</v>
      </c>
      <c r="BD23" s="44">
        <v>10.32258064516129</v>
      </c>
      <c r="BE23" s="44">
        <v>0.40550458715596333</v>
      </c>
      <c r="BF23" s="44">
        <v>0.65322580645161288</v>
      </c>
      <c r="BG23" s="44">
        <v>93</v>
      </c>
      <c r="BH23" s="44">
        <v>960</v>
      </c>
      <c r="BI23"/>
      <c r="BJ23" s="40" t="s">
        <v>533</v>
      </c>
      <c r="BK23" s="44">
        <v>670</v>
      </c>
      <c r="BL23" s="44">
        <v>0.498046875</v>
      </c>
      <c r="BM23" s="44">
        <v>0.55111111111111111</v>
      </c>
      <c r="BN23" s="44">
        <v>101</v>
      </c>
      <c r="BO23"/>
      <c r="BP23" s="40" t="s">
        <v>1102</v>
      </c>
      <c r="BQ23" s="40" t="s">
        <v>1097</v>
      </c>
      <c r="BR23" s="44">
        <v>7.5454545454545459</v>
      </c>
      <c r="BS23" s="44">
        <v>3.0454545454545454</v>
      </c>
      <c r="BT23" s="44">
        <v>4.5</v>
      </c>
      <c r="BU23" s="44">
        <v>22</v>
      </c>
      <c r="BV23" s="44">
        <v>1994</v>
      </c>
      <c r="BX23" s="40" t="s">
        <v>346</v>
      </c>
      <c r="BY23" s="40" t="s">
        <v>345</v>
      </c>
      <c r="BZ23" s="44">
        <v>189</v>
      </c>
      <c r="CA23" s="44">
        <v>73</v>
      </c>
      <c r="CB23" s="44">
        <v>116</v>
      </c>
      <c r="CC23" s="44">
        <v>29</v>
      </c>
      <c r="CD23" s="44">
        <v>2013</v>
      </c>
      <c r="CF23" s="40" t="s">
        <v>1060</v>
      </c>
      <c r="CG23" s="44">
        <v>4.75</v>
      </c>
      <c r="CH23" s="44">
        <v>2.4375</v>
      </c>
      <c r="CI23" s="44">
        <v>2.2916666666666665</v>
      </c>
      <c r="CJ23" s="44">
        <v>48</v>
      </c>
      <c r="CK23" s="44">
        <v>228</v>
      </c>
      <c r="CL23" s="44">
        <v>117</v>
      </c>
      <c r="CM23" s="44">
        <v>110</v>
      </c>
      <c r="CO23" s="40" t="s">
        <v>1262</v>
      </c>
      <c r="CP23" s="44">
        <v>317</v>
      </c>
      <c r="CQ23" s="44">
        <v>131</v>
      </c>
      <c r="CR23" s="44">
        <v>186</v>
      </c>
      <c r="CS23" s="44">
        <v>64</v>
      </c>
      <c r="CU23" s="40" t="s">
        <v>477</v>
      </c>
      <c r="CV23" s="40" t="s">
        <v>464</v>
      </c>
      <c r="CW23" s="44">
        <v>3.4117647058823528</v>
      </c>
      <c r="CX23" s="44">
        <v>3.5294117647058822</v>
      </c>
      <c r="CY23" s="44">
        <v>17</v>
      </c>
      <c r="CZ23" s="44">
        <v>2009</v>
      </c>
      <c r="DB23" s="40" t="s">
        <v>1011</v>
      </c>
      <c r="DC23" s="40" t="s">
        <v>1001</v>
      </c>
      <c r="DD23" s="44">
        <v>81</v>
      </c>
      <c r="DE23" s="44">
        <v>45</v>
      </c>
      <c r="DF23" s="44">
        <v>23</v>
      </c>
      <c r="DG23" s="44">
        <v>1997</v>
      </c>
      <c r="DI23" s="40" t="s">
        <v>133</v>
      </c>
      <c r="DJ23" s="44">
        <v>2.2962962962962963</v>
      </c>
      <c r="DK23" s="44">
        <v>2.5925925925925926</v>
      </c>
      <c r="DL23" s="44">
        <v>27</v>
      </c>
      <c r="DM23" s="44">
        <v>62</v>
      </c>
      <c r="DN23" s="44">
        <v>70</v>
      </c>
      <c r="DO23"/>
      <c r="DP23" s="40" t="s">
        <v>1154</v>
      </c>
      <c r="DQ23" s="44">
        <v>151</v>
      </c>
      <c r="DR23" s="44">
        <v>87</v>
      </c>
      <c r="DS23" s="44">
        <v>62</v>
      </c>
      <c r="DT23"/>
      <c r="DU23" s="40" t="s">
        <v>1039</v>
      </c>
      <c r="DV23" s="40" t="s">
        <v>1003</v>
      </c>
      <c r="DW23" s="44">
        <v>2.3636363636363638</v>
      </c>
      <c r="DX23" s="44">
        <v>0</v>
      </c>
      <c r="DY23" s="44">
        <v>22</v>
      </c>
      <c r="DZ23" s="44">
        <v>1996</v>
      </c>
      <c r="EA23"/>
      <c r="EB23" s="40" t="s">
        <v>428</v>
      </c>
      <c r="EC23" s="40" t="s">
        <v>390</v>
      </c>
      <c r="ED23" s="44">
        <v>60</v>
      </c>
      <c r="EE23" s="44">
        <v>64</v>
      </c>
      <c r="EF23" s="44">
        <v>24</v>
      </c>
      <c r="EG23" s="44">
        <v>2009</v>
      </c>
      <c r="EI23" s="40" t="s">
        <v>1095</v>
      </c>
      <c r="EJ23" s="44">
        <v>1.5789473684210527</v>
      </c>
      <c r="EK23" s="44">
        <v>0</v>
      </c>
      <c r="EL23" s="44">
        <v>76</v>
      </c>
      <c r="EM23" s="44">
        <v>120</v>
      </c>
      <c r="EN23" s="44"/>
      <c r="EO23"/>
      <c r="EP23" s="40" t="s">
        <v>132</v>
      </c>
      <c r="EQ23" s="44">
        <v>110</v>
      </c>
      <c r="ER23" s="44">
        <v>165</v>
      </c>
      <c r="ES23" s="44">
        <v>98</v>
      </c>
      <c r="ET23"/>
      <c r="EU23" s="40" t="s">
        <v>449</v>
      </c>
      <c r="EV23" s="40" t="s">
        <v>446</v>
      </c>
      <c r="EW23" s="44">
        <v>0.35294117647058826</v>
      </c>
      <c r="EX23" s="44">
        <v>3.3529411764705883</v>
      </c>
      <c r="EY23" s="44">
        <v>17</v>
      </c>
      <c r="EZ23" s="44">
        <v>2010</v>
      </c>
      <c r="FB23" s="40" t="s">
        <v>1220</v>
      </c>
      <c r="FC23" s="40" t="s">
        <v>1214</v>
      </c>
      <c r="FD23" s="44">
        <v>8</v>
      </c>
      <c r="FE23" s="44">
        <v>67</v>
      </c>
      <c r="FF23" s="44">
        <v>22</v>
      </c>
      <c r="FG23" s="44">
        <v>2020</v>
      </c>
      <c r="FI23" s="40" t="s">
        <v>390</v>
      </c>
      <c r="FJ23" s="44">
        <v>0.14285714285714285</v>
      </c>
      <c r="FK23" s="44">
        <v>0.91428571428571426</v>
      </c>
      <c r="FL23" s="44">
        <v>70</v>
      </c>
      <c r="FM23" s="44">
        <v>10</v>
      </c>
      <c r="FN23" s="44">
        <v>64</v>
      </c>
      <c r="FO23"/>
      <c r="FP23" s="40" t="s">
        <v>345</v>
      </c>
      <c r="FQ23" s="44">
        <v>9</v>
      </c>
      <c r="FR23" s="44">
        <v>49</v>
      </c>
      <c r="FS23" s="44">
        <v>76</v>
      </c>
      <c r="FT23"/>
      <c r="FU23" s="274" t="s">
        <v>1100</v>
      </c>
      <c r="FV23" s="274" t="s">
        <v>1095</v>
      </c>
      <c r="FW23" s="294">
        <v>0.44134078212290501</v>
      </c>
      <c r="FX23" s="281">
        <v>7.7826086956521738</v>
      </c>
      <c r="FY23" s="281">
        <v>3.4347826086956523</v>
      </c>
      <c r="FZ23" s="281">
        <v>23</v>
      </c>
      <c r="GA23" s="281">
        <v>1994</v>
      </c>
      <c r="GB23" s="281">
        <v>79</v>
      </c>
      <c r="GC23" s="282">
        <v>179</v>
      </c>
      <c r="GJ23" s="274" t="s">
        <v>977</v>
      </c>
      <c r="GK23" s="274" t="s">
        <v>964</v>
      </c>
      <c r="GL23" s="280">
        <v>0.36986301369863012</v>
      </c>
      <c r="GM23" s="281">
        <v>1.173913043478261</v>
      </c>
      <c r="GN23" s="281">
        <v>3.1739130434782608</v>
      </c>
      <c r="GO23" s="281">
        <v>1998</v>
      </c>
      <c r="GP23" s="281">
        <v>27</v>
      </c>
      <c r="GQ23" s="282">
        <v>73</v>
      </c>
      <c r="GS23" s="274" t="s">
        <v>977</v>
      </c>
      <c r="GT23" s="274" t="s">
        <v>964</v>
      </c>
      <c r="GU23" s="280">
        <v>0.36986301369863012</v>
      </c>
      <c r="GV23" s="281">
        <v>27</v>
      </c>
      <c r="GW23" s="281">
        <v>73</v>
      </c>
      <c r="GX23" s="282">
        <v>1998</v>
      </c>
      <c r="GZ23" s="40" t="s">
        <v>336</v>
      </c>
      <c r="HA23" s="44">
        <v>1</v>
      </c>
      <c r="HB23" s="44">
        <v>1</v>
      </c>
      <c r="HC23" s="44">
        <v>6</v>
      </c>
      <c r="HD23" s="44">
        <v>10</v>
      </c>
      <c r="HE23" s="44">
        <v>0</v>
      </c>
      <c r="HF23" s="44">
        <v>0</v>
      </c>
      <c r="HG23" s="44">
        <v>7</v>
      </c>
      <c r="HH23" s="44">
        <v>11</v>
      </c>
      <c r="HI23" s="44">
        <v>17</v>
      </c>
      <c r="HJ23" s="44">
        <v>1</v>
      </c>
      <c r="HK23" s="44">
        <v>0.63636363636363635</v>
      </c>
      <c r="HL23" s="44" t="e">
        <v>#DIV/0!</v>
      </c>
      <c r="HM23" s="44">
        <v>5.8823529411764705E-2</v>
      </c>
      <c r="HN23" s="44">
        <v>5.8823529411764705E-2</v>
      </c>
      <c r="HO23" s="44">
        <v>0.41176470588235292</v>
      </c>
      <c r="HP23" s="44">
        <v>0.6470588235294118</v>
      </c>
      <c r="HQ23" s="44">
        <v>0</v>
      </c>
      <c r="HR23" s="44">
        <v>0</v>
      </c>
      <c r="HS23"/>
      <c r="HT23" s="40" t="s">
        <v>135</v>
      </c>
      <c r="HU23" s="44">
        <v>0.3174193548387097</v>
      </c>
      <c r="HV23" s="44">
        <v>2.2990654205607477</v>
      </c>
      <c r="HW23" s="44">
        <v>7.2429906542056077</v>
      </c>
      <c r="HX23" s="44">
        <v>107</v>
      </c>
      <c r="HY23" s="44">
        <v>246</v>
      </c>
      <c r="HZ23" s="44">
        <v>775</v>
      </c>
      <c r="IA23"/>
      <c r="IB23" s="40" t="s">
        <v>943</v>
      </c>
      <c r="IC23" s="44">
        <v>0.46801346801346799</v>
      </c>
      <c r="ID23" s="44">
        <v>6.4651162790697674</v>
      </c>
      <c r="IE23" s="44">
        <v>13.813953488372093</v>
      </c>
      <c r="IF23" s="44">
        <v>43</v>
      </c>
      <c r="IG23" s="44">
        <v>278</v>
      </c>
      <c r="IH23" s="44">
        <v>594</v>
      </c>
      <c r="IJ23" s="40" t="s">
        <v>1097</v>
      </c>
      <c r="IK23" s="88">
        <v>0.66216216216216217</v>
      </c>
      <c r="IL23" s="44">
        <v>1.0888888888888888</v>
      </c>
      <c r="IM23" s="44">
        <v>1.6444444444444444</v>
      </c>
      <c r="IN23" s="44">
        <v>45</v>
      </c>
      <c r="IO23" s="44">
        <v>49</v>
      </c>
      <c r="IP23" s="44">
        <v>74</v>
      </c>
      <c r="IQ23"/>
      <c r="IR23" s="40" t="s">
        <v>388</v>
      </c>
      <c r="IS23" s="40" t="s">
        <v>387</v>
      </c>
      <c r="IT23" s="44">
        <v>0.53714285714285714</v>
      </c>
      <c r="IU23" s="44">
        <v>7.833333333333333</v>
      </c>
      <c r="IV23" s="44">
        <v>14.583333333333334</v>
      </c>
      <c r="IW23" s="44">
        <v>24</v>
      </c>
      <c r="IX23" s="44">
        <v>2009</v>
      </c>
      <c r="IY23" s="44">
        <v>188</v>
      </c>
      <c r="IZ23" s="44">
        <v>350</v>
      </c>
      <c r="JA23"/>
      <c r="JB23" s="40" t="s">
        <v>253</v>
      </c>
      <c r="JC23" s="40" t="s">
        <v>133</v>
      </c>
      <c r="JD23" s="44">
        <v>0.5174825174825175</v>
      </c>
      <c r="JE23" s="44">
        <v>5.4814814814814818</v>
      </c>
      <c r="JF23" s="44">
        <v>10.592592592592593</v>
      </c>
      <c r="JG23" s="44">
        <v>2016</v>
      </c>
      <c r="JH23" s="44">
        <v>148</v>
      </c>
      <c r="JI23" s="44">
        <v>286</v>
      </c>
      <c r="JL23" s="40" t="s">
        <v>285</v>
      </c>
      <c r="JM23" s="40" t="s">
        <v>135</v>
      </c>
      <c r="JN23" s="44">
        <v>0.74137931034482762</v>
      </c>
      <c r="JO23" s="44">
        <v>3.1851851851851851</v>
      </c>
      <c r="JP23" s="44">
        <v>4.2962962962962967</v>
      </c>
      <c r="JQ23" s="44">
        <v>2015</v>
      </c>
      <c r="JR23" s="44">
        <v>27</v>
      </c>
      <c r="JS23" s="44">
        <v>86</v>
      </c>
      <c r="JT23" s="44">
        <v>116</v>
      </c>
      <c r="JU23"/>
      <c r="JV23" s="40" t="s">
        <v>1160</v>
      </c>
      <c r="JW23" s="40" t="s">
        <v>1155</v>
      </c>
      <c r="JX23" s="44">
        <v>0.7142857142857143</v>
      </c>
      <c r="JY23" s="44">
        <v>2.1428571428571428</v>
      </c>
      <c r="JZ23" s="44">
        <v>3</v>
      </c>
      <c r="KA23" s="44">
        <v>1992</v>
      </c>
      <c r="KB23" s="44">
        <v>45</v>
      </c>
      <c r="KC23" s="44">
        <v>63</v>
      </c>
      <c r="KD23"/>
      <c r="KF23" s="40" t="s">
        <v>1091</v>
      </c>
      <c r="KG23" s="61">
        <v>30.130434782608695</v>
      </c>
      <c r="KH23" s="44">
        <v>46</v>
      </c>
      <c r="KJ23"/>
      <c r="KK23"/>
      <c r="KL23"/>
      <c r="KM23"/>
      <c r="KN23"/>
      <c r="KO23"/>
      <c r="KQ23"/>
      <c r="KR23"/>
      <c r="KS23"/>
      <c r="KT23"/>
      <c r="KU23"/>
      <c r="KV23"/>
      <c r="KX23"/>
      <c r="KY23"/>
      <c r="KZ23"/>
      <c r="LA23"/>
      <c r="LB23"/>
      <c r="LC23"/>
      <c r="LD23"/>
      <c r="LE23"/>
      <c r="LF23"/>
      <c r="LG23"/>
      <c r="LH23"/>
      <c r="LI23"/>
      <c r="LL23"/>
      <c r="LM23"/>
      <c r="LN23"/>
      <c r="LO23"/>
      <c r="LP23"/>
      <c r="LS23"/>
      <c r="LT23"/>
      <c r="LU23"/>
      <c r="LV23"/>
      <c r="LW23"/>
    </row>
    <row r="24" spans="1:335" ht="15">
      <c r="A24" s="74" t="s">
        <v>127</v>
      </c>
      <c r="B24" s="74">
        <v>2018</v>
      </c>
      <c r="C24" s="74">
        <v>2018</v>
      </c>
      <c r="D24" s="89" t="str">
        <f t="shared" si="0"/>
        <v>Maxx Cowger, 2018</v>
      </c>
      <c r="E24" s="89" t="str">
        <f t="shared" si="1"/>
        <v>Maxx Cowger, 2018-2018</v>
      </c>
      <c r="F24" s="74">
        <v>3</v>
      </c>
      <c r="G24" s="74"/>
      <c r="H24" s="74"/>
      <c r="I24" s="75" t="e">
        <f t="shared" si="2"/>
        <v>#DIV/0!</v>
      </c>
      <c r="J24" s="74">
        <v>1</v>
      </c>
      <c r="K24" s="74">
        <v>2</v>
      </c>
      <c r="L24" s="75">
        <f t="shared" si="3"/>
        <v>0.5</v>
      </c>
      <c r="M24" s="74">
        <v>5</v>
      </c>
      <c r="N24" s="74">
        <v>6</v>
      </c>
      <c r="O24" s="75">
        <f t="shared" si="4"/>
        <v>0.83333333333333337</v>
      </c>
      <c r="P24" s="74">
        <v>7</v>
      </c>
      <c r="Q24" s="74">
        <v>2</v>
      </c>
      <c r="R24" s="74">
        <v>1</v>
      </c>
      <c r="S24" s="74">
        <v>3</v>
      </c>
      <c r="T24" s="74">
        <v>1</v>
      </c>
      <c r="U24" s="74">
        <v>1</v>
      </c>
      <c r="V24" s="74"/>
      <c r="W24" s="74">
        <v>3</v>
      </c>
      <c r="X24" s="74">
        <v>2</v>
      </c>
      <c r="Y24" s="76">
        <f t="shared" si="5"/>
        <v>2.3333333333333335</v>
      </c>
      <c r="Z24" s="76">
        <f t="shared" si="6"/>
        <v>0.66666666666666663</v>
      </c>
      <c r="AA24" s="76">
        <f t="shared" si="7"/>
        <v>0.33333333333333331</v>
      </c>
      <c r="AB24" s="76">
        <f t="shared" si="8"/>
        <v>1</v>
      </c>
      <c r="AC24" s="76">
        <f t="shared" si="9"/>
        <v>0.33333333333333331</v>
      </c>
      <c r="AD24" s="76">
        <f t="shared" si="10"/>
        <v>0.33333333333333331</v>
      </c>
      <c r="AE24" s="76">
        <f t="shared" si="11"/>
        <v>0</v>
      </c>
      <c r="AF24" s="76">
        <f t="shared" si="12"/>
        <v>1</v>
      </c>
      <c r="AG24" s="76">
        <f t="shared" si="13"/>
        <v>0.66666666666666663</v>
      </c>
      <c r="AH24" s="69">
        <f t="shared" si="14"/>
        <v>0</v>
      </c>
      <c r="AI24" s="69">
        <f t="shared" si="15"/>
        <v>2</v>
      </c>
      <c r="AJ24" s="70">
        <f t="shared" si="16"/>
        <v>0.5</v>
      </c>
      <c r="AK24" s="69">
        <f t="shared" si="17"/>
        <v>0.66666666666666663</v>
      </c>
      <c r="AM24" s="40" t="s">
        <v>540</v>
      </c>
      <c r="AN24" s="40" t="s">
        <v>129</v>
      </c>
      <c r="AO24" s="61">
        <v>16.0625</v>
      </c>
      <c r="AP24" s="62">
        <v>0.47802197802197804</v>
      </c>
      <c r="AQ24" s="62">
        <v>0.71</v>
      </c>
      <c r="AR24" s="44">
        <v>16</v>
      </c>
      <c r="AS24" s="44">
        <v>2017</v>
      </c>
      <c r="AU24" s="40" t="s">
        <v>932</v>
      </c>
      <c r="AV24" s="40" t="s">
        <v>325</v>
      </c>
      <c r="AW24" s="44">
        <v>395</v>
      </c>
      <c r="AX24" s="44">
        <v>0.28205128205128205</v>
      </c>
      <c r="AY24" s="44">
        <v>1</v>
      </c>
      <c r="AZ24" s="44">
        <v>30</v>
      </c>
      <c r="BA24" s="44">
        <v>2012</v>
      </c>
      <c r="BC24" s="40" t="s">
        <v>464</v>
      </c>
      <c r="BD24" s="44">
        <v>9.8474576271186436</v>
      </c>
      <c r="BE24" s="44">
        <v>0.3001531393568147</v>
      </c>
      <c r="BF24" s="44">
        <v>0.57608695652173914</v>
      </c>
      <c r="BG24" s="44">
        <v>59</v>
      </c>
      <c r="BH24" s="44">
        <v>581</v>
      </c>
      <c r="BI24"/>
      <c r="BJ24" s="40" t="s">
        <v>1264</v>
      </c>
      <c r="BK24" s="44">
        <v>638</v>
      </c>
      <c r="BL24" s="44">
        <v>0.4972067039106145</v>
      </c>
      <c r="BM24" s="44">
        <v>0.69863013698630139</v>
      </c>
      <c r="BN24" s="44">
        <v>65</v>
      </c>
      <c r="BO24"/>
      <c r="BP24" s="40" t="s">
        <v>1158</v>
      </c>
      <c r="BQ24" s="40" t="s">
        <v>1157</v>
      </c>
      <c r="BR24" s="44">
        <v>7.5384615384615383</v>
      </c>
      <c r="BS24" s="44">
        <v>3.4615384615384617</v>
      </c>
      <c r="BT24" s="44">
        <v>4.0769230769230766</v>
      </c>
      <c r="BU24" s="44">
        <v>13</v>
      </c>
      <c r="BV24" s="44">
        <v>1992</v>
      </c>
      <c r="BX24" s="40" t="s">
        <v>739</v>
      </c>
      <c r="BY24" s="40" t="s">
        <v>135</v>
      </c>
      <c r="BZ24" s="44">
        <v>183</v>
      </c>
      <c r="CA24" s="44">
        <v>57</v>
      </c>
      <c r="CB24" s="44">
        <v>126</v>
      </c>
      <c r="CC24" s="44">
        <v>28</v>
      </c>
      <c r="CD24" s="44">
        <v>2018</v>
      </c>
      <c r="CF24" s="40" t="s">
        <v>446</v>
      </c>
      <c r="CG24" s="44">
        <v>4.7230769230769232</v>
      </c>
      <c r="CH24" s="44">
        <v>1.5384615384615385</v>
      </c>
      <c r="CI24" s="44">
        <v>3.1846153846153844</v>
      </c>
      <c r="CJ24" s="44">
        <v>65</v>
      </c>
      <c r="CK24" s="44">
        <v>307</v>
      </c>
      <c r="CL24" s="44">
        <v>100</v>
      </c>
      <c r="CM24" s="44">
        <v>207</v>
      </c>
      <c r="CO24" s="40" t="s">
        <v>279</v>
      </c>
      <c r="CP24" s="44">
        <v>309</v>
      </c>
      <c r="CQ24" s="44">
        <v>138</v>
      </c>
      <c r="CR24" s="44">
        <v>171</v>
      </c>
      <c r="CS24" s="44">
        <v>115</v>
      </c>
      <c r="CU24" s="40" t="s">
        <v>1340</v>
      </c>
      <c r="CV24" s="40" t="s">
        <v>1264</v>
      </c>
      <c r="CW24" s="44">
        <v>3.36</v>
      </c>
      <c r="CX24" s="44">
        <v>2.64</v>
      </c>
      <c r="CY24" s="44">
        <v>25</v>
      </c>
      <c r="CZ24" s="44">
        <v>2023</v>
      </c>
      <c r="DB24" s="40" t="s">
        <v>1090</v>
      </c>
      <c r="DC24" s="40" t="s">
        <v>1091</v>
      </c>
      <c r="DD24" s="44">
        <v>80</v>
      </c>
      <c r="DE24" s="44">
        <v>76</v>
      </c>
      <c r="DF24" s="44">
        <v>23</v>
      </c>
      <c r="DG24" s="44">
        <v>1994</v>
      </c>
      <c r="DI24" s="40" t="s">
        <v>1030</v>
      </c>
      <c r="DJ24" s="44">
        <v>2.225806451612903</v>
      </c>
      <c r="DK24" s="44">
        <v>2.096774193548387</v>
      </c>
      <c r="DL24" s="44">
        <v>62</v>
      </c>
      <c r="DM24" s="44">
        <v>138</v>
      </c>
      <c r="DN24" s="44">
        <v>130</v>
      </c>
      <c r="DO24"/>
      <c r="DP24" s="40" t="s">
        <v>1030</v>
      </c>
      <c r="DQ24" s="44">
        <v>138</v>
      </c>
      <c r="DR24" s="44">
        <v>130</v>
      </c>
      <c r="DS24" s="44">
        <v>62</v>
      </c>
      <c r="DT24"/>
      <c r="DU24" s="40" t="s">
        <v>1185</v>
      </c>
      <c r="DV24" s="40" t="s">
        <v>1155</v>
      </c>
      <c r="DW24" s="44">
        <v>2.347826086956522</v>
      </c>
      <c r="DX24" s="44">
        <v>0</v>
      </c>
      <c r="DY24" s="44">
        <v>23</v>
      </c>
      <c r="DZ24" s="44">
        <v>1991</v>
      </c>
      <c r="EA24"/>
      <c r="EB24" s="40" t="s">
        <v>738</v>
      </c>
      <c r="EC24" s="40" t="s">
        <v>131</v>
      </c>
      <c r="ED24" s="44">
        <v>59</v>
      </c>
      <c r="EE24" s="44">
        <v>56</v>
      </c>
      <c r="EF24" s="44">
        <v>28</v>
      </c>
      <c r="EG24" s="44">
        <v>2018</v>
      </c>
      <c r="EI24" s="40" t="s">
        <v>131</v>
      </c>
      <c r="EJ24" s="44">
        <v>1.5754716981132075</v>
      </c>
      <c r="EK24" s="44">
        <v>1.6415094339622642</v>
      </c>
      <c r="EL24" s="44">
        <v>106</v>
      </c>
      <c r="EM24" s="44">
        <v>167</v>
      </c>
      <c r="EN24" s="44">
        <v>174</v>
      </c>
      <c r="EO24"/>
      <c r="EP24" s="40" t="s">
        <v>1091</v>
      </c>
      <c r="EQ24" s="44">
        <v>109</v>
      </c>
      <c r="ER24" s="44"/>
      <c r="ES24" s="44">
        <v>46</v>
      </c>
      <c r="ET24"/>
      <c r="EU24" s="40" t="s">
        <v>1243</v>
      </c>
      <c r="EV24" s="40" t="s">
        <v>1207</v>
      </c>
      <c r="EW24" s="44">
        <v>0.33333333333333331</v>
      </c>
      <c r="EX24" s="44">
        <v>1.6666666666666667</v>
      </c>
      <c r="EY24" s="44">
        <v>21</v>
      </c>
      <c r="EZ24" s="44">
        <v>2021</v>
      </c>
      <c r="FB24" s="40" t="s">
        <v>406</v>
      </c>
      <c r="FC24" s="40" t="s">
        <v>387</v>
      </c>
      <c r="FD24" s="44">
        <v>8</v>
      </c>
      <c r="FE24" s="44"/>
      <c r="FF24" s="44">
        <v>26</v>
      </c>
      <c r="FG24" s="44">
        <v>2008</v>
      </c>
      <c r="FI24" s="40" t="s">
        <v>304</v>
      </c>
      <c r="FJ24" s="44">
        <v>0.13207547169811321</v>
      </c>
      <c r="FK24" s="44">
        <v>1.2169811320754718</v>
      </c>
      <c r="FL24" s="44">
        <v>106</v>
      </c>
      <c r="FM24" s="44">
        <v>14</v>
      </c>
      <c r="FN24" s="44">
        <v>129</v>
      </c>
      <c r="FO24"/>
      <c r="FP24" s="40" t="s">
        <v>1264</v>
      </c>
      <c r="FQ24" s="44">
        <v>8</v>
      </c>
      <c r="FR24" s="44">
        <v>50</v>
      </c>
      <c r="FS24" s="44">
        <v>65</v>
      </c>
      <c r="FT24"/>
      <c r="FU24" s="274" t="s">
        <v>936</v>
      </c>
      <c r="FV24" s="274" t="s">
        <v>937</v>
      </c>
      <c r="FW24" s="294">
        <v>0.4358974358974359</v>
      </c>
      <c r="FX24" s="281">
        <v>2.0526315789473686</v>
      </c>
      <c r="FY24" s="281">
        <v>0.89473684210526316</v>
      </c>
      <c r="FZ24" s="281">
        <v>19</v>
      </c>
      <c r="GA24" s="281">
        <v>1999</v>
      </c>
      <c r="GB24" s="281">
        <v>17</v>
      </c>
      <c r="GC24" s="282">
        <v>39</v>
      </c>
      <c r="GJ24" s="274" t="s">
        <v>450</v>
      </c>
      <c r="GK24" s="274" t="s">
        <v>446</v>
      </c>
      <c r="GL24" s="280">
        <v>0.36842105263157893</v>
      </c>
      <c r="GM24" s="281">
        <v>0.58333333333333337</v>
      </c>
      <c r="GN24" s="281">
        <v>1.5833333333333333</v>
      </c>
      <c r="GO24" s="281">
        <v>2008</v>
      </c>
      <c r="GP24" s="281">
        <v>14</v>
      </c>
      <c r="GQ24" s="282">
        <v>38</v>
      </c>
      <c r="GS24" s="274" t="s">
        <v>450</v>
      </c>
      <c r="GT24" s="274" t="s">
        <v>446</v>
      </c>
      <c r="GU24" s="280">
        <v>0.36842105263157893</v>
      </c>
      <c r="GV24" s="281">
        <v>14</v>
      </c>
      <c r="GW24" s="281">
        <v>38</v>
      </c>
      <c r="GX24" s="282">
        <v>2008</v>
      </c>
      <c r="GZ24" s="40" t="s">
        <v>330</v>
      </c>
      <c r="HA24" s="44">
        <v>6</v>
      </c>
      <c r="HB24" s="44">
        <v>24</v>
      </c>
      <c r="HC24" s="44">
        <v>55</v>
      </c>
      <c r="HD24" s="44">
        <v>208</v>
      </c>
      <c r="HE24" s="44">
        <v>17</v>
      </c>
      <c r="HF24" s="44">
        <v>63</v>
      </c>
      <c r="HG24" s="44">
        <v>61</v>
      </c>
      <c r="HH24" s="44">
        <v>232</v>
      </c>
      <c r="HI24" s="44">
        <v>78</v>
      </c>
      <c r="HJ24" s="44">
        <v>0.25</v>
      </c>
      <c r="HK24" s="44">
        <v>0.26293103448275862</v>
      </c>
      <c r="HL24" s="44">
        <v>0.26984126984126983</v>
      </c>
      <c r="HM24" s="44">
        <v>7.6923076923076927E-2</v>
      </c>
      <c r="HN24" s="44">
        <v>0.30769230769230771</v>
      </c>
      <c r="HO24" s="44">
        <v>0.78205128205128205</v>
      </c>
      <c r="HP24" s="44">
        <v>2.9743589743589745</v>
      </c>
      <c r="HQ24" s="44">
        <v>0.21794871794871795</v>
      </c>
      <c r="HR24" s="44">
        <v>0.80769230769230771</v>
      </c>
      <c r="HS24"/>
      <c r="HT24" s="40" t="s">
        <v>1178</v>
      </c>
      <c r="HU24" s="44">
        <v>0.31481481481481483</v>
      </c>
      <c r="HV24" s="44">
        <v>0.42499999999999999</v>
      </c>
      <c r="HW24" s="44">
        <v>1.35</v>
      </c>
      <c r="HX24" s="44">
        <v>40</v>
      </c>
      <c r="HY24" s="44">
        <v>17</v>
      </c>
      <c r="HZ24" s="44">
        <v>54</v>
      </c>
      <c r="IA24"/>
      <c r="IB24" s="40" t="s">
        <v>962</v>
      </c>
      <c r="IC24" s="44">
        <v>0.46236559139784944</v>
      </c>
      <c r="ID24" s="44">
        <v>2.606060606060606</v>
      </c>
      <c r="IE24" s="44">
        <v>5.6363636363636367</v>
      </c>
      <c r="IF24" s="44">
        <v>33</v>
      </c>
      <c r="IG24" s="44">
        <v>86</v>
      </c>
      <c r="IH24" s="44">
        <v>186</v>
      </c>
      <c r="IJ24" s="40" t="s">
        <v>129</v>
      </c>
      <c r="IK24" s="88">
        <v>0.66132723112128144</v>
      </c>
      <c r="IL24" s="44">
        <v>3.10752688172043</v>
      </c>
      <c r="IM24" s="44">
        <v>4.698924731182796</v>
      </c>
      <c r="IN24" s="44">
        <v>93</v>
      </c>
      <c r="IO24" s="44">
        <v>289</v>
      </c>
      <c r="IP24" s="44">
        <v>437</v>
      </c>
      <c r="IQ24"/>
      <c r="IR24" s="40" t="s">
        <v>796</v>
      </c>
      <c r="IS24" s="40" t="s">
        <v>533</v>
      </c>
      <c r="IT24" s="44">
        <v>0.52702702702702697</v>
      </c>
      <c r="IU24" s="44">
        <v>2.8888888888888888</v>
      </c>
      <c r="IV24" s="44">
        <v>5.4814814814814818</v>
      </c>
      <c r="IW24" s="44">
        <v>27</v>
      </c>
      <c r="IX24" s="44">
        <v>2019</v>
      </c>
      <c r="IY24" s="44">
        <v>78</v>
      </c>
      <c r="IZ24" s="44">
        <v>148</v>
      </c>
      <c r="JA24"/>
      <c r="JB24" s="40" t="s">
        <v>1243</v>
      </c>
      <c r="JC24" s="40" t="s">
        <v>1207</v>
      </c>
      <c r="JD24" s="44">
        <v>0.51677852348993292</v>
      </c>
      <c r="JE24" s="44">
        <v>7.333333333333333</v>
      </c>
      <c r="JF24" s="44">
        <v>14.19047619047619</v>
      </c>
      <c r="JG24" s="44">
        <v>2021</v>
      </c>
      <c r="JH24" s="44">
        <v>154</v>
      </c>
      <c r="JI24" s="44">
        <v>298</v>
      </c>
      <c r="JL24" s="40" t="s">
        <v>289</v>
      </c>
      <c r="JM24" s="40" t="s">
        <v>251</v>
      </c>
      <c r="JN24" s="44">
        <v>0.5</v>
      </c>
      <c r="JO24" s="44">
        <v>0.13636363636363635</v>
      </c>
      <c r="JP24" s="44">
        <v>0.27272727272727271</v>
      </c>
      <c r="JQ24" s="44">
        <v>2015</v>
      </c>
      <c r="JR24" s="44">
        <v>22</v>
      </c>
      <c r="JS24" s="44">
        <v>3</v>
      </c>
      <c r="JT24" s="44">
        <v>6</v>
      </c>
      <c r="JU24"/>
      <c r="JV24" s="40" t="s">
        <v>1034</v>
      </c>
      <c r="JW24" s="40" t="s">
        <v>998</v>
      </c>
      <c r="JX24" s="44">
        <v>0.7142857142857143</v>
      </c>
      <c r="JY24" s="44">
        <v>1.1363636363636365</v>
      </c>
      <c r="JZ24" s="44">
        <v>1.5909090909090908</v>
      </c>
      <c r="KA24" s="44">
        <v>1996</v>
      </c>
      <c r="KB24" s="44">
        <v>25</v>
      </c>
      <c r="KC24" s="44">
        <v>35</v>
      </c>
      <c r="KD24"/>
      <c r="KF24" s="40" t="s">
        <v>921</v>
      </c>
      <c r="KG24" s="61">
        <v>28.627631578947366</v>
      </c>
      <c r="KH24" s="44">
        <v>69</v>
      </c>
      <c r="KJ24"/>
      <c r="KK24"/>
      <c r="KL24"/>
      <c r="KM24"/>
      <c r="KN24"/>
      <c r="KO24"/>
      <c r="KQ24"/>
      <c r="KR24"/>
      <c r="KS24"/>
      <c r="KT24"/>
      <c r="KU24"/>
      <c r="KV24"/>
      <c r="KX24"/>
      <c r="KY24"/>
      <c r="KZ24"/>
      <c r="LA24"/>
      <c r="LB24"/>
      <c r="LC24"/>
      <c r="LD24"/>
      <c r="LE24"/>
      <c r="LF24"/>
      <c r="LG24"/>
      <c r="LH24"/>
      <c r="LI24"/>
      <c r="LL24"/>
      <c r="LM24"/>
      <c r="LN24"/>
      <c r="LO24"/>
      <c r="LP24"/>
      <c r="LS24"/>
      <c r="LT24"/>
      <c r="LU24"/>
      <c r="LV24"/>
      <c r="LW24"/>
    </row>
    <row r="25" spans="1:335" ht="15">
      <c r="A25" s="74" t="s">
        <v>729</v>
      </c>
      <c r="B25" s="74">
        <v>2018</v>
      </c>
      <c r="C25" s="74">
        <v>2021</v>
      </c>
      <c r="D25" s="89" t="str">
        <f t="shared" si="0"/>
        <v>Brayden Bruce, 2021</v>
      </c>
      <c r="E25" s="89" t="str">
        <f t="shared" si="1"/>
        <v>Brayden Bruce, 2021-2018</v>
      </c>
      <c r="F25" s="74">
        <v>28</v>
      </c>
      <c r="G25" s="74">
        <v>12</v>
      </c>
      <c r="H25" s="74">
        <v>40</v>
      </c>
      <c r="I25" s="75">
        <f t="shared" si="2"/>
        <v>0.3</v>
      </c>
      <c r="J25" s="74">
        <v>19</v>
      </c>
      <c r="K25" s="74">
        <v>48</v>
      </c>
      <c r="L25" s="75">
        <f t="shared" si="3"/>
        <v>0.39583333333333331</v>
      </c>
      <c r="M25" s="74">
        <v>24</v>
      </c>
      <c r="N25" s="74">
        <v>37</v>
      </c>
      <c r="O25" s="75">
        <f t="shared" si="4"/>
        <v>0.64864864864864868</v>
      </c>
      <c r="P25" s="74">
        <v>98</v>
      </c>
      <c r="Q25" s="74">
        <v>24</v>
      </c>
      <c r="R25" s="74">
        <v>33</v>
      </c>
      <c r="S25" s="74">
        <v>57</v>
      </c>
      <c r="T25" s="74">
        <v>79</v>
      </c>
      <c r="U25" s="74">
        <v>17</v>
      </c>
      <c r="V25" s="74"/>
      <c r="W25" s="74">
        <v>44</v>
      </c>
      <c r="X25" s="74">
        <v>36</v>
      </c>
      <c r="Y25" s="76">
        <f t="shared" si="5"/>
        <v>3.5</v>
      </c>
      <c r="Z25" s="76">
        <f t="shared" si="6"/>
        <v>0.8571428571428571</v>
      </c>
      <c r="AA25" s="76">
        <f t="shared" si="7"/>
        <v>1.1785714285714286</v>
      </c>
      <c r="AB25" s="76">
        <f t="shared" si="8"/>
        <v>2.0357142857142856</v>
      </c>
      <c r="AC25" s="76">
        <f t="shared" si="9"/>
        <v>2.8214285714285716</v>
      </c>
      <c r="AD25" s="76">
        <f t="shared" si="10"/>
        <v>0.6071428571428571</v>
      </c>
      <c r="AE25" s="76">
        <f t="shared" si="11"/>
        <v>0</v>
      </c>
      <c r="AF25" s="76">
        <f t="shared" si="12"/>
        <v>1.5714285714285714</v>
      </c>
      <c r="AG25" s="76">
        <f t="shared" si="13"/>
        <v>1.2857142857142858</v>
      </c>
      <c r="AH25" s="69">
        <f t="shared" si="14"/>
        <v>1.4285714285714286</v>
      </c>
      <c r="AI25" s="69">
        <f t="shared" si="15"/>
        <v>1.3214285714285714</v>
      </c>
      <c r="AJ25" s="70">
        <f t="shared" si="16"/>
        <v>0.35227272727272729</v>
      </c>
      <c r="AK25" s="69">
        <f t="shared" si="17"/>
        <v>3.1428571428571428</v>
      </c>
      <c r="AM25" s="40" t="s">
        <v>1129</v>
      </c>
      <c r="AN25" s="40" t="s">
        <v>1126</v>
      </c>
      <c r="AO25" s="61">
        <v>15.954545454545455</v>
      </c>
      <c r="AP25" s="62">
        <v>0.38580246913580246</v>
      </c>
      <c r="AQ25" s="62">
        <v>0.6095890410958904</v>
      </c>
      <c r="AR25" s="44">
        <v>22</v>
      </c>
      <c r="AS25" s="44">
        <v>1993</v>
      </c>
      <c r="AU25" s="40" t="s">
        <v>744</v>
      </c>
      <c r="AV25" s="40" t="s">
        <v>129</v>
      </c>
      <c r="AW25" s="44">
        <v>392</v>
      </c>
      <c r="AX25" s="44">
        <v>0.4779874213836478</v>
      </c>
      <c r="AY25" s="44">
        <v>0.62184873949579833</v>
      </c>
      <c r="AZ25" s="44">
        <v>23</v>
      </c>
      <c r="BA25" s="44">
        <v>2018</v>
      </c>
      <c r="BC25" s="40" t="s">
        <v>1264</v>
      </c>
      <c r="BD25" s="44">
        <v>9.815384615384616</v>
      </c>
      <c r="BE25" s="44">
        <v>0.4972067039106145</v>
      </c>
      <c r="BF25" s="44">
        <v>0.69863013698630139</v>
      </c>
      <c r="BG25" s="44">
        <v>65</v>
      </c>
      <c r="BH25" s="44">
        <v>638</v>
      </c>
      <c r="BI25"/>
      <c r="BJ25" s="40" t="s">
        <v>277</v>
      </c>
      <c r="BK25" s="44">
        <v>616</v>
      </c>
      <c r="BL25" s="44">
        <v>0.33607907742998355</v>
      </c>
      <c r="BM25" s="44">
        <v>0.49671052631578949</v>
      </c>
      <c r="BN25" s="44">
        <v>115</v>
      </c>
      <c r="BO25"/>
      <c r="BP25" s="40" t="s">
        <v>1159</v>
      </c>
      <c r="BQ25" s="40" t="s">
        <v>1126</v>
      </c>
      <c r="BR25" s="44">
        <v>7.4761904761904763</v>
      </c>
      <c r="BS25" s="44">
        <v>2.9047619047619047</v>
      </c>
      <c r="BT25" s="44">
        <v>4.5714285714285712</v>
      </c>
      <c r="BU25" s="44">
        <v>21</v>
      </c>
      <c r="BV25" s="44">
        <v>1992</v>
      </c>
      <c r="BX25" s="40" t="s">
        <v>1341</v>
      </c>
      <c r="BY25" s="40" t="s">
        <v>1262</v>
      </c>
      <c r="BZ25" s="44">
        <v>183</v>
      </c>
      <c r="CA25" s="44">
        <v>76</v>
      </c>
      <c r="CB25" s="44">
        <v>107</v>
      </c>
      <c r="CC25" s="44">
        <v>26</v>
      </c>
      <c r="CD25" s="44">
        <v>2023</v>
      </c>
      <c r="CF25" s="40" t="s">
        <v>793</v>
      </c>
      <c r="CG25" s="44">
        <v>4.5789473684210522</v>
      </c>
      <c r="CH25" s="44">
        <v>2.0657894736842106</v>
      </c>
      <c r="CI25" s="44">
        <v>2.5526315789473686</v>
      </c>
      <c r="CJ25" s="44">
        <v>76</v>
      </c>
      <c r="CK25" s="44">
        <v>348</v>
      </c>
      <c r="CL25" s="44">
        <v>157</v>
      </c>
      <c r="CM25" s="44">
        <v>194</v>
      </c>
      <c r="CO25" s="40" t="s">
        <v>446</v>
      </c>
      <c r="CP25" s="44">
        <v>307</v>
      </c>
      <c r="CQ25" s="44">
        <v>100</v>
      </c>
      <c r="CR25" s="44">
        <v>207</v>
      </c>
      <c r="CS25" s="44">
        <v>65</v>
      </c>
      <c r="CU25" s="40" t="s">
        <v>737</v>
      </c>
      <c r="CV25" s="40" t="s">
        <v>130</v>
      </c>
      <c r="CW25" s="44">
        <v>3.3571428571428572</v>
      </c>
      <c r="CX25" s="44">
        <v>1.5714285714285714</v>
      </c>
      <c r="CY25" s="44">
        <v>28</v>
      </c>
      <c r="CZ25" s="44">
        <v>2018</v>
      </c>
      <c r="DB25" s="40" t="s">
        <v>977</v>
      </c>
      <c r="DC25" s="40" t="s">
        <v>964</v>
      </c>
      <c r="DD25" s="44">
        <v>80</v>
      </c>
      <c r="DE25" s="44">
        <v>50</v>
      </c>
      <c r="DF25" s="44">
        <v>23</v>
      </c>
      <c r="DG25" s="44">
        <v>1998</v>
      </c>
      <c r="DI25" s="40" t="s">
        <v>937</v>
      </c>
      <c r="DJ25" s="44">
        <v>2.0961538461538463</v>
      </c>
      <c r="DK25" s="44">
        <v>1.9038461538461537</v>
      </c>
      <c r="DL25" s="44">
        <v>52</v>
      </c>
      <c r="DM25" s="44">
        <v>109</v>
      </c>
      <c r="DN25" s="44">
        <v>99</v>
      </c>
      <c r="DO25"/>
      <c r="DP25" s="40" t="s">
        <v>1091</v>
      </c>
      <c r="DQ25" s="44">
        <v>134</v>
      </c>
      <c r="DR25" s="44">
        <v>147</v>
      </c>
      <c r="DS25" s="44">
        <v>46</v>
      </c>
      <c r="DT25"/>
      <c r="DU25" s="40" t="s">
        <v>736</v>
      </c>
      <c r="DV25" s="40" t="s">
        <v>533</v>
      </c>
      <c r="DW25" s="44">
        <v>2.347826086956522</v>
      </c>
      <c r="DX25" s="44">
        <v>2.6956521739130435</v>
      </c>
      <c r="DY25" s="44">
        <v>23</v>
      </c>
      <c r="DZ25" s="44">
        <v>2018</v>
      </c>
      <c r="EA25"/>
      <c r="EB25" s="40" t="s">
        <v>737</v>
      </c>
      <c r="EC25" s="40" t="s">
        <v>130</v>
      </c>
      <c r="ED25" s="44">
        <v>57</v>
      </c>
      <c r="EE25" s="44">
        <v>50</v>
      </c>
      <c r="EF25" s="44">
        <v>28</v>
      </c>
      <c r="EG25" s="44">
        <v>2018</v>
      </c>
      <c r="EI25" s="40" t="s">
        <v>387</v>
      </c>
      <c r="EJ25" s="44">
        <v>1.5675675675675675</v>
      </c>
      <c r="EK25" s="44">
        <v>1.1081081081081081</v>
      </c>
      <c r="EL25" s="44">
        <v>74</v>
      </c>
      <c r="EM25" s="44">
        <v>116</v>
      </c>
      <c r="EN25" s="44">
        <v>82</v>
      </c>
      <c r="EO25"/>
      <c r="EP25" s="40" t="s">
        <v>997</v>
      </c>
      <c r="EQ25" s="44">
        <v>105</v>
      </c>
      <c r="ER25" s="44"/>
      <c r="ES25" s="44">
        <v>67</v>
      </c>
      <c r="ET25"/>
      <c r="EU25" s="40" t="s">
        <v>427</v>
      </c>
      <c r="EV25" s="40" t="s">
        <v>390</v>
      </c>
      <c r="EW25" s="44">
        <v>0.31818181818181818</v>
      </c>
      <c r="EX25" s="44">
        <v>0</v>
      </c>
      <c r="EY25" s="44">
        <v>22</v>
      </c>
      <c r="EZ25" s="44">
        <v>2008</v>
      </c>
      <c r="FB25" s="40" t="s">
        <v>796</v>
      </c>
      <c r="FC25" s="40" t="s">
        <v>533</v>
      </c>
      <c r="FD25" s="44">
        <v>8</v>
      </c>
      <c r="FE25" s="44">
        <v>49</v>
      </c>
      <c r="FF25" s="44">
        <v>27</v>
      </c>
      <c r="FG25" s="44">
        <v>2019</v>
      </c>
      <c r="FI25" s="40" t="s">
        <v>129</v>
      </c>
      <c r="FJ25" s="44">
        <v>0.12903225806451613</v>
      </c>
      <c r="FK25" s="44">
        <v>2.2688172043010755</v>
      </c>
      <c r="FL25" s="44">
        <v>93</v>
      </c>
      <c r="FM25" s="44">
        <v>12</v>
      </c>
      <c r="FN25" s="44">
        <v>211</v>
      </c>
      <c r="FO25"/>
      <c r="FP25" s="40" t="s">
        <v>1214</v>
      </c>
      <c r="FQ25" s="44">
        <v>8</v>
      </c>
      <c r="FR25" s="44">
        <v>67</v>
      </c>
      <c r="FS25" s="44">
        <v>22</v>
      </c>
      <c r="FT25"/>
      <c r="FU25" s="274" t="s">
        <v>1190</v>
      </c>
      <c r="FV25" s="274" t="s">
        <v>1154</v>
      </c>
      <c r="FW25" s="294">
        <v>0.42105263157894735</v>
      </c>
      <c r="FX25" s="281">
        <v>0.82608695652173914</v>
      </c>
      <c r="FY25" s="281">
        <v>0.34782608695652173</v>
      </c>
      <c r="FZ25" s="281">
        <v>23</v>
      </c>
      <c r="GA25" s="281">
        <v>1991</v>
      </c>
      <c r="GB25" s="281">
        <v>8</v>
      </c>
      <c r="GC25" s="282">
        <v>19</v>
      </c>
      <c r="GJ25" s="274" t="s">
        <v>1209</v>
      </c>
      <c r="GK25" s="274" t="s">
        <v>732</v>
      </c>
      <c r="GL25" s="280">
        <v>0.36440677966101692</v>
      </c>
      <c r="GM25" s="281">
        <v>1.6538461538461537</v>
      </c>
      <c r="GN25" s="281">
        <v>4.5384615384615383</v>
      </c>
      <c r="GO25" s="281">
        <v>2020</v>
      </c>
      <c r="GP25" s="281">
        <v>43</v>
      </c>
      <c r="GQ25" s="282">
        <v>118</v>
      </c>
      <c r="GS25" s="274" t="s">
        <v>1209</v>
      </c>
      <c r="GT25" s="274" t="s">
        <v>732</v>
      </c>
      <c r="GU25" s="280">
        <v>0.36440677966101692</v>
      </c>
      <c r="GV25" s="281">
        <v>43</v>
      </c>
      <c r="GW25" s="281">
        <v>118</v>
      </c>
      <c r="GX25" s="282">
        <v>2020</v>
      </c>
      <c r="GZ25" s="40" t="s">
        <v>333</v>
      </c>
      <c r="HA25" s="44">
        <v>5</v>
      </c>
      <c r="HB25" s="44">
        <v>20</v>
      </c>
      <c r="HC25" s="44">
        <v>31</v>
      </c>
      <c r="HD25" s="44">
        <v>72</v>
      </c>
      <c r="HE25" s="44">
        <v>11</v>
      </c>
      <c r="HF25" s="44">
        <v>30</v>
      </c>
      <c r="HG25" s="44">
        <v>36</v>
      </c>
      <c r="HH25" s="44">
        <v>92</v>
      </c>
      <c r="HI25" s="44">
        <v>74</v>
      </c>
      <c r="HJ25" s="44">
        <v>0.25</v>
      </c>
      <c r="HK25" s="44">
        <v>0.39130434782608697</v>
      </c>
      <c r="HL25" s="44">
        <v>0.36666666666666664</v>
      </c>
      <c r="HM25" s="44">
        <v>6.7567567567567571E-2</v>
      </c>
      <c r="HN25" s="44">
        <v>0.27027027027027029</v>
      </c>
      <c r="HO25" s="44">
        <v>0.48648648648648651</v>
      </c>
      <c r="HP25" s="44">
        <v>1.2432432432432432</v>
      </c>
      <c r="HQ25" s="44">
        <v>0.14864864864864866</v>
      </c>
      <c r="HR25" s="44">
        <v>0.40540540540540543</v>
      </c>
      <c r="HS25"/>
      <c r="HT25" s="40" t="s">
        <v>1154</v>
      </c>
      <c r="HU25" s="44">
        <v>0.31325301204819278</v>
      </c>
      <c r="HV25" s="44">
        <v>0.41935483870967744</v>
      </c>
      <c r="HW25" s="44">
        <v>1.3387096774193548</v>
      </c>
      <c r="HX25" s="44">
        <v>62</v>
      </c>
      <c r="HY25" s="44">
        <v>26</v>
      </c>
      <c r="HZ25" s="44">
        <v>83</v>
      </c>
      <c r="IA25"/>
      <c r="IB25" s="40" t="s">
        <v>1097</v>
      </c>
      <c r="IC25" s="44">
        <v>0.44758064516129031</v>
      </c>
      <c r="ID25" s="44">
        <v>2.4666666666666668</v>
      </c>
      <c r="IE25" s="44">
        <v>5.5111111111111111</v>
      </c>
      <c r="IF25" s="44">
        <v>45</v>
      </c>
      <c r="IG25" s="44">
        <v>111</v>
      </c>
      <c r="IH25" s="44">
        <v>248</v>
      </c>
      <c r="IJ25" s="40" t="s">
        <v>1178</v>
      </c>
      <c r="IK25" s="88">
        <v>0.66019417475728159</v>
      </c>
      <c r="IL25" s="44">
        <v>1.7</v>
      </c>
      <c r="IM25" s="44">
        <v>2.5750000000000002</v>
      </c>
      <c r="IN25" s="44">
        <v>40</v>
      </c>
      <c r="IO25" s="44">
        <v>68</v>
      </c>
      <c r="IP25" s="44">
        <v>103</v>
      </c>
      <c r="IQ25"/>
      <c r="IR25" s="40" t="s">
        <v>1295</v>
      </c>
      <c r="IS25" s="40" t="s">
        <v>1264</v>
      </c>
      <c r="IT25" s="44">
        <v>0.52406417112299464</v>
      </c>
      <c r="IU25" s="44">
        <v>3.6296296296296298</v>
      </c>
      <c r="IV25" s="44">
        <v>6.9259259259259256</v>
      </c>
      <c r="IW25" s="44">
        <v>27</v>
      </c>
      <c r="IX25" s="44">
        <v>2022</v>
      </c>
      <c r="IY25" s="44">
        <v>98</v>
      </c>
      <c r="IZ25" s="44">
        <v>187</v>
      </c>
      <c r="JA25"/>
      <c r="JB25" s="40" t="s">
        <v>349</v>
      </c>
      <c r="JC25" s="40" t="s">
        <v>304</v>
      </c>
      <c r="JD25" s="44">
        <v>0.5161290322580645</v>
      </c>
      <c r="JE25" s="44">
        <v>3.7647058823529411</v>
      </c>
      <c r="JF25" s="44">
        <v>7.2941176470588234</v>
      </c>
      <c r="JG25" s="44">
        <v>2011</v>
      </c>
      <c r="JH25" s="44">
        <v>64</v>
      </c>
      <c r="JI25" s="44">
        <v>124</v>
      </c>
      <c r="JL25" s="40" t="s">
        <v>282</v>
      </c>
      <c r="JM25" s="40" t="s">
        <v>279</v>
      </c>
      <c r="JN25" s="44">
        <v>0.48571428571428571</v>
      </c>
      <c r="JO25" s="44">
        <v>1.2592592592592593</v>
      </c>
      <c r="JP25" s="44">
        <v>2.5925925925925926</v>
      </c>
      <c r="JQ25" s="44">
        <v>2015</v>
      </c>
      <c r="JR25" s="44">
        <v>27</v>
      </c>
      <c r="JS25" s="44">
        <v>34</v>
      </c>
      <c r="JT25" s="44">
        <v>70</v>
      </c>
      <c r="JU25"/>
      <c r="JV25" s="40" t="s">
        <v>540</v>
      </c>
      <c r="JW25" s="40" t="s">
        <v>129</v>
      </c>
      <c r="JX25" s="44">
        <v>0.71</v>
      </c>
      <c r="JY25" s="44">
        <v>4.375</v>
      </c>
      <c r="JZ25" s="44">
        <v>6.125</v>
      </c>
      <c r="KA25" s="44">
        <v>2017</v>
      </c>
      <c r="KB25" s="44">
        <v>70</v>
      </c>
      <c r="KC25" s="44">
        <v>98</v>
      </c>
      <c r="KD25"/>
      <c r="KF25" s="40" t="s">
        <v>533</v>
      </c>
      <c r="KG25" s="61">
        <v>26.323133903133908</v>
      </c>
      <c r="KH25" s="44">
        <v>101</v>
      </c>
      <c r="KJ25"/>
      <c r="KK25"/>
      <c r="KL25"/>
      <c r="KM25"/>
      <c r="KN25"/>
      <c r="KO25"/>
      <c r="KQ25"/>
      <c r="KR25"/>
      <c r="KS25"/>
      <c r="KT25"/>
      <c r="KU25"/>
      <c r="KV25"/>
      <c r="KX25"/>
      <c r="KY25"/>
      <c r="KZ25"/>
      <c r="LA25"/>
      <c r="LB25"/>
      <c r="LC25"/>
      <c r="LD25"/>
      <c r="LE25"/>
      <c r="LF25"/>
      <c r="LG25"/>
      <c r="LH25"/>
      <c r="LI25"/>
      <c r="LL25"/>
      <c r="LM25"/>
      <c r="LN25"/>
      <c r="LO25"/>
      <c r="LP25"/>
      <c r="LS25"/>
      <c r="LT25"/>
      <c r="LU25"/>
      <c r="LV25"/>
      <c r="LW25"/>
    </row>
    <row r="26" spans="1:335" ht="15">
      <c r="A26" s="74" t="s">
        <v>525</v>
      </c>
      <c r="B26" s="74">
        <v>2018</v>
      </c>
      <c r="C26" s="74">
        <v>2020</v>
      </c>
      <c r="D26" s="89" t="str">
        <f t="shared" si="0"/>
        <v>Jo Bishop, 2020</v>
      </c>
      <c r="E26" s="89" t="str">
        <f t="shared" si="1"/>
        <v>Jo Bishop, 2020-2018</v>
      </c>
      <c r="F26" s="74">
        <v>18</v>
      </c>
      <c r="G26" s="74"/>
      <c r="H26" s="74">
        <v>2</v>
      </c>
      <c r="I26" s="75">
        <f t="shared" si="2"/>
        <v>0</v>
      </c>
      <c r="J26" s="74">
        <v>6</v>
      </c>
      <c r="K26" s="74">
        <v>13</v>
      </c>
      <c r="L26" s="75">
        <f t="shared" si="3"/>
        <v>0.46153846153846156</v>
      </c>
      <c r="M26" s="74">
        <v>2</v>
      </c>
      <c r="N26" s="74">
        <v>3</v>
      </c>
      <c r="O26" s="75">
        <f t="shared" si="4"/>
        <v>0.66666666666666663</v>
      </c>
      <c r="P26" s="74">
        <v>14</v>
      </c>
      <c r="Q26" s="74">
        <v>10</v>
      </c>
      <c r="R26" s="74">
        <v>14</v>
      </c>
      <c r="S26" s="74">
        <v>24</v>
      </c>
      <c r="T26" s="74">
        <v>6</v>
      </c>
      <c r="U26" s="74">
        <v>4</v>
      </c>
      <c r="V26" s="74"/>
      <c r="W26" s="74">
        <v>11</v>
      </c>
      <c r="X26" s="74">
        <v>12</v>
      </c>
      <c r="Y26" s="76">
        <f t="shared" si="5"/>
        <v>0.77777777777777779</v>
      </c>
      <c r="Z26" s="76">
        <f t="shared" si="6"/>
        <v>0.55555555555555558</v>
      </c>
      <c r="AA26" s="76">
        <f t="shared" si="7"/>
        <v>0.77777777777777779</v>
      </c>
      <c r="AB26" s="76">
        <f t="shared" si="8"/>
        <v>1.3333333333333333</v>
      </c>
      <c r="AC26" s="76">
        <f t="shared" si="9"/>
        <v>0.33333333333333331</v>
      </c>
      <c r="AD26" s="76">
        <f t="shared" si="10"/>
        <v>0.22222222222222221</v>
      </c>
      <c r="AE26" s="76">
        <f t="shared" si="11"/>
        <v>0</v>
      </c>
      <c r="AF26" s="76">
        <f t="shared" si="12"/>
        <v>0.61111111111111116</v>
      </c>
      <c r="AG26" s="76">
        <f t="shared" si="13"/>
        <v>0.66666666666666663</v>
      </c>
      <c r="AH26" s="69">
        <f t="shared" si="14"/>
        <v>0.1111111111111111</v>
      </c>
      <c r="AI26" s="69">
        <f t="shared" si="15"/>
        <v>0.16666666666666666</v>
      </c>
      <c r="AJ26" s="70">
        <f t="shared" si="16"/>
        <v>0.4</v>
      </c>
      <c r="AK26" s="69">
        <f t="shared" si="17"/>
        <v>0.83333333333333337</v>
      </c>
      <c r="AM26" s="40" t="s">
        <v>776</v>
      </c>
      <c r="AN26" s="40" t="s">
        <v>131</v>
      </c>
      <c r="AO26" s="61">
        <v>15.74074074074074</v>
      </c>
      <c r="AP26" s="62">
        <v>0.40336134453781514</v>
      </c>
      <c r="AQ26" s="62">
        <v>0.83333333333333337</v>
      </c>
      <c r="AR26" s="44">
        <v>27</v>
      </c>
      <c r="AS26" s="44">
        <v>2019</v>
      </c>
      <c r="AU26" s="40" t="s">
        <v>432</v>
      </c>
      <c r="AV26" s="40" t="s">
        <v>422</v>
      </c>
      <c r="AW26" s="44">
        <v>391</v>
      </c>
      <c r="AX26" s="44">
        <v>0.60557768924302791</v>
      </c>
      <c r="AY26" s="44">
        <v>0.69599999999999995</v>
      </c>
      <c r="AZ26" s="44">
        <v>20</v>
      </c>
      <c r="BA26" s="44">
        <v>2007</v>
      </c>
      <c r="BC26" s="40" t="s">
        <v>969</v>
      </c>
      <c r="BD26" s="44">
        <v>9.0833333333333339</v>
      </c>
      <c r="BE26" s="44">
        <v>0.48255813953488375</v>
      </c>
      <c r="BF26" s="44">
        <v>0.4854368932038835</v>
      </c>
      <c r="BG26" s="44">
        <v>24</v>
      </c>
      <c r="BH26" s="44">
        <v>218</v>
      </c>
      <c r="BI26"/>
      <c r="BJ26" s="40" t="s">
        <v>308</v>
      </c>
      <c r="BK26" s="44">
        <v>590</v>
      </c>
      <c r="BL26" s="44">
        <v>0.31648351648351647</v>
      </c>
      <c r="BM26" s="44">
        <v>0.57746478873239437</v>
      </c>
      <c r="BN26" s="44">
        <v>104</v>
      </c>
      <c r="BO26"/>
      <c r="BP26" s="40" t="s">
        <v>253</v>
      </c>
      <c r="BQ26" s="40" t="s">
        <v>133</v>
      </c>
      <c r="BR26" s="44">
        <v>7.3703703703703702</v>
      </c>
      <c r="BS26" s="44">
        <v>2.2962962962962963</v>
      </c>
      <c r="BT26" s="44">
        <v>5.0740740740740744</v>
      </c>
      <c r="BU26" s="44">
        <v>27</v>
      </c>
      <c r="BV26" s="44">
        <v>2016</v>
      </c>
      <c r="BX26" s="40" t="s">
        <v>1039</v>
      </c>
      <c r="BY26" s="40" t="s">
        <v>1003</v>
      </c>
      <c r="BZ26" s="44">
        <v>170</v>
      </c>
      <c r="CA26" s="44">
        <v>73</v>
      </c>
      <c r="CB26" s="44">
        <v>73</v>
      </c>
      <c r="CC26" s="44">
        <v>22</v>
      </c>
      <c r="CD26" s="44">
        <v>1996</v>
      </c>
      <c r="CF26" s="40" t="s">
        <v>1097</v>
      </c>
      <c r="CG26" s="44">
        <v>4.5777777777777775</v>
      </c>
      <c r="CH26" s="44">
        <v>1.8888888888888888</v>
      </c>
      <c r="CI26" s="44">
        <v>2.6888888888888891</v>
      </c>
      <c r="CJ26" s="44">
        <v>45</v>
      </c>
      <c r="CK26" s="44">
        <v>206</v>
      </c>
      <c r="CL26" s="44">
        <v>85</v>
      </c>
      <c r="CM26" s="44">
        <v>121</v>
      </c>
      <c r="CO26" s="40" t="s">
        <v>277</v>
      </c>
      <c r="CP26" s="44">
        <v>291</v>
      </c>
      <c r="CQ26" s="44">
        <v>78</v>
      </c>
      <c r="CR26" s="44">
        <v>213</v>
      </c>
      <c r="CS26" s="44">
        <v>115</v>
      </c>
      <c r="CU26" s="40" t="s">
        <v>936</v>
      </c>
      <c r="CV26" s="40" t="s">
        <v>937</v>
      </c>
      <c r="CW26" s="44">
        <v>3.3157894736842106</v>
      </c>
      <c r="CX26" s="44">
        <v>3.263157894736842</v>
      </c>
      <c r="CY26" s="44">
        <v>19</v>
      </c>
      <c r="CZ26" s="44">
        <v>1999</v>
      </c>
      <c r="DB26" s="40" t="s">
        <v>741</v>
      </c>
      <c r="DC26" s="40" t="s">
        <v>733</v>
      </c>
      <c r="DD26" s="44">
        <v>79</v>
      </c>
      <c r="DE26" s="44">
        <v>44</v>
      </c>
      <c r="DF26" s="44">
        <v>28</v>
      </c>
      <c r="DG26" s="44">
        <v>2018</v>
      </c>
      <c r="DI26" s="40" t="s">
        <v>1126</v>
      </c>
      <c r="DJ26" s="44">
        <v>2</v>
      </c>
      <c r="DK26" s="44">
        <v>2.1969696969696968</v>
      </c>
      <c r="DL26" s="44">
        <v>66</v>
      </c>
      <c r="DM26" s="44">
        <v>132</v>
      </c>
      <c r="DN26" s="44">
        <v>145</v>
      </c>
      <c r="DO26"/>
      <c r="DP26" s="40" t="s">
        <v>250</v>
      </c>
      <c r="DQ26" s="44">
        <v>133</v>
      </c>
      <c r="DR26" s="44">
        <v>162</v>
      </c>
      <c r="DS26" s="44">
        <v>101</v>
      </c>
      <c r="DT26"/>
      <c r="DU26" s="40" t="s">
        <v>979</v>
      </c>
      <c r="DV26" s="40" t="s">
        <v>921</v>
      </c>
      <c r="DW26" s="44">
        <v>2.3333333333333335</v>
      </c>
      <c r="DX26" s="44">
        <v>0</v>
      </c>
      <c r="DY26" s="44">
        <v>24</v>
      </c>
      <c r="DZ26" s="44">
        <v>1998</v>
      </c>
      <c r="EA26"/>
      <c r="EB26" s="40" t="s">
        <v>979</v>
      </c>
      <c r="EC26" s="40" t="s">
        <v>921</v>
      </c>
      <c r="ED26" s="44">
        <v>56</v>
      </c>
      <c r="EE26" s="44"/>
      <c r="EF26" s="44">
        <v>24</v>
      </c>
      <c r="EG26" s="44">
        <v>1998</v>
      </c>
      <c r="EI26" s="40" t="s">
        <v>997</v>
      </c>
      <c r="EJ26" s="44">
        <v>1.5671641791044777</v>
      </c>
      <c r="EK26" s="44">
        <v>0</v>
      </c>
      <c r="EL26" s="44">
        <v>67</v>
      </c>
      <c r="EM26" s="44">
        <v>105</v>
      </c>
      <c r="EN26" s="44"/>
      <c r="EO26"/>
      <c r="EP26" s="40" t="s">
        <v>1155</v>
      </c>
      <c r="EQ26" s="44">
        <v>102</v>
      </c>
      <c r="ER26" s="44"/>
      <c r="ES26" s="44">
        <v>62</v>
      </c>
      <c r="ET26"/>
      <c r="EU26" s="40" t="s">
        <v>327</v>
      </c>
      <c r="EV26" s="40" t="s">
        <v>278</v>
      </c>
      <c r="EW26" s="44">
        <v>0.31034482758620691</v>
      </c>
      <c r="EX26" s="44">
        <v>1.7241379310344827</v>
      </c>
      <c r="EY26" s="44">
        <v>29</v>
      </c>
      <c r="EZ26" s="44">
        <v>2013</v>
      </c>
      <c r="FB26" s="40" t="s">
        <v>254</v>
      </c>
      <c r="FC26" s="40" t="s">
        <v>132</v>
      </c>
      <c r="FD26" s="44">
        <v>7</v>
      </c>
      <c r="FE26" s="44">
        <v>62</v>
      </c>
      <c r="FF26" s="44">
        <v>27</v>
      </c>
      <c r="FG26" s="44">
        <v>2016</v>
      </c>
      <c r="FI26" s="40" t="s">
        <v>1264</v>
      </c>
      <c r="FJ26" s="44">
        <v>0.12307692307692308</v>
      </c>
      <c r="FK26" s="44">
        <v>0.76923076923076927</v>
      </c>
      <c r="FL26" s="44">
        <v>65</v>
      </c>
      <c r="FM26" s="44">
        <v>8</v>
      </c>
      <c r="FN26" s="44">
        <v>50</v>
      </c>
      <c r="FO26"/>
      <c r="FP26" s="40" t="s">
        <v>277</v>
      </c>
      <c r="FQ26" s="44">
        <v>7</v>
      </c>
      <c r="FR26" s="44">
        <v>173</v>
      </c>
      <c r="FS26" s="44">
        <v>115</v>
      </c>
      <c r="FU26" s="274" t="s">
        <v>368</v>
      </c>
      <c r="FV26" s="274" t="s">
        <v>325</v>
      </c>
      <c r="FW26" s="294">
        <v>0.41791044776119401</v>
      </c>
      <c r="FX26" s="281">
        <v>3.9411764705882355</v>
      </c>
      <c r="FY26" s="281">
        <v>1.6470588235294117</v>
      </c>
      <c r="FZ26" s="281">
        <v>17</v>
      </c>
      <c r="GA26" s="281">
        <v>2011</v>
      </c>
      <c r="GB26" s="281">
        <v>28</v>
      </c>
      <c r="GC26" s="282">
        <v>67</v>
      </c>
      <c r="GJ26" s="274" t="s">
        <v>1297</v>
      </c>
      <c r="GK26" s="274" t="s">
        <v>1293</v>
      </c>
      <c r="GL26" s="280">
        <v>0.36170212765957449</v>
      </c>
      <c r="GM26" s="281">
        <v>0.65384615384615385</v>
      </c>
      <c r="GN26" s="281">
        <v>1.8076923076923077</v>
      </c>
      <c r="GO26" s="281">
        <v>2022</v>
      </c>
      <c r="GP26" s="281">
        <v>17</v>
      </c>
      <c r="GQ26" s="282">
        <v>47</v>
      </c>
      <c r="GS26" s="274" t="s">
        <v>1297</v>
      </c>
      <c r="GT26" s="274" t="s">
        <v>1293</v>
      </c>
      <c r="GU26" s="280">
        <v>0.36170212765957449</v>
      </c>
      <c r="GV26" s="281">
        <v>17</v>
      </c>
      <c r="GW26" s="281">
        <v>47</v>
      </c>
      <c r="GX26" s="282">
        <v>2022</v>
      </c>
      <c r="GZ26" s="40" t="s">
        <v>325</v>
      </c>
      <c r="HA26" s="44">
        <v>68</v>
      </c>
      <c r="HB26" s="44">
        <v>196</v>
      </c>
      <c r="HC26" s="44">
        <v>153</v>
      </c>
      <c r="HD26" s="44">
        <v>349</v>
      </c>
      <c r="HE26" s="44">
        <v>81</v>
      </c>
      <c r="HF26" s="44">
        <v>124</v>
      </c>
      <c r="HG26" s="44">
        <v>221</v>
      </c>
      <c r="HH26" s="44">
        <v>545</v>
      </c>
      <c r="HI26" s="44">
        <v>93</v>
      </c>
      <c r="HJ26" s="44">
        <v>0.34693877551020408</v>
      </c>
      <c r="HK26" s="44">
        <v>0.40550458715596333</v>
      </c>
      <c r="HL26" s="44">
        <v>0.65322580645161288</v>
      </c>
      <c r="HM26" s="44">
        <v>0.73118279569892475</v>
      </c>
      <c r="HN26" s="44">
        <v>2.10752688172043</v>
      </c>
      <c r="HO26" s="44">
        <v>2.3763440860215055</v>
      </c>
      <c r="HP26" s="44">
        <v>5.860215053763441</v>
      </c>
      <c r="HQ26" s="44">
        <v>0.87096774193548387</v>
      </c>
      <c r="HR26" s="44">
        <v>1.3333333333333333</v>
      </c>
      <c r="HS26"/>
      <c r="HT26" s="40" t="s">
        <v>424</v>
      </c>
      <c r="HU26" s="44">
        <v>0.31111111111111112</v>
      </c>
      <c r="HV26" s="44">
        <v>0.31818181818181818</v>
      </c>
      <c r="HW26" s="44">
        <v>1.0227272727272727</v>
      </c>
      <c r="HX26" s="44">
        <v>44</v>
      </c>
      <c r="HY26" s="44">
        <v>14</v>
      </c>
      <c r="HZ26" s="44">
        <v>45</v>
      </c>
      <c r="IA26"/>
      <c r="IB26" s="40" t="s">
        <v>130</v>
      </c>
      <c r="IC26" s="44">
        <v>0.44226044226044225</v>
      </c>
      <c r="ID26" s="44">
        <v>1.6822429906542056</v>
      </c>
      <c r="IE26" s="44">
        <v>3.8037383177570092</v>
      </c>
      <c r="IF26" s="44">
        <v>107</v>
      </c>
      <c r="IG26" s="44">
        <v>180</v>
      </c>
      <c r="IH26" s="44">
        <v>407</v>
      </c>
      <c r="IJ26" s="40" t="s">
        <v>304</v>
      </c>
      <c r="IK26" s="88">
        <v>0.65819209039548021</v>
      </c>
      <c r="IL26" s="44">
        <v>2.1981132075471699</v>
      </c>
      <c r="IM26" s="44">
        <v>3.3396226415094339</v>
      </c>
      <c r="IN26" s="44">
        <v>106</v>
      </c>
      <c r="IO26" s="44">
        <v>233</v>
      </c>
      <c r="IP26" s="44">
        <v>354</v>
      </c>
      <c r="IQ26"/>
      <c r="IR26" s="40" t="s">
        <v>798</v>
      </c>
      <c r="IS26" s="40" t="s">
        <v>732</v>
      </c>
      <c r="IT26" s="44">
        <v>0.52263374485596703</v>
      </c>
      <c r="IU26" s="44">
        <v>4.7037037037037033</v>
      </c>
      <c r="IV26" s="44">
        <v>9</v>
      </c>
      <c r="IW26" s="44">
        <v>27</v>
      </c>
      <c r="IX26" s="44">
        <v>2019</v>
      </c>
      <c r="IY26" s="44">
        <v>127</v>
      </c>
      <c r="IZ26" s="44">
        <v>243</v>
      </c>
      <c r="JA26"/>
      <c r="JB26" s="40" t="s">
        <v>1185</v>
      </c>
      <c r="JC26" s="40" t="s">
        <v>1155</v>
      </c>
      <c r="JD26" s="44">
        <v>0.51515151515151514</v>
      </c>
      <c r="JE26" s="44">
        <v>3.6956521739130435</v>
      </c>
      <c r="JF26" s="44">
        <v>7.1739130434782608</v>
      </c>
      <c r="JG26" s="44">
        <v>1991</v>
      </c>
      <c r="JH26" s="44">
        <v>85</v>
      </c>
      <c r="JI26" s="44">
        <v>165</v>
      </c>
      <c r="JL26" s="40" t="s">
        <v>290</v>
      </c>
      <c r="JM26" s="40" t="s">
        <v>280</v>
      </c>
      <c r="JN26" s="44">
        <v>0.5</v>
      </c>
      <c r="JO26" s="44">
        <v>5.8823529411764705E-2</v>
      </c>
      <c r="JP26" s="44">
        <v>0.11764705882352941</v>
      </c>
      <c r="JQ26" s="44">
        <v>2015</v>
      </c>
      <c r="JR26" s="44">
        <v>17</v>
      </c>
      <c r="JS26" s="44">
        <v>1</v>
      </c>
      <c r="JT26" s="44">
        <v>2</v>
      </c>
      <c r="JU26"/>
      <c r="JV26" s="40" t="s">
        <v>1131</v>
      </c>
      <c r="JW26" s="40" t="s">
        <v>1095</v>
      </c>
      <c r="JX26" s="44">
        <v>0.70967741935483875</v>
      </c>
      <c r="JY26" s="44">
        <v>2.8695652173913042</v>
      </c>
      <c r="JZ26" s="44">
        <v>4.0434782608695654</v>
      </c>
      <c r="KA26" s="44">
        <v>1993</v>
      </c>
      <c r="KB26" s="44">
        <v>66</v>
      </c>
      <c r="KC26" s="44">
        <v>93</v>
      </c>
      <c r="KD26"/>
      <c r="KF26" s="40" t="s">
        <v>1264</v>
      </c>
      <c r="KG26" s="61">
        <v>26.204672364672366</v>
      </c>
      <c r="KH26" s="44">
        <v>65</v>
      </c>
      <c r="KJ26"/>
      <c r="KK26"/>
      <c r="KL26"/>
      <c r="KM26"/>
      <c r="KN26"/>
      <c r="KO26"/>
      <c r="KQ26"/>
      <c r="KR26"/>
      <c r="KS26"/>
      <c r="KT26"/>
      <c r="KU26"/>
      <c r="KV26"/>
      <c r="KX26"/>
      <c r="KY26"/>
      <c r="KZ26"/>
      <c r="LA26"/>
      <c r="LB26"/>
      <c r="LC26"/>
      <c r="LD26"/>
      <c r="LE26"/>
      <c r="LF26"/>
      <c r="LG26"/>
      <c r="LH26"/>
      <c r="LI26"/>
      <c r="LL26"/>
      <c r="LM26"/>
      <c r="LN26"/>
      <c r="LO26"/>
      <c r="LP26"/>
      <c r="LS26"/>
      <c r="LT26"/>
      <c r="LU26"/>
      <c r="LV26"/>
      <c r="LW26"/>
    </row>
    <row r="27" spans="1:335" ht="15">
      <c r="A27" s="74" t="s">
        <v>523</v>
      </c>
      <c r="B27" s="74">
        <v>2018</v>
      </c>
      <c r="C27" s="74">
        <v>2019</v>
      </c>
      <c r="D27" s="89" t="str">
        <f t="shared" si="0"/>
        <v>Nolan Turner, 2019</v>
      </c>
      <c r="E27" s="89" t="str">
        <f t="shared" si="1"/>
        <v>Nolan Turner, 2019-2018</v>
      </c>
      <c r="F27" s="74">
        <v>19</v>
      </c>
      <c r="G27" s="74"/>
      <c r="H27" s="74">
        <v>2</v>
      </c>
      <c r="I27" s="75">
        <f t="shared" si="2"/>
        <v>0</v>
      </c>
      <c r="J27" s="74">
        <v>6</v>
      </c>
      <c r="K27" s="74">
        <v>13</v>
      </c>
      <c r="L27" s="75">
        <f t="shared" si="3"/>
        <v>0.46153846153846156</v>
      </c>
      <c r="M27" s="74"/>
      <c r="N27" s="74">
        <v>3</v>
      </c>
      <c r="O27" s="75">
        <f t="shared" si="4"/>
        <v>0</v>
      </c>
      <c r="P27" s="74">
        <v>12</v>
      </c>
      <c r="Q27" s="74">
        <v>8</v>
      </c>
      <c r="R27" s="74">
        <v>22</v>
      </c>
      <c r="S27" s="74">
        <v>30</v>
      </c>
      <c r="T27" s="74">
        <v>4</v>
      </c>
      <c r="U27" s="74">
        <v>2</v>
      </c>
      <c r="V27" s="74">
        <v>1</v>
      </c>
      <c r="W27" s="74">
        <v>10</v>
      </c>
      <c r="X27" s="74">
        <v>23</v>
      </c>
      <c r="Y27" s="76">
        <f t="shared" si="5"/>
        <v>0.63157894736842102</v>
      </c>
      <c r="Z27" s="76">
        <f t="shared" si="6"/>
        <v>0.42105263157894735</v>
      </c>
      <c r="AA27" s="76">
        <f t="shared" si="7"/>
        <v>1.1578947368421053</v>
      </c>
      <c r="AB27" s="76">
        <f t="shared" si="8"/>
        <v>1.5789473684210527</v>
      </c>
      <c r="AC27" s="76">
        <f t="shared" si="9"/>
        <v>0.21052631578947367</v>
      </c>
      <c r="AD27" s="76">
        <f t="shared" si="10"/>
        <v>0.10526315789473684</v>
      </c>
      <c r="AE27" s="76">
        <f t="shared" si="11"/>
        <v>5.2631578947368418E-2</v>
      </c>
      <c r="AF27" s="76">
        <f t="shared" si="12"/>
        <v>0.52631578947368418</v>
      </c>
      <c r="AG27" s="76">
        <f t="shared" si="13"/>
        <v>1.2105263157894737</v>
      </c>
      <c r="AH27" s="69">
        <f t="shared" si="14"/>
        <v>0.10526315789473684</v>
      </c>
      <c r="AI27" s="69">
        <f t="shared" si="15"/>
        <v>0.15789473684210525</v>
      </c>
      <c r="AJ27" s="70">
        <f t="shared" si="16"/>
        <v>0.4</v>
      </c>
      <c r="AK27" s="69">
        <f t="shared" si="17"/>
        <v>0.78947368421052633</v>
      </c>
      <c r="AM27" s="40" t="s">
        <v>1039</v>
      </c>
      <c r="AN27" s="40" t="s">
        <v>1003</v>
      </c>
      <c r="AO27" s="61">
        <v>15.727272727272727</v>
      </c>
      <c r="AP27" s="62">
        <v>0.4061624649859944</v>
      </c>
      <c r="AQ27" s="62">
        <v>0.47572815533980584</v>
      </c>
      <c r="AR27" s="44">
        <v>22</v>
      </c>
      <c r="AS27" s="44">
        <v>1996</v>
      </c>
      <c r="AU27" s="40" t="s">
        <v>1037</v>
      </c>
      <c r="AV27" s="40" t="s">
        <v>997</v>
      </c>
      <c r="AW27" s="44">
        <v>383</v>
      </c>
      <c r="AX27" s="44">
        <v>0.50310559006211175</v>
      </c>
      <c r="AY27" s="44">
        <v>0.47967479674796748</v>
      </c>
      <c r="AZ27" s="44">
        <v>22</v>
      </c>
      <c r="BA27" s="44">
        <v>1996</v>
      </c>
      <c r="BC27" s="40" t="s">
        <v>278</v>
      </c>
      <c r="BD27" s="44">
        <v>8.8706896551724146</v>
      </c>
      <c r="BE27" s="44">
        <v>0.41749502982107356</v>
      </c>
      <c r="BF27" s="44">
        <v>0.45989304812834225</v>
      </c>
      <c r="BG27" s="44">
        <v>116</v>
      </c>
      <c r="BH27" s="44">
        <v>1029</v>
      </c>
      <c r="BI27"/>
      <c r="BJ27" s="40" t="s">
        <v>921</v>
      </c>
      <c r="BK27" s="44">
        <v>583</v>
      </c>
      <c r="BL27" s="44">
        <v>0.38735177865612647</v>
      </c>
      <c r="BM27" s="44">
        <v>0.6166666666666667</v>
      </c>
      <c r="BN27" s="44">
        <v>69</v>
      </c>
      <c r="BO27"/>
      <c r="BP27" s="40" t="s">
        <v>540</v>
      </c>
      <c r="BQ27" s="40" t="s">
        <v>129</v>
      </c>
      <c r="BR27" s="44">
        <v>7.0625</v>
      </c>
      <c r="BS27" s="44">
        <v>2.5</v>
      </c>
      <c r="BT27" s="44">
        <v>4.5625</v>
      </c>
      <c r="BU27" s="44">
        <v>16</v>
      </c>
      <c r="BV27" s="44">
        <v>2017</v>
      </c>
      <c r="BX27" s="40" t="s">
        <v>1282</v>
      </c>
      <c r="BY27" s="40" t="s">
        <v>793</v>
      </c>
      <c r="BZ27" s="44">
        <v>167</v>
      </c>
      <c r="CA27" s="44">
        <v>86</v>
      </c>
      <c r="CB27" s="44">
        <v>81</v>
      </c>
      <c r="CC27" s="44">
        <v>27</v>
      </c>
      <c r="CD27" s="44">
        <v>2022</v>
      </c>
      <c r="CF27" s="40" t="s">
        <v>390</v>
      </c>
      <c r="CG27" s="44">
        <v>4.5571428571428569</v>
      </c>
      <c r="CH27" s="44">
        <v>0.9285714285714286</v>
      </c>
      <c r="CI27" s="44">
        <v>3.6285714285714286</v>
      </c>
      <c r="CJ27" s="44">
        <v>70</v>
      </c>
      <c r="CK27" s="44">
        <v>319</v>
      </c>
      <c r="CL27" s="44">
        <v>65</v>
      </c>
      <c r="CM27" s="44">
        <v>254</v>
      </c>
      <c r="CO27" s="40" t="s">
        <v>794</v>
      </c>
      <c r="CP27" s="44">
        <v>281</v>
      </c>
      <c r="CQ27" s="44">
        <v>111</v>
      </c>
      <c r="CR27" s="44">
        <v>170</v>
      </c>
      <c r="CS27" s="44">
        <v>100</v>
      </c>
      <c r="CU27" s="40" t="s">
        <v>1295</v>
      </c>
      <c r="CV27" s="40" t="s">
        <v>1264</v>
      </c>
      <c r="CW27" s="44">
        <v>3.2962962962962963</v>
      </c>
      <c r="CX27" s="44">
        <v>1.5555555555555556</v>
      </c>
      <c r="CY27" s="44">
        <v>27</v>
      </c>
      <c r="CZ27" s="44">
        <v>2022</v>
      </c>
      <c r="DB27" s="40" t="s">
        <v>1341</v>
      </c>
      <c r="DC27" s="40" t="s">
        <v>1262</v>
      </c>
      <c r="DD27" s="44">
        <v>78</v>
      </c>
      <c r="DE27" s="44">
        <v>78</v>
      </c>
      <c r="DF27" s="44">
        <v>26</v>
      </c>
      <c r="DG27" s="44">
        <v>2023</v>
      </c>
      <c r="DI27" s="40" t="s">
        <v>464</v>
      </c>
      <c r="DJ27" s="44">
        <v>1.9661016949152543</v>
      </c>
      <c r="DK27" s="44">
        <v>3</v>
      </c>
      <c r="DL27" s="44">
        <v>59</v>
      </c>
      <c r="DM27" s="44">
        <v>116</v>
      </c>
      <c r="DN27" s="44">
        <v>177</v>
      </c>
      <c r="DO27"/>
      <c r="DP27" s="40" t="s">
        <v>1126</v>
      </c>
      <c r="DQ27" s="44">
        <v>132</v>
      </c>
      <c r="DR27" s="44">
        <v>145</v>
      </c>
      <c r="DS27" s="44">
        <v>66</v>
      </c>
      <c r="DT27"/>
      <c r="DU27" s="40" t="s">
        <v>1344</v>
      </c>
      <c r="DV27" s="40" t="s">
        <v>1292</v>
      </c>
      <c r="DW27" s="44">
        <v>2.3076923076923075</v>
      </c>
      <c r="DX27" s="44">
        <v>1.8076923076923077</v>
      </c>
      <c r="DY27" s="44">
        <v>26</v>
      </c>
      <c r="DZ27" s="44">
        <v>2023</v>
      </c>
      <c r="EA27"/>
      <c r="EB27" s="40" t="s">
        <v>1177</v>
      </c>
      <c r="EC27" s="40" t="s">
        <v>1153</v>
      </c>
      <c r="ED27" s="44">
        <v>55</v>
      </c>
      <c r="EE27" s="44"/>
      <c r="EF27" s="44">
        <v>23</v>
      </c>
      <c r="EG27" s="44">
        <v>1991</v>
      </c>
      <c r="EI27" s="40" t="s">
        <v>1153</v>
      </c>
      <c r="EJ27" s="44">
        <v>1.4838709677419355</v>
      </c>
      <c r="EK27" s="44">
        <v>0</v>
      </c>
      <c r="EL27" s="44">
        <v>62</v>
      </c>
      <c r="EM27" s="44">
        <v>92</v>
      </c>
      <c r="EN27" s="44"/>
      <c r="EO27"/>
      <c r="EP27" s="40" t="s">
        <v>921</v>
      </c>
      <c r="EQ27" s="44">
        <v>102</v>
      </c>
      <c r="ER27" s="44"/>
      <c r="ES27" s="44">
        <v>69</v>
      </c>
      <c r="ET27"/>
      <c r="EU27" s="40" t="s">
        <v>406</v>
      </c>
      <c r="EV27" s="40" t="s">
        <v>387</v>
      </c>
      <c r="EW27" s="44">
        <v>0.30769230769230771</v>
      </c>
      <c r="EX27" s="44">
        <v>0</v>
      </c>
      <c r="EY27" s="44">
        <v>26</v>
      </c>
      <c r="EZ27" s="44">
        <v>2008</v>
      </c>
      <c r="FB27" s="40" t="s">
        <v>427</v>
      </c>
      <c r="FC27" s="40" t="s">
        <v>390</v>
      </c>
      <c r="FD27" s="44">
        <v>7</v>
      </c>
      <c r="FE27" s="44"/>
      <c r="FF27" s="44">
        <v>22</v>
      </c>
      <c r="FG27" s="44">
        <v>2008</v>
      </c>
      <c r="FI27" s="40" t="s">
        <v>279</v>
      </c>
      <c r="FJ27" s="44">
        <v>0.12173913043478261</v>
      </c>
      <c r="FK27" s="44">
        <v>1.4260869565217391</v>
      </c>
      <c r="FL27" s="44">
        <v>115</v>
      </c>
      <c r="FM27" s="44">
        <v>14</v>
      </c>
      <c r="FN27" s="44">
        <v>164</v>
      </c>
      <c r="FO27"/>
      <c r="FP27" s="40" t="s">
        <v>131</v>
      </c>
      <c r="FQ27" s="44">
        <v>7</v>
      </c>
      <c r="FR27" s="44">
        <v>174</v>
      </c>
      <c r="FS27" s="44">
        <v>106</v>
      </c>
      <c r="FU27" s="274" t="s">
        <v>1283</v>
      </c>
      <c r="FV27" s="274" t="s">
        <v>794</v>
      </c>
      <c r="FW27" s="294">
        <v>0.40361445783132532</v>
      </c>
      <c r="FX27" s="281">
        <v>6.1481481481481479</v>
      </c>
      <c r="FY27" s="281">
        <v>2.4814814814814814</v>
      </c>
      <c r="FZ27" s="281">
        <v>27</v>
      </c>
      <c r="GA27" s="281">
        <v>2022</v>
      </c>
      <c r="GB27" s="281">
        <v>67</v>
      </c>
      <c r="GC27" s="282">
        <v>166</v>
      </c>
      <c r="GJ27" s="274" t="s">
        <v>1131</v>
      </c>
      <c r="GK27" s="274" t="s">
        <v>1095</v>
      </c>
      <c r="GL27" s="280">
        <v>0.35606060606060608</v>
      </c>
      <c r="GM27" s="281">
        <v>2.0434782608695654</v>
      </c>
      <c r="GN27" s="281">
        <v>5.7391304347826084</v>
      </c>
      <c r="GO27" s="281">
        <v>1993</v>
      </c>
      <c r="GP27" s="281">
        <v>47</v>
      </c>
      <c r="GQ27" s="282">
        <v>132</v>
      </c>
      <c r="GS27" s="274" t="s">
        <v>1131</v>
      </c>
      <c r="GT27" s="274" t="s">
        <v>1095</v>
      </c>
      <c r="GU27" s="280">
        <v>0.35606060606060608</v>
      </c>
      <c r="GV27" s="281">
        <v>47</v>
      </c>
      <c r="GW27" s="281">
        <v>132</v>
      </c>
      <c r="GX27" s="282">
        <v>1993</v>
      </c>
      <c r="GZ27" s="40" t="s">
        <v>345</v>
      </c>
      <c r="HA27" s="44">
        <v>0</v>
      </c>
      <c r="HB27" s="44">
        <v>0</v>
      </c>
      <c r="HC27" s="44">
        <v>140</v>
      </c>
      <c r="HD27" s="44">
        <v>348</v>
      </c>
      <c r="HE27" s="44">
        <v>36</v>
      </c>
      <c r="HF27" s="44">
        <v>88</v>
      </c>
      <c r="HG27" s="44">
        <v>140</v>
      </c>
      <c r="HH27" s="44">
        <v>348</v>
      </c>
      <c r="HI27" s="44">
        <v>76</v>
      </c>
      <c r="HJ27" s="44" t="e">
        <v>#DIV/0!</v>
      </c>
      <c r="HK27" s="44">
        <v>0.40229885057471265</v>
      </c>
      <c r="HL27" s="44">
        <v>0.40909090909090912</v>
      </c>
      <c r="HM27" s="44">
        <v>0</v>
      </c>
      <c r="HN27" s="44">
        <v>0</v>
      </c>
      <c r="HO27" s="44">
        <v>1.8421052631578947</v>
      </c>
      <c r="HP27" s="44">
        <v>4.5789473684210522</v>
      </c>
      <c r="HQ27" s="44">
        <v>0.47368421052631576</v>
      </c>
      <c r="HR27" s="44">
        <v>1.1578947368421053</v>
      </c>
      <c r="HS27"/>
      <c r="HT27" s="40" t="s">
        <v>964</v>
      </c>
      <c r="HU27" s="44">
        <v>0.310126582278481</v>
      </c>
      <c r="HV27" s="44">
        <v>0.64473684210526316</v>
      </c>
      <c r="HW27" s="44">
        <v>2.0789473684210527</v>
      </c>
      <c r="HX27" s="44">
        <v>76</v>
      </c>
      <c r="HY27" s="44">
        <v>49</v>
      </c>
      <c r="HZ27" s="44">
        <v>158</v>
      </c>
      <c r="IA27"/>
      <c r="IB27" s="40" t="s">
        <v>968</v>
      </c>
      <c r="IC27" s="44">
        <v>0.43840579710144928</v>
      </c>
      <c r="ID27" s="44">
        <v>2.1228070175438596</v>
      </c>
      <c r="IE27" s="44">
        <v>4.8421052631578947</v>
      </c>
      <c r="IF27" s="44">
        <v>57</v>
      </c>
      <c r="IG27" s="44">
        <v>121</v>
      </c>
      <c r="IH27" s="44">
        <v>276</v>
      </c>
      <c r="IJ27" s="40" t="s">
        <v>939</v>
      </c>
      <c r="IK27" s="88">
        <v>0.65384615384615385</v>
      </c>
      <c r="IL27" s="44">
        <v>1.7</v>
      </c>
      <c r="IM27" s="44">
        <v>2.6</v>
      </c>
      <c r="IN27" s="44">
        <v>20</v>
      </c>
      <c r="IO27" s="44">
        <v>34</v>
      </c>
      <c r="IP27" s="44">
        <v>52</v>
      </c>
      <c r="IQ27"/>
      <c r="IR27" s="40" t="s">
        <v>1244</v>
      </c>
      <c r="IS27" s="40" t="s">
        <v>794</v>
      </c>
      <c r="IT27" s="44">
        <v>0.51937984496124034</v>
      </c>
      <c r="IU27" s="44">
        <v>3.1904761904761907</v>
      </c>
      <c r="IV27" s="44">
        <v>6.1428571428571432</v>
      </c>
      <c r="IW27" s="44">
        <v>21</v>
      </c>
      <c r="IX27" s="44">
        <v>2021</v>
      </c>
      <c r="IY27" s="44">
        <v>67</v>
      </c>
      <c r="IZ27" s="44">
        <v>129</v>
      </c>
      <c r="JA27"/>
      <c r="JB27" s="40" t="s">
        <v>1209</v>
      </c>
      <c r="JC27" s="40" t="s">
        <v>732</v>
      </c>
      <c r="JD27" s="44">
        <v>0.51254480286738346</v>
      </c>
      <c r="JE27" s="44">
        <v>5.5</v>
      </c>
      <c r="JF27" s="44">
        <v>10.73076923076923</v>
      </c>
      <c r="JG27" s="44">
        <v>2020</v>
      </c>
      <c r="JH27" s="44">
        <v>143</v>
      </c>
      <c r="JI27" s="44">
        <v>279</v>
      </c>
      <c r="JL27" s="40" t="s">
        <v>307</v>
      </c>
      <c r="JM27" s="40" t="s">
        <v>308</v>
      </c>
      <c r="JN27" s="44">
        <v>0.6</v>
      </c>
      <c r="JO27" s="44">
        <v>1.4</v>
      </c>
      <c r="JP27" s="44">
        <v>2.3333333333333335</v>
      </c>
      <c r="JQ27" s="44">
        <v>2014</v>
      </c>
      <c r="JR27" s="44">
        <v>30</v>
      </c>
      <c r="JS27" s="44">
        <v>42</v>
      </c>
      <c r="JT27" s="44">
        <v>70</v>
      </c>
      <c r="JU27"/>
      <c r="JV27" s="40" t="s">
        <v>427</v>
      </c>
      <c r="JW27" s="40" t="s">
        <v>390</v>
      </c>
      <c r="JX27" s="44">
        <v>0.7010309278350515</v>
      </c>
      <c r="JY27" s="44">
        <v>3.0909090909090908</v>
      </c>
      <c r="JZ27" s="44">
        <v>4.4090909090909092</v>
      </c>
      <c r="KA27" s="44">
        <v>2008</v>
      </c>
      <c r="KB27" s="44">
        <v>68</v>
      </c>
      <c r="KC27" s="44">
        <v>97</v>
      </c>
      <c r="KD27"/>
      <c r="KF27" s="40" t="s">
        <v>1096</v>
      </c>
      <c r="KG27" s="61">
        <v>24.8574016563147</v>
      </c>
      <c r="KH27" s="44">
        <v>75</v>
      </c>
      <c r="KJ27"/>
      <c r="KK27"/>
      <c r="KL27"/>
      <c r="KM27"/>
      <c r="KN27"/>
      <c r="KO27"/>
      <c r="KQ27"/>
      <c r="KR27"/>
      <c r="KS27"/>
      <c r="KT27"/>
      <c r="KU27"/>
      <c r="KV27"/>
      <c r="KX27"/>
      <c r="KY27"/>
      <c r="KZ27"/>
      <c r="LA27"/>
      <c r="LB27"/>
      <c r="LC27"/>
      <c r="LD27"/>
      <c r="LE27"/>
      <c r="LF27"/>
      <c r="LG27"/>
      <c r="LH27"/>
      <c r="LI27"/>
      <c r="LL27"/>
      <c r="LM27"/>
      <c r="LN27"/>
      <c r="LO27"/>
      <c r="LP27"/>
      <c r="LS27"/>
      <c r="LT27"/>
      <c r="LU27"/>
      <c r="LV27"/>
      <c r="LW27"/>
    </row>
    <row r="28" spans="1:335" ht="15">
      <c r="A28" s="74" t="s">
        <v>730</v>
      </c>
      <c r="B28" s="74">
        <v>2018</v>
      </c>
      <c r="C28" s="74">
        <v>2018</v>
      </c>
      <c r="D28" s="89" t="str">
        <f t="shared" si="0"/>
        <v>Robert Crawford, 2018</v>
      </c>
      <c r="E28" s="89" t="str">
        <f t="shared" si="1"/>
        <v>Robert Crawford, 2018-2018</v>
      </c>
      <c r="F28" s="74">
        <v>16</v>
      </c>
      <c r="G28" s="74"/>
      <c r="H28" s="74">
        <v>3</v>
      </c>
      <c r="I28" s="75">
        <f t="shared" si="2"/>
        <v>0</v>
      </c>
      <c r="J28" s="74">
        <v>10</v>
      </c>
      <c r="K28" s="74">
        <v>15</v>
      </c>
      <c r="L28" s="75">
        <f t="shared" si="3"/>
        <v>0.66666666666666663</v>
      </c>
      <c r="M28" s="74">
        <v>1</v>
      </c>
      <c r="N28" s="74">
        <v>4</v>
      </c>
      <c r="O28" s="75">
        <f t="shared" si="4"/>
        <v>0.25</v>
      </c>
      <c r="P28" s="74">
        <v>21</v>
      </c>
      <c r="Q28" s="74">
        <v>5</v>
      </c>
      <c r="R28" s="74">
        <v>10</v>
      </c>
      <c r="S28" s="74">
        <v>15</v>
      </c>
      <c r="T28" s="74">
        <v>5</v>
      </c>
      <c r="U28" s="74"/>
      <c r="V28" s="74"/>
      <c r="W28" s="74">
        <v>10</v>
      </c>
      <c r="X28" s="74">
        <v>14</v>
      </c>
      <c r="Y28" s="76">
        <f t="shared" si="5"/>
        <v>1.3125</v>
      </c>
      <c r="Z28" s="76">
        <f t="shared" si="6"/>
        <v>0.3125</v>
      </c>
      <c r="AA28" s="76">
        <f t="shared" si="7"/>
        <v>0.625</v>
      </c>
      <c r="AB28" s="76">
        <f t="shared" si="8"/>
        <v>0.9375</v>
      </c>
      <c r="AC28" s="76">
        <f t="shared" si="9"/>
        <v>0.3125</v>
      </c>
      <c r="AD28" s="76">
        <f t="shared" si="10"/>
        <v>0</v>
      </c>
      <c r="AE28" s="76">
        <f t="shared" si="11"/>
        <v>0</v>
      </c>
      <c r="AF28" s="76">
        <f t="shared" si="12"/>
        <v>0.625</v>
      </c>
      <c r="AG28" s="76">
        <f t="shared" si="13"/>
        <v>0.875</v>
      </c>
      <c r="AH28" s="69">
        <f t="shared" si="14"/>
        <v>0.1875</v>
      </c>
      <c r="AI28" s="69">
        <f t="shared" si="15"/>
        <v>0.25</v>
      </c>
      <c r="AJ28" s="70">
        <f t="shared" si="16"/>
        <v>0.55555555555555558</v>
      </c>
      <c r="AK28" s="69">
        <f t="shared" si="17"/>
        <v>1.125</v>
      </c>
      <c r="AM28" s="40" t="s">
        <v>285</v>
      </c>
      <c r="AN28" s="40" t="s">
        <v>135</v>
      </c>
      <c r="AO28" s="61">
        <v>15.37037037037037</v>
      </c>
      <c r="AP28" s="62">
        <v>0.38309859154929576</v>
      </c>
      <c r="AQ28" s="62">
        <v>0.74137931034482762</v>
      </c>
      <c r="AR28" s="44">
        <v>27</v>
      </c>
      <c r="AS28" s="44">
        <v>2015</v>
      </c>
      <c r="AU28" s="40" t="s">
        <v>1209</v>
      </c>
      <c r="AV28" s="40" t="s">
        <v>732</v>
      </c>
      <c r="AW28" s="44">
        <v>383</v>
      </c>
      <c r="AX28" s="44">
        <v>0.51254480286738346</v>
      </c>
      <c r="AY28" s="44">
        <v>0.68354430379746833</v>
      </c>
      <c r="AZ28" s="44">
        <v>26</v>
      </c>
      <c r="BA28" s="44">
        <v>2020</v>
      </c>
      <c r="BC28" s="40" t="s">
        <v>921</v>
      </c>
      <c r="BD28" s="44">
        <v>8.4492753623188399</v>
      </c>
      <c r="BE28" s="44">
        <v>0.38735177865612647</v>
      </c>
      <c r="BF28" s="44">
        <v>0.6166666666666667</v>
      </c>
      <c r="BG28" s="44">
        <v>69</v>
      </c>
      <c r="BH28" s="44">
        <v>583</v>
      </c>
      <c r="BI28"/>
      <c r="BJ28" s="40" t="s">
        <v>464</v>
      </c>
      <c r="BK28" s="44">
        <v>581</v>
      </c>
      <c r="BL28" s="44">
        <v>0.3001531393568147</v>
      </c>
      <c r="BM28" s="44">
        <v>0.57608695652173914</v>
      </c>
      <c r="BN28" s="44">
        <v>59</v>
      </c>
      <c r="BO28"/>
      <c r="BP28" s="40" t="s">
        <v>1341</v>
      </c>
      <c r="BQ28" s="40" t="s">
        <v>1262</v>
      </c>
      <c r="BR28" s="44">
        <v>7.0384615384615383</v>
      </c>
      <c r="BS28" s="44">
        <v>2.9230769230769229</v>
      </c>
      <c r="BT28" s="44">
        <v>4.115384615384615</v>
      </c>
      <c r="BU28" s="44">
        <v>26</v>
      </c>
      <c r="BV28" s="44">
        <v>2023</v>
      </c>
      <c r="BX28" s="40" t="s">
        <v>1102</v>
      </c>
      <c r="BY28" s="40" t="s">
        <v>1097</v>
      </c>
      <c r="BZ28" s="44">
        <v>166</v>
      </c>
      <c r="CA28" s="44">
        <v>67</v>
      </c>
      <c r="CB28" s="44">
        <v>99</v>
      </c>
      <c r="CC28" s="44">
        <v>22</v>
      </c>
      <c r="CD28" s="44">
        <v>1994</v>
      </c>
      <c r="CF28" s="40" t="s">
        <v>943</v>
      </c>
      <c r="CG28" s="44">
        <v>4.3953488372093021</v>
      </c>
      <c r="CH28" s="44">
        <v>3.8372093023255816</v>
      </c>
      <c r="CI28" s="44">
        <v>2.6511627906976742</v>
      </c>
      <c r="CJ28" s="44">
        <v>43</v>
      </c>
      <c r="CK28" s="44">
        <v>189</v>
      </c>
      <c r="CL28" s="44">
        <v>165</v>
      </c>
      <c r="CM28" s="44">
        <v>114</v>
      </c>
      <c r="CO28" s="40" t="s">
        <v>425</v>
      </c>
      <c r="CP28" s="44">
        <v>275</v>
      </c>
      <c r="CQ28" s="44">
        <v>107</v>
      </c>
      <c r="CR28" s="44">
        <v>168</v>
      </c>
      <c r="CS28" s="44">
        <v>50</v>
      </c>
      <c r="CU28" s="40" t="s">
        <v>796</v>
      </c>
      <c r="CV28" s="40" t="s">
        <v>533</v>
      </c>
      <c r="CW28" s="44">
        <v>3.2592592592592591</v>
      </c>
      <c r="CX28" s="44">
        <v>2.3703703703703702</v>
      </c>
      <c r="CY28" s="44">
        <v>27</v>
      </c>
      <c r="CZ28" s="44">
        <v>2019</v>
      </c>
      <c r="DB28" s="40" t="s">
        <v>285</v>
      </c>
      <c r="DC28" s="40" t="s">
        <v>135</v>
      </c>
      <c r="DD28" s="44">
        <v>78</v>
      </c>
      <c r="DE28" s="44">
        <v>65</v>
      </c>
      <c r="DF28" s="44">
        <v>27</v>
      </c>
      <c r="DG28" s="44">
        <v>2015</v>
      </c>
      <c r="DI28" s="40" t="s">
        <v>1001</v>
      </c>
      <c r="DJ28" s="44">
        <v>1.9642857142857142</v>
      </c>
      <c r="DK28" s="44">
        <v>1.5892857142857142</v>
      </c>
      <c r="DL28" s="44">
        <v>56</v>
      </c>
      <c r="DM28" s="44">
        <v>110</v>
      </c>
      <c r="DN28" s="44">
        <v>89</v>
      </c>
      <c r="DO28"/>
      <c r="DP28" s="40" t="s">
        <v>1178</v>
      </c>
      <c r="DQ28" s="44">
        <v>122</v>
      </c>
      <c r="DR28" s="44">
        <v>81</v>
      </c>
      <c r="DS28" s="44">
        <v>40</v>
      </c>
      <c r="DT28"/>
      <c r="DU28" s="40" t="s">
        <v>744</v>
      </c>
      <c r="DV28" s="40" t="s">
        <v>129</v>
      </c>
      <c r="DW28" s="44">
        <v>2.3043478260869565</v>
      </c>
      <c r="DX28" s="44">
        <v>2.5652173913043477</v>
      </c>
      <c r="DY28" s="44">
        <v>23</v>
      </c>
      <c r="DZ28" s="44">
        <v>2018</v>
      </c>
      <c r="EA28"/>
      <c r="EB28" s="40" t="s">
        <v>1184</v>
      </c>
      <c r="EC28" s="40" t="s">
        <v>1179</v>
      </c>
      <c r="ED28" s="44">
        <v>55</v>
      </c>
      <c r="EE28" s="44"/>
      <c r="EF28" s="44">
        <v>20</v>
      </c>
      <c r="EG28" s="44">
        <v>1991</v>
      </c>
      <c r="EI28" s="40" t="s">
        <v>1098</v>
      </c>
      <c r="EJ28" s="44">
        <v>1.4821428571428572</v>
      </c>
      <c r="EK28" s="44">
        <v>0</v>
      </c>
      <c r="EL28" s="44">
        <v>56</v>
      </c>
      <c r="EM28" s="44">
        <v>83</v>
      </c>
      <c r="EN28" s="44"/>
      <c r="EO28"/>
      <c r="EP28" s="40" t="s">
        <v>464</v>
      </c>
      <c r="EQ28" s="44">
        <v>101</v>
      </c>
      <c r="ER28" s="44">
        <v>103</v>
      </c>
      <c r="ES28" s="44">
        <v>59</v>
      </c>
      <c r="ET28"/>
      <c r="EU28" s="40" t="s">
        <v>796</v>
      </c>
      <c r="EV28" s="40" t="s">
        <v>533</v>
      </c>
      <c r="EW28" s="44">
        <v>0.29629629629629628</v>
      </c>
      <c r="EX28" s="44">
        <v>1.8148148148148149</v>
      </c>
      <c r="EY28" s="44">
        <v>27</v>
      </c>
      <c r="EZ28" s="44">
        <v>2019</v>
      </c>
      <c r="FB28" s="40" t="s">
        <v>388</v>
      </c>
      <c r="FC28" s="40" t="s">
        <v>387</v>
      </c>
      <c r="FD28" s="44">
        <v>7</v>
      </c>
      <c r="FE28" s="44">
        <v>82</v>
      </c>
      <c r="FF28" s="44">
        <v>24</v>
      </c>
      <c r="FG28" s="44">
        <v>2009</v>
      </c>
      <c r="FI28" s="40" t="s">
        <v>345</v>
      </c>
      <c r="FJ28" s="44">
        <v>0.11842105263157894</v>
      </c>
      <c r="FK28" s="44">
        <v>0.64473684210526316</v>
      </c>
      <c r="FL28" s="44">
        <v>76</v>
      </c>
      <c r="FM28" s="44">
        <v>9</v>
      </c>
      <c r="FN28" s="44">
        <v>49</v>
      </c>
      <c r="FO28"/>
      <c r="FP28" s="40" t="s">
        <v>1266</v>
      </c>
      <c r="FQ28" s="44">
        <v>7</v>
      </c>
      <c r="FR28" s="44">
        <v>70</v>
      </c>
      <c r="FS28" s="44">
        <v>60</v>
      </c>
      <c r="FU28" s="274" t="s">
        <v>1280</v>
      </c>
      <c r="FV28" s="274" t="s">
        <v>1207</v>
      </c>
      <c r="FW28" s="294">
        <v>0.40109890109890112</v>
      </c>
      <c r="FX28" s="281">
        <v>7.28</v>
      </c>
      <c r="FY28" s="281">
        <v>2.92</v>
      </c>
      <c r="FZ28" s="281">
        <v>25</v>
      </c>
      <c r="GA28" s="281">
        <v>2022</v>
      </c>
      <c r="GB28" s="281">
        <v>73</v>
      </c>
      <c r="GC28" s="282">
        <v>182</v>
      </c>
      <c r="GJ28" s="274" t="s">
        <v>1340</v>
      </c>
      <c r="GK28" s="274" t="s">
        <v>1264</v>
      </c>
      <c r="GL28" s="280">
        <v>0.35294117647058826</v>
      </c>
      <c r="GM28" s="281">
        <v>1.44</v>
      </c>
      <c r="GN28" s="281">
        <v>4.08</v>
      </c>
      <c r="GO28" s="281">
        <v>2023</v>
      </c>
      <c r="GP28" s="281">
        <v>36</v>
      </c>
      <c r="GQ28" s="282">
        <v>102</v>
      </c>
      <c r="GS28" s="274" t="s">
        <v>1340</v>
      </c>
      <c r="GT28" s="274" t="s">
        <v>1264</v>
      </c>
      <c r="GU28" s="280">
        <v>0.35294117647058826</v>
      </c>
      <c r="GV28" s="281">
        <v>36</v>
      </c>
      <c r="GW28" s="281">
        <v>102</v>
      </c>
      <c r="GX28" s="282">
        <v>2023</v>
      </c>
      <c r="GZ28" s="40" t="s">
        <v>687</v>
      </c>
      <c r="HA28" s="44"/>
      <c r="HB28" s="44"/>
      <c r="HC28" s="44"/>
      <c r="HD28" s="44"/>
      <c r="HE28" s="44"/>
      <c r="HF28" s="44"/>
      <c r="HG28" s="44">
        <v>0</v>
      </c>
      <c r="HH28" s="44">
        <v>0</v>
      </c>
      <c r="HI28" s="44">
        <v>30</v>
      </c>
      <c r="HJ28" s="44" t="e">
        <v>#DIV/0!</v>
      </c>
      <c r="HK28" s="44" t="e">
        <v>#DIV/0!</v>
      </c>
      <c r="HL28" s="44" t="e">
        <v>#DIV/0!</v>
      </c>
      <c r="HM28" s="44">
        <v>0</v>
      </c>
      <c r="HN28" s="44">
        <v>0</v>
      </c>
      <c r="HO28" s="44">
        <v>0</v>
      </c>
      <c r="HP28" s="44">
        <v>0</v>
      </c>
      <c r="HQ28" s="44">
        <v>0</v>
      </c>
      <c r="HR28" s="44">
        <v>0</v>
      </c>
      <c r="HS28"/>
      <c r="HT28" s="40" t="s">
        <v>919</v>
      </c>
      <c r="HU28" s="44">
        <v>0.30303030303030304</v>
      </c>
      <c r="HV28" s="44">
        <v>0.30303030303030304</v>
      </c>
      <c r="HW28" s="44">
        <v>1</v>
      </c>
      <c r="HX28" s="44">
        <v>33</v>
      </c>
      <c r="HY28" s="44">
        <v>10</v>
      </c>
      <c r="HZ28" s="44">
        <v>33</v>
      </c>
      <c r="IA28"/>
      <c r="IB28" s="40" t="s">
        <v>1127</v>
      </c>
      <c r="IC28" s="44">
        <v>0.43283582089552236</v>
      </c>
      <c r="ID28" s="44">
        <v>1.2608695652173914</v>
      </c>
      <c r="IE28" s="44">
        <v>2.9130434782608696</v>
      </c>
      <c r="IF28" s="44">
        <v>23</v>
      </c>
      <c r="IG28" s="44">
        <v>29</v>
      </c>
      <c r="IH28" s="44">
        <v>67</v>
      </c>
      <c r="IJ28" s="40" t="s">
        <v>325</v>
      </c>
      <c r="IK28" s="88">
        <v>0.65322580645161288</v>
      </c>
      <c r="IL28" s="44">
        <v>0.87096774193548387</v>
      </c>
      <c r="IM28" s="44">
        <v>1.3333333333333333</v>
      </c>
      <c r="IN28" s="44">
        <v>93</v>
      </c>
      <c r="IO28" s="44">
        <v>81</v>
      </c>
      <c r="IP28" s="44">
        <v>124</v>
      </c>
      <c r="IQ28"/>
      <c r="IR28" s="40" t="s">
        <v>348</v>
      </c>
      <c r="IS28" s="40" t="s">
        <v>279</v>
      </c>
      <c r="IT28" s="44">
        <v>0.51898734177215189</v>
      </c>
      <c r="IU28" s="44">
        <v>1.4137931034482758</v>
      </c>
      <c r="IV28" s="44">
        <v>2.7241379310344827</v>
      </c>
      <c r="IW28" s="44">
        <v>29</v>
      </c>
      <c r="IX28" s="44">
        <v>2013</v>
      </c>
      <c r="IY28" s="44">
        <v>41</v>
      </c>
      <c r="IZ28" s="44">
        <v>79</v>
      </c>
      <c r="JA28"/>
      <c r="JB28" s="40" t="s">
        <v>1280</v>
      </c>
      <c r="JC28" s="40" t="s">
        <v>1207</v>
      </c>
      <c r="JD28" s="44">
        <v>0.51200000000000001</v>
      </c>
      <c r="JE28" s="44">
        <v>7.68</v>
      </c>
      <c r="JF28" s="44">
        <v>15</v>
      </c>
      <c r="JG28" s="44">
        <v>2022</v>
      </c>
      <c r="JH28" s="44">
        <v>192</v>
      </c>
      <c r="JI28" s="44">
        <v>375</v>
      </c>
      <c r="JL28" s="40" t="s">
        <v>309</v>
      </c>
      <c r="JM28" s="40" t="s">
        <v>277</v>
      </c>
      <c r="JN28" s="44">
        <v>0.48648648648648651</v>
      </c>
      <c r="JO28" s="44">
        <v>1.8620689655172413</v>
      </c>
      <c r="JP28" s="44">
        <v>3.8275862068965516</v>
      </c>
      <c r="JQ28" s="44">
        <v>2014</v>
      </c>
      <c r="JR28" s="44">
        <v>29</v>
      </c>
      <c r="JS28" s="44">
        <v>54</v>
      </c>
      <c r="JT28" s="44">
        <v>111</v>
      </c>
      <c r="JU28"/>
      <c r="JV28" s="40" t="s">
        <v>798</v>
      </c>
      <c r="JW28" s="40" t="s">
        <v>732</v>
      </c>
      <c r="JX28" s="44">
        <v>0.69620253164556967</v>
      </c>
      <c r="JY28" s="44">
        <v>2.0370370370370372</v>
      </c>
      <c r="JZ28" s="44">
        <v>2.925925925925926</v>
      </c>
      <c r="KA28" s="44">
        <v>2019</v>
      </c>
      <c r="KB28" s="44">
        <v>55</v>
      </c>
      <c r="KC28" s="44">
        <v>79</v>
      </c>
      <c r="KD28"/>
      <c r="KF28" s="40" t="s">
        <v>1030</v>
      </c>
      <c r="KG28" s="61">
        <v>23.756684491978611</v>
      </c>
      <c r="KH28" s="44">
        <v>62</v>
      </c>
      <c r="KJ28"/>
      <c r="KK28"/>
      <c r="KL28"/>
      <c r="KM28"/>
      <c r="KN28"/>
      <c r="KO28"/>
      <c r="KQ28"/>
      <c r="KR28"/>
      <c r="KS28"/>
      <c r="KT28"/>
      <c r="KU28"/>
      <c r="KV28"/>
      <c r="KX28"/>
      <c r="KY28"/>
      <c r="KZ28"/>
      <c r="LA28"/>
      <c r="LB28"/>
      <c r="LC28"/>
      <c r="LD28"/>
      <c r="LE28"/>
      <c r="LF28"/>
      <c r="LG28"/>
      <c r="LH28"/>
      <c r="LI28"/>
      <c r="LL28"/>
      <c r="LM28"/>
      <c r="LN28"/>
      <c r="LO28"/>
      <c r="LP28"/>
      <c r="LS28"/>
      <c r="LT28"/>
      <c r="LU28"/>
      <c r="LV28"/>
      <c r="LW28"/>
    </row>
    <row r="29" spans="1:335" ht="15">
      <c r="A29" s="74" t="s">
        <v>526</v>
      </c>
      <c r="B29" s="74">
        <v>2018</v>
      </c>
      <c r="C29" s="74">
        <v>2019</v>
      </c>
      <c r="D29" s="89" t="str">
        <f t="shared" si="0"/>
        <v>Jace Bruce, 2019</v>
      </c>
      <c r="E29" s="89" t="str">
        <f t="shared" si="1"/>
        <v>Jace Bruce, 2019-2018</v>
      </c>
      <c r="F29" s="74">
        <v>16</v>
      </c>
      <c r="G29" s="74"/>
      <c r="H29" s="74">
        <v>17</v>
      </c>
      <c r="I29" s="75">
        <f t="shared" si="2"/>
        <v>0</v>
      </c>
      <c r="J29" s="74">
        <v>1</v>
      </c>
      <c r="K29" s="74">
        <v>4</v>
      </c>
      <c r="L29" s="75">
        <f t="shared" si="3"/>
        <v>0.25</v>
      </c>
      <c r="M29" s="74"/>
      <c r="N29" s="74">
        <v>1</v>
      </c>
      <c r="O29" s="75">
        <f t="shared" si="4"/>
        <v>0</v>
      </c>
      <c r="P29" s="74">
        <v>2</v>
      </c>
      <c r="Q29" s="74">
        <v>3</v>
      </c>
      <c r="R29" s="74">
        <v>4</v>
      </c>
      <c r="S29" s="74">
        <v>7</v>
      </c>
      <c r="T29" s="74">
        <v>6</v>
      </c>
      <c r="U29" s="74">
        <v>4</v>
      </c>
      <c r="V29" s="74"/>
      <c r="W29" s="74">
        <v>6</v>
      </c>
      <c r="X29" s="74">
        <v>8</v>
      </c>
      <c r="Y29" s="76">
        <f t="shared" si="5"/>
        <v>0.125</v>
      </c>
      <c r="Z29" s="76">
        <f t="shared" si="6"/>
        <v>0.1875</v>
      </c>
      <c r="AA29" s="76">
        <f t="shared" si="7"/>
        <v>0.25</v>
      </c>
      <c r="AB29" s="76">
        <f t="shared" si="8"/>
        <v>0.4375</v>
      </c>
      <c r="AC29" s="76">
        <f t="shared" si="9"/>
        <v>0.375</v>
      </c>
      <c r="AD29" s="76">
        <f t="shared" si="10"/>
        <v>0.25</v>
      </c>
      <c r="AE29" s="76">
        <f t="shared" si="11"/>
        <v>0</v>
      </c>
      <c r="AF29" s="76">
        <f t="shared" si="12"/>
        <v>0.375</v>
      </c>
      <c r="AG29" s="76">
        <f t="shared" si="13"/>
        <v>0.5</v>
      </c>
      <c r="AH29" s="69">
        <f t="shared" si="14"/>
        <v>1.0625</v>
      </c>
      <c r="AI29" s="69">
        <f t="shared" si="15"/>
        <v>6.25E-2</v>
      </c>
      <c r="AJ29" s="70">
        <f t="shared" si="16"/>
        <v>4.7619047619047616E-2</v>
      </c>
      <c r="AK29" s="69">
        <f t="shared" si="17"/>
        <v>1.3125</v>
      </c>
      <c r="AM29" s="40" t="s">
        <v>1340</v>
      </c>
      <c r="AN29" s="40" t="s">
        <v>1264</v>
      </c>
      <c r="AO29" s="61">
        <v>14.84</v>
      </c>
      <c r="AP29" s="62">
        <v>0.49675324675324678</v>
      </c>
      <c r="AQ29" s="62">
        <v>0.72499999999999998</v>
      </c>
      <c r="AR29" s="44">
        <v>25</v>
      </c>
      <c r="AS29" s="44">
        <v>2023</v>
      </c>
      <c r="AU29" s="40" t="s">
        <v>406</v>
      </c>
      <c r="AV29" s="40" t="s">
        <v>387</v>
      </c>
      <c r="AW29" s="44">
        <v>379</v>
      </c>
      <c r="AX29" s="44">
        <v>0.43278688524590164</v>
      </c>
      <c r="AY29" s="44">
        <v>0.73793103448275865</v>
      </c>
      <c r="AZ29" s="44">
        <v>26</v>
      </c>
      <c r="BA29" s="44">
        <v>2008</v>
      </c>
      <c r="BC29" s="40" t="s">
        <v>422</v>
      </c>
      <c r="BD29" s="44">
        <v>8.3191489361702136</v>
      </c>
      <c r="BE29" s="44">
        <v>0.60557768924302791</v>
      </c>
      <c r="BF29" s="44">
        <v>0.69599999999999995</v>
      </c>
      <c r="BG29" s="44">
        <v>47</v>
      </c>
      <c r="BH29" s="44">
        <v>391</v>
      </c>
      <c r="BI29"/>
      <c r="BJ29" s="40" t="s">
        <v>1096</v>
      </c>
      <c r="BK29" s="44">
        <v>560</v>
      </c>
      <c r="BL29" s="44">
        <v>0.39903846153846156</v>
      </c>
      <c r="BM29" s="44">
        <v>0.67021276595744683</v>
      </c>
      <c r="BN29" s="44">
        <v>75</v>
      </c>
      <c r="BO29"/>
      <c r="BP29" s="40" t="s">
        <v>1059</v>
      </c>
      <c r="BQ29" s="40" t="s">
        <v>1060</v>
      </c>
      <c r="BR29" s="44">
        <v>7</v>
      </c>
      <c r="BS29" s="44">
        <v>3.4090909090909092</v>
      </c>
      <c r="BT29" s="44">
        <v>3.5909090909090908</v>
      </c>
      <c r="BU29" s="44">
        <v>22</v>
      </c>
      <c r="BV29" s="44">
        <v>1995</v>
      </c>
      <c r="BX29" s="40" t="s">
        <v>531</v>
      </c>
      <c r="BY29" s="40" t="s">
        <v>132</v>
      </c>
      <c r="BZ29" s="44">
        <v>162</v>
      </c>
      <c r="CA29" s="44">
        <v>58</v>
      </c>
      <c r="CB29" s="44">
        <v>104</v>
      </c>
      <c r="CC29" s="44">
        <v>25</v>
      </c>
      <c r="CD29" s="44">
        <v>2017</v>
      </c>
      <c r="CF29" s="40" t="s">
        <v>132</v>
      </c>
      <c r="CG29" s="44">
        <v>4.0714285714285712</v>
      </c>
      <c r="CH29" s="44">
        <v>1.5510204081632653</v>
      </c>
      <c r="CI29" s="44">
        <v>2.5204081632653059</v>
      </c>
      <c r="CJ29" s="44">
        <v>98</v>
      </c>
      <c r="CK29" s="44">
        <v>399</v>
      </c>
      <c r="CL29" s="44">
        <v>152</v>
      </c>
      <c r="CM29" s="44">
        <v>247</v>
      </c>
      <c r="CO29" s="40" t="s">
        <v>792</v>
      </c>
      <c r="CP29" s="44">
        <v>267</v>
      </c>
      <c r="CQ29" s="44">
        <v>93</v>
      </c>
      <c r="CR29" s="44">
        <v>174</v>
      </c>
      <c r="CS29" s="44">
        <v>68</v>
      </c>
      <c r="CU29" s="40" t="s">
        <v>797</v>
      </c>
      <c r="CV29" s="40" t="s">
        <v>129</v>
      </c>
      <c r="CW29" s="44">
        <v>3.2222222222222223</v>
      </c>
      <c r="CX29" s="44">
        <v>2.4074074074074074</v>
      </c>
      <c r="CY29" s="44">
        <v>27</v>
      </c>
      <c r="CZ29" s="44">
        <v>2019</v>
      </c>
      <c r="DB29" s="40" t="s">
        <v>776</v>
      </c>
      <c r="DC29" s="40" t="s">
        <v>131</v>
      </c>
      <c r="DD29" s="44">
        <v>78</v>
      </c>
      <c r="DE29" s="44">
        <v>37</v>
      </c>
      <c r="DF29" s="44">
        <v>27</v>
      </c>
      <c r="DG29" s="44">
        <v>2019</v>
      </c>
      <c r="DI29" s="40" t="s">
        <v>131</v>
      </c>
      <c r="DJ29" s="44">
        <v>1.9622641509433962</v>
      </c>
      <c r="DK29" s="44">
        <v>1.4433962264150944</v>
      </c>
      <c r="DL29" s="44">
        <v>106</v>
      </c>
      <c r="DM29" s="44">
        <v>208</v>
      </c>
      <c r="DN29" s="44">
        <v>153</v>
      </c>
      <c r="DO29"/>
      <c r="DP29" s="40" t="s">
        <v>1095</v>
      </c>
      <c r="DQ29" s="44">
        <v>122</v>
      </c>
      <c r="DR29" s="44">
        <v>107</v>
      </c>
      <c r="DS29" s="44">
        <v>76</v>
      </c>
      <c r="DT29"/>
      <c r="DU29" s="40" t="s">
        <v>1160</v>
      </c>
      <c r="DV29" s="40" t="s">
        <v>1155</v>
      </c>
      <c r="DW29" s="44">
        <v>2.2857142857142856</v>
      </c>
      <c r="DX29" s="44">
        <v>0</v>
      </c>
      <c r="DY29" s="44">
        <v>21</v>
      </c>
      <c r="DZ29" s="44">
        <v>1992</v>
      </c>
      <c r="EA29"/>
      <c r="EB29" s="40" t="s">
        <v>1295</v>
      </c>
      <c r="EC29" s="40" t="s">
        <v>1264</v>
      </c>
      <c r="ED29" s="44">
        <v>55</v>
      </c>
      <c r="EE29" s="44">
        <v>23</v>
      </c>
      <c r="EF29" s="44">
        <v>27</v>
      </c>
      <c r="EG29" s="44">
        <v>2022</v>
      </c>
      <c r="EI29" s="40" t="s">
        <v>921</v>
      </c>
      <c r="EJ29" s="44">
        <v>1.4782608695652173</v>
      </c>
      <c r="EK29" s="44">
        <v>0</v>
      </c>
      <c r="EL29" s="44">
        <v>69</v>
      </c>
      <c r="EM29" s="44">
        <v>102</v>
      </c>
      <c r="EN29" s="44"/>
      <c r="EO29"/>
      <c r="EP29" s="40" t="s">
        <v>278</v>
      </c>
      <c r="EQ29" s="44">
        <v>99</v>
      </c>
      <c r="ER29" s="44">
        <v>195</v>
      </c>
      <c r="ES29" s="44">
        <v>116</v>
      </c>
      <c r="ET29"/>
      <c r="EU29" s="40" t="s">
        <v>282</v>
      </c>
      <c r="EV29" s="40" t="s">
        <v>279</v>
      </c>
      <c r="EW29" s="44">
        <v>0.29629629629629628</v>
      </c>
      <c r="EX29" s="44">
        <v>1.8888888888888888</v>
      </c>
      <c r="EY29" s="44">
        <v>27</v>
      </c>
      <c r="EZ29" s="44">
        <v>2015</v>
      </c>
      <c r="FB29" s="40" t="s">
        <v>1342</v>
      </c>
      <c r="FC29" s="40" t="s">
        <v>1266</v>
      </c>
      <c r="FD29" s="44">
        <v>7</v>
      </c>
      <c r="FE29" s="44">
        <v>52</v>
      </c>
      <c r="FF29" s="44">
        <v>26</v>
      </c>
      <c r="FG29" s="44">
        <v>2023</v>
      </c>
      <c r="FI29" s="40" t="s">
        <v>1266</v>
      </c>
      <c r="FJ29" s="44">
        <v>0.11666666666666667</v>
      </c>
      <c r="FK29" s="44">
        <v>1.1666666666666667</v>
      </c>
      <c r="FL29" s="44">
        <v>60</v>
      </c>
      <c r="FM29" s="44">
        <v>7</v>
      </c>
      <c r="FN29" s="44">
        <v>70</v>
      </c>
      <c r="FO29"/>
      <c r="FP29" s="40" t="s">
        <v>325</v>
      </c>
      <c r="FQ29" s="44">
        <v>6</v>
      </c>
      <c r="FR29" s="44">
        <v>67</v>
      </c>
      <c r="FS29" s="44">
        <v>93</v>
      </c>
      <c r="FU29" s="274" t="s">
        <v>1296</v>
      </c>
      <c r="FV29" s="274" t="s">
        <v>1262</v>
      </c>
      <c r="FW29" s="294">
        <v>0.4</v>
      </c>
      <c r="FX29" s="281">
        <v>1.1111111111111112</v>
      </c>
      <c r="FY29" s="281">
        <v>0.44444444444444442</v>
      </c>
      <c r="FZ29" s="281">
        <v>27</v>
      </c>
      <c r="GA29" s="281">
        <v>2022</v>
      </c>
      <c r="GB29" s="281">
        <v>12</v>
      </c>
      <c r="GC29" s="282">
        <v>30</v>
      </c>
      <c r="GJ29" s="274" t="s">
        <v>1211</v>
      </c>
      <c r="GK29" s="274" t="s">
        <v>794</v>
      </c>
      <c r="GL29" s="280">
        <v>0.35227272727272729</v>
      </c>
      <c r="GM29" s="281">
        <v>1.24</v>
      </c>
      <c r="GN29" s="281">
        <v>3.52</v>
      </c>
      <c r="GO29" s="281">
        <v>2020</v>
      </c>
      <c r="GP29" s="281">
        <v>31</v>
      </c>
      <c r="GQ29" s="282">
        <v>88</v>
      </c>
      <c r="GS29" s="274" t="s">
        <v>1211</v>
      </c>
      <c r="GT29" s="274" t="s">
        <v>794</v>
      </c>
      <c r="GU29" s="280">
        <v>0.35227272727272729</v>
      </c>
      <c r="GV29" s="281">
        <v>31</v>
      </c>
      <c r="GW29" s="281">
        <v>88</v>
      </c>
      <c r="GX29" s="282">
        <v>2020</v>
      </c>
      <c r="GZ29" s="40" t="s">
        <v>356</v>
      </c>
      <c r="HA29" s="44"/>
      <c r="HB29" s="44"/>
      <c r="HC29" s="44"/>
      <c r="HD29" s="44">
        <v>2</v>
      </c>
      <c r="HE29" s="44">
        <v>1</v>
      </c>
      <c r="HF29" s="44">
        <v>4</v>
      </c>
      <c r="HG29" s="44">
        <v>0</v>
      </c>
      <c r="HH29" s="44">
        <v>2</v>
      </c>
      <c r="HI29" s="44">
        <v>43</v>
      </c>
      <c r="HJ29" s="44" t="e">
        <v>#DIV/0!</v>
      </c>
      <c r="HK29" s="44">
        <v>0</v>
      </c>
      <c r="HL29" s="44">
        <v>0.25</v>
      </c>
      <c r="HM29" s="44">
        <v>0</v>
      </c>
      <c r="HN29" s="44">
        <v>0</v>
      </c>
      <c r="HO29" s="44">
        <v>0</v>
      </c>
      <c r="HP29" s="44">
        <v>4.6511627906976744E-2</v>
      </c>
      <c r="HQ29" s="44">
        <v>2.3255813953488372E-2</v>
      </c>
      <c r="HR29" s="44">
        <v>9.3023255813953487E-2</v>
      </c>
      <c r="HS29"/>
      <c r="HT29" s="40" t="s">
        <v>1264</v>
      </c>
      <c r="HU29" s="44">
        <v>0.30285714285714288</v>
      </c>
      <c r="HV29" s="44">
        <v>0.81538461538461537</v>
      </c>
      <c r="HW29" s="44">
        <v>2.6923076923076925</v>
      </c>
      <c r="HX29" s="44">
        <v>65</v>
      </c>
      <c r="HY29" s="44">
        <v>53</v>
      </c>
      <c r="HZ29" s="44">
        <v>175</v>
      </c>
      <c r="IA29"/>
      <c r="IB29" s="40" t="s">
        <v>132</v>
      </c>
      <c r="IC29" s="44">
        <v>0.42951541850220265</v>
      </c>
      <c r="ID29" s="44">
        <v>1.989795918367347</v>
      </c>
      <c r="IE29" s="44">
        <v>4.6326530612244898</v>
      </c>
      <c r="IF29" s="44">
        <v>98</v>
      </c>
      <c r="IG29" s="44">
        <v>195</v>
      </c>
      <c r="IH29" s="44">
        <v>454</v>
      </c>
      <c r="IJ29" s="40" t="s">
        <v>1095</v>
      </c>
      <c r="IK29" s="88">
        <v>0.65</v>
      </c>
      <c r="IL29" s="44">
        <v>2.5657894736842106</v>
      </c>
      <c r="IM29" s="44">
        <v>3.9473684210526314</v>
      </c>
      <c r="IN29" s="44">
        <v>76</v>
      </c>
      <c r="IO29" s="44">
        <v>195</v>
      </c>
      <c r="IP29" s="44">
        <v>300</v>
      </c>
      <c r="IQ29"/>
      <c r="IR29" s="40" t="s">
        <v>1188</v>
      </c>
      <c r="IS29" s="40" t="s">
        <v>1156</v>
      </c>
      <c r="IT29" s="44">
        <v>0.51851851851851849</v>
      </c>
      <c r="IU29" s="44">
        <v>0.7</v>
      </c>
      <c r="IV29" s="44">
        <v>1.35</v>
      </c>
      <c r="IW29" s="44">
        <v>20</v>
      </c>
      <c r="IX29" s="44">
        <v>1991</v>
      </c>
      <c r="IY29" s="44">
        <v>14</v>
      </c>
      <c r="IZ29" s="44">
        <v>27</v>
      </c>
      <c r="JA29"/>
      <c r="JB29" s="40" t="s">
        <v>736</v>
      </c>
      <c r="JC29" s="40" t="s">
        <v>533</v>
      </c>
      <c r="JD29" s="44">
        <v>0.51020408163265307</v>
      </c>
      <c r="JE29" s="44">
        <v>2.1739130434782608</v>
      </c>
      <c r="JF29" s="44">
        <v>4.2608695652173916</v>
      </c>
      <c r="JG29" s="44">
        <v>2018</v>
      </c>
      <c r="JH29" s="44">
        <v>50</v>
      </c>
      <c r="JI29" s="44">
        <v>98</v>
      </c>
      <c r="JL29" s="40" t="s">
        <v>310</v>
      </c>
      <c r="JM29" s="40" t="s">
        <v>250</v>
      </c>
      <c r="JN29" s="44">
        <v>0.29310344827586204</v>
      </c>
      <c r="JO29" s="44">
        <v>0.56666666666666665</v>
      </c>
      <c r="JP29" s="44">
        <v>1.9333333333333333</v>
      </c>
      <c r="JQ29" s="44">
        <v>2014</v>
      </c>
      <c r="JR29" s="44">
        <v>30</v>
      </c>
      <c r="JS29" s="44">
        <v>17</v>
      </c>
      <c r="JT29" s="44">
        <v>58</v>
      </c>
      <c r="JU29"/>
      <c r="JV29" s="40" t="s">
        <v>432</v>
      </c>
      <c r="JW29" s="40" t="s">
        <v>422</v>
      </c>
      <c r="JX29" s="44">
        <v>0.69599999999999995</v>
      </c>
      <c r="JY29" s="44">
        <v>4.3499999999999996</v>
      </c>
      <c r="JZ29" s="44">
        <v>6.25</v>
      </c>
      <c r="KA29" s="44">
        <v>2007</v>
      </c>
      <c r="KB29" s="44">
        <v>87</v>
      </c>
      <c r="KC29" s="44">
        <v>125</v>
      </c>
      <c r="KD29"/>
      <c r="KF29" s="40" t="s">
        <v>308</v>
      </c>
      <c r="KG29" s="61">
        <v>22.425190765961556</v>
      </c>
      <c r="KH29" s="44">
        <v>104</v>
      </c>
      <c r="KJ29"/>
      <c r="KK29"/>
      <c r="KL29"/>
      <c r="KM29"/>
      <c r="KN29"/>
      <c r="KO29"/>
      <c r="KQ29"/>
      <c r="KR29"/>
      <c r="KS29"/>
      <c r="KT29"/>
      <c r="KU29"/>
      <c r="KV29"/>
      <c r="KX29"/>
      <c r="KY29"/>
      <c r="KZ29"/>
      <c r="LA29"/>
      <c r="LB29"/>
      <c r="LC29"/>
      <c r="LD29"/>
      <c r="LE29"/>
      <c r="LF29"/>
      <c r="LG29"/>
      <c r="LH29"/>
      <c r="LI29"/>
      <c r="LL29"/>
      <c r="LM29"/>
      <c r="LN29"/>
      <c r="LO29"/>
      <c r="LP29"/>
      <c r="LS29"/>
      <c r="LT29"/>
      <c r="LU29"/>
      <c r="LV29"/>
      <c r="LW29"/>
    </row>
    <row r="30" spans="1:335" ht="15">
      <c r="A30" s="74" t="s">
        <v>731</v>
      </c>
      <c r="B30" s="74">
        <v>2018</v>
      </c>
      <c r="C30" s="74">
        <v>2021</v>
      </c>
      <c r="D30" s="89" t="str">
        <f t="shared" si="0"/>
        <v>Ethan Mills, 2021</v>
      </c>
      <c r="E30" s="89" t="str">
        <f t="shared" si="1"/>
        <v>Ethan Mills, 2021-2018</v>
      </c>
      <c r="F30" s="74">
        <v>7</v>
      </c>
      <c r="G30" s="74"/>
      <c r="H30" s="74">
        <v>2</v>
      </c>
      <c r="I30" s="75">
        <f t="shared" si="2"/>
        <v>0</v>
      </c>
      <c r="J30" s="74">
        <v>1</v>
      </c>
      <c r="K30" s="74">
        <v>2</v>
      </c>
      <c r="L30" s="75">
        <f t="shared" si="3"/>
        <v>0.5</v>
      </c>
      <c r="M30" s="74"/>
      <c r="N30" s="74"/>
      <c r="O30" s="75" t="e">
        <f t="shared" si="4"/>
        <v>#DIV/0!</v>
      </c>
      <c r="P30" s="74">
        <v>2</v>
      </c>
      <c r="Q30" s="74">
        <v>1</v>
      </c>
      <c r="R30" s="74"/>
      <c r="S30" s="74">
        <v>1</v>
      </c>
      <c r="T30" s="74"/>
      <c r="U30" s="74"/>
      <c r="V30" s="74"/>
      <c r="W30" s="74">
        <v>2</v>
      </c>
      <c r="X30" s="74"/>
      <c r="Y30" s="76">
        <f t="shared" si="5"/>
        <v>0.2857142857142857</v>
      </c>
      <c r="Z30" s="76">
        <f t="shared" si="6"/>
        <v>0.14285714285714285</v>
      </c>
      <c r="AA30" s="76">
        <f t="shared" si="7"/>
        <v>0</v>
      </c>
      <c r="AB30" s="76">
        <f t="shared" si="8"/>
        <v>0.14285714285714285</v>
      </c>
      <c r="AC30" s="76">
        <f t="shared" si="9"/>
        <v>0</v>
      </c>
      <c r="AD30" s="76">
        <f t="shared" si="10"/>
        <v>0</v>
      </c>
      <c r="AE30" s="76">
        <f t="shared" si="11"/>
        <v>0</v>
      </c>
      <c r="AF30" s="76">
        <f t="shared" si="12"/>
        <v>0.2857142857142857</v>
      </c>
      <c r="AG30" s="76">
        <f t="shared" si="13"/>
        <v>0</v>
      </c>
      <c r="AH30" s="69">
        <f t="shared" si="14"/>
        <v>0.2857142857142857</v>
      </c>
      <c r="AI30" s="69">
        <f t="shared" si="15"/>
        <v>0</v>
      </c>
      <c r="AJ30" s="70">
        <f t="shared" si="16"/>
        <v>0.25</v>
      </c>
      <c r="AK30" s="69">
        <f t="shared" si="17"/>
        <v>0.5714285714285714</v>
      </c>
      <c r="AM30" s="40" t="s">
        <v>1209</v>
      </c>
      <c r="AN30" s="40" t="s">
        <v>732</v>
      </c>
      <c r="AO30" s="61">
        <v>14.73076923076923</v>
      </c>
      <c r="AP30" s="62">
        <v>0.51254480286738346</v>
      </c>
      <c r="AQ30" s="62">
        <v>0.68354430379746833</v>
      </c>
      <c r="AR30" s="44">
        <v>26</v>
      </c>
      <c r="AS30" s="44">
        <v>2020</v>
      </c>
      <c r="AU30" s="40" t="s">
        <v>1340</v>
      </c>
      <c r="AV30" s="40" t="s">
        <v>1264</v>
      </c>
      <c r="AW30" s="44">
        <v>371</v>
      </c>
      <c r="AX30" s="44">
        <v>0.49675324675324678</v>
      </c>
      <c r="AY30" s="44">
        <v>0.72499999999999998</v>
      </c>
      <c r="AZ30" s="44">
        <v>25</v>
      </c>
      <c r="BA30" s="44">
        <v>2023</v>
      </c>
      <c r="BC30" s="40" t="s">
        <v>1155</v>
      </c>
      <c r="BD30" s="44">
        <v>7.919354838709677</v>
      </c>
      <c r="BE30" s="44">
        <v>0.41760722347629797</v>
      </c>
      <c r="BF30" s="44">
        <v>0.69594594594594594</v>
      </c>
      <c r="BG30" s="44">
        <v>62</v>
      </c>
      <c r="BH30" s="44">
        <v>491</v>
      </c>
      <c r="BI30"/>
      <c r="BJ30" s="40" t="s">
        <v>132</v>
      </c>
      <c r="BK30" s="44">
        <v>516</v>
      </c>
      <c r="BL30" s="44">
        <v>0.42951541850220265</v>
      </c>
      <c r="BM30" s="44">
        <v>0.52719665271966532</v>
      </c>
      <c r="BN30" s="44">
        <v>98</v>
      </c>
      <c r="BO30"/>
      <c r="BP30" s="40" t="s">
        <v>1183</v>
      </c>
      <c r="BQ30" s="40" t="s">
        <v>1126</v>
      </c>
      <c r="BR30" s="44">
        <v>6.7826086956521738</v>
      </c>
      <c r="BS30" s="44">
        <v>2.652173913043478</v>
      </c>
      <c r="BT30" s="44">
        <v>4.1304347826086953</v>
      </c>
      <c r="BU30" s="44">
        <v>23</v>
      </c>
      <c r="BV30" s="44">
        <v>1991</v>
      </c>
      <c r="BX30" s="40" t="s">
        <v>1342</v>
      </c>
      <c r="BY30" s="40" t="s">
        <v>1266</v>
      </c>
      <c r="BZ30" s="44">
        <v>159</v>
      </c>
      <c r="CA30" s="44">
        <v>58</v>
      </c>
      <c r="CB30" s="44">
        <v>101</v>
      </c>
      <c r="CC30" s="44">
        <v>26</v>
      </c>
      <c r="CD30" s="44">
        <v>2023</v>
      </c>
      <c r="CF30" s="40" t="s">
        <v>130</v>
      </c>
      <c r="CG30" s="44">
        <v>3.9813084112149535</v>
      </c>
      <c r="CH30" s="44">
        <v>1.794392523364486</v>
      </c>
      <c r="CI30" s="44">
        <v>2.1869158878504673</v>
      </c>
      <c r="CJ30" s="44">
        <v>107</v>
      </c>
      <c r="CK30" s="44">
        <v>426</v>
      </c>
      <c r="CL30" s="44">
        <v>192</v>
      </c>
      <c r="CM30" s="44">
        <v>234</v>
      </c>
      <c r="CO30" s="40" t="s">
        <v>1091</v>
      </c>
      <c r="CP30" s="44">
        <v>264</v>
      </c>
      <c r="CQ30" s="44">
        <v>95</v>
      </c>
      <c r="CR30" s="44">
        <v>169</v>
      </c>
      <c r="CS30" s="44">
        <v>46</v>
      </c>
      <c r="CU30" s="40" t="s">
        <v>428</v>
      </c>
      <c r="CV30" s="40" t="s">
        <v>390</v>
      </c>
      <c r="CW30" s="44">
        <v>3.2083333333333335</v>
      </c>
      <c r="CX30" s="44">
        <v>3.125</v>
      </c>
      <c r="CY30" s="44">
        <v>24</v>
      </c>
      <c r="CZ30" s="44">
        <v>2009</v>
      </c>
      <c r="DB30" s="40" t="s">
        <v>428</v>
      </c>
      <c r="DC30" s="40" t="s">
        <v>390</v>
      </c>
      <c r="DD30" s="44">
        <v>77</v>
      </c>
      <c r="DE30" s="44">
        <v>75</v>
      </c>
      <c r="DF30" s="44">
        <v>24</v>
      </c>
      <c r="DG30" s="44">
        <v>2009</v>
      </c>
      <c r="DI30" s="40" t="s">
        <v>732</v>
      </c>
      <c r="DJ30" s="44">
        <v>1.911764705882353</v>
      </c>
      <c r="DK30" s="44">
        <v>1.4705882352941178</v>
      </c>
      <c r="DL30" s="44">
        <v>102</v>
      </c>
      <c r="DM30" s="44">
        <v>195</v>
      </c>
      <c r="DN30" s="44">
        <v>150</v>
      </c>
      <c r="DO30"/>
      <c r="DP30" s="40" t="s">
        <v>998</v>
      </c>
      <c r="DQ30" s="44">
        <v>119</v>
      </c>
      <c r="DR30" s="44">
        <v>88</v>
      </c>
      <c r="DS30" s="44">
        <v>50</v>
      </c>
      <c r="DT30"/>
      <c r="DU30" s="40" t="s">
        <v>1099</v>
      </c>
      <c r="DV30" s="40" t="s">
        <v>1096</v>
      </c>
      <c r="DW30" s="44">
        <v>2.2608695652173911</v>
      </c>
      <c r="DX30" s="44">
        <v>0</v>
      </c>
      <c r="DY30" s="44">
        <v>23</v>
      </c>
      <c r="DZ30" s="44">
        <v>1994</v>
      </c>
      <c r="EA30"/>
      <c r="EB30" s="40" t="s">
        <v>305</v>
      </c>
      <c r="EC30" s="40" t="s">
        <v>304</v>
      </c>
      <c r="ED30" s="44">
        <v>55</v>
      </c>
      <c r="EE30" s="44">
        <v>62</v>
      </c>
      <c r="EF30" s="44">
        <v>30</v>
      </c>
      <c r="EG30" s="44">
        <v>2014</v>
      </c>
      <c r="EI30" s="40" t="s">
        <v>1096</v>
      </c>
      <c r="EJ30" s="44">
        <v>1.4666666666666666</v>
      </c>
      <c r="EK30" s="44">
        <v>0</v>
      </c>
      <c r="EL30" s="44">
        <v>75</v>
      </c>
      <c r="EM30" s="44">
        <v>110</v>
      </c>
      <c r="EN30" s="44"/>
      <c r="EO30"/>
      <c r="EP30" s="40" t="s">
        <v>1029</v>
      </c>
      <c r="EQ30" s="44">
        <v>96</v>
      </c>
      <c r="ER30" s="44"/>
      <c r="ES30" s="44">
        <v>55</v>
      </c>
      <c r="ET30"/>
      <c r="EU30" s="40" t="s">
        <v>388</v>
      </c>
      <c r="EV30" s="40" t="s">
        <v>387</v>
      </c>
      <c r="EW30" s="44">
        <v>0.29166666666666669</v>
      </c>
      <c r="EX30" s="44">
        <v>3.4166666666666665</v>
      </c>
      <c r="EY30" s="44">
        <v>24</v>
      </c>
      <c r="EZ30" s="44">
        <v>2009</v>
      </c>
      <c r="FB30" s="40" t="s">
        <v>1243</v>
      </c>
      <c r="FC30" s="40" t="s">
        <v>1207</v>
      </c>
      <c r="FD30" s="44">
        <v>7</v>
      </c>
      <c r="FE30" s="44">
        <v>35</v>
      </c>
      <c r="FF30" s="44">
        <v>21</v>
      </c>
      <c r="FG30" s="44">
        <v>2021</v>
      </c>
      <c r="FI30" s="40" t="s">
        <v>470</v>
      </c>
      <c r="FJ30" s="44">
        <v>9.5238095238095233E-2</v>
      </c>
      <c r="FK30" s="44">
        <v>0</v>
      </c>
      <c r="FL30" s="44">
        <v>21</v>
      </c>
      <c r="FM30" s="44">
        <v>2</v>
      </c>
      <c r="FN30" s="44"/>
      <c r="FO30"/>
      <c r="FP30" s="40" t="s">
        <v>733</v>
      </c>
      <c r="FQ30" s="44">
        <v>5</v>
      </c>
      <c r="FR30" s="44">
        <v>160</v>
      </c>
      <c r="FS30" s="44">
        <v>98</v>
      </c>
      <c r="FU30" s="274" t="s">
        <v>287</v>
      </c>
      <c r="FV30" s="274" t="s">
        <v>250</v>
      </c>
      <c r="FW30" s="294">
        <v>0.4</v>
      </c>
      <c r="FX30" s="281">
        <v>0.20833333333333334</v>
      </c>
      <c r="FY30" s="281">
        <v>8.3333333333333329E-2</v>
      </c>
      <c r="FZ30" s="281">
        <v>24</v>
      </c>
      <c r="GA30" s="281">
        <v>2015</v>
      </c>
      <c r="GB30" s="281">
        <v>2</v>
      </c>
      <c r="GC30" s="282">
        <v>5</v>
      </c>
      <c r="GJ30" s="274" t="s">
        <v>1130</v>
      </c>
      <c r="GK30" s="274" t="s">
        <v>1091</v>
      </c>
      <c r="GL30" s="280">
        <v>0.352112676056338</v>
      </c>
      <c r="GM30" s="281">
        <v>1.0869565217391304</v>
      </c>
      <c r="GN30" s="281">
        <v>3.0869565217391304</v>
      </c>
      <c r="GO30" s="281">
        <v>1993</v>
      </c>
      <c r="GP30" s="281">
        <v>25</v>
      </c>
      <c r="GQ30" s="282">
        <v>71</v>
      </c>
      <c r="GS30" s="274" t="s">
        <v>1130</v>
      </c>
      <c r="GT30" s="274" t="s">
        <v>1091</v>
      </c>
      <c r="GU30" s="280">
        <v>0.352112676056338</v>
      </c>
      <c r="GV30" s="281">
        <v>25</v>
      </c>
      <c r="GW30" s="281">
        <v>71</v>
      </c>
      <c r="GX30" s="282">
        <v>1993</v>
      </c>
      <c r="GZ30" s="40" t="s">
        <v>387</v>
      </c>
      <c r="HA30" s="44">
        <v>19</v>
      </c>
      <c r="HB30" s="44">
        <v>66</v>
      </c>
      <c r="HC30" s="44">
        <v>368</v>
      </c>
      <c r="HD30" s="44">
        <v>749</v>
      </c>
      <c r="HE30" s="44">
        <v>291</v>
      </c>
      <c r="HF30" s="44">
        <v>436</v>
      </c>
      <c r="HG30" s="44">
        <v>387</v>
      </c>
      <c r="HH30" s="44">
        <v>815</v>
      </c>
      <c r="HI30" s="44">
        <v>74</v>
      </c>
      <c r="HJ30" s="44">
        <v>0.2878787878787879</v>
      </c>
      <c r="HK30" s="44">
        <v>0.47484662576687114</v>
      </c>
      <c r="HL30" s="44">
        <v>0.66743119266055051</v>
      </c>
      <c r="HM30" s="44">
        <v>0.25675675675675674</v>
      </c>
      <c r="HN30" s="44">
        <v>0.89189189189189189</v>
      </c>
      <c r="HO30" s="44">
        <v>5.2297297297297298</v>
      </c>
      <c r="HP30" s="44">
        <v>11.013513513513514</v>
      </c>
      <c r="HQ30" s="44">
        <v>3.9324324324324325</v>
      </c>
      <c r="HR30" s="44">
        <v>5.8918918918918921</v>
      </c>
      <c r="HS30"/>
      <c r="HT30" s="40" t="s">
        <v>792</v>
      </c>
      <c r="HU30" s="44">
        <v>0.29850746268656714</v>
      </c>
      <c r="HV30" s="44">
        <v>0.58823529411764708</v>
      </c>
      <c r="HW30" s="44">
        <v>1.9705882352941178</v>
      </c>
      <c r="HX30" s="44">
        <v>68</v>
      </c>
      <c r="HY30" s="44">
        <v>40</v>
      </c>
      <c r="HZ30" s="44">
        <v>134</v>
      </c>
      <c r="IA30"/>
      <c r="IB30" s="40" t="s">
        <v>963</v>
      </c>
      <c r="IC30" s="44">
        <v>0.42857142857142855</v>
      </c>
      <c r="ID30" s="44">
        <v>1.75</v>
      </c>
      <c r="IE30" s="44">
        <v>4.083333333333333</v>
      </c>
      <c r="IF30" s="44">
        <v>24</v>
      </c>
      <c r="IG30" s="44">
        <v>42</v>
      </c>
      <c r="IH30" s="44">
        <v>98</v>
      </c>
      <c r="IJ30" s="40" t="s">
        <v>1262</v>
      </c>
      <c r="IK30" s="88">
        <v>0.63247863247863245</v>
      </c>
      <c r="IL30" s="44">
        <v>1.15625</v>
      </c>
      <c r="IM30" s="44">
        <v>1.828125</v>
      </c>
      <c r="IN30" s="44">
        <v>64</v>
      </c>
      <c r="IO30" s="44">
        <v>74</v>
      </c>
      <c r="IP30" s="44">
        <v>117</v>
      </c>
      <c r="IQ30"/>
      <c r="IR30" s="40" t="s">
        <v>305</v>
      </c>
      <c r="IS30" s="40" t="s">
        <v>304</v>
      </c>
      <c r="IT30" s="44">
        <v>0.51811594202898548</v>
      </c>
      <c r="IU30" s="44">
        <v>4.7666666666666666</v>
      </c>
      <c r="IV30" s="44">
        <v>9.1999999999999993</v>
      </c>
      <c r="IW30" s="44">
        <v>30</v>
      </c>
      <c r="IX30" s="44">
        <v>2014</v>
      </c>
      <c r="IY30" s="44">
        <v>143</v>
      </c>
      <c r="IZ30" s="44">
        <v>276</v>
      </c>
      <c r="JA30"/>
      <c r="JB30" s="40" t="s">
        <v>431</v>
      </c>
      <c r="JC30" s="40" t="s">
        <v>423</v>
      </c>
      <c r="JD30" s="44">
        <v>0.50877192982456143</v>
      </c>
      <c r="JE30" s="44">
        <v>4.833333333333333</v>
      </c>
      <c r="JF30" s="44">
        <v>9.5</v>
      </c>
      <c r="JG30" s="44">
        <v>2007</v>
      </c>
      <c r="JH30" s="44">
        <v>116</v>
      </c>
      <c r="JI30" s="44">
        <v>228</v>
      </c>
      <c r="JL30" s="40" t="s">
        <v>306</v>
      </c>
      <c r="JM30" s="40" t="s">
        <v>278</v>
      </c>
      <c r="JN30" s="44">
        <v>0.48192771084337349</v>
      </c>
      <c r="JO30" s="44">
        <v>1.3333333333333333</v>
      </c>
      <c r="JP30" s="44">
        <v>2.7666666666666666</v>
      </c>
      <c r="JQ30" s="44">
        <v>2014</v>
      </c>
      <c r="JR30" s="44">
        <v>30</v>
      </c>
      <c r="JS30" s="44">
        <v>40</v>
      </c>
      <c r="JT30" s="44">
        <v>83</v>
      </c>
      <c r="JU30"/>
      <c r="JV30" s="40" t="s">
        <v>799</v>
      </c>
      <c r="JW30" s="40" t="s">
        <v>794</v>
      </c>
      <c r="JX30" s="44">
        <v>0.69565217391304346</v>
      </c>
      <c r="JY30" s="44">
        <v>1.1851851851851851</v>
      </c>
      <c r="JZ30" s="44">
        <v>1.7037037037037037</v>
      </c>
      <c r="KA30" s="44">
        <v>2019</v>
      </c>
      <c r="KB30" s="44">
        <v>32</v>
      </c>
      <c r="KC30" s="44">
        <v>46</v>
      </c>
      <c r="KD30"/>
      <c r="KF30" s="40" t="s">
        <v>1155</v>
      </c>
      <c r="KG30" s="61">
        <v>22.420289855072465</v>
      </c>
      <c r="KH30" s="44">
        <v>62</v>
      </c>
      <c r="KJ30"/>
      <c r="KK30"/>
      <c r="KL30"/>
      <c r="KM30"/>
      <c r="KN30"/>
      <c r="KO30"/>
      <c r="KQ30"/>
      <c r="KR30"/>
      <c r="KS30"/>
      <c r="KT30"/>
      <c r="KU30"/>
      <c r="KV30"/>
      <c r="KX30"/>
      <c r="KY30"/>
      <c r="KZ30"/>
      <c r="LA30"/>
      <c r="LB30"/>
      <c r="LC30"/>
      <c r="LD30"/>
      <c r="LE30"/>
      <c r="LF30"/>
      <c r="LG30"/>
      <c r="LH30"/>
      <c r="LI30"/>
      <c r="LL30"/>
      <c r="LM30"/>
      <c r="LN30"/>
      <c r="LO30"/>
      <c r="LP30"/>
      <c r="LS30"/>
      <c r="LT30"/>
      <c r="LU30"/>
      <c r="LV30"/>
      <c r="LW30"/>
    </row>
    <row r="31" spans="1:335" ht="15">
      <c r="A31" s="74" t="s">
        <v>746</v>
      </c>
      <c r="B31" s="74">
        <v>2018</v>
      </c>
      <c r="C31" s="74">
        <v>2021</v>
      </c>
      <c r="D31" s="89" t="str">
        <f t="shared" si="0"/>
        <v>Bridger Alishouse, 2021</v>
      </c>
      <c r="E31" s="89" t="str">
        <f t="shared" si="1"/>
        <v>Bridger Alishouse, 2021-2018</v>
      </c>
      <c r="F31" s="74">
        <v>1</v>
      </c>
      <c r="G31" s="74"/>
      <c r="H31" s="74"/>
      <c r="I31" s="75" t="e">
        <f t="shared" si="2"/>
        <v>#DIV/0!</v>
      </c>
      <c r="J31" s="74"/>
      <c r="K31" s="74">
        <v>1</v>
      </c>
      <c r="L31" s="75">
        <f t="shared" si="3"/>
        <v>0</v>
      </c>
      <c r="M31" s="74"/>
      <c r="N31" s="74"/>
      <c r="O31" s="75" t="e">
        <f t="shared" si="4"/>
        <v>#DIV/0!</v>
      </c>
      <c r="P31" s="74"/>
      <c r="Q31" s="74"/>
      <c r="R31" s="74">
        <v>1</v>
      </c>
      <c r="S31" s="74">
        <v>1</v>
      </c>
      <c r="T31" s="74">
        <v>1</v>
      </c>
      <c r="U31" s="74"/>
      <c r="V31" s="74"/>
      <c r="W31" s="74"/>
      <c r="X31" s="74"/>
      <c r="Y31" s="76">
        <f t="shared" si="5"/>
        <v>0</v>
      </c>
      <c r="Z31" s="76">
        <f t="shared" si="6"/>
        <v>0</v>
      </c>
      <c r="AA31" s="76">
        <f t="shared" si="7"/>
        <v>1</v>
      </c>
      <c r="AB31" s="76">
        <f t="shared" si="8"/>
        <v>1</v>
      </c>
      <c r="AC31" s="76">
        <f t="shared" si="9"/>
        <v>1</v>
      </c>
      <c r="AD31" s="76">
        <f t="shared" si="10"/>
        <v>0</v>
      </c>
      <c r="AE31" s="76">
        <f t="shared" si="11"/>
        <v>0</v>
      </c>
      <c r="AF31" s="76">
        <f t="shared" si="12"/>
        <v>0</v>
      </c>
      <c r="AG31" s="76">
        <f t="shared" si="13"/>
        <v>0</v>
      </c>
      <c r="AH31" s="69">
        <f t="shared" si="14"/>
        <v>0</v>
      </c>
      <c r="AI31" s="69">
        <f t="shared" si="15"/>
        <v>0</v>
      </c>
      <c r="AJ31" s="70">
        <f t="shared" si="16"/>
        <v>0</v>
      </c>
      <c r="AK31" s="69">
        <f t="shared" si="17"/>
        <v>1</v>
      </c>
      <c r="AM31" s="40" t="s">
        <v>253</v>
      </c>
      <c r="AN31" s="40" t="s">
        <v>133</v>
      </c>
      <c r="AO31" s="61">
        <v>14.703703703703704</v>
      </c>
      <c r="AP31" s="62">
        <v>0.5174825174825175</v>
      </c>
      <c r="AQ31" s="62">
        <v>0.57258064516129037</v>
      </c>
      <c r="AR31" s="44">
        <v>27</v>
      </c>
      <c r="AS31" s="44">
        <v>2016</v>
      </c>
      <c r="AU31" s="40" t="s">
        <v>942</v>
      </c>
      <c r="AV31" s="40" t="s">
        <v>943</v>
      </c>
      <c r="AW31" s="44">
        <v>369</v>
      </c>
      <c r="AX31" s="44">
        <v>0.48684210526315791</v>
      </c>
      <c r="AY31" s="44">
        <v>0.61344537815126055</v>
      </c>
      <c r="AZ31" s="44">
        <v>19</v>
      </c>
      <c r="BA31" s="44">
        <v>1999</v>
      </c>
      <c r="BC31" s="40" t="s">
        <v>794</v>
      </c>
      <c r="BD31" s="44">
        <v>7.82</v>
      </c>
      <c r="BE31" s="44">
        <v>0.42113564668769715</v>
      </c>
      <c r="BF31" s="44">
        <v>0.69117647058823528</v>
      </c>
      <c r="BG31" s="44">
        <v>100</v>
      </c>
      <c r="BH31" s="44">
        <v>782</v>
      </c>
      <c r="BI31"/>
      <c r="BJ31" s="40" t="s">
        <v>733</v>
      </c>
      <c r="BK31" s="44">
        <v>510</v>
      </c>
      <c r="BL31" s="44">
        <v>0.40638297872340423</v>
      </c>
      <c r="BM31" s="44">
        <v>0.51912568306010931</v>
      </c>
      <c r="BN31" s="44">
        <v>98</v>
      </c>
      <c r="BO31"/>
      <c r="BP31" s="40" t="s">
        <v>326</v>
      </c>
      <c r="BQ31" s="40" t="s">
        <v>304</v>
      </c>
      <c r="BR31" s="44">
        <v>6.7241379310344831</v>
      </c>
      <c r="BS31" s="44">
        <v>3.5517241379310347</v>
      </c>
      <c r="BT31" s="44">
        <v>3.1724137931034484</v>
      </c>
      <c r="BU31" s="44">
        <v>29</v>
      </c>
      <c r="BV31" s="44">
        <v>2013</v>
      </c>
      <c r="BX31" s="40" t="s">
        <v>1280</v>
      </c>
      <c r="BY31" s="40" t="s">
        <v>1207</v>
      </c>
      <c r="BZ31" s="44">
        <v>157</v>
      </c>
      <c r="CA31" s="44">
        <v>34</v>
      </c>
      <c r="CB31" s="44">
        <v>123</v>
      </c>
      <c r="CC31" s="44">
        <v>25</v>
      </c>
      <c r="CD31" s="44">
        <v>2022</v>
      </c>
      <c r="CF31" s="40" t="s">
        <v>792</v>
      </c>
      <c r="CG31" s="44">
        <v>3.9264705882352939</v>
      </c>
      <c r="CH31" s="44">
        <v>1.3676470588235294</v>
      </c>
      <c r="CI31" s="44">
        <v>2.5588235294117645</v>
      </c>
      <c r="CJ31" s="44">
        <v>68</v>
      </c>
      <c r="CK31" s="44">
        <v>267</v>
      </c>
      <c r="CL31" s="44">
        <v>93</v>
      </c>
      <c r="CM31" s="44">
        <v>174</v>
      </c>
      <c r="CO31" s="40" t="s">
        <v>345</v>
      </c>
      <c r="CP31" s="44">
        <v>255</v>
      </c>
      <c r="CQ31" s="44">
        <v>95</v>
      </c>
      <c r="CR31" s="44">
        <v>160</v>
      </c>
      <c r="CS31" s="44">
        <v>76</v>
      </c>
      <c r="CU31" s="40" t="s">
        <v>388</v>
      </c>
      <c r="CV31" s="40" t="s">
        <v>387</v>
      </c>
      <c r="CW31" s="44">
        <v>3.1666666666666665</v>
      </c>
      <c r="CX31" s="44">
        <v>3.3333333333333335</v>
      </c>
      <c r="CY31" s="44">
        <v>24</v>
      </c>
      <c r="CZ31" s="44">
        <v>2009</v>
      </c>
      <c r="DB31" s="40" t="s">
        <v>255</v>
      </c>
      <c r="DC31" s="40" t="s">
        <v>135</v>
      </c>
      <c r="DD31" s="44">
        <v>77</v>
      </c>
      <c r="DE31" s="44">
        <v>87</v>
      </c>
      <c r="DF31" s="44">
        <v>27</v>
      </c>
      <c r="DG31" s="44">
        <v>2016</v>
      </c>
      <c r="DI31" s="40" t="s">
        <v>1092</v>
      </c>
      <c r="DJ31" s="44">
        <v>1.8888888888888888</v>
      </c>
      <c r="DK31" s="44">
        <v>1.1111111111111112</v>
      </c>
      <c r="DL31" s="44">
        <v>18</v>
      </c>
      <c r="DM31" s="44">
        <v>34</v>
      </c>
      <c r="DN31" s="44">
        <v>20</v>
      </c>
      <c r="DO31"/>
      <c r="DP31" s="40" t="s">
        <v>1262</v>
      </c>
      <c r="DQ31" s="44">
        <v>117</v>
      </c>
      <c r="DR31" s="44">
        <v>120</v>
      </c>
      <c r="DS31" s="44">
        <v>64</v>
      </c>
      <c r="DT31"/>
      <c r="DU31" s="40" t="s">
        <v>1283</v>
      </c>
      <c r="DV31" s="40" t="s">
        <v>794</v>
      </c>
      <c r="DW31" s="44">
        <v>2.2592592592592591</v>
      </c>
      <c r="DX31" s="44">
        <v>1.1111111111111112</v>
      </c>
      <c r="DY31" s="44">
        <v>27</v>
      </c>
      <c r="DZ31" s="44">
        <v>2022</v>
      </c>
      <c r="EA31"/>
      <c r="EB31" s="40" t="s">
        <v>1185</v>
      </c>
      <c r="EC31" s="40" t="s">
        <v>1155</v>
      </c>
      <c r="ED31" s="44">
        <v>54</v>
      </c>
      <c r="EE31" s="44"/>
      <c r="EF31" s="44">
        <v>23</v>
      </c>
      <c r="EG31" s="44">
        <v>1991</v>
      </c>
      <c r="EI31" s="40" t="s">
        <v>1179</v>
      </c>
      <c r="EJ31" s="44">
        <v>1.4473684210526316</v>
      </c>
      <c r="EK31" s="44">
        <v>0</v>
      </c>
      <c r="EL31" s="44">
        <v>38</v>
      </c>
      <c r="EM31" s="44">
        <v>55</v>
      </c>
      <c r="EN31" s="44"/>
      <c r="EO31"/>
      <c r="EP31" s="40" t="s">
        <v>308</v>
      </c>
      <c r="EQ31" s="44">
        <v>94</v>
      </c>
      <c r="ER31" s="44">
        <v>129</v>
      </c>
      <c r="ES31" s="44">
        <v>104</v>
      </c>
      <c r="ET31"/>
      <c r="EU31" s="40" t="s">
        <v>1342</v>
      </c>
      <c r="EV31" s="40" t="s">
        <v>1266</v>
      </c>
      <c r="EW31" s="44">
        <v>0.26923076923076922</v>
      </c>
      <c r="EX31" s="44">
        <v>2</v>
      </c>
      <c r="EY31" s="44">
        <v>26</v>
      </c>
      <c r="EZ31" s="44">
        <v>2023</v>
      </c>
      <c r="FB31" s="40" t="s">
        <v>476</v>
      </c>
      <c r="FC31" s="40" t="s">
        <v>464</v>
      </c>
      <c r="FD31" s="44">
        <v>7</v>
      </c>
      <c r="FE31" s="44">
        <v>51</v>
      </c>
      <c r="FF31" s="44">
        <v>17</v>
      </c>
      <c r="FG31" s="44">
        <v>2010</v>
      </c>
      <c r="FI31" s="40" t="s">
        <v>130</v>
      </c>
      <c r="FJ31" s="44">
        <v>9.3457943925233641E-2</v>
      </c>
      <c r="FK31" s="44">
        <v>1.6635514018691588</v>
      </c>
      <c r="FL31" s="44">
        <v>107</v>
      </c>
      <c r="FM31" s="44">
        <v>10</v>
      </c>
      <c r="FN31" s="44">
        <v>178</v>
      </c>
      <c r="FO31"/>
      <c r="FP31" s="40" t="s">
        <v>465</v>
      </c>
      <c r="FQ31" s="44">
        <v>5</v>
      </c>
      <c r="FR31" s="44">
        <v>18</v>
      </c>
      <c r="FS31" s="44">
        <v>34</v>
      </c>
      <c r="FU31" s="274" t="s">
        <v>736</v>
      </c>
      <c r="FV31" s="274" t="s">
        <v>533</v>
      </c>
      <c r="FW31" s="294">
        <v>0.4</v>
      </c>
      <c r="FX31" s="281">
        <v>0.86956521739130432</v>
      </c>
      <c r="FY31" s="281">
        <v>0.34782608695652173</v>
      </c>
      <c r="FZ31" s="281">
        <v>23</v>
      </c>
      <c r="GA31" s="281">
        <v>2018</v>
      </c>
      <c r="GB31" s="281">
        <v>8</v>
      </c>
      <c r="GC31" s="282">
        <v>20</v>
      </c>
      <c r="GJ31" s="274" t="s">
        <v>445</v>
      </c>
      <c r="GK31" s="274" t="s">
        <v>446</v>
      </c>
      <c r="GL31" s="280">
        <v>0.35135135135135137</v>
      </c>
      <c r="GM31" s="281">
        <v>0.54166666666666663</v>
      </c>
      <c r="GN31" s="281">
        <v>1.5416666666666667</v>
      </c>
      <c r="GO31" s="281">
        <v>2009</v>
      </c>
      <c r="GP31" s="281">
        <v>13</v>
      </c>
      <c r="GQ31" s="282">
        <v>37</v>
      </c>
      <c r="GS31" s="274" t="s">
        <v>445</v>
      </c>
      <c r="GT31" s="274" t="s">
        <v>446</v>
      </c>
      <c r="GU31" s="280">
        <v>0.35135135135135137</v>
      </c>
      <c r="GV31" s="281">
        <v>13</v>
      </c>
      <c r="GW31" s="281">
        <v>37</v>
      </c>
      <c r="GX31" s="282">
        <v>2009</v>
      </c>
      <c r="GZ31" s="40" t="s">
        <v>390</v>
      </c>
      <c r="HA31" s="44">
        <v>102</v>
      </c>
      <c r="HB31" s="44">
        <v>314</v>
      </c>
      <c r="HC31" s="44">
        <v>214</v>
      </c>
      <c r="HD31" s="44">
        <v>508</v>
      </c>
      <c r="HE31" s="44">
        <v>189</v>
      </c>
      <c r="HF31" s="44">
        <v>264</v>
      </c>
      <c r="HG31" s="44">
        <v>316</v>
      </c>
      <c r="HH31" s="44">
        <v>822</v>
      </c>
      <c r="HI31" s="44">
        <v>70</v>
      </c>
      <c r="HJ31" s="44">
        <v>0.32484076433121017</v>
      </c>
      <c r="HK31" s="44">
        <v>0.38442822384428221</v>
      </c>
      <c r="HL31" s="44">
        <v>0.71590909090909094</v>
      </c>
      <c r="HM31" s="44">
        <v>1.4571428571428571</v>
      </c>
      <c r="HN31" s="44">
        <v>4.4857142857142858</v>
      </c>
      <c r="HO31" s="44">
        <v>4.5142857142857142</v>
      </c>
      <c r="HP31" s="44">
        <v>11.742857142857142</v>
      </c>
      <c r="HQ31" s="44">
        <v>2.7</v>
      </c>
      <c r="HR31" s="44">
        <v>3.7714285714285714</v>
      </c>
      <c r="HS31"/>
      <c r="HT31" s="40" t="s">
        <v>1096</v>
      </c>
      <c r="HU31" s="44">
        <v>0.29770992366412213</v>
      </c>
      <c r="HV31" s="44">
        <v>0.52</v>
      </c>
      <c r="HW31" s="44">
        <v>1.7466666666666666</v>
      </c>
      <c r="HX31" s="44">
        <v>75</v>
      </c>
      <c r="HY31" s="44">
        <v>39</v>
      </c>
      <c r="HZ31" s="44">
        <v>131</v>
      </c>
      <c r="IA31"/>
      <c r="IB31" s="40" t="s">
        <v>448</v>
      </c>
      <c r="IC31" s="44">
        <v>0.42682926829268292</v>
      </c>
      <c r="ID31" s="44">
        <v>1.6666666666666667</v>
      </c>
      <c r="IE31" s="44">
        <v>3.9047619047619047</v>
      </c>
      <c r="IF31" s="44">
        <v>21</v>
      </c>
      <c r="IG31" s="44">
        <v>35</v>
      </c>
      <c r="IH31" s="44">
        <v>82</v>
      </c>
      <c r="IJ31" s="40" t="s">
        <v>135</v>
      </c>
      <c r="IK31" s="88">
        <v>0.6267029972752044</v>
      </c>
      <c r="IL31" s="44">
        <v>2.1495327102803738</v>
      </c>
      <c r="IM31" s="44">
        <v>3.4299065420560746</v>
      </c>
      <c r="IN31" s="44">
        <v>107</v>
      </c>
      <c r="IO31" s="44">
        <v>230</v>
      </c>
      <c r="IP31" s="44">
        <v>367</v>
      </c>
      <c r="IQ31"/>
      <c r="IR31" s="40" t="s">
        <v>253</v>
      </c>
      <c r="IS31" s="40" t="s">
        <v>133</v>
      </c>
      <c r="IT31" s="44">
        <v>0.5174825174825175</v>
      </c>
      <c r="IU31" s="44">
        <v>5.4814814814814818</v>
      </c>
      <c r="IV31" s="44">
        <v>10.592592592592593</v>
      </c>
      <c r="IW31" s="44">
        <v>27</v>
      </c>
      <c r="IX31" s="44">
        <v>2016</v>
      </c>
      <c r="IY31" s="44">
        <v>148</v>
      </c>
      <c r="IZ31" s="44">
        <v>286</v>
      </c>
      <c r="JA31"/>
      <c r="JB31" s="40" t="s">
        <v>973</v>
      </c>
      <c r="JC31" s="40" t="s">
        <v>968</v>
      </c>
      <c r="JD31" s="44">
        <v>0.5074626865671642</v>
      </c>
      <c r="JE31" s="44">
        <v>2.9565217391304346</v>
      </c>
      <c r="JF31" s="44">
        <v>5.8260869565217392</v>
      </c>
      <c r="JG31" s="44">
        <v>1998</v>
      </c>
      <c r="JH31" s="44">
        <v>68</v>
      </c>
      <c r="JI31" s="44">
        <v>134</v>
      </c>
      <c r="JL31" s="40" t="s">
        <v>312</v>
      </c>
      <c r="JM31" s="40" t="s">
        <v>132</v>
      </c>
      <c r="JN31" s="44">
        <v>0.53333333333333333</v>
      </c>
      <c r="JO31" s="44">
        <v>0.36363636363636365</v>
      </c>
      <c r="JP31" s="44">
        <v>0.68181818181818177</v>
      </c>
      <c r="JQ31" s="44">
        <v>2014</v>
      </c>
      <c r="JR31" s="44">
        <v>22</v>
      </c>
      <c r="JS31" s="44">
        <v>8</v>
      </c>
      <c r="JT31" s="44">
        <v>15</v>
      </c>
      <c r="JU31"/>
      <c r="JV31" s="40" t="s">
        <v>1011</v>
      </c>
      <c r="JW31" s="40" t="s">
        <v>1001</v>
      </c>
      <c r="JX31" s="44">
        <v>0.69230769230769229</v>
      </c>
      <c r="JY31" s="44">
        <v>0.78260869565217395</v>
      </c>
      <c r="JZ31" s="44">
        <v>1.1304347826086956</v>
      </c>
      <c r="KA31" s="44">
        <v>1997</v>
      </c>
      <c r="KB31" s="44">
        <v>18</v>
      </c>
      <c r="KC31" s="44">
        <v>26</v>
      </c>
      <c r="KD31"/>
      <c r="KF31" s="40" t="s">
        <v>277</v>
      </c>
      <c r="KG31" s="61">
        <v>22.043933588761174</v>
      </c>
      <c r="KH31" s="44">
        <v>115</v>
      </c>
      <c r="KJ31"/>
      <c r="KK31"/>
      <c r="KL31"/>
      <c r="KM31"/>
      <c r="KN31"/>
      <c r="KO31"/>
      <c r="KQ31"/>
      <c r="KR31"/>
      <c r="KS31"/>
      <c r="KT31"/>
      <c r="KU31"/>
      <c r="KV31"/>
      <c r="KX31"/>
      <c r="KY31"/>
      <c r="KZ31"/>
      <c r="LA31"/>
      <c r="LB31"/>
      <c r="LC31"/>
      <c r="LD31"/>
      <c r="LE31"/>
      <c r="LF31"/>
      <c r="LG31"/>
      <c r="LH31"/>
      <c r="LI31"/>
      <c r="LL31"/>
      <c r="LM31"/>
      <c r="LN31"/>
      <c r="LO31"/>
      <c r="LP31"/>
      <c r="LS31"/>
      <c r="LT31"/>
      <c r="LU31"/>
      <c r="LV31"/>
      <c r="LW31"/>
    </row>
    <row r="32" spans="1:335" ht="15">
      <c r="A32" s="74" t="s">
        <v>747</v>
      </c>
      <c r="B32" s="74">
        <v>2018</v>
      </c>
      <c r="C32" s="74">
        <v>2021</v>
      </c>
      <c r="D32" s="89" t="str">
        <f t="shared" si="0"/>
        <v>Landon Keever, 2021</v>
      </c>
      <c r="E32" s="89" t="str">
        <f t="shared" si="1"/>
        <v>Landon Keever, 2021-2018</v>
      </c>
      <c r="F32" s="74">
        <v>1</v>
      </c>
      <c r="G32" s="74">
        <v>1</v>
      </c>
      <c r="H32" s="74">
        <v>2</v>
      </c>
      <c r="I32" s="75">
        <f t="shared" si="2"/>
        <v>0.5</v>
      </c>
      <c r="J32" s="74"/>
      <c r="K32" s="74">
        <v>1</v>
      </c>
      <c r="L32" s="75">
        <f t="shared" si="3"/>
        <v>0</v>
      </c>
      <c r="M32" s="74"/>
      <c r="N32" s="74"/>
      <c r="O32" s="75" t="e">
        <f t="shared" si="4"/>
        <v>#DIV/0!</v>
      </c>
      <c r="P32" s="74">
        <v>3</v>
      </c>
      <c r="Q32" s="74"/>
      <c r="R32" s="74"/>
      <c r="S32" s="74"/>
      <c r="T32" s="74"/>
      <c r="U32" s="74"/>
      <c r="V32" s="74"/>
      <c r="W32" s="74"/>
      <c r="X32" s="74"/>
      <c r="Y32" s="76">
        <f t="shared" si="5"/>
        <v>3</v>
      </c>
      <c r="Z32" s="76">
        <f t="shared" si="6"/>
        <v>0</v>
      </c>
      <c r="AA32" s="76">
        <f t="shared" si="7"/>
        <v>0</v>
      </c>
      <c r="AB32" s="76">
        <f t="shared" si="8"/>
        <v>0</v>
      </c>
      <c r="AC32" s="76">
        <f t="shared" si="9"/>
        <v>0</v>
      </c>
      <c r="AD32" s="76">
        <f t="shared" si="10"/>
        <v>0</v>
      </c>
      <c r="AE32" s="76">
        <f t="shared" si="11"/>
        <v>0</v>
      </c>
      <c r="AF32" s="76">
        <f t="shared" si="12"/>
        <v>0</v>
      </c>
      <c r="AG32" s="76">
        <f t="shared" si="13"/>
        <v>0</v>
      </c>
      <c r="AH32" s="69">
        <f t="shared" si="14"/>
        <v>2</v>
      </c>
      <c r="AI32" s="69">
        <f t="shared" si="15"/>
        <v>0</v>
      </c>
      <c r="AJ32" s="70">
        <f t="shared" si="16"/>
        <v>0.33333333333333331</v>
      </c>
      <c r="AK32" s="69">
        <f t="shared" si="17"/>
        <v>3</v>
      </c>
      <c r="AM32" s="40" t="s">
        <v>406</v>
      </c>
      <c r="AN32" s="40" t="s">
        <v>387</v>
      </c>
      <c r="AO32" s="61">
        <v>14.576923076923077</v>
      </c>
      <c r="AP32" s="62">
        <v>0.43278688524590164</v>
      </c>
      <c r="AQ32" s="62">
        <v>0.73793103448275865</v>
      </c>
      <c r="AR32" s="44">
        <v>26</v>
      </c>
      <c r="AS32" s="44">
        <v>2008</v>
      </c>
      <c r="AU32" s="40" t="s">
        <v>281</v>
      </c>
      <c r="AV32" s="40" t="s">
        <v>278</v>
      </c>
      <c r="AW32" s="44">
        <v>362</v>
      </c>
      <c r="AX32" s="44">
        <v>0.3981042654028436</v>
      </c>
      <c r="AY32" s="44">
        <v>0.41269841269841268</v>
      </c>
      <c r="AZ32" s="44">
        <v>27</v>
      </c>
      <c r="BA32" s="44">
        <v>2015</v>
      </c>
      <c r="BC32" s="40" t="s">
        <v>1030</v>
      </c>
      <c r="BD32" s="44">
        <v>7.580645161290323</v>
      </c>
      <c r="BE32" s="44">
        <v>0.35157894736842105</v>
      </c>
      <c r="BF32" s="44">
        <v>0.53333333333333333</v>
      </c>
      <c r="BG32" s="44">
        <v>62</v>
      </c>
      <c r="BH32" s="44">
        <v>470</v>
      </c>
      <c r="BI32"/>
      <c r="BJ32" s="40" t="s">
        <v>279</v>
      </c>
      <c r="BK32" s="44">
        <v>509</v>
      </c>
      <c r="BL32" s="44">
        <v>0.39420935412026725</v>
      </c>
      <c r="BM32" s="44">
        <v>0.53048780487804881</v>
      </c>
      <c r="BN32" s="44">
        <v>115</v>
      </c>
      <c r="BO32"/>
      <c r="BP32" s="40" t="s">
        <v>1063</v>
      </c>
      <c r="BQ32" s="40" t="s">
        <v>997</v>
      </c>
      <c r="BR32" s="44">
        <v>6.5909090909090908</v>
      </c>
      <c r="BS32" s="44">
        <v>3.0909090909090908</v>
      </c>
      <c r="BT32" s="44">
        <v>3.5</v>
      </c>
      <c r="BU32" s="44">
        <v>22</v>
      </c>
      <c r="BV32" s="44">
        <v>1995</v>
      </c>
      <c r="BX32" s="40" t="s">
        <v>1159</v>
      </c>
      <c r="BY32" s="40" t="s">
        <v>1126</v>
      </c>
      <c r="BZ32" s="44">
        <v>157</v>
      </c>
      <c r="CA32" s="44">
        <v>61</v>
      </c>
      <c r="CB32" s="44">
        <v>96</v>
      </c>
      <c r="CC32" s="44">
        <v>21</v>
      </c>
      <c r="CD32" s="44">
        <v>1992</v>
      </c>
      <c r="CF32" s="40" t="s">
        <v>1098</v>
      </c>
      <c r="CG32" s="44">
        <v>3.8571428571428572</v>
      </c>
      <c r="CH32" s="44">
        <v>1.6607142857142858</v>
      </c>
      <c r="CI32" s="44">
        <v>2.1964285714285716</v>
      </c>
      <c r="CJ32" s="44">
        <v>56</v>
      </c>
      <c r="CK32" s="44">
        <v>216</v>
      </c>
      <c r="CL32" s="44">
        <v>93</v>
      </c>
      <c r="CM32" s="44">
        <v>123</v>
      </c>
      <c r="CO32" s="40" t="s">
        <v>131</v>
      </c>
      <c r="CP32" s="44">
        <v>253</v>
      </c>
      <c r="CQ32" s="44">
        <v>83</v>
      </c>
      <c r="CR32" s="44">
        <v>170</v>
      </c>
      <c r="CS32" s="44">
        <v>106</v>
      </c>
      <c r="CU32" s="40" t="s">
        <v>1101</v>
      </c>
      <c r="CV32" s="40" t="s">
        <v>1092</v>
      </c>
      <c r="CW32" s="44">
        <v>3.0909090909090908</v>
      </c>
      <c r="CX32" s="44">
        <v>1.6363636363636365</v>
      </c>
      <c r="CY32" s="44">
        <v>11</v>
      </c>
      <c r="CZ32" s="44">
        <v>1995</v>
      </c>
      <c r="DB32" s="40" t="s">
        <v>739</v>
      </c>
      <c r="DC32" s="40" t="s">
        <v>135</v>
      </c>
      <c r="DD32" s="44">
        <v>76</v>
      </c>
      <c r="DE32" s="44">
        <v>58</v>
      </c>
      <c r="DF32" s="44">
        <v>28</v>
      </c>
      <c r="DG32" s="44">
        <v>2018</v>
      </c>
      <c r="DI32" s="40" t="s">
        <v>277</v>
      </c>
      <c r="DJ32" s="44">
        <v>1.8695652173913044</v>
      </c>
      <c r="DK32" s="44">
        <v>2.3304347826086955</v>
      </c>
      <c r="DL32" s="44">
        <v>115</v>
      </c>
      <c r="DM32" s="44">
        <v>215</v>
      </c>
      <c r="DN32" s="44">
        <v>268</v>
      </c>
      <c r="DO32"/>
      <c r="DP32" s="40" t="s">
        <v>464</v>
      </c>
      <c r="DQ32" s="44">
        <v>116</v>
      </c>
      <c r="DR32" s="44">
        <v>177</v>
      </c>
      <c r="DS32" s="44">
        <v>59</v>
      </c>
      <c r="DT32"/>
      <c r="DU32" s="40" t="s">
        <v>1036</v>
      </c>
      <c r="DV32" s="40" t="s">
        <v>1029</v>
      </c>
      <c r="DW32" s="44">
        <v>2.1904761904761907</v>
      </c>
      <c r="DX32" s="44">
        <v>0</v>
      </c>
      <c r="DY32" s="44">
        <v>21</v>
      </c>
      <c r="DZ32" s="44">
        <v>1996</v>
      </c>
      <c r="EA32"/>
      <c r="EB32" s="40" t="s">
        <v>736</v>
      </c>
      <c r="EC32" s="40" t="s">
        <v>533</v>
      </c>
      <c r="ED32" s="44">
        <v>54</v>
      </c>
      <c r="EE32" s="44">
        <v>62</v>
      </c>
      <c r="EF32" s="44">
        <v>23</v>
      </c>
      <c r="EG32" s="44">
        <v>2018</v>
      </c>
      <c r="EI32" s="40" t="s">
        <v>943</v>
      </c>
      <c r="EJ32" s="44">
        <v>1.441860465116279</v>
      </c>
      <c r="EK32" s="44">
        <v>0</v>
      </c>
      <c r="EL32" s="44">
        <v>43</v>
      </c>
      <c r="EM32" s="44">
        <v>62</v>
      </c>
      <c r="EN32" s="44"/>
      <c r="EO32"/>
      <c r="EP32" s="40" t="s">
        <v>1262</v>
      </c>
      <c r="EQ32" s="44">
        <v>92</v>
      </c>
      <c r="ER32" s="44">
        <v>100</v>
      </c>
      <c r="ES32" s="44">
        <v>64</v>
      </c>
      <c r="ET32"/>
      <c r="EU32" s="40" t="s">
        <v>254</v>
      </c>
      <c r="EV32" s="40" t="s">
        <v>132</v>
      </c>
      <c r="EW32" s="44">
        <v>0.25925925925925924</v>
      </c>
      <c r="EX32" s="44">
        <v>2.2962962962962963</v>
      </c>
      <c r="EY32" s="44">
        <v>27</v>
      </c>
      <c r="EZ32" s="44">
        <v>2016</v>
      </c>
      <c r="FB32" s="40" t="s">
        <v>255</v>
      </c>
      <c r="FC32" s="40" t="s">
        <v>135</v>
      </c>
      <c r="FD32" s="44">
        <v>7</v>
      </c>
      <c r="FE32" s="44">
        <v>36</v>
      </c>
      <c r="FF32" s="44">
        <v>27</v>
      </c>
      <c r="FG32" s="44">
        <v>2016</v>
      </c>
      <c r="FI32" s="40" t="s">
        <v>452</v>
      </c>
      <c r="FJ32" s="44">
        <v>8.3333333333333329E-2</v>
      </c>
      <c r="FK32" s="44">
        <v>2.5833333333333335</v>
      </c>
      <c r="FL32" s="44">
        <v>12</v>
      </c>
      <c r="FM32" s="44">
        <v>1</v>
      </c>
      <c r="FN32" s="44">
        <v>31</v>
      </c>
      <c r="FO32"/>
      <c r="FP32" s="40" t="s">
        <v>794</v>
      </c>
      <c r="FQ32" s="44">
        <v>4</v>
      </c>
      <c r="FR32" s="44">
        <v>123</v>
      </c>
      <c r="FS32" s="44">
        <v>100</v>
      </c>
      <c r="FU32" s="274" t="s">
        <v>798</v>
      </c>
      <c r="FV32" s="274" t="s">
        <v>732</v>
      </c>
      <c r="FW32" s="294">
        <v>0.39759036144578314</v>
      </c>
      <c r="FX32" s="281">
        <v>3.074074074074074</v>
      </c>
      <c r="FY32" s="281">
        <v>1.2222222222222223</v>
      </c>
      <c r="FZ32" s="281">
        <v>27</v>
      </c>
      <c r="GA32" s="281">
        <v>2019</v>
      </c>
      <c r="GB32" s="281">
        <v>33</v>
      </c>
      <c r="GC32" s="282">
        <v>83</v>
      </c>
      <c r="GJ32" s="274" t="s">
        <v>738</v>
      </c>
      <c r="GK32" s="274" t="s">
        <v>131</v>
      </c>
      <c r="GL32" s="280">
        <v>0.35106382978723405</v>
      </c>
      <c r="GM32" s="281">
        <v>2.3571428571428572</v>
      </c>
      <c r="GN32" s="281">
        <v>6.7142857142857144</v>
      </c>
      <c r="GO32" s="281">
        <v>2018</v>
      </c>
      <c r="GP32" s="281">
        <v>66</v>
      </c>
      <c r="GQ32" s="282">
        <v>188</v>
      </c>
      <c r="GS32" s="274" t="s">
        <v>738</v>
      </c>
      <c r="GT32" s="274" t="s">
        <v>131</v>
      </c>
      <c r="GU32" s="280">
        <v>0.35106382978723405</v>
      </c>
      <c r="GV32" s="281">
        <v>66</v>
      </c>
      <c r="GW32" s="281">
        <v>188</v>
      </c>
      <c r="GX32" s="282">
        <v>2018</v>
      </c>
      <c r="GZ32" s="40" t="s">
        <v>425</v>
      </c>
      <c r="HA32" s="44"/>
      <c r="HB32" s="44">
        <v>1</v>
      </c>
      <c r="HC32" s="44">
        <v>70</v>
      </c>
      <c r="HD32" s="44">
        <v>201</v>
      </c>
      <c r="HE32" s="44">
        <v>16</v>
      </c>
      <c r="HF32" s="44">
        <v>53</v>
      </c>
      <c r="HG32" s="44">
        <v>70</v>
      </c>
      <c r="HH32" s="44">
        <v>202</v>
      </c>
      <c r="HI32" s="44">
        <v>50</v>
      </c>
      <c r="HJ32" s="44">
        <v>0</v>
      </c>
      <c r="HK32" s="44">
        <v>0.34653465346534651</v>
      </c>
      <c r="HL32" s="44">
        <v>0.30188679245283018</v>
      </c>
      <c r="HM32" s="44">
        <v>0</v>
      </c>
      <c r="HN32" s="44">
        <v>0.02</v>
      </c>
      <c r="HO32" s="44">
        <v>1.4</v>
      </c>
      <c r="HP32" s="44">
        <v>4.04</v>
      </c>
      <c r="HQ32" s="44">
        <v>0.32</v>
      </c>
      <c r="HR32" s="44">
        <v>1.06</v>
      </c>
      <c r="HS32"/>
      <c r="HT32" s="40" t="s">
        <v>921</v>
      </c>
      <c r="HU32" s="44">
        <v>0.29655172413793102</v>
      </c>
      <c r="HV32" s="44">
        <v>0.62318840579710144</v>
      </c>
      <c r="HW32" s="44">
        <v>2.1014492753623188</v>
      </c>
      <c r="HX32" s="44">
        <v>69</v>
      </c>
      <c r="HY32" s="44">
        <v>43</v>
      </c>
      <c r="HZ32" s="44">
        <v>145</v>
      </c>
      <c r="IA32"/>
      <c r="IB32" s="40" t="s">
        <v>1292</v>
      </c>
      <c r="IC32" s="44">
        <v>0.42622950819672129</v>
      </c>
      <c r="ID32" s="44">
        <v>2.2127659574468086</v>
      </c>
      <c r="IE32" s="44">
        <v>5.1914893617021276</v>
      </c>
      <c r="IF32" s="44">
        <v>47</v>
      </c>
      <c r="IG32" s="44">
        <v>104</v>
      </c>
      <c r="IH32" s="44">
        <v>244</v>
      </c>
      <c r="IJ32" s="40" t="s">
        <v>1091</v>
      </c>
      <c r="IK32" s="88">
        <v>0.62385321100917435</v>
      </c>
      <c r="IL32" s="44">
        <v>2.9565217391304346</v>
      </c>
      <c r="IM32" s="44">
        <v>4.7391304347826084</v>
      </c>
      <c r="IN32" s="44">
        <v>46</v>
      </c>
      <c r="IO32" s="44">
        <v>136</v>
      </c>
      <c r="IP32" s="44">
        <v>218</v>
      </c>
      <c r="IQ32"/>
      <c r="IR32" s="40" t="s">
        <v>1243</v>
      </c>
      <c r="IS32" s="40" t="s">
        <v>1207</v>
      </c>
      <c r="IT32" s="44">
        <v>0.51677852348993292</v>
      </c>
      <c r="IU32" s="44">
        <v>7.333333333333333</v>
      </c>
      <c r="IV32" s="44">
        <v>14.19047619047619</v>
      </c>
      <c r="IW32" s="44">
        <v>21</v>
      </c>
      <c r="IX32" s="44">
        <v>2021</v>
      </c>
      <c r="IY32" s="44">
        <v>154</v>
      </c>
      <c r="IZ32" s="44">
        <v>298</v>
      </c>
      <c r="JA32"/>
      <c r="JB32" s="40" t="s">
        <v>1037</v>
      </c>
      <c r="JC32" s="40" t="s">
        <v>997</v>
      </c>
      <c r="JD32" s="44">
        <v>0.50310559006211175</v>
      </c>
      <c r="JE32" s="44">
        <v>7.3636363636363633</v>
      </c>
      <c r="JF32" s="44">
        <v>14.636363636363637</v>
      </c>
      <c r="JG32" s="44">
        <v>1996</v>
      </c>
      <c r="JH32" s="44">
        <v>162</v>
      </c>
      <c r="JI32" s="44">
        <v>322</v>
      </c>
      <c r="JL32" s="40" t="s">
        <v>311</v>
      </c>
      <c r="JM32" s="40" t="s">
        <v>251</v>
      </c>
      <c r="JN32" s="44">
        <v>0.5714285714285714</v>
      </c>
      <c r="JO32" s="44">
        <v>0.17391304347826086</v>
      </c>
      <c r="JP32" s="44">
        <v>0.30434782608695654</v>
      </c>
      <c r="JQ32" s="44">
        <v>2014</v>
      </c>
      <c r="JR32" s="44">
        <v>23</v>
      </c>
      <c r="JS32" s="44">
        <v>4</v>
      </c>
      <c r="JT32" s="44">
        <v>7</v>
      </c>
      <c r="JU32"/>
      <c r="JV32" s="40" t="s">
        <v>1211</v>
      </c>
      <c r="JW32" s="40" t="s">
        <v>794</v>
      </c>
      <c r="JX32" s="44">
        <v>0.68888888888888888</v>
      </c>
      <c r="JY32" s="44">
        <v>1.24</v>
      </c>
      <c r="JZ32" s="44">
        <v>1.8</v>
      </c>
      <c r="KA32" s="44">
        <v>2020</v>
      </c>
      <c r="KB32" s="44">
        <v>31</v>
      </c>
      <c r="KC32" s="44">
        <v>45</v>
      </c>
      <c r="KD32"/>
      <c r="KF32" s="40" t="s">
        <v>733</v>
      </c>
      <c r="KG32" s="61">
        <v>21.586099086099086</v>
      </c>
      <c r="KH32" s="44">
        <v>98</v>
      </c>
      <c r="KJ32"/>
      <c r="KK32"/>
      <c r="KL32"/>
      <c r="KM32"/>
      <c r="KN32"/>
      <c r="KO32"/>
      <c r="KQ32"/>
      <c r="KR32"/>
      <c r="KS32"/>
      <c r="KT32"/>
      <c r="KU32"/>
      <c r="KV32"/>
      <c r="KX32"/>
      <c r="KY32"/>
      <c r="KZ32"/>
      <c r="LA32"/>
      <c r="LB32"/>
      <c r="LC32"/>
      <c r="LD32"/>
      <c r="LE32"/>
      <c r="LF32"/>
      <c r="LG32"/>
      <c r="LH32"/>
      <c r="LI32"/>
      <c r="LL32"/>
      <c r="LM32"/>
      <c r="LN32"/>
      <c r="LO32"/>
      <c r="LP32"/>
      <c r="LS32"/>
      <c r="LT32"/>
      <c r="LU32"/>
      <c r="LV32"/>
      <c r="LW32"/>
    </row>
    <row r="33" spans="1:335" ht="15">
      <c r="A33" s="74" t="s">
        <v>748</v>
      </c>
      <c r="B33" s="74">
        <v>2018</v>
      </c>
      <c r="C33" s="74">
        <v>2020</v>
      </c>
      <c r="D33" s="89" t="str">
        <f t="shared" si="0"/>
        <v>DJ Till, 2020</v>
      </c>
      <c r="E33" s="89" t="str">
        <f t="shared" si="1"/>
        <v>DJ Till, 2020-2018</v>
      </c>
      <c r="F33" s="74">
        <v>5</v>
      </c>
      <c r="G33" s="74"/>
      <c r="H33" s="74">
        <v>3</v>
      </c>
      <c r="I33" s="75">
        <f t="shared" si="2"/>
        <v>0</v>
      </c>
      <c r="J33" s="74">
        <v>1</v>
      </c>
      <c r="K33" s="74">
        <v>3</v>
      </c>
      <c r="L33" s="75">
        <f t="shared" si="3"/>
        <v>0.33333333333333331</v>
      </c>
      <c r="M33" s="74"/>
      <c r="N33" s="74"/>
      <c r="O33" s="75" t="e">
        <f t="shared" si="4"/>
        <v>#DIV/0!</v>
      </c>
      <c r="P33" s="74">
        <v>2</v>
      </c>
      <c r="Q33" s="74">
        <v>2</v>
      </c>
      <c r="R33" s="74">
        <v>1</v>
      </c>
      <c r="S33" s="74">
        <v>3</v>
      </c>
      <c r="T33" s="74"/>
      <c r="U33" s="74">
        <v>1</v>
      </c>
      <c r="V33" s="74"/>
      <c r="W33" s="74"/>
      <c r="X33" s="74"/>
      <c r="Y33" s="76">
        <f t="shared" si="5"/>
        <v>0.4</v>
      </c>
      <c r="Z33" s="76">
        <f t="shared" si="6"/>
        <v>0.4</v>
      </c>
      <c r="AA33" s="76">
        <f t="shared" si="7"/>
        <v>0.2</v>
      </c>
      <c r="AB33" s="76">
        <f t="shared" si="8"/>
        <v>0.6</v>
      </c>
      <c r="AC33" s="76">
        <f t="shared" si="9"/>
        <v>0</v>
      </c>
      <c r="AD33" s="76">
        <f t="shared" si="10"/>
        <v>0.2</v>
      </c>
      <c r="AE33" s="76">
        <f t="shared" si="11"/>
        <v>0</v>
      </c>
      <c r="AF33" s="76">
        <f t="shared" si="12"/>
        <v>0</v>
      </c>
      <c r="AG33" s="76">
        <f t="shared" si="13"/>
        <v>0</v>
      </c>
      <c r="AH33" s="69">
        <f t="shared" si="14"/>
        <v>0.6</v>
      </c>
      <c r="AI33" s="69">
        <f t="shared" si="15"/>
        <v>0</v>
      </c>
      <c r="AJ33" s="70">
        <f t="shared" si="16"/>
        <v>0.16666666666666666</v>
      </c>
      <c r="AK33" s="69">
        <f t="shared" si="17"/>
        <v>1.2</v>
      </c>
      <c r="AM33" s="40" t="s">
        <v>1006</v>
      </c>
      <c r="AN33" s="40" t="s">
        <v>1003</v>
      </c>
      <c r="AO33" s="61">
        <v>14.478260869565217</v>
      </c>
      <c r="AP33" s="62">
        <v>0.40476190476190477</v>
      </c>
      <c r="AQ33" s="62">
        <v>0.51648351648351654</v>
      </c>
      <c r="AR33" s="44">
        <v>23</v>
      </c>
      <c r="AS33" s="44">
        <v>1997</v>
      </c>
      <c r="AU33" s="40" t="s">
        <v>1129</v>
      </c>
      <c r="AV33" s="40" t="s">
        <v>1126</v>
      </c>
      <c r="AW33" s="44">
        <v>351</v>
      </c>
      <c r="AX33" s="44">
        <v>0.38580246913580246</v>
      </c>
      <c r="AY33" s="44">
        <v>0.6095890410958904</v>
      </c>
      <c r="AZ33" s="44">
        <v>22</v>
      </c>
      <c r="BA33" s="44">
        <v>1993</v>
      </c>
      <c r="BC33" s="40" t="s">
        <v>1096</v>
      </c>
      <c r="BD33" s="44">
        <v>7.4666666666666668</v>
      </c>
      <c r="BE33" s="44">
        <v>0.39903846153846156</v>
      </c>
      <c r="BF33" s="44">
        <v>0.67021276595744683</v>
      </c>
      <c r="BG33" s="44">
        <v>75</v>
      </c>
      <c r="BH33" s="44">
        <v>560</v>
      </c>
      <c r="BI33"/>
      <c r="BJ33" s="40" t="s">
        <v>1155</v>
      </c>
      <c r="BK33" s="44">
        <v>491</v>
      </c>
      <c r="BL33" s="44">
        <v>0.41760722347629797</v>
      </c>
      <c r="BM33" s="44">
        <v>0.69594594594594594</v>
      </c>
      <c r="BN33" s="44">
        <v>62</v>
      </c>
      <c r="BO33"/>
      <c r="BP33" s="40" t="s">
        <v>739</v>
      </c>
      <c r="BQ33" s="40" t="s">
        <v>135</v>
      </c>
      <c r="BR33" s="44">
        <v>6.5357142857142856</v>
      </c>
      <c r="BS33" s="44">
        <v>2.0357142857142856</v>
      </c>
      <c r="BT33" s="44">
        <v>4.5</v>
      </c>
      <c r="BU33" s="44">
        <v>28</v>
      </c>
      <c r="BV33" s="44">
        <v>2018</v>
      </c>
      <c r="BX33" s="40" t="s">
        <v>430</v>
      </c>
      <c r="BY33" s="40" t="s">
        <v>425</v>
      </c>
      <c r="BZ33" s="44">
        <v>157</v>
      </c>
      <c r="CA33" s="44">
        <v>62</v>
      </c>
      <c r="CB33" s="44">
        <v>95</v>
      </c>
      <c r="CC33" s="44">
        <v>26</v>
      </c>
      <c r="CD33" s="44">
        <v>2008</v>
      </c>
      <c r="CF33" s="40" t="s">
        <v>1266</v>
      </c>
      <c r="CG33" s="44">
        <v>3.8333333333333335</v>
      </c>
      <c r="CH33" s="44">
        <v>1.3833333333333333</v>
      </c>
      <c r="CI33" s="44">
        <v>2.4500000000000002</v>
      </c>
      <c r="CJ33" s="44">
        <v>60</v>
      </c>
      <c r="CK33" s="44">
        <v>230</v>
      </c>
      <c r="CL33" s="44">
        <v>83</v>
      </c>
      <c r="CM33" s="44">
        <v>147</v>
      </c>
      <c r="CO33" s="40" t="s">
        <v>1095</v>
      </c>
      <c r="CP33" s="44">
        <v>237</v>
      </c>
      <c r="CQ33" s="44">
        <v>123</v>
      </c>
      <c r="CR33" s="44">
        <v>114</v>
      </c>
      <c r="CS33" s="44">
        <v>76</v>
      </c>
      <c r="CU33" s="40" t="s">
        <v>429</v>
      </c>
      <c r="CV33" s="40" t="s">
        <v>424</v>
      </c>
      <c r="CW33" s="44">
        <v>3.0588235294117645</v>
      </c>
      <c r="CX33" s="44">
        <v>2.6470588235294117</v>
      </c>
      <c r="CY33" s="44">
        <v>17</v>
      </c>
      <c r="CZ33" s="44">
        <v>2007</v>
      </c>
      <c r="DB33" s="40" t="s">
        <v>388</v>
      </c>
      <c r="DC33" s="40" t="s">
        <v>387</v>
      </c>
      <c r="DD33" s="44">
        <v>76</v>
      </c>
      <c r="DE33" s="44">
        <v>80</v>
      </c>
      <c r="DF33" s="44">
        <v>24</v>
      </c>
      <c r="DG33" s="44">
        <v>2009</v>
      </c>
      <c r="DI33" s="40" t="s">
        <v>794</v>
      </c>
      <c r="DJ33" s="44">
        <v>1.84</v>
      </c>
      <c r="DK33" s="44">
        <v>0.91</v>
      </c>
      <c r="DL33" s="44">
        <v>100</v>
      </c>
      <c r="DM33" s="44">
        <v>184</v>
      </c>
      <c r="DN33" s="44">
        <v>91</v>
      </c>
      <c r="DO33"/>
      <c r="DP33" s="40" t="s">
        <v>1155</v>
      </c>
      <c r="DQ33" s="44">
        <v>114</v>
      </c>
      <c r="DR33" s="44">
        <v>90</v>
      </c>
      <c r="DS33" s="44">
        <v>62</v>
      </c>
      <c r="DT33"/>
      <c r="DU33" s="40" t="s">
        <v>371</v>
      </c>
      <c r="DV33" s="40" t="s">
        <v>330</v>
      </c>
      <c r="DW33" s="44">
        <v>2.1818181818181817</v>
      </c>
      <c r="DX33" s="44">
        <v>9.0909090909090912E-2</v>
      </c>
      <c r="DY33" s="44">
        <v>11</v>
      </c>
      <c r="DZ33" s="44">
        <v>2011</v>
      </c>
      <c r="EA33"/>
      <c r="EB33" s="40" t="s">
        <v>797</v>
      </c>
      <c r="EC33" s="40" t="s">
        <v>129</v>
      </c>
      <c r="ED33" s="44">
        <v>53</v>
      </c>
      <c r="EE33" s="44">
        <v>46</v>
      </c>
      <c r="EF33" s="44">
        <v>27</v>
      </c>
      <c r="EG33" s="44">
        <v>2019</v>
      </c>
      <c r="EI33" s="40" t="s">
        <v>1262</v>
      </c>
      <c r="EJ33" s="44">
        <v>1.4375</v>
      </c>
      <c r="EK33" s="44">
        <v>1.5625</v>
      </c>
      <c r="EL33" s="44">
        <v>64</v>
      </c>
      <c r="EM33" s="44">
        <v>92</v>
      </c>
      <c r="EN33" s="44">
        <v>100</v>
      </c>
      <c r="EO33"/>
      <c r="EP33" s="40" t="s">
        <v>1153</v>
      </c>
      <c r="EQ33" s="44">
        <v>92</v>
      </c>
      <c r="ER33" s="44"/>
      <c r="ES33" s="44">
        <v>62</v>
      </c>
      <c r="ET33"/>
      <c r="EU33" s="40" t="s">
        <v>255</v>
      </c>
      <c r="EV33" s="40" t="s">
        <v>135</v>
      </c>
      <c r="EW33" s="44">
        <v>0.25925925925925924</v>
      </c>
      <c r="EX33" s="44">
        <v>1.3333333333333333</v>
      </c>
      <c r="EY33" s="44">
        <v>27</v>
      </c>
      <c r="EZ33" s="44">
        <v>2016</v>
      </c>
      <c r="FB33" s="40" t="s">
        <v>346</v>
      </c>
      <c r="FC33" s="40" t="s">
        <v>345</v>
      </c>
      <c r="FD33" s="44">
        <v>7</v>
      </c>
      <c r="FE33" s="44">
        <v>46</v>
      </c>
      <c r="FF33" s="44">
        <v>29</v>
      </c>
      <c r="FG33" s="44">
        <v>2013</v>
      </c>
      <c r="FI33" s="40" t="s">
        <v>467</v>
      </c>
      <c r="FJ33" s="44">
        <v>6.6666666666666666E-2</v>
      </c>
      <c r="FK33" s="44">
        <v>1.1555555555555554</v>
      </c>
      <c r="FL33" s="44">
        <v>45</v>
      </c>
      <c r="FM33" s="44">
        <v>3</v>
      </c>
      <c r="FN33" s="44">
        <v>52</v>
      </c>
      <c r="FO33"/>
      <c r="FP33" s="40" t="s">
        <v>468</v>
      </c>
      <c r="FQ33" s="44">
        <v>4</v>
      </c>
      <c r="FR33" s="44"/>
      <c r="FS33" s="44">
        <v>26</v>
      </c>
      <c r="FU33" s="274" t="s">
        <v>1241</v>
      </c>
      <c r="FV33" s="274" t="s">
        <v>732</v>
      </c>
      <c r="FW33" s="294">
        <v>0.39285714285714285</v>
      </c>
      <c r="FX33" s="281">
        <v>6.666666666666667</v>
      </c>
      <c r="FY33" s="281">
        <v>2.6190476190476191</v>
      </c>
      <c r="FZ33" s="281">
        <v>21</v>
      </c>
      <c r="GA33" s="281">
        <v>2021</v>
      </c>
      <c r="GB33" s="281">
        <v>55</v>
      </c>
      <c r="GC33" s="282">
        <v>140</v>
      </c>
      <c r="GJ33" s="274" t="s">
        <v>1006</v>
      </c>
      <c r="GK33" s="274" t="s">
        <v>1003</v>
      </c>
      <c r="GL33" s="280">
        <v>0.35</v>
      </c>
      <c r="GM33" s="281">
        <v>0.60869565217391308</v>
      </c>
      <c r="GN33" s="281">
        <v>1.7391304347826086</v>
      </c>
      <c r="GO33" s="281">
        <v>1997</v>
      </c>
      <c r="GP33" s="281">
        <v>14</v>
      </c>
      <c r="GQ33" s="282">
        <v>40</v>
      </c>
      <c r="GS33" s="274" t="s">
        <v>1006</v>
      </c>
      <c r="GT33" s="274" t="s">
        <v>1003</v>
      </c>
      <c r="GU33" s="280">
        <v>0.35</v>
      </c>
      <c r="GV33" s="281">
        <v>14</v>
      </c>
      <c r="GW33" s="281">
        <v>40</v>
      </c>
      <c r="GX33" s="282">
        <v>1997</v>
      </c>
      <c r="GZ33" s="40" t="s">
        <v>423</v>
      </c>
      <c r="HA33" s="44"/>
      <c r="HB33" s="44">
        <v>8</v>
      </c>
      <c r="HC33" s="44">
        <v>116</v>
      </c>
      <c r="HD33" s="44">
        <v>220</v>
      </c>
      <c r="HE33" s="44">
        <v>22</v>
      </c>
      <c r="HF33" s="44">
        <v>46</v>
      </c>
      <c r="HG33" s="44">
        <v>116</v>
      </c>
      <c r="HH33" s="44">
        <v>228</v>
      </c>
      <c r="HI33" s="44">
        <v>51</v>
      </c>
      <c r="HJ33" s="44">
        <v>0</v>
      </c>
      <c r="HK33" s="44">
        <v>0.50877192982456143</v>
      </c>
      <c r="HL33" s="44">
        <v>0.47826086956521741</v>
      </c>
      <c r="HM33" s="44">
        <v>0</v>
      </c>
      <c r="HN33" s="44">
        <v>0.15686274509803921</v>
      </c>
      <c r="HO33" s="44">
        <v>2.2745098039215685</v>
      </c>
      <c r="HP33" s="44">
        <v>4.4705882352941178</v>
      </c>
      <c r="HQ33" s="44">
        <v>0.43137254901960786</v>
      </c>
      <c r="HR33" s="44">
        <v>0.90196078431372551</v>
      </c>
      <c r="HS33"/>
      <c r="HT33" s="40" t="s">
        <v>735</v>
      </c>
      <c r="HU33" s="44">
        <v>0.29629629629629628</v>
      </c>
      <c r="HV33" s="44">
        <v>0.34285714285714286</v>
      </c>
      <c r="HW33" s="44">
        <v>1.1571428571428573</v>
      </c>
      <c r="HX33" s="44">
        <v>70</v>
      </c>
      <c r="HY33" s="44">
        <v>24</v>
      </c>
      <c r="HZ33" s="44">
        <v>81</v>
      </c>
      <c r="IA33"/>
      <c r="IB33" s="40" t="s">
        <v>1002</v>
      </c>
      <c r="IC33" s="44">
        <v>0.42592592592592593</v>
      </c>
      <c r="ID33" s="44">
        <v>1.5681818181818181</v>
      </c>
      <c r="IE33" s="44">
        <v>3.6818181818181817</v>
      </c>
      <c r="IF33" s="44">
        <v>44</v>
      </c>
      <c r="IG33" s="44">
        <v>69</v>
      </c>
      <c r="IH33" s="44">
        <v>162</v>
      </c>
      <c r="IJ33" s="40" t="s">
        <v>1029</v>
      </c>
      <c r="IK33" s="88">
        <v>0.61904761904761907</v>
      </c>
      <c r="IL33" s="44">
        <v>1.8909090909090909</v>
      </c>
      <c r="IM33" s="44">
        <v>3.0545454545454547</v>
      </c>
      <c r="IN33" s="44">
        <v>55</v>
      </c>
      <c r="IO33" s="44">
        <v>104</v>
      </c>
      <c r="IP33" s="44">
        <v>168</v>
      </c>
      <c r="IQ33"/>
      <c r="IR33" s="40" t="s">
        <v>349</v>
      </c>
      <c r="IS33" s="40" t="s">
        <v>304</v>
      </c>
      <c r="IT33" s="44">
        <v>0.5161290322580645</v>
      </c>
      <c r="IU33" s="44">
        <v>3.7647058823529411</v>
      </c>
      <c r="IV33" s="44">
        <v>7.2941176470588234</v>
      </c>
      <c r="IW33" s="44">
        <v>17</v>
      </c>
      <c r="IX33" s="44">
        <v>2011</v>
      </c>
      <c r="IY33" s="44">
        <v>64</v>
      </c>
      <c r="IZ33" s="44">
        <v>124</v>
      </c>
      <c r="JA33"/>
      <c r="JB33" s="40" t="s">
        <v>1210</v>
      </c>
      <c r="JC33" s="40" t="s">
        <v>533</v>
      </c>
      <c r="JD33" s="44">
        <v>0.5</v>
      </c>
      <c r="JE33" s="44">
        <v>3.4615384615384617</v>
      </c>
      <c r="JF33" s="44">
        <v>6.9230769230769234</v>
      </c>
      <c r="JG33" s="44">
        <v>2020</v>
      </c>
      <c r="JH33" s="44">
        <v>90</v>
      </c>
      <c r="JI33" s="44">
        <v>180</v>
      </c>
      <c r="JL33" s="40" t="s">
        <v>305</v>
      </c>
      <c r="JM33" s="40" t="s">
        <v>304</v>
      </c>
      <c r="JN33" s="44">
        <v>0.74691358024691357</v>
      </c>
      <c r="JO33" s="44">
        <v>4.0333333333333332</v>
      </c>
      <c r="JP33" s="44">
        <v>5.4</v>
      </c>
      <c r="JQ33" s="44">
        <v>2014</v>
      </c>
      <c r="JR33" s="44">
        <v>30</v>
      </c>
      <c r="JS33" s="44">
        <v>121</v>
      </c>
      <c r="JT33" s="44">
        <v>162</v>
      </c>
      <c r="JU33"/>
      <c r="JV33" s="40" t="s">
        <v>421</v>
      </c>
      <c r="JW33" s="40" t="s">
        <v>387</v>
      </c>
      <c r="JX33" s="44">
        <v>0.68656716417910446</v>
      </c>
      <c r="JY33" s="44">
        <v>1.9166666666666667</v>
      </c>
      <c r="JZ33" s="44">
        <v>2.7916666666666665</v>
      </c>
      <c r="KA33" s="44">
        <v>2007</v>
      </c>
      <c r="KB33" s="44">
        <v>46</v>
      </c>
      <c r="KC33" s="44">
        <v>67</v>
      </c>
      <c r="KD33"/>
      <c r="KF33" s="40" t="s">
        <v>792</v>
      </c>
      <c r="KG33" s="61">
        <v>20.733109243697477</v>
      </c>
      <c r="KH33" s="44">
        <v>68</v>
      </c>
      <c r="KJ33"/>
      <c r="KK33"/>
      <c r="KL33"/>
      <c r="KM33"/>
      <c r="KN33"/>
      <c r="KO33"/>
      <c r="KQ33"/>
      <c r="KR33"/>
      <c r="KS33"/>
      <c r="KT33"/>
      <c r="KU33"/>
      <c r="KV33"/>
      <c r="KX33"/>
      <c r="KY33"/>
      <c r="KZ33"/>
      <c r="LA33"/>
      <c r="LB33"/>
      <c r="LC33"/>
      <c r="LD33"/>
      <c r="LE33"/>
      <c r="LF33"/>
      <c r="LG33"/>
      <c r="LH33"/>
      <c r="LI33"/>
      <c r="LL33"/>
      <c r="LM33"/>
      <c r="LN33"/>
      <c r="LO33"/>
      <c r="LP33"/>
      <c r="LS33"/>
      <c r="LT33"/>
      <c r="LU33"/>
      <c r="LV33"/>
      <c r="LW33"/>
    </row>
    <row r="34" spans="1:335" ht="15">
      <c r="A34" s="74" t="s">
        <v>123</v>
      </c>
      <c r="B34" s="74">
        <v>2017</v>
      </c>
      <c r="C34" s="74">
        <v>2018</v>
      </c>
      <c r="D34" s="89" t="str">
        <f t="shared" si="0"/>
        <v>Payton Watt, 2018</v>
      </c>
      <c r="E34" s="89" t="str">
        <f t="shared" si="1"/>
        <v>Payton Watt, 2018-2017</v>
      </c>
      <c r="F34" s="74">
        <v>25</v>
      </c>
      <c r="G34" s="74">
        <v>56</v>
      </c>
      <c r="H34" s="74">
        <v>176</v>
      </c>
      <c r="I34" s="75">
        <f t="shared" si="2"/>
        <v>0.31818181818181818</v>
      </c>
      <c r="J34" s="74">
        <v>108</v>
      </c>
      <c r="K34" s="74">
        <v>233</v>
      </c>
      <c r="L34" s="75">
        <f t="shared" si="3"/>
        <v>0.46351931330472101</v>
      </c>
      <c r="M34" s="74">
        <v>43</v>
      </c>
      <c r="N34" s="74">
        <v>88</v>
      </c>
      <c r="O34" s="75">
        <f t="shared" si="4"/>
        <v>0.48863636363636365</v>
      </c>
      <c r="P34" s="74">
        <v>427</v>
      </c>
      <c r="Q34" s="74">
        <v>39</v>
      </c>
      <c r="R34" s="74">
        <v>85</v>
      </c>
      <c r="S34" s="74">
        <v>124</v>
      </c>
      <c r="T34" s="74">
        <v>75</v>
      </c>
      <c r="U34" s="74">
        <v>50</v>
      </c>
      <c r="V34" s="74">
        <v>14</v>
      </c>
      <c r="W34" s="74">
        <v>71</v>
      </c>
      <c r="X34" s="74">
        <v>42</v>
      </c>
      <c r="Y34" s="76">
        <f t="shared" si="5"/>
        <v>17.079999999999998</v>
      </c>
      <c r="Z34" s="76">
        <f t="shared" si="6"/>
        <v>1.56</v>
      </c>
      <c r="AA34" s="76">
        <f t="shared" si="7"/>
        <v>3.4</v>
      </c>
      <c r="AB34" s="76">
        <f t="shared" si="8"/>
        <v>4.96</v>
      </c>
      <c r="AC34" s="76">
        <f t="shared" si="9"/>
        <v>3</v>
      </c>
      <c r="AD34" s="76">
        <f t="shared" si="10"/>
        <v>2</v>
      </c>
      <c r="AE34" s="76">
        <f t="shared" si="11"/>
        <v>0.56000000000000005</v>
      </c>
      <c r="AF34" s="76">
        <f t="shared" si="12"/>
        <v>2.84</v>
      </c>
      <c r="AG34" s="76">
        <f t="shared" si="13"/>
        <v>1.68</v>
      </c>
      <c r="AH34" s="69">
        <f t="shared" si="14"/>
        <v>7.04</v>
      </c>
      <c r="AI34" s="69">
        <f t="shared" si="15"/>
        <v>3.52</v>
      </c>
      <c r="AJ34" s="70">
        <f t="shared" si="16"/>
        <v>0.40097799511002447</v>
      </c>
      <c r="AK34" s="69">
        <f t="shared" si="17"/>
        <v>16.36</v>
      </c>
      <c r="AM34" s="40" t="s">
        <v>441</v>
      </c>
      <c r="AN34" s="40" t="s">
        <v>440</v>
      </c>
      <c r="AO34" s="61">
        <v>14.307692307692308</v>
      </c>
      <c r="AP34" s="62">
        <v>0.36363636363636365</v>
      </c>
      <c r="AQ34" s="62">
        <v>0.75</v>
      </c>
      <c r="AR34" s="44">
        <v>13</v>
      </c>
      <c r="AS34" s="44">
        <v>2008</v>
      </c>
      <c r="AU34" s="40" t="s">
        <v>1039</v>
      </c>
      <c r="AV34" s="40" t="s">
        <v>1003</v>
      </c>
      <c r="AW34" s="44">
        <v>346</v>
      </c>
      <c r="AX34" s="44">
        <v>0.4061624649859944</v>
      </c>
      <c r="AY34" s="44">
        <v>0.47572815533980584</v>
      </c>
      <c r="AZ34" s="44">
        <v>22</v>
      </c>
      <c r="BA34" s="44">
        <v>1996</v>
      </c>
      <c r="BC34" s="40" t="s">
        <v>1262</v>
      </c>
      <c r="BD34" s="44">
        <v>6.90625</v>
      </c>
      <c r="BE34" s="44">
        <v>0.48126801152737753</v>
      </c>
      <c r="BF34" s="44">
        <v>0.63247863247863245</v>
      </c>
      <c r="BG34" s="44">
        <v>64</v>
      </c>
      <c r="BH34" s="44">
        <v>442</v>
      </c>
      <c r="BI34"/>
      <c r="BJ34" s="40" t="s">
        <v>345</v>
      </c>
      <c r="BK34" s="44">
        <v>471</v>
      </c>
      <c r="BL34" s="44">
        <v>0.40229885057471265</v>
      </c>
      <c r="BM34" s="44">
        <v>0.40909090909090912</v>
      </c>
      <c r="BN34" s="44">
        <v>76</v>
      </c>
      <c r="BO34"/>
      <c r="BP34" s="40" t="s">
        <v>346</v>
      </c>
      <c r="BQ34" s="40" t="s">
        <v>345</v>
      </c>
      <c r="BR34" s="44">
        <v>6.5172413793103452</v>
      </c>
      <c r="BS34" s="44">
        <v>2.5172413793103448</v>
      </c>
      <c r="BT34" s="44">
        <v>4</v>
      </c>
      <c r="BU34" s="44">
        <v>29</v>
      </c>
      <c r="BV34" s="44">
        <v>2013</v>
      </c>
      <c r="BX34" s="40" t="s">
        <v>1183</v>
      </c>
      <c r="BY34" s="40" t="s">
        <v>1126</v>
      </c>
      <c r="BZ34" s="44">
        <v>156</v>
      </c>
      <c r="CA34" s="44">
        <v>61</v>
      </c>
      <c r="CB34" s="44">
        <v>95</v>
      </c>
      <c r="CC34" s="44">
        <v>23</v>
      </c>
      <c r="CD34" s="44">
        <v>1991</v>
      </c>
      <c r="CF34" s="40" t="s">
        <v>1094</v>
      </c>
      <c r="CG34" s="44">
        <v>3.7058823529411766</v>
      </c>
      <c r="CH34" s="44">
        <v>1.4901960784313726</v>
      </c>
      <c r="CI34" s="44">
        <v>2.215686274509804</v>
      </c>
      <c r="CJ34" s="44">
        <v>51</v>
      </c>
      <c r="CK34" s="44">
        <v>189</v>
      </c>
      <c r="CL34" s="44">
        <v>76</v>
      </c>
      <c r="CM34" s="44">
        <v>113</v>
      </c>
      <c r="CO34" s="40" t="s">
        <v>422</v>
      </c>
      <c r="CP34" s="44">
        <v>233</v>
      </c>
      <c r="CQ34" s="44">
        <v>90</v>
      </c>
      <c r="CR34" s="44">
        <v>143</v>
      </c>
      <c r="CS34" s="44">
        <v>47</v>
      </c>
      <c r="CU34" s="40" t="s">
        <v>1221</v>
      </c>
      <c r="CV34" s="40" t="s">
        <v>733</v>
      </c>
      <c r="CW34" s="44">
        <v>3.0454545454545454</v>
      </c>
      <c r="CX34" s="44">
        <v>2.0909090909090908</v>
      </c>
      <c r="CY34" s="44">
        <v>22</v>
      </c>
      <c r="CZ34" s="44">
        <v>2020</v>
      </c>
      <c r="DB34" s="40" t="s">
        <v>519</v>
      </c>
      <c r="DC34" s="40" t="s">
        <v>135</v>
      </c>
      <c r="DD34" s="44">
        <v>75</v>
      </c>
      <c r="DE34" s="44">
        <v>71</v>
      </c>
      <c r="DF34" s="44">
        <v>25</v>
      </c>
      <c r="DG34" s="44">
        <v>2017</v>
      </c>
      <c r="DI34" s="40" t="s">
        <v>1155</v>
      </c>
      <c r="DJ34" s="44">
        <v>1.8387096774193548</v>
      </c>
      <c r="DK34" s="44">
        <v>1.4516129032258065</v>
      </c>
      <c r="DL34" s="44">
        <v>62</v>
      </c>
      <c r="DM34" s="44">
        <v>114</v>
      </c>
      <c r="DN34" s="44">
        <v>90</v>
      </c>
      <c r="DO34"/>
      <c r="DP34" s="40" t="s">
        <v>132</v>
      </c>
      <c r="DQ34" s="44">
        <v>113</v>
      </c>
      <c r="DR34" s="44">
        <v>141</v>
      </c>
      <c r="DS34" s="44">
        <v>98</v>
      </c>
      <c r="DT34"/>
      <c r="DU34" s="40" t="s">
        <v>1057</v>
      </c>
      <c r="DV34" s="40" t="s">
        <v>1029</v>
      </c>
      <c r="DW34" s="44">
        <v>2.1818181818181817</v>
      </c>
      <c r="DX34" s="44">
        <v>0</v>
      </c>
      <c r="DY34" s="44">
        <v>22</v>
      </c>
      <c r="DZ34" s="44">
        <v>1995</v>
      </c>
      <c r="EA34"/>
      <c r="EB34" s="40" t="s">
        <v>531</v>
      </c>
      <c r="EC34" s="40" t="s">
        <v>132</v>
      </c>
      <c r="ED34" s="44">
        <v>53</v>
      </c>
      <c r="EE34" s="44">
        <v>66</v>
      </c>
      <c r="EF34" s="44">
        <v>25</v>
      </c>
      <c r="EG34" s="44">
        <v>2017</v>
      </c>
      <c r="EI34" s="40" t="s">
        <v>919</v>
      </c>
      <c r="EJ34" s="44">
        <v>1.4242424242424243</v>
      </c>
      <c r="EK34" s="44">
        <v>0</v>
      </c>
      <c r="EL34" s="44">
        <v>33</v>
      </c>
      <c r="EM34" s="44">
        <v>47</v>
      </c>
      <c r="EN34" s="44"/>
      <c r="EO34"/>
      <c r="EP34" s="40" t="s">
        <v>1030</v>
      </c>
      <c r="EQ34" s="44">
        <v>84</v>
      </c>
      <c r="ER34" s="44"/>
      <c r="ES34" s="44">
        <v>62</v>
      </c>
      <c r="ET34"/>
      <c r="EU34" s="40" t="s">
        <v>346</v>
      </c>
      <c r="EV34" s="40" t="s">
        <v>345</v>
      </c>
      <c r="EW34" s="44">
        <v>0.2413793103448276</v>
      </c>
      <c r="EX34" s="44">
        <v>1.5862068965517242</v>
      </c>
      <c r="EY34" s="44">
        <v>29</v>
      </c>
      <c r="EZ34" s="44">
        <v>2013</v>
      </c>
      <c r="FB34" s="40" t="s">
        <v>1208</v>
      </c>
      <c r="FC34" s="40" t="s">
        <v>1207</v>
      </c>
      <c r="FD34" s="44">
        <v>6</v>
      </c>
      <c r="FE34" s="44">
        <v>49</v>
      </c>
      <c r="FF34" s="44">
        <v>26</v>
      </c>
      <c r="FG34" s="44">
        <v>2020</v>
      </c>
      <c r="FI34" s="40" t="s">
        <v>131</v>
      </c>
      <c r="FJ34" s="44">
        <v>6.6037735849056603E-2</v>
      </c>
      <c r="FK34" s="44">
        <v>1.6415094339622642</v>
      </c>
      <c r="FL34" s="44">
        <v>106</v>
      </c>
      <c r="FM34" s="44">
        <v>7</v>
      </c>
      <c r="FN34" s="44">
        <v>174</v>
      </c>
      <c r="FO34"/>
      <c r="FP34" s="40" t="s">
        <v>440</v>
      </c>
      <c r="FQ34" s="44">
        <v>3</v>
      </c>
      <c r="FR34" s="44"/>
      <c r="FS34" s="44">
        <v>13</v>
      </c>
      <c r="FU34" s="274" t="s">
        <v>1208</v>
      </c>
      <c r="FV34" s="274" t="s">
        <v>1207</v>
      </c>
      <c r="FW34" s="294">
        <v>0.39285714285714285</v>
      </c>
      <c r="FX34" s="281">
        <v>7.5384615384615383</v>
      </c>
      <c r="FY34" s="281">
        <v>2.9615384615384617</v>
      </c>
      <c r="FZ34" s="281">
        <v>26</v>
      </c>
      <c r="GA34" s="281">
        <v>2020</v>
      </c>
      <c r="GB34" s="281">
        <v>77</v>
      </c>
      <c r="GC34" s="282">
        <v>196</v>
      </c>
      <c r="GJ34" s="274" t="s">
        <v>426</v>
      </c>
      <c r="GK34" s="274" t="s">
        <v>390</v>
      </c>
      <c r="GL34" s="280">
        <v>0.34782608695652173</v>
      </c>
      <c r="GM34" s="281">
        <v>1</v>
      </c>
      <c r="GN34" s="281">
        <v>2.875</v>
      </c>
      <c r="GO34" s="281">
        <v>2007</v>
      </c>
      <c r="GP34" s="281">
        <v>24</v>
      </c>
      <c r="GQ34" s="282">
        <v>69</v>
      </c>
      <c r="GS34" s="274" t="s">
        <v>426</v>
      </c>
      <c r="GT34" s="274" t="s">
        <v>390</v>
      </c>
      <c r="GU34" s="280">
        <v>0.34782608695652173</v>
      </c>
      <c r="GV34" s="281">
        <v>24</v>
      </c>
      <c r="GW34" s="281">
        <v>69</v>
      </c>
      <c r="GX34" s="282">
        <v>2007</v>
      </c>
      <c r="GZ34" s="40" t="s">
        <v>424</v>
      </c>
      <c r="HA34" s="44">
        <v>14</v>
      </c>
      <c r="HB34" s="44">
        <v>45</v>
      </c>
      <c r="HC34" s="44">
        <v>23</v>
      </c>
      <c r="HD34" s="44">
        <v>52</v>
      </c>
      <c r="HE34" s="44">
        <v>24</v>
      </c>
      <c r="HF34" s="44">
        <v>35</v>
      </c>
      <c r="HG34" s="44">
        <v>37</v>
      </c>
      <c r="HH34" s="44">
        <v>97</v>
      </c>
      <c r="HI34" s="44">
        <v>44</v>
      </c>
      <c r="HJ34" s="44">
        <v>0.31111111111111112</v>
      </c>
      <c r="HK34" s="44">
        <v>0.38144329896907214</v>
      </c>
      <c r="HL34" s="44">
        <v>0.68571428571428572</v>
      </c>
      <c r="HM34" s="44">
        <v>0.31818181818181818</v>
      </c>
      <c r="HN34" s="44">
        <v>1.0227272727272727</v>
      </c>
      <c r="HO34" s="44">
        <v>0.84090909090909094</v>
      </c>
      <c r="HP34" s="44">
        <v>2.2045454545454546</v>
      </c>
      <c r="HQ34" s="44">
        <v>0.54545454545454541</v>
      </c>
      <c r="HR34" s="44">
        <v>0.79545454545454541</v>
      </c>
      <c r="HS34"/>
      <c r="HT34" s="40" t="s">
        <v>900</v>
      </c>
      <c r="HU34" s="44">
        <v>0.29032258064516131</v>
      </c>
      <c r="HV34" s="44">
        <v>0.20454545454545456</v>
      </c>
      <c r="HW34" s="44">
        <v>0.70454545454545459</v>
      </c>
      <c r="HX34" s="44">
        <v>44</v>
      </c>
      <c r="HY34" s="44">
        <v>9</v>
      </c>
      <c r="HZ34" s="44">
        <v>31</v>
      </c>
      <c r="IA34"/>
      <c r="IB34" s="40" t="s">
        <v>1266</v>
      </c>
      <c r="IC34" s="44">
        <v>0.42499999999999999</v>
      </c>
      <c r="ID34" s="44">
        <v>2.2666666666666666</v>
      </c>
      <c r="IE34" s="44">
        <v>5.333333333333333</v>
      </c>
      <c r="IF34" s="44">
        <v>60</v>
      </c>
      <c r="IG34" s="44">
        <v>136</v>
      </c>
      <c r="IH34" s="44">
        <v>320</v>
      </c>
      <c r="IJ34" s="40" t="s">
        <v>921</v>
      </c>
      <c r="IK34" s="88">
        <v>0.6166666666666667</v>
      </c>
      <c r="IL34" s="44">
        <v>2.1449275362318843</v>
      </c>
      <c r="IM34" s="44">
        <v>3.4782608695652173</v>
      </c>
      <c r="IN34" s="44">
        <v>69</v>
      </c>
      <c r="IO34" s="44">
        <v>148</v>
      </c>
      <c r="IP34" s="44">
        <v>240</v>
      </c>
      <c r="IQ34"/>
      <c r="IR34" s="40" t="s">
        <v>1185</v>
      </c>
      <c r="IS34" s="40" t="s">
        <v>1155</v>
      </c>
      <c r="IT34" s="44">
        <v>0.51515151515151514</v>
      </c>
      <c r="IU34" s="44">
        <v>3.6956521739130435</v>
      </c>
      <c r="IV34" s="44">
        <v>7.1739130434782608</v>
      </c>
      <c r="IW34" s="44">
        <v>23</v>
      </c>
      <c r="IX34" s="44">
        <v>1991</v>
      </c>
      <c r="IY34" s="44">
        <v>85</v>
      </c>
      <c r="IZ34" s="44">
        <v>165</v>
      </c>
      <c r="JA34"/>
      <c r="JB34" s="40" t="s">
        <v>1340</v>
      </c>
      <c r="JC34" s="40" t="s">
        <v>1264</v>
      </c>
      <c r="JD34" s="44">
        <v>0.49675324675324678</v>
      </c>
      <c r="JE34" s="44">
        <v>6.12</v>
      </c>
      <c r="JF34" s="44">
        <v>12.32</v>
      </c>
      <c r="JG34" s="44">
        <v>2023</v>
      </c>
      <c r="JH34" s="44">
        <v>153</v>
      </c>
      <c r="JI34" s="44">
        <v>308</v>
      </c>
      <c r="JL34" s="40" t="s">
        <v>335</v>
      </c>
      <c r="JM34" s="40" t="s">
        <v>336</v>
      </c>
      <c r="JN34" s="44">
        <v>0</v>
      </c>
      <c r="JO34" s="44">
        <v>0</v>
      </c>
      <c r="JP34" s="44">
        <v>0</v>
      </c>
      <c r="JQ34" s="44">
        <v>2013</v>
      </c>
      <c r="JR34" s="44">
        <v>17</v>
      </c>
      <c r="JS34" s="44">
        <v>0</v>
      </c>
      <c r="JT34" s="44">
        <v>0</v>
      </c>
      <c r="JU34"/>
      <c r="JV34" s="40" t="s">
        <v>429</v>
      </c>
      <c r="JW34" s="40" t="s">
        <v>424</v>
      </c>
      <c r="JX34" s="44">
        <v>0.68571428571428572</v>
      </c>
      <c r="JY34" s="44">
        <v>1.411764705882353</v>
      </c>
      <c r="JZ34" s="44">
        <v>2.0588235294117645</v>
      </c>
      <c r="KA34" s="44">
        <v>2007</v>
      </c>
      <c r="KB34" s="44">
        <v>24</v>
      </c>
      <c r="KC34" s="44">
        <v>35</v>
      </c>
      <c r="KD34"/>
      <c r="KF34" s="40" t="s">
        <v>964</v>
      </c>
      <c r="KG34" s="61">
        <v>20.627717391304348</v>
      </c>
      <c r="KH34" s="44">
        <v>76</v>
      </c>
      <c r="KJ34"/>
      <c r="KK34"/>
      <c r="KL34"/>
      <c r="KM34"/>
      <c r="KN34"/>
      <c r="KO34"/>
      <c r="KQ34"/>
      <c r="KR34"/>
      <c r="KS34"/>
      <c r="KT34"/>
      <c r="KU34"/>
      <c r="KV34"/>
      <c r="KX34"/>
      <c r="KY34"/>
      <c r="KZ34"/>
      <c r="LA34"/>
      <c r="LB34"/>
      <c r="LC34"/>
      <c r="LD34"/>
      <c r="LE34"/>
      <c r="LF34"/>
      <c r="LG34"/>
      <c r="LH34"/>
      <c r="LI34"/>
      <c r="LL34"/>
      <c r="LM34"/>
      <c r="LN34"/>
      <c r="LO34"/>
      <c r="LP34"/>
      <c r="LS34"/>
      <c r="LT34"/>
      <c r="LU34"/>
      <c r="LV34"/>
      <c r="LW34"/>
    </row>
    <row r="35" spans="1:335" ht="15">
      <c r="A35" s="74" t="s">
        <v>124</v>
      </c>
      <c r="B35" s="74">
        <v>2017</v>
      </c>
      <c r="C35" s="74">
        <v>2019</v>
      </c>
      <c r="D35" s="89" t="str">
        <f t="shared" si="0"/>
        <v>Dillon Barritt, 2019</v>
      </c>
      <c r="E35" s="89" t="str">
        <f t="shared" si="1"/>
        <v>Dillon Barritt, 2019-2017</v>
      </c>
      <c r="F35" s="74">
        <v>24</v>
      </c>
      <c r="G35" s="74">
        <v>60</v>
      </c>
      <c r="H35" s="74">
        <v>196</v>
      </c>
      <c r="I35" s="75">
        <f t="shared" si="2"/>
        <v>0.30612244897959184</v>
      </c>
      <c r="J35" s="74">
        <v>42</v>
      </c>
      <c r="K35" s="74">
        <v>94</v>
      </c>
      <c r="L35" s="75">
        <f t="shared" si="3"/>
        <v>0.44680851063829785</v>
      </c>
      <c r="M35" s="74">
        <v>16</v>
      </c>
      <c r="N35" s="74">
        <v>26</v>
      </c>
      <c r="O35" s="75">
        <f t="shared" si="4"/>
        <v>0.61538461538461542</v>
      </c>
      <c r="P35" s="74">
        <v>280</v>
      </c>
      <c r="Q35" s="74">
        <v>28</v>
      </c>
      <c r="R35" s="74">
        <v>45</v>
      </c>
      <c r="S35" s="74">
        <v>73</v>
      </c>
      <c r="T35" s="74">
        <v>54</v>
      </c>
      <c r="U35" s="74">
        <v>33</v>
      </c>
      <c r="V35" s="74">
        <v>2</v>
      </c>
      <c r="W35" s="74">
        <v>41</v>
      </c>
      <c r="X35" s="74">
        <v>40</v>
      </c>
      <c r="Y35" s="76">
        <f t="shared" si="5"/>
        <v>11.666666666666666</v>
      </c>
      <c r="Z35" s="76">
        <f t="shared" si="6"/>
        <v>1.1666666666666667</v>
      </c>
      <c r="AA35" s="76">
        <f t="shared" si="7"/>
        <v>1.875</v>
      </c>
      <c r="AB35" s="76">
        <f t="shared" si="8"/>
        <v>3.0416666666666665</v>
      </c>
      <c r="AC35" s="76">
        <f t="shared" si="9"/>
        <v>2.25</v>
      </c>
      <c r="AD35" s="76">
        <f t="shared" si="10"/>
        <v>1.375</v>
      </c>
      <c r="AE35" s="76">
        <f t="shared" si="11"/>
        <v>8.3333333333333329E-2</v>
      </c>
      <c r="AF35" s="76">
        <f t="shared" si="12"/>
        <v>1.7083333333333333</v>
      </c>
      <c r="AG35" s="76">
        <f t="shared" si="13"/>
        <v>1.6666666666666667</v>
      </c>
      <c r="AH35" s="69">
        <f t="shared" si="14"/>
        <v>8.1666666666666661</v>
      </c>
      <c r="AI35" s="69">
        <f t="shared" si="15"/>
        <v>1.0833333333333333</v>
      </c>
      <c r="AJ35" s="70">
        <f t="shared" si="16"/>
        <v>0.35172413793103446</v>
      </c>
      <c r="AK35" s="69">
        <f t="shared" si="17"/>
        <v>12.083333333333334</v>
      </c>
      <c r="AM35" s="40" t="s">
        <v>971</v>
      </c>
      <c r="AN35" s="40" t="s">
        <v>943</v>
      </c>
      <c r="AO35" s="61">
        <v>13.833333333333334</v>
      </c>
      <c r="AP35" s="62">
        <v>0.44827586206896552</v>
      </c>
      <c r="AQ35" s="62">
        <v>0.52554744525547448</v>
      </c>
      <c r="AR35" s="44">
        <v>24</v>
      </c>
      <c r="AS35" s="44">
        <v>1998</v>
      </c>
      <c r="AU35" s="40" t="s">
        <v>798</v>
      </c>
      <c r="AV35" s="40" t="s">
        <v>732</v>
      </c>
      <c r="AW35" s="44">
        <v>342</v>
      </c>
      <c r="AX35" s="44">
        <v>0.52263374485596703</v>
      </c>
      <c r="AY35" s="44">
        <v>0.69620253164556967</v>
      </c>
      <c r="AZ35" s="44">
        <v>27</v>
      </c>
      <c r="BA35" s="44">
        <v>2019</v>
      </c>
      <c r="BC35" s="40" t="s">
        <v>792</v>
      </c>
      <c r="BD35" s="44">
        <v>6.867647058823529</v>
      </c>
      <c r="BE35" s="44">
        <v>0.48148148148148145</v>
      </c>
      <c r="BF35" s="44">
        <v>0.68478260869565222</v>
      </c>
      <c r="BG35" s="44">
        <v>68</v>
      </c>
      <c r="BH35" s="44">
        <v>467</v>
      </c>
      <c r="BI35"/>
      <c r="BJ35" s="40" t="s">
        <v>1030</v>
      </c>
      <c r="BK35" s="44">
        <v>470</v>
      </c>
      <c r="BL35" s="44">
        <v>0.35157894736842105</v>
      </c>
      <c r="BM35" s="44">
        <v>0.53333333333333333</v>
      </c>
      <c r="BN35" s="44">
        <v>62</v>
      </c>
      <c r="BO35"/>
      <c r="BP35" s="40" t="s">
        <v>531</v>
      </c>
      <c r="BQ35" s="40" t="s">
        <v>132</v>
      </c>
      <c r="BR35" s="44">
        <v>6.48</v>
      </c>
      <c r="BS35" s="44">
        <v>2.3199999999999998</v>
      </c>
      <c r="BT35" s="44">
        <v>4.16</v>
      </c>
      <c r="BU35" s="44">
        <v>25</v>
      </c>
      <c r="BV35" s="44">
        <v>2017</v>
      </c>
      <c r="BX35" s="40" t="s">
        <v>1059</v>
      </c>
      <c r="BY35" s="40" t="s">
        <v>1060</v>
      </c>
      <c r="BZ35" s="44">
        <v>154</v>
      </c>
      <c r="CA35" s="44">
        <v>75</v>
      </c>
      <c r="CB35" s="44">
        <v>79</v>
      </c>
      <c r="CC35" s="44">
        <v>22</v>
      </c>
      <c r="CD35" s="44">
        <v>1995</v>
      </c>
      <c r="CF35" s="40" t="s">
        <v>1030</v>
      </c>
      <c r="CG35" s="44">
        <v>3.4516129032258065</v>
      </c>
      <c r="CH35" s="44">
        <v>1.6774193548387097</v>
      </c>
      <c r="CI35" s="44">
        <v>1.7741935483870968</v>
      </c>
      <c r="CJ35" s="44">
        <v>62</v>
      </c>
      <c r="CK35" s="44">
        <v>214</v>
      </c>
      <c r="CL35" s="44">
        <v>104</v>
      </c>
      <c r="CM35" s="44">
        <v>110</v>
      </c>
      <c r="CO35" s="40" t="s">
        <v>1266</v>
      </c>
      <c r="CP35" s="44">
        <v>230</v>
      </c>
      <c r="CQ35" s="44">
        <v>83</v>
      </c>
      <c r="CR35" s="44">
        <v>147</v>
      </c>
      <c r="CS35" s="44">
        <v>60</v>
      </c>
      <c r="CU35" s="40" t="s">
        <v>309</v>
      </c>
      <c r="CV35" s="40" t="s">
        <v>277</v>
      </c>
      <c r="CW35" s="44">
        <v>3.0344827586206895</v>
      </c>
      <c r="CX35" s="44">
        <v>3.6551724137931036</v>
      </c>
      <c r="CY35" s="44">
        <v>29</v>
      </c>
      <c r="CZ35" s="44">
        <v>2014</v>
      </c>
      <c r="DB35" s="40" t="s">
        <v>262</v>
      </c>
      <c r="DC35" s="40" t="s">
        <v>130</v>
      </c>
      <c r="DD35" s="44">
        <v>75</v>
      </c>
      <c r="DE35" s="44">
        <v>44</v>
      </c>
      <c r="DF35" s="44">
        <v>27</v>
      </c>
      <c r="DG35" s="44">
        <v>2016</v>
      </c>
      <c r="DI35" s="40" t="s">
        <v>1262</v>
      </c>
      <c r="DJ35" s="44">
        <v>1.828125</v>
      </c>
      <c r="DK35" s="44">
        <v>1.875</v>
      </c>
      <c r="DL35" s="44">
        <v>64</v>
      </c>
      <c r="DM35" s="44">
        <v>117</v>
      </c>
      <c r="DN35" s="44">
        <v>120</v>
      </c>
      <c r="DO35"/>
      <c r="DP35" s="40" t="s">
        <v>304</v>
      </c>
      <c r="DQ35" s="44">
        <v>112</v>
      </c>
      <c r="DR35" s="44">
        <v>130</v>
      </c>
      <c r="DS35" s="44">
        <v>106</v>
      </c>
      <c r="DT35"/>
      <c r="DU35" s="40" t="s">
        <v>309</v>
      </c>
      <c r="DV35" s="40" t="s">
        <v>277</v>
      </c>
      <c r="DW35" s="44">
        <v>2.1379310344827585</v>
      </c>
      <c r="DX35" s="44">
        <v>2.3448275862068964</v>
      </c>
      <c r="DY35" s="44">
        <v>29</v>
      </c>
      <c r="DZ35" s="44">
        <v>2014</v>
      </c>
      <c r="EA35"/>
      <c r="EB35" s="40" t="s">
        <v>744</v>
      </c>
      <c r="EC35" s="40" t="s">
        <v>129</v>
      </c>
      <c r="ED35" s="44">
        <v>53</v>
      </c>
      <c r="EE35" s="44">
        <v>59</v>
      </c>
      <c r="EF35" s="44">
        <v>23</v>
      </c>
      <c r="EG35" s="44">
        <v>2018</v>
      </c>
      <c r="EI35" s="40" t="s">
        <v>277</v>
      </c>
      <c r="EJ35" s="44">
        <v>1.4173913043478261</v>
      </c>
      <c r="EK35" s="44">
        <v>1.5043478260869565</v>
      </c>
      <c r="EL35" s="44">
        <v>115</v>
      </c>
      <c r="EM35" s="44">
        <v>163</v>
      </c>
      <c r="EN35" s="44">
        <v>173</v>
      </c>
      <c r="EO35"/>
      <c r="EP35" s="40" t="s">
        <v>1292</v>
      </c>
      <c r="EQ35" s="44">
        <v>84</v>
      </c>
      <c r="ER35" s="44">
        <v>60</v>
      </c>
      <c r="ES35" s="44">
        <v>47</v>
      </c>
      <c r="ET35"/>
      <c r="EU35" s="40" t="s">
        <v>481</v>
      </c>
      <c r="EV35" s="40" t="s">
        <v>464</v>
      </c>
      <c r="EW35" s="44">
        <v>0.24</v>
      </c>
      <c r="EX35" s="44">
        <v>0</v>
      </c>
      <c r="EY35" s="44">
        <v>25</v>
      </c>
      <c r="EZ35" s="44">
        <v>2008</v>
      </c>
      <c r="FB35" s="40" t="s">
        <v>481</v>
      </c>
      <c r="FC35" s="40" t="s">
        <v>464</v>
      </c>
      <c r="FD35" s="44">
        <v>6</v>
      </c>
      <c r="FE35" s="44"/>
      <c r="FF35" s="44">
        <v>25</v>
      </c>
      <c r="FG35" s="44">
        <v>2008</v>
      </c>
      <c r="FI35" s="40" t="s">
        <v>325</v>
      </c>
      <c r="FJ35" s="44">
        <v>6.4516129032258063E-2</v>
      </c>
      <c r="FK35" s="44">
        <v>0.72043010752688175</v>
      </c>
      <c r="FL35" s="44">
        <v>93</v>
      </c>
      <c r="FM35" s="44">
        <v>6</v>
      </c>
      <c r="FN35" s="44">
        <v>67</v>
      </c>
      <c r="FO35"/>
      <c r="FP35" s="40" t="s">
        <v>467</v>
      </c>
      <c r="FQ35" s="44">
        <v>3</v>
      </c>
      <c r="FR35" s="44">
        <v>52</v>
      </c>
      <c r="FS35" s="44">
        <v>45</v>
      </c>
      <c r="FU35" s="274" t="s">
        <v>981</v>
      </c>
      <c r="FV35" s="274" t="s">
        <v>963</v>
      </c>
      <c r="FW35" s="294">
        <v>0.3888888888888889</v>
      </c>
      <c r="FX35" s="281">
        <v>0.75</v>
      </c>
      <c r="FY35" s="281">
        <v>0.29166666666666669</v>
      </c>
      <c r="FZ35" s="281">
        <v>24</v>
      </c>
      <c r="GA35" s="281">
        <v>1998</v>
      </c>
      <c r="GB35" s="281">
        <v>7</v>
      </c>
      <c r="GC35" s="282">
        <v>18</v>
      </c>
      <c r="GJ35" s="274" t="s">
        <v>1299</v>
      </c>
      <c r="GK35" s="274" t="s">
        <v>1292</v>
      </c>
      <c r="GL35" s="280">
        <v>0.34782608695652173</v>
      </c>
      <c r="GM35" s="281">
        <v>0.38095238095238093</v>
      </c>
      <c r="GN35" s="281">
        <v>1.0952380952380953</v>
      </c>
      <c r="GO35" s="281">
        <v>2022</v>
      </c>
      <c r="GP35" s="281">
        <v>8</v>
      </c>
      <c r="GQ35" s="282">
        <v>23</v>
      </c>
      <c r="GS35" s="274" t="s">
        <v>1299</v>
      </c>
      <c r="GT35" s="274" t="s">
        <v>1292</v>
      </c>
      <c r="GU35" s="280">
        <v>0.34782608695652173</v>
      </c>
      <c r="GV35" s="281">
        <v>8</v>
      </c>
      <c r="GW35" s="281">
        <v>23</v>
      </c>
      <c r="GX35" s="282">
        <v>2022</v>
      </c>
      <c r="GZ35" s="40" t="s">
        <v>422</v>
      </c>
      <c r="HA35" s="44"/>
      <c r="HB35" s="44"/>
      <c r="HC35" s="44">
        <v>152</v>
      </c>
      <c r="HD35" s="44">
        <v>251</v>
      </c>
      <c r="HE35" s="44">
        <v>87</v>
      </c>
      <c r="HF35" s="44">
        <v>125</v>
      </c>
      <c r="HG35" s="44">
        <v>152</v>
      </c>
      <c r="HH35" s="44">
        <v>251</v>
      </c>
      <c r="HI35" s="44">
        <v>47</v>
      </c>
      <c r="HJ35" s="44" t="e">
        <v>#DIV/0!</v>
      </c>
      <c r="HK35" s="44">
        <v>0.60557768924302791</v>
      </c>
      <c r="HL35" s="44">
        <v>0.69599999999999995</v>
      </c>
      <c r="HM35" s="44">
        <v>0</v>
      </c>
      <c r="HN35" s="44">
        <v>0</v>
      </c>
      <c r="HO35" s="44">
        <v>3.2340425531914891</v>
      </c>
      <c r="HP35" s="44">
        <v>5.3404255319148932</v>
      </c>
      <c r="HQ35" s="44">
        <v>1.8510638297872339</v>
      </c>
      <c r="HR35" s="44">
        <v>2.6595744680851063</v>
      </c>
      <c r="HS35"/>
      <c r="HT35" s="40" t="s">
        <v>387</v>
      </c>
      <c r="HU35" s="44">
        <v>0.2878787878787879</v>
      </c>
      <c r="HV35" s="44">
        <v>0.25675675675675674</v>
      </c>
      <c r="HW35" s="44">
        <v>0.89189189189189189</v>
      </c>
      <c r="HX35" s="44">
        <v>74</v>
      </c>
      <c r="HY35" s="44">
        <v>19</v>
      </c>
      <c r="HZ35" s="44">
        <v>66</v>
      </c>
      <c r="IA35"/>
      <c r="IB35" s="40" t="s">
        <v>1157</v>
      </c>
      <c r="IC35" s="44">
        <v>0.42176870748299322</v>
      </c>
      <c r="ID35" s="44">
        <v>4.7692307692307692</v>
      </c>
      <c r="IE35" s="44">
        <v>11.307692307692308</v>
      </c>
      <c r="IF35" s="44">
        <v>13</v>
      </c>
      <c r="IG35" s="44">
        <v>62</v>
      </c>
      <c r="IH35" s="44">
        <v>147</v>
      </c>
      <c r="IJ35" s="40" t="s">
        <v>1031</v>
      </c>
      <c r="IK35" s="88">
        <v>0.60606060606060608</v>
      </c>
      <c r="IL35" s="44">
        <v>0.68965517241379315</v>
      </c>
      <c r="IM35" s="44">
        <v>1.1379310344827587</v>
      </c>
      <c r="IN35" s="44">
        <v>29</v>
      </c>
      <c r="IO35" s="44">
        <v>20</v>
      </c>
      <c r="IP35" s="44">
        <v>33</v>
      </c>
      <c r="IQ35"/>
      <c r="IR35" s="40" t="s">
        <v>1209</v>
      </c>
      <c r="IS35" s="40" t="s">
        <v>732</v>
      </c>
      <c r="IT35" s="44">
        <v>0.51254480286738346</v>
      </c>
      <c r="IU35" s="44">
        <v>5.5</v>
      </c>
      <c r="IV35" s="44">
        <v>10.73076923076923</v>
      </c>
      <c r="IW35" s="44">
        <v>26</v>
      </c>
      <c r="IX35" s="44">
        <v>2020</v>
      </c>
      <c r="IY35" s="44">
        <v>143</v>
      </c>
      <c r="IZ35" s="44">
        <v>279</v>
      </c>
      <c r="JA35"/>
      <c r="JB35" s="40" t="s">
        <v>1242</v>
      </c>
      <c r="JC35" s="40" t="s">
        <v>733</v>
      </c>
      <c r="JD35" s="44">
        <v>0.4921875</v>
      </c>
      <c r="JE35" s="44">
        <v>3</v>
      </c>
      <c r="JF35" s="44">
        <v>6.0952380952380949</v>
      </c>
      <c r="JG35" s="44">
        <v>2021</v>
      </c>
      <c r="JH35" s="44">
        <v>63</v>
      </c>
      <c r="JI35" s="44">
        <v>128</v>
      </c>
      <c r="JL35" s="40" t="s">
        <v>328</v>
      </c>
      <c r="JM35" s="40" t="s">
        <v>308</v>
      </c>
      <c r="JN35" s="44">
        <v>0.67391304347826086</v>
      </c>
      <c r="JO35" s="44">
        <v>1.1071428571428572</v>
      </c>
      <c r="JP35" s="44">
        <v>1.6428571428571428</v>
      </c>
      <c r="JQ35" s="44">
        <v>2013</v>
      </c>
      <c r="JR35" s="44">
        <v>28</v>
      </c>
      <c r="JS35" s="44">
        <v>31</v>
      </c>
      <c r="JT35" s="44">
        <v>46</v>
      </c>
      <c r="JU35"/>
      <c r="JV35" s="40" t="s">
        <v>740</v>
      </c>
      <c r="JW35" s="40" t="s">
        <v>732</v>
      </c>
      <c r="JX35" s="44">
        <v>0.68493150684931503</v>
      </c>
      <c r="JY35" s="44">
        <v>1.7857142857142858</v>
      </c>
      <c r="JZ35" s="44">
        <v>2.6071428571428572</v>
      </c>
      <c r="KA35" s="44">
        <v>2018</v>
      </c>
      <c r="KB35" s="44">
        <v>50</v>
      </c>
      <c r="KC35" s="44">
        <v>73</v>
      </c>
      <c r="KD35"/>
      <c r="KF35" s="40" t="s">
        <v>1000</v>
      </c>
      <c r="KG35" s="61">
        <v>20.387559808612441</v>
      </c>
      <c r="KH35" s="44">
        <v>65</v>
      </c>
      <c r="KJ35"/>
      <c r="KK35"/>
      <c r="KL35"/>
      <c r="KM35"/>
      <c r="KN35"/>
      <c r="KO35"/>
      <c r="KQ35"/>
      <c r="KR35"/>
      <c r="KS35"/>
      <c r="KT35"/>
      <c r="KU35"/>
      <c r="KV35"/>
      <c r="KX35"/>
      <c r="KY35"/>
      <c r="KZ35"/>
      <c r="LA35"/>
      <c r="LB35"/>
      <c r="LC35"/>
      <c r="LD35"/>
      <c r="LE35"/>
      <c r="LF35"/>
      <c r="LG35"/>
      <c r="LH35"/>
      <c r="LI35"/>
      <c r="LL35"/>
      <c r="LM35"/>
      <c r="LN35"/>
      <c r="LO35"/>
      <c r="LP35"/>
      <c r="LS35"/>
      <c r="LT35"/>
      <c r="LU35"/>
      <c r="LV35"/>
      <c r="LW35"/>
    </row>
    <row r="36" spans="1:335" ht="15">
      <c r="A36" s="74" t="s">
        <v>521</v>
      </c>
      <c r="B36" s="74">
        <v>2017</v>
      </c>
      <c r="C36" s="74">
        <v>2020</v>
      </c>
      <c r="D36" s="89" t="str">
        <f t="shared" si="0"/>
        <v>Jayden Caylor, 2020</v>
      </c>
      <c r="E36" s="89" t="str">
        <f t="shared" si="1"/>
        <v>Jayden Caylor, 2020-2017</v>
      </c>
      <c r="F36" s="74">
        <v>25</v>
      </c>
      <c r="G36" s="74">
        <v>5</v>
      </c>
      <c r="H36" s="74">
        <v>22</v>
      </c>
      <c r="I36" s="75">
        <f t="shared" si="2"/>
        <v>0.22727272727272727</v>
      </c>
      <c r="J36" s="74">
        <v>32</v>
      </c>
      <c r="K36" s="74">
        <v>64</v>
      </c>
      <c r="L36" s="75">
        <f t="shared" si="3"/>
        <v>0.5</v>
      </c>
      <c r="M36" s="74">
        <v>19</v>
      </c>
      <c r="N36" s="74">
        <v>45</v>
      </c>
      <c r="O36" s="75">
        <f t="shared" si="4"/>
        <v>0.42222222222222222</v>
      </c>
      <c r="P36" s="74">
        <v>98</v>
      </c>
      <c r="Q36" s="74">
        <v>51</v>
      </c>
      <c r="R36" s="74">
        <v>55</v>
      </c>
      <c r="S36" s="74">
        <v>106</v>
      </c>
      <c r="T36" s="74">
        <v>34</v>
      </c>
      <c r="U36" s="74">
        <v>38</v>
      </c>
      <c r="V36" s="74">
        <v>5</v>
      </c>
      <c r="W36" s="74">
        <v>48</v>
      </c>
      <c r="X36" s="74">
        <v>63</v>
      </c>
      <c r="Y36" s="76">
        <f t="shared" si="5"/>
        <v>3.92</v>
      </c>
      <c r="Z36" s="76">
        <f t="shared" si="6"/>
        <v>2.04</v>
      </c>
      <c r="AA36" s="76">
        <f t="shared" si="7"/>
        <v>2.2000000000000002</v>
      </c>
      <c r="AB36" s="76">
        <f t="shared" si="8"/>
        <v>4.24</v>
      </c>
      <c r="AC36" s="76">
        <f t="shared" si="9"/>
        <v>1.36</v>
      </c>
      <c r="AD36" s="76">
        <f t="shared" si="10"/>
        <v>1.52</v>
      </c>
      <c r="AE36" s="76">
        <f t="shared" si="11"/>
        <v>0.2</v>
      </c>
      <c r="AF36" s="76">
        <f t="shared" si="12"/>
        <v>1.92</v>
      </c>
      <c r="AG36" s="76">
        <f t="shared" si="13"/>
        <v>2.52</v>
      </c>
      <c r="AH36" s="69">
        <f t="shared" si="14"/>
        <v>0.88</v>
      </c>
      <c r="AI36" s="69">
        <f t="shared" si="15"/>
        <v>1.8</v>
      </c>
      <c r="AJ36" s="70">
        <f t="shared" si="16"/>
        <v>0.43023255813953487</v>
      </c>
      <c r="AK36" s="69">
        <f t="shared" si="17"/>
        <v>3.44</v>
      </c>
      <c r="AM36" s="40" t="s">
        <v>1241</v>
      </c>
      <c r="AN36" s="40" t="s">
        <v>732</v>
      </c>
      <c r="AO36" s="61">
        <v>13.571428571428571</v>
      </c>
      <c r="AP36" s="62">
        <v>0.43925233644859812</v>
      </c>
      <c r="AQ36" s="62">
        <v>0.76363636363636367</v>
      </c>
      <c r="AR36" s="44">
        <v>21</v>
      </c>
      <c r="AS36" s="44">
        <v>2021</v>
      </c>
      <c r="AU36" s="40" t="s">
        <v>926</v>
      </c>
      <c r="AV36" s="40" t="s">
        <v>304</v>
      </c>
      <c r="AW36" s="44">
        <v>335</v>
      </c>
      <c r="AX36" s="44">
        <v>0.375</v>
      </c>
      <c r="AY36" s="44">
        <v>0.42857142857142855</v>
      </c>
      <c r="AZ36" s="44">
        <v>30</v>
      </c>
      <c r="BA36" s="44">
        <v>2012</v>
      </c>
      <c r="BC36" s="40" t="s">
        <v>962</v>
      </c>
      <c r="BD36" s="44">
        <v>6.8484848484848486</v>
      </c>
      <c r="BE36" s="44">
        <v>0.46236559139784944</v>
      </c>
      <c r="BF36" s="44">
        <v>0.71666666666666667</v>
      </c>
      <c r="BG36" s="44">
        <v>33</v>
      </c>
      <c r="BH36" s="44">
        <v>226</v>
      </c>
      <c r="BI36"/>
      <c r="BJ36" s="40" t="s">
        <v>792</v>
      </c>
      <c r="BK36" s="44">
        <v>467</v>
      </c>
      <c r="BL36" s="44">
        <v>0.48148148148148145</v>
      </c>
      <c r="BM36" s="44">
        <v>0.68478260869565222</v>
      </c>
      <c r="BN36" s="44">
        <v>68</v>
      </c>
      <c r="BO36"/>
      <c r="BP36" s="40" t="s">
        <v>1090</v>
      </c>
      <c r="BQ36" s="40" t="s">
        <v>1091</v>
      </c>
      <c r="BR36" s="44">
        <v>6.4347826086956523</v>
      </c>
      <c r="BS36" s="44">
        <v>2.0869565217391304</v>
      </c>
      <c r="BT36" s="44">
        <v>4.3478260869565215</v>
      </c>
      <c r="BU36" s="44">
        <v>23</v>
      </c>
      <c r="BV36" s="44">
        <v>1994</v>
      </c>
      <c r="BX36" s="40" t="s">
        <v>431</v>
      </c>
      <c r="BY36" s="40" t="s">
        <v>423</v>
      </c>
      <c r="BZ36" s="44">
        <v>150</v>
      </c>
      <c r="CA36" s="44">
        <v>40</v>
      </c>
      <c r="CB36" s="44">
        <v>110</v>
      </c>
      <c r="CC36" s="44">
        <v>24</v>
      </c>
      <c r="CD36" s="44">
        <v>2007</v>
      </c>
      <c r="CF36" s="40" t="s">
        <v>1002</v>
      </c>
      <c r="CG36" s="44">
        <v>3.4090909090909092</v>
      </c>
      <c r="CH36" s="44">
        <v>1.4318181818181819</v>
      </c>
      <c r="CI36" s="44">
        <v>1.9772727272727273</v>
      </c>
      <c r="CJ36" s="44">
        <v>44</v>
      </c>
      <c r="CK36" s="44">
        <v>150</v>
      </c>
      <c r="CL36" s="44">
        <v>63</v>
      </c>
      <c r="CM36" s="44">
        <v>87</v>
      </c>
      <c r="CO36" s="40" t="s">
        <v>1060</v>
      </c>
      <c r="CP36" s="44">
        <v>228</v>
      </c>
      <c r="CQ36" s="44">
        <v>117</v>
      </c>
      <c r="CR36" s="44">
        <v>110</v>
      </c>
      <c r="CS36" s="44">
        <v>48</v>
      </c>
      <c r="CU36" s="40" t="s">
        <v>519</v>
      </c>
      <c r="CV36" s="40" t="s">
        <v>135</v>
      </c>
      <c r="CW36" s="44">
        <v>3</v>
      </c>
      <c r="CX36" s="44">
        <v>2.84</v>
      </c>
      <c r="CY36" s="44">
        <v>25</v>
      </c>
      <c r="CZ36" s="44">
        <v>2017</v>
      </c>
      <c r="DB36" s="40" t="s">
        <v>305</v>
      </c>
      <c r="DC36" s="40" t="s">
        <v>304</v>
      </c>
      <c r="DD36" s="44">
        <v>74</v>
      </c>
      <c r="DE36" s="44">
        <v>57</v>
      </c>
      <c r="DF36" s="44">
        <v>30</v>
      </c>
      <c r="DG36" s="44">
        <v>2014</v>
      </c>
      <c r="DI36" s="40" t="s">
        <v>1293</v>
      </c>
      <c r="DJ36" s="44">
        <v>1.8269230769230769</v>
      </c>
      <c r="DK36" s="44">
        <v>0.86538461538461542</v>
      </c>
      <c r="DL36" s="44">
        <v>52</v>
      </c>
      <c r="DM36" s="44">
        <v>95</v>
      </c>
      <c r="DN36" s="44">
        <v>45</v>
      </c>
      <c r="DO36"/>
      <c r="DP36" s="40" t="s">
        <v>1001</v>
      </c>
      <c r="DQ36" s="44">
        <v>110</v>
      </c>
      <c r="DR36" s="44">
        <v>89</v>
      </c>
      <c r="DS36" s="44">
        <v>56</v>
      </c>
      <c r="DT36"/>
      <c r="DU36" s="40" t="s">
        <v>1187</v>
      </c>
      <c r="DV36" s="40" t="s">
        <v>1178</v>
      </c>
      <c r="DW36" s="44">
        <v>2.1363636363636362</v>
      </c>
      <c r="DX36" s="44">
        <v>0</v>
      </c>
      <c r="DY36" s="44">
        <v>22</v>
      </c>
      <c r="DZ36" s="44">
        <v>1991</v>
      </c>
      <c r="EA36"/>
      <c r="EB36" s="40" t="s">
        <v>1099</v>
      </c>
      <c r="EC36" s="40" t="s">
        <v>1096</v>
      </c>
      <c r="ED36" s="44">
        <v>52</v>
      </c>
      <c r="EE36" s="44"/>
      <c r="EF36" s="44">
        <v>23</v>
      </c>
      <c r="EG36" s="44">
        <v>1994</v>
      </c>
      <c r="EI36" s="40" t="s">
        <v>471</v>
      </c>
      <c r="EJ36" s="44">
        <v>1.4166666666666667</v>
      </c>
      <c r="EK36" s="44">
        <v>0</v>
      </c>
      <c r="EL36" s="44">
        <v>12</v>
      </c>
      <c r="EM36" s="44">
        <v>17</v>
      </c>
      <c r="EN36" s="44"/>
      <c r="EO36"/>
      <c r="EP36" s="40" t="s">
        <v>1098</v>
      </c>
      <c r="EQ36" s="44">
        <v>83</v>
      </c>
      <c r="ER36" s="44"/>
      <c r="ES36" s="44">
        <v>56</v>
      </c>
      <c r="ET36"/>
      <c r="EU36" s="40" t="s">
        <v>1208</v>
      </c>
      <c r="EV36" s="40" t="s">
        <v>1207</v>
      </c>
      <c r="EW36" s="44">
        <v>0.23076923076923078</v>
      </c>
      <c r="EX36" s="44">
        <v>1.8846153846153846</v>
      </c>
      <c r="EY36" s="44">
        <v>26</v>
      </c>
      <c r="EZ36" s="44">
        <v>2020</v>
      </c>
      <c r="FB36" s="40" t="s">
        <v>449</v>
      </c>
      <c r="FC36" s="40" t="s">
        <v>446</v>
      </c>
      <c r="FD36" s="44">
        <v>6</v>
      </c>
      <c r="FE36" s="44">
        <v>57</v>
      </c>
      <c r="FF36" s="44">
        <v>17</v>
      </c>
      <c r="FG36" s="44">
        <v>2010</v>
      </c>
      <c r="FI36" s="40" t="s">
        <v>277</v>
      </c>
      <c r="FJ36" s="44">
        <v>6.0869565217391307E-2</v>
      </c>
      <c r="FK36" s="44">
        <v>1.5043478260869565</v>
      </c>
      <c r="FL36" s="44">
        <v>115</v>
      </c>
      <c r="FM36" s="44">
        <v>7</v>
      </c>
      <c r="FN36" s="44">
        <v>173</v>
      </c>
      <c r="FO36"/>
      <c r="FP36" s="40" t="s">
        <v>250</v>
      </c>
      <c r="FQ36" s="44">
        <v>3</v>
      </c>
      <c r="FR36" s="44">
        <v>166</v>
      </c>
      <c r="FS36" s="44">
        <v>101</v>
      </c>
      <c r="FU36" s="274" t="s">
        <v>1243</v>
      </c>
      <c r="FV36" s="274" t="s">
        <v>1207</v>
      </c>
      <c r="FW36" s="294">
        <v>0.38759689922480622</v>
      </c>
      <c r="FX36" s="281">
        <v>6.1428571428571432</v>
      </c>
      <c r="FY36" s="281">
        <v>2.3809523809523809</v>
      </c>
      <c r="FZ36" s="281">
        <v>21</v>
      </c>
      <c r="GA36" s="281">
        <v>2021</v>
      </c>
      <c r="GB36" s="281">
        <v>50</v>
      </c>
      <c r="GC36" s="282">
        <v>129</v>
      </c>
      <c r="GJ36" s="274" t="s">
        <v>441</v>
      </c>
      <c r="GK36" s="274" t="s">
        <v>440</v>
      </c>
      <c r="GL36" s="280">
        <v>0.34567901234567899</v>
      </c>
      <c r="GM36" s="281">
        <v>2.1538461538461537</v>
      </c>
      <c r="GN36" s="281">
        <v>6.2307692307692308</v>
      </c>
      <c r="GO36" s="281">
        <v>2008</v>
      </c>
      <c r="GP36" s="281">
        <v>28</v>
      </c>
      <c r="GQ36" s="282">
        <v>81</v>
      </c>
      <c r="GS36" s="274" t="s">
        <v>441</v>
      </c>
      <c r="GT36" s="274" t="s">
        <v>440</v>
      </c>
      <c r="GU36" s="280">
        <v>0.34567901234567899</v>
      </c>
      <c r="GV36" s="281">
        <v>28</v>
      </c>
      <c r="GW36" s="281">
        <v>81</v>
      </c>
      <c r="GX36" s="282">
        <v>2008</v>
      </c>
      <c r="GZ36" s="40" t="s">
        <v>436</v>
      </c>
      <c r="HA36" s="44">
        <v>24</v>
      </c>
      <c r="HB36" s="44">
        <v>84</v>
      </c>
      <c r="HC36" s="44">
        <v>35</v>
      </c>
      <c r="HD36" s="44">
        <v>81</v>
      </c>
      <c r="HE36" s="44">
        <v>11</v>
      </c>
      <c r="HF36" s="44">
        <v>18</v>
      </c>
      <c r="HG36" s="44">
        <v>59</v>
      </c>
      <c r="HH36" s="44">
        <v>165</v>
      </c>
      <c r="HI36" s="44">
        <v>51</v>
      </c>
      <c r="HJ36" s="44">
        <v>0.2857142857142857</v>
      </c>
      <c r="HK36" s="44">
        <v>0.3575757575757576</v>
      </c>
      <c r="HL36" s="44">
        <v>0.61111111111111116</v>
      </c>
      <c r="HM36" s="44">
        <v>0.47058823529411764</v>
      </c>
      <c r="HN36" s="44">
        <v>1.6470588235294117</v>
      </c>
      <c r="HO36" s="44">
        <v>1.1568627450980393</v>
      </c>
      <c r="HP36" s="44">
        <v>3.2352941176470589</v>
      </c>
      <c r="HQ36" s="44">
        <v>0.21568627450980393</v>
      </c>
      <c r="HR36" s="44">
        <v>0.35294117647058826</v>
      </c>
      <c r="HS36"/>
      <c r="HT36" s="40" t="s">
        <v>1292</v>
      </c>
      <c r="HU36" s="44">
        <v>0.28712871287128711</v>
      </c>
      <c r="HV36" s="44">
        <v>0.61702127659574468</v>
      </c>
      <c r="HW36" s="44">
        <v>2.1489361702127661</v>
      </c>
      <c r="HX36" s="44">
        <v>47</v>
      </c>
      <c r="HY36" s="44">
        <v>29</v>
      </c>
      <c r="HZ36" s="44">
        <v>101</v>
      </c>
      <c r="IA36"/>
      <c r="IB36" s="40" t="s">
        <v>794</v>
      </c>
      <c r="IC36" s="44">
        <v>0.42113564668769715</v>
      </c>
      <c r="ID36" s="44">
        <v>2.67</v>
      </c>
      <c r="IE36" s="44">
        <v>6.34</v>
      </c>
      <c r="IF36" s="44">
        <v>100</v>
      </c>
      <c r="IG36" s="44">
        <v>267</v>
      </c>
      <c r="IH36" s="44">
        <v>634</v>
      </c>
      <c r="IJ36" s="40" t="s">
        <v>1001</v>
      </c>
      <c r="IK36" s="88">
        <v>0.60377358490566035</v>
      </c>
      <c r="IL36" s="44">
        <v>0.5714285714285714</v>
      </c>
      <c r="IM36" s="44">
        <v>0.9464285714285714</v>
      </c>
      <c r="IN36" s="44">
        <v>56</v>
      </c>
      <c r="IO36" s="44">
        <v>32</v>
      </c>
      <c r="IP36" s="44">
        <v>53</v>
      </c>
      <c r="IQ36"/>
      <c r="IR36" s="40" t="s">
        <v>1280</v>
      </c>
      <c r="IS36" s="40" t="s">
        <v>1207</v>
      </c>
      <c r="IT36" s="44">
        <v>0.51200000000000001</v>
      </c>
      <c r="IU36" s="44">
        <v>7.68</v>
      </c>
      <c r="IV36" s="44">
        <v>15</v>
      </c>
      <c r="IW36" s="44">
        <v>25</v>
      </c>
      <c r="IX36" s="44">
        <v>2022</v>
      </c>
      <c r="IY36" s="44">
        <v>192</v>
      </c>
      <c r="IZ36" s="44">
        <v>375</v>
      </c>
      <c r="JA36"/>
      <c r="JB36" s="40" t="s">
        <v>284</v>
      </c>
      <c r="JC36" s="40" t="s">
        <v>130</v>
      </c>
      <c r="JD36" s="44">
        <v>0.49074074074074076</v>
      </c>
      <c r="JE36" s="44">
        <v>1.962962962962963</v>
      </c>
      <c r="JF36" s="44">
        <v>4</v>
      </c>
      <c r="JG36" s="44">
        <v>2015</v>
      </c>
      <c r="JH36" s="44">
        <v>53</v>
      </c>
      <c r="JI36" s="44">
        <v>108</v>
      </c>
      <c r="JL36" s="40" t="s">
        <v>334</v>
      </c>
      <c r="JM36" s="40" t="s">
        <v>250</v>
      </c>
      <c r="JN36" s="44">
        <v>0.30769230769230771</v>
      </c>
      <c r="JO36" s="44">
        <v>0.4</v>
      </c>
      <c r="JP36" s="44">
        <v>1.3</v>
      </c>
      <c r="JQ36" s="44">
        <v>2013</v>
      </c>
      <c r="JR36" s="44">
        <v>20</v>
      </c>
      <c r="JS36" s="44">
        <v>8</v>
      </c>
      <c r="JT36" s="44">
        <v>26</v>
      </c>
      <c r="JU36"/>
      <c r="JV36" s="40" t="s">
        <v>1209</v>
      </c>
      <c r="JW36" s="40" t="s">
        <v>732</v>
      </c>
      <c r="JX36" s="44">
        <v>0.68354430379746833</v>
      </c>
      <c r="JY36" s="44">
        <v>2.0769230769230771</v>
      </c>
      <c r="JZ36" s="44">
        <v>3.0384615384615383</v>
      </c>
      <c r="KA36" s="44">
        <v>2020</v>
      </c>
      <c r="KB36" s="44">
        <v>54</v>
      </c>
      <c r="KC36" s="44">
        <v>79</v>
      </c>
      <c r="KD36"/>
      <c r="KF36" s="40" t="s">
        <v>132</v>
      </c>
      <c r="KG36" s="61">
        <v>20.293265993265994</v>
      </c>
      <c r="KH36" s="44">
        <v>98</v>
      </c>
      <c r="KJ36"/>
      <c r="KK36"/>
      <c r="KL36"/>
      <c r="KM36"/>
      <c r="KN36"/>
      <c r="KO36"/>
      <c r="KQ36"/>
      <c r="KR36"/>
      <c r="KS36"/>
      <c r="KT36"/>
      <c r="KU36"/>
      <c r="KV36"/>
      <c r="KX36"/>
      <c r="KY36"/>
      <c r="KZ36"/>
      <c r="LA36"/>
      <c r="LB36"/>
      <c r="LC36"/>
      <c r="LD36"/>
      <c r="LE36"/>
      <c r="LF36"/>
      <c r="LG36"/>
      <c r="LH36"/>
      <c r="LI36"/>
      <c r="LL36"/>
      <c r="LM36"/>
      <c r="LN36"/>
      <c r="LO36"/>
      <c r="LP36"/>
      <c r="LS36"/>
      <c r="LT36"/>
      <c r="LU36"/>
      <c r="LV36"/>
      <c r="LW36"/>
    </row>
    <row r="37" spans="1:335" ht="15">
      <c r="A37" s="74" t="s">
        <v>125</v>
      </c>
      <c r="B37" s="74">
        <v>2017</v>
      </c>
      <c r="C37" s="74">
        <v>2018</v>
      </c>
      <c r="D37" s="89" t="str">
        <f t="shared" si="0"/>
        <v>Dawson Butts, 2018</v>
      </c>
      <c r="E37" s="89" t="str">
        <f t="shared" si="1"/>
        <v>Dawson Butts, 2018-2017</v>
      </c>
      <c r="F37" s="74">
        <v>25</v>
      </c>
      <c r="G37" s="74">
        <v>6</v>
      </c>
      <c r="H37" s="74">
        <v>16</v>
      </c>
      <c r="I37" s="75">
        <f t="shared" si="2"/>
        <v>0.375</v>
      </c>
      <c r="J37" s="74">
        <v>29</v>
      </c>
      <c r="K37" s="74">
        <v>65</v>
      </c>
      <c r="L37" s="75">
        <f t="shared" si="3"/>
        <v>0.44615384615384618</v>
      </c>
      <c r="M37" s="74">
        <v>22</v>
      </c>
      <c r="N37" s="74">
        <v>49</v>
      </c>
      <c r="O37" s="75">
        <f t="shared" si="4"/>
        <v>0.44897959183673469</v>
      </c>
      <c r="P37" s="74">
        <v>98</v>
      </c>
      <c r="Q37" s="74">
        <v>54</v>
      </c>
      <c r="R37" s="74">
        <v>55</v>
      </c>
      <c r="S37" s="74">
        <v>109</v>
      </c>
      <c r="T37" s="74">
        <v>70</v>
      </c>
      <c r="U37" s="74">
        <v>47</v>
      </c>
      <c r="V37" s="74">
        <v>4</v>
      </c>
      <c r="W37" s="74">
        <v>43</v>
      </c>
      <c r="X37" s="74">
        <v>43</v>
      </c>
      <c r="Y37" s="76">
        <f t="shared" si="5"/>
        <v>3.92</v>
      </c>
      <c r="Z37" s="76">
        <f t="shared" si="6"/>
        <v>2.16</v>
      </c>
      <c r="AA37" s="76">
        <f t="shared" si="7"/>
        <v>2.2000000000000002</v>
      </c>
      <c r="AB37" s="76">
        <f t="shared" si="8"/>
        <v>4.3600000000000003</v>
      </c>
      <c r="AC37" s="76">
        <f t="shared" si="9"/>
        <v>2.8</v>
      </c>
      <c r="AD37" s="76">
        <f t="shared" si="10"/>
        <v>1.88</v>
      </c>
      <c r="AE37" s="76">
        <f t="shared" si="11"/>
        <v>0.16</v>
      </c>
      <c r="AF37" s="76">
        <f t="shared" si="12"/>
        <v>1.72</v>
      </c>
      <c r="AG37" s="76">
        <f t="shared" si="13"/>
        <v>1.72</v>
      </c>
      <c r="AH37" s="69">
        <f t="shared" si="14"/>
        <v>0.64</v>
      </c>
      <c r="AI37" s="69">
        <f t="shared" si="15"/>
        <v>1.96</v>
      </c>
      <c r="AJ37" s="70">
        <f t="shared" si="16"/>
        <v>0.43209876543209874</v>
      </c>
      <c r="AK37" s="69">
        <f t="shared" si="17"/>
        <v>3.24</v>
      </c>
      <c r="AM37" s="40" t="s">
        <v>305</v>
      </c>
      <c r="AN37" s="40" t="s">
        <v>304</v>
      </c>
      <c r="AO37" s="61">
        <v>13.566666666666666</v>
      </c>
      <c r="AP37" s="62">
        <v>0.51811594202898548</v>
      </c>
      <c r="AQ37" s="62">
        <v>0.74691358024691357</v>
      </c>
      <c r="AR37" s="44">
        <v>30</v>
      </c>
      <c r="AS37" s="44">
        <v>2014</v>
      </c>
      <c r="AU37" s="40" t="s">
        <v>283</v>
      </c>
      <c r="AV37" s="40" t="s">
        <v>277</v>
      </c>
      <c r="AW37" s="44">
        <v>334</v>
      </c>
      <c r="AX37" s="44">
        <v>0.37579617834394907</v>
      </c>
      <c r="AY37" s="44">
        <v>0.51724137931034486</v>
      </c>
      <c r="AZ37" s="44">
        <v>27</v>
      </c>
      <c r="BA37" s="44">
        <v>2015</v>
      </c>
      <c r="BC37" s="40" t="s">
        <v>533</v>
      </c>
      <c r="BD37" s="44">
        <v>6.6336633663366333</v>
      </c>
      <c r="BE37" s="44">
        <v>0.498046875</v>
      </c>
      <c r="BF37" s="44">
        <v>0.55111111111111111</v>
      </c>
      <c r="BG37" s="44">
        <v>101</v>
      </c>
      <c r="BH37" s="44">
        <v>670</v>
      </c>
      <c r="BI37"/>
      <c r="BJ37" s="40" t="s">
        <v>130</v>
      </c>
      <c r="BK37" s="44">
        <v>464</v>
      </c>
      <c r="BL37" s="44">
        <v>0.44226044226044225</v>
      </c>
      <c r="BM37" s="44">
        <v>0.39094650205761317</v>
      </c>
      <c r="BN37" s="44">
        <v>107</v>
      </c>
      <c r="BO37"/>
      <c r="BP37" s="40" t="s">
        <v>349</v>
      </c>
      <c r="BQ37" s="40" t="s">
        <v>304</v>
      </c>
      <c r="BR37" s="44">
        <v>6.4117647058823533</v>
      </c>
      <c r="BS37" s="44">
        <v>2</v>
      </c>
      <c r="BT37" s="44">
        <v>4.4117647058823533</v>
      </c>
      <c r="BU37" s="44">
        <v>17</v>
      </c>
      <c r="BV37" s="44">
        <v>2011</v>
      </c>
      <c r="BX37" s="40" t="s">
        <v>449</v>
      </c>
      <c r="BY37" s="40" t="s">
        <v>446</v>
      </c>
      <c r="BZ37" s="44">
        <v>148</v>
      </c>
      <c r="CA37" s="44">
        <v>49</v>
      </c>
      <c r="CB37" s="44">
        <v>99</v>
      </c>
      <c r="CC37" s="44">
        <v>17</v>
      </c>
      <c r="CD37" s="44">
        <v>2010</v>
      </c>
      <c r="CF37" s="40" t="s">
        <v>345</v>
      </c>
      <c r="CG37" s="44">
        <v>3.3552631578947367</v>
      </c>
      <c r="CH37" s="44">
        <v>1.25</v>
      </c>
      <c r="CI37" s="44">
        <v>2.1052631578947367</v>
      </c>
      <c r="CJ37" s="44">
        <v>76</v>
      </c>
      <c r="CK37" s="44">
        <v>255</v>
      </c>
      <c r="CL37" s="44">
        <v>95</v>
      </c>
      <c r="CM37" s="44">
        <v>160</v>
      </c>
      <c r="CO37" s="40" t="s">
        <v>325</v>
      </c>
      <c r="CP37" s="44">
        <v>226</v>
      </c>
      <c r="CQ37" s="44">
        <v>78</v>
      </c>
      <c r="CR37" s="44">
        <v>148</v>
      </c>
      <c r="CS37" s="44">
        <v>93</v>
      </c>
      <c r="CU37" s="40" t="s">
        <v>1341</v>
      </c>
      <c r="CV37" s="40" t="s">
        <v>1262</v>
      </c>
      <c r="CW37" s="44">
        <v>3</v>
      </c>
      <c r="CX37" s="44">
        <v>3</v>
      </c>
      <c r="CY37" s="44">
        <v>26</v>
      </c>
      <c r="CZ37" s="44">
        <v>2023</v>
      </c>
      <c r="DB37" s="40" t="s">
        <v>1242</v>
      </c>
      <c r="DC37" s="40" t="s">
        <v>733</v>
      </c>
      <c r="DD37" s="44">
        <v>72</v>
      </c>
      <c r="DE37" s="44">
        <v>45</v>
      </c>
      <c r="DF37" s="44">
        <v>21</v>
      </c>
      <c r="DG37" s="44">
        <v>2021</v>
      </c>
      <c r="DI37" s="40" t="s">
        <v>1292</v>
      </c>
      <c r="DJ37" s="44">
        <v>1.7659574468085106</v>
      </c>
      <c r="DK37" s="44">
        <v>1.4042553191489362</v>
      </c>
      <c r="DL37" s="44">
        <v>47</v>
      </c>
      <c r="DM37" s="44">
        <v>83</v>
      </c>
      <c r="DN37" s="44">
        <v>66</v>
      </c>
      <c r="DO37"/>
      <c r="DP37" s="40" t="s">
        <v>937</v>
      </c>
      <c r="DQ37" s="44">
        <v>109</v>
      </c>
      <c r="DR37" s="44">
        <v>99</v>
      </c>
      <c r="DS37" s="44">
        <v>52</v>
      </c>
      <c r="DT37"/>
      <c r="DU37" s="40" t="s">
        <v>427</v>
      </c>
      <c r="DV37" s="40" t="s">
        <v>390</v>
      </c>
      <c r="DW37" s="44">
        <v>2.1363636363636362</v>
      </c>
      <c r="DX37" s="44">
        <v>0</v>
      </c>
      <c r="DY37" s="44">
        <v>22</v>
      </c>
      <c r="DZ37" s="44">
        <v>2008</v>
      </c>
      <c r="EA37"/>
      <c r="EB37" s="40" t="s">
        <v>1039</v>
      </c>
      <c r="EC37" s="40" t="s">
        <v>1003</v>
      </c>
      <c r="ED37" s="44">
        <v>52</v>
      </c>
      <c r="EE37" s="44"/>
      <c r="EF37" s="44">
        <v>22</v>
      </c>
      <c r="EG37" s="44">
        <v>1996</v>
      </c>
      <c r="EI37" s="40" t="s">
        <v>1214</v>
      </c>
      <c r="EJ37" s="44">
        <v>1.4090909090909092</v>
      </c>
      <c r="EK37" s="44">
        <v>3.0454545454545454</v>
      </c>
      <c r="EL37" s="44">
        <v>22</v>
      </c>
      <c r="EM37" s="44">
        <v>31</v>
      </c>
      <c r="EN37" s="44">
        <v>67</v>
      </c>
      <c r="EO37"/>
      <c r="EP37" s="40" t="s">
        <v>279</v>
      </c>
      <c r="EQ37" s="44">
        <v>75</v>
      </c>
      <c r="ER37" s="44">
        <v>164</v>
      </c>
      <c r="ES37" s="44">
        <v>115</v>
      </c>
      <c r="ET37"/>
      <c r="EU37" s="40" t="s">
        <v>441</v>
      </c>
      <c r="EV37" s="40" t="s">
        <v>440</v>
      </c>
      <c r="EW37" s="44">
        <v>0.23076923076923078</v>
      </c>
      <c r="EX37" s="44">
        <v>0</v>
      </c>
      <c r="EY37" s="44">
        <v>13</v>
      </c>
      <c r="EZ37" s="44">
        <v>2008</v>
      </c>
      <c r="FB37" s="40" t="s">
        <v>445</v>
      </c>
      <c r="FC37" s="40" t="s">
        <v>446</v>
      </c>
      <c r="FD37" s="44">
        <v>5</v>
      </c>
      <c r="FE37" s="44">
        <v>77</v>
      </c>
      <c r="FF37" s="44">
        <v>24</v>
      </c>
      <c r="FG37" s="44">
        <v>2009</v>
      </c>
      <c r="FI37" s="40" t="s">
        <v>1294</v>
      </c>
      <c r="FJ37" s="44">
        <v>5.8823529411764705E-2</v>
      </c>
      <c r="FK37" s="44">
        <v>0.88235294117647056</v>
      </c>
      <c r="FL37" s="44">
        <v>34</v>
      </c>
      <c r="FM37" s="44">
        <v>2</v>
      </c>
      <c r="FN37" s="44">
        <v>30</v>
      </c>
      <c r="FO37"/>
      <c r="FP37" s="40" t="s">
        <v>793</v>
      </c>
      <c r="FQ37" s="44">
        <v>2</v>
      </c>
      <c r="FR37" s="44">
        <v>76</v>
      </c>
      <c r="FS37" s="44">
        <v>76</v>
      </c>
      <c r="FU37" s="274" t="s">
        <v>776</v>
      </c>
      <c r="FV37" s="274" t="s">
        <v>131</v>
      </c>
      <c r="FW37" s="294">
        <v>0.37743190661478598</v>
      </c>
      <c r="FX37" s="281">
        <v>9.518518518518519</v>
      </c>
      <c r="FY37" s="281">
        <v>3.5925925925925926</v>
      </c>
      <c r="FZ37" s="281">
        <v>27</v>
      </c>
      <c r="GA37" s="281">
        <v>2019</v>
      </c>
      <c r="GB37" s="281">
        <v>97</v>
      </c>
      <c r="GC37" s="282">
        <v>257</v>
      </c>
      <c r="GJ37" s="274" t="s">
        <v>796</v>
      </c>
      <c r="GK37" s="274" t="s">
        <v>533</v>
      </c>
      <c r="GL37" s="280">
        <v>0.34482758620689657</v>
      </c>
      <c r="GM37" s="281">
        <v>0.37037037037037035</v>
      </c>
      <c r="GN37" s="281">
        <v>1.0740740740740742</v>
      </c>
      <c r="GO37" s="281">
        <v>2019</v>
      </c>
      <c r="GP37" s="281">
        <v>10</v>
      </c>
      <c r="GQ37" s="282">
        <v>29</v>
      </c>
      <c r="GS37" s="274" t="s">
        <v>796</v>
      </c>
      <c r="GT37" s="274" t="s">
        <v>533</v>
      </c>
      <c r="GU37" s="280">
        <v>0.34482758620689657</v>
      </c>
      <c r="GV37" s="281">
        <v>10</v>
      </c>
      <c r="GW37" s="281">
        <v>29</v>
      </c>
      <c r="GX37" s="282">
        <v>2019</v>
      </c>
      <c r="GZ37" s="40" t="s">
        <v>440</v>
      </c>
      <c r="HA37" s="44">
        <v>28</v>
      </c>
      <c r="HB37" s="44">
        <v>81</v>
      </c>
      <c r="HC37" s="44">
        <v>36</v>
      </c>
      <c r="HD37" s="44">
        <v>95</v>
      </c>
      <c r="HE37" s="44">
        <v>30</v>
      </c>
      <c r="HF37" s="44">
        <v>40</v>
      </c>
      <c r="HG37" s="44">
        <v>64</v>
      </c>
      <c r="HH37" s="44">
        <v>176</v>
      </c>
      <c r="HI37" s="44">
        <v>13</v>
      </c>
      <c r="HJ37" s="44">
        <v>0.34567901234567899</v>
      </c>
      <c r="HK37" s="44">
        <v>0.36363636363636365</v>
      </c>
      <c r="HL37" s="44">
        <v>0.75</v>
      </c>
      <c r="HM37" s="44">
        <v>2.1538461538461537</v>
      </c>
      <c r="HN37" s="44">
        <v>6.2307692307692308</v>
      </c>
      <c r="HO37" s="44">
        <v>4.9230769230769234</v>
      </c>
      <c r="HP37" s="44">
        <v>13.538461538461538</v>
      </c>
      <c r="HQ37" s="44">
        <v>2.3076923076923075</v>
      </c>
      <c r="HR37" s="44">
        <v>3.0769230769230771</v>
      </c>
      <c r="HS37"/>
      <c r="HT37" s="40" t="s">
        <v>436</v>
      </c>
      <c r="HU37" s="44">
        <v>0.2857142857142857</v>
      </c>
      <c r="HV37" s="44">
        <v>0.47058823529411764</v>
      </c>
      <c r="HW37" s="44">
        <v>1.6470588235294117</v>
      </c>
      <c r="HX37" s="44">
        <v>51</v>
      </c>
      <c r="HY37" s="44">
        <v>24</v>
      </c>
      <c r="HZ37" s="44">
        <v>84</v>
      </c>
      <c r="IA37"/>
      <c r="IB37" s="40" t="s">
        <v>1179</v>
      </c>
      <c r="IC37" s="44">
        <v>0.42056074766355139</v>
      </c>
      <c r="ID37" s="44">
        <v>2.3684210526315788</v>
      </c>
      <c r="IE37" s="44">
        <v>5.6315789473684212</v>
      </c>
      <c r="IF37" s="44">
        <v>38</v>
      </c>
      <c r="IG37" s="44">
        <v>90</v>
      </c>
      <c r="IH37" s="44">
        <v>214</v>
      </c>
      <c r="IJ37" s="40" t="s">
        <v>1098</v>
      </c>
      <c r="IK37" s="88">
        <v>0.60330578512396693</v>
      </c>
      <c r="IL37" s="44">
        <v>1.3035714285714286</v>
      </c>
      <c r="IM37" s="44">
        <v>2.1607142857142856</v>
      </c>
      <c r="IN37" s="44">
        <v>56</v>
      </c>
      <c r="IO37" s="44">
        <v>73</v>
      </c>
      <c r="IP37" s="44">
        <v>121</v>
      </c>
      <c r="IQ37"/>
      <c r="IR37" s="40" t="s">
        <v>736</v>
      </c>
      <c r="IS37" s="40" t="s">
        <v>533</v>
      </c>
      <c r="IT37" s="44">
        <v>0.51020408163265307</v>
      </c>
      <c r="IU37" s="44">
        <v>2.1739130434782608</v>
      </c>
      <c r="IV37" s="44">
        <v>4.2608695652173916</v>
      </c>
      <c r="IW37" s="44">
        <v>23</v>
      </c>
      <c r="IX37" s="44">
        <v>2018</v>
      </c>
      <c r="IY37" s="44">
        <v>50</v>
      </c>
      <c r="IZ37" s="44">
        <v>98</v>
      </c>
      <c r="JA37"/>
      <c r="JB37" s="40" t="s">
        <v>484</v>
      </c>
      <c r="JC37" s="40" t="s">
        <v>466</v>
      </c>
      <c r="JD37" s="44">
        <v>0.48936170212765956</v>
      </c>
      <c r="JE37" s="44">
        <v>1.3529411764705883</v>
      </c>
      <c r="JF37" s="44">
        <v>2.7647058823529411</v>
      </c>
      <c r="JG37" s="44">
        <v>2011</v>
      </c>
      <c r="JH37" s="44">
        <v>23</v>
      </c>
      <c r="JI37" s="44">
        <v>47</v>
      </c>
      <c r="JL37" s="40" t="s">
        <v>327</v>
      </c>
      <c r="JM37" s="40" t="s">
        <v>278</v>
      </c>
      <c r="JN37" s="44">
        <v>0.48780487804878048</v>
      </c>
      <c r="JO37" s="44">
        <v>0.68965517241379315</v>
      </c>
      <c r="JP37" s="44">
        <v>1.4137931034482758</v>
      </c>
      <c r="JQ37" s="44">
        <v>2013</v>
      </c>
      <c r="JR37" s="44">
        <v>29</v>
      </c>
      <c r="JS37" s="44">
        <v>20</v>
      </c>
      <c r="JT37" s="44">
        <v>41</v>
      </c>
      <c r="JU37"/>
      <c r="JV37" s="40" t="s">
        <v>1185</v>
      </c>
      <c r="JW37" s="40" t="s">
        <v>1155</v>
      </c>
      <c r="JX37" s="44">
        <v>0.68235294117647061</v>
      </c>
      <c r="JY37" s="44">
        <v>2.5217391304347827</v>
      </c>
      <c r="JZ37" s="44">
        <v>3.6956521739130435</v>
      </c>
      <c r="KA37" s="44">
        <v>1991</v>
      </c>
      <c r="KB37" s="44">
        <v>58</v>
      </c>
      <c r="KC37" s="44">
        <v>85</v>
      </c>
      <c r="KD37"/>
      <c r="KF37" s="40" t="s">
        <v>422</v>
      </c>
      <c r="KG37" s="61">
        <v>19.55</v>
      </c>
      <c r="KH37" s="44">
        <v>47</v>
      </c>
      <c r="KJ37"/>
      <c r="KK37"/>
      <c r="KL37"/>
      <c r="KM37"/>
      <c r="KN37"/>
      <c r="KO37"/>
      <c r="KQ37"/>
      <c r="KR37"/>
      <c r="KS37"/>
      <c r="KT37"/>
      <c r="KU37"/>
      <c r="KV37"/>
      <c r="KX37"/>
      <c r="KY37"/>
      <c r="KZ37"/>
      <c r="LA37"/>
      <c r="LB37"/>
      <c r="LC37"/>
      <c r="LD37"/>
      <c r="LE37"/>
      <c r="LF37"/>
      <c r="LG37"/>
      <c r="LH37"/>
      <c r="LI37"/>
      <c r="LL37"/>
      <c r="LM37"/>
      <c r="LN37"/>
      <c r="LO37"/>
      <c r="LP37"/>
      <c r="LS37"/>
      <c r="LT37"/>
      <c r="LU37"/>
      <c r="LV37"/>
      <c r="LW37"/>
    </row>
    <row r="38" spans="1:335" ht="15">
      <c r="A38" s="74" t="s">
        <v>126</v>
      </c>
      <c r="B38" s="74">
        <v>2017</v>
      </c>
      <c r="C38" s="74">
        <v>2017</v>
      </c>
      <c r="D38" s="89" t="str">
        <f t="shared" si="0"/>
        <v>Hunter Woodard, 2017</v>
      </c>
      <c r="E38" s="89" t="str">
        <f t="shared" si="1"/>
        <v>Hunter Woodard, 2017-2017</v>
      </c>
      <c r="F38" s="74">
        <v>25</v>
      </c>
      <c r="G38" s="74"/>
      <c r="H38" s="74"/>
      <c r="I38" s="75" t="e">
        <f t="shared" si="2"/>
        <v>#DIV/0!</v>
      </c>
      <c r="J38" s="74">
        <v>82</v>
      </c>
      <c r="K38" s="74">
        <v>191</v>
      </c>
      <c r="L38" s="75">
        <f t="shared" si="3"/>
        <v>0.4293193717277487</v>
      </c>
      <c r="M38" s="74">
        <v>56</v>
      </c>
      <c r="N38" s="74">
        <v>118</v>
      </c>
      <c r="O38" s="75">
        <f t="shared" si="4"/>
        <v>0.47457627118644069</v>
      </c>
      <c r="P38" s="74">
        <v>220</v>
      </c>
      <c r="Q38" s="74">
        <v>58</v>
      </c>
      <c r="R38" s="74">
        <v>104</v>
      </c>
      <c r="S38" s="74">
        <v>162</v>
      </c>
      <c r="T38" s="74">
        <v>53</v>
      </c>
      <c r="U38" s="74">
        <v>53</v>
      </c>
      <c r="V38" s="74">
        <v>11</v>
      </c>
      <c r="W38" s="74">
        <v>42</v>
      </c>
      <c r="X38" s="74">
        <v>66</v>
      </c>
      <c r="Y38" s="76">
        <f t="shared" si="5"/>
        <v>8.8000000000000007</v>
      </c>
      <c r="Z38" s="76">
        <f t="shared" si="6"/>
        <v>2.3199999999999998</v>
      </c>
      <c r="AA38" s="76">
        <f t="shared" si="7"/>
        <v>4.16</v>
      </c>
      <c r="AB38" s="76">
        <f t="shared" si="8"/>
        <v>6.48</v>
      </c>
      <c r="AC38" s="76">
        <f t="shared" si="9"/>
        <v>2.12</v>
      </c>
      <c r="AD38" s="76">
        <f t="shared" si="10"/>
        <v>2.12</v>
      </c>
      <c r="AE38" s="76">
        <f t="shared" si="11"/>
        <v>0.44</v>
      </c>
      <c r="AF38" s="76">
        <f t="shared" si="12"/>
        <v>1.68</v>
      </c>
      <c r="AG38" s="76">
        <f t="shared" si="13"/>
        <v>2.64</v>
      </c>
      <c r="AH38" s="69">
        <f t="shared" si="14"/>
        <v>0</v>
      </c>
      <c r="AI38" s="69">
        <f t="shared" si="15"/>
        <v>4.72</v>
      </c>
      <c r="AJ38" s="70">
        <f t="shared" si="16"/>
        <v>0.4293193717277487</v>
      </c>
      <c r="AK38" s="69">
        <f t="shared" si="17"/>
        <v>7.64</v>
      </c>
      <c r="AM38" s="40" t="s">
        <v>306</v>
      </c>
      <c r="AN38" s="40" t="s">
        <v>278</v>
      </c>
      <c r="AO38" s="61">
        <v>13.566666666666666</v>
      </c>
      <c r="AP38" s="62">
        <v>0.44096385542168676</v>
      </c>
      <c r="AQ38" s="62">
        <v>0.48192771084337349</v>
      </c>
      <c r="AR38" s="44">
        <v>30</v>
      </c>
      <c r="AS38" s="44">
        <v>2014</v>
      </c>
      <c r="AU38" s="40" t="s">
        <v>1006</v>
      </c>
      <c r="AV38" s="40" t="s">
        <v>1003</v>
      </c>
      <c r="AW38" s="44">
        <v>333</v>
      </c>
      <c r="AX38" s="44">
        <v>0.40476190476190477</v>
      </c>
      <c r="AY38" s="44">
        <v>0.51648351648351654</v>
      </c>
      <c r="AZ38" s="44">
        <v>23</v>
      </c>
      <c r="BA38" s="44">
        <v>1997</v>
      </c>
      <c r="BC38" s="40" t="s">
        <v>1000</v>
      </c>
      <c r="BD38" s="44">
        <v>6.6307692307692312</v>
      </c>
      <c r="BE38" s="44">
        <v>0.34607218683651803</v>
      </c>
      <c r="BF38" s="44">
        <v>0.66233766233766234</v>
      </c>
      <c r="BG38" s="44">
        <v>65</v>
      </c>
      <c r="BH38" s="44">
        <v>431</v>
      </c>
      <c r="BI38"/>
      <c r="BJ38" s="40" t="s">
        <v>964</v>
      </c>
      <c r="BK38" s="44">
        <v>448</v>
      </c>
      <c r="BL38" s="44">
        <v>0.34615384615384615</v>
      </c>
      <c r="BM38" s="44">
        <v>0.7277227722772277</v>
      </c>
      <c r="BN38" s="44">
        <v>76</v>
      </c>
      <c r="BO38"/>
      <c r="BP38" s="40" t="s">
        <v>1245</v>
      </c>
      <c r="BQ38" s="40" t="s">
        <v>793</v>
      </c>
      <c r="BR38" s="44">
        <v>6.2857142857142856</v>
      </c>
      <c r="BS38" s="44">
        <v>2.4761904761904763</v>
      </c>
      <c r="BT38" s="44">
        <v>3.9523809523809526</v>
      </c>
      <c r="BU38" s="44">
        <v>21</v>
      </c>
      <c r="BV38" s="44">
        <v>2021</v>
      </c>
      <c r="BX38" s="40" t="s">
        <v>1090</v>
      </c>
      <c r="BY38" s="40" t="s">
        <v>1091</v>
      </c>
      <c r="BZ38" s="44">
        <v>148</v>
      </c>
      <c r="CA38" s="44">
        <v>48</v>
      </c>
      <c r="CB38" s="44">
        <v>100</v>
      </c>
      <c r="CC38" s="44">
        <v>23</v>
      </c>
      <c r="CD38" s="44">
        <v>1994</v>
      </c>
      <c r="CF38" s="40" t="s">
        <v>733</v>
      </c>
      <c r="CG38" s="44">
        <v>3.3367346938775508</v>
      </c>
      <c r="CH38" s="44">
        <v>1.4591836734693877</v>
      </c>
      <c r="CI38" s="44">
        <v>1.846938775510204</v>
      </c>
      <c r="CJ38" s="44">
        <v>98</v>
      </c>
      <c r="CK38" s="44">
        <v>327</v>
      </c>
      <c r="CL38" s="44">
        <v>143</v>
      </c>
      <c r="CM38" s="44">
        <v>181</v>
      </c>
      <c r="CO38" s="40" t="s">
        <v>1098</v>
      </c>
      <c r="CP38" s="44">
        <v>216</v>
      </c>
      <c r="CQ38" s="44">
        <v>93</v>
      </c>
      <c r="CR38" s="44">
        <v>123</v>
      </c>
      <c r="CS38" s="44">
        <v>56</v>
      </c>
      <c r="CU38" s="40" t="s">
        <v>744</v>
      </c>
      <c r="CV38" s="40" t="s">
        <v>129</v>
      </c>
      <c r="CW38" s="44">
        <v>2.9565217391304346</v>
      </c>
      <c r="CX38" s="44">
        <v>2.9565217391304346</v>
      </c>
      <c r="CY38" s="44">
        <v>23</v>
      </c>
      <c r="CZ38" s="44">
        <v>2018</v>
      </c>
      <c r="DB38" s="40" t="s">
        <v>534</v>
      </c>
      <c r="DC38" s="40" t="s">
        <v>130</v>
      </c>
      <c r="DD38" s="44">
        <v>70</v>
      </c>
      <c r="DE38" s="44">
        <v>43</v>
      </c>
      <c r="DF38" s="44">
        <v>25</v>
      </c>
      <c r="DG38" s="44">
        <v>2017</v>
      </c>
      <c r="DI38" s="40" t="s">
        <v>1002</v>
      </c>
      <c r="DJ38" s="44">
        <v>1.6818181818181819</v>
      </c>
      <c r="DK38" s="44">
        <v>1.1136363636363635</v>
      </c>
      <c r="DL38" s="44">
        <v>44</v>
      </c>
      <c r="DM38" s="44">
        <v>74</v>
      </c>
      <c r="DN38" s="44">
        <v>49</v>
      </c>
      <c r="DO38"/>
      <c r="DP38" s="40" t="s">
        <v>735</v>
      </c>
      <c r="DQ38" s="44">
        <v>105</v>
      </c>
      <c r="DR38" s="44">
        <v>65</v>
      </c>
      <c r="DS38" s="44">
        <v>70</v>
      </c>
      <c r="DT38"/>
      <c r="DU38" s="40" t="s">
        <v>531</v>
      </c>
      <c r="DV38" s="40" t="s">
        <v>132</v>
      </c>
      <c r="DW38" s="44">
        <v>2.12</v>
      </c>
      <c r="DX38" s="44">
        <v>2.64</v>
      </c>
      <c r="DY38" s="44">
        <v>25</v>
      </c>
      <c r="DZ38" s="44">
        <v>2017</v>
      </c>
      <c r="EA38"/>
      <c r="EB38" s="40" t="s">
        <v>519</v>
      </c>
      <c r="EC38" s="40" t="s">
        <v>135</v>
      </c>
      <c r="ED38" s="44">
        <v>50</v>
      </c>
      <c r="EE38" s="44">
        <v>42</v>
      </c>
      <c r="EF38" s="44">
        <v>25</v>
      </c>
      <c r="EG38" s="44">
        <v>2017</v>
      </c>
      <c r="EI38" s="40" t="s">
        <v>1030</v>
      </c>
      <c r="EJ38" s="44">
        <v>1.3548387096774193</v>
      </c>
      <c r="EK38" s="44">
        <v>0</v>
      </c>
      <c r="EL38" s="44">
        <v>62</v>
      </c>
      <c r="EM38" s="44">
        <v>84</v>
      </c>
      <c r="EN38" s="44"/>
      <c r="EO38"/>
      <c r="EP38" s="40" t="s">
        <v>250</v>
      </c>
      <c r="EQ38" s="44">
        <v>73</v>
      </c>
      <c r="ER38" s="44">
        <v>166</v>
      </c>
      <c r="ES38" s="44">
        <v>101</v>
      </c>
      <c r="ET38"/>
      <c r="EU38" s="40" t="s">
        <v>487</v>
      </c>
      <c r="EV38" s="40" t="s">
        <v>467</v>
      </c>
      <c r="EW38" s="44">
        <v>0.23076923076923078</v>
      </c>
      <c r="EX38" s="44">
        <v>2.5384615384615383</v>
      </c>
      <c r="EY38" s="44">
        <v>13</v>
      </c>
      <c r="EZ38" s="44">
        <v>2010</v>
      </c>
      <c r="FB38" s="40" t="s">
        <v>324</v>
      </c>
      <c r="FC38" s="40" t="s">
        <v>325</v>
      </c>
      <c r="FD38" s="44">
        <v>5</v>
      </c>
      <c r="FE38" s="44">
        <v>44</v>
      </c>
      <c r="FF38" s="44">
        <v>29</v>
      </c>
      <c r="FG38" s="44">
        <v>2013</v>
      </c>
      <c r="FI38" s="40" t="s">
        <v>684</v>
      </c>
      <c r="FJ38" s="44">
        <v>5.128205128205128E-2</v>
      </c>
      <c r="FK38" s="44">
        <v>0.28205128205128205</v>
      </c>
      <c r="FL38" s="44">
        <v>39</v>
      </c>
      <c r="FM38" s="44">
        <v>2</v>
      </c>
      <c r="FN38" s="44">
        <v>11</v>
      </c>
      <c r="FO38"/>
      <c r="FP38" s="40" t="s">
        <v>1293</v>
      </c>
      <c r="FQ38" s="44">
        <v>2</v>
      </c>
      <c r="FR38" s="44">
        <v>34</v>
      </c>
      <c r="FS38" s="44">
        <v>52</v>
      </c>
      <c r="FU38" s="274" t="s">
        <v>534</v>
      </c>
      <c r="FV38" s="274" t="s">
        <v>130</v>
      </c>
      <c r="FW38" s="294">
        <v>0.375</v>
      </c>
      <c r="FX38" s="281">
        <v>0.64</v>
      </c>
      <c r="FY38" s="281">
        <v>0.24</v>
      </c>
      <c r="FZ38" s="281">
        <v>25</v>
      </c>
      <c r="GA38" s="281">
        <v>2017</v>
      </c>
      <c r="GB38" s="281">
        <v>6</v>
      </c>
      <c r="GC38" s="282">
        <v>16</v>
      </c>
      <c r="GJ38" s="274" t="s">
        <v>1033</v>
      </c>
      <c r="GK38" s="274" t="s">
        <v>1001</v>
      </c>
      <c r="GL38" s="280">
        <v>0.34482758620689657</v>
      </c>
      <c r="GM38" s="281">
        <v>0.45454545454545453</v>
      </c>
      <c r="GN38" s="281">
        <v>1.3181818181818181</v>
      </c>
      <c r="GO38" s="281">
        <v>1996</v>
      </c>
      <c r="GP38" s="281">
        <v>10</v>
      </c>
      <c r="GQ38" s="282">
        <v>29</v>
      </c>
      <c r="GS38" s="274" t="s">
        <v>1033</v>
      </c>
      <c r="GT38" s="274" t="s">
        <v>1001</v>
      </c>
      <c r="GU38" s="280">
        <v>0.34482758620689657</v>
      </c>
      <c r="GV38" s="281">
        <v>10</v>
      </c>
      <c r="GW38" s="281">
        <v>29</v>
      </c>
      <c r="GX38" s="282">
        <v>1996</v>
      </c>
      <c r="GZ38" s="40" t="s">
        <v>439</v>
      </c>
      <c r="HA38" s="44"/>
      <c r="HB38" s="44"/>
      <c r="HC38" s="44">
        <v>23</v>
      </c>
      <c r="HD38" s="44">
        <v>56</v>
      </c>
      <c r="HE38" s="44">
        <v>24</v>
      </c>
      <c r="HF38" s="44">
        <v>43</v>
      </c>
      <c r="HG38" s="44">
        <v>23</v>
      </c>
      <c r="HH38" s="44">
        <v>56</v>
      </c>
      <c r="HI38" s="44">
        <v>51</v>
      </c>
      <c r="HJ38" s="44" t="e">
        <v>#DIV/0!</v>
      </c>
      <c r="HK38" s="44">
        <v>0.4107142857142857</v>
      </c>
      <c r="HL38" s="44">
        <v>0.55813953488372092</v>
      </c>
      <c r="HM38" s="44">
        <v>0</v>
      </c>
      <c r="HN38" s="44">
        <v>0</v>
      </c>
      <c r="HO38" s="44">
        <v>0.45098039215686275</v>
      </c>
      <c r="HP38" s="44">
        <v>1.0980392156862746</v>
      </c>
      <c r="HQ38" s="44">
        <v>0.47058823529411764</v>
      </c>
      <c r="HR38" s="44">
        <v>0.84313725490196079</v>
      </c>
      <c r="HS38"/>
      <c r="HT38" s="40" t="s">
        <v>464</v>
      </c>
      <c r="HU38" s="44">
        <v>0.28135593220338984</v>
      </c>
      <c r="HV38" s="44">
        <v>1.4067796610169492</v>
      </c>
      <c r="HW38" s="44">
        <v>5</v>
      </c>
      <c r="HX38" s="44">
        <v>59</v>
      </c>
      <c r="HY38" s="44">
        <v>83</v>
      </c>
      <c r="HZ38" s="44">
        <v>295</v>
      </c>
      <c r="IA38"/>
      <c r="IB38" s="40" t="s">
        <v>735</v>
      </c>
      <c r="IC38" s="44">
        <v>0.41919191919191917</v>
      </c>
      <c r="ID38" s="44">
        <v>1.1857142857142857</v>
      </c>
      <c r="IE38" s="44">
        <v>2.8285714285714287</v>
      </c>
      <c r="IF38" s="44">
        <v>70</v>
      </c>
      <c r="IG38" s="44">
        <v>83</v>
      </c>
      <c r="IH38" s="44">
        <v>198</v>
      </c>
      <c r="IJ38" s="40" t="s">
        <v>735</v>
      </c>
      <c r="IK38" s="88">
        <v>0.59523809523809523</v>
      </c>
      <c r="IL38" s="44">
        <v>0.35714285714285715</v>
      </c>
      <c r="IM38" s="44">
        <v>0.6</v>
      </c>
      <c r="IN38" s="44">
        <v>70</v>
      </c>
      <c r="IO38" s="44">
        <v>25</v>
      </c>
      <c r="IP38" s="44">
        <v>42</v>
      </c>
      <c r="IQ38"/>
      <c r="IR38" s="40" t="s">
        <v>431</v>
      </c>
      <c r="IS38" s="40" t="s">
        <v>423</v>
      </c>
      <c r="IT38" s="44">
        <v>0.50877192982456143</v>
      </c>
      <c r="IU38" s="44">
        <v>4.833333333333333</v>
      </c>
      <c r="IV38" s="44">
        <v>9.5</v>
      </c>
      <c r="IW38" s="44">
        <v>24</v>
      </c>
      <c r="IX38" s="44">
        <v>2007</v>
      </c>
      <c r="IY38" s="44">
        <v>116</v>
      </c>
      <c r="IZ38" s="44">
        <v>228</v>
      </c>
      <c r="JA38"/>
      <c r="JB38" s="40" t="s">
        <v>1107</v>
      </c>
      <c r="JC38" s="40" t="s">
        <v>1098</v>
      </c>
      <c r="JD38" s="44">
        <v>0.48888888888888887</v>
      </c>
      <c r="JE38" s="44">
        <v>1.9130434782608696</v>
      </c>
      <c r="JF38" s="44">
        <v>3.9130434782608696</v>
      </c>
      <c r="JG38" s="44">
        <v>1994</v>
      </c>
      <c r="JH38" s="44">
        <v>44</v>
      </c>
      <c r="JI38" s="44">
        <v>90</v>
      </c>
      <c r="JL38" s="40" t="s">
        <v>331</v>
      </c>
      <c r="JM38" s="40" t="s">
        <v>277</v>
      </c>
      <c r="JN38" s="44">
        <v>0.45833333333333331</v>
      </c>
      <c r="JO38" s="44">
        <v>0.75862068965517238</v>
      </c>
      <c r="JP38" s="44">
        <v>1.6551724137931034</v>
      </c>
      <c r="JQ38" s="44">
        <v>2013</v>
      </c>
      <c r="JR38" s="44">
        <v>29</v>
      </c>
      <c r="JS38" s="44">
        <v>22</v>
      </c>
      <c r="JT38" s="44">
        <v>48</v>
      </c>
      <c r="JU38"/>
      <c r="JV38" s="40" t="s">
        <v>739</v>
      </c>
      <c r="JW38" s="40" t="s">
        <v>135</v>
      </c>
      <c r="JX38" s="44">
        <v>0.68235294117647061</v>
      </c>
      <c r="JY38" s="44">
        <v>2.0714285714285716</v>
      </c>
      <c r="JZ38" s="44">
        <v>3.0357142857142856</v>
      </c>
      <c r="KA38" s="44">
        <v>2018</v>
      </c>
      <c r="KB38" s="44">
        <v>58</v>
      </c>
      <c r="KC38" s="44">
        <v>85</v>
      </c>
      <c r="KD38"/>
      <c r="KF38" s="40" t="s">
        <v>446</v>
      </c>
      <c r="KG38" s="61">
        <v>18.938725490196077</v>
      </c>
      <c r="KH38" s="44">
        <v>65</v>
      </c>
      <c r="KJ38"/>
      <c r="KK38"/>
      <c r="KL38"/>
      <c r="KM38"/>
      <c r="KN38"/>
      <c r="KO38"/>
      <c r="KQ38"/>
      <c r="KR38"/>
      <c r="KS38"/>
      <c r="KT38"/>
      <c r="KU38"/>
      <c r="KV38"/>
      <c r="KX38"/>
      <c r="KY38"/>
      <c r="KZ38"/>
      <c r="LA38"/>
      <c r="LB38"/>
      <c r="LC38"/>
      <c r="LD38"/>
      <c r="LE38"/>
      <c r="LF38"/>
      <c r="LG38"/>
      <c r="LH38"/>
      <c r="LI38"/>
      <c r="LL38"/>
      <c r="LM38"/>
      <c r="LN38"/>
      <c r="LO38"/>
      <c r="LP38"/>
      <c r="LS38"/>
      <c r="LT38"/>
      <c r="LU38"/>
      <c r="LV38"/>
      <c r="LW38"/>
    </row>
    <row r="39" spans="1:335" ht="15">
      <c r="A39" s="74" t="s">
        <v>522</v>
      </c>
      <c r="B39" s="74">
        <v>2017</v>
      </c>
      <c r="C39" s="74">
        <v>2018</v>
      </c>
      <c r="D39" s="89" t="str">
        <f t="shared" si="0"/>
        <v>Kade McMillan, 2018</v>
      </c>
      <c r="E39" s="89" t="str">
        <f t="shared" si="1"/>
        <v>Kade McMillan, 2018-2017</v>
      </c>
      <c r="F39" s="74">
        <v>19</v>
      </c>
      <c r="G39" s="74">
        <v>7</v>
      </c>
      <c r="H39" s="74">
        <v>28</v>
      </c>
      <c r="I39" s="75">
        <f t="shared" si="2"/>
        <v>0.25</v>
      </c>
      <c r="J39" s="74">
        <v>12</v>
      </c>
      <c r="K39" s="74">
        <v>35</v>
      </c>
      <c r="L39" s="75">
        <f t="shared" si="3"/>
        <v>0.34285714285714286</v>
      </c>
      <c r="M39" s="74">
        <v>6</v>
      </c>
      <c r="N39" s="74">
        <v>17</v>
      </c>
      <c r="O39" s="75">
        <f t="shared" si="4"/>
        <v>0.35294117647058826</v>
      </c>
      <c r="P39" s="74">
        <v>51</v>
      </c>
      <c r="Q39" s="74">
        <v>9</v>
      </c>
      <c r="R39" s="74">
        <v>18</v>
      </c>
      <c r="S39" s="74">
        <v>27</v>
      </c>
      <c r="T39" s="74">
        <v>14</v>
      </c>
      <c r="U39" s="74">
        <v>10</v>
      </c>
      <c r="V39" s="74"/>
      <c r="W39" s="74">
        <v>16</v>
      </c>
      <c r="X39" s="74">
        <v>13</v>
      </c>
      <c r="Y39" s="76">
        <f t="shared" si="5"/>
        <v>2.6842105263157894</v>
      </c>
      <c r="Z39" s="76">
        <f t="shared" si="6"/>
        <v>0.47368421052631576</v>
      </c>
      <c r="AA39" s="76">
        <f t="shared" si="7"/>
        <v>0.94736842105263153</v>
      </c>
      <c r="AB39" s="76">
        <f t="shared" si="8"/>
        <v>1.4210526315789473</v>
      </c>
      <c r="AC39" s="76">
        <f t="shared" si="9"/>
        <v>0.73684210526315785</v>
      </c>
      <c r="AD39" s="76">
        <f t="shared" si="10"/>
        <v>0.52631578947368418</v>
      </c>
      <c r="AE39" s="76">
        <f t="shared" si="11"/>
        <v>0</v>
      </c>
      <c r="AF39" s="76">
        <f t="shared" si="12"/>
        <v>0.84210526315789469</v>
      </c>
      <c r="AG39" s="76">
        <f t="shared" si="13"/>
        <v>0.68421052631578949</v>
      </c>
      <c r="AH39" s="69">
        <f t="shared" si="14"/>
        <v>1.4736842105263157</v>
      </c>
      <c r="AI39" s="69">
        <f t="shared" si="15"/>
        <v>0.89473684210526316</v>
      </c>
      <c r="AJ39" s="70">
        <f t="shared" si="16"/>
        <v>0.30158730158730157</v>
      </c>
      <c r="AK39" s="69">
        <f t="shared" si="17"/>
        <v>3.3157894736842106</v>
      </c>
      <c r="AM39" s="40" t="s">
        <v>1131</v>
      </c>
      <c r="AN39" s="40" t="s">
        <v>1095</v>
      </c>
      <c r="AO39" s="61">
        <v>13.521739130434783</v>
      </c>
      <c r="AP39" s="62">
        <v>0.3473684210526316</v>
      </c>
      <c r="AQ39" s="62">
        <v>0.70967741935483875</v>
      </c>
      <c r="AR39" s="44">
        <v>23</v>
      </c>
      <c r="AS39" s="44">
        <v>1993</v>
      </c>
      <c r="AU39" s="40" t="s">
        <v>971</v>
      </c>
      <c r="AV39" s="40" t="s">
        <v>943</v>
      </c>
      <c r="AW39" s="44">
        <v>332</v>
      </c>
      <c r="AX39" s="44">
        <v>0.44827586206896552</v>
      </c>
      <c r="AY39" s="44">
        <v>0.52554744525547448</v>
      </c>
      <c r="AZ39" s="44">
        <v>24</v>
      </c>
      <c r="BA39" s="44">
        <v>1998</v>
      </c>
      <c r="BC39" s="40" t="s">
        <v>1179</v>
      </c>
      <c r="BD39" s="44">
        <v>6.5</v>
      </c>
      <c r="BE39" s="44">
        <v>0.42056074766355139</v>
      </c>
      <c r="BF39" s="44">
        <v>0.55102040816326525</v>
      </c>
      <c r="BG39" s="44">
        <v>38</v>
      </c>
      <c r="BH39" s="44">
        <v>247</v>
      </c>
      <c r="BI39"/>
      <c r="BJ39" s="40" t="s">
        <v>1262</v>
      </c>
      <c r="BK39" s="44">
        <v>442</v>
      </c>
      <c r="BL39" s="44">
        <v>0.48126801152737753</v>
      </c>
      <c r="BM39" s="44">
        <v>0.63247863247863245</v>
      </c>
      <c r="BN39" s="44">
        <v>64</v>
      </c>
      <c r="BO39"/>
      <c r="BP39" s="40" t="s">
        <v>1243</v>
      </c>
      <c r="BQ39" s="40" t="s">
        <v>1207</v>
      </c>
      <c r="BR39" s="44">
        <v>6.2857142857142856</v>
      </c>
      <c r="BS39" s="44">
        <v>1.2857142857142858</v>
      </c>
      <c r="BT39" s="44">
        <v>5</v>
      </c>
      <c r="BU39" s="44">
        <v>21</v>
      </c>
      <c r="BV39" s="44">
        <v>2021</v>
      </c>
      <c r="BX39" s="40" t="s">
        <v>324</v>
      </c>
      <c r="BY39" s="40" t="s">
        <v>325</v>
      </c>
      <c r="BZ39" s="44">
        <v>148</v>
      </c>
      <c r="CA39" s="44">
        <v>53</v>
      </c>
      <c r="CB39" s="44">
        <v>95</v>
      </c>
      <c r="CC39" s="44">
        <v>29</v>
      </c>
      <c r="CD39" s="44">
        <v>2013</v>
      </c>
      <c r="CF39" s="40" t="s">
        <v>250</v>
      </c>
      <c r="CG39" s="44">
        <v>3.3366336633663365</v>
      </c>
      <c r="CH39" s="44">
        <v>1.2079207920792079</v>
      </c>
      <c r="CI39" s="44">
        <v>2.1287128712871288</v>
      </c>
      <c r="CJ39" s="44">
        <v>101</v>
      </c>
      <c r="CK39" s="44">
        <v>337</v>
      </c>
      <c r="CL39" s="44">
        <v>122</v>
      </c>
      <c r="CM39" s="44">
        <v>215</v>
      </c>
      <c r="CO39" s="40" t="s">
        <v>1264</v>
      </c>
      <c r="CP39" s="44">
        <v>215</v>
      </c>
      <c r="CQ39" s="44">
        <v>94</v>
      </c>
      <c r="CR39" s="44">
        <v>121</v>
      </c>
      <c r="CS39" s="44">
        <v>65</v>
      </c>
      <c r="CU39" s="40" t="s">
        <v>1160</v>
      </c>
      <c r="CV39" s="40" t="s">
        <v>1155</v>
      </c>
      <c r="CW39" s="44">
        <v>2.9523809523809526</v>
      </c>
      <c r="CX39" s="44">
        <v>2.2857142857142856</v>
      </c>
      <c r="CY39" s="44">
        <v>21</v>
      </c>
      <c r="CZ39" s="44">
        <v>1992</v>
      </c>
      <c r="DB39" s="40" t="s">
        <v>1343</v>
      </c>
      <c r="DC39" s="40" t="s">
        <v>1293</v>
      </c>
      <c r="DD39" s="44">
        <v>70</v>
      </c>
      <c r="DE39" s="44">
        <v>31</v>
      </c>
      <c r="DF39" s="44">
        <v>26</v>
      </c>
      <c r="DG39" s="44">
        <v>2023</v>
      </c>
      <c r="DI39" s="40" t="s">
        <v>1095</v>
      </c>
      <c r="DJ39" s="44">
        <v>1.6052631578947369</v>
      </c>
      <c r="DK39" s="44">
        <v>1.4078947368421053</v>
      </c>
      <c r="DL39" s="44">
        <v>76</v>
      </c>
      <c r="DM39" s="44">
        <v>122</v>
      </c>
      <c r="DN39" s="44">
        <v>107</v>
      </c>
      <c r="DO39"/>
      <c r="DP39" s="40" t="s">
        <v>1000</v>
      </c>
      <c r="DQ39" s="44">
        <v>99</v>
      </c>
      <c r="DR39" s="44">
        <v>109</v>
      </c>
      <c r="DS39" s="44">
        <v>65</v>
      </c>
      <c r="DT39"/>
      <c r="DU39" s="40" t="s">
        <v>738</v>
      </c>
      <c r="DV39" s="40" t="s">
        <v>131</v>
      </c>
      <c r="DW39" s="44">
        <v>2.1071428571428572</v>
      </c>
      <c r="DX39" s="44">
        <v>2</v>
      </c>
      <c r="DY39" s="44">
        <v>28</v>
      </c>
      <c r="DZ39" s="44">
        <v>2018</v>
      </c>
      <c r="EA39"/>
      <c r="EB39" s="40" t="s">
        <v>307</v>
      </c>
      <c r="EC39" s="40" t="s">
        <v>308</v>
      </c>
      <c r="ED39" s="44">
        <v>50</v>
      </c>
      <c r="EE39" s="44">
        <v>76</v>
      </c>
      <c r="EF39" s="44">
        <v>30</v>
      </c>
      <c r="EG39" s="44">
        <v>2014</v>
      </c>
      <c r="EI39" s="40" t="s">
        <v>304</v>
      </c>
      <c r="EJ39" s="44">
        <v>1.320754716981132</v>
      </c>
      <c r="EK39" s="44">
        <v>1.2169811320754718</v>
      </c>
      <c r="EL39" s="44">
        <v>106</v>
      </c>
      <c r="EM39" s="44">
        <v>140</v>
      </c>
      <c r="EN39" s="44">
        <v>129</v>
      </c>
      <c r="EO39"/>
      <c r="EP39" s="40" t="s">
        <v>1000</v>
      </c>
      <c r="EQ39" s="44">
        <v>72</v>
      </c>
      <c r="ER39" s="44"/>
      <c r="ES39" s="44">
        <v>65</v>
      </c>
      <c r="ET39"/>
      <c r="EU39" s="40" t="s">
        <v>744</v>
      </c>
      <c r="EV39" s="40" t="s">
        <v>129</v>
      </c>
      <c r="EW39" s="44">
        <v>0.21739130434782608</v>
      </c>
      <c r="EX39" s="44">
        <v>2.5652173913043477</v>
      </c>
      <c r="EY39" s="44">
        <v>23</v>
      </c>
      <c r="EZ39" s="44">
        <v>2018</v>
      </c>
      <c r="FB39" s="40" t="s">
        <v>532</v>
      </c>
      <c r="FC39" s="40" t="s">
        <v>533</v>
      </c>
      <c r="FD39" s="44">
        <v>5</v>
      </c>
      <c r="FE39" s="44">
        <v>63</v>
      </c>
      <c r="FF39" s="44">
        <v>25</v>
      </c>
      <c r="FG39" s="44">
        <v>2017</v>
      </c>
      <c r="FI39" s="40" t="s">
        <v>733</v>
      </c>
      <c r="FJ39" s="44">
        <v>5.1020408163265307E-2</v>
      </c>
      <c r="FK39" s="44">
        <v>1.6326530612244898</v>
      </c>
      <c r="FL39" s="44">
        <v>98</v>
      </c>
      <c r="FM39" s="44">
        <v>5</v>
      </c>
      <c r="FN39" s="44">
        <v>160</v>
      </c>
      <c r="FO39"/>
      <c r="FP39" s="40" t="s">
        <v>251</v>
      </c>
      <c r="FQ39" s="44">
        <v>2</v>
      </c>
      <c r="FR39" s="44">
        <v>46</v>
      </c>
      <c r="FS39" s="44">
        <v>75</v>
      </c>
      <c r="FU39" s="274" t="s">
        <v>1062</v>
      </c>
      <c r="FV39" s="274" t="s">
        <v>1002</v>
      </c>
      <c r="FW39" s="294">
        <v>0.375</v>
      </c>
      <c r="FX39" s="281">
        <v>0.47058823529411764</v>
      </c>
      <c r="FY39" s="281">
        <v>0.17647058823529413</v>
      </c>
      <c r="FZ39" s="281">
        <v>17</v>
      </c>
      <c r="GA39" s="281">
        <v>1995</v>
      </c>
      <c r="GB39" s="281">
        <v>3</v>
      </c>
      <c r="GC39" s="282">
        <v>8</v>
      </c>
      <c r="GJ39" s="274" t="s">
        <v>253</v>
      </c>
      <c r="GK39" s="274" t="s">
        <v>133</v>
      </c>
      <c r="GL39" s="280">
        <v>0.34482758620689657</v>
      </c>
      <c r="GM39" s="281">
        <v>1.1111111111111112</v>
      </c>
      <c r="GN39" s="281">
        <v>3.2222222222222223</v>
      </c>
      <c r="GO39" s="281">
        <v>2016</v>
      </c>
      <c r="GP39" s="281">
        <v>30</v>
      </c>
      <c r="GQ39" s="282">
        <v>87</v>
      </c>
      <c r="GS39" s="274" t="s">
        <v>253</v>
      </c>
      <c r="GT39" s="274" t="s">
        <v>133</v>
      </c>
      <c r="GU39" s="280">
        <v>0.34482758620689657</v>
      </c>
      <c r="GV39" s="281">
        <v>30</v>
      </c>
      <c r="GW39" s="281">
        <v>87</v>
      </c>
      <c r="GX39" s="282">
        <v>2016</v>
      </c>
      <c r="GZ39" s="40" t="s">
        <v>448</v>
      </c>
      <c r="HA39" s="44">
        <v>14</v>
      </c>
      <c r="HB39" s="44">
        <v>28</v>
      </c>
      <c r="HC39" s="44">
        <v>21</v>
      </c>
      <c r="HD39" s="44">
        <v>54</v>
      </c>
      <c r="HE39" s="44">
        <v>14</v>
      </c>
      <c r="HF39" s="44">
        <v>32</v>
      </c>
      <c r="HG39" s="44">
        <v>35</v>
      </c>
      <c r="HH39" s="44">
        <v>82</v>
      </c>
      <c r="HI39" s="44">
        <v>21</v>
      </c>
      <c r="HJ39" s="44">
        <v>0.5</v>
      </c>
      <c r="HK39" s="44">
        <v>0.42682926829268292</v>
      </c>
      <c r="HL39" s="44">
        <v>0.4375</v>
      </c>
      <c r="HM39" s="44">
        <v>0.66666666666666663</v>
      </c>
      <c r="HN39" s="44">
        <v>1.3333333333333333</v>
      </c>
      <c r="HO39" s="44">
        <v>1.6666666666666667</v>
      </c>
      <c r="HP39" s="44">
        <v>3.9047619047619047</v>
      </c>
      <c r="HQ39" s="44">
        <v>0.66666666666666663</v>
      </c>
      <c r="HR39" s="44">
        <v>1.5238095238095237</v>
      </c>
      <c r="HS39"/>
      <c r="HT39" s="40" t="s">
        <v>1293</v>
      </c>
      <c r="HU39" s="44">
        <v>0.27932960893854747</v>
      </c>
      <c r="HV39" s="44">
        <v>0.96153846153846156</v>
      </c>
      <c r="HW39" s="44">
        <v>3.4423076923076925</v>
      </c>
      <c r="HX39" s="44">
        <v>52</v>
      </c>
      <c r="HY39" s="44">
        <v>50</v>
      </c>
      <c r="HZ39" s="44">
        <v>179</v>
      </c>
      <c r="IA39"/>
      <c r="IB39" s="40" t="s">
        <v>1091</v>
      </c>
      <c r="IC39" s="44">
        <v>0.41776315789473684</v>
      </c>
      <c r="ID39" s="44">
        <v>5.5217391304347823</v>
      </c>
      <c r="IE39" s="44">
        <v>13.217391304347826</v>
      </c>
      <c r="IF39" s="44">
        <v>46</v>
      </c>
      <c r="IG39" s="44">
        <v>254</v>
      </c>
      <c r="IH39" s="44">
        <v>608</v>
      </c>
      <c r="IJ39" s="40" t="s">
        <v>1126</v>
      </c>
      <c r="IK39" s="88">
        <v>0.59106529209621994</v>
      </c>
      <c r="IL39" s="44">
        <v>2.606060606060606</v>
      </c>
      <c r="IM39" s="44">
        <v>4.4090909090909092</v>
      </c>
      <c r="IN39" s="44">
        <v>66</v>
      </c>
      <c r="IO39" s="44">
        <v>172</v>
      </c>
      <c r="IP39" s="44">
        <v>291</v>
      </c>
      <c r="IQ39"/>
      <c r="IR39" s="40" t="s">
        <v>973</v>
      </c>
      <c r="IS39" s="40" t="s">
        <v>968</v>
      </c>
      <c r="IT39" s="44">
        <v>0.5074626865671642</v>
      </c>
      <c r="IU39" s="44">
        <v>2.9565217391304346</v>
      </c>
      <c r="IV39" s="44">
        <v>5.8260869565217392</v>
      </c>
      <c r="IW39" s="44">
        <v>23</v>
      </c>
      <c r="IX39" s="44">
        <v>1998</v>
      </c>
      <c r="IY39" s="44">
        <v>68</v>
      </c>
      <c r="IZ39" s="44">
        <v>134</v>
      </c>
      <c r="JA39"/>
      <c r="JB39" s="40" t="s">
        <v>1012</v>
      </c>
      <c r="JC39" s="40" t="s">
        <v>921</v>
      </c>
      <c r="JD39" s="44">
        <v>0.48780487804878048</v>
      </c>
      <c r="JE39" s="44">
        <v>1</v>
      </c>
      <c r="JF39" s="44">
        <v>2.0499999999999998</v>
      </c>
      <c r="JG39" s="44">
        <v>1997</v>
      </c>
      <c r="JH39" s="44">
        <v>20</v>
      </c>
      <c r="JI39" s="44">
        <v>41</v>
      </c>
      <c r="JL39" s="40" t="s">
        <v>329</v>
      </c>
      <c r="JM39" s="40" t="s">
        <v>330</v>
      </c>
      <c r="JN39" s="44">
        <v>0.27586206896551724</v>
      </c>
      <c r="JO39" s="44">
        <v>0.29629629629629628</v>
      </c>
      <c r="JP39" s="44">
        <v>1.0740740740740742</v>
      </c>
      <c r="JQ39" s="44">
        <v>2013</v>
      </c>
      <c r="JR39" s="44">
        <v>27</v>
      </c>
      <c r="JS39" s="44">
        <v>8</v>
      </c>
      <c r="JT39" s="44">
        <v>29</v>
      </c>
      <c r="JU39"/>
      <c r="JV39" s="40" t="s">
        <v>1102</v>
      </c>
      <c r="JW39" s="40" t="s">
        <v>1097</v>
      </c>
      <c r="JX39" s="44">
        <v>0.68055555555555558</v>
      </c>
      <c r="JY39" s="44">
        <v>2.2272727272727271</v>
      </c>
      <c r="JZ39" s="44">
        <v>3.2727272727272729</v>
      </c>
      <c r="KA39" s="44">
        <v>1994</v>
      </c>
      <c r="KB39" s="44">
        <v>49</v>
      </c>
      <c r="KC39" s="44">
        <v>72</v>
      </c>
      <c r="KD39"/>
      <c r="KF39" s="40" t="s">
        <v>1262</v>
      </c>
      <c r="KG39" s="61">
        <v>18</v>
      </c>
      <c r="KH39" s="44">
        <v>64</v>
      </c>
      <c r="KJ39"/>
      <c r="KK39"/>
      <c r="KL39"/>
      <c r="KM39"/>
      <c r="KN39"/>
      <c r="KO39"/>
      <c r="KQ39"/>
      <c r="KR39"/>
      <c r="KS39"/>
      <c r="KT39"/>
      <c r="KU39"/>
      <c r="KV39"/>
      <c r="KX39"/>
      <c r="KY39"/>
      <c r="KZ39"/>
      <c r="LA39"/>
      <c r="LB39"/>
      <c r="LC39"/>
      <c r="LD39"/>
      <c r="LE39"/>
      <c r="LF39"/>
      <c r="LG39"/>
      <c r="LH39"/>
      <c r="LI39"/>
      <c r="LL39"/>
      <c r="LM39"/>
      <c r="LN39"/>
      <c r="LO39"/>
      <c r="LP39"/>
      <c r="LS39"/>
      <c r="LT39"/>
      <c r="LU39"/>
      <c r="LV39"/>
      <c r="LW39"/>
    </row>
    <row r="40" spans="1:335" ht="15">
      <c r="A40" s="74" t="s">
        <v>127</v>
      </c>
      <c r="B40" s="74">
        <v>2017</v>
      </c>
      <c r="C40" s="74">
        <v>2018</v>
      </c>
      <c r="D40" s="89" t="str">
        <f t="shared" si="0"/>
        <v>Maxx Cowger, 2018</v>
      </c>
      <c r="E40" s="89" t="str">
        <f t="shared" si="1"/>
        <v>Maxx Cowger, 2018-2017</v>
      </c>
      <c r="F40" s="74">
        <v>20</v>
      </c>
      <c r="G40" s="74">
        <v>2</v>
      </c>
      <c r="H40" s="74">
        <v>8</v>
      </c>
      <c r="I40" s="75">
        <f t="shared" si="2"/>
        <v>0.25</v>
      </c>
      <c r="J40" s="74">
        <v>10</v>
      </c>
      <c r="K40" s="74">
        <v>25</v>
      </c>
      <c r="L40" s="75">
        <f t="shared" si="3"/>
        <v>0.4</v>
      </c>
      <c r="M40" s="74">
        <v>5</v>
      </c>
      <c r="N40" s="74">
        <v>21</v>
      </c>
      <c r="O40" s="75">
        <f t="shared" si="4"/>
        <v>0.23809523809523808</v>
      </c>
      <c r="P40" s="74">
        <v>31</v>
      </c>
      <c r="Q40" s="74">
        <v>7</v>
      </c>
      <c r="R40" s="74">
        <v>15</v>
      </c>
      <c r="S40" s="74">
        <v>22</v>
      </c>
      <c r="T40" s="74">
        <v>13</v>
      </c>
      <c r="U40" s="74">
        <v>3</v>
      </c>
      <c r="V40" s="74"/>
      <c r="W40" s="74">
        <v>13</v>
      </c>
      <c r="X40" s="74">
        <v>28</v>
      </c>
      <c r="Y40" s="76">
        <f t="shared" si="5"/>
        <v>1.55</v>
      </c>
      <c r="Z40" s="76">
        <f t="shared" si="6"/>
        <v>0.35</v>
      </c>
      <c r="AA40" s="76">
        <f t="shared" si="7"/>
        <v>0.75</v>
      </c>
      <c r="AB40" s="76">
        <f t="shared" si="8"/>
        <v>1.1000000000000001</v>
      </c>
      <c r="AC40" s="76">
        <f t="shared" si="9"/>
        <v>0.65</v>
      </c>
      <c r="AD40" s="76">
        <f t="shared" si="10"/>
        <v>0.15</v>
      </c>
      <c r="AE40" s="76">
        <f t="shared" si="11"/>
        <v>0</v>
      </c>
      <c r="AF40" s="76">
        <f t="shared" si="12"/>
        <v>0.65</v>
      </c>
      <c r="AG40" s="76">
        <f t="shared" si="13"/>
        <v>1.4</v>
      </c>
      <c r="AH40" s="69">
        <f t="shared" si="14"/>
        <v>0.4</v>
      </c>
      <c r="AI40" s="69">
        <f t="shared" si="15"/>
        <v>1.05</v>
      </c>
      <c r="AJ40" s="70">
        <f t="shared" si="16"/>
        <v>0.36363636363636365</v>
      </c>
      <c r="AK40" s="69">
        <f t="shared" si="17"/>
        <v>1.65</v>
      </c>
      <c r="AM40" s="40" t="s">
        <v>281</v>
      </c>
      <c r="AN40" s="40" t="s">
        <v>278</v>
      </c>
      <c r="AO40" s="61">
        <v>13.407407407407407</v>
      </c>
      <c r="AP40" s="62">
        <v>0.3981042654028436</v>
      </c>
      <c r="AQ40" s="62">
        <v>0.41269841269841268</v>
      </c>
      <c r="AR40" s="44">
        <v>27</v>
      </c>
      <c r="AS40" s="44">
        <v>2015</v>
      </c>
      <c r="AU40" s="40" t="s">
        <v>324</v>
      </c>
      <c r="AV40" s="40" t="s">
        <v>325</v>
      </c>
      <c r="AW40" s="44">
        <v>328</v>
      </c>
      <c r="AX40" s="44">
        <v>0.42567567567567566</v>
      </c>
      <c r="AY40" s="44">
        <v>0.65116279069767447</v>
      </c>
      <c r="AZ40" s="44">
        <v>29</v>
      </c>
      <c r="BA40" s="44">
        <v>2013</v>
      </c>
      <c r="BC40" s="40" t="s">
        <v>345</v>
      </c>
      <c r="BD40" s="44">
        <v>6.1973684210526319</v>
      </c>
      <c r="BE40" s="44">
        <v>0.40229885057471265</v>
      </c>
      <c r="BF40" s="44">
        <v>0.40909090909090912</v>
      </c>
      <c r="BG40" s="44">
        <v>76</v>
      </c>
      <c r="BH40" s="44">
        <v>471</v>
      </c>
      <c r="BI40"/>
      <c r="BJ40" s="40" t="s">
        <v>1000</v>
      </c>
      <c r="BK40" s="44">
        <v>431</v>
      </c>
      <c r="BL40" s="44">
        <v>0.34607218683651803</v>
      </c>
      <c r="BM40" s="44">
        <v>0.66233766233766234</v>
      </c>
      <c r="BN40" s="44">
        <v>65</v>
      </c>
      <c r="BO40"/>
      <c r="BP40" s="40" t="s">
        <v>1280</v>
      </c>
      <c r="BQ40" s="40" t="s">
        <v>1207</v>
      </c>
      <c r="BR40" s="44">
        <v>6.28</v>
      </c>
      <c r="BS40" s="44">
        <v>1.36</v>
      </c>
      <c r="BT40" s="44">
        <v>4.92</v>
      </c>
      <c r="BU40" s="44">
        <v>25</v>
      </c>
      <c r="BV40" s="44">
        <v>2022</v>
      </c>
      <c r="BX40" s="40" t="s">
        <v>256</v>
      </c>
      <c r="BY40" s="40" t="s">
        <v>129</v>
      </c>
      <c r="BZ40" s="44">
        <v>145</v>
      </c>
      <c r="CA40" s="44">
        <v>55</v>
      </c>
      <c r="CB40" s="44">
        <v>90</v>
      </c>
      <c r="CC40" s="44">
        <v>27</v>
      </c>
      <c r="CD40" s="44">
        <v>2016</v>
      </c>
      <c r="CF40" s="40" t="s">
        <v>1264</v>
      </c>
      <c r="CG40" s="44">
        <v>3.3076923076923075</v>
      </c>
      <c r="CH40" s="44">
        <v>1.4461538461538461</v>
      </c>
      <c r="CI40" s="44">
        <v>1.8615384615384616</v>
      </c>
      <c r="CJ40" s="44">
        <v>65</v>
      </c>
      <c r="CK40" s="44">
        <v>215</v>
      </c>
      <c r="CL40" s="44">
        <v>94</v>
      </c>
      <c r="CM40" s="44">
        <v>121</v>
      </c>
      <c r="CO40" s="40" t="s">
        <v>1030</v>
      </c>
      <c r="CP40" s="44">
        <v>214</v>
      </c>
      <c r="CQ40" s="44">
        <v>104</v>
      </c>
      <c r="CR40" s="44">
        <v>110</v>
      </c>
      <c r="CS40" s="44">
        <v>62</v>
      </c>
      <c r="CU40" s="40" t="s">
        <v>285</v>
      </c>
      <c r="CV40" s="40" t="s">
        <v>135</v>
      </c>
      <c r="CW40" s="44">
        <v>2.8888888888888888</v>
      </c>
      <c r="CX40" s="44">
        <v>2.4074074074074074</v>
      </c>
      <c r="CY40" s="44">
        <v>27</v>
      </c>
      <c r="CZ40" s="44">
        <v>2015</v>
      </c>
      <c r="DB40" s="40" t="s">
        <v>1283</v>
      </c>
      <c r="DC40" s="40" t="s">
        <v>794</v>
      </c>
      <c r="DD40" s="44">
        <v>70</v>
      </c>
      <c r="DE40" s="44">
        <v>23</v>
      </c>
      <c r="DF40" s="44">
        <v>27</v>
      </c>
      <c r="DG40" s="44">
        <v>2022</v>
      </c>
      <c r="DI40" s="40" t="s">
        <v>308</v>
      </c>
      <c r="DJ40" s="44">
        <v>1.5480769230769231</v>
      </c>
      <c r="DK40" s="44">
        <v>2.4711538461538463</v>
      </c>
      <c r="DL40" s="44">
        <v>104</v>
      </c>
      <c r="DM40" s="44">
        <v>161</v>
      </c>
      <c r="DN40" s="44">
        <v>257</v>
      </c>
      <c r="DO40"/>
      <c r="DP40" s="40" t="s">
        <v>1293</v>
      </c>
      <c r="DQ40" s="44">
        <v>95</v>
      </c>
      <c r="DR40" s="44">
        <v>45</v>
      </c>
      <c r="DS40" s="44">
        <v>52</v>
      </c>
      <c r="DT40"/>
      <c r="DU40" s="40" t="s">
        <v>1159</v>
      </c>
      <c r="DV40" s="40" t="s">
        <v>1126</v>
      </c>
      <c r="DW40" s="44">
        <v>2.0952380952380953</v>
      </c>
      <c r="DX40" s="44">
        <v>0</v>
      </c>
      <c r="DY40" s="44">
        <v>21</v>
      </c>
      <c r="DZ40" s="44">
        <v>1992</v>
      </c>
      <c r="EA40"/>
      <c r="EB40" s="40" t="s">
        <v>253</v>
      </c>
      <c r="EC40" s="40" t="s">
        <v>133</v>
      </c>
      <c r="ED40" s="44">
        <v>49</v>
      </c>
      <c r="EE40" s="44">
        <v>61</v>
      </c>
      <c r="EF40" s="44">
        <v>27</v>
      </c>
      <c r="EG40" s="44">
        <v>2016</v>
      </c>
      <c r="EI40" s="40" t="s">
        <v>733</v>
      </c>
      <c r="EJ40" s="44">
        <v>1.2142857142857142</v>
      </c>
      <c r="EK40" s="44">
        <v>1.6326530612244898</v>
      </c>
      <c r="EL40" s="44">
        <v>98</v>
      </c>
      <c r="EM40" s="44">
        <v>119</v>
      </c>
      <c r="EN40" s="44">
        <v>160</v>
      </c>
      <c r="EO40"/>
      <c r="EP40" s="40" t="s">
        <v>793</v>
      </c>
      <c r="EQ40" s="44">
        <v>71</v>
      </c>
      <c r="ER40" s="44">
        <v>76</v>
      </c>
      <c r="ES40" s="44">
        <v>76</v>
      </c>
      <c r="ET40"/>
      <c r="EU40" s="40" t="s">
        <v>445</v>
      </c>
      <c r="EV40" s="40" t="s">
        <v>446</v>
      </c>
      <c r="EW40" s="44">
        <v>0.20833333333333334</v>
      </c>
      <c r="EX40" s="44">
        <v>3.2083333333333335</v>
      </c>
      <c r="EY40" s="44">
        <v>24</v>
      </c>
      <c r="EZ40" s="44">
        <v>2009</v>
      </c>
      <c r="FB40" s="40" t="s">
        <v>744</v>
      </c>
      <c r="FC40" s="40" t="s">
        <v>129</v>
      </c>
      <c r="FD40" s="44">
        <v>5</v>
      </c>
      <c r="FE40" s="44">
        <v>59</v>
      </c>
      <c r="FF40" s="44">
        <v>23</v>
      </c>
      <c r="FG40" s="44">
        <v>2018</v>
      </c>
      <c r="FI40" s="40" t="s">
        <v>690</v>
      </c>
      <c r="FJ40" s="44">
        <v>0.05</v>
      </c>
      <c r="FK40" s="44">
        <v>0.4</v>
      </c>
      <c r="FL40" s="44">
        <v>20</v>
      </c>
      <c r="FM40" s="44">
        <v>1</v>
      </c>
      <c r="FN40" s="44">
        <v>8</v>
      </c>
      <c r="FO40"/>
      <c r="FP40" s="40" t="s">
        <v>470</v>
      </c>
      <c r="FQ40" s="44">
        <v>2</v>
      </c>
      <c r="FR40" s="44"/>
      <c r="FS40" s="44">
        <v>21</v>
      </c>
      <c r="FU40" s="274" t="s">
        <v>369</v>
      </c>
      <c r="FV40" s="274" t="s">
        <v>325</v>
      </c>
      <c r="FW40" s="294">
        <v>0.37254901960784315</v>
      </c>
      <c r="FX40" s="281">
        <v>3</v>
      </c>
      <c r="FY40" s="281">
        <v>1.1176470588235294</v>
      </c>
      <c r="FZ40" s="281">
        <v>17</v>
      </c>
      <c r="GA40" s="281">
        <v>2010</v>
      </c>
      <c r="GB40" s="281">
        <v>19</v>
      </c>
      <c r="GC40" s="282">
        <v>51</v>
      </c>
      <c r="GJ40" s="274" t="s">
        <v>1281</v>
      </c>
      <c r="GK40" s="274" t="s">
        <v>792</v>
      </c>
      <c r="GL40" s="280">
        <v>0.34408602150537637</v>
      </c>
      <c r="GM40" s="281">
        <v>1.28</v>
      </c>
      <c r="GN40" s="281">
        <v>3.72</v>
      </c>
      <c r="GO40" s="281">
        <v>2022</v>
      </c>
      <c r="GP40" s="281">
        <v>32</v>
      </c>
      <c r="GQ40" s="282">
        <v>93</v>
      </c>
      <c r="GS40" s="274" t="s">
        <v>1281</v>
      </c>
      <c r="GT40" s="274" t="s">
        <v>792</v>
      </c>
      <c r="GU40" s="280">
        <v>0.34408602150537637</v>
      </c>
      <c r="GV40" s="281">
        <v>32</v>
      </c>
      <c r="GW40" s="281">
        <v>93</v>
      </c>
      <c r="GX40" s="282">
        <v>2022</v>
      </c>
      <c r="GZ40" s="40" t="s">
        <v>446</v>
      </c>
      <c r="HA40" s="44">
        <v>39</v>
      </c>
      <c r="HB40" s="44">
        <v>119</v>
      </c>
      <c r="HC40" s="44">
        <v>105</v>
      </c>
      <c r="HD40" s="44">
        <v>243</v>
      </c>
      <c r="HE40" s="44">
        <v>49</v>
      </c>
      <c r="HF40" s="44">
        <v>101</v>
      </c>
      <c r="HG40" s="44">
        <v>144</v>
      </c>
      <c r="HH40" s="44">
        <v>362</v>
      </c>
      <c r="HI40" s="44">
        <v>65</v>
      </c>
      <c r="HJ40" s="44">
        <v>0.32773109243697479</v>
      </c>
      <c r="HK40" s="44">
        <v>0.39779005524861877</v>
      </c>
      <c r="HL40" s="44">
        <v>0.48514851485148514</v>
      </c>
      <c r="HM40" s="44">
        <v>0.6</v>
      </c>
      <c r="HN40" s="44">
        <v>1.8307692307692307</v>
      </c>
      <c r="HO40" s="44">
        <v>2.2153846153846155</v>
      </c>
      <c r="HP40" s="44">
        <v>5.569230769230769</v>
      </c>
      <c r="HQ40" s="44">
        <v>0.75384615384615383</v>
      </c>
      <c r="HR40" s="44">
        <v>1.5538461538461539</v>
      </c>
      <c r="HS40"/>
      <c r="HT40" s="40" t="s">
        <v>1266</v>
      </c>
      <c r="HU40" s="44">
        <v>0.27826086956521739</v>
      </c>
      <c r="HV40" s="44">
        <v>0.53333333333333333</v>
      </c>
      <c r="HW40" s="44">
        <v>1.9166666666666667</v>
      </c>
      <c r="HX40" s="44">
        <v>60</v>
      </c>
      <c r="HY40" s="44">
        <v>32</v>
      </c>
      <c r="HZ40" s="44">
        <v>115</v>
      </c>
      <c r="IA40"/>
      <c r="IB40" s="40" t="s">
        <v>1155</v>
      </c>
      <c r="IC40" s="44">
        <v>0.41760722347629797</v>
      </c>
      <c r="ID40" s="44">
        <v>2.9838709677419355</v>
      </c>
      <c r="IE40" s="44">
        <v>7.145161290322581</v>
      </c>
      <c r="IF40" s="44">
        <v>62</v>
      </c>
      <c r="IG40" s="44">
        <v>185</v>
      </c>
      <c r="IH40" s="44">
        <v>443</v>
      </c>
      <c r="IJ40" s="40" t="s">
        <v>963</v>
      </c>
      <c r="IK40" s="88">
        <v>0.58620689655172409</v>
      </c>
      <c r="IL40" s="44">
        <v>0.70833333333333337</v>
      </c>
      <c r="IM40" s="44">
        <v>1.2083333333333333</v>
      </c>
      <c r="IN40" s="44">
        <v>24</v>
      </c>
      <c r="IO40" s="44">
        <v>17</v>
      </c>
      <c r="IP40" s="44">
        <v>29</v>
      </c>
      <c r="IQ40"/>
      <c r="IR40" s="40" t="s">
        <v>1037</v>
      </c>
      <c r="IS40" s="40" t="s">
        <v>997</v>
      </c>
      <c r="IT40" s="44">
        <v>0.50310559006211175</v>
      </c>
      <c r="IU40" s="44">
        <v>7.3636363636363633</v>
      </c>
      <c r="IV40" s="44">
        <v>14.636363636363637</v>
      </c>
      <c r="IW40" s="44">
        <v>22</v>
      </c>
      <c r="IX40" s="44">
        <v>1996</v>
      </c>
      <c r="IY40" s="44">
        <v>162</v>
      </c>
      <c r="IZ40" s="44">
        <v>322</v>
      </c>
      <c r="JA40"/>
      <c r="JB40" s="40" t="s">
        <v>802</v>
      </c>
      <c r="JC40" s="40" t="s">
        <v>536</v>
      </c>
      <c r="JD40" s="44">
        <v>0.48717948717948717</v>
      </c>
      <c r="JE40" s="44">
        <v>0.86363636363636365</v>
      </c>
      <c r="JF40" s="44">
        <v>1.7727272727272727</v>
      </c>
      <c r="JG40" s="44">
        <v>2019</v>
      </c>
      <c r="JH40" s="44">
        <v>19</v>
      </c>
      <c r="JI40" s="44">
        <v>39</v>
      </c>
      <c r="JL40" s="40" t="s">
        <v>332</v>
      </c>
      <c r="JM40" s="40" t="s">
        <v>333</v>
      </c>
      <c r="JN40" s="44">
        <v>0.26923076923076922</v>
      </c>
      <c r="JO40" s="44">
        <v>0.2413793103448276</v>
      </c>
      <c r="JP40" s="44">
        <v>0.89655172413793105</v>
      </c>
      <c r="JQ40" s="44">
        <v>2013</v>
      </c>
      <c r="JR40" s="44">
        <v>29</v>
      </c>
      <c r="JS40" s="44">
        <v>7</v>
      </c>
      <c r="JT40" s="44">
        <v>26</v>
      </c>
      <c r="JU40"/>
      <c r="JV40" s="40" t="s">
        <v>1036</v>
      </c>
      <c r="JW40" s="40" t="s">
        <v>1029</v>
      </c>
      <c r="JX40" s="44">
        <v>0.68</v>
      </c>
      <c r="JY40" s="44">
        <v>3.2380952380952381</v>
      </c>
      <c r="JZ40" s="44">
        <v>4.7619047619047619</v>
      </c>
      <c r="KA40" s="44">
        <v>1996</v>
      </c>
      <c r="KB40" s="44">
        <v>68</v>
      </c>
      <c r="KC40" s="44">
        <v>100</v>
      </c>
      <c r="KD40"/>
      <c r="KF40" s="40" t="s">
        <v>279</v>
      </c>
      <c r="KG40" s="61">
        <v>17.880459770114939</v>
      </c>
      <c r="KH40" s="44">
        <v>115</v>
      </c>
      <c r="KJ40"/>
      <c r="KK40"/>
      <c r="KL40"/>
      <c r="KM40"/>
      <c r="KN40"/>
      <c r="KO40"/>
      <c r="KQ40"/>
      <c r="KR40"/>
      <c r="KS40"/>
      <c r="KT40"/>
      <c r="KU40"/>
      <c r="KV40"/>
      <c r="KX40"/>
      <c r="KY40"/>
      <c r="KZ40"/>
      <c r="LA40"/>
      <c r="LB40"/>
      <c r="LC40"/>
      <c r="LD40"/>
      <c r="LE40"/>
      <c r="LF40"/>
      <c r="LG40"/>
      <c r="LH40"/>
      <c r="LI40"/>
      <c r="LL40"/>
      <c r="LM40"/>
      <c r="LN40"/>
      <c r="LO40"/>
      <c r="LP40"/>
      <c r="LS40"/>
      <c r="LT40"/>
      <c r="LU40"/>
      <c r="LV40"/>
      <c r="LW40"/>
    </row>
    <row r="41" spans="1:335" ht="15">
      <c r="A41" s="74" t="s">
        <v>523</v>
      </c>
      <c r="B41" s="74">
        <v>2017</v>
      </c>
      <c r="C41" s="74">
        <v>2019</v>
      </c>
      <c r="D41" s="89" t="str">
        <f t="shared" si="0"/>
        <v>Nolan Turner, 2019</v>
      </c>
      <c r="E41" s="89" t="str">
        <f t="shared" si="1"/>
        <v>Nolan Turner, 2019-2017</v>
      </c>
      <c r="F41" s="74">
        <v>15</v>
      </c>
      <c r="G41" s="74"/>
      <c r="H41" s="74"/>
      <c r="I41" s="75" t="e">
        <f t="shared" si="2"/>
        <v>#DIV/0!</v>
      </c>
      <c r="J41" s="74">
        <v>1</v>
      </c>
      <c r="K41" s="74">
        <v>13</v>
      </c>
      <c r="L41" s="75">
        <f t="shared" si="3"/>
        <v>7.6923076923076927E-2</v>
      </c>
      <c r="M41" s="74">
        <v>2</v>
      </c>
      <c r="N41" s="74">
        <v>3</v>
      </c>
      <c r="O41" s="75">
        <f t="shared" si="4"/>
        <v>0.66666666666666663</v>
      </c>
      <c r="P41" s="74">
        <v>4</v>
      </c>
      <c r="Q41" s="74">
        <v>6</v>
      </c>
      <c r="R41" s="74">
        <v>8</v>
      </c>
      <c r="S41" s="74">
        <v>14</v>
      </c>
      <c r="T41" s="74">
        <v>6</v>
      </c>
      <c r="U41" s="74">
        <v>2</v>
      </c>
      <c r="V41" s="74"/>
      <c r="W41" s="74">
        <v>9</v>
      </c>
      <c r="X41" s="74">
        <v>17</v>
      </c>
      <c r="Y41" s="76">
        <f t="shared" si="5"/>
        <v>0.26666666666666666</v>
      </c>
      <c r="Z41" s="76">
        <f t="shared" si="6"/>
        <v>0.4</v>
      </c>
      <c r="AA41" s="76">
        <f t="shared" si="7"/>
        <v>0.53333333333333333</v>
      </c>
      <c r="AB41" s="76">
        <f t="shared" si="8"/>
        <v>0.93333333333333335</v>
      </c>
      <c r="AC41" s="76">
        <f t="shared" si="9"/>
        <v>0.4</v>
      </c>
      <c r="AD41" s="76">
        <f t="shared" si="10"/>
        <v>0.13333333333333333</v>
      </c>
      <c r="AE41" s="76">
        <f t="shared" si="11"/>
        <v>0</v>
      </c>
      <c r="AF41" s="76">
        <f t="shared" si="12"/>
        <v>0.6</v>
      </c>
      <c r="AG41" s="76">
        <f t="shared" si="13"/>
        <v>1.1333333333333333</v>
      </c>
      <c r="AH41" s="69">
        <f t="shared" si="14"/>
        <v>0</v>
      </c>
      <c r="AI41" s="69">
        <f t="shared" si="15"/>
        <v>0.2</v>
      </c>
      <c r="AJ41" s="70">
        <f t="shared" si="16"/>
        <v>7.6923076923076927E-2</v>
      </c>
      <c r="AK41" s="69">
        <f t="shared" si="17"/>
        <v>0.8666666666666667</v>
      </c>
      <c r="AM41" s="40" t="s">
        <v>932</v>
      </c>
      <c r="AN41" s="40" t="s">
        <v>325</v>
      </c>
      <c r="AO41" s="61">
        <v>13.166666666666666</v>
      </c>
      <c r="AP41" s="62">
        <v>0.28205128205128205</v>
      </c>
      <c r="AQ41" s="62">
        <v>1</v>
      </c>
      <c r="AR41" s="44">
        <v>30</v>
      </c>
      <c r="AS41" s="44">
        <v>2012</v>
      </c>
      <c r="AU41" s="40" t="s">
        <v>1341</v>
      </c>
      <c r="AV41" s="40" t="s">
        <v>1262</v>
      </c>
      <c r="AW41" s="44">
        <v>312</v>
      </c>
      <c r="AX41" s="44">
        <v>0.48068669527896996</v>
      </c>
      <c r="AY41" s="44">
        <v>0.67346938775510201</v>
      </c>
      <c r="AZ41" s="44">
        <v>26</v>
      </c>
      <c r="BA41" s="44">
        <v>2023</v>
      </c>
      <c r="BC41" s="40" t="s">
        <v>1097</v>
      </c>
      <c r="BD41" s="44">
        <v>6.0666666666666664</v>
      </c>
      <c r="BE41" s="44">
        <v>0.44758064516129031</v>
      </c>
      <c r="BF41" s="44">
        <v>0.66216216216216217</v>
      </c>
      <c r="BG41" s="44">
        <v>45</v>
      </c>
      <c r="BH41" s="44">
        <v>273</v>
      </c>
      <c r="BI41"/>
      <c r="BJ41" s="40" t="s">
        <v>133</v>
      </c>
      <c r="BK41" s="44">
        <v>397</v>
      </c>
      <c r="BL41" s="44">
        <v>0.5174825174825175</v>
      </c>
      <c r="BM41" s="44">
        <v>0.57258064516129037</v>
      </c>
      <c r="BN41" s="44">
        <v>27</v>
      </c>
      <c r="BO41"/>
      <c r="BP41" s="40" t="s">
        <v>431</v>
      </c>
      <c r="BQ41" s="40" t="s">
        <v>423</v>
      </c>
      <c r="BR41" s="44">
        <v>6.25</v>
      </c>
      <c r="BS41" s="44">
        <v>1.6666666666666667</v>
      </c>
      <c r="BT41" s="44">
        <v>4.583333333333333</v>
      </c>
      <c r="BU41" s="44">
        <v>24</v>
      </c>
      <c r="BV41" s="44">
        <v>2007</v>
      </c>
      <c r="BX41" s="40" t="s">
        <v>1063</v>
      </c>
      <c r="BY41" s="40" t="s">
        <v>997</v>
      </c>
      <c r="BZ41" s="44">
        <v>145</v>
      </c>
      <c r="CA41" s="44">
        <v>68</v>
      </c>
      <c r="CB41" s="44">
        <v>77</v>
      </c>
      <c r="CC41" s="44">
        <v>22</v>
      </c>
      <c r="CD41" s="44">
        <v>1995</v>
      </c>
      <c r="CF41" s="40" t="s">
        <v>464</v>
      </c>
      <c r="CG41" s="44">
        <v>3.3050847457627119</v>
      </c>
      <c r="CH41" s="44">
        <v>0.69491525423728817</v>
      </c>
      <c r="CI41" s="44">
        <v>2.6101694915254239</v>
      </c>
      <c r="CJ41" s="44">
        <v>59</v>
      </c>
      <c r="CK41" s="44">
        <v>195</v>
      </c>
      <c r="CL41" s="44">
        <v>41</v>
      </c>
      <c r="CM41" s="44">
        <v>154</v>
      </c>
      <c r="CO41" s="40" t="s">
        <v>1000</v>
      </c>
      <c r="CP41" s="44">
        <v>213</v>
      </c>
      <c r="CQ41" s="44">
        <v>67</v>
      </c>
      <c r="CR41" s="44">
        <v>146</v>
      </c>
      <c r="CS41" s="44">
        <v>65</v>
      </c>
      <c r="CU41" s="40" t="s">
        <v>776</v>
      </c>
      <c r="CV41" s="40" t="s">
        <v>131</v>
      </c>
      <c r="CW41" s="44">
        <v>2.8888888888888888</v>
      </c>
      <c r="CX41" s="44">
        <v>1.3703703703703705</v>
      </c>
      <c r="CY41" s="44">
        <v>27</v>
      </c>
      <c r="CZ41" s="44">
        <v>2019</v>
      </c>
      <c r="DB41" s="40" t="s">
        <v>1281</v>
      </c>
      <c r="DC41" s="40" t="s">
        <v>792</v>
      </c>
      <c r="DD41" s="44">
        <v>69</v>
      </c>
      <c r="DE41" s="44">
        <v>45</v>
      </c>
      <c r="DF41" s="44">
        <v>25</v>
      </c>
      <c r="DG41" s="44">
        <v>2022</v>
      </c>
      <c r="DI41" s="40" t="s">
        <v>1000</v>
      </c>
      <c r="DJ41" s="44">
        <v>1.523076923076923</v>
      </c>
      <c r="DK41" s="44">
        <v>1.676923076923077</v>
      </c>
      <c r="DL41" s="44">
        <v>65</v>
      </c>
      <c r="DM41" s="44">
        <v>99</v>
      </c>
      <c r="DN41" s="44">
        <v>109</v>
      </c>
      <c r="DO41"/>
      <c r="DP41" s="40" t="s">
        <v>792</v>
      </c>
      <c r="DQ41" s="44">
        <v>94</v>
      </c>
      <c r="DR41" s="44">
        <v>89</v>
      </c>
      <c r="DS41" s="44">
        <v>68</v>
      </c>
      <c r="DT41"/>
      <c r="DU41" s="40" t="s">
        <v>441</v>
      </c>
      <c r="DV41" s="40" t="s">
        <v>440</v>
      </c>
      <c r="DW41" s="44">
        <v>2.0769230769230771</v>
      </c>
      <c r="DX41" s="44">
        <v>0</v>
      </c>
      <c r="DY41" s="44">
        <v>13</v>
      </c>
      <c r="DZ41" s="44">
        <v>2008</v>
      </c>
      <c r="EA41"/>
      <c r="EB41" s="40" t="s">
        <v>442</v>
      </c>
      <c r="EC41" s="40" t="s">
        <v>436</v>
      </c>
      <c r="ED41" s="44">
        <v>49</v>
      </c>
      <c r="EE41" s="44"/>
      <c r="EF41" s="44">
        <v>24</v>
      </c>
      <c r="EG41" s="44">
        <v>2007</v>
      </c>
      <c r="EI41" s="40" t="s">
        <v>732</v>
      </c>
      <c r="EJ41" s="44">
        <v>1.2058823529411764</v>
      </c>
      <c r="EK41" s="44">
        <v>1.5196078431372548</v>
      </c>
      <c r="EL41" s="44">
        <v>102</v>
      </c>
      <c r="EM41" s="44">
        <v>123</v>
      </c>
      <c r="EN41" s="44">
        <v>155</v>
      </c>
      <c r="EO41"/>
      <c r="EP41" s="40" t="s">
        <v>964</v>
      </c>
      <c r="EQ41" s="44">
        <v>66</v>
      </c>
      <c r="ER41" s="44"/>
      <c r="ES41" s="44">
        <v>76</v>
      </c>
      <c r="ET41"/>
      <c r="EU41" s="40" t="s">
        <v>532</v>
      </c>
      <c r="EV41" s="40" t="s">
        <v>533</v>
      </c>
      <c r="EW41" s="44">
        <v>0.2</v>
      </c>
      <c r="EX41" s="44">
        <v>2.52</v>
      </c>
      <c r="EY41" s="44">
        <v>25</v>
      </c>
      <c r="EZ41" s="44">
        <v>2017</v>
      </c>
      <c r="FB41" s="40" t="s">
        <v>347</v>
      </c>
      <c r="FC41" s="40" t="s">
        <v>279</v>
      </c>
      <c r="FD41" s="44">
        <v>4</v>
      </c>
      <c r="FE41" s="44">
        <v>73</v>
      </c>
      <c r="FF41" s="44">
        <v>29</v>
      </c>
      <c r="FG41" s="44">
        <v>2014</v>
      </c>
      <c r="FI41" s="40" t="s">
        <v>1292</v>
      </c>
      <c r="FJ41" s="44">
        <v>4.2553191489361701E-2</v>
      </c>
      <c r="FK41" s="44">
        <v>1.2765957446808511</v>
      </c>
      <c r="FL41" s="44">
        <v>47</v>
      </c>
      <c r="FM41" s="44">
        <v>2</v>
      </c>
      <c r="FN41" s="44">
        <v>60</v>
      </c>
      <c r="FO41"/>
      <c r="FP41" s="40" t="s">
        <v>1294</v>
      </c>
      <c r="FQ41" s="44">
        <v>2</v>
      </c>
      <c r="FR41" s="44">
        <v>30</v>
      </c>
      <c r="FS41" s="44">
        <v>34</v>
      </c>
      <c r="FU41" s="274" t="s">
        <v>1007</v>
      </c>
      <c r="FV41" s="274" t="s">
        <v>1002</v>
      </c>
      <c r="FW41" s="294">
        <v>0.37142857142857144</v>
      </c>
      <c r="FX41" s="281">
        <v>1.5217391304347827</v>
      </c>
      <c r="FY41" s="281">
        <v>0.56521739130434778</v>
      </c>
      <c r="FZ41" s="281">
        <v>23</v>
      </c>
      <c r="GA41" s="281">
        <v>1997</v>
      </c>
      <c r="GB41" s="281">
        <v>13</v>
      </c>
      <c r="GC41" s="282">
        <v>35</v>
      </c>
      <c r="GJ41" s="274" t="s">
        <v>370</v>
      </c>
      <c r="GK41" s="274" t="s">
        <v>308</v>
      </c>
      <c r="GL41" s="280">
        <v>0.34285714285714286</v>
      </c>
      <c r="GM41" s="281">
        <v>0.70588235294117652</v>
      </c>
      <c r="GN41" s="281">
        <v>2.0588235294117645</v>
      </c>
      <c r="GO41" s="281">
        <v>2011</v>
      </c>
      <c r="GP41" s="281">
        <v>12</v>
      </c>
      <c r="GQ41" s="282">
        <v>35</v>
      </c>
      <c r="GS41" s="274" t="s">
        <v>370</v>
      </c>
      <c r="GT41" s="274" t="s">
        <v>308</v>
      </c>
      <c r="GU41" s="280">
        <v>0.34285714285714286</v>
      </c>
      <c r="GV41" s="281">
        <v>12</v>
      </c>
      <c r="GW41" s="281">
        <v>35</v>
      </c>
      <c r="GX41" s="282">
        <v>2011</v>
      </c>
      <c r="GZ41" s="40" t="s">
        <v>452</v>
      </c>
      <c r="HA41" s="44">
        <v>1</v>
      </c>
      <c r="HB41" s="44">
        <v>19</v>
      </c>
      <c r="HC41" s="44">
        <v>26</v>
      </c>
      <c r="HD41" s="44">
        <v>81</v>
      </c>
      <c r="HE41" s="44">
        <v>14</v>
      </c>
      <c r="HF41" s="44">
        <v>37</v>
      </c>
      <c r="HG41" s="44">
        <v>27</v>
      </c>
      <c r="HH41" s="44">
        <v>100</v>
      </c>
      <c r="HI41" s="44">
        <v>12</v>
      </c>
      <c r="HJ41" s="44">
        <v>5.2631578947368418E-2</v>
      </c>
      <c r="HK41" s="44">
        <v>0.27</v>
      </c>
      <c r="HL41" s="44">
        <v>0.3783783783783784</v>
      </c>
      <c r="HM41" s="44">
        <v>8.3333333333333329E-2</v>
      </c>
      <c r="HN41" s="44">
        <v>1.5833333333333333</v>
      </c>
      <c r="HO41" s="44">
        <v>2.25</v>
      </c>
      <c r="HP41" s="44">
        <v>8.3333333333333339</v>
      </c>
      <c r="HQ41" s="44">
        <v>1.1666666666666667</v>
      </c>
      <c r="HR41" s="44">
        <v>3.0833333333333335</v>
      </c>
      <c r="HS41"/>
      <c r="HT41" s="40" t="s">
        <v>1000</v>
      </c>
      <c r="HU41" s="44">
        <v>0.27692307692307694</v>
      </c>
      <c r="HV41" s="44">
        <v>0.83076923076923082</v>
      </c>
      <c r="HW41" s="44">
        <v>3</v>
      </c>
      <c r="HX41" s="44">
        <v>65</v>
      </c>
      <c r="HY41" s="44">
        <v>54</v>
      </c>
      <c r="HZ41" s="44">
        <v>195</v>
      </c>
      <c r="IA41"/>
      <c r="IB41" s="40" t="s">
        <v>278</v>
      </c>
      <c r="IC41" s="44">
        <v>0.41749502982107356</v>
      </c>
      <c r="ID41" s="44">
        <v>3.6206896551724137</v>
      </c>
      <c r="IE41" s="44">
        <v>8.6724137931034484</v>
      </c>
      <c r="IF41" s="44">
        <v>116</v>
      </c>
      <c r="IG41" s="44">
        <v>420</v>
      </c>
      <c r="IH41" s="44">
        <v>1006</v>
      </c>
      <c r="IJ41" s="40" t="s">
        <v>465</v>
      </c>
      <c r="IK41" s="88">
        <v>0.58064516129032262</v>
      </c>
      <c r="IL41" s="44">
        <v>0.52941176470588236</v>
      </c>
      <c r="IM41" s="44">
        <v>0.91176470588235292</v>
      </c>
      <c r="IN41" s="44">
        <v>34</v>
      </c>
      <c r="IO41" s="44">
        <v>18</v>
      </c>
      <c r="IP41" s="44">
        <v>31</v>
      </c>
      <c r="IQ41"/>
      <c r="IR41" s="40" t="s">
        <v>1301</v>
      </c>
      <c r="IS41" s="40" t="s">
        <v>1235</v>
      </c>
      <c r="IT41" s="44">
        <v>0.5</v>
      </c>
      <c r="IU41" s="44">
        <v>0.42105263157894735</v>
      </c>
      <c r="IV41" s="44">
        <v>0.84210526315789469</v>
      </c>
      <c r="IW41" s="44">
        <v>19</v>
      </c>
      <c r="IX41" s="44">
        <v>2022</v>
      </c>
      <c r="IY41" s="44">
        <v>8</v>
      </c>
      <c r="IZ41" s="44">
        <v>16</v>
      </c>
      <c r="JA41"/>
      <c r="JB41" s="40" t="s">
        <v>942</v>
      </c>
      <c r="JC41" s="40" t="s">
        <v>943</v>
      </c>
      <c r="JD41" s="44">
        <v>0.48684210526315791</v>
      </c>
      <c r="JE41" s="44">
        <v>7.7894736842105265</v>
      </c>
      <c r="JF41" s="44">
        <v>16</v>
      </c>
      <c r="JG41" s="44">
        <v>1999</v>
      </c>
      <c r="JH41" s="44">
        <v>148</v>
      </c>
      <c r="JI41" s="44">
        <v>304</v>
      </c>
      <c r="JL41" s="40" t="s">
        <v>324</v>
      </c>
      <c r="JM41" s="40" t="s">
        <v>325</v>
      </c>
      <c r="JN41" s="44">
        <v>0.65116279069767447</v>
      </c>
      <c r="JO41" s="44">
        <v>1.9310344827586208</v>
      </c>
      <c r="JP41" s="44">
        <v>2.9655172413793105</v>
      </c>
      <c r="JQ41" s="44">
        <v>2013</v>
      </c>
      <c r="JR41" s="44">
        <v>29</v>
      </c>
      <c r="JS41" s="44">
        <v>56</v>
      </c>
      <c r="JT41" s="44">
        <v>86</v>
      </c>
      <c r="JU41"/>
      <c r="JV41" s="40" t="s">
        <v>797</v>
      </c>
      <c r="JW41" s="40" t="s">
        <v>129</v>
      </c>
      <c r="JX41" s="44">
        <v>0.67549668874172186</v>
      </c>
      <c r="JY41" s="44">
        <v>3.7777777777777777</v>
      </c>
      <c r="JZ41" s="44">
        <v>5.5925925925925926</v>
      </c>
      <c r="KA41" s="44">
        <v>2019</v>
      </c>
      <c r="KB41" s="44">
        <v>102</v>
      </c>
      <c r="KC41" s="44">
        <v>151</v>
      </c>
      <c r="KD41"/>
      <c r="KF41" s="40" t="s">
        <v>1029</v>
      </c>
      <c r="KG41" s="61">
        <v>17.547619047619047</v>
      </c>
      <c r="KH41" s="44">
        <v>55</v>
      </c>
      <c r="KJ41"/>
      <c r="KK41"/>
      <c r="KL41"/>
      <c r="KM41"/>
      <c r="KN41"/>
      <c r="KO41"/>
      <c r="KQ41"/>
      <c r="KR41"/>
      <c r="KS41"/>
      <c r="KT41"/>
      <c r="KU41"/>
      <c r="KV41"/>
      <c r="KX41"/>
      <c r="KY41"/>
      <c r="KZ41"/>
      <c r="LA41"/>
      <c r="LB41"/>
      <c r="LC41"/>
      <c r="LD41"/>
      <c r="LE41"/>
      <c r="LF41"/>
      <c r="LG41"/>
      <c r="LH41"/>
      <c r="LI41"/>
      <c r="LL41"/>
      <c r="LM41"/>
      <c r="LN41"/>
      <c r="LO41"/>
      <c r="LP41"/>
      <c r="LS41"/>
      <c r="LT41"/>
      <c r="LU41"/>
      <c r="LV41"/>
      <c r="LW41"/>
    </row>
    <row r="42" spans="1:335" ht="15">
      <c r="A42" s="74" t="s">
        <v>524</v>
      </c>
      <c r="B42" s="74">
        <v>2017</v>
      </c>
      <c r="C42" s="74">
        <v>2019</v>
      </c>
      <c r="D42" s="89" t="str">
        <f t="shared" si="0"/>
        <v>Josh Fligge, 2019</v>
      </c>
      <c r="E42" s="89" t="str">
        <f t="shared" si="1"/>
        <v>Josh Fligge, 2019-2017</v>
      </c>
      <c r="F42" s="74">
        <v>10</v>
      </c>
      <c r="G42" s="74"/>
      <c r="H42" s="74"/>
      <c r="I42" s="75" t="e">
        <f t="shared" si="2"/>
        <v>#DIV/0!</v>
      </c>
      <c r="J42" s="74"/>
      <c r="K42" s="74">
        <v>6</v>
      </c>
      <c r="L42" s="75">
        <f t="shared" si="3"/>
        <v>0</v>
      </c>
      <c r="M42" s="74"/>
      <c r="N42" s="74"/>
      <c r="O42" s="75" t="e">
        <f t="shared" si="4"/>
        <v>#DIV/0!</v>
      </c>
      <c r="P42" s="74"/>
      <c r="Q42" s="74">
        <v>4</v>
      </c>
      <c r="R42" s="74">
        <v>1</v>
      </c>
      <c r="S42" s="74">
        <v>5</v>
      </c>
      <c r="T42" s="74">
        <v>1</v>
      </c>
      <c r="U42" s="74">
        <v>2</v>
      </c>
      <c r="V42" s="74"/>
      <c r="W42" s="74">
        <v>2</v>
      </c>
      <c r="X42" s="74">
        <v>6</v>
      </c>
      <c r="Y42" s="76">
        <f t="shared" si="5"/>
        <v>0</v>
      </c>
      <c r="Z42" s="76">
        <f t="shared" si="6"/>
        <v>0.4</v>
      </c>
      <c r="AA42" s="76">
        <f t="shared" si="7"/>
        <v>0.1</v>
      </c>
      <c r="AB42" s="76">
        <f t="shared" si="8"/>
        <v>0.5</v>
      </c>
      <c r="AC42" s="76">
        <f t="shared" si="9"/>
        <v>0.1</v>
      </c>
      <c r="AD42" s="76">
        <f t="shared" si="10"/>
        <v>0.2</v>
      </c>
      <c r="AE42" s="76">
        <f t="shared" si="11"/>
        <v>0</v>
      </c>
      <c r="AF42" s="76">
        <f t="shared" si="12"/>
        <v>0.2</v>
      </c>
      <c r="AG42" s="76">
        <f t="shared" si="13"/>
        <v>0.6</v>
      </c>
      <c r="AH42" s="69">
        <f t="shared" si="14"/>
        <v>0</v>
      </c>
      <c r="AI42" s="69">
        <f t="shared" si="15"/>
        <v>0</v>
      </c>
      <c r="AJ42" s="70">
        <f t="shared" si="16"/>
        <v>0</v>
      </c>
      <c r="AK42" s="69">
        <f t="shared" si="17"/>
        <v>0.6</v>
      </c>
      <c r="AM42" s="40" t="s">
        <v>427</v>
      </c>
      <c r="AN42" s="40" t="s">
        <v>390</v>
      </c>
      <c r="AO42" s="61">
        <v>13.136363636363637</v>
      </c>
      <c r="AP42" s="62">
        <v>0.36781609195402298</v>
      </c>
      <c r="AQ42" s="62">
        <v>0.7010309278350515</v>
      </c>
      <c r="AR42" s="44">
        <v>22</v>
      </c>
      <c r="AS42" s="44">
        <v>2008</v>
      </c>
      <c r="AU42" s="40" t="s">
        <v>1131</v>
      </c>
      <c r="AV42" s="40" t="s">
        <v>1095</v>
      </c>
      <c r="AW42" s="44">
        <v>311</v>
      </c>
      <c r="AX42" s="44">
        <v>0.3473684210526316</v>
      </c>
      <c r="AY42" s="44">
        <v>0.70967741935483875</v>
      </c>
      <c r="AZ42" s="44">
        <v>23</v>
      </c>
      <c r="BA42" s="44">
        <v>1993</v>
      </c>
      <c r="BC42" s="40" t="s">
        <v>1029</v>
      </c>
      <c r="BD42" s="44">
        <v>5.9818181818181815</v>
      </c>
      <c r="BE42" s="44">
        <v>0.34899328859060402</v>
      </c>
      <c r="BF42" s="44">
        <v>0.61904761904761907</v>
      </c>
      <c r="BG42" s="44">
        <v>55</v>
      </c>
      <c r="BH42" s="44">
        <v>329</v>
      </c>
      <c r="BI42"/>
      <c r="BJ42" s="40" t="s">
        <v>422</v>
      </c>
      <c r="BK42" s="44">
        <v>391</v>
      </c>
      <c r="BL42" s="44">
        <v>0.60557768924302791</v>
      </c>
      <c r="BM42" s="44">
        <v>0.69599999999999995</v>
      </c>
      <c r="BN42" s="44">
        <v>47</v>
      </c>
      <c r="BO42"/>
      <c r="BP42" s="40" t="s">
        <v>1282</v>
      </c>
      <c r="BQ42" s="40" t="s">
        <v>793</v>
      </c>
      <c r="BR42" s="44">
        <v>6.1851851851851851</v>
      </c>
      <c r="BS42" s="44">
        <v>3.1851851851851851</v>
      </c>
      <c r="BT42" s="44">
        <v>3</v>
      </c>
      <c r="BU42" s="44">
        <v>27</v>
      </c>
      <c r="BV42" s="44">
        <v>2022</v>
      </c>
      <c r="BX42" s="40" t="s">
        <v>285</v>
      </c>
      <c r="BY42" s="40" t="s">
        <v>135</v>
      </c>
      <c r="BZ42" s="44">
        <v>142</v>
      </c>
      <c r="CA42" s="44">
        <v>46</v>
      </c>
      <c r="CB42" s="44">
        <v>96</v>
      </c>
      <c r="CC42" s="44">
        <v>27</v>
      </c>
      <c r="CD42" s="44">
        <v>2015</v>
      </c>
      <c r="CF42" s="40" t="s">
        <v>1067</v>
      </c>
      <c r="CG42" s="44">
        <v>3.3</v>
      </c>
      <c r="CH42" s="44">
        <v>1.3</v>
      </c>
      <c r="CI42" s="44">
        <v>2</v>
      </c>
      <c r="CJ42" s="44">
        <v>30</v>
      </c>
      <c r="CK42" s="44">
        <v>99</v>
      </c>
      <c r="CL42" s="44">
        <v>39</v>
      </c>
      <c r="CM42" s="44">
        <v>60</v>
      </c>
      <c r="CO42" s="40" t="s">
        <v>1097</v>
      </c>
      <c r="CP42" s="44">
        <v>206</v>
      </c>
      <c r="CQ42" s="44">
        <v>85</v>
      </c>
      <c r="CR42" s="44">
        <v>121</v>
      </c>
      <c r="CS42" s="44">
        <v>45</v>
      </c>
      <c r="CU42" s="40" t="s">
        <v>255</v>
      </c>
      <c r="CV42" s="40" t="s">
        <v>135</v>
      </c>
      <c r="CW42" s="44">
        <v>2.8518518518518516</v>
      </c>
      <c r="CX42" s="44">
        <v>3.2222222222222223</v>
      </c>
      <c r="CY42" s="44">
        <v>27</v>
      </c>
      <c r="CZ42" s="44">
        <v>2016</v>
      </c>
      <c r="DB42" s="40" t="s">
        <v>1208</v>
      </c>
      <c r="DC42" s="40" t="s">
        <v>1207</v>
      </c>
      <c r="DD42" s="44">
        <v>69</v>
      </c>
      <c r="DE42" s="44">
        <v>67</v>
      </c>
      <c r="DF42" s="44">
        <v>26</v>
      </c>
      <c r="DG42" s="44">
        <v>2020</v>
      </c>
      <c r="DI42" s="40" t="s">
        <v>735</v>
      </c>
      <c r="DJ42" s="44">
        <v>1.5</v>
      </c>
      <c r="DK42" s="44">
        <v>0.9285714285714286</v>
      </c>
      <c r="DL42" s="44">
        <v>70</v>
      </c>
      <c r="DM42" s="44">
        <v>105</v>
      </c>
      <c r="DN42" s="44">
        <v>65</v>
      </c>
      <c r="DO42"/>
      <c r="DP42" s="40" t="s">
        <v>279</v>
      </c>
      <c r="DQ42" s="44">
        <v>90</v>
      </c>
      <c r="DR42" s="44">
        <v>113</v>
      </c>
      <c r="DS42" s="44">
        <v>115</v>
      </c>
      <c r="DT42"/>
      <c r="DU42" s="40" t="s">
        <v>326</v>
      </c>
      <c r="DV42" s="40" t="s">
        <v>304</v>
      </c>
      <c r="DW42" s="44">
        <v>2.0689655172413794</v>
      </c>
      <c r="DX42" s="44">
        <v>1.7931034482758621</v>
      </c>
      <c r="DY42" s="44">
        <v>29</v>
      </c>
      <c r="DZ42" s="44">
        <v>2013</v>
      </c>
      <c r="EA42"/>
      <c r="EB42" s="40" t="s">
        <v>1160</v>
      </c>
      <c r="EC42" s="40" t="s">
        <v>1155</v>
      </c>
      <c r="ED42" s="44">
        <v>48</v>
      </c>
      <c r="EE42" s="44"/>
      <c r="EF42" s="44">
        <v>21</v>
      </c>
      <c r="EG42" s="44">
        <v>1992</v>
      </c>
      <c r="EI42" s="40" t="s">
        <v>469</v>
      </c>
      <c r="EJ42" s="44">
        <v>1.1904761904761905</v>
      </c>
      <c r="EK42" s="44">
        <v>1.4285714285714286</v>
      </c>
      <c r="EL42" s="44">
        <v>21</v>
      </c>
      <c r="EM42" s="44">
        <v>25</v>
      </c>
      <c r="EN42" s="44">
        <v>30</v>
      </c>
      <c r="EO42"/>
      <c r="EP42" s="40" t="s">
        <v>446</v>
      </c>
      <c r="EQ42" s="44">
        <v>65</v>
      </c>
      <c r="ER42" s="44">
        <v>134</v>
      </c>
      <c r="ES42" s="44">
        <v>65</v>
      </c>
      <c r="ET42"/>
      <c r="EU42" s="40" t="s">
        <v>480</v>
      </c>
      <c r="EV42" s="40" t="s">
        <v>465</v>
      </c>
      <c r="EW42" s="44">
        <v>0.2</v>
      </c>
      <c r="EX42" s="44">
        <v>0.2</v>
      </c>
      <c r="EY42" s="44">
        <v>15</v>
      </c>
      <c r="EZ42" s="44">
        <v>2011</v>
      </c>
      <c r="FB42" s="40" t="s">
        <v>478</v>
      </c>
      <c r="FC42" s="40" t="s">
        <v>468</v>
      </c>
      <c r="FD42" s="44">
        <v>4</v>
      </c>
      <c r="FE42" s="44"/>
      <c r="FF42" s="44">
        <v>24</v>
      </c>
      <c r="FG42" s="44">
        <v>2008</v>
      </c>
      <c r="FI42" s="40" t="s">
        <v>794</v>
      </c>
      <c r="FJ42" s="44">
        <v>0.04</v>
      </c>
      <c r="FK42" s="44">
        <v>1.23</v>
      </c>
      <c r="FL42" s="44">
        <v>100</v>
      </c>
      <c r="FM42" s="44">
        <v>4</v>
      </c>
      <c r="FN42" s="44">
        <v>123</v>
      </c>
      <c r="FO42"/>
      <c r="FP42" s="40" t="s">
        <v>539</v>
      </c>
      <c r="FQ42" s="44">
        <v>2</v>
      </c>
      <c r="FR42" s="44">
        <v>66</v>
      </c>
      <c r="FS42" s="44">
        <v>61</v>
      </c>
      <c r="FU42" s="274" t="s">
        <v>1064</v>
      </c>
      <c r="FV42" s="274" t="s">
        <v>1000</v>
      </c>
      <c r="FW42" s="294">
        <v>0.37096774193548387</v>
      </c>
      <c r="FX42" s="281">
        <v>3.263157894736842</v>
      </c>
      <c r="FY42" s="281">
        <v>1.2105263157894737</v>
      </c>
      <c r="FZ42" s="281">
        <v>19</v>
      </c>
      <c r="GA42" s="281">
        <v>1995</v>
      </c>
      <c r="GB42" s="281">
        <v>23</v>
      </c>
      <c r="GC42" s="282">
        <v>62</v>
      </c>
      <c r="GJ42" s="274" t="s">
        <v>979</v>
      </c>
      <c r="GK42" s="274" t="s">
        <v>921</v>
      </c>
      <c r="GL42" s="280">
        <v>0.34210526315789475</v>
      </c>
      <c r="GM42" s="281">
        <v>0.54166666666666663</v>
      </c>
      <c r="GN42" s="281">
        <v>1.5833333333333333</v>
      </c>
      <c r="GO42" s="281">
        <v>1998</v>
      </c>
      <c r="GP42" s="281">
        <v>13</v>
      </c>
      <c r="GQ42" s="282">
        <v>38</v>
      </c>
      <c r="GS42" s="274" t="s">
        <v>979</v>
      </c>
      <c r="GT42" s="274" t="s">
        <v>921</v>
      </c>
      <c r="GU42" s="280">
        <v>0.34210526315789475</v>
      </c>
      <c r="GV42" s="281">
        <v>13</v>
      </c>
      <c r="GW42" s="281">
        <v>38</v>
      </c>
      <c r="GX42" s="282">
        <v>1998</v>
      </c>
      <c r="GZ42" s="40" t="s">
        <v>456</v>
      </c>
      <c r="HA42" s="44">
        <v>1</v>
      </c>
      <c r="HB42" s="44">
        <v>2</v>
      </c>
      <c r="HC42" s="44">
        <v>11</v>
      </c>
      <c r="HD42" s="44">
        <v>33</v>
      </c>
      <c r="HE42" s="44">
        <v>4</v>
      </c>
      <c r="HF42" s="44">
        <v>6</v>
      </c>
      <c r="HG42" s="44">
        <v>12</v>
      </c>
      <c r="HH42" s="44">
        <v>35</v>
      </c>
      <c r="HI42" s="44">
        <v>39</v>
      </c>
      <c r="HJ42" s="44">
        <v>0.5</v>
      </c>
      <c r="HK42" s="44">
        <v>0.34285714285714286</v>
      </c>
      <c r="HL42" s="44">
        <v>0.66666666666666663</v>
      </c>
      <c r="HM42" s="44">
        <v>2.564102564102564E-2</v>
      </c>
      <c r="HN42" s="44">
        <v>5.128205128205128E-2</v>
      </c>
      <c r="HO42" s="44">
        <v>0.30769230769230771</v>
      </c>
      <c r="HP42" s="44">
        <v>0.89743589743589747</v>
      </c>
      <c r="HQ42" s="44">
        <v>0.10256410256410256</v>
      </c>
      <c r="HR42" s="44">
        <v>0.15384615384615385</v>
      </c>
      <c r="HS42"/>
      <c r="HT42" s="40" t="s">
        <v>1126</v>
      </c>
      <c r="HU42" s="44">
        <v>0.26865671641791045</v>
      </c>
      <c r="HV42" s="44">
        <v>0.54545454545454541</v>
      </c>
      <c r="HW42" s="44">
        <v>2.0303030303030303</v>
      </c>
      <c r="HX42" s="44">
        <v>66</v>
      </c>
      <c r="HY42" s="44">
        <v>36</v>
      </c>
      <c r="HZ42" s="44">
        <v>134</v>
      </c>
      <c r="IA42"/>
      <c r="IB42" s="40" t="s">
        <v>1098</v>
      </c>
      <c r="IC42" s="44">
        <v>0.41588785046728971</v>
      </c>
      <c r="ID42" s="44">
        <v>1.5892857142857142</v>
      </c>
      <c r="IE42" s="44">
        <v>3.8214285714285716</v>
      </c>
      <c r="IF42" s="44">
        <v>56</v>
      </c>
      <c r="IG42" s="44">
        <v>89</v>
      </c>
      <c r="IH42" s="44">
        <v>214</v>
      </c>
      <c r="IJ42" s="40" t="s">
        <v>308</v>
      </c>
      <c r="IK42" s="88">
        <v>0.57746478873239437</v>
      </c>
      <c r="IL42" s="44">
        <v>0.78846153846153844</v>
      </c>
      <c r="IM42" s="44">
        <v>1.3653846153846154</v>
      </c>
      <c r="IN42" s="44">
        <v>104</v>
      </c>
      <c r="IO42" s="44">
        <v>82</v>
      </c>
      <c r="IP42" s="44">
        <v>142</v>
      </c>
      <c r="IQ42"/>
      <c r="IR42" s="40" t="s">
        <v>1353</v>
      </c>
      <c r="IS42" s="40" t="s">
        <v>1235</v>
      </c>
      <c r="IT42" s="44">
        <v>0.5</v>
      </c>
      <c r="IU42" s="44">
        <v>0.2</v>
      </c>
      <c r="IV42" s="44">
        <v>0.4</v>
      </c>
      <c r="IW42" s="44">
        <v>10</v>
      </c>
      <c r="IX42" s="44">
        <v>2023</v>
      </c>
      <c r="IY42" s="44">
        <v>2</v>
      </c>
      <c r="IZ42" s="44">
        <v>4</v>
      </c>
      <c r="JA42"/>
      <c r="JB42" s="40" t="s">
        <v>1163</v>
      </c>
      <c r="JC42" s="40" t="s">
        <v>1156</v>
      </c>
      <c r="JD42" s="44">
        <v>0.48571428571428571</v>
      </c>
      <c r="JE42" s="44">
        <v>0.80952380952380953</v>
      </c>
      <c r="JF42" s="44">
        <v>1.6666666666666667</v>
      </c>
      <c r="JG42" s="44">
        <v>1992</v>
      </c>
      <c r="JH42" s="44">
        <v>17</v>
      </c>
      <c r="JI42" s="44">
        <v>35</v>
      </c>
      <c r="JL42" s="40" t="s">
        <v>326</v>
      </c>
      <c r="JM42" s="40" t="s">
        <v>304</v>
      </c>
      <c r="JN42" s="44">
        <v>0.5663716814159292</v>
      </c>
      <c r="JO42" s="44">
        <v>2.2068965517241379</v>
      </c>
      <c r="JP42" s="44">
        <v>3.896551724137931</v>
      </c>
      <c r="JQ42" s="44">
        <v>2013</v>
      </c>
      <c r="JR42" s="44">
        <v>29</v>
      </c>
      <c r="JS42" s="44">
        <v>64</v>
      </c>
      <c r="JT42" s="44">
        <v>113</v>
      </c>
      <c r="JU42"/>
      <c r="JV42" s="40" t="s">
        <v>328</v>
      </c>
      <c r="JW42" s="40" t="s">
        <v>308</v>
      </c>
      <c r="JX42" s="44">
        <v>0.67391304347826086</v>
      </c>
      <c r="JY42" s="44">
        <v>1.1071428571428572</v>
      </c>
      <c r="JZ42" s="44">
        <v>1.6428571428571428</v>
      </c>
      <c r="KA42" s="44">
        <v>2013</v>
      </c>
      <c r="KB42" s="44">
        <v>31</v>
      </c>
      <c r="KC42" s="44">
        <v>46</v>
      </c>
      <c r="KD42"/>
      <c r="KF42" s="40" t="s">
        <v>793</v>
      </c>
      <c r="KG42" s="61">
        <v>17.502923976608187</v>
      </c>
      <c r="KH42" s="44">
        <v>76</v>
      </c>
      <c r="KJ42"/>
      <c r="KK42"/>
      <c r="KL42"/>
      <c r="KM42"/>
      <c r="KN42"/>
      <c r="KO42"/>
      <c r="KQ42"/>
      <c r="KR42"/>
      <c r="KS42"/>
      <c r="KT42"/>
      <c r="KU42"/>
      <c r="KV42"/>
      <c r="KX42"/>
      <c r="KY42"/>
      <c r="KZ42"/>
      <c r="LA42"/>
      <c r="LB42"/>
      <c r="LC42"/>
      <c r="LD42"/>
      <c r="LE42"/>
      <c r="LF42"/>
      <c r="LG42"/>
      <c r="LH42"/>
      <c r="LI42"/>
      <c r="LL42"/>
      <c r="LM42"/>
      <c r="LN42"/>
      <c r="LO42"/>
      <c r="LP42"/>
      <c r="LS42"/>
      <c r="LT42"/>
      <c r="LU42"/>
      <c r="LV42"/>
      <c r="LW42"/>
    </row>
    <row r="43" spans="1:335" ht="15">
      <c r="A43" s="74" t="s">
        <v>525</v>
      </c>
      <c r="B43" s="74">
        <v>2017</v>
      </c>
      <c r="C43" s="74">
        <v>2020</v>
      </c>
      <c r="D43" s="89" t="str">
        <f t="shared" si="0"/>
        <v>Jo Bishop, 2020</v>
      </c>
      <c r="E43" s="89" t="str">
        <f t="shared" si="1"/>
        <v>Jo Bishop, 2020-2017</v>
      </c>
      <c r="F43" s="74">
        <v>13</v>
      </c>
      <c r="G43" s="74"/>
      <c r="H43" s="74"/>
      <c r="I43" s="75" t="e">
        <f t="shared" si="2"/>
        <v>#DIV/0!</v>
      </c>
      <c r="J43" s="74">
        <v>5</v>
      </c>
      <c r="K43" s="74">
        <v>11</v>
      </c>
      <c r="L43" s="75">
        <f t="shared" si="3"/>
        <v>0.45454545454545453</v>
      </c>
      <c r="M43" s="74">
        <v>3</v>
      </c>
      <c r="N43" s="74">
        <v>5</v>
      </c>
      <c r="O43" s="75">
        <f t="shared" si="4"/>
        <v>0.6</v>
      </c>
      <c r="P43" s="74">
        <v>13</v>
      </c>
      <c r="Q43" s="74">
        <v>6</v>
      </c>
      <c r="R43" s="74">
        <v>9</v>
      </c>
      <c r="S43" s="74">
        <v>15</v>
      </c>
      <c r="T43" s="74">
        <v>2</v>
      </c>
      <c r="U43" s="74">
        <v>2</v>
      </c>
      <c r="V43" s="74">
        <v>1</v>
      </c>
      <c r="W43" s="74">
        <v>3</v>
      </c>
      <c r="X43" s="74">
        <v>5</v>
      </c>
      <c r="Y43" s="76">
        <f t="shared" si="5"/>
        <v>1</v>
      </c>
      <c r="Z43" s="76">
        <f t="shared" si="6"/>
        <v>0.46153846153846156</v>
      </c>
      <c r="AA43" s="76">
        <f t="shared" si="7"/>
        <v>0.69230769230769229</v>
      </c>
      <c r="AB43" s="76">
        <f t="shared" si="8"/>
        <v>1.1538461538461537</v>
      </c>
      <c r="AC43" s="76">
        <f t="shared" si="9"/>
        <v>0.15384615384615385</v>
      </c>
      <c r="AD43" s="76">
        <f t="shared" si="10"/>
        <v>0.15384615384615385</v>
      </c>
      <c r="AE43" s="76">
        <f t="shared" si="11"/>
        <v>7.6923076923076927E-2</v>
      </c>
      <c r="AF43" s="76">
        <f t="shared" si="12"/>
        <v>0.23076923076923078</v>
      </c>
      <c r="AG43" s="76">
        <f t="shared" si="13"/>
        <v>0.38461538461538464</v>
      </c>
      <c r="AH43" s="69">
        <f t="shared" si="14"/>
        <v>0</v>
      </c>
      <c r="AI43" s="69">
        <f t="shared" si="15"/>
        <v>0.38461538461538464</v>
      </c>
      <c r="AJ43" s="70">
        <f t="shared" si="16"/>
        <v>0.45454545454545453</v>
      </c>
      <c r="AK43" s="69">
        <f t="shared" si="17"/>
        <v>0.84615384615384615</v>
      </c>
      <c r="AM43" s="40" t="s">
        <v>1099</v>
      </c>
      <c r="AN43" s="40" t="s">
        <v>1096</v>
      </c>
      <c r="AO43" s="61">
        <v>13</v>
      </c>
      <c r="AP43" s="62">
        <v>0.40930232558139534</v>
      </c>
      <c r="AQ43" s="62">
        <v>0.73793103448275865</v>
      </c>
      <c r="AR43" s="44">
        <v>23</v>
      </c>
      <c r="AS43" s="44">
        <v>1994</v>
      </c>
      <c r="AT43" s="59"/>
      <c r="AU43" s="40" t="s">
        <v>326</v>
      </c>
      <c r="AV43" s="40" t="s">
        <v>304</v>
      </c>
      <c r="AW43" s="44">
        <v>308</v>
      </c>
      <c r="AX43" s="44">
        <v>0.56744186046511624</v>
      </c>
      <c r="AY43" s="44">
        <v>0.5663716814159292</v>
      </c>
      <c r="AZ43" s="44">
        <v>29</v>
      </c>
      <c r="BA43" s="44">
        <v>2013</v>
      </c>
      <c r="BB43" s="59"/>
      <c r="BC43" s="40" t="s">
        <v>1293</v>
      </c>
      <c r="BD43" s="44">
        <v>5.9038461538461542</v>
      </c>
      <c r="BE43" s="44">
        <v>0.359375</v>
      </c>
      <c r="BF43" s="44">
        <v>0.54</v>
      </c>
      <c r="BG43" s="44">
        <v>52</v>
      </c>
      <c r="BH43" s="44">
        <v>307</v>
      </c>
      <c r="BI43"/>
      <c r="BJ43" s="40" t="s">
        <v>793</v>
      </c>
      <c r="BK43" s="44">
        <v>391</v>
      </c>
      <c r="BL43" s="44">
        <v>0.58163265306122447</v>
      </c>
      <c r="BM43" s="44">
        <v>0.49484536082474229</v>
      </c>
      <c r="BN43" s="44">
        <v>76</v>
      </c>
      <c r="BO43"/>
      <c r="BP43" s="40" t="s">
        <v>1342</v>
      </c>
      <c r="BQ43" s="40" t="s">
        <v>1266</v>
      </c>
      <c r="BR43" s="44">
        <v>6.115384615384615</v>
      </c>
      <c r="BS43" s="44">
        <v>2.2307692307692308</v>
      </c>
      <c r="BT43" s="44">
        <v>3.8846153846153846</v>
      </c>
      <c r="BU43" s="44">
        <v>26</v>
      </c>
      <c r="BV43" s="44">
        <v>2023</v>
      </c>
      <c r="BX43" s="40" t="s">
        <v>255</v>
      </c>
      <c r="BY43" s="40" t="s">
        <v>135</v>
      </c>
      <c r="BZ43" s="44">
        <v>141</v>
      </c>
      <c r="CA43" s="44">
        <v>49</v>
      </c>
      <c r="CB43" s="44">
        <v>92</v>
      </c>
      <c r="CC43" s="44">
        <v>27</v>
      </c>
      <c r="CD43" s="44">
        <v>2016</v>
      </c>
      <c r="CF43" s="40" t="s">
        <v>1000</v>
      </c>
      <c r="CG43" s="44">
        <v>3.2769230769230768</v>
      </c>
      <c r="CH43" s="44">
        <v>1.0307692307692307</v>
      </c>
      <c r="CI43" s="44">
        <v>2.2461538461538462</v>
      </c>
      <c r="CJ43" s="44">
        <v>65</v>
      </c>
      <c r="CK43" s="44">
        <v>213</v>
      </c>
      <c r="CL43" s="44">
        <v>67</v>
      </c>
      <c r="CM43" s="44">
        <v>146</v>
      </c>
      <c r="CO43" s="40" t="s">
        <v>133</v>
      </c>
      <c r="CP43" s="44">
        <v>199</v>
      </c>
      <c r="CQ43" s="44">
        <v>62</v>
      </c>
      <c r="CR43" s="44">
        <v>137</v>
      </c>
      <c r="CS43" s="44">
        <v>27</v>
      </c>
      <c r="CU43" s="40" t="s">
        <v>1100</v>
      </c>
      <c r="CV43" s="40" t="s">
        <v>1095</v>
      </c>
      <c r="CW43" s="44">
        <v>2.8260869565217392</v>
      </c>
      <c r="CX43" s="44">
        <v>1.7826086956521738</v>
      </c>
      <c r="CY43" s="44">
        <v>23</v>
      </c>
      <c r="CZ43" s="44">
        <v>1994</v>
      </c>
      <c r="DB43" s="40" t="s">
        <v>406</v>
      </c>
      <c r="DC43" s="40" t="s">
        <v>387</v>
      </c>
      <c r="DD43" s="44">
        <v>69</v>
      </c>
      <c r="DE43" s="44">
        <v>99</v>
      </c>
      <c r="DF43" s="44">
        <v>26</v>
      </c>
      <c r="DG43" s="44">
        <v>2008</v>
      </c>
      <c r="DI43" s="40" t="s">
        <v>939</v>
      </c>
      <c r="DJ43" s="44">
        <v>1.4</v>
      </c>
      <c r="DK43" s="44">
        <v>2.6</v>
      </c>
      <c r="DL43" s="44">
        <v>20</v>
      </c>
      <c r="DM43" s="44">
        <v>28</v>
      </c>
      <c r="DN43" s="44">
        <v>52</v>
      </c>
      <c r="DO43"/>
      <c r="DP43" s="40" t="s">
        <v>1292</v>
      </c>
      <c r="DQ43" s="44">
        <v>83</v>
      </c>
      <c r="DR43" s="44">
        <v>66</v>
      </c>
      <c r="DS43" s="44">
        <v>47</v>
      </c>
      <c r="DT43"/>
      <c r="DU43" s="40" t="s">
        <v>477</v>
      </c>
      <c r="DV43" s="40" t="s">
        <v>464</v>
      </c>
      <c r="DW43" s="44">
        <v>2.0588235294117645</v>
      </c>
      <c r="DX43" s="44">
        <v>3.0588235294117645</v>
      </c>
      <c r="DY43" s="44">
        <v>17</v>
      </c>
      <c r="DZ43" s="44">
        <v>2009</v>
      </c>
      <c r="EA43"/>
      <c r="EB43" s="40" t="s">
        <v>1057</v>
      </c>
      <c r="EC43" s="40" t="s">
        <v>1029</v>
      </c>
      <c r="ED43" s="44">
        <v>48</v>
      </c>
      <c r="EE43" s="44"/>
      <c r="EF43" s="44">
        <v>22</v>
      </c>
      <c r="EG43" s="44">
        <v>1995</v>
      </c>
      <c r="EI43" s="40" t="s">
        <v>1178</v>
      </c>
      <c r="EJ43" s="44">
        <v>1.175</v>
      </c>
      <c r="EK43" s="44">
        <v>0</v>
      </c>
      <c r="EL43" s="44">
        <v>40</v>
      </c>
      <c r="EM43" s="44">
        <v>47</v>
      </c>
      <c r="EN43" s="44"/>
      <c r="EO43"/>
      <c r="EP43" s="40" t="s">
        <v>943</v>
      </c>
      <c r="EQ43" s="44">
        <v>62</v>
      </c>
      <c r="ER43" s="44"/>
      <c r="ES43" s="44">
        <v>43</v>
      </c>
      <c r="ET43"/>
      <c r="EU43" s="40" t="s">
        <v>482</v>
      </c>
      <c r="EV43" s="40" t="s">
        <v>470</v>
      </c>
      <c r="EW43" s="44">
        <v>0.18181818181818182</v>
      </c>
      <c r="EX43" s="44">
        <v>0</v>
      </c>
      <c r="EY43" s="44">
        <v>11</v>
      </c>
      <c r="EZ43" s="44">
        <v>2008</v>
      </c>
      <c r="FB43" s="40" t="s">
        <v>283</v>
      </c>
      <c r="FC43" s="40" t="s">
        <v>277</v>
      </c>
      <c r="FD43" s="44">
        <v>4</v>
      </c>
      <c r="FE43" s="44">
        <v>60</v>
      </c>
      <c r="FF43" s="44">
        <v>27</v>
      </c>
      <c r="FG43" s="44">
        <v>2015</v>
      </c>
      <c r="FI43" s="40" t="s">
        <v>1293</v>
      </c>
      <c r="FJ43" s="44">
        <v>3.8461538461538464E-2</v>
      </c>
      <c r="FK43" s="44">
        <v>0.65384615384615385</v>
      </c>
      <c r="FL43" s="44">
        <v>52</v>
      </c>
      <c r="FM43" s="44">
        <v>2</v>
      </c>
      <c r="FN43" s="44">
        <v>34</v>
      </c>
      <c r="FO43"/>
      <c r="FP43" s="40" t="s">
        <v>684</v>
      </c>
      <c r="FQ43" s="44">
        <v>2</v>
      </c>
      <c r="FR43" s="44">
        <v>11</v>
      </c>
      <c r="FS43" s="44">
        <v>39</v>
      </c>
      <c r="FU43" s="274" t="s">
        <v>977</v>
      </c>
      <c r="FV43" s="274" t="s">
        <v>964</v>
      </c>
      <c r="FW43" s="294">
        <v>0.36986301369863012</v>
      </c>
      <c r="FX43" s="281">
        <v>3.1739130434782608</v>
      </c>
      <c r="FY43" s="281">
        <v>1.173913043478261</v>
      </c>
      <c r="FZ43" s="281">
        <v>23</v>
      </c>
      <c r="GA43" s="281">
        <v>1998</v>
      </c>
      <c r="GB43" s="281">
        <v>27</v>
      </c>
      <c r="GC43" s="282">
        <v>73</v>
      </c>
      <c r="GJ43" s="274" t="s">
        <v>739</v>
      </c>
      <c r="GK43" s="274" t="s">
        <v>135</v>
      </c>
      <c r="GL43" s="280">
        <v>0.34031413612565448</v>
      </c>
      <c r="GM43" s="281">
        <v>2.3214285714285716</v>
      </c>
      <c r="GN43" s="281">
        <v>6.8214285714285712</v>
      </c>
      <c r="GO43" s="281">
        <v>2018</v>
      </c>
      <c r="GP43" s="281">
        <v>65</v>
      </c>
      <c r="GQ43" s="282">
        <v>191</v>
      </c>
      <c r="GS43" s="274" t="s">
        <v>739</v>
      </c>
      <c r="GT43" s="274" t="s">
        <v>135</v>
      </c>
      <c r="GU43" s="280">
        <v>0.34031413612565448</v>
      </c>
      <c r="GV43" s="281">
        <v>65</v>
      </c>
      <c r="GW43" s="281">
        <v>191</v>
      </c>
      <c r="GX43" s="282">
        <v>2018</v>
      </c>
      <c r="GZ43" s="40" t="s">
        <v>454</v>
      </c>
      <c r="HA43" s="44"/>
      <c r="HB43" s="44"/>
      <c r="HC43" s="44">
        <v>3</v>
      </c>
      <c r="HD43" s="44">
        <v>7</v>
      </c>
      <c r="HE43" s="44">
        <v>1</v>
      </c>
      <c r="HF43" s="44">
        <v>2</v>
      </c>
      <c r="HG43" s="44">
        <v>3</v>
      </c>
      <c r="HH43" s="44">
        <v>7</v>
      </c>
      <c r="HI43" s="44">
        <v>36</v>
      </c>
      <c r="HJ43" s="44" t="e">
        <v>#DIV/0!</v>
      </c>
      <c r="HK43" s="44">
        <v>0.42857142857142855</v>
      </c>
      <c r="HL43" s="44">
        <v>0.5</v>
      </c>
      <c r="HM43" s="44">
        <v>0</v>
      </c>
      <c r="HN43" s="44">
        <v>0</v>
      </c>
      <c r="HO43" s="44">
        <v>8.3333333333333329E-2</v>
      </c>
      <c r="HP43" s="44">
        <v>0.19444444444444445</v>
      </c>
      <c r="HQ43" s="44">
        <v>2.7777777777777776E-2</v>
      </c>
      <c r="HR43" s="44">
        <v>5.5555555555555552E-2</v>
      </c>
      <c r="HS43"/>
      <c r="HT43" s="40" t="s">
        <v>1003</v>
      </c>
      <c r="HU43" s="44">
        <v>0.2661290322580645</v>
      </c>
      <c r="HV43" s="44">
        <v>0.5</v>
      </c>
      <c r="HW43" s="44">
        <v>1.8787878787878789</v>
      </c>
      <c r="HX43" s="44">
        <v>66</v>
      </c>
      <c r="HY43" s="44">
        <v>33</v>
      </c>
      <c r="HZ43" s="44">
        <v>124</v>
      </c>
      <c r="IA43"/>
      <c r="IB43" s="40" t="s">
        <v>135</v>
      </c>
      <c r="IC43" s="44">
        <v>0.41446965052115264</v>
      </c>
      <c r="ID43" s="44">
        <v>6.3177570093457946</v>
      </c>
      <c r="IE43" s="44">
        <v>15.242990654205608</v>
      </c>
      <c r="IF43" s="44">
        <v>107</v>
      </c>
      <c r="IG43" s="44">
        <v>676</v>
      </c>
      <c r="IH43" s="44">
        <v>1631</v>
      </c>
      <c r="IJ43" s="40" t="s">
        <v>464</v>
      </c>
      <c r="IK43" s="88">
        <v>0.57608695652173914</v>
      </c>
      <c r="IL43" s="44">
        <v>1.7966101694915255</v>
      </c>
      <c r="IM43" s="44">
        <v>3.1186440677966103</v>
      </c>
      <c r="IN43" s="44">
        <v>59</v>
      </c>
      <c r="IO43" s="44">
        <v>106</v>
      </c>
      <c r="IP43" s="44">
        <v>184</v>
      </c>
      <c r="IR43" s="40" t="s">
        <v>1210</v>
      </c>
      <c r="IS43" s="40" t="s">
        <v>533</v>
      </c>
      <c r="IT43" s="44">
        <v>0.5</v>
      </c>
      <c r="IU43" s="44">
        <v>3.4615384615384617</v>
      </c>
      <c r="IV43" s="44">
        <v>6.9230769230769234</v>
      </c>
      <c r="IW43" s="44">
        <v>26</v>
      </c>
      <c r="IX43" s="44">
        <v>2020</v>
      </c>
      <c r="IY43" s="44">
        <v>90</v>
      </c>
      <c r="IZ43" s="44">
        <v>180</v>
      </c>
      <c r="JA43"/>
      <c r="JB43" s="40" t="s">
        <v>972</v>
      </c>
      <c r="JC43" s="40" t="s">
        <v>969</v>
      </c>
      <c r="JD43" s="44">
        <v>0.48255813953488375</v>
      </c>
      <c r="JE43" s="44">
        <v>3.4583333333333335</v>
      </c>
      <c r="JF43" s="44">
        <v>7.166666666666667</v>
      </c>
      <c r="JG43" s="44">
        <v>1998</v>
      </c>
      <c r="JH43" s="44">
        <v>83</v>
      </c>
      <c r="JI43" s="44">
        <v>172</v>
      </c>
      <c r="JL43" s="40" t="s">
        <v>347</v>
      </c>
      <c r="JM43" s="40" t="s">
        <v>279</v>
      </c>
      <c r="JN43" s="44">
        <v>0.546875</v>
      </c>
      <c r="JO43" s="44">
        <v>1.2068965517241379</v>
      </c>
      <c r="JP43" s="44">
        <v>2.2068965517241379</v>
      </c>
      <c r="JQ43" s="44">
        <v>2014</v>
      </c>
      <c r="JR43" s="44">
        <v>29</v>
      </c>
      <c r="JS43" s="44">
        <v>35</v>
      </c>
      <c r="JT43" s="44">
        <v>64</v>
      </c>
      <c r="JU43"/>
      <c r="JV43" s="40" t="s">
        <v>1341</v>
      </c>
      <c r="JW43" s="40" t="s">
        <v>1262</v>
      </c>
      <c r="JX43" s="44">
        <v>0.67346938775510201</v>
      </c>
      <c r="JY43" s="44">
        <v>2.5384615384615383</v>
      </c>
      <c r="JZ43" s="44">
        <v>3.7692307692307692</v>
      </c>
      <c r="KA43" s="44">
        <v>2023</v>
      </c>
      <c r="KB43" s="44">
        <v>66</v>
      </c>
      <c r="KC43" s="44">
        <v>98</v>
      </c>
      <c r="KD43"/>
      <c r="KF43" s="40" t="s">
        <v>345</v>
      </c>
      <c r="KG43" s="61">
        <v>17.4263015551048</v>
      </c>
      <c r="KH43" s="44">
        <v>76</v>
      </c>
      <c r="KJ43"/>
      <c r="KK43"/>
      <c r="KL43"/>
      <c r="KM43"/>
      <c r="KN43"/>
      <c r="KO43"/>
      <c r="KQ43"/>
      <c r="KR43"/>
      <c r="KS43"/>
      <c r="KT43"/>
      <c r="KU43"/>
      <c r="KV43"/>
      <c r="KX43"/>
      <c r="KY43"/>
      <c r="KZ43"/>
      <c r="LA43"/>
      <c r="LB43"/>
      <c r="LC43"/>
      <c r="LD43"/>
      <c r="LE43"/>
      <c r="LF43"/>
      <c r="LG43"/>
      <c r="LH43"/>
      <c r="LI43"/>
      <c r="LL43"/>
      <c r="LM43"/>
      <c r="LN43"/>
      <c r="LO43"/>
      <c r="LP43"/>
      <c r="LS43"/>
      <c r="LT43"/>
      <c r="LU43"/>
      <c r="LV43"/>
      <c r="LW43"/>
    </row>
    <row r="44" spans="1:335" ht="15">
      <c r="A44" s="74" t="s">
        <v>526</v>
      </c>
      <c r="B44" s="74">
        <v>2017</v>
      </c>
      <c r="C44" s="74">
        <v>2019</v>
      </c>
      <c r="D44" s="89" t="str">
        <f t="shared" si="0"/>
        <v>Jace Bruce, 2019</v>
      </c>
      <c r="E44" s="89" t="str">
        <f t="shared" si="1"/>
        <v>Jace Bruce, 2019-2017</v>
      </c>
      <c r="F44" s="74">
        <v>12</v>
      </c>
      <c r="G44" s="74"/>
      <c r="H44" s="74">
        <v>2</v>
      </c>
      <c r="I44" s="75">
        <f t="shared" si="2"/>
        <v>0</v>
      </c>
      <c r="J44" s="74">
        <v>2</v>
      </c>
      <c r="K44" s="74">
        <v>3</v>
      </c>
      <c r="L44" s="75">
        <f t="shared" si="3"/>
        <v>0.66666666666666663</v>
      </c>
      <c r="M44" s="74">
        <v>4</v>
      </c>
      <c r="N44" s="74">
        <v>6</v>
      </c>
      <c r="O44" s="75">
        <f t="shared" si="4"/>
        <v>0.66666666666666663</v>
      </c>
      <c r="P44" s="74">
        <v>8</v>
      </c>
      <c r="Q44" s="74">
        <v>3</v>
      </c>
      <c r="R44" s="74">
        <v>1</v>
      </c>
      <c r="S44" s="74">
        <v>4</v>
      </c>
      <c r="T44" s="74">
        <v>1</v>
      </c>
      <c r="U44" s="74">
        <v>2</v>
      </c>
      <c r="V44" s="74"/>
      <c r="W44" s="74">
        <v>3</v>
      </c>
      <c r="X44" s="74">
        <v>1</v>
      </c>
      <c r="Y44" s="76">
        <f t="shared" si="5"/>
        <v>0.66666666666666663</v>
      </c>
      <c r="Z44" s="76">
        <f t="shared" si="6"/>
        <v>0.25</v>
      </c>
      <c r="AA44" s="76">
        <f t="shared" si="7"/>
        <v>8.3333333333333329E-2</v>
      </c>
      <c r="AB44" s="76">
        <f t="shared" si="8"/>
        <v>0.33333333333333331</v>
      </c>
      <c r="AC44" s="76">
        <f t="shared" si="9"/>
        <v>8.3333333333333329E-2</v>
      </c>
      <c r="AD44" s="76">
        <f t="shared" si="10"/>
        <v>0.16666666666666666</v>
      </c>
      <c r="AE44" s="76">
        <f t="shared" si="11"/>
        <v>0</v>
      </c>
      <c r="AF44" s="76">
        <f t="shared" si="12"/>
        <v>0.25</v>
      </c>
      <c r="AG44" s="76">
        <f t="shared" si="13"/>
        <v>8.3333333333333329E-2</v>
      </c>
      <c r="AH44" s="69">
        <f t="shared" si="14"/>
        <v>0.16666666666666666</v>
      </c>
      <c r="AI44" s="69">
        <f t="shared" si="15"/>
        <v>0.5</v>
      </c>
      <c r="AJ44" s="70">
        <f t="shared" si="16"/>
        <v>0.4</v>
      </c>
      <c r="AK44" s="69">
        <f t="shared" si="17"/>
        <v>0.41666666666666669</v>
      </c>
      <c r="AM44" s="40" t="s">
        <v>798</v>
      </c>
      <c r="AN44" s="40" t="s">
        <v>732</v>
      </c>
      <c r="AO44" s="61">
        <v>12.666666666666666</v>
      </c>
      <c r="AP44" s="62">
        <v>0.52263374485596703</v>
      </c>
      <c r="AQ44" s="62">
        <v>0.69620253164556967</v>
      </c>
      <c r="AR44" s="44">
        <v>27</v>
      </c>
      <c r="AS44" s="44">
        <v>2019</v>
      </c>
      <c r="AT44" s="59"/>
      <c r="AU44" s="40" t="s">
        <v>738</v>
      </c>
      <c r="AV44" s="40" t="s">
        <v>131</v>
      </c>
      <c r="AW44" s="44">
        <v>304</v>
      </c>
      <c r="AX44" s="44">
        <v>0.37142857142857144</v>
      </c>
      <c r="AY44" s="44">
        <v>0.78947368421052633</v>
      </c>
      <c r="AZ44" s="44">
        <v>28</v>
      </c>
      <c r="BA44" s="44">
        <v>2018</v>
      </c>
      <c r="BB44" s="59"/>
      <c r="BC44" s="40" t="s">
        <v>964</v>
      </c>
      <c r="BD44" s="44">
        <v>5.8947368421052628</v>
      </c>
      <c r="BE44" s="44">
        <v>0.34615384615384615</v>
      </c>
      <c r="BF44" s="44">
        <v>0.7277227722772277</v>
      </c>
      <c r="BG44" s="44">
        <v>76</v>
      </c>
      <c r="BH44" s="44">
        <v>448</v>
      </c>
      <c r="BI44"/>
      <c r="BJ44" s="40" t="s">
        <v>446</v>
      </c>
      <c r="BK44" s="44">
        <v>373</v>
      </c>
      <c r="BL44" s="44">
        <v>0.39779005524861877</v>
      </c>
      <c r="BM44" s="44">
        <v>0.48514851485148514</v>
      </c>
      <c r="BN44" s="44">
        <v>65</v>
      </c>
      <c r="BO44"/>
      <c r="BP44" s="40" t="s">
        <v>476</v>
      </c>
      <c r="BQ44" s="40" t="s">
        <v>464</v>
      </c>
      <c r="BR44" s="44">
        <v>6.0588235294117645</v>
      </c>
      <c r="BS44" s="44">
        <v>1.588235294117647</v>
      </c>
      <c r="BT44" s="44">
        <v>4.4705882352941178</v>
      </c>
      <c r="BU44" s="44">
        <v>17</v>
      </c>
      <c r="BV44" s="44">
        <v>2010</v>
      </c>
      <c r="BX44" s="40" t="s">
        <v>1243</v>
      </c>
      <c r="BY44" s="40" t="s">
        <v>1207</v>
      </c>
      <c r="BZ44" s="44">
        <v>132</v>
      </c>
      <c r="CA44" s="44">
        <v>27</v>
      </c>
      <c r="CB44" s="44">
        <v>105</v>
      </c>
      <c r="CC44" s="44">
        <v>21</v>
      </c>
      <c r="CD44" s="44">
        <v>2021</v>
      </c>
      <c r="CF44" s="40" t="s">
        <v>440</v>
      </c>
      <c r="CG44" s="44">
        <v>3.2307692307692308</v>
      </c>
      <c r="CH44" s="44">
        <v>0.61538461538461542</v>
      </c>
      <c r="CI44" s="44">
        <v>2.6153846153846154</v>
      </c>
      <c r="CJ44" s="44">
        <v>13</v>
      </c>
      <c r="CK44" s="44">
        <v>42</v>
      </c>
      <c r="CL44" s="44">
        <v>8</v>
      </c>
      <c r="CM44" s="44">
        <v>34</v>
      </c>
      <c r="CO44" s="40" t="s">
        <v>964</v>
      </c>
      <c r="CP44" s="44">
        <v>198</v>
      </c>
      <c r="CQ44" s="44">
        <v>41</v>
      </c>
      <c r="CR44" s="44">
        <v>157</v>
      </c>
      <c r="CS44" s="44">
        <v>76</v>
      </c>
      <c r="CU44" s="40" t="s">
        <v>741</v>
      </c>
      <c r="CV44" s="40" t="s">
        <v>733</v>
      </c>
      <c r="CW44" s="44">
        <v>2.8214285714285716</v>
      </c>
      <c r="CX44" s="44">
        <v>1.5714285714285714</v>
      </c>
      <c r="CY44" s="44">
        <v>28</v>
      </c>
      <c r="CZ44" s="44">
        <v>2018</v>
      </c>
      <c r="DB44" s="40" t="s">
        <v>744</v>
      </c>
      <c r="DC44" s="40" t="s">
        <v>129</v>
      </c>
      <c r="DD44" s="44">
        <v>68</v>
      </c>
      <c r="DE44" s="44">
        <v>68</v>
      </c>
      <c r="DF44" s="44">
        <v>23</v>
      </c>
      <c r="DG44" s="44">
        <v>2018</v>
      </c>
      <c r="DI44" s="40" t="s">
        <v>962</v>
      </c>
      <c r="DJ44" s="44">
        <v>1.393939393939394</v>
      </c>
      <c r="DK44" s="44">
        <v>0.84848484848484851</v>
      </c>
      <c r="DL44" s="44">
        <v>33</v>
      </c>
      <c r="DM44" s="44">
        <v>46</v>
      </c>
      <c r="DN44" s="44">
        <v>28</v>
      </c>
      <c r="DO44"/>
      <c r="DP44" s="40" t="s">
        <v>325</v>
      </c>
      <c r="DQ44" s="44">
        <v>80</v>
      </c>
      <c r="DR44" s="44">
        <v>175</v>
      </c>
      <c r="DS44" s="44">
        <v>93</v>
      </c>
      <c r="DT44"/>
      <c r="DU44" s="40" t="s">
        <v>1038</v>
      </c>
      <c r="DV44" s="40" t="s">
        <v>1030</v>
      </c>
      <c r="DW44" s="44">
        <v>2.0588235294117645</v>
      </c>
      <c r="DX44" s="44">
        <v>0</v>
      </c>
      <c r="DY44" s="44">
        <v>17</v>
      </c>
      <c r="DZ44" s="44">
        <v>1996</v>
      </c>
      <c r="EA44"/>
      <c r="EB44" s="40" t="s">
        <v>306</v>
      </c>
      <c r="EC44" s="40" t="s">
        <v>278</v>
      </c>
      <c r="ED44" s="44">
        <v>47</v>
      </c>
      <c r="EE44" s="44">
        <v>66</v>
      </c>
      <c r="EF44" s="44">
        <v>30</v>
      </c>
      <c r="EG44" s="44">
        <v>2014</v>
      </c>
      <c r="EI44" s="40" t="s">
        <v>937</v>
      </c>
      <c r="EJ44" s="44">
        <v>1.1538461538461537</v>
      </c>
      <c r="EK44" s="44">
        <v>0</v>
      </c>
      <c r="EL44" s="44">
        <v>52</v>
      </c>
      <c r="EM44" s="44">
        <v>60</v>
      </c>
      <c r="EN44" s="44"/>
      <c r="EO44"/>
      <c r="EP44" s="40" t="s">
        <v>735</v>
      </c>
      <c r="EQ44" s="44">
        <v>62</v>
      </c>
      <c r="ER44" s="44">
        <v>67</v>
      </c>
      <c r="ES44" s="44">
        <v>70</v>
      </c>
      <c r="ET44"/>
      <c r="EU44" s="40" t="s">
        <v>324</v>
      </c>
      <c r="EV44" s="40" t="s">
        <v>325</v>
      </c>
      <c r="EW44" s="44">
        <v>0.17241379310344829</v>
      </c>
      <c r="EX44" s="44">
        <v>1.5172413793103448</v>
      </c>
      <c r="EY44" s="44">
        <v>29</v>
      </c>
      <c r="EZ44" s="44">
        <v>2013</v>
      </c>
      <c r="FB44" s="40" t="s">
        <v>534</v>
      </c>
      <c r="FC44" s="40" t="s">
        <v>130</v>
      </c>
      <c r="FD44" s="44">
        <v>4</v>
      </c>
      <c r="FE44" s="44">
        <v>43</v>
      </c>
      <c r="FF44" s="44">
        <v>25</v>
      </c>
      <c r="FG44" s="44">
        <v>2017</v>
      </c>
      <c r="FI44" s="40" t="s">
        <v>539</v>
      </c>
      <c r="FJ44" s="44">
        <v>3.2786885245901641E-2</v>
      </c>
      <c r="FK44" s="44">
        <v>1.0819672131147542</v>
      </c>
      <c r="FL44" s="44">
        <v>61</v>
      </c>
      <c r="FM44" s="44">
        <v>2</v>
      </c>
      <c r="FN44" s="44">
        <v>66</v>
      </c>
      <c r="FO44"/>
      <c r="FP44" s="40" t="s">
        <v>536</v>
      </c>
      <c r="FQ44" s="44">
        <v>2</v>
      </c>
      <c r="FR44" s="44">
        <v>49</v>
      </c>
      <c r="FS44" s="44">
        <v>77</v>
      </c>
      <c r="FU44" s="274" t="s">
        <v>450</v>
      </c>
      <c r="FV44" s="274" t="s">
        <v>446</v>
      </c>
      <c r="FW44" s="294">
        <v>0.36842105263157893</v>
      </c>
      <c r="FX44" s="281">
        <v>1.5833333333333333</v>
      </c>
      <c r="FY44" s="281">
        <v>0.58333333333333337</v>
      </c>
      <c r="FZ44" s="281">
        <v>24</v>
      </c>
      <c r="GA44" s="281">
        <v>2008</v>
      </c>
      <c r="GB44" s="281">
        <v>14</v>
      </c>
      <c r="GC44" s="282">
        <v>38</v>
      </c>
      <c r="GJ44" s="274" t="s">
        <v>481</v>
      </c>
      <c r="GK44" s="274" t="s">
        <v>464</v>
      </c>
      <c r="GL44" s="280">
        <v>0.33333333333333331</v>
      </c>
      <c r="GM44" s="281">
        <v>1.64</v>
      </c>
      <c r="GN44" s="281">
        <v>4.92</v>
      </c>
      <c r="GO44" s="281">
        <v>2008</v>
      </c>
      <c r="GP44" s="281">
        <v>41</v>
      </c>
      <c r="GQ44" s="282">
        <v>123</v>
      </c>
      <c r="GS44" s="274" t="s">
        <v>481</v>
      </c>
      <c r="GT44" s="274" t="s">
        <v>464</v>
      </c>
      <c r="GU44" s="280">
        <v>0.33333333333333331</v>
      </c>
      <c r="GV44" s="281">
        <v>41</v>
      </c>
      <c r="GW44" s="281">
        <v>123</v>
      </c>
      <c r="GX44" s="282">
        <v>2008</v>
      </c>
      <c r="GZ44" s="40" t="s">
        <v>471</v>
      </c>
      <c r="HA44" s="44"/>
      <c r="HB44" s="44">
        <v>1</v>
      </c>
      <c r="HC44" s="44">
        <v>4</v>
      </c>
      <c r="HD44" s="44">
        <v>16</v>
      </c>
      <c r="HE44" s="44">
        <v>3</v>
      </c>
      <c r="HF44" s="44">
        <v>4</v>
      </c>
      <c r="HG44" s="44">
        <v>4</v>
      </c>
      <c r="HH44" s="44">
        <v>17</v>
      </c>
      <c r="HI44" s="44">
        <v>12</v>
      </c>
      <c r="HJ44" s="44">
        <v>0</v>
      </c>
      <c r="HK44" s="44">
        <v>0.23529411764705882</v>
      </c>
      <c r="HL44" s="44">
        <v>0.75</v>
      </c>
      <c r="HM44" s="44">
        <v>0</v>
      </c>
      <c r="HN44" s="44">
        <v>8.3333333333333329E-2</v>
      </c>
      <c r="HO44" s="44">
        <v>0.33333333333333331</v>
      </c>
      <c r="HP44" s="44">
        <v>1.4166666666666667</v>
      </c>
      <c r="HQ44" s="44">
        <v>0.25</v>
      </c>
      <c r="HR44" s="44">
        <v>0.33333333333333331</v>
      </c>
      <c r="HS44"/>
      <c r="HT44" s="40" t="s">
        <v>277</v>
      </c>
      <c r="HU44" s="44">
        <v>0.26356589147286824</v>
      </c>
      <c r="HV44" s="44">
        <v>0.29565217391304349</v>
      </c>
      <c r="HW44" s="44">
        <v>1.1217391304347826</v>
      </c>
      <c r="HX44" s="44">
        <v>115</v>
      </c>
      <c r="HY44" s="44">
        <v>34</v>
      </c>
      <c r="HZ44" s="44">
        <v>129</v>
      </c>
      <c r="IA44"/>
      <c r="IB44" s="40" t="s">
        <v>439</v>
      </c>
      <c r="IC44" s="44">
        <v>0.4107142857142857</v>
      </c>
      <c r="ID44" s="44">
        <v>0.45098039215686275</v>
      </c>
      <c r="IE44" s="44">
        <v>1.0980392156862746</v>
      </c>
      <c r="IF44" s="44">
        <v>51</v>
      </c>
      <c r="IG44" s="44">
        <v>23</v>
      </c>
      <c r="IH44" s="44">
        <v>56</v>
      </c>
      <c r="IJ44" s="40" t="s">
        <v>1153</v>
      </c>
      <c r="IK44" s="88">
        <v>0.57307692307692304</v>
      </c>
      <c r="IL44" s="44">
        <v>2.403225806451613</v>
      </c>
      <c r="IM44" s="44">
        <v>4.193548387096774</v>
      </c>
      <c r="IN44" s="44">
        <v>62</v>
      </c>
      <c r="IO44" s="44">
        <v>149</v>
      </c>
      <c r="IP44" s="44">
        <v>260</v>
      </c>
      <c r="IR44" s="40" t="s">
        <v>1340</v>
      </c>
      <c r="IS44" s="40" t="s">
        <v>1264</v>
      </c>
      <c r="IT44" s="44">
        <v>0.49675324675324678</v>
      </c>
      <c r="IU44" s="44">
        <v>6.12</v>
      </c>
      <c r="IV44" s="44">
        <v>12.32</v>
      </c>
      <c r="IW44" s="44">
        <v>25</v>
      </c>
      <c r="IX44" s="44">
        <v>2023</v>
      </c>
      <c r="IY44" s="44">
        <v>153</v>
      </c>
      <c r="IZ44" s="44">
        <v>308</v>
      </c>
      <c r="JA44"/>
      <c r="JB44" s="40" t="s">
        <v>1341</v>
      </c>
      <c r="JC44" s="40" t="s">
        <v>1262</v>
      </c>
      <c r="JD44" s="44">
        <v>0.48068669527896996</v>
      </c>
      <c r="JE44" s="44">
        <v>4.3076923076923075</v>
      </c>
      <c r="JF44" s="44">
        <v>8.9615384615384617</v>
      </c>
      <c r="JG44" s="44">
        <v>2023</v>
      </c>
      <c r="JH44" s="44">
        <v>112</v>
      </c>
      <c r="JI44" s="44">
        <v>233</v>
      </c>
      <c r="JL44" s="40" t="s">
        <v>346</v>
      </c>
      <c r="JM44" s="40" t="s">
        <v>345</v>
      </c>
      <c r="JN44" s="44">
        <v>0.38805970149253732</v>
      </c>
      <c r="JO44" s="44">
        <v>0.89655172413793105</v>
      </c>
      <c r="JP44" s="44">
        <v>2.3103448275862069</v>
      </c>
      <c r="JQ44" s="44">
        <v>2013</v>
      </c>
      <c r="JR44" s="44">
        <v>29</v>
      </c>
      <c r="JS44" s="44">
        <v>26</v>
      </c>
      <c r="JT44" s="44">
        <v>67</v>
      </c>
      <c r="JU44"/>
      <c r="JV44" s="40" t="s">
        <v>1280</v>
      </c>
      <c r="JW44" s="40" t="s">
        <v>1207</v>
      </c>
      <c r="JX44" s="44">
        <v>0.67307692307692313</v>
      </c>
      <c r="JY44" s="44">
        <v>1.4</v>
      </c>
      <c r="JZ44" s="44">
        <v>2.08</v>
      </c>
      <c r="KA44" s="44">
        <v>2022</v>
      </c>
      <c r="KB44" s="44">
        <v>35</v>
      </c>
      <c r="KC44" s="44">
        <v>52</v>
      </c>
      <c r="KD44"/>
      <c r="KF44" s="40" t="s">
        <v>130</v>
      </c>
      <c r="KG44" s="61">
        <v>17.314179894179894</v>
      </c>
      <c r="KH44" s="44">
        <v>107</v>
      </c>
      <c r="KJ44"/>
      <c r="KK44"/>
      <c r="KL44"/>
      <c r="KM44"/>
      <c r="KN44"/>
      <c r="KO44"/>
      <c r="KQ44"/>
      <c r="KR44"/>
      <c r="KS44"/>
      <c r="KT44"/>
      <c r="KU44"/>
      <c r="KV44"/>
      <c r="KX44"/>
      <c r="KY44"/>
      <c r="KZ44"/>
      <c r="LA44"/>
      <c r="LB44"/>
      <c r="LC44"/>
      <c r="LD44"/>
      <c r="LE44"/>
      <c r="LF44"/>
      <c r="LG44"/>
      <c r="LH44"/>
      <c r="LI44"/>
      <c r="LL44"/>
      <c r="LM44"/>
      <c r="LN44"/>
      <c r="LO44"/>
      <c r="LP44"/>
      <c r="LS44"/>
      <c r="LT44"/>
      <c r="LU44"/>
      <c r="LV44"/>
      <c r="LW44"/>
    </row>
    <row r="45" spans="1:335" ht="15">
      <c r="A45" s="74" t="s">
        <v>527</v>
      </c>
      <c r="B45" s="74">
        <v>2017</v>
      </c>
      <c r="C45" s="74">
        <v>2019</v>
      </c>
      <c r="D45" s="89" t="str">
        <f t="shared" si="0"/>
        <v>Clayton Louderback, 2019</v>
      </c>
      <c r="E45" s="89" t="str">
        <f t="shared" si="1"/>
        <v>Clayton Louderback, 2019-2017</v>
      </c>
      <c r="F45" s="74">
        <v>16</v>
      </c>
      <c r="G45" s="74">
        <v>13</v>
      </c>
      <c r="H45" s="74">
        <v>42</v>
      </c>
      <c r="I45" s="75">
        <f t="shared" si="2"/>
        <v>0.30952380952380953</v>
      </c>
      <c r="J45" s="74">
        <v>74</v>
      </c>
      <c r="K45" s="74">
        <v>140</v>
      </c>
      <c r="L45" s="75">
        <v>0.53</v>
      </c>
      <c r="M45" s="74">
        <v>70</v>
      </c>
      <c r="N45" s="74">
        <v>98</v>
      </c>
      <c r="O45" s="75">
        <v>0.71</v>
      </c>
      <c r="P45" s="74">
        <v>257</v>
      </c>
      <c r="Q45" s="74">
        <v>40</v>
      </c>
      <c r="R45" s="74">
        <v>73</v>
      </c>
      <c r="S45" s="74">
        <v>113</v>
      </c>
      <c r="T45" s="74">
        <v>35</v>
      </c>
      <c r="U45" s="74">
        <v>20</v>
      </c>
      <c r="V45" s="74"/>
      <c r="W45" s="74">
        <v>38</v>
      </c>
      <c r="X45" s="74">
        <v>42</v>
      </c>
      <c r="Y45" s="76">
        <f t="shared" si="5"/>
        <v>16.0625</v>
      </c>
      <c r="Z45" s="76">
        <f t="shared" si="6"/>
        <v>2.5</v>
      </c>
      <c r="AA45" s="76">
        <f t="shared" si="7"/>
        <v>4.5625</v>
      </c>
      <c r="AB45" s="76">
        <f t="shared" si="8"/>
        <v>7.0625</v>
      </c>
      <c r="AC45" s="76">
        <f t="shared" si="9"/>
        <v>2.1875</v>
      </c>
      <c r="AD45" s="76">
        <f t="shared" si="10"/>
        <v>1.25</v>
      </c>
      <c r="AE45" s="76">
        <f t="shared" si="11"/>
        <v>0</v>
      </c>
      <c r="AF45" s="76">
        <f t="shared" si="12"/>
        <v>2.375</v>
      </c>
      <c r="AG45" s="76">
        <f t="shared" si="13"/>
        <v>2.625</v>
      </c>
      <c r="AH45" s="69">
        <f t="shared" si="14"/>
        <v>2.625</v>
      </c>
      <c r="AI45" s="69">
        <f t="shared" si="15"/>
        <v>6.125</v>
      </c>
      <c r="AJ45" s="70">
        <f t="shared" si="16"/>
        <v>0.47802197802197804</v>
      </c>
      <c r="AK45" s="69">
        <f t="shared" si="17"/>
        <v>11.375</v>
      </c>
      <c r="AM45" s="40" t="s">
        <v>283</v>
      </c>
      <c r="AN45" s="40" t="s">
        <v>277</v>
      </c>
      <c r="AO45" s="61">
        <v>12.37037037037037</v>
      </c>
      <c r="AP45" s="62">
        <v>0.37579617834394907</v>
      </c>
      <c r="AQ45" s="62">
        <v>0.51724137931034486</v>
      </c>
      <c r="AR45" s="44">
        <v>27</v>
      </c>
      <c r="AS45" s="44">
        <v>2015</v>
      </c>
      <c r="AT45" s="59"/>
      <c r="AU45" s="40" t="s">
        <v>1099</v>
      </c>
      <c r="AV45" s="40" t="s">
        <v>1096</v>
      </c>
      <c r="AW45" s="44">
        <v>299</v>
      </c>
      <c r="AX45" s="44">
        <v>0.40930232558139534</v>
      </c>
      <c r="AY45" s="44">
        <v>0.73793103448275865</v>
      </c>
      <c r="AZ45" s="44">
        <v>23</v>
      </c>
      <c r="BA45" s="44">
        <v>1994</v>
      </c>
      <c r="BB45" s="59"/>
      <c r="BC45" s="40" t="s">
        <v>1266</v>
      </c>
      <c r="BD45" s="44">
        <v>5.8666666666666663</v>
      </c>
      <c r="BE45" s="44">
        <v>0.42499999999999999</v>
      </c>
      <c r="BF45" s="44">
        <v>0.55172413793103448</v>
      </c>
      <c r="BG45" s="44">
        <v>60</v>
      </c>
      <c r="BH45" s="44">
        <v>352</v>
      </c>
      <c r="BI45"/>
      <c r="BJ45" s="40" t="s">
        <v>1266</v>
      </c>
      <c r="BK45" s="44">
        <v>352</v>
      </c>
      <c r="BL45" s="44">
        <v>0.42499999999999999</v>
      </c>
      <c r="BM45" s="44">
        <v>0.55172413793103448</v>
      </c>
      <c r="BN45" s="44">
        <v>60</v>
      </c>
      <c r="BO45"/>
      <c r="BP45" s="40" t="s">
        <v>430</v>
      </c>
      <c r="BQ45" s="40" t="s">
        <v>425</v>
      </c>
      <c r="BR45" s="44">
        <v>6.0384615384615383</v>
      </c>
      <c r="BS45" s="44">
        <v>2.3846153846153846</v>
      </c>
      <c r="BT45" s="44">
        <v>3.6538461538461537</v>
      </c>
      <c r="BU45" s="44">
        <v>26</v>
      </c>
      <c r="BV45" s="44">
        <v>2008</v>
      </c>
      <c r="BX45" s="40" t="s">
        <v>1245</v>
      </c>
      <c r="BY45" s="40" t="s">
        <v>793</v>
      </c>
      <c r="BZ45" s="44">
        <v>132</v>
      </c>
      <c r="CA45" s="44">
        <v>52</v>
      </c>
      <c r="CB45" s="44">
        <v>83</v>
      </c>
      <c r="CC45" s="44">
        <v>21</v>
      </c>
      <c r="CD45" s="44">
        <v>2021</v>
      </c>
      <c r="CF45" s="40" t="s">
        <v>962</v>
      </c>
      <c r="CG45" s="44">
        <v>3.2121212121212119</v>
      </c>
      <c r="CH45" s="44">
        <v>1.0303030303030303</v>
      </c>
      <c r="CI45" s="44">
        <v>2.1818181818181817</v>
      </c>
      <c r="CJ45" s="44">
        <v>33</v>
      </c>
      <c r="CK45" s="44">
        <v>106</v>
      </c>
      <c r="CL45" s="44">
        <v>34</v>
      </c>
      <c r="CM45" s="44">
        <v>72</v>
      </c>
      <c r="CO45" s="40" t="s">
        <v>464</v>
      </c>
      <c r="CP45" s="44">
        <v>195</v>
      </c>
      <c r="CQ45" s="44">
        <v>41</v>
      </c>
      <c r="CR45" s="44">
        <v>154</v>
      </c>
      <c r="CS45" s="44">
        <v>59</v>
      </c>
      <c r="CU45" s="40" t="s">
        <v>534</v>
      </c>
      <c r="CV45" s="40" t="s">
        <v>130</v>
      </c>
      <c r="CW45" s="44">
        <v>2.8</v>
      </c>
      <c r="CX45" s="44">
        <v>1.72</v>
      </c>
      <c r="CY45" s="44">
        <v>25</v>
      </c>
      <c r="CZ45" s="44">
        <v>2017</v>
      </c>
      <c r="DB45" s="40" t="s">
        <v>1038</v>
      </c>
      <c r="DC45" s="40" t="s">
        <v>1030</v>
      </c>
      <c r="DD45" s="44">
        <v>68</v>
      </c>
      <c r="DE45" s="44">
        <v>54</v>
      </c>
      <c r="DF45" s="44">
        <v>17</v>
      </c>
      <c r="DG45" s="44">
        <v>1996</v>
      </c>
      <c r="DI45" s="40" t="s">
        <v>440</v>
      </c>
      <c r="DJ45" s="44">
        <v>1.3846153846153846</v>
      </c>
      <c r="DK45" s="44">
        <v>4.8461538461538458</v>
      </c>
      <c r="DL45" s="44">
        <v>13</v>
      </c>
      <c r="DM45" s="44">
        <v>18</v>
      </c>
      <c r="DN45" s="44">
        <v>63</v>
      </c>
      <c r="DO45"/>
      <c r="DP45" s="40" t="s">
        <v>1003</v>
      </c>
      <c r="DQ45" s="44">
        <v>75</v>
      </c>
      <c r="DR45" s="44">
        <v>171</v>
      </c>
      <c r="DS45" s="44">
        <v>66</v>
      </c>
      <c r="DT45"/>
      <c r="DU45" s="40" t="s">
        <v>1037</v>
      </c>
      <c r="DV45" s="40" t="s">
        <v>997</v>
      </c>
      <c r="DW45" s="44">
        <v>2.0454545454545454</v>
      </c>
      <c r="DX45" s="44">
        <v>0</v>
      </c>
      <c r="DY45" s="44">
        <v>22</v>
      </c>
      <c r="DZ45" s="44">
        <v>1996</v>
      </c>
      <c r="EA45"/>
      <c r="EB45" s="40" t="s">
        <v>427</v>
      </c>
      <c r="EC45" s="40" t="s">
        <v>390</v>
      </c>
      <c r="ED45" s="44">
        <v>47</v>
      </c>
      <c r="EE45" s="44"/>
      <c r="EF45" s="44">
        <v>22</v>
      </c>
      <c r="EG45" s="44">
        <v>2008</v>
      </c>
      <c r="EI45" s="40" t="s">
        <v>1060</v>
      </c>
      <c r="EJ45" s="44">
        <v>1.1458333333333333</v>
      </c>
      <c r="EK45" s="44">
        <v>0</v>
      </c>
      <c r="EL45" s="44">
        <v>48</v>
      </c>
      <c r="EM45" s="44">
        <v>55</v>
      </c>
      <c r="EN45" s="44"/>
      <c r="EO45"/>
      <c r="EP45" s="40" t="s">
        <v>330</v>
      </c>
      <c r="EQ45" s="44">
        <v>61</v>
      </c>
      <c r="ER45" s="44">
        <v>39</v>
      </c>
      <c r="ES45" s="44">
        <v>78</v>
      </c>
      <c r="ET45"/>
      <c r="EU45" s="40" t="s">
        <v>495</v>
      </c>
      <c r="EV45" s="40" t="s">
        <v>474</v>
      </c>
      <c r="EW45" s="44">
        <v>0.16666666666666666</v>
      </c>
      <c r="EX45" s="44">
        <v>0.66666666666666663</v>
      </c>
      <c r="EY45" s="44">
        <v>12</v>
      </c>
      <c r="EZ45" s="44">
        <v>2009</v>
      </c>
      <c r="FB45" s="40" t="s">
        <v>797</v>
      </c>
      <c r="FC45" s="40" t="s">
        <v>129</v>
      </c>
      <c r="FD45" s="44">
        <v>4</v>
      </c>
      <c r="FE45" s="44">
        <v>46</v>
      </c>
      <c r="FF45" s="44">
        <v>27</v>
      </c>
      <c r="FG45" s="44">
        <v>2019</v>
      </c>
      <c r="FI45" s="40" t="s">
        <v>250</v>
      </c>
      <c r="FJ45" s="44">
        <v>2.9702970297029702E-2</v>
      </c>
      <c r="FK45" s="44">
        <v>1.6435643564356435</v>
      </c>
      <c r="FL45" s="44">
        <v>101</v>
      </c>
      <c r="FM45" s="44">
        <v>3</v>
      </c>
      <c r="FN45" s="44">
        <v>166</v>
      </c>
      <c r="FO45"/>
      <c r="FP45" s="40" t="s">
        <v>474</v>
      </c>
      <c r="FQ45" s="44">
        <v>2</v>
      </c>
      <c r="FR45" s="44">
        <v>8</v>
      </c>
      <c r="FS45" s="44">
        <v>14</v>
      </c>
      <c r="FU45" s="274" t="s">
        <v>1209</v>
      </c>
      <c r="FV45" s="274" t="s">
        <v>732</v>
      </c>
      <c r="FW45" s="294">
        <v>0.36440677966101692</v>
      </c>
      <c r="FX45" s="281">
        <v>4.5384615384615383</v>
      </c>
      <c r="FY45" s="281">
        <v>1.6538461538461537</v>
      </c>
      <c r="FZ45" s="281">
        <v>26</v>
      </c>
      <c r="GA45" s="281">
        <v>2020</v>
      </c>
      <c r="GB45" s="281">
        <v>43</v>
      </c>
      <c r="GC45" s="282">
        <v>118</v>
      </c>
      <c r="GJ45" s="274" t="s">
        <v>1159</v>
      </c>
      <c r="GK45" s="274" t="s">
        <v>1126</v>
      </c>
      <c r="GL45" s="280">
        <v>0.33333333333333331</v>
      </c>
      <c r="GM45" s="281">
        <v>0.90476190476190477</v>
      </c>
      <c r="GN45" s="281">
        <v>2.7142857142857144</v>
      </c>
      <c r="GO45" s="281">
        <v>1992</v>
      </c>
      <c r="GP45" s="281">
        <v>19</v>
      </c>
      <c r="GQ45" s="282">
        <v>57</v>
      </c>
      <c r="GS45" s="274" t="s">
        <v>1159</v>
      </c>
      <c r="GT45" s="274" t="s">
        <v>1126</v>
      </c>
      <c r="GU45" s="280">
        <v>0.33333333333333331</v>
      </c>
      <c r="GV45" s="281">
        <v>19</v>
      </c>
      <c r="GW45" s="281">
        <v>57</v>
      </c>
      <c r="GX45" s="282">
        <v>1992</v>
      </c>
      <c r="GZ45" s="40" t="s">
        <v>465</v>
      </c>
      <c r="HA45" s="44"/>
      <c r="HB45" s="44"/>
      <c r="HC45" s="44">
        <v>29</v>
      </c>
      <c r="HD45" s="44">
        <v>90</v>
      </c>
      <c r="HE45" s="44">
        <v>18</v>
      </c>
      <c r="HF45" s="44">
        <v>31</v>
      </c>
      <c r="HG45" s="44">
        <v>29</v>
      </c>
      <c r="HH45" s="44">
        <v>90</v>
      </c>
      <c r="HI45" s="44">
        <v>34</v>
      </c>
      <c r="HJ45" s="44" t="e">
        <v>#DIV/0!</v>
      </c>
      <c r="HK45" s="44">
        <v>0.32222222222222224</v>
      </c>
      <c r="HL45" s="44">
        <v>0.58064516129032262</v>
      </c>
      <c r="HM45" s="44">
        <v>0</v>
      </c>
      <c r="HN45" s="44">
        <v>0</v>
      </c>
      <c r="HO45" s="44">
        <v>0.8529411764705882</v>
      </c>
      <c r="HP45" s="44">
        <v>2.6470588235294117</v>
      </c>
      <c r="HQ45" s="44">
        <v>0.52941176470588236</v>
      </c>
      <c r="HR45" s="44">
        <v>0.91176470588235292</v>
      </c>
      <c r="HS45"/>
      <c r="HT45" s="40" t="s">
        <v>1091</v>
      </c>
      <c r="HU45" s="44">
        <v>0.26344086021505375</v>
      </c>
      <c r="HV45" s="44">
        <v>1.0652173913043479</v>
      </c>
      <c r="HW45" s="44">
        <v>4.0434782608695654</v>
      </c>
      <c r="HX45" s="44">
        <v>46</v>
      </c>
      <c r="HY45" s="44">
        <v>49</v>
      </c>
      <c r="HZ45" s="44">
        <v>186</v>
      </c>
      <c r="IA45"/>
      <c r="IB45" s="40" t="s">
        <v>1126</v>
      </c>
      <c r="IC45" s="44">
        <v>0.40858725761772852</v>
      </c>
      <c r="ID45" s="44">
        <v>4.4696969696969697</v>
      </c>
      <c r="IE45" s="44">
        <v>10.939393939393939</v>
      </c>
      <c r="IF45" s="44">
        <v>66</v>
      </c>
      <c r="IG45" s="44">
        <v>295</v>
      </c>
      <c r="IH45" s="44">
        <v>722</v>
      </c>
      <c r="IJ45" s="40" t="s">
        <v>133</v>
      </c>
      <c r="IK45" s="88">
        <v>0.57258064516129037</v>
      </c>
      <c r="IL45" s="44">
        <v>2.6296296296296298</v>
      </c>
      <c r="IM45" s="44">
        <v>4.5925925925925926</v>
      </c>
      <c r="IN45" s="44">
        <v>27</v>
      </c>
      <c r="IO45" s="44">
        <v>71</v>
      </c>
      <c r="IP45" s="44">
        <v>124</v>
      </c>
      <c r="IR45" s="40" t="s">
        <v>1242</v>
      </c>
      <c r="IS45" s="40" t="s">
        <v>733</v>
      </c>
      <c r="IT45" s="44">
        <v>0.4921875</v>
      </c>
      <c r="IU45" s="44">
        <v>3</v>
      </c>
      <c r="IV45" s="44">
        <v>6.0952380952380949</v>
      </c>
      <c r="IW45" s="44">
        <v>21</v>
      </c>
      <c r="IX45" s="44">
        <v>2021</v>
      </c>
      <c r="IY45" s="44">
        <v>63</v>
      </c>
      <c r="IZ45" s="44">
        <v>128</v>
      </c>
      <c r="JA45"/>
      <c r="JB45" s="40" t="s">
        <v>1208</v>
      </c>
      <c r="JC45" s="40" t="s">
        <v>1207</v>
      </c>
      <c r="JD45" s="44">
        <v>0.48010610079575594</v>
      </c>
      <c r="JE45" s="44">
        <v>6.9615384615384617</v>
      </c>
      <c r="JF45" s="44">
        <v>14.5</v>
      </c>
      <c r="JG45" s="44">
        <v>2020</v>
      </c>
      <c r="JH45" s="44">
        <v>181</v>
      </c>
      <c r="JI45" s="44">
        <v>377</v>
      </c>
      <c r="JL45" s="40" t="s">
        <v>348</v>
      </c>
      <c r="JM45" s="40" t="s">
        <v>279</v>
      </c>
      <c r="JN45" s="44">
        <v>0.6</v>
      </c>
      <c r="JO45" s="44">
        <v>0.62068965517241381</v>
      </c>
      <c r="JP45" s="44">
        <v>1.0344827586206897</v>
      </c>
      <c r="JQ45" s="44">
        <v>2013</v>
      </c>
      <c r="JR45" s="44">
        <v>29</v>
      </c>
      <c r="JS45" s="44">
        <v>18</v>
      </c>
      <c r="JT45" s="44">
        <v>30</v>
      </c>
      <c r="JU45"/>
      <c r="JV45" s="40" t="s">
        <v>1010</v>
      </c>
      <c r="JW45" s="40" t="s">
        <v>964</v>
      </c>
      <c r="JX45" s="44">
        <v>0.67032967032967028</v>
      </c>
      <c r="JY45" s="44">
        <v>2.652173913043478</v>
      </c>
      <c r="JZ45" s="44">
        <v>3.9565217391304346</v>
      </c>
      <c r="KA45" s="44">
        <v>1997</v>
      </c>
      <c r="KB45" s="44">
        <v>61</v>
      </c>
      <c r="KC45" s="44">
        <v>91</v>
      </c>
      <c r="KD45"/>
      <c r="KF45" s="40" t="s">
        <v>968</v>
      </c>
      <c r="KG45" s="61">
        <v>15.243788819875776</v>
      </c>
      <c r="KH45" s="44">
        <v>57</v>
      </c>
      <c r="KJ45"/>
      <c r="KK45"/>
      <c r="KL45"/>
      <c r="KM45"/>
      <c r="KN45"/>
      <c r="KO45"/>
      <c r="KQ45"/>
      <c r="KR45"/>
      <c r="KS45"/>
      <c r="KT45"/>
      <c r="KU45"/>
      <c r="KV45"/>
      <c r="KX45"/>
      <c r="KY45"/>
      <c r="KZ45"/>
      <c r="LA45"/>
      <c r="LB45"/>
      <c r="LC45"/>
      <c r="LD45"/>
      <c r="LE45"/>
      <c r="LF45"/>
      <c r="LG45"/>
      <c r="LH45"/>
      <c r="LI45"/>
      <c r="LL45"/>
      <c r="LM45"/>
      <c r="LN45"/>
      <c r="LO45"/>
      <c r="LP45"/>
      <c r="LS45"/>
      <c r="LT45"/>
      <c r="LU45"/>
      <c r="LV45"/>
      <c r="LW45"/>
    </row>
    <row r="46" spans="1:335" ht="15">
      <c r="A46" s="74" t="s">
        <v>528</v>
      </c>
      <c r="B46" s="74">
        <v>2017</v>
      </c>
      <c r="C46" s="74">
        <v>2019</v>
      </c>
      <c r="D46" s="89" t="str">
        <f t="shared" si="0"/>
        <v>Aaron Strandlien, 2019</v>
      </c>
      <c r="E46" s="89" t="str">
        <f t="shared" si="1"/>
        <v>Aaron Strandlien, 2019-2017</v>
      </c>
      <c r="F46" s="74">
        <v>1</v>
      </c>
      <c r="G46" s="74"/>
      <c r="H46" s="74"/>
      <c r="I46" s="75" t="e">
        <f t="shared" si="2"/>
        <v>#DIV/0!</v>
      </c>
      <c r="J46" s="74"/>
      <c r="K46" s="74"/>
      <c r="L46" s="75" t="e">
        <f>J46/K46</f>
        <v>#DIV/0!</v>
      </c>
      <c r="M46" s="74"/>
      <c r="N46" s="74"/>
      <c r="O46" s="75" t="e">
        <f>M46/N46</f>
        <v>#DIV/0!</v>
      </c>
      <c r="P46" s="74"/>
      <c r="Q46" s="74"/>
      <c r="R46" s="74"/>
      <c r="S46" s="74"/>
      <c r="T46" s="74"/>
      <c r="U46" s="74"/>
      <c r="V46" s="74"/>
      <c r="W46" s="74">
        <v>1</v>
      </c>
      <c r="X46" s="74">
        <v>1</v>
      </c>
      <c r="Y46" s="76">
        <f t="shared" si="5"/>
        <v>0</v>
      </c>
      <c r="Z46" s="76">
        <f t="shared" si="6"/>
        <v>0</v>
      </c>
      <c r="AA46" s="76">
        <f t="shared" si="7"/>
        <v>0</v>
      </c>
      <c r="AB46" s="76">
        <f t="shared" si="8"/>
        <v>0</v>
      </c>
      <c r="AC46" s="76">
        <f t="shared" si="9"/>
        <v>0</v>
      </c>
      <c r="AD46" s="76">
        <f t="shared" si="10"/>
        <v>0</v>
      </c>
      <c r="AE46" s="76">
        <f t="shared" si="11"/>
        <v>0</v>
      </c>
      <c r="AF46" s="76">
        <f t="shared" si="12"/>
        <v>1</v>
      </c>
      <c r="AG46" s="76">
        <f t="shared" si="13"/>
        <v>1</v>
      </c>
      <c r="AH46" s="69">
        <f t="shared" si="14"/>
        <v>0</v>
      </c>
      <c r="AI46" s="69">
        <f t="shared" si="15"/>
        <v>0</v>
      </c>
      <c r="AJ46" s="70">
        <f t="shared" si="16"/>
        <v>0</v>
      </c>
      <c r="AK46" s="69">
        <f t="shared" si="17"/>
        <v>0</v>
      </c>
      <c r="AM46" s="40" t="s">
        <v>1184</v>
      </c>
      <c r="AN46" s="40" t="s">
        <v>1179</v>
      </c>
      <c r="AO46" s="61">
        <v>12.35</v>
      </c>
      <c r="AP46" s="62">
        <v>0.42056074766355139</v>
      </c>
      <c r="AQ46" s="62">
        <v>0.55102040816326525</v>
      </c>
      <c r="AR46" s="44">
        <v>20</v>
      </c>
      <c r="AS46" s="44">
        <v>1991</v>
      </c>
      <c r="AT46" s="59"/>
      <c r="AU46" s="40" t="s">
        <v>1283</v>
      </c>
      <c r="AV46" s="40" t="s">
        <v>794</v>
      </c>
      <c r="AW46" s="44">
        <v>290</v>
      </c>
      <c r="AX46" s="44">
        <v>0.43568464730290457</v>
      </c>
      <c r="AY46" s="44">
        <v>0.56521739130434778</v>
      </c>
      <c r="AZ46" s="44">
        <v>27</v>
      </c>
      <c r="BA46" s="44">
        <v>2022</v>
      </c>
      <c r="BB46" s="59"/>
      <c r="BC46" s="40" t="s">
        <v>452</v>
      </c>
      <c r="BD46" s="44">
        <v>5.75</v>
      </c>
      <c r="BE46" s="44">
        <v>0.27</v>
      </c>
      <c r="BF46" s="44">
        <v>0.3783783783783784</v>
      </c>
      <c r="BG46" s="44">
        <v>12</v>
      </c>
      <c r="BH46" s="44">
        <v>69</v>
      </c>
      <c r="BI46"/>
      <c r="BJ46" s="40" t="s">
        <v>250</v>
      </c>
      <c r="BK46" s="44">
        <v>332</v>
      </c>
      <c r="BL46" s="44">
        <v>0.34526854219948849</v>
      </c>
      <c r="BM46" s="44">
        <v>0.39864864864864863</v>
      </c>
      <c r="BN46" s="44">
        <v>101</v>
      </c>
      <c r="BO46"/>
      <c r="BP46" s="40" t="s">
        <v>1066</v>
      </c>
      <c r="BQ46" s="40" t="s">
        <v>1067</v>
      </c>
      <c r="BR46" s="44">
        <v>5.916666666666667</v>
      </c>
      <c r="BS46" s="44">
        <v>2.5</v>
      </c>
      <c r="BT46" s="44">
        <v>3.4166666666666665</v>
      </c>
      <c r="BU46" s="44">
        <v>12</v>
      </c>
      <c r="BV46" s="44">
        <v>1995</v>
      </c>
      <c r="BX46" s="40" t="s">
        <v>282</v>
      </c>
      <c r="BY46" s="40" t="s">
        <v>279</v>
      </c>
      <c r="BZ46" s="44">
        <v>131</v>
      </c>
      <c r="CA46" s="44">
        <v>58</v>
      </c>
      <c r="CB46" s="44">
        <v>73</v>
      </c>
      <c r="CC46" s="44">
        <v>27</v>
      </c>
      <c r="CD46" s="44">
        <v>2015</v>
      </c>
      <c r="CF46" s="40" t="s">
        <v>969</v>
      </c>
      <c r="CG46" s="44">
        <v>3.2083333333333335</v>
      </c>
      <c r="CH46" s="44">
        <v>1.4166666666666667</v>
      </c>
      <c r="CI46" s="44">
        <v>1.7916666666666667</v>
      </c>
      <c r="CJ46" s="44">
        <v>24</v>
      </c>
      <c r="CK46" s="44">
        <v>77</v>
      </c>
      <c r="CL46" s="44">
        <v>34</v>
      </c>
      <c r="CM46" s="44">
        <v>43</v>
      </c>
      <c r="CO46" s="40" t="s">
        <v>1096</v>
      </c>
      <c r="CP46" s="44">
        <v>189</v>
      </c>
      <c r="CQ46" s="44">
        <v>31</v>
      </c>
      <c r="CR46" s="44">
        <v>158</v>
      </c>
      <c r="CS46" s="44">
        <v>75</v>
      </c>
      <c r="CU46" s="40" t="s">
        <v>262</v>
      </c>
      <c r="CV46" s="40" t="s">
        <v>130</v>
      </c>
      <c r="CW46" s="44">
        <v>2.7777777777777777</v>
      </c>
      <c r="CX46" s="44">
        <v>1.6296296296296295</v>
      </c>
      <c r="CY46" s="44">
        <v>27</v>
      </c>
      <c r="CZ46" s="44">
        <v>2016</v>
      </c>
      <c r="DB46" s="40" t="s">
        <v>920</v>
      </c>
      <c r="DC46" s="40" t="s">
        <v>921</v>
      </c>
      <c r="DD46" s="44">
        <v>67</v>
      </c>
      <c r="DE46" s="44">
        <v>94</v>
      </c>
      <c r="DF46" s="44">
        <v>19</v>
      </c>
      <c r="DG46" s="44">
        <v>1999</v>
      </c>
      <c r="DI46" s="40" t="s">
        <v>792</v>
      </c>
      <c r="DJ46" s="44">
        <v>1.3823529411764706</v>
      </c>
      <c r="DK46" s="44">
        <v>1.3088235294117647</v>
      </c>
      <c r="DL46" s="44">
        <v>68</v>
      </c>
      <c r="DM46" s="44">
        <v>94</v>
      </c>
      <c r="DN46" s="44">
        <v>89</v>
      </c>
      <c r="DO46"/>
      <c r="DP46" s="40" t="s">
        <v>1002</v>
      </c>
      <c r="DQ46" s="44">
        <v>74</v>
      </c>
      <c r="DR46" s="44">
        <v>49</v>
      </c>
      <c r="DS46" s="44">
        <v>44</v>
      </c>
      <c r="DT46"/>
      <c r="DU46" s="40" t="s">
        <v>442</v>
      </c>
      <c r="DV46" s="40" t="s">
        <v>436</v>
      </c>
      <c r="DW46" s="44">
        <v>2.0416666666666665</v>
      </c>
      <c r="DX46" s="44">
        <v>0</v>
      </c>
      <c r="DY46" s="44">
        <v>24</v>
      </c>
      <c r="DZ46" s="44">
        <v>2007</v>
      </c>
      <c r="EA46"/>
      <c r="EB46" s="40" t="s">
        <v>776</v>
      </c>
      <c r="EC46" s="40" t="s">
        <v>131</v>
      </c>
      <c r="ED46" s="44">
        <v>47</v>
      </c>
      <c r="EE46" s="44">
        <v>46</v>
      </c>
      <c r="EF46" s="44">
        <v>27</v>
      </c>
      <c r="EG46" s="44">
        <v>2019</v>
      </c>
      <c r="EI46" s="40" t="s">
        <v>448</v>
      </c>
      <c r="EJ46" s="44">
        <v>1.1428571428571428</v>
      </c>
      <c r="EK46" s="44">
        <v>0.19047619047619047</v>
      </c>
      <c r="EL46" s="44">
        <v>21</v>
      </c>
      <c r="EM46" s="44">
        <v>24</v>
      </c>
      <c r="EN46" s="44">
        <v>4</v>
      </c>
      <c r="EO46"/>
      <c r="EP46" s="40" t="s">
        <v>937</v>
      </c>
      <c r="EQ46" s="44">
        <v>60</v>
      </c>
      <c r="ER46" s="44"/>
      <c r="ES46" s="44">
        <v>52</v>
      </c>
      <c r="ET46"/>
      <c r="EU46" s="40" t="s">
        <v>478</v>
      </c>
      <c r="EV46" s="40" t="s">
        <v>468</v>
      </c>
      <c r="EW46" s="44">
        <v>0.16666666666666666</v>
      </c>
      <c r="EX46" s="44">
        <v>0</v>
      </c>
      <c r="EY46" s="44">
        <v>24</v>
      </c>
      <c r="EZ46" s="44">
        <v>2008</v>
      </c>
      <c r="FB46" s="40" t="s">
        <v>1340</v>
      </c>
      <c r="FC46" s="40" t="s">
        <v>1264</v>
      </c>
      <c r="FD46" s="44">
        <v>3</v>
      </c>
      <c r="FE46" s="44">
        <v>20</v>
      </c>
      <c r="FF46" s="44">
        <v>25</v>
      </c>
      <c r="FG46" s="44">
        <v>2023</v>
      </c>
      <c r="FI46" s="40" t="s">
        <v>251</v>
      </c>
      <c r="FJ46" s="44">
        <v>2.6666666666666668E-2</v>
      </c>
      <c r="FK46" s="44">
        <v>0.61333333333333329</v>
      </c>
      <c r="FL46" s="44">
        <v>75</v>
      </c>
      <c r="FM46" s="44">
        <v>2</v>
      </c>
      <c r="FN46" s="44">
        <v>46</v>
      </c>
      <c r="FO46"/>
      <c r="FP46" s="40" t="s">
        <v>1292</v>
      </c>
      <c r="FQ46" s="44">
        <v>2</v>
      </c>
      <c r="FR46" s="44">
        <v>60</v>
      </c>
      <c r="FS46" s="44">
        <v>47</v>
      </c>
      <c r="FU46" s="274" t="s">
        <v>1297</v>
      </c>
      <c r="FV46" s="274" t="s">
        <v>1293</v>
      </c>
      <c r="FW46" s="294">
        <v>0.36170212765957449</v>
      </c>
      <c r="FX46" s="281">
        <v>1.8076923076923077</v>
      </c>
      <c r="FY46" s="281">
        <v>0.65384615384615385</v>
      </c>
      <c r="FZ46" s="281">
        <v>26</v>
      </c>
      <c r="GA46" s="281">
        <v>2022</v>
      </c>
      <c r="GB46" s="281">
        <v>17</v>
      </c>
      <c r="GC46" s="282">
        <v>47</v>
      </c>
      <c r="GJ46" s="274" t="s">
        <v>1011</v>
      </c>
      <c r="GK46" s="274" t="s">
        <v>1001</v>
      </c>
      <c r="GL46" s="280">
        <v>0.33333333333333331</v>
      </c>
      <c r="GM46" s="281">
        <v>0.56521739130434778</v>
      </c>
      <c r="GN46" s="281">
        <v>1.6956521739130435</v>
      </c>
      <c r="GO46" s="281">
        <v>1997</v>
      </c>
      <c r="GP46" s="281">
        <v>13</v>
      </c>
      <c r="GQ46" s="282">
        <v>39</v>
      </c>
      <c r="GS46" s="274" t="s">
        <v>1011</v>
      </c>
      <c r="GT46" s="274" t="s">
        <v>1001</v>
      </c>
      <c r="GU46" s="280">
        <v>0.33333333333333331</v>
      </c>
      <c r="GV46" s="281">
        <v>13</v>
      </c>
      <c r="GW46" s="281">
        <v>39</v>
      </c>
      <c r="GX46" s="282">
        <v>1997</v>
      </c>
      <c r="GZ46" s="40" t="s">
        <v>466</v>
      </c>
      <c r="HA46" s="44"/>
      <c r="HB46" s="44"/>
      <c r="HC46" s="44">
        <v>23</v>
      </c>
      <c r="HD46" s="44">
        <v>49</v>
      </c>
      <c r="HE46" s="44">
        <v>8</v>
      </c>
      <c r="HF46" s="44">
        <v>16</v>
      </c>
      <c r="HG46" s="44">
        <v>23</v>
      </c>
      <c r="HH46" s="44">
        <v>49</v>
      </c>
      <c r="HI46" s="44">
        <v>26</v>
      </c>
      <c r="HJ46" s="44" t="e">
        <v>#DIV/0!</v>
      </c>
      <c r="HK46" s="44">
        <v>0.46938775510204084</v>
      </c>
      <c r="HL46" s="44">
        <v>0.5</v>
      </c>
      <c r="HM46" s="44">
        <v>0</v>
      </c>
      <c r="HN46" s="44">
        <v>0</v>
      </c>
      <c r="HO46" s="44">
        <v>0.88461538461538458</v>
      </c>
      <c r="HP46" s="44">
        <v>1.8846153846153846</v>
      </c>
      <c r="HQ46" s="44">
        <v>0.30769230769230771</v>
      </c>
      <c r="HR46" s="44">
        <v>0.61538461538461542</v>
      </c>
      <c r="HS46"/>
      <c r="HT46" s="40" t="s">
        <v>308</v>
      </c>
      <c r="HU46" s="44">
        <v>0.25342465753424659</v>
      </c>
      <c r="HV46" s="44">
        <v>0.35576923076923078</v>
      </c>
      <c r="HW46" s="44">
        <v>1.4038461538461537</v>
      </c>
      <c r="HX46" s="44">
        <v>104</v>
      </c>
      <c r="HY46" s="44">
        <v>37</v>
      </c>
      <c r="HZ46" s="44">
        <v>146</v>
      </c>
      <c r="IB46" s="40" t="s">
        <v>733</v>
      </c>
      <c r="IC46" s="44">
        <v>0.40638297872340423</v>
      </c>
      <c r="ID46" s="44">
        <v>1.9489795918367347</v>
      </c>
      <c r="IE46" s="44">
        <v>4.795918367346939</v>
      </c>
      <c r="IF46" s="44">
        <v>98</v>
      </c>
      <c r="IG46" s="44">
        <v>191</v>
      </c>
      <c r="IH46" s="44">
        <v>470</v>
      </c>
      <c r="IJ46" s="40" t="s">
        <v>251</v>
      </c>
      <c r="IK46" s="88">
        <v>0.5714285714285714</v>
      </c>
      <c r="IL46" s="44">
        <v>0.16</v>
      </c>
      <c r="IM46" s="44">
        <v>0.28000000000000003</v>
      </c>
      <c r="IN46" s="44">
        <v>75</v>
      </c>
      <c r="IO46" s="44">
        <v>12</v>
      </c>
      <c r="IP46" s="44">
        <v>21</v>
      </c>
      <c r="IR46" s="40" t="s">
        <v>284</v>
      </c>
      <c r="IS46" s="40" t="s">
        <v>130</v>
      </c>
      <c r="IT46" s="44">
        <v>0.49074074074074076</v>
      </c>
      <c r="IU46" s="44">
        <v>1.962962962962963</v>
      </c>
      <c r="IV46" s="44">
        <v>4</v>
      </c>
      <c r="IW46" s="44">
        <v>27</v>
      </c>
      <c r="IX46" s="44">
        <v>2015</v>
      </c>
      <c r="IY46" s="44">
        <v>53</v>
      </c>
      <c r="IZ46" s="44">
        <v>108</v>
      </c>
      <c r="JA46"/>
      <c r="JB46" s="40" t="s">
        <v>1233</v>
      </c>
      <c r="JC46" s="40" t="s">
        <v>753</v>
      </c>
      <c r="JD46" s="44">
        <v>0.48</v>
      </c>
      <c r="JE46" s="44">
        <v>0.70588235294117652</v>
      </c>
      <c r="JF46" s="44">
        <v>1.4705882352941178</v>
      </c>
      <c r="JG46" s="44">
        <v>2020</v>
      </c>
      <c r="JH46" s="44">
        <v>12</v>
      </c>
      <c r="JI46" s="44">
        <v>25</v>
      </c>
      <c r="JL46" s="40" t="s">
        <v>933</v>
      </c>
      <c r="JM46" s="40" t="s">
        <v>687</v>
      </c>
      <c r="JN46" s="44" t="e">
        <v>#DIV/0!</v>
      </c>
      <c r="JO46" s="44">
        <v>0</v>
      </c>
      <c r="JP46" s="44">
        <v>0</v>
      </c>
      <c r="JQ46" s="44">
        <v>2012</v>
      </c>
      <c r="JR46" s="44">
        <v>30</v>
      </c>
      <c r="JS46" s="44"/>
      <c r="JT46" s="44"/>
      <c r="JU46"/>
      <c r="JV46" s="40" t="s">
        <v>1281</v>
      </c>
      <c r="JW46" s="40" t="s">
        <v>792</v>
      </c>
      <c r="JX46" s="44">
        <v>0.66129032258064513</v>
      </c>
      <c r="JY46" s="44">
        <v>1.64</v>
      </c>
      <c r="JZ46" s="44">
        <v>2.48</v>
      </c>
      <c r="KA46" s="44">
        <v>2022</v>
      </c>
      <c r="KB46" s="44">
        <v>41</v>
      </c>
      <c r="KC46" s="44">
        <v>62</v>
      </c>
      <c r="KD46"/>
      <c r="KF46" s="40" t="s">
        <v>1266</v>
      </c>
      <c r="KG46" s="61">
        <v>15.163003663003662</v>
      </c>
      <c r="KH46" s="44">
        <v>60</v>
      </c>
      <c r="KJ46"/>
      <c r="KK46"/>
      <c r="KL46"/>
      <c r="KM46"/>
      <c r="KN46"/>
      <c r="KO46"/>
      <c r="KQ46"/>
      <c r="KR46"/>
      <c r="KS46"/>
      <c r="KT46"/>
      <c r="KU46"/>
      <c r="KV46"/>
      <c r="KX46"/>
      <c r="KY46"/>
      <c r="KZ46"/>
      <c r="LA46"/>
      <c r="LB46"/>
      <c r="LC46"/>
      <c r="LD46"/>
      <c r="LE46"/>
      <c r="LF46"/>
      <c r="LG46"/>
      <c r="LH46"/>
      <c r="LI46"/>
      <c r="LL46"/>
      <c r="LM46"/>
      <c r="LN46"/>
      <c r="LO46"/>
      <c r="LP46"/>
      <c r="LS46"/>
      <c r="LT46"/>
      <c r="LU46"/>
      <c r="LV46"/>
      <c r="LW46"/>
    </row>
    <row r="47" spans="1:335" ht="15">
      <c r="A47" s="74" t="s">
        <v>529</v>
      </c>
      <c r="B47" s="74">
        <v>2017</v>
      </c>
      <c r="C47" s="74">
        <v>2020</v>
      </c>
      <c r="D47" s="89" t="str">
        <f t="shared" si="0"/>
        <v>Eli Jones, 2020</v>
      </c>
      <c r="E47" s="89" t="str">
        <f t="shared" si="1"/>
        <v>Eli Jones, 2020-2017</v>
      </c>
      <c r="F47" s="74">
        <v>1</v>
      </c>
      <c r="G47" s="74"/>
      <c r="H47" s="74"/>
      <c r="I47" s="75" t="e">
        <f t="shared" si="2"/>
        <v>#DIV/0!</v>
      </c>
      <c r="J47" s="74"/>
      <c r="K47" s="74"/>
      <c r="L47" s="75" t="e">
        <f>J47/K47</f>
        <v>#DIV/0!</v>
      </c>
      <c r="M47" s="74"/>
      <c r="N47" s="74">
        <v>1</v>
      </c>
      <c r="O47" s="75">
        <f>M47/N47</f>
        <v>0</v>
      </c>
      <c r="P47" s="74"/>
      <c r="Q47" s="74">
        <v>1</v>
      </c>
      <c r="R47" s="74"/>
      <c r="S47" s="74">
        <v>1</v>
      </c>
      <c r="T47" s="74"/>
      <c r="U47" s="74"/>
      <c r="V47" s="74"/>
      <c r="W47" s="74"/>
      <c r="X47" s="74">
        <v>1</v>
      </c>
      <c r="Y47" s="76">
        <f t="shared" si="5"/>
        <v>0</v>
      </c>
      <c r="Z47" s="76">
        <f t="shared" si="6"/>
        <v>1</v>
      </c>
      <c r="AA47" s="76">
        <f t="shared" si="7"/>
        <v>0</v>
      </c>
      <c r="AB47" s="76">
        <f t="shared" si="8"/>
        <v>1</v>
      </c>
      <c r="AC47" s="76">
        <f t="shared" si="9"/>
        <v>0</v>
      </c>
      <c r="AD47" s="76">
        <f t="shared" si="10"/>
        <v>0</v>
      </c>
      <c r="AE47" s="76">
        <f t="shared" si="11"/>
        <v>0</v>
      </c>
      <c r="AF47" s="76">
        <f t="shared" si="12"/>
        <v>0</v>
      </c>
      <c r="AG47" s="76">
        <f t="shared" si="13"/>
        <v>1</v>
      </c>
      <c r="AH47" s="69">
        <f t="shared" si="14"/>
        <v>0</v>
      </c>
      <c r="AI47" s="69">
        <f t="shared" si="15"/>
        <v>1</v>
      </c>
      <c r="AJ47" s="70">
        <f t="shared" si="16"/>
        <v>0</v>
      </c>
      <c r="AK47" s="69">
        <f t="shared" si="17"/>
        <v>0</v>
      </c>
      <c r="AM47" s="40" t="s">
        <v>1160</v>
      </c>
      <c r="AN47" s="40" t="s">
        <v>1155</v>
      </c>
      <c r="AO47" s="61">
        <v>12.333333333333334</v>
      </c>
      <c r="AP47" s="62">
        <v>0.35971223021582732</v>
      </c>
      <c r="AQ47" s="62">
        <v>0.7142857142857143</v>
      </c>
      <c r="AR47" s="44">
        <v>21</v>
      </c>
      <c r="AS47" s="44">
        <v>1992</v>
      </c>
      <c r="AT47" s="59"/>
      <c r="AU47" s="40" t="s">
        <v>979</v>
      </c>
      <c r="AV47" s="40" t="s">
        <v>921</v>
      </c>
      <c r="AW47" s="44">
        <v>289</v>
      </c>
      <c r="AX47" s="44">
        <v>0.43231441048034935</v>
      </c>
      <c r="AY47" s="44">
        <v>0.624</v>
      </c>
      <c r="AZ47" s="44">
        <v>24</v>
      </c>
      <c r="BA47" s="44">
        <v>1998</v>
      </c>
      <c r="BB47" s="59"/>
      <c r="BC47" s="40" t="s">
        <v>446</v>
      </c>
      <c r="BD47" s="44">
        <v>5.7384615384615385</v>
      </c>
      <c r="BE47" s="44">
        <v>0.39779005524861877</v>
      </c>
      <c r="BF47" s="44">
        <v>0.48514851485148514</v>
      </c>
      <c r="BG47" s="44">
        <v>65</v>
      </c>
      <c r="BH47" s="44">
        <v>373</v>
      </c>
      <c r="BI47"/>
      <c r="BJ47" s="40" t="s">
        <v>1029</v>
      </c>
      <c r="BK47" s="44">
        <v>329</v>
      </c>
      <c r="BL47" s="44">
        <v>0.34899328859060402</v>
      </c>
      <c r="BM47" s="44">
        <v>0.61904761904761907</v>
      </c>
      <c r="BN47" s="44">
        <v>55</v>
      </c>
      <c r="BO47"/>
      <c r="BP47" s="40" t="s">
        <v>1061</v>
      </c>
      <c r="BQ47" s="40" t="s">
        <v>1003</v>
      </c>
      <c r="BR47" s="44">
        <v>5.7142857142857144</v>
      </c>
      <c r="BS47" s="44">
        <v>2.8095238095238093</v>
      </c>
      <c r="BT47" s="44">
        <v>2.9047619047619047</v>
      </c>
      <c r="BU47" s="44">
        <v>21</v>
      </c>
      <c r="BV47" s="44">
        <v>1995</v>
      </c>
      <c r="BX47" s="40" t="s">
        <v>406</v>
      </c>
      <c r="BY47" s="40" t="s">
        <v>387</v>
      </c>
      <c r="BZ47" s="44">
        <v>128</v>
      </c>
      <c r="CA47" s="44">
        <v>51</v>
      </c>
      <c r="CB47" s="44">
        <v>77</v>
      </c>
      <c r="CC47" s="44">
        <v>26</v>
      </c>
      <c r="CD47" s="44">
        <v>2008</v>
      </c>
      <c r="CF47" s="40" t="s">
        <v>732</v>
      </c>
      <c r="CG47" s="44">
        <v>3.1568627450980391</v>
      </c>
      <c r="CH47" s="44">
        <v>1.0294117647058822</v>
      </c>
      <c r="CI47" s="44">
        <v>2.1274509803921569</v>
      </c>
      <c r="CJ47" s="44">
        <v>102</v>
      </c>
      <c r="CK47" s="44">
        <v>322</v>
      </c>
      <c r="CL47" s="44">
        <v>105</v>
      </c>
      <c r="CM47" s="44">
        <v>217</v>
      </c>
      <c r="CO47" s="40" t="s">
        <v>1094</v>
      </c>
      <c r="CP47" s="44">
        <v>189</v>
      </c>
      <c r="CQ47" s="44">
        <v>76</v>
      </c>
      <c r="CR47" s="44">
        <v>113</v>
      </c>
      <c r="CS47" s="44">
        <v>51</v>
      </c>
      <c r="CU47" s="40" t="s">
        <v>307</v>
      </c>
      <c r="CV47" s="40" t="s">
        <v>308</v>
      </c>
      <c r="CW47" s="44">
        <v>2.7666666666666666</v>
      </c>
      <c r="CX47" s="44">
        <v>3.0666666666666669</v>
      </c>
      <c r="CY47" s="44">
        <v>30</v>
      </c>
      <c r="CZ47" s="44">
        <v>2014</v>
      </c>
      <c r="DB47" s="40" t="s">
        <v>1221</v>
      </c>
      <c r="DC47" s="40" t="s">
        <v>733</v>
      </c>
      <c r="DD47" s="44">
        <v>67</v>
      </c>
      <c r="DE47" s="44">
        <v>46</v>
      </c>
      <c r="DF47" s="44">
        <v>22</v>
      </c>
      <c r="DG47" s="44">
        <v>2020</v>
      </c>
      <c r="DI47" s="40" t="s">
        <v>919</v>
      </c>
      <c r="DJ47" s="44">
        <v>1.3333333333333333</v>
      </c>
      <c r="DK47" s="44">
        <v>1.6363636363636365</v>
      </c>
      <c r="DL47" s="44">
        <v>33</v>
      </c>
      <c r="DM47" s="44">
        <v>44</v>
      </c>
      <c r="DN47" s="44">
        <v>54</v>
      </c>
      <c r="DO47"/>
      <c r="DP47" s="40" t="s">
        <v>1266</v>
      </c>
      <c r="DQ47" s="44">
        <v>71</v>
      </c>
      <c r="DR47" s="44">
        <v>61</v>
      </c>
      <c r="DS47" s="44">
        <v>60</v>
      </c>
      <c r="DT47"/>
      <c r="DU47" s="40" t="s">
        <v>1295</v>
      </c>
      <c r="DV47" s="40" t="s">
        <v>1264</v>
      </c>
      <c r="DW47" s="44">
        <v>2.0370370370370372</v>
      </c>
      <c r="DX47" s="44">
        <v>0.85185185185185186</v>
      </c>
      <c r="DY47" s="44">
        <v>27</v>
      </c>
      <c r="DZ47" s="44">
        <v>2022</v>
      </c>
      <c r="EA47"/>
      <c r="EB47" s="40" t="s">
        <v>388</v>
      </c>
      <c r="EC47" s="40" t="s">
        <v>387</v>
      </c>
      <c r="ED47" s="44">
        <v>47</v>
      </c>
      <c r="EE47" s="44">
        <v>82</v>
      </c>
      <c r="EF47" s="44">
        <v>24</v>
      </c>
      <c r="EG47" s="44">
        <v>2009</v>
      </c>
      <c r="EI47" s="40" t="s">
        <v>470</v>
      </c>
      <c r="EJ47" s="44">
        <v>1.1428571428571428</v>
      </c>
      <c r="EK47" s="44">
        <v>0</v>
      </c>
      <c r="EL47" s="44">
        <v>21</v>
      </c>
      <c r="EM47" s="44">
        <v>24</v>
      </c>
      <c r="EN47" s="44"/>
      <c r="EO47"/>
      <c r="EP47" s="40" t="s">
        <v>1293</v>
      </c>
      <c r="EQ47" s="44">
        <v>58</v>
      </c>
      <c r="ER47" s="44">
        <v>34</v>
      </c>
      <c r="ES47" s="44">
        <v>52</v>
      </c>
      <c r="ET47"/>
      <c r="EU47" s="40" t="s">
        <v>534</v>
      </c>
      <c r="EV47" s="40" t="s">
        <v>130</v>
      </c>
      <c r="EW47" s="44">
        <v>0.16</v>
      </c>
      <c r="EX47" s="44">
        <v>1.72</v>
      </c>
      <c r="EY47" s="44">
        <v>25</v>
      </c>
      <c r="EZ47" s="44">
        <v>2017</v>
      </c>
      <c r="FB47" s="40" t="s">
        <v>480</v>
      </c>
      <c r="FC47" s="40" t="s">
        <v>465</v>
      </c>
      <c r="FD47" s="44">
        <v>3</v>
      </c>
      <c r="FE47" s="44">
        <v>3</v>
      </c>
      <c r="FF47" s="44">
        <v>15</v>
      </c>
      <c r="FG47" s="44">
        <v>2011</v>
      </c>
      <c r="FI47" s="40" t="s">
        <v>793</v>
      </c>
      <c r="FJ47" s="44">
        <v>2.6315789473684209E-2</v>
      </c>
      <c r="FK47" s="44">
        <v>1</v>
      </c>
      <c r="FL47" s="44">
        <v>76</v>
      </c>
      <c r="FM47" s="44">
        <v>2</v>
      </c>
      <c r="FN47" s="44">
        <v>76</v>
      </c>
      <c r="FO47"/>
      <c r="FP47" s="40" t="s">
        <v>732</v>
      </c>
      <c r="FQ47" s="44">
        <v>1</v>
      </c>
      <c r="FR47" s="44">
        <v>155</v>
      </c>
      <c r="FS47" s="44">
        <v>102</v>
      </c>
      <c r="FU47" s="274" t="s">
        <v>388</v>
      </c>
      <c r="FV47" s="274" t="s">
        <v>387</v>
      </c>
      <c r="FW47" s="294">
        <v>0.35714285714285715</v>
      </c>
      <c r="FX47" s="281">
        <v>0.58333333333333337</v>
      </c>
      <c r="FY47" s="281">
        <v>0.20833333333333334</v>
      </c>
      <c r="FZ47" s="281">
        <v>24</v>
      </c>
      <c r="GA47" s="281">
        <v>2009</v>
      </c>
      <c r="GB47" s="281">
        <v>5</v>
      </c>
      <c r="GC47" s="282">
        <v>14</v>
      </c>
      <c r="GJ47" s="274" t="s">
        <v>427</v>
      </c>
      <c r="GK47" s="274" t="s">
        <v>390</v>
      </c>
      <c r="GL47" s="280">
        <v>0.3258426966292135</v>
      </c>
      <c r="GM47" s="281">
        <v>1.3181818181818181</v>
      </c>
      <c r="GN47" s="281">
        <v>4.0454545454545459</v>
      </c>
      <c r="GO47" s="281">
        <v>2008</v>
      </c>
      <c r="GP47" s="281">
        <v>29</v>
      </c>
      <c r="GQ47" s="282">
        <v>89</v>
      </c>
      <c r="GS47" s="274" t="s">
        <v>427</v>
      </c>
      <c r="GT47" s="274" t="s">
        <v>390</v>
      </c>
      <c r="GU47" s="280">
        <v>0.3258426966292135</v>
      </c>
      <c r="GV47" s="281">
        <v>29</v>
      </c>
      <c r="GW47" s="281">
        <v>89</v>
      </c>
      <c r="GX47" s="282">
        <v>2008</v>
      </c>
      <c r="GZ47" s="40" t="s">
        <v>464</v>
      </c>
      <c r="HA47" s="44">
        <v>83</v>
      </c>
      <c r="HB47" s="44">
        <v>295</v>
      </c>
      <c r="HC47" s="44">
        <v>113</v>
      </c>
      <c r="HD47" s="44">
        <v>358</v>
      </c>
      <c r="HE47" s="44">
        <v>106</v>
      </c>
      <c r="HF47" s="44">
        <v>184</v>
      </c>
      <c r="HG47" s="44">
        <v>196</v>
      </c>
      <c r="HH47" s="44">
        <v>653</v>
      </c>
      <c r="HI47" s="44">
        <v>59</v>
      </c>
      <c r="HJ47" s="44">
        <v>0.28135593220338984</v>
      </c>
      <c r="HK47" s="44">
        <v>0.3001531393568147</v>
      </c>
      <c r="HL47" s="44">
        <v>0.57608695652173914</v>
      </c>
      <c r="HM47" s="44">
        <v>1.4067796610169492</v>
      </c>
      <c r="HN47" s="44">
        <v>5</v>
      </c>
      <c r="HO47" s="44">
        <v>3.3220338983050848</v>
      </c>
      <c r="HP47" s="44">
        <v>11.067796610169491</v>
      </c>
      <c r="HQ47" s="44">
        <v>1.7966101694915255</v>
      </c>
      <c r="HR47" s="44">
        <v>3.1186440677966103</v>
      </c>
      <c r="HS47"/>
      <c r="HT47" s="40" t="s">
        <v>130</v>
      </c>
      <c r="HU47" s="44">
        <v>0.25</v>
      </c>
      <c r="HV47" s="44">
        <v>8.4112149532710276E-2</v>
      </c>
      <c r="HW47" s="44">
        <v>0.3364485981308411</v>
      </c>
      <c r="HX47" s="44">
        <v>107</v>
      </c>
      <c r="HY47" s="44">
        <v>9</v>
      </c>
      <c r="HZ47" s="44">
        <v>36</v>
      </c>
      <c r="IB47" s="40" t="s">
        <v>467</v>
      </c>
      <c r="IC47" s="44">
        <v>0.40579710144927539</v>
      </c>
      <c r="ID47" s="44">
        <v>0.62222222222222223</v>
      </c>
      <c r="IE47" s="44">
        <v>1.5333333333333334</v>
      </c>
      <c r="IF47" s="44">
        <v>45</v>
      </c>
      <c r="IG47" s="44">
        <v>28</v>
      </c>
      <c r="IH47" s="44">
        <v>69</v>
      </c>
      <c r="IJ47" s="40" t="s">
        <v>943</v>
      </c>
      <c r="IK47" s="88">
        <v>0.56640625</v>
      </c>
      <c r="IL47" s="44">
        <v>3.3720930232558142</v>
      </c>
      <c r="IM47" s="44">
        <v>5.9534883720930232</v>
      </c>
      <c r="IN47" s="44">
        <v>43</v>
      </c>
      <c r="IO47" s="44">
        <v>145</v>
      </c>
      <c r="IP47" s="44">
        <v>256</v>
      </c>
      <c r="IR47" s="40" t="s">
        <v>484</v>
      </c>
      <c r="IS47" s="40" t="s">
        <v>466</v>
      </c>
      <c r="IT47" s="44">
        <v>0.48936170212765956</v>
      </c>
      <c r="IU47" s="44">
        <v>1.3529411764705883</v>
      </c>
      <c r="IV47" s="44">
        <v>2.7647058823529411</v>
      </c>
      <c r="IW47" s="44">
        <v>17</v>
      </c>
      <c r="IX47" s="44">
        <v>2011</v>
      </c>
      <c r="IY47" s="44">
        <v>23</v>
      </c>
      <c r="IZ47" s="44">
        <v>47</v>
      </c>
      <c r="JA47"/>
      <c r="JB47" s="40" t="s">
        <v>1183</v>
      </c>
      <c r="JC47" s="40" t="s">
        <v>1126</v>
      </c>
      <c r="JD47" s="44">
        <v>0.47953216374269003</v>
      </c>
      <c r="JE47" s="44">
        <v>3.5652173913043477</v>
      </c>
      <c r="JF47" s="44">
        <v>7.4347826086956523</v>
      </c>
      <c r="JG47" s="44">
        <v>1991</v>
      </c>
      <c r="JH47" s="44">
        <v>82</v>
      </c>
      <c r="JI47" s="44">
        <v>171</v>
      </c>
      <c r="JL47" s="40" t="s">
        <v>917</v>
      </c>
      <c r="JM47" s="40" t="s">
        <v>277</v>
      </c>
      <c r="JN47" s="44" t="e">
        <v>#DIV/0!</v>
      </c>
      <c r="JO47" s="44">
        <v>0</v>
      </c>
      <c r="JP47" s="44">
        <v>0</v>
      </c>
      <c r="JQ47" s="44">
        <v>2012</v>
      </c>
      <c r="JR47" s="44">
        <v>30</v>
      </c>
      <c r="JS47" s="44"/>
      <c r="JT47" s="44"/>
      <c r="JU47"/>
      <c r="JV47" s="40" t="s">
        <v>1187</v>
      </c>
      <c r="JW47" s="40" t="s">
        <v>1178</v>
      </c>
      <c r="JX47" s="44">
        <v>0.66019417475728159</v>
      </c>
      <c r="JY47" s="44">
        <v>3.0909090909090908</v>
      </c>
      <c r="JZ47" s="44">
        <v>4.6818181818181817</v>
      </c>
      <c r="KA47" s="44">
        <v>1991</v>
      </c>
      <c r="KB47" s="44">
        <v>68</v>
      </c>
      <c r="KC47" s="44">
        <v>103</v>
      </c>
      <c r="KD47"/>
      <c r="KF47" s="40" t="s">
        <v>133</v>
      </c>
      <c r="KG47" s="61">
        <v>14.703703703703704</v>
      </c>
      <c r="KH47" s="44">
        <v>27</v>
      </c>
      <c r="KJ47"/>
      <c r="KK47"/>
      <c r="KL47"/>
      <c r="KM47"/>
      <c r="KN47"/>
      <c r="KO47"/>
      <c r="KQ47"/>
      <c r="KR47"/>
      <c r="KS47"/>
      <c r="KT47"/>
      <c r="KU47"/>
      <c r="KV47"/>
      <c r="KX47"/>
      <c r="KY47"/>
      <c r="KZ47"/>
      <c r="LA47"/>
      <c r="LB47"/>
      <c r="LC47"/>
      <c r="LD47"/>
      <c r="LE47"/>
      <c r="LF47"/>
      <c r="LG47"/>
      <c r="LH47"/>
      <c r="LI47"/>
      <c r="LL47"/>
      <c r="LM47"/>
      <c r="LN47"/>
      <c r="LO47"/>
      <c r="LP47"/>
      <c r="LS47"/>
      <c r="LT47"/>
      <c r="LU47"/>
      <c r="LV47"/>
      <c r="LW47"/>
    </row>
    <row r="48" spans="1:335" ht="15">
      <c r="A48" s="74" t="s">
        <v>530</v>
      </c>
      <c r="B48" s="74">
        <v>2017</v>
      </c>
      <c r="C48" s="74">
        <v>2020</v>
      </c>
      <c r="D48" s="89" t="str">
        <f t="shared" si="0"/>
        <v>DJ Till, 2020</v>
      </c>
      <c r="E48" s="89" t="str">
        <f t="shared" si="1"/>
        <v>DJ Till, 2020-2017</v>
      </c>
      <c r="F48" s="74">
        <v>1</v>
      </c>
      <c r="G48" s="74"/>
      <c r="H48" s="74">
        <v>1</v>
      </c>
      <c r="I48" s="75">
        <f t="shared" si="2"/>
        <v>0</v>
      </c>
      <c r="J48" s="74"/>
      <c r="K48" s="74"/>
      <c r="L48" s="75" t="e">
        <f>J48/K48</f>
        <v>#DIV/0!</v>
      </c>
      <c r="M48" s="74"/>
      <c r="N48" s="74"/>
      <c r="O48" s="75" t="e">
        <f>M48/N48</f>
        <v>#DIV/0!</v>
      </c>
      <c r="P48" s="74"/>
      <c r="Q48" s="74"/>
      <c r="R48" s="74">
        <v>2</v>
      </c>
      <c r="S48" s="74">
        <v>2</v>
      </c>
      <c r="T48" s="74"/>
      <c r="U48" s="74">
        <v>1</v>
      </c>
      <c r="V48" s="74"/>
      <c r="W48" s="74"/>
      <c r="X48" s="74"/>
      <c r="Y48" s="76">
        <f t="shared" si="5"/>
        <v>0</v>
      </c>
      <c r="Z48" s="76">
        <f t="shared" si="6"/>
        <v>0</v>
      </c>
      <c r="AA48" s="76">
        <f t="shared" si="7"/>
        <v>2</v>
      </c>
      <c r="AB48" s="76">
        <f t="shared" si="8"/>
        <v>2</v>
      </c>
      <c r="AC48" s="76">
        <f t="shared" si="9"/>
        <v>0</v>
      </c>
      <c r="AD48" s="76">
        <f t="shared" si="10"/>
        <v>1</v>
      </c>
      <c r="AE48" s="76">
        <f t="shared" si="11"/>
        <v>0</v>
      </c>
      <c r="AF48" s="76">
        <f t="shared" si="12"/>
        <v>0</v>
      </c>
      <c r="AG48" s="76">
        <f t="shared" si="13"/>
        <v>0</v>
      </c>
      <c r="AH48" s="69">
        <f t="shared" si="14"/>
        <v>1</v>
      </c>
      <c r="AI48" s="69">
        <f t="shared" si="15"/>
        <v>0</v>
      </c>
      <c r="AJ48" s="70">
        <f t="shared" si="16"/>
        <v>0</v>
      </c>
      <c r="AK48" s="69">
        <f t="shared" si="17"/>
        <v>1</v>
      </c>
      <c r="AM48" s="40" t="s">
        <v>920</v>
      </c>
      <c r="AN48" s="40" t="s">
        <v>921</v>
      </c>
      <c r="AO48" s="61">
        <v>12.052631578947368</v>
      </c>
      <c r="AP48" s="62">
        <v>0.33181818181818185</v>
      </c>
      <c r="AQ48" s="62">
        <v>0.6333333333333333</v>
      </c>
      <c r="AR48" s="44">
        <v>19</v>
      </c>
      <c r="AS48" s="44">
        <v>1999</v>
      </c>
      <c r="AT48" s="59"/>
      <c r="AU48" s="40" t="s">
        <v>427</v>
      </c>
      <c r="AV48" s="40" t="s">
        <v>390</v>
      </c>
      <c r="AW48" s="44">
        <v>289</v>
      </c>
      <c r="AX48" s="44">
        <v>0.36781609195402298</v>
      </c>
      <c r="AY48" s="44">
        <v>0.7010309278350515</v>
      </c>
      <c r="AZ48" s="44">
        <v>22</v>
      </c>
      <c r="BA48" s="44">
        <v>2008</v>
      </c>
      <c r="BB48" s="59"/>
      <c r="BC48" s="40" t="s">
        <v>308</v>
      </c>
      <c r="BD48" s="44">
        <v>5.6730769230769234</v>
      </c>
      <c r="BE48" s="44">
        <v>0.31648351648351647</v>
      </c>
      <c r="BF48" s="44">
        <v>0.57746478873239437</v>
      </c>
      <c r="BG48" s="44">
        <v>104</v>
      </c>
      <c r="BH48" s="44">
        <v>590</v>
      </c>
      <c r="BI48"/>
      <c r="BJ48" s="40" t="s">
        <v>1293</v>
      </c>
      <c r="BK48" s="44">
        <v>307</v>
      </c>
      <c r="BL48" s="44">
        <v>0.359375</v>
      </c>
      <c r="BM48" s="44">
        <v>0.54</v>
      </c>
      <c r="BN48" s="44">
        <v>52</v>
      </c>
      <c r="BO48"/>
      <c r="BP48" s="40" t="s">
        <v>427</v>
      </c>
      <c r="BQ48" s="40" t="s">
        <v>390</v>
      </c>
      <c r="BR48" s="44">
        <v>5.4545454545454541</v>
      </c>
      <c r="BS48" s="44">
        <v>0.95454545454545459</v>
      </c>
      <c r="BT48" s="44">
        <v>4.5</v>
      </c>
      <c r="BU48" s="44">
        <v>22</v>
      </c>
      <c r="BV48" s="44">
        <v>2008</v>
      </c>
      <c r="BX48" s="40" t="s">
        <v>327</v>
      </c>
      <c r="BY48" s="40" t="s">
        <v>278</v>
      </c>
      <c r="BZ48" s="44">
        <v>126</v>
      </c>
      <c r="CA48" s="44">
        <v>42</v>
      </c>
      <c r="CB48" s="44">
        <v>84</v>
      </c>
      <c r="CC48" s="44">
        <v>29</v>
      </c>
      <c r="CD48" s="44">
        <v>2013</v>
      </c>
      <c r="CF48" s="40" t="s">
        <v>1095</v>
      </c>
      <c r="CG48" s="44">
        <v>3.1184210526315788</v>
      </c>
      <c r="CH48" s="44">
        <v>1.618421052631579</v>
      </c>
      <c r="CI48" s="44">
        <v>1.5</v>
      </c>
      <c r="CJ48" s="44">
        <v>76</v>
      </c>
      <c r="CK48" s="44">
        <v>237</v>
      </c>
      <c r="CL48" s="44">
        <v>123</v>
      </c>
      <c r="CM48" s="44">
        <v>114</v>
      </c>
      <c r="CO48" s="40" t="s">
        <v>943</v>
      </c>
      <c r="CP48" s="44">
        <v>189</v>
      </c>
      <c r="CQ48" s="44">
        <v>165</v>
      </c>
      <c r="CR48" s="44">
        <v>114</v>
      </c>
      <c r="CS48" s="44">
        <v>43</v>
      </c>
      <c r="CU48" s="40" t="s">
        <v>1240</v>
      </c>
      <c r="CV48" s="40" t="s">
        <v>735</v>
      </c>
      <c r="CW48" s="44">
        <v>2.7619047619047619</v>
      </c>
      <c r="CX48" s="44">
        <v>1.3809523809523809</v>
      </c>
      <c r="CY48" s="44">
        <v>21</v>
      </c>
      <c r="CZ48" s="44">
        <v>2021</v>
      </c>
      <c r="DB48" s="40" t="s">
        <v>284</v>
      </c>
      <c r="DC48" s="40" t="s">
        <v>130</v>
      </c>
      <c r="DD48" s="44">
        <v>66</v>
      </c>
      <c r="DE48" s="44">
        <v>48</v>
      </c>
      <c r="DF48" s="44">
        <v>27</v>
      </c>
      <c r="DG48" s="44">
        <v>2015</v>
      </c>
      <c r="DI48" s="40" t="s">
        <v>969</v>
      </c>
      <c r="DJ48" s="44">
        <v>1.3333333333333333</v>
      </c>
      <c r="DK48" s="44">
        <v>1.5416666666666667</v>
      </c>
      <c r="DL48" s="44">
        <v>24</v>
      </c>
      <c r="DM48" s="44">
        <v>32</v>
      </c>
      <c r="DN48" s="44">
        <v>37</v>
      </c>
      <c r="DO48"/>
      <c r="DP48" s="40" t="s">
        <v>446</v>
      </c>
      <c r="DQ48" s="44">
        <v>71</v>
      </c>
      <c r="DR48" s="44">
        <v>119</v>
      </c>
      <c r="DS48" s="44">
        <v>65</v>
      </c>
      <c r="DT48"/>
      <c r="DU48" s="40" t="s">
        <v>737</v>
      </c>
      <c r="DV48" s="40" t="s">
        <v>130</v>
      </c>
      <c r="DW48" s="44">
        <v>2.0357142857142856</v>
      </c>
      <c r="DX48" s="44">
        <v>1.7857142857142858</v>
      </c>
      <c r="DY48" s="44">
        <v>28</v>
      </c>
      <c r="DZ48" s="44">
        <v>2018</v>
      </c>
      <c r="EA48"/>
      <c r="EB48" s="40" t="s">
        <v>431</v>
      </c>
      <c r="EC48" s="40" t="s">
        <v>423</v>
      </c>
      <c r="ED48" s="44">
        <v>47</v>
      </c>
      <c r="EE48" s="44"/>
      <c r="EF48" s="44">
        <v>24</v>
      </c>
      <c r="EG48" s="44">
        <v>2007</v>
      </c>
      <c r="EI48" s="40" t="s">
        <v>132</v>
      </c>
      <c r="EJ48" s="44">
        <v>1.1224489795918366</v>
      </c>
      <c r="EK48" s="44">
        <v>1.6836734693877551</v>
      </c>
      <c r="EL48" s="44">
        <v>98</v>
      </c>
      <c r="EM48" s="44">
        <v>110</v>
      </c>
      <c r="EN48" s="44">
        <v>165</v>
      </c>
      <c r="EO48"/>
      <c r="EP48" s="40" t="s">
        <v>1179</v>
      </c>
      <c r="EQ48" s="44">
        <v>55</v>
      </c>
      <c r="ER48" s="44"/>
      <c r="ES48" s="44">
        <v>38</v>
      </c>
      <c r="ET48"/>
      <c r="EU48" s="40" t="s">
        <v>1263</v>
      </c>
      <c r="EV48" s="40" t="s">
        <v>1264</v>
      </c>
      <c r="EW48" s="44">
        <v>0.15384615384615385</v>
      </c>
      <c r="EX48" s="44">
        <v>0.53846153846153844</v>
      </c>
      <c r="EY48" s="44">
        <v>13</v>
      </c>
      <c r="EZ48" s="44">
        <v>2021</v>
      </c>
      <c r="FB48" s="40" t="s">
        <v>1295</v>
      </c>
      <c r="FC48" s="40" t="s">
        <v>1264</v>
      </c>
      <c r="FD48" s="44">
        <v>3</v>
      </c>
      <c r="FE48" s="44">
        <v>23</v>
      </c>
      <c r="FF48" s="44">
        <v>27</v>
      </c>
      <c r="FG48" s="44">
        <v>2022</v>
      </c>
      <c r="FI48" s="40" t="s">
        <v>536</v>
      </c>
      <c r="FJ48" s="44">
        <v>2.5974025974025976E-2</v>
      </c>
      <c r="FK48" s="44">
        <v>0.63636363636363635</v>
      </c>
      <c r="FL48" s="44">
        <v>77</v>
      </c>
      <c r="FM48" s="44">
        <v>2</v>
      </c>
      <c r="FN48" s="44">
        <v>49</v>
      </c>
      <c r="FO48"/>
      <c r="FP48" s="40" t="s">
        <v>900</v>
      </c>
      <c r="FQ48" s="44">
        <v>1</v>
      </c>
      <c r="FR48" s="44">
        <v>15</v>
      </c>
      <c r="FS48" s="44">
        <v>44</v>
      </c>
      <c r="FU48" s="274" t="s">
        <v>801</v>
      </c>
      <c r="FV48" s="274" t="s">
        <v>735</v>
      </c>
      <c r="FW48" s="294">
        <v>0.35714285714285715</v>
      </c>
      <c r="FX48" s="281">
        <v>0.82352941176470584</v>
      </c>
      <c r="FY48" s="281">
        <v>0.29411764705882354</v>
      </c>
      <c r="FZ48" s="281">
        <v>17</v>
      </c>
      <c r="GA48" s="281">
        <v>2019</v>
      </c>
      <c r="GB48" s="281">
        <v>5</v>
      </c>
      <c r="GC48" s="282">
        <v>14</v>
      </c>
      <c r="GJ48" s="274" t="s">
        <v>1210</v>
      </c>
      <c r="GK48" s="274" t="s">
        <v>533</v>
      </c>
      <c r="GL48" s="280">
        <v>0.32500000000000001</v>
      </c>
      <c r="GM48" s="281">
        <v>0.5</v>
      </c>
      <c r="GN48" s="281">
        <v>1.5384615384615385</v>
      </c>
      <c r="GO48" s="281">
        <v>2020</v>
      </c>
      <c r="GP48" s="281">
        <v>13</v>
      </c>
      <c r="GQ48" s="282">
        <v>40</v>
      </c>
      <c r="GS48" s="274" t="s">
        <v>1210</v>
      </c>
      <c r="GT48" s="274" t="s">
        <v>533</v>
      </c>
      <c r="GU48" s="280">
        <v>0.32500000000000001</v>
      </c>
      <c r="GV48" s="281">
        <v>13</v>
      </c>
      <c r="GW48" s="281">
        <v>40</v>
      </c>
      <c r="GX48" s="282">
        <v>2020</v>
      </c>
      <c r="GZ48" s="40" t="s">
        <v>467</v>
      </c>
      <c r="HA48" s="44"/>
      <c r="HB48" s="44"/>
      <c r="HC48" s="44">
        <v>28</v>
      </c>
      <c r="HD48" s="44">
        <v>69</v>
      </c>
      <c r="HE48" s="44">
        <v>13</v>
      </c>
      <c r="HF48" s="44">
        <v>30</v>
      </c>
      <c r="HG48" s="44">
        <v>28</v>
      </c>
      <c r="HH48" s="44">
        <v>69</v>
      </c>
      <c r="HI48" s="44">
        <v>45</v>
      </c>
      <c r="HJ48" s="44" t="e">
        <v>#DIV/0!</v>
      </c>
      <c r="HK48" s="44">
        <v>0.40579710144927539</v>
      </c>
      <c r="HL48" s="44">
        <v>0.43333333333333335</v>
      </c>
      <c r="HM48" s="44">
        <v>0</v>
      </c>
      <c r="HN48" s="44">
        <v>0</v>
      </c>
      <c r="HO48" s="44">
        <v>0.62222222222222223</v>
      </c>
      <c r="HP48" s="44">
        <v>1.5333333333333334</v>
      </c>
      <c r="HQ48" s="44">
        <v>0.28888888888888886</v>
      </c>
      <c r="HR48" s="44">
        <v>0.66666666666666663</v>
      </c>
      <c r="HS48"/>
      <c r="HT48" s="40" t="s">
        <v>330</v>
      </c>
      <c r="HU48" s="44">
        <v>0.25</v>
      </c>
      <c r="HV48" s="44">
        <v>7.6923076923076927E-2</v>
      </c>
      <c r="HW48" s="44">
        <v>0.30769230769230771</v>
      </c>
      <c r="HX48" s="44">
        <v>78</v>
      </c>
      <c r="HY48" s="44">
        <v>6</v>
      </c>
      <c r="HZ48" s="44">
        <v>24</v>
      </c>
      <c r="IB48" s="40" t="s">
        <v>325</v>
      </c>
      <c r="IC48" s="44">
        <v>0.40550458715596333</v>
      </c>
      <c r="ID48" s="44">
        <v>2.3763440860215055</v>
      </c>
      <c r="IE48" s="44">
        <v>5.860215053763441</v>
      </c>
      <c r="IF48" s="44">
        <v>93</v>
      </c>
      <c r="IG48" s="44">
        <v>221</v>
      </c>
      <c r="IH48" s="44">
        <v>545</v>
      </c>
      <c r="IJ48" s="40" t="s">
        <v>1294</v>
      </c>
      <c r="IK48" s="88">
        <v>0.5625</v>
      </c>
      <c r="IL48" s="44">
        <v>0.52941176470588236</v>
      </c>
      <c r="IM48" s="44">
        <v>0.94117647058823528</v>
      </c>
      <c r="IN48" s="44">
        <v>34</v>
      </c>
      <c r="IO48" s="44">
        <v>18</v>
      </c>
      <c r="IP48" s="44">
        <v>32</v>
      </c>
      <c r="IR48" s="40" t="s">
        <v>1107</v>
      </c>
      <c r="IS48" s="40" t="s">
        <v>1098</v>
      </c>
      <c r="IT48" s="44">
        <v>0.48888888888888887</v>
      </c>
      <c r="IU48" s="44">
        <v>1.9130434782608696</v>
      </c>
      <c r="IV48" s="44">
        <v>3.9130434782608696</v>
      </c>
      <c r="IW48" s="44">
        <v>23</v>
      </c>
      <c r="IX48" s="44">
        <v>1994</v>
      </c>
      <c r="IY48" s="44">
        <v>44</v>
      </c>
      <c r="IZ48" s="44">
        <v>90</v>
      </c>
      <c r="JA48"/>
      <c r="JB48" s="40" t="s">
        <v>254</v>
      </c>
      <c r="JC48" s="40" t="s">
        <v>132</v>
      </c>
      <c r="JD48" s="44">
        <v>0.47878787878787876</v>
      </c>
      <c r="JE48" s="44">
        <v>2.925925925925926</v>
      </c>
      <c r="JF48" s="44">
        <v>6.1111111111111107</v>
      </c>
      <c r="JG48" s="44">
        <v>2016</v>
      </c>
      <c r="JH48" s="44">
        <v>79</v>
      </c>
      <c r="JI48" s="44">
        <v>165</v>
      </c>
      <c r="JL48" s="40" t="s">
        <v>934</v>
      </c>
      <c r="JM48" s="40" t="s">
        <v>278</v>
      </c>
      <c r="JN48" s="44" t="e">
        <v>#DIV/0!</v>
      </c>
      <c r="JO48" s="44">
        <v>0</v>
      </c>
      <c r="JP48" s="44">
        <v>0</v>
      </c>
      <c r="JQ48" s="44">
        <v>2012</v>
      </c>
      <c r="JR48" s="44">
        <v>30</v>
      </c>
      <c r="JS48" s="44"/>
      <c r="JT48" s="44"/>
      <c r="JU48"/>
      <c r="JV48" s="40" t="s">
        <v>426</v>
      </c>
      <c r="JW48" s="40" t="s">
        <v>390</v>
      </c>
      <c r="JX48" s="44">
        <v>0.65909090909090906</v>
      </c>
      <c r="JY48" s="44">
        <v>1.2083333333333333</v>
      </c>
      <c r="JZ48" s="44">
        <v>1.8333333333333333</v>
      </c>
      <c r="KA48" s="44">
        <v>2007</v>
      </c>
      <c r="KB48" s="44">
        <v>29</v>
      </c>
      <c r="KC48" s="44">
        <v>44</v>
      </c>
      <c r="KD48"/>
      <c r="KF48" s="40" t="s">
        <v>440</v>
      </c>
      <c r="KG48" s="61">
        <v>14.307692307692308</v>
      </c>
      <c r="KH48" s="44">
        <v>13</v>
      </c>
      <c r="KJ48"/>
      <c r="KK48"/>
      <c r="KL48"/>
      <c r="KM48"/>
      <c r="KN48"/>
      <c r="KO48"/>
      <c r="KQ48"/>
      <c r="KR48"/>
      <c r="KS48"/>
      <c r="KT48"/>
      <c r="KU48"/>
      <c r="KV48"/>
      <c r="KX48"/>
      <c r="KY48"/>
      <c r="KZ48"/>
      <c r="LA48"/>
      <c r="LB48"/>
      <c r="LC48"/>
      <c r="LD48"/>
      <c r="LE48"/>
      <c r="LF48"/>
      <c r="LG48"/>
      <c r="LH48"/>
      <c r="LI48"/>
      <c r="LL48"/>
      <c r="LM48"/>
      <c r="LN48"/>
      <c r="LO48"/>
      <c r="LP48"/>
      <c r="LS48"/>
      <c r="LT48"/>
      <c r="LU48"/>
      <c r="LV48"/>
      <c r="LW48"/>
    </row>
    <row r="49" spans="1:335" ht="15">
      <c r="A49" s="74" t="s">
        <v>123</v>
      </c>
      <c r="B49" s="74">
        <v>2016</v>
      </c>
      <c r="C49" s="74">
        <v>2018</v>
      </c>
      <c r="D49" s="89" t="str">
        <f t="shared" si="0"/>
        <v>Payton Watt, 2018</v>
      </c>
      <c r="E49" s="89" t="str">
        <f t="shared" si="1"/>
        <v>Payton Watt, 2018-2016</v>
      </c>
      <c r="F49" s="74">
        <v>27</v>
      </c>
      <c r="G49" s="74">
        <v>68</v>
      </c>
      <c r="H49" s="74">
        <v>226</v>
      </c>
      <c r="I49" s="75">
        <v>0.30088495575221241</v>
      </c>
      <c r="J49" s="74">
        <v>104</v>
      </c>
      <c r="K49" s="74">
        <v>208</v>
      </c>
      <c r="L49" s="75">
        <v>0.5</v>
      </c>
      <c r="M49" s="74">
        <v>43</v>
      </c>
      <c r="N49" s="74">
        <v>78</v>
      </c>
      <c r="O49" s="75">
        <v>0.55128205128205132</v>
      </c>
      <c r="P49" s="74">
        <v>455</v>
      </c>
      <c r="Q49" s="74">
        <v>49</v>
      </c>
      <c r="R49" s="74">
        <v>92</v>
      </c>
      <c r="S49" s="74">
        <v>141</v>
      </c>
      <c r="T49" s="74">
        <v>77</v>
      </c>
      <c r="U49" s="74">
        <v>81</v>
      </c>
      <c r="V49" s="74">
        <v>7</v>
      </c>
      <c r="W49" s="74">
        <v>87</v>
      </c>
      <c r="X49" s="74">
        <v>36</v>
      </c>
      <c r="Y49" s="76">
        <v>16.851851851851851</v>
      </c>
      <c r="Z49" s="76">
        <v>1.8148148148148149</v>
      </c>
      <c r="AA49" s="76">
        <v>3.4074074074074074</v>
      </c>
      <c r="AB49" s="76">
        <v>5.2222222222222223</v>
      </c>
      <c r="AC49" s="76">
        <v>2.8518518518518516</v>
      </c>
      <c r="AD49" s="76">
        <v>3</v>
      </c>
      <c r="AE49" s="76">
        <v>0.25925925925925924</v>
      </c>
      <c r="AF49" s="76">
        <v>3.2222222222222223</v>
      </c>
      <c r="AG49" s="76">
        <v>1.3333333333333333</v>
      </c>
      <c r="AH49" s="69">
        <f t="shared" si="14"/>
        <v>8.3703703703703702</v>
      </c>
      <c r="AI49" s="69">
        <f t="shared" si="15"/>
        <v>2.8888888888888888</v>
      </c>
      <c r="AJ49" s="70">
        <f t="shared" si="16"/>
        <v>0.39631336405529954</v>
      </c>
      <c r="AK49" s="69">
        <f t="shared" si="17"/>
        <v>16.074074074074073</v>
      </c>
      <c r="AM49" s="40" t="s">
        <v>979</v>
      </c>
      <c r="AN49" s="40" t="s">
        <v>921</v>
      </c>
      <c r="AO49" s="61">
        <v>12.041666666666666</v>
      </c>
      <c r="AP49" s="62">
        <v>0.43231441048034935</v>
      </c>
      <c r="AQ49" s="62">
        <v>0.624</v>
      </c>
      <c r="AR49" s="44">
        <v>24</v>
      </c>
      <c r="AS49" s="44">
        <v>1998</v>
      </c>
      <c r="AT49" s="59"/>
      <c r="AU49" s="40" t="s">
        <v>1241</v>
      </c>
      <c r="AV49" s="40" t="s">
        <v>732</v>
      </c>
      <c r="AW49" s="44">
        <v>285</v>
      </c>
      <c r="AX49" s="44">
        <v>0.43925233644859812</v>
      </c>
      <c r="AY49" s="44">
        <v>0.76363636363636367</v>
      </c>
      <c r="AZ49" s="44">
        <v>21</v>
      </c>
      <c r="BA49" s="44">
        <v>2021</v>
      </c>
      <c r="BB49" s="59"/>
      <c r="BC49" s="40" t="s">
        <v>1292</v>
      </c>
      <c r="BD49" s="44">
        <v>5.5319148936170217</v>
      </c>
      <c r="BE49" s="44">
        <v>0.42622950819672129</v>
      </c>
      <c r="BF49" s="44">
        <v>0.5</v>
      </c>
      <c r="BG49" s="44">
        <v>47</v>
      </c>
      <c r="BH49" s="44">
        <v>260</v>
      </c>
      <c r="BI49"/>
      <c r="BJ49" s="40" t="s">
        <v>968</v>
      </c>
      <c r="BK49" s="44">
        <v>288</v>
      </c>
      <c r="BL49" s="44">
        <v>0.43840579710144928</v>
      </c>
      <c r="BM49" s="44">
        <v>0.55405405405405406</v>
      </c>
      <c r="BN49" s="44">
        <v>57</v>
      </c>
      <c r="BO49"/>
      <c r="BP49" s="40" t="s">
        <v>256</v>
      </c>
      <c r="BQ49" s="40" t="s">
        <v>129</v>
      </c>
      <c r="BR49" s="44">
        <v>5.3703703703703702</v>
      </c>
      <c r="BS49" s="44">
        <v>2.0370370370370372</v>
      </c>
      <c r="BT49" s="44">
        <v>3.3333333333333335</v>
      </c>
      <c r="BU49" s="44">
        <v>27</v>
      </c>
      <c r="BV49" s="44">
        <v>2016</v>
      </c>
      <c r="BX49" s="40" t="s">
        <v>254</v>
      </c>
      <c r="BY49" s="40" t="s">
        <v>132</v>
      </c>
      <c r="BZ49" s="44">
        <v>126</v>
      </c>
      <c r="CA49" s="44">
        <v>51</v>
      </c>
      <c r="CB49" s="44">
        <v>75</v>
      </c>
      <c r="CC49" s="44">
        <v>27</v>
      </c>
      <c r="CD49" s="44">
        <v>2016</v>
      </c>
      <c r="CF49" s="40" t="s">
        <v>963</v>
      </c>
      <c r="CG49" s="44">
        <v>3.0833333333333335</v>
      </c>
      <c r="CH49" s="44">
        <v>1.2916666666666667</v>
      </c>
      <c r="CI49" s="44">
        <v>1.7916666666666667</v>
      </c>
      <c r="CJ49" s="44">
        <v>24</v>
      </c>
      <c r="CK49" s="44">
        <v>74</v>
      </c>
      <c r="CL49" s="44">
        <v>31</v>
      </c>
      <c r="CM49" s="44">
        <v>43</v>
      </c>
      <c r="CO49" s="40" t="s">
        <v>968</v>
      </c>
      <c r="CP49" s="44">
        <v>167</v>
      </c>
      <c r="CQ49" s="44">
        <v>45</v>
      </c>
      <c r="CR49" s="44">
        <v>122</v>
      </c>
      <c r="CS49" s="44">
        <v>57</v>
      </c>
      <c r="CU49" s="40" t="s">
        <v>1281</v>
      </c>
      <c r="CV49" s="40" t="s">
        <v>792</v>
      </c>
      <c r="CW49" s="44">
        <v>2.76</v>
      </c>
      <c r="CX49" s="44">
        <v>1.8</v>
      </c>
      <c r="CY49" s="44">
        <v>25</v>
      </c>
      <c r="CZ49" s="44">
        <v>2022</v>
      </c>
      <c r="DB49" s="40" t="s">
        <v>1100</v>
      </c>
      <c r="DC49" s="40" t="s">
        <v>1095</v>
      </c>
      <c r="DD49" s="44">
        <v>65</v>
      </c>
      <c r="DE49" s="44">
        <v>41</v>
      </c>
      <c r="DF49" s="44">
        <v>23</v>
      </c>
      <c r="DG49" s="44">
        <v>1994</v>
      </c>
      <c r="DI49" s="40" t="s">
        <v>250</v>
      </c>
      <c r="DJ49" s="44">
        <v>1.3168316831683169</v>
      </c>
      <c r="DK49" s="44">
        <v>1.6039603960396041</v>
      </c>
      <c r="DL49" s="44">
        <v>101</v>
      </c>
      <c r="DM49" s="44">
        <v>133</v>
      </c>
      <c r="DN49" s="44">
        <v>162</v>
      </c>
      <c r="DO49"/>
      <c r="DP49" s="40" t="s">
        <v>278</v>
      </c>
      <c r="DQ49" s="44">
        <v>66</v>
      </c>
      <c r="DR49" s="44">
        <v>103</v>
      </c>
      <c r="DS49" s="44">
        <v>116</v>
      </c>
      <c r="DT49"/>
      <c r="DU49" s="40" t="s">
        <v>519</v>
      </c>
      <c r="DV49" s="40" t="s">
        <v>135</v>
      </c>
      <c r="DW49" s="44">
        <v>2</v>
      </c>
      <c r="DX49" s="44">
        <v>1.68</v>
      </c>
      <c r="DY49" s="44">
        <v>25</v>
      </c>
      <c r="DZ49" s="44">
        <v>2017</v>
      </c>
      <c r="EA49"/>
      <c r="EB49" s="40" t="s">
        <v>534</v>
      </c>
      <c r="EC49" s="40" t="s">
        <v>130</v>
      </c>
      <c r="ED49" s="44">
        <v>47</v>
      </c>
      <c r="EE49" s="44">
        <v>43</v>
      </c>
      <c r="EF49" s="44">
        <v>25</v>
      </c>
      <c r="EG49" s="44">
        <v>2017</v>
      </c>
      <c r="EI49" s="40" t="s">
        <v>1293</v>
      </c>
      <c r="EJ49" s="44">
        <v>1.1153846153846154</v>
      </c>
      <c r="EK49" s="44">
        <v>0.65384615384615385</v>
      </c>
      <c r="EL49" s="44">
        <v>52</v>
      </c>
      <c r="EM49" s="44">
        <v>58</v>
      </c>
      <c r="EN49" s="44">
        <v>34</v>
      </c>
      <c r="EO49"/>
      <c r="EP49" s="40" t="s">
        <v>1266</v>
      </c>
      <c r="EQ49" s="44">
        <v>55</v>
      </c>
      <c r="ER49" s="44">
        <v>70</v>
      </c>
      <c r="ES49" s="44">
        <v>60</v>
      </c>
      <c r="ET49"/>
      <c r="EU49" s="40" t="s">
        <v>685</v>
      </c>
      <c r="EV49" s="40" t="s">
        <v>684</v>
      </c>
      <c r="EW49" s="44">
        <v>0.15384615384615385</v>
      </c>
      <c r="EX49" s="44">
        <v>0.23076923076923078</v>
      </c>
      <c r="EY49" s="44">
        <v>13</v>
      </c>
      <c r="EZ49" s="44">
        <v>2015</v>
      </c>
      <c r="FB49" s="40" t="s">
        <v>256</v>
      </c>
      <c r="FC49" s="40" t="s">
        <v>129</v>
      </c>
      <c r="FD49" s="44">
        <v>3</v>
      </c>
      <c r="FE49" s="44">
        <v>64</v>
      </c>
      <c r="FF49" s="44">
        <v>27</v>
      </c>
      <c r="FG49" s="44">
        <v>2016</v>
      </c>
      <c r="FI49" s="40" t="s">
        <v>900</v>
      </c>
      <c r="FJ49" s="44">
        <v>2.2727272727272728E-2</v>
      </c>
      <c r="FK49" s="44">
        <v>0.34090909090909088</v>
      </c>
      <c r="FL49" s="44">
        <v>44</v>
      </c>
      <c r="FM49" s="44">
        <v>1</v>
      </c>
      <c r="FN49" s="44">
        <v>15</v>
      </c>
      <c r="FO49"/>
      <c r="FP49" s="40" t="s">
        <v>735</v>
      </c>
      <c r="FQ49" s="44">
        <v>1</v>
      </c>
      <c r="FR49" s="44">
        <v>67</v>
      </c>
      <c r="FS49" s="44">
        <v>70</v>
      </c>
      <c r="FU49" s="274" t="s">
        <v>1131</v>
      </c>
      <c r="FV49" s="274" t="s">
        <v>1095</v>
      </c>
      <c r="FW49" s="294">
        <v>0.35606060606060608</v>
      </c>
      <c r="FX49" s="281">
        <v>5.7391304347826084</v>
      </c>
      <c r="FY49" s="281">
        <v>2.0434782608695654</v>
      </c>
      <c r="FZ49" s="281">
        <v>23</v>
      </c>
      <c r="GA49" s="281">
        <v>1993</v>
      </c>
      <c r="GB49" s="281">
        <v>47</v>
      </c>
      <c r="GC49" s="282">
        <v>132</v>
      </c>
      <c r="GJ49" s="274" t="s">
        <v>1240</v>
      </c>
      <c r="GK49" s="274" t="s">
        <v>735</v>
      </c>
      <c r="GL49" s="280">
        <v>0.32258064516129031</v>
      </c>
      <c r="GM49" s="281">
        <v>0.47619047619047616</v>
      </c>
      <c r="GN49" s="281">
        <v>1.4761904761904763</v>
      </c>
      <c r="GO49" s="281">
        <v>2021</v>
      </c>
      <c r="GP49" s="281">
        <v>10</v>
      </c>
      <c r="GQ49" s="282">
        <v>31</v>
      </c>
      <c r="GS49" s="274" t="s">
        <v>1240</v>
      </c>
      <c r="GT49" s="274" t="s">
        <v>735</v>
      </c>
      <c r="GU49" s="280">
        <v>0.32258064516129031</v>
      </c>
      <c r="GV49" s="281">
        <v>10</v>
      </c>
      <c r="GW49" s="281">
        <v>31</v>
      </c>
      <c r="GX49" s="282">
        <v>2021</v>
      </c>
      <c r="GZ49" s="40" t="s">
        <v>473</v>
      </c>
      <c r="HA49" s="44">
        <v>2</v>
      </c>
      <c r="HB49" s="44">
        <v>3</v>
      </c>
      <c r="HC49" s="44">
        <v>4</v>
      </c>
      <c r="HD49" s="44">
        <v>16</v>
      </c>
      <c r="HE49" s="44">
        <v>4</v>
      </c>
      <c r="HF49" s="44">
        <v>7</v>
      </c>
      <c r="HG49" s="44">
        <v>6</v>
      </c>
      <c r="HH49" s="44">
        <v>19</v>
      </c>
      <c r="HI49" s="44">
        <v>24</v>
      </c>
      <c r="HJ49" s="44">
        <v>0.66666666666666663</v>
      </c>
      <c r="HK49" s="44">
        <v>0.31578947368421051</v>
      </c>
      <c r="HL49" s="44">
        <v>0.5714285714285714</v>
      </c>
      <c r="HM49" s="44">
        <v>8.3333333333333329E-2</v>
      </c>
      <c r="HN49" s="44">
        <v>0.125</v>
      </c>
      <c r="HO49" s="44">
        <v>0.25</v>
      </c>
      <c r="HP49" s="44">
        <v>0.79166666666666663</v>
      </c>
      <c r="HQ49" s="44">
        <v>0.16666666666666666</v>
      </c>
      <c r="HR49" s="44">
        <v>0.29166666666666669</v>
      </c>
      <c r="HS49"/>
      <c r="HT49" s="40" t="s">
        <v>472</v>
      </c>
      <c r="HU49" s="44">
        <v>0.25</v>
      </c>
      <c r="HV49" s="44">
        <v>0.22222222222222221</v>
      </c>
      <c r="HW49" s="44">
        <v>0.88888888888888884</v>
      </c>
      <c r="HX49" s="44">
        <v>63</v>
      </c>
      <c r="HY49" s="44">
        <v>14</v>
      </c>
      <c r="HZ49" s="44">
        <v>56</v>
      </c>
      <c r="IB49" s="40" t="s">
        <v>345</v>
      </c>
      <c r="IC49" s="44">
        <v>0.40229885057471265</v>
      </c>
      <c r="ID49" s="44">
        <v>1.8421052631578947</v>
      </c>
      <c r="IE49" s="44">
        <v>4.5789473684210522</v>
      </c>
      <c r="IF49" s="44">
        <v>76</v>
      </c>
      <c r="IG49" s="44">
        <v>140</v>
      </c>
      <c r="IH49" s="44">
        <v>348</v>
      </c>
      <c r="IJ49" s="40" t="s">
        <v>439</v>
      </c>
      <c r="IK49" s="88">
        <v>0.55813953488372092</v>
      </c>
      <c r="IL49" s="44">
        <v>0.47058823529411764</v>
      </c>
      <c r="IM49" s="44">
        <v>0.84313725490196079</v>
      </c>
      <c r="IN49" s="44">
        <v>51</v>
      </c>
      <c r="IO49" s="44">
        <v>24</v>
      </c>
      <c r="IP49" s="44">
        <v>43</v>
      </c>
      <c r="IR49" s="40" t="s">
        <v>1012</v>
      </c>
      <c r="IS49" s="40" t="s">
        <v>921</v>
      </c>
      <c r="IT49" s="44">
        <v>0.48780487804878048</v>
      </c>
      <c r="IU49" s="44">
        <v>1</v>
      </c>
      <c r="IV49" s="44">
        <v>2.0499999999999998</v>
      </c>
      <c r="IW49" s="44">
        <v>20</v>
      </c>
      <c r="IX49" s="44">
        <v>1997</v>
      </c>
      <c r="IY49" s="44">
        <v>20</v>
      </c>
      <c r="IZ49" s="44">
        <v>41</v>
      </c>
      <c r="JA49"/>
      <c r="JB49" s="40" t="s">
        <v>540</v>
      </c>
      <c r="JC49" s="40" t="s">
        <v>129</v>
      </c>
      <c r="JD49" s="44">
        <v>0.47802197802197804</v>
      </c>
      <c r="JE49" s="44">
        <v>5.4375</v>
      </c>
      <c r="JF49" s="44">
        <v>11.375</v>
      </c>
      <c r="JG49" s="44">
        <v>2017</v>
      </c>
      <c r="JH49" s="44">
        <v>87</v>
      </c>
      <c r="JI49" s="44">
        <v>182</v>
      </c>
      <c r="JL49" s="40" t="s">
        <v>930</v>
      </c>
      <c r="JM49" s="40" t="s">
        <v>308</v>
      </c>
      <c r="JN49" s="44">
        <v>0</v>
      </c>
      <c r="JO49" s="44">
        <v>0</v>
      </c>
      <c r="JP49" s="44">
        <v>0.13793103448275862</v>
      </c>
      <c r="JQ49" s="44">
        <v>2012</v>
      </c>
      <c r="JR49" s="44">
        <v>29</v>
      </c>
      <c r="JS49" s="44"/>
      <c r="JT49" s="44">
        <v>4</v>
      </c>
      <c r="JU49"/>
      <c r="JV49" s="40" t="s">
        <v>1295</v>
      </c>
      <c r="JW49" s="40" t="s">
        <v>1264</v>
      </c>
      <c r="JX49" s="44">
        <v>0.65517241379310343</v>
      </c>
      <c r="JY49" s="44">
        <v>0.70370370370370372</v>
      </c>
      <c r="JZ49" s="44">
        <v>1.0740740740740742</v>
      </c>
      <c r="KA49" s="44">
        <v>2022</v>
      </c>
      <c r="KB49" s="44">
        <v>19</v>
      </c>
      <c r="KC49" s="44">
        <v>29</v>
      </c>
      <c r="KD49"/>
      <c r="KF49" s="40" t="s">
        <v>250</v>
      </c>
      <c r="KG49" s="61">
        <v>12.852777777777776</v>
      </c>
      <c r="KH49" s="44">
        <v>101</v>
      </c>
      <c r="KJ49"/>
      <c r="KK49"/>
      <c r="KL49"/>
      <c r="KM49"/>
      <c r="KN49"/>
      <c r="KO49"/>
      <c r="KQ49"/>
      <c r="KR49"/>
      <c r="KS49"/>
      <c r="KT49"/>
      <c r="KU49"/>
      <c r="KV49"/>
      <c r="KX49"/>
      <c r="KY49"/>
      <c r="KZ49"/>
      <c r="LA49"/>
      <c r="LB49"/>
      <c r="LC49"/>
      <c r="LD49"/>
      <c r="LE49"/>
      <c r="LF49"/>
      <c r="LG49"/>
      <c r="LH49"/>
      <c r="LI49"/>
      <c r="LL49"/>
      <c r="LM49"/>
      <c r="LN49"/>
      <c r="LO49"/>
      <c r="LP49"/>
      <c r="LS49"/>
      <c r="LT49"/>
      <c r="LU49"/>
      <c r="LV49"/>
      <c r="LW49"/>
    </row>
    <row r="50" spans="1:335" ht="15">
      <c r="A50" s="74" t="s">
        <v>242</v>
      </c>
      <c r="B50" s="74">
        <v>2016</v>
      </c>
      <c r="C50" s="74">
        <v>2016</v>
      </c>
      <c r="D50" s="89" t="str">
        <f t="shared" si="0"/>
        <v>Lance Garland, 2016</v>
      </c>
      <c r="E50" s="89" t="str">
        <f t="shared" si="1"/>
        <v>Lance Garland, 2016-2016</v>
      </c>
      <c r="F50" s="74">
        <v>27</v>
      </c>
      <c r="G50" s="74">
        <v>30</v>
      </c>
      <c r="H50" s="74">
        <v>87</v>
      </c>
      <c r="I50" s="75">
        <v>0.34482758620689657</v>
      </c>
      <c r="J50" s="74">
        <v>118</v>
      </c>
      <c r="K50" s="74">
        <v>199</v>
      </c>
      <c r="L50" s="75">
        <v>0.59296482412060303</v>
      </c>
      <c r="M50" s="74">
        <v>71</v>
      </c>
      <c r="N50" s="74">
        <v>124</v>
      </c>
      <c r="O50" s="75">
        <v>0.57258064516129037</v>
      </c>
      <c r="P50" s="74">
        <v>397</v>
      </c>
      <c r="Q50" s="74">
        <v>62</v>
      </c>
      <c r="R50" s="74">
        <v>137</v>
      </c>
      <c r="S50" s="74">
        <v>199</v>
      </c>
      <c r="T50" s="74">
        <v>62</v>
      </c>
      <c r="U50" s="74">
        <v>49</v>
      </c>
      <c r="V50" s="74">
        <v>37</v>
      </c>
      <c r="W50" s="74">
        <v>70</v>
      </c>
      <c r="X50" s="74">
        <v>61</v>
      </c>
      <c r="Y50" s="76">
        <v>14.703703703703704</v>
      </c>
      <c r="Z50" s="76">
        <v>2.2962962962962963</v>
      </c>
      <c r="AA50" s="76">
        <v>5.0740740740740744</v>
      </c>
      <c r="AB50" s="76">
        <v>7.3703703703703702</v>
      </c>
      <c r="AC50" s="76">
        <v>2.2962962962962963</v>
      </c>
      <c r="AD50" s="76">
        <v>1.8148148148148149</v>
      </c>
      <c r="AE50" s="76">
        <v>1.3703703703703705</v>
      </c>
      <c r="AF50" s="76">
        <v>2.5925925925925926</v>
      </c>
      <c r="AG50" s="76">
        <v>2.2592592592592591</v>
      </c>
      <c r="AH50" s="69">
        <f t="shared" si="14"/>
        <v>3.2222222222222223</v>
      </c>
      <c r="AI50" s="69">
        <f t="shared" si="15"/>
        <v>4.5925925925925926</v>
      </c>
      <c r="AJ50" s="70">
        <f t="shared" si="16"/>
        <v>0.5174825174825175</v>
      </c>
      <c r="AK50" s="69">
        <f t="shared" si="17"/>
        <v>10.592592592592593</v>
      </c>
      <c r="AM50" s="40" t="s">
        <v>1341</v>
      </c>
      <c r="AN50" s="40" t="s">
        <v>1262</v>
      </c>
      <c r="AO50" s="61">
        <v>12</v>
      </c>
      <c r="AP50" s="62">
        <v>0.48068669527896996</v>
      </c>
      <c r="AQ50" s="62">
        <v>0.67346938775510201</v>
      </c>
      <c r="AR50" s="44">
        <v>26</v>
      </c>
      <c r="AS50" s="44">
        <v>2023</v>
      </c>
      <c r="AT50" s="59"/>
      <c r="AU50" s="40" t="s">
        <v>476</v>
      </c>
      <c r="AV50" s="40" t="s">
        <v>464</v>
      </c>
      <c r="AW50" s="44">
        <v>283</v>
      </c>
      <c r="AX50" s="44">
        <v>0.28746177370030579</v>
      </c>
      <c r="AY50" s="44">
        <v>0.60655737704918034</v>
      </c>
      <c r="AZ50" s="44">
        <v>17</v>
      </c>
      <c r="BA50" s="44">
        <v>2010</v>
      </c>
      <c r="BB50" s="59"/>
      <c r="BC50" s="40" t="s">
        <v>277</v>
      </c>
      <c r="BD50" s="44">
        <v>5.3565217391304349</v>
      </c>
      <c r="BE50" s="44">
        <v>0.33607907742998355</v>
      </c>
      <c r="BF50" s="44">
        <v>0.49671052631578949</v>
      </c>
      <c r="BG50" s="44">
        <v>115</v>
      </c>
      <c r="BH50" s="44">
        <v>616</v>
      </c>
      <c r="BI50"/>
      <c r="BJ50" s="40" t="s">
        <v>1097</v>
      </c>
      <c r="BK50" s="44">
        <v>273</v>
      </c>
      <c r="BL50" s="44">
        <v>0.44758064516129031</v>
      </c>
      <c r="BM50" s="44">
        <v>0.66216216216216217</v>
      </c>
      <c r="BN50" s="44">
        <v>45</v>
      </c>
      <c r="BO50"/>
      <c r="BP50" s="40" t="s">
        <v>285</v>
      </c>
      <c r="BQ50" s="40" t="s">
        <v>135</v>
      </c>
      <c r="BR50" s="44">
        <v>5.2592592592592595</v>
      </c>
      <c r="BS50" s="44">
        <v>1.7037037037037037</v>
      </c>
      <c r="BT50" s="44">
        <v>3.5555555555555554</v>
      </c>
      <c r="BU50" s="44">
        <v>27</v>
      </c>
      <c r="BV50" s="44">
        <v>2015</v>
      </c>
      <c r="BX50" s="40" t="s">
        <v>737</v>
      </c>
      <c r="BY50" s="40" t="s">
        <v>130</v>
      </c>
      <c r="BZ50" s="44">
        <v>125</v>
      </c>
      <c r="CA50" s="44">
        <v>56</v>
      </c>
      <c r="CB50" s="44">
        <v>69</v>
      </c>
      <c r="CC50" s="44">
        <v>28</v>
      </c>
      <c r="CD50" s="44">
        <v>2018</v>
      </c>
      <c r="CF50" s="40" t="s">
        <v>1029</v>
      </c>
      <c r="CG50" s="44">
        <v>3.0181818181818181</v>
      </c>
      <c r="CH50" s="44">
        <v>0.63636363636363635</v>
      </c>
      <c r="CI50" s="44">
        <v>2.3818181818181818</v>
      </c>
      <c r="CJ50" s="44">
        <v>55</v>
      </c>
      <c r="CK50" s="44">
        <v>166</v>
      </c>
      <c r="CL50" s="44">
        <v>35</v>
      </c>
      <c r="CM50" s="44">
        <v>131</v>
      </c>
      <c r="CO50" s="40" t="s">
        <v>1029</v>
      </c>
      <c r="CP50" s="44">
        <v>166</v>
      </c>
      <c r="CQ50" s="44">
        <v>35</v>
      </c>
      <c r="CR50" s="44">
        <v>131</v>
      </c>
      <c r="CS50" s="44">
        <v>55</v>
      </c>
      <c r="CU50" s="40" t="s">
        <v>739</v>
      </c>
      <c r="CV50" s="40" t="s">
        <v>135</v>
      </c>
      <c r="CW50" s="44">
        <v>2.7142857142857144</v>
      </c>
      <c r="CX50" s="44">
        <v>2.0714285714285716</v>
      </c>
      <c r="CY50" s="44">
        <v>28</v>
      </c>
      <c r="CZ50" s="44">
        <v>2018</v>
      </c>
      <c r="DB50" s="40" t="s">
        <v>1210</v>
      </c>
      <c r="DC50" s="40" t="s">
        <v>533</v>
      </c>
      <c r="DD50" s="44">
        <v>65</v>
      </c>
      <c r="DE50" s="44">
        <v>63</v>
      </c>
      <c r="DF50" s="44">
        <v>26</v>
      </c>
      <c r="DG50" s="44">
        <v>2020</v>
      </c>
      <c r="DI50" s="40" t="s">
        <v>1266</v>
      </c>
      <c r="DJ50" s="44">
        <v>1.1833333333333333</v>
      </c>
      <c r="DK50" s="44">
        <v>1.0166666666666666</v>
      </c>
      <c r="DL50" s="44">
        <v>60</v>
      </c>
      <c r="DM50" s="44">
        <v>71</v>
      </c>
      <c r="DN50" s="44">
        <v>61</v>
      </c>
      <c r="DO50"/>
      <c r="DP50" s="40" t="s">
        <v>1156</v>
      </c>
      <c r="DQ50" s="44">
        <v>64</v>
      </c>
      <c r="DR50" s="44">
        <v>32</v>
      </c>
      <c r="DS50" s="44">
        <v>59</v>
      </c>
      <c r="DT50"/>
      <c r="DU50" s="40" t="s">
        <v>1129</v>
      </c>
      <c r="DV50" s="40" t="s">
        <v>1126</v>
      </c>
      <c r="DW50" s="44">
        <v>2</v>
      </c>
      <c r="DX50" s="44">
        <v>0</v>
      </c>
      <c r="DY50" s="44">
        <v>22</v>
      </c>
      <c r="DZ50" s="44">
        <v>1993</v>
      </c>
      <c r="EA50"/>
      <c r="EB50" s="40" t="s">
        <v>1187</v>
      </c>
      <c r="EC50" s="40" t="s">
        <v>1178</v>
      </c>
      <c r="ED50" s="44">
        <v>47</v>
      </c>
      <c r="EE50" s="44"/>
      <c r="EF50" s="44">
        <v>22</v>
      </c>
      <c r="EG50" s="44">
        <v>1991</v>
      </c>
      <c r="EI50" s="40" t="s">
        <v>1000</v>
      </c>
      <c r="EJ50" s="44">
        <v>1.1076923076923078</v>
      </c>
      <c r="EK50" s="44">
        <v>0</v>
      </c>
      <c r="EL50" s="44">
        <v>65</v>
      </c>
      <c r="EM50" s="44">
        <v>72</v>
      </c>
      <c r="EN50" s="44"/>
      <c r="EO50"/>
      <c r="EP50" s="40" t="s">
        <v>1060</v>
      </c>
      <c r="EQ50" s="44">
        <v>55</v>
      </c>
      <c r="ER50" s="44"/>
      <c r="ES50" s="44">
        <v>48</v>
      </c>
      <c r="ET50"/>
      <c r="EU50" s="40" t="s">
        <v>283</v>
      </c>
      <c r="EV50" s="40" t="s">
        <v>277</v>
      </c>
      <c r="EW50" s="44">
        <v>0.14814814814814814</v>
      </c>
      <c r="EX50" s="44">
        <v>2.2222222222222223</v>
      </c>
      <c r="EY50" s="44">
        <v>27</v>
      </c>
      <c r="EZ50" s="44">
        <v>2015</v>
      </c>
      <c r="FB50" s="40" t="s">
        <v>737</v>
      </c>
      <c r="FC50" s="40" t="s">
        <v>130</v>
      </c>
      <c r="FD50" s="44">
        <v>3</v>
      </c>
      <c r="FE50" s="44">
        <v>50</v>
      </c>
      <c r="FF50" s="44">
        <v>28</v>
      </c>
      <c r="FG50" s="44">
        <v>2018</v>
      </c>
      <c r="FI50" s="40" t="s">
        <v>1268</v>
      </c>
      <c r="FJ50" s="44">
        <v>1.9607843137254902E-2</v>
      </c>
      <c r="FK50" s="44">
        <v>1.0980392156862746</v>
      </c>
      <c r="FL50" s="44">
        <v>51</v>
      </c>
      <c r="FM50" s="44">
        <v>1</v>
      </c>
      <c r="FN50" s="44">
        <v>56</v>
      </c>
      <c r="FO50"/>
      <c r="FP50" s="40" t="s">
        <v>333</v>
      </c>
      <c r="FQ50" s="44">
        <v>1</v>
      </c>
      <c r="FR50" s="44">
        <v>32</v>
      </c>
      <c r="FS50" s="44">
        <v>74</v>
      </c>
      <c r="FU50" s="274" t="s">
        <v>1340</v>
      </c>
      <c r="FV50" s="274" t="s">
        <v>1264</v>
      </c>
      <c r="FW50" s="294">
        <v>0.35294117647058826</v>
      </c>
      <c r="FX50" s="281">
        <v>4.08</v>
      </c>
      <c r="FY50" s="281">
        <v>1.44</v>
      </c>
      <c r="FZ50" s="281">
        <v>25</v>
      </c>
      <c r="GA50" s="281">
        <v>2023</v>
      </c>
      <c r="GB50" s="281">
        <v>36</v>
      </c>
      <c r="GC50" s="282">
        <v>102</v>
      </c>
      <c r="GJ50" s="274" t="s">
        <v>740</v>
      </c>
      <c r="GK50" s="274" t="s">
        <v>732</v>
      </c>
      <c r="GL50" s="280">
        <v>0.32</v>
      </c>
      <c r="GM50" s="281">
        <v>0.5714285714285714</v>
      </c>
      <c r="GN50" s="281">
        <v>1.7857142857142858</v>
      </c>
      <c r="GO50" s="281">
        <v>2018</v>
      </c>
      <c r="GP50" s="281">
        <v>16</v>
      </c>
      <c r="GQ50" s="282">
        <v>50</v>
      </c>
      <c r="GS50" s="274" t="s">
        <v>740</v>
      </c>
      <c r="GT50" s="274" t="s">
        <v>732</v>
      </c>
      <c r="GU50" s="280">
        <v>0.32</v>
      </c>
      <c r="GV50" s="281">
        <v>16</v>
      </c>
      <c r="GW50" s="281">
        <v>50</v>
      </c>
      <c r="GX50" s="282">
        <v>2018</v>
      </c>
      <c r="GZ50" s="40" t="s">
        <v>475</v>
      </c>
      <c r="HA50" s="44"/>
      <c r="HB50" s="44"/>
      <c r="HC50" s="44">
        <v>4</v>
      </c>
      <c r="HD50" s="44">
        <v>16</v>
      </c>
      <c r="HE50" s="44">
        <v>1</v>
      </c>
      <c r="HF50" s="44">
        <v>7</v>
      </c>
      <c r="HG50" s="44">
        <v>4</v>
      </c>
      <c r="HH50" s="44">
        <v>16</v>
      </c>
      <c r="HI50" s="44">
        <v>26</v>
      </c>
      <c r="HJ50" s="44" t="e">
        <v>#DIV/0!</v>
      </c>
      <c r="HK50" s="44">
        <v>0.25</v>
      </c>
      <c r="HL50" s="44">
        <v>0.14285714285714285</v>
      </c>
      <c r="HM50" s="44">
        <v>0</v>
      </c>
      <c r="HN50" s="44">
        <v>0</v>
      </c>
      <c r="HO50" s="44">
        <v>0.15384615384615385</v>
      </c>
      <c r="HP50" s="44">
        <v>0.61538461538461542</v>
      </c>
      <c r="HQ50" s="44">
        <v>3.8461538461538464E-2</v>
      </c>
      <c r="HR50" s="44">
        <v>0.26923076923076922</v>
      </c>
      <c r="HS50"/>
      <c r="HT50" s="40" t="s">
        <v>333</v>
      </c>
      <c r="HU50" s="44">
        <v>0.25</v>
      </c>
      <c r="HV50" s="44">
        <v>6.7567567567567571E-2</v>
      </c>
      <c r="HW50" s="44">
        <v>0.27027027027027029</v>
      </c>
      <c r="HX50" s="44">
        <v>74</v>
      </c>
      <c r="HY50" s="44">
        <v>5</v>
      </c>
      <c r="HZ50" s="44">
        <v>20</v>
      </c>
      <c r="IB50" s="40" t="s">
        <v>1003</v>
      </c>
      <c r="IC50" s="44">
        <v>0.4</v>
      </c>
      <c r="ID50" s="44">
        <v>5.3939393939393936</v>
      </c>
      <c r="IE50" s="44">
        <v>13.484848484848484</v>
      </c>
      <c r="IF50" s="44">
        <v>66</v>
      </c>
      <c r="IG50" s="44">
        <v>356</v>
      </c>
      <c r="IH50" s="44">
        <v>890</v>
      </c>
      <c r="IJ50" s="40" t="s">
        <v>1156</v>
      </c>
      <c r="IK50" s="88">
        <v>0.55555555555555558</v>
      </c>
      <c r="IL50" s="44">
        <v>0.25423728813559321</v>
      </c>
      <c r="IM50" s="44">
        <v>0.4576271186440678</v>
      </c>
      <c r="IN50" s="44">
        <v>59</v>
      </c>
      <c r="IO50" s="44">
        <v>15</v>
      </c>
      <c r="IP50" s="44">
        <v>27</v>
      </c>
      <c r="IR50" s="40" t="s">
        <v>802</v>
      </c>
      <c r="IS50" s="40" t="s">
        <v>536</v>
      </c>
      <c r="IT50" s="44">
        <v>0.48717948717948717</v>
      </c>
      <c r="IU50" s="44">
        <v>0.86363636363636365</v>
      </c>
      <c r="IV50" s="44">
        <v>1.7727272727272727</v>
      </c>
      <c r="IW50" s="44">
        <v>22</v>
      </c>
      <c r="IX50" s="44">
        <v>2019</v>
      </c>
      <c r="IY50" s="44">
        <v>19</v>
      </c>
      <c r="IZ50" s="44">
        <v>39</v>
      </c>
      <c r="JA50"/>
      <c r="JB50" s="40" t="s">
        <v>744</v>
      </c>
      <c r="JC50" s="40" t="s">
        <v>129</v>
      </c>
      <c r="JD50" s="44">
        <v>0.4779874213836478</v>
      </c>
      <c r="JE50" s="44">
        <v>6.6086956521739131</v>
      </c>
      <c r="JF50" s="44">
        <v>13.826086956521738</v>
      </c>
      <c r="JG50" s="44">
        <v>2018</v>
      </c>
      <c r="JH50" s="44">
        <v>152</v>
      </c>
      <c r="JI50" s="44">
        <v>318</v>
      </c>
      <c r="JL50" s="40" t="s">
        <v>928</v>
      </c>
      <c r="JM50" s="40" t="s">
        <v>345</v>
      </c>
      <c r="JN50" s="44" t="e">
        <v>#DIV/0!</v>
      </c>
      <c r="JO50" s="44">
        <v>0</v>
      </c>
      <c r="JP50" s="44">
        <v>0</v>
      </c>
      <c r="JQ50" s="44">
        <v>2012</v>
      </c>
      <c r="JR50" s="44">
        <v>30</v>
      </c>
      <c r="JS50" s="44"/>
      <c r="JT50" s="44"/>
      <c r="JU50"/>
      <c r="JV50" s="40" t="s">
        <v>481</v>
      </c>
      <c r="JW50" s="40" t="s">
        <v>464</v>
      </c>
      <c r="JX50" s="44">
        <v>0.65517241379310343</v>
      </c>
      <c r="JY50" s="44">
        <v>0.76</v>
      </c>
      <c r="JZ50" s="44">
        <v>1.1599999999999999</v>
      </c>
      <c r="KA50" s="44">
        <v>2008</v>
      </c>
      <c r="KB50" s="44">
        <v>19</v>
      </c>
      <c r="KC50" s="44">
        <v>29</v>
      </c>
      <c r="KD50"/>
      <c r="KF50" s="40" t="s">
        <v>1097</v>
      </c>
      <c r="KG50" s="61">
        <v>12.40909090909091</v>
      </c>
      <c r="KH50" s="44">
        <v>45</v>
      </c>
      <c r="KJ50"/>
      <c r="KK50"/>
      <c r="KL50"/>
      <c r="KM50"/>
      <c r="KN50"/>
      <c r="KO50"/>
      <c r="KQ50"/>
      <c r="KR50"/>
      <c r="KS50"/>
      <c r="KT50"/>
      <c r="KU50"/>
      <c r="KV50"/>
      <c r="KX50"/>
      <c r="KY50"/>
      <c r="KZ50"/>
      <c r="LA50"/>
      <c r="LB50"/>
      <c r="LC50"/>
      <c r="LD50"/>
      <c r="LE50"/>
      <c r="LF50"/>
      <c r="LG50"/>
      <c r="LH50"/>
      <c r="LI50"/>
      <c r="LL50"/>
      <c r="LM50"/>
      <c r="LN50"/>
      <c r="LO50"/>
      <c r="LP50"/>
      <c r="LS50"/>
      <c r="LT50"/>
      <c r="LU50"/>
      <c r="LV50"/>
      <c r="LW50"/>
    </row>
    <row r="51" spans="1:335" ht="15">
      <c r="A51" s="74" t="s">
        <v>125</v>
      </c>
      <c r="B51" s="74">
        <v>2016</v>
      </c>
      <c r="C51" s="74">
        <v>2018</v>
      </c>
      <c r="D51" s="89" t="str">
        <f t="shared" si="0"/>
        <v>Dawson Butts, 2018</v>
      </c>
      <c r="E51" s="89" t="str">
        <f t="shared" si="1"/>
        <v>Dawson Butts, 2018-2016</v>
      </c>
      <c r="F51" s="74">
        <v>27</v>
      </c>
      <c r="G51" s="74">
        <v>0</v>
      </c>
      <c r="H51" s="74">
        <v>1</v>
      </c>
      <c r="I51" s="75">
        <v>0</v>
      </c>
      <c r="J51" s="74">
        <v>42</v>
      </c>
      <c r="K51" s="74">
        <v>103</v>
      </c>
      <c r="L51" s="75">
        <v>0.40776699029126212</v>
      </c>
      <c r="M51" s="74">
        <v>21</v>
      </c>
      <c r="N51" s="74">
        <v>50</v>
      </c>
      <c r="O51" s="75">
        <v>0.42</v>
      </c>
      <c r="P51" s="74">
        <v>105</v>
      </c>
      <c r="Q51" s="74">
        <v>39</v>
      </c>
      <c r="R51" s="74">
        <v>49</v>
      </c>
      <c r="S51" s="74">
        <v>88</v>
      </c>
      <c r="T51" s="74">
        <v>75</v>
      </c>
      <c r="U51" s="74">
        <v>66</v>
      </c>
      <c r="V51" s="74">
        <v>0</v>
      </c>
      <c r="W51" s="74">
        <v>44</v>
      </c>
      <c r="X51" s="74">
        <v>42</v>
      </c>
      <c r="Y51" s="76">
        <v>3.8888888888888888</v>
      </c>
      <c r="Z51" s="76">
        <v>1.4444444444444444</v>
      </c>
      <c r="AA51" s="76">
        <v>1.8148148148148149</v>
      </c>
      <c r="AB51" s="76">
        <v>3.2592592592592591</v>
      </c>
      <c r="AC51" s="76">
        <v>2.7777777777777777</v>
      </c>
      <c r="AD51" s="76">
        <v>2.4444444444444446</v>
      </c>
      <c r="AE51" s="76">
        <v>0</v>
      </c>
      <c r="AF51" s="76">
        <v>1.6296296296296295</v>
      </c>
      <c r="AG51" s="76">
        <v>1.5555555555555556</v>
      </c>
      <c r="AH51" s="69">
        <f t="shared" si="14"/>
        <v>3.7037037037037035E-2</v>
      </c>
      <c r="AI51" s="69">
        <f t="shared" si="15"/>
        <v>1.8518518518518519</v>
      </c>
      <c r="AJ51" s="70">
        <f t="shared" si="16"/>
        <v>0.40384615384615385</v>
      </c>
      <c r="AK51" s="69">
        <f t="shared" si="17"/>
        <v>3.8518518518518516</v>
      </c>
      <c r="AM51" s="40" t="s">
        <v>520</v>
      </c>
      <c r="AN51" s="40" t="s">
        <v>131</v>
      </c>
      <c r="AO51" s="61">
        <v>11.666666666666666</v>
      </c>
      <c r="AP51" s="62">
        <v>0.35172413793103446</v>
      </c>
      <c r="AQ51" s="62">
        <v>0.61538461538461542</v>
      </c>
      <c r="AR51" s="44">
        <v>24</v>
      </c>
      <c r="AS51" s="44">
        <v>2017</v>
      </c>
      <c r="AT51" s="59"/>
      <c r="AU51" s="40" t="s">
        <v>520</v>
      </c>
      <c r="AV51" s="40" t="s">
        <v>131</v>
      </c>
      <c r="AW51" s="44">
        <v>280</v>
      </c>
      <c r="AX51" s="44">
        <v>0.35172413793103446</v>
      </c>
      <c r="AY51" s="44">
        <v>0.61538461538461542</v>
      </c>
      <c r="AZ51" s="44">
        <v>24</v>
      </c>
      <c r="BA51" s="44">
        <v>2017</v>
      </c>
      <c r="BB51" s="59"/>
      <c r="BC51" s="40" t="s">
        <v>923</v>
      </c>
      <c r="BD51" s="44">
        <v>5.28125</v>
      </c>
      <c r="BE51" s="44">
        <v>0.33536585365853661</v>
      </c>
      <c r="BF51" s="44">
        <v>0.5</v>
      </c>
      <c r="BG51" s="44">
        <v>32</v>
      </c>
      <c r="BH51" s="44">
        <v>169</v>
      </c>
      <c r="BI51"/>
      <c r="BJ51" s="40" t="s">
        <v>1292</v>
      </c>
      <c r="BK51" s="44">
        <v>260</v>
      </c>
      <c r="BL51" s="44">
        <v>0.42622950819672129</v>
      </c>
      <c r="BM51" s="44">
        <v>0.5</v>
      </c>
      <c r="BN51" s="44">
        <v>47</v>
      </c>
      <c r="BO51"/>
      <c r="BP51" s="40" t="s">
        <v>255</v>
      </c>
      <c r="BQ51" s="40" t="s">
        <v>135</v>
      </c>
      <c r="BR51" s="44">
        <v>5.2222222222222223</v>
      </c>
      <c r="BS51" s="44">
        <v>1.8148148148148149</v>
      </c>
      <c r="BT51" s="44">
        <v>3.4074074074074074</v>
      </c>
      <c r="BU51" s="44">
        <v>27</v>
      </c>
      <c r="BV51" s="44">
        <v>2016</v>
      </c>
      <c r="BX51" s="40" t="s">
        <v>519</v>
      </c>
      <c r="BY51" s="40" t="s">
        <v>135</v>
      </c>
      <c r="BZ51" s="44">
        <v>124</v>
      </c>
      <c r="CA51" s="44">
        <v>39</v>
      </c>
      <c r="CB51" s="44">
        <v>85</v>
      </c>
      <c r="CC51" s="44">
        <v>25</v>
      </c>
      <c r="CD51" s="44">
        <v>2017</v>
      </c>
      <c r="CF51" s="40" t="s">
        <v>423</v>
      </c>
      <c r="CG51" s="44">
        <v>2.9411764705882355</v>
      </c>
      <c r="CH51" s="44">
        <v>0.78431372549019607</v>
      </c>
      <c r="CI51" s="44">
        <v>2.1568627450980391</v>
      </c>
      <c r="CJ51" s="44">
        <v>51</v>
      </c>
      <c r="CK51" s="44">
        <v>150</v>
      </c>
      <c r="CL51" s="44">
        <v>40</v>
      </c>
      <c r="CM51" s="44">
        <v>110</v>
      </c>
      <c r="CO51" s="40" t="s">
        <v>1155</v>
      </c>
      <c r="CP51" s="44">
        <v>158</v>
      </c>
      <c r="CQ51" s="44">
        <v>93</v>
      </c>
      <c r="CR51" s="44">
        <v>65</v>
      </c>
      <c r="CS51" s="44">
        <v>62</v>
      </c>
      <c r="CU51" s="40" t="s">
        <v>1343</v>
      </c>
      <c r="CV51" s="40" t="s">
        <v>1293</v>
      </c>
      <c r="CW51" s="44">
        <v>2.6923076923076925</v>
      </c>
      <c r="CX51" s="44">
        <v>1.1923076923076923</v>
      </c>
      <c r="CY51" s="44">
        <v>26</v>
      </c>
      <c r="CZ51" s="44">
        <v>2023</v>
      </c>
      <c r="DB51" s="40" t="s">
        <v>328</v>
      </c>
      <c r="DC51" s="40" t="s">
        <v>308</v>
      </c>
      <c r="DD51" s="44">
        <v>63</v>
      </c>
      <c r="DE51" s="44">
        <v>69</v>
      </c>
      <c r="DF51" s="44">
        <v>28</v>
      </c>
      <c r="DG51" s="44">
        <v>2013</v>
      </c>
      <c r="DI51" s="40" t="s">
        <v>424</v>
      </c>
      <c r="DJ51" s="44">
        <v>1.1818181818181819</v>
      </c>
      <c r="DK51" s="44">
        <v>1.0227272727272727</v>
      </c>
      <c r="DL51" s="44">
        <v>44</v>
      </c>
      <c r="DM51" s="44">
        <v>52</v>
      </c>
      <c r="DN51" s="44">
        <v>45</v>
      </c>
      <c r="DO51"/>
      <c r="DP51" s="40" t="s">
        <v>133</v>
      </c>
      <c r="DQ51" s="44">
        <v>62</v>
      </c>
      <c r="DR51" s="44">
        <v>70</v>
      </c>
      <c r="DS51" s="44">
        <v>27</v>
      </c>
      <c r="DT51"/>
      <c r="DU51" s="40" t="s">
        <v>797</v>
      </c>
      <c r="DV51" s="40" t="s">
        <v>129</v>
      </c>
      <c r="DW51" s="44">
        <v>1.962962962962963</v>
      </c>
      <c r="DX51" s="44">
        <v>1.7037037037037037</v>
      </c>
      <c r="DY51" s="44">
        <v>27</v>
      </c>
      <c r="DZ51" s="44">
        <v>2019</v>
      </c>
      <c r="EA51"/>
      <c r="EB51" s="40" t="s">
        <v>406</v>
      </c>
      <c r="EC51" s="40" t="s">
        <v>387</v>
      </c>
      <c r="ED51" s="44">
        <v>46</v>
      </c>
      <c r="EE51" s="44"/>
      <c r="EF51" s="44">
        <v>26</v>
      </c>
      <c r="EG51" s="44">
        <v>2008</v>
      </c>
      <c r="EI51" s="40" t="s">
        <v>1002</v>
      </c>
      <c r="EJ51" s="44">
        <v>1.0454545454545454</v>
      </c>
      <c r="EK51" s="44">
        <v>0</v>
      </c>
      <c r="EL51" s="44">
        <v>44</v>
      </c>
      <c r="EM51" s="44">
        <v>46</v>
      </c>
      <c r="EN51" s="44"/>
      <c r="EO51"/>
      <c r="EP51" s="40" t="s">
        <v>1154</v>
      </c>
      <c r="EQ51" s="44">
        <v>54</v>
      </c>
      <c r="ER51" s="44"/>
      <c r="ES51" s="44">
        <v>62</v>
      </c>
      <c r="ET51"/>
      <c r="EU51" s="40" t="s">
        <v>797</v>
      </c>
      <c r="EV51" s="40" t="s">
        <v>129</v>
      </c>
      <c r="EW51" s="44">
        <v>0.14814814814814814</v>
      </c>
      <c r="EX51" s="44">
        <v>1.7037037037037037</v>
      </c>
      <c r="EY51" s="44">
        <v>27</v>
      </c>
      <c r="EZ51" s="44">
        <v>2019</v>
      </c>
      <c r="FB51" s="40" t="s">
        <v>441</v>
      </c>
      <c r="FC51" s="40" t="s">
        <v>440</v>
      </c>
      <c r="FD51" s="44">
        <v>3</v>
      </c>
      <c r="FE51" s="44"/>
      <c r="FF51" s="44">
        <v>13</v>
      </c>
      <c r="FG51" s="44">
        <v>2008</v>
      </c>
      <c r="FI51" s="40" t="s">
        <v>735</v>
      </c>
      <c r="FJ51" s="44">
        <v>1.4285714285714285E-2</v>
      </c>
      <c r="FK51" s="44">
        <v>0.95714285714285718</v>
      </c>
      <c r="FL51" s="44">
        <v>70</v>
      </c>
      <c r="FM51" s="44">
        <v>1</v>
      </c>
      <c r="FN51" s="44">
        <v>67</v>
      </c>
      <c r="FO51"/>
      <c r="FP51" s="40" t="s">
        <v>1268</v>
      </c>
      <c r="FQ51" s="44">
        <v>1</v>
      </c>
      <c r="FR51" s="44">
        <v>56</v>
      </c>
      <c r="FS51" s="44">
        <v>51</v>
      </c>
      <c r="FU51" s="274" t="s">
        <v>1211</v>
      </c>
      <c r="FV51" s="274" t="s">
        <v>794</v>
      </c>
      <c r="FW51" s="294">
        <v>0.35227272727272729</v>
      </c>
      <c r="FX51" s="281">
        <v>3.52</v>
      </c>
      <c r="FY51" s="281">
        <v>1.24</v>
      </c>
      <c r="FZ51" s="281">
        <v>25</v>
      </c>
      <c r="GA51" s="281">
        <v>2020</v>
      </c>
      <c r="GB51" s="281">
        <v>31</v>
      </c>
      <c r="GC51" s="282">
        <v>88</v>
      </c>
      <c r="GJ51" s="274" t="s">
        <v>519</v>
      </c>
      <c r="GK51" s="274" t="s">
        <v>135</v>
      </c>
      <c r="GL51" s="280">
        <v>0.31818181818181818</v>
      </c>
      <c r="GM51" s="281">
        <v>2.2400000000000002</v>
      </c>
      <c r="GN51" s="281">
        <v>7.04</v>
      </c>
      <c r="GO51" s="281">
        <v>2017</v>
      </c>
      <c r="GP51" s="281">
        <v>56</v>
      </c>
      <c r="GQ51" s="282">
        <v>176</v>
      </c>
      <c r="GS51" s="274" t="s">
        <v>519</v>
      </c>
      <c r="GT51" s="274" t="s">
        <v>135</v>
      </c>
      <c r="GU51" s="280">
        <v>0.31818181818181818</v>
      </c>
      <c r="GV51" s="281">
        <v>56</v>
      </c>
      <c r="GW51" s="281">
        <v>176</v>
      </c>
      <c r="GX51" s="282">
        <v>2017</v>
      </c>
      <c r="GZ51" s="40" t="s">
        <v>469</v>
      </c>
      <c r="HA51" s="44">
        <v>5</v>
      </c>
      <c r="HB51" s="44">
        <v>32</v>
      </c>
      <c r="HC51" s="44">
        <v>23</v>
      </c>
      <c r="HD51" s="44">
        <v>61</v>
      </c>
      <c r="HE51" s="44">
        <v>8</v>
      </c>
      <c r="HF51" s="44">
        <v>19</v>
      </c>
      <c r="HG51" s="44">
        <v>28</v>
      </c>
      <c r="HH51" s="44">
        <v>93</v>
      </c>
      <c r="HI51" s="44">
        <v>21</v>
      </c>
      <c r="HJ51" s="44">
        <v>0.15625</v>
      </c>
      <c r="HK51" s="44">
        <v>0.30107526881720431</v>
      </c>
      <c r="HL51" s="44">
        <v>0.42105263157894735</v>
      </c>
      <c r="HM51" s="44">
        <v>0.23809523809523808</v>
      </c>
      <c r="HN51" s="44">
        <v>1.5238095238095237</v>
      </c>
      <c r="HO51" s="44">
        <v>1.3333333333333333</v>
      </c>
      <c r="HP51" s="44">
        <v>4.4285714285714288</v>
      </c>
      <c r="HQ51" s="44">
        <v>0.38095238095238093</v>
      </c>
      <c r="HR51" s="44">
        <v>0.90476190476190477</v>
      </c>
      <c r="HS51"/>
      <c r="HT51" s="40" t="s">
        <v>1029</v>
      </c>
      <c r="HU51" s="44">
        <v>0.24590163934426229</v>
      </c>
      <c r="HV51" s="44">
        <v>0.27272727272727271</v>
      </c>
      <c r="HW51" s="44">
        <v>1.1090909090909091</v>
      </c>
      <c r="HX51" s="44">
        <v>55</v>
      </c>
      <c r="HY51" s="44">
        <v>15</v>
      </c>
      <c r="HZ51" s="44">
        <v>61</v>
      </c>
      <c r="IB51" s="40" t="s">
        <v>1096</v>
      </c>
      <c r="IC51" s="44">
        <v>0.39903846153846156</v>
      </c>
      <c r="ID51" s="44">
        <v>2.2133333333333334</v>
      </c>
      <c r="IE51" s="44">
        <v>5.5466666666666669</v>
      </c>
      <c r="IF51" s="44">
        <v>75</v>
      </c>
      <c r="IG51" s="44">
        <v>166</v>
      </c>
      <c r="IH51" s="44">
        <v>416</v>
      </c>
      <c r="IJ51" s="40" t="s">
        <v>997</v>
      </c>
      <c r="IK51" s="88">
        <v>0.55457227138643073</v>
      </c>
      <c r="IL51" s="44">
        <v>2.8059701492537314</v>
      </c>
      <c r="IM51" s="44">
        <v>5.0597014925373136</v>
      </c>
      <c r="IN51" s="44">
        <v>67</v>
      </c>
      <c r="IO51" s="44">
        <v>188</v>
      </c>
      <c r="IP51" s="44">
        <v>339</v>
      </c>
      <c r="IR51" s="40" t="s">
        <v>942</v>
      </c>
      <c r="IS51" s="40" t="s">
        <v>943</v>
      </c>
      <c r="IT51" s="44">
        <v>0.48684210526315791</v>
      </c>
      <c r="IU51" s="44">
        <v>7.7894736842105265</v>
      </c>
      <c r="IV51" s="44">
        <v>16</v>
      </c>
      <c r="IW51" s="44">
        <v>19</v>
      </c>
      <c r="IX51" s="44">
        <v>1999</v>
      </c>
      <c r="IY51" s="44">
        <v>148</v>
      </c>
      <c r="IZ51" s="44">
        <v>304</v>
      </c>
      <c r="JA51"/>
      <c r="JB51" s="40" t="s">
        <v>1231</v>
      </c>
      <c r="JC51" s="40" t="s">
        <v>793</v>
      </c>
      <c r="JD51" s="44">
        <v>0.47222222222222221</v>
      </c>
      <c r="JE51" s="44">
        <v>0.89473684210526316</v>
      </c>
      <c r="JF51" s="44">
        <v>1.8947368421052631</v>
      </c>
      <c r="JG51" s="44">
        <v>2020</v>
      </c>
      <c r="JH51" s="44">
        <v>17</v>
      </c>
      <c r="JI51" s="44">
        <v>36</v>
      </c>
      <c r="JL51" s="40" t="s">
        <v>935</v>
      </c>
      <c r="JM51" s="40" t="s">
        <v>330</v>
      </c>
      <c r="JN51" s="44" t="e">
        <v>#DIV/0!</v>
      </c>
      <c r="JO51" s="44">
        <v>0</v>
      </c>
      <c r="JP51" s="44">
        <v>0</v>
      </c>
      <c r="JQ51" s="44">
        <v>2012</v>
      </c>
      <c r="JR51" s="44">
        <v>30</v>
      </c>
      <c r="JS51" s="44"/>
      <c r="JT51" s="44"/>
      <c r="JU51"/>
      <c r="JV51" s="40" t="s">
        <v>938</v>
      </c>
      <c r="JW51" s="40" t="s">
        <v>939</v>
      </c>
      <c r="JX51" s="44">
        <v>0.65384615384615385</v>
      </c>
      <c r="JY51" s="44">
        <v>1.7</v>
      </c>
      <c r="JZ51" s="44">
        <v>2.6</v>
      </c>
      <c r="KA51" s="44">
        <v>1999</v>
      </c>
      <c r="KB51" s="44">
        <v>34</v>
      </c>
      <c r="KC51" s="44">
        <v>52</v>
      </c>
      <c r="KD51"/>
      <c r="KF51" s="40" t="s">
        <v>1179</v>
      </c>
      <c r="KG51" s="61">
        <v>12.35</v>
      </c>
      <c r="KH51" s="44">
        <v>38</v>
      </c>
      <c r="KJ51"/>
      <c r="KK51"/>
      <c r="KL51"/>
      <c r="KM51"/>
      <c r="KN51"/>
      <c r="KO51"/>
      <c r="KQ51"/>
      <c r="KR51"/>
      <c r="KS51"/>
      <c r="KT51"/>
      <c r="KU51"/>
      <c r="KV51"/>
      <c r="KX51"/>
      <c r="KY51"/>
      <c r="KZ51"/>
      <c r="LA51"/>
      <c r="LB51"/>
      <c r="LC51"/>
      <c r="LD51"/>
      <c r="LE51"/>
      <c r="LF51"/>
      <c r="LG51"/>
      <c r="LH51"/>
      <c r="LI51"/>
      <c r="LL51"/>
      <c r="LM51"/>
      <c r="LN51"/>
      <c r="LO51"/>
      <c r="LP51"/>
      <c r="LS51"/>
      <c r="LT51"/>
      <c r="LU51"/>
      <c r="LV51"/>
      <c r="LW51"/>
    </row>
    <row r="52" spans="1:335" ht="15">
      <c r="A52" s="74" t="s">
        <v>126</v>
      </c>
      <c r="B52" s="74">
        <v>2016</v>
      </c>
      <c r="C52" s="74">
        <v>2017</v>
      </c>
      <c r="D52" s="89" t="str">
        <f t="shared" si="0"/>
        <v>Hunter Woodard, 2017</v>
      </c>
      <c r="E52" s="89" t="str">
        <f t="shared" si="1"/>
        <v>Hunter Woodard, 2017-2016</v>
      </c>
      <c r="F52" s="74">
        <v>27</v>
      </c>
      <c r="G52" s="74">
        <v>0</v>
      </c>
      <c r="H52" s="74">
        <v>1</v>
      </c>
      <c r="I52" s="75">
        <v>0</v>
      </c>
      <c r="J52" s="74">
        <v>79</v>
      </c>
      <c r="K52" s="74">
        <v>164</v>
      </c>
      <c r="L52" s="75">
        <v>0.48170731707317072</v>
      </c>
      <c r="M52" s="74">
        <v>48</v>
      </c>
      <c r="N52" s="74">
        <v>77</v>
      </c>
      <c r="O52" s="75">
        <v>0.62337662337662336</v>
      </c>
      <c r="P52" s="74">
        <v>206</v>
      </c>
      <c r="Q52" s="74">
        <v>51</v>
      </c>
      <c r="R52" s="74">
        <v>75</v>
      </c>
      <c r="S52" s="74">
        <v>126</v>
      </c>
      <c r="T52" s="74">
        <v>34</v>
      </c>
      <c r="U52" s="74">
        <v>30</v>
      </c>
      <c r="V52" s="74">
        <v>7</v>
      </c>
      <c r="W52" s="74">
        <v>52</v>
      </c>
      <c r="X52" s="74">
        <v>62</v>
      </c>
      <c r="Y52" s="76">
        <v>7.6296296296296298</v>
      </c>
      <c r="Z52" s="76">
        <v>1.8888888888888888</v>
      </c>
      <c r="AA52" s="76">
        <v>2.7777777777777777</v>
      </c>
      <c r="AB52" s="76">
        <v>4.666666666666667</v>
      </c>
      <c r="AC52" s="76">
        <v>1.2592592592592593</v>
      </c>
      <c r="AD52" s="76">
        <v>1.1111111111111112</v>
      </c>
      <c r="AE52" s="76">
        <v>0.25925925925925924</v>
      </c>
      <c r="AF52" s="76">
        <v>1.9259259259259258</v>
      </c>
      <c r="AG52" s="76">
        <v>2.2962962962962963</v>
      </c>
      <c r="AH52" s="69">
        <f t="shared" si="14"/>
        <v>3.7037037037037035E-2</v>
      </c>
      <c r="AI52" s="69">
        <f t="shared" si="15"/>
        <v>2.8518518518518516</v>
      </c>
      <c r="AJ52" s="70">
        <f t="shared" si="16"/>
        <v>0.47878787878787876</v>
      </c>
      <c r="AK52" s="69">
        <f t="shared" si="17"/>
        <v>6.1111111111111107</v>
      </c>
      <c r="AM52" s="40" t="s">
        <v>449</v>
      </c>
      <c r="AN52" s="40" t="s">
        <v>446</v>
      </c>
      <c r="AO52" s="61">
        <v>11.647058823529411</v>
      </c>
      <c r="AP52" s="62">
        <v>0.37864077669902912</v>
      </c>
      <c r="AQ52" s="62">
        <v>0.44117647058823528</v>
      </c>
      <c r="AR52" s="44">
        <v>17</v>
      </c>
      <c r="AS52" s="44">
        <v>2010</v>
      </c>
      <c r="AT52" s="59"/>
      <c r="AU52" s="40" t="s">
        <v>740</v>
      </c>
      <c r="AV52" s="40" t="s">
        <v>732</v>
      </c>
      <c r="AW52" s="44">
        <v>276</v>
      </c>
      <c r="AX52" s="44">
        <v>0.57065217391304346</v>
      </c>
      <c r="AY52" s="44">
        <v>0.68493150684931503</v>
      </c>
      <c r="AZ52" s="44">
        <v>28</v>
      </c>
      <c r="BA52" s="44">
        <v>2018</v>
      </c>
      <c r="BB52" s="59"/>
      <c r="BC52" s="40" t="s">
        <v>132</v>
      </c>
      <c r="BD52" s="44">
        <v>5.2653061224489797</v>
      </c>
      <c r="BE52" s="44">
        <v>0.42951541850220265</v>
      </c>
      <c r="BF52" s="44">
        <v>0.52719665271966532</v>
      </c>
      <c r="BG52" s="44">
        <v>98</v>
      </c>
      <c r="BH52" s="44">
        <v>516</v>
      </c>
      <c r="BI52"/>
      <c r="BJ52" s="40" t="s">
        <v>423</v>
      </c>
      <c r="BK52" s="44">
        <v>254</v>
      </c>
      <c r="BL52" s="44">
        <v>0.50877192982456143</v>
      </c>
      <c r="BM52" s="44">
        <v>0.47826086956521741</v>
      </c>
      <c r="BN52" s="44">
        <v>51</v>
      </c>
      <c r="BO52"/>
      <c r="BP52" s="40" t="s">
        <v>433</v>
      </c>
      <c r="BQ52" s="40" t="s">
        <v>425</v>
      </c>
      <c r="BR52" s="44">
        <v>5.1304347826086953</v>
      </c>
      <c r="BS52" s="44">
        <v>1.9565217391304348</v>
      </c>
      <c r="BT52" s="44">
        <v>3.1739130434782608</v>
      </c>
      <c r="BU52" s="44">
        <v>23</v>
      </c>
      <c r="BV52" s="44">
        <v>2009</v>
      </c>
      <c r="BX52" s="40" t="s">
        <v>1281</v>
      </c>
      <c r="BY52" s="40" t="s">
        <v>792</v>
      </c>
      <c r="BZ52" s="44">
        <v>121</v>
      </c>
      <c r="CA52" s="44">
        <v>49</v>
      </c>
      <c r="CB52" s="44">
        <v>72</v>
      </c>
      <c r="CC52" s="44">
        <v>25</v>
      </c>
      <c r="CD52" s="44">
        <v>2022</v>
      </c>
      <c r="CF52" s="40" t="s">
        <v>968</v>
      </c>
      <c r="CG52" s="44">
        <v>2.9298245614035086</v>
      </c>
      <c r="CH52" s="44">
        <v>0.78947368421052633</v>
      </c>
      <c r="CI52" s="44">
        <v>2.1403508771929824</v>
      </c>
      <c r="CJ52" s="44">
        <v>57</v>
      </c>
      <c r="CK52" s="44">
        <v>167</v>
      </c>
      <c r="CL52" s="44">
        <v>45</v>
      </c>
      <c r="CM52" s="44">
        <v>122</v>
      </c>
      <c r="CO52" s="40" t="s">
        <v>1002</v>
      </c>
      <c r="CP52" s="44">
        <v>150</v>
      </c>
      <c r="CQ52" s="44">
        <v>63</v>
      </c>
      <c r="CR52" s="44">
        <v>87</v>
      </c>
      <c r="CS52" s="44">
        <v>44</v>
      </c>
      <c r="CU52" s="40" t="s">
        <v>1220</v>
      </c>
      <c r="CV52" s="40" t="s">
        <v>1214</v>
      </c>
      <c r="CW52" s="44">
        <v>2.6818181818181817</v>
      </c>
      <c r="CX52" s="44">
        <v>2.5909090909090908</v>
      </c>
      <c r="CY52" s="44">
        <v>22</v>
      </c>
      <c r="CZ52" s="44">
        <v>2020</v>
      </c>
      <c r="DB52" s="40" t="s">
        <v>936</v>
      </c>
      <c r="DC52" s="40" t="s">
        <v>937</v>
      </c>
      <c r="DD52" s="44">
        <v>63</v>
      </c>
      <c r="DE52" s="44">
        <v>62</v>
      </c>
      <c r="DF52" s="44">
        <v>19</v>
      </c>
      <c r="DG52" s="44">
        <v>1999</v>
      </c>
      <c r="DI52" s="40" t="s">
        <v>132</v>
      </c>
      <c r="DJ52" s="44">
        <v>1.153061224489796</v>
      </c>
      <c r="DK52" s="44">
        <v>1.4387755102040816</v>
      </c>
      <c r="DL52" s="44">
        <v>98</v>
      </c>
      <c r="DM52" s="44">
        <v>113</v>
      </c>
      <c r="DN52" s="44">
        <v>141</v>
      </c>
      <c r="DO52"/>
      <c r="DP52" s="40" t="s">
        <v>1153</v>
      </c>
      <c r="DQ52" s="44">
        <v>60</v>
      </c>
      <c r="DR52" s="44">
        <v>74</v>
      </c>
      <c r="DS52" s="44">
        <v>62</v>
      </c>
      <c r="DT52"/>
      <c r="DU52" s="40" t="s">
        <v>431</v>
      </c>
      <c r="DV52" s="40" t="s">
        <v>423</v>
      </c>
      <c r="DW52" s="44">
        <v>1.9583333333333333</v>
      </c>
      <c r="DX52" s="44">
        <v>0</v>
      </c>
      <c r="DY52" s="44">
        <v>24</v>
      </c>
      <c r="DZ52" s="44">
        <v>2007</v>
      </c>
      <c r="EA52"/>
      <c r="EB52" s="40" t="s">
        <v>1036</v>
      </c>
      <c r="EC52" s="40" t="s">
        <v>1029</v>
      </c>
      <c r="ED52" s="44">
        <v>46</v>
      </c>
      <c r="EE52" s="44"/>
      <c r="EF52" s="44">
        <v>21</v>
      </c>
      <c r="EG52" s="44">
        <v>1996</v>
      </c>
      <c r="EI52" s="40" t="s">
        <v>1094</v>
      </c>
      <c r="EJ52" s="44">
        <v>1.0392156862745099</v>
      </c>
      <c r="EK52" s="44">
        <v>0</v>
      </c>
      <c r="EL52" s="44">
        <v>51</v>
      </c>
      <c r="EM52" s="44">
        <v>53</v>
      </c>
      <c r="EN52" s="44"/>
      <c r="EO52"/>
      <c r="EP52" s="40" t="s">
        <v>1094</v>
      </c>
      <c r="EQ52" s="44">
        <v>53</v>
      </c>
      <c r="ER52" s="44"/>
      <c r="ES52" s="44">
        <v>51</v>
      </c>
      <c r="ET52"/>
      <c r="EU52" s="40" t="s">
        <v>347</v>
      </c>
      <c r="EV52" s="40" t="s">
        <v>279</v>
      </c>
      <c r="EW52" s="44">
        <v>0.13793103448275862</v>
      </c>
      <c r="EX52" s="44">
        <v>2.5172413793103448</v>
      </c>
      <c r="EY52" s="44">
        <v>29</v>
      </c>
      <c r="EZ52" s="44">
        <v>2014</v>
      </c>
      <c r="FB52" s="40" t="s">
        <v>284</v>
      </c>
      <c r="FC52" s="40" t="s">
        <v>130</v>
      </c>
      <c r="FD52" s="44">
        <v>3</v>
      </c>
      <c r="FE52" s="44">
        <v>43</v>
      </c>
      <c r="FF52" s="44">
        <v>27</v>
      </c>
      <c r="FG52" s="44">
        <v>2015</v>
      </c>
      <c r="FI52" s="40" t="s">
        <v>333</v>
      </c>
      <c r="FJ52" s="44">
        <v>1.3513513513513514E-2</v>
      </c>
      <c r="FK52" s="44">
        <v>0.43243243243243246</v>
      </c>
      <c r="FL52" s="44">
        <v>74</v>
      </c>
      <c r="FM52" s="44">
        <v>1</v>
      </c>
      <c r="FN52" s="44">
        <v>32</v>
      </c>
      <c r="FO52"/>
      <c r="FP52" s="40" t="s">
        <v>690</v>
      </c>
      <c r="FQ52" s="44">
        <v>1</v>
      </c>
      <c r="FR52" s="44">
        <v>8</v>
      </c>
      <c r="FS52" s="44">
        <v>20</v>
      </c>
      <c r="FU52" s="274" t="s">
        <v>1130</v>
      </c>
      <c r="FV52" s="274" t="s">
        <v>1091</v>
      </c>
      <c r="FW52" s="294">
        <v>0.352112676056338</v>
      </c>
      <c r="FX52" s="281">
        <v>3.0869565217391304</v>
      </c>
      <c r="FY52" s="281">
        <v>1.0869565217391304</v>
      </c>
      <c r="FZ52" s="281">
        <v>23</v>
      </c>
      <c r="GA52" s="281">
        <v>1993</v>
      </c>
      <c r="GB52" s="281">
        <v>25</v>
      </c>
      <c r="GC52" s="282">
        <v>71</v>
      </c>
      <c r="GJ52" s="274" t="s">
        <v>1347</v>
      </c>
      <c r="GK52" s="274" t="s">
        <v>1348</v>
      </c>
      <c r="GL52" s="280">
        <v>0.31818181818181818</v>
      </c>
      <c r="GM52" s="281">
        <v>0.3888888888888889</v>
      </c>
      <c r="GN52" s="281">
        <v>1.2222222222222223</v>
      </c>
      <c r="GO52" s="281">
        <v>2023</v>
      </c>
      <c r="GP52" s="281">
        <v>7</v>
      </c>
      <c r="GQ52" s="282">
        <v>22</v>
      </c>
      <c r="GS52" s="274" t="s">
        <v>1347</v>
      </c>
      <c r="GT52" s="274" t="s">
        <v>1348</v>
      </c>
      <c r="GU52" s="280">
        <v>0.31818181818181818</v>
      </c>
      <c r="GV52" s="281">
        <v>7</v>
      </c>
      <c r="GW52" s="281">
        <v>22</v>
      </c>
      <c r="GX52" s="282">
        <v>2023</v>
      </c>
      <c r="GZ52" s="40" t="s">
        <v>472</v>
      </c>
      <c r="HA52" s="44">
        <v>14</v>
      </c>
      <c r="HB52" s="44">
        <v>56</v>
      </c>
      <c r="HC52" s="44">
        <v>20</v>
      </c>
      <c r="HD52" s="44">
        <v>64</v>
      </c>
      <c r="HE52" s="44">
        <v>2</v>
      </c>
      <c r="HF52" s="44">
        <v>12</v>
      </c>
      <c r="HG52" s="44">
        <v>34</v>
      </c>
      <c r="HH52" s="44">
        <v>120</v>
      </c>
      <c r="HI52" s="44">
        <v>63</v>
      </c>
      <c r="HJ52" s="44">
        <v>0.25</v>
      </c>
      <c r="HK52" s="44">
        <v>0.28333333333333333</v>
      </c>
      <c r="HL52" s="44">
        <v>0.16666666666666666</v>
      </c>
      <c r="HM52" s="44">
        <v>0.22222222222222221</v>
      </c>
      <c r="HN52" s="44">
        <v>0.88888888888888884</v>
      </c>
      <c r="HO52" s="44">
        <v>0.53968253968253965</v>
      </c>
      <c r="HP52" s="44">
        <v>1.9047619047619047</v>
      </c>
      <c r="HQ52" s="44">
        <v>3.1746031746031744E-2</v>
      </c>
      <c r="HR52" s="44">
        <v>0.19047619047619047</v>
      </c>
      <c r="HS52"/>
      <c r="HT52" s="40" t="s">
        <v>733</v>
      </c>
      <c r="HU52" s="44">
        <v>0.2391304347826087</v>
      </c>
      <c r="HV52" s="44">
        <v>0.33673469387755101</v>
      </c>
      <c r="HW52" s="44">
        <v>1.4081632653061225</v>
      </c>
      <c r="HX52" s="44">
        <v>98</v>
      </c>
      <c r="HY52" s="44">
        <v>33</v>
      </c>
      <c r="HZ52" s="44">
        <v>138</v>
      </c>
      <c r="IB52" s="40" t="s">
        <v>1094</v>
      </c>
      <c r="IC52" s="44">
        <v>0.39805825242718446</v>
      </c>
      <c r="ID52" s="44">
        <v>1.607843137254902</v>
      </c>
      <c r="IE52" s="44">
        <v>4.0392156862745097</v>
      </c>
      <c r="IF52" s="44">
        <v>51</v>
      </c>
      <c r="IG52" s="44">
        <v>82</v>
      </c>
      <c r="IH52" s="44">
        <v>206</v>
      </c>
      <c r="IJ52" s="40" t="s">
        <v>968</v>
      </c>
      <c r="IK52" s="88">
        <v>0.55405405405405406</v>
      </c>
      <c r="IL52" s="44">
        <v>0.7192982456140351</v>
      </c>
      <c r="IM52" s="44">
        <v>1.2982456140350878</v>
      </c>
      <c r="IN52" s="44">
        <v>57</v>
      </c>
      <c r="IO52" s="44">
        <v>41</v>
      </c>
      <c r="IP52" s="44">
        <v>74</v>
      </c>
      <c r="IR52" s="40" t="s">
        <v>1163</v>
      </c>
      <c r="IS52" s="40" t="s">
        <v>1156</v>
      </c>
      <c r="IT52" s="44">
        <v>0.48571428571428571</v>
      </c>
      <c r="IU52" s="44">
        <v>0.80952380952380953</v>
      </c>
      <c r="IV52" s="44">
        <v>1.6666666666666667</v>
      </c>
      <c r="IW52" s="44">
        <v>21</v>
      </c>
      <c r="IX52" s="44">
        <v>1992</v>
      </c>
      <c r="IY52" s="44">
        <v>17</v>
      </c>
      <c r="IZ52" s="44">
        <v>35</v>
      </c>
      <c r="JA52"/>
      <c r="JB52" s="40" t="s">
        <v>739</v>
      </c>
      <c r="JC52" s="40" t="s">
        <v>135</v>
      </c>
      <c r="JD52" s="44">
        <v>0.47113163972286376</v>
      </c>
      <c r="JE52" s="44">
        <v>7.2857142857142856</v>
      </c>
      <c r="JF52" s="44">
        <v>15.464285714285714</v>
      </c>
      <c r="JG52" s="44">
        <v>2018</v>
      </c>
      <c r="JH52" s="44">
        <v>204</v>
      </c>
      <c r="JI52" s="44">
        <v>433</v>
      </c>
      <c r="JL52" s="40" t="s">
        <v>931</v>
      </c>
      <c r="JM52" s="40" t="s">
        <v>333</v>
      </c>
      <c r="JN52" s="44" t="e">
        <v>#DIV/0!</v>
      </c>
      <c r="JO52" s="44">
        <v>0</v>
      </c>
      <c r="JP52" s="44">
        <v>0</v>
      </c>
      <c r="JQ52" s="44">
        <v>2012</v>
      </c>
      <c r="JR52" s="44">
        <v>30</v>
      </c>
      <c r="JS52" s="44"/>
      <c r="JT52" s="44"/>
      <c r="JU52"/>
      <c r="JV52" s="40" t="s">
        <v>324</v>
      </c>
      <c r="JW52" s="40" t="s">
        <v>325</v>
      </c>
      <c r="JX52" s="44">
        <v>0.65116279069767447</v>
      </c>
      <c r="JY52" s="44">
        <v>1.9310344827586208</v>
      </c>
      <c r="JZ52" s="44">
        <v>2.9655172413793105</v>
      </c>
      <c r="KA52" s="44">
        <v>2013</v>
      </c>
      <c r="KB52" s="44">
        <v>56</v>
      </c>
      <c r="KC52" s="44">
        <v>86</v>
      </c>
      <c r="KD52"/>
      <c r="KF52" s="40" t="s">
        <v>1293</v>
      </c>
      <c r="KG52" s="61">
        <v>11.807692307692308</v>
      </c>
      <c r="KH52" s="44">
        <v>52</v>
      </c>
      <c r="KJ52"/>
      <c r="KK52"/>
      <c r="KL52"/>
      <c r="KM52"/>
      <c r="KN52"/>
      <c r="KO52"/>
      <c r="KQ52"/>
      <c r="KR52"/>
      <c r="KS52"/>
      <c r="KT52"/>
      <c r="KU52"/>
      <c r="KV52"/>
      <c r="KX52"/>
      <c r="KY52"/>
      <c r="KZ52"/>
      <c r="LA52"/>
      <c r="LB52"/>
      <c r="LC52"/>
      <c r="LD52"/>
      <c r="LE52"/>
      <c r="LF52"/>
      <c r="LG52"/>
      <c r="LH52"/>
      <c r="LI52"/>
      <c r="LL52"/>
      <c r="LM52"/>
      <c r="LN52"/>
      <c r="LO52"/>
      <c r="LP52"/>
      <c r="LS52"/>
      <c r="LT52"/>
      <c r="LU52"/>
      <c r="LV52"/>
      <c r="LW52"/>
    </row>
    <row r="53" spans="1:335" ht="15">
      <c r="A53" s="74" t="s">
        <v>243</v>
      </c>
      <c r="B53" s="74">
        <v>2016</v>
      </c>
      <c r="C53" s="74">
        <v>2016</v>
      </c>
      <c r="D53" s="89" t="str">
        <f t="shared" si="0"/>
        <v>Rourke Mcpeters, 2016</v>
      </c>
      <c r="E53" s="89" t="str">
        <f t="shared" si="1"/>
        <v>Rourke Mcpeters, 2016-2016</v>
      </c>
      <c r="F53" s="74">
        <v>27</v>
      </c>
      <c r="G53" s="74">
        <v>0</v>
      </c>
      <c r="H53" s="74">
        <v>2</v>
      </c>
      <c r="I53" s="75">
        <v>0</v>
      </c>
      <c r="J53" s="74">
        <v>47</v>
      </c>
      <c r="K53" s="74">
        <v>120</v>
      </c>
      <c r="L53" s="75">
        <v>0.39166666666666666</v>
      </c>
      <c r="M53" s="74">
        <v>17</v>
      </c>
      <c r="N53" s="74">
        <v>37</v>
      </c>
      <c r="O53" s="75">
        <v>0.45945945945945948</v>
      </c>
      <c r="P53" s="74">
        <v>111</v>
      </c>
      <c r="Q53" s="74">
        <v>43</v>
      </c>
      <c r="R53" s="74">
        <v>68</v>
      </c>
      <c r="S53" s="74">
        <v>111</v>
      </c>
      <c r="T53" s="74">
        <v>34</v>
      </c>
      <c r="U53" s="74">
        <v>29</v>
      </c>
      <c r="V53" s="74">
        <v>1</v>
      </c>
      <c r="W53" s="74">
        <v>41</v>
      </c>
      <c r="X53" s="74">
        <v>60</v>
      </c>
      <c r="Y53" s="76">
        <v>4.1111111111111107</v>
      </c>
      <c r="Z53" s="76">
        <v>1.5925925925925926</v>
      </c>
      <c r="AA53" s="76">
        <v>2.5185185185185186</v>
      </c>
      <c r="AB53" s="76">
        <v>4.1111111111111107</v>
      </c>
      <c r="AC53" s="76">
        <v>1.2592592592592593</v>
      </c>
      <c r="AD53" s="76">
        <v>1.0740740740740742</v>
      </c>
      <c r="AE53" s="76">
        <v>3.7037037037037035E-2</v>
      </c>
      <c r="AF53" s="76">
        <v>1.5185185185185186</v>
      </c>
      <c r="AG53" s="76">
        <v>2.2222222222222223</v>
      </c>
      <c r="AH53" s="69">
        <f t="shared" si="14"/>
        <v>7.407407407407407E-2</v>
      </c>
      <c r="AI53" s="69">
        <f t="shared" si="15"/>
        <v>1.3703703703703705</v>
      </c>
      <c r="AJ53" s="70">
        <f t="shared" si="16"/>
        <v>0.38524590163934425</v>
      </c>
      <c r="AK53" s="69">
        <f t="shared" si="17"/>
        <v>4.5185185185185182</v>
      </c>
      <c r="AM53" s="40" t="s">
        <v>324</v>
      </c>
      <c r="AN53" s="40" t="s">
        <v>325</v>
      </c>
      <c r="AO53" s="61">
        <v>11.310344827586206</v>
      </c>
      <c r="AP53" s="62">
        <v>0.42567567567567566</v>
      </c>
      <c r="AQ53" s="62">
        <v>0.65116279069767447</v>
      </c>
      <c r="AR53" s="44">
        <v>29</v>
      </c>
      <c r="AS53" s="44">
        <v>2013</v>
      </c>
      <c r="AT53" s="59"/>
      <c r="AU53" s="40" t="s">
        <v>1281</v>
      </c>
      <c r="AV53" s="40" t="s">
        <v>792</v>
      </c>
      <c r="AW53" s="44">
        <v>269</v>
      </c>
      <c r="AX53" s="44">
        <v>0.46445497630331756</v>
      </c>
      <c r="AY53" s="44">
        <v>0.66129032258064513</v>
      </c>
      <c r="AZ53" s="44">
        <v>25</v>
      </c>
      <c r="BA53" s="44">
        <v>2022</v>
      </c>
      <c r="BB53" s="59"/>
      <c r="BC53" s="40" t="s">
        <v>733</v>
      </c>
      <c r="BD53" s="44">
        <v>5.204081632653061</v>
      </c>
      <c r="BE53" s="44">
        <v>0.40638297872340423</v>
      </c>
      <c r="BF53" s="44">
        <v>0.51912568306010931</v>
      </c>
      <c r="BG53" s="44">
        <v>98</v>
      </c>
      <c r="BH53" s="44">
        <v>510</v>
      </c>
      <c r="BI53"/>
      <c r="BJ53" s="40" t="s">
        <v>330</v>
      </c>
      <c r="BK53" s="44">
        <v>253</v>
      </c>
      <c r="BL53" s="44">
        <v>0.26293103448275862</v>
      </c>
      <c r="BM53" s="44">
        <v>0.26984126984126983</v>
      </c>
      <c r="BN53" s="44">
        <v>78</v>
      </c>
      <c r="BO53"/>
      <c r="BP53" s="40" t="s">
        <v>324</v>
      </c>
      <c r="BQ53" s="40" t="s">
        <v>325</v>
      </c>
      <c r="BR53" s="44">
        <v>5.1034482758620694</v>
      </c>
      <c r="BS53" s="44">
        <v>1.8275862068965518</v>
      </c>
      <c r="BT53" s="44">
        <v>3.2758620689655173</v>
      </c>
      <c r="BU53" s="44">
        <v>29</v>
      </c>
      <c r="BV53" s="44">
        <v>2013</v>
      </c>
      <c r="BX53" s="40" t="s">
        <v>347</v>
      </c>
      <c r="BY53" s="40" t="s">
        <v>279</v>
      </c>
      <c r="BZ53" s="44">
        <v>121</v>
      </c>
      <c r="CA53" s="44">
        <v>51</v>
      </c>
      <c r="CB53" s="44">
        <v>70</v>
      </c>
      <c r="CC53" s="44">
        <v>29</v>
      </c>
      <c r="CD53" s="44">
        <v>2014</v>
      </c>
      <c r="CF53" s="40" t="s">
        <v>465</v>
      </c>
      <c r="CG53" s="44">
        <v>2.9117647058823528</v>
      </c>
      <c r="CH53" s="44">
        <v>1.1764705882352942</v>
      </c>
      <c r="CI53" s="44">
        <v>1.7352941176470589</v>
      </c>
      <c r="CJ53" s="44">
        <v>34</v>
      </c>
      <c r="CK53" s="44">
        <v>99</v>
      </c>
      <c r="CL53" s="44">
        <v>40</v>
      </c>
      <c r="CM53" s="44">
        <v>59</v>
      </c>
      <c r="CO53" s="40" t="s">
        <v>423</v>
      </c>
      <c r="CP53" s="44">
        <v>150</v>
      </c>
      <c r="CQ53" s="44">
        <v>40</v>
      </c>
      <c r="CR53" s="44">
        <v>110</v>
      </c>
      <c r="CS53" s="44">
        <v>51</v>
      </c>
      <c r="CU53" s="40" t="s">
        <v>1208</v>
      </c>
      <c r="CV53" s="40" t="s">
        <v>1207</v>
      </c>
      <c r="CW53" s="44">
        <v>2.6538461538461537</v>
      </c>
      <c r="CX53" s="44">
        <v>2.5769230769230771</v>
      </c>
      <c r="CY53" s="44">
        <v>26</v>
      </c>
      <c r="CZ53" s="44">
        <v>2020</v>
      </c>
      <c r="DB53" s="40" t="s">
        <v>1344</v>
      </c>
      <c r="DC53" s="40" t="s">
        <v>1292</v>
      </c>
      <c r="DD53" s="44">
        <v>63</v>
      </c>
      <c r="DE53" s="44">
        <v>52</v>
      </c>
      <c r="DF53" s="44">
        <v>26</v>
      </c>
      <c r="DG53" s="44">
        <v>2023</v>
      </c>
      <c r="DI53" s="40" t="s">
        <v>1003</v>
      </c>
      <c r="DJ53" s="44">
        <v>1.1363636363636365</v>
      </c>
      <c r="DK53" s="44">
        <v>2.5909090909090908</v>
      </c>
      <c r="DL53" s="44">
        <v>66</v>
      </c>
      <c r="DM53" s="44">
        <v>75</v>
      </c>
      <c r="DN53" s="44">
        <v>171</v>
      </c>
      <c r="DO53"/>
      <c r="DP53" s="40" t="s">
        <v>1214</v>
      </c>
      <c r="DQ53" s="44">
        <v>59</v>
      </c>
      <c r="DR53" s="44">
        <v>57</v>
      </c>
      <c r="DS53" s="44">
        <v>22</v>
      </c>
      <c r="DT53"/>
      <c r="DU53" s="40" t="s">
        <v>388</v>
      </c>
      <c r="DV53" s="40" t="s">
        <v>387</v>
      </c>
      <c r="DW53" s="44">
        <v>1.9583333333333333</v>
      </c>
      <c r="DX53" s="44">
        <v>3.4166666666666665</v>
      </c>
      <c r="DY53" s="44">
        <v>24</v>
      </c>
      <c r="DZ53" s="44">
        <v>2009</v>
      </c>
      <c r="EA53"/>
      <c r="EB53" s="40" t="s">
        <v>1037</v>
      </c>
      <c r="EC53" s="40" t="s">
        <v>997</v>
      </c>
      <c r="ED53" s="44">
        <v>45</v>
      </c>
      <c r="EE53" s="44"/>
      <c r="EF53" s="44">
        <v>22</v>
      </c>
      <c r="EG53" s="44">
        <v>1996</v>
      </c>
      <c r="EI53" s="40" t="s">
        <v>1097</v>
      </c>
      <c r="EJ53" s="44">
        <v>1.0222222222222221</v>
      </c>
      <c r="EK53" s="44">
        <v>0</v>
      </c>
      <c r="EL53" s="44">
        <v>45</v>
      </c>
      <c r="EM53" s="44">
        <v>46</v>
      </c>
      <c r="EN53" s="44"/>
      <c r="EO53"/>
      <c r="EP53" s="40" t="s">
        <v>325</v>
      </c>
      <c r="EQ53" s="44">
        <v>52</v>
      </c>
      <c r="ER53" s="44">
        <v>67</v>
      </c>
      <c r="ES53" s="44">
        <v>93</v>
      </c>
      <c r="ET53"/>
      <c r="EU53" s="40" t="s">
        <v>286</v>
      </c>
      <c r="EV53" s="40" t="s">
        <v>132</v>
      </c>
      <c r="EW53" s="44">
        <v>0.125</v>
      </c>
      <c r="EX53" s="44">
        <v>1.2083333333333333</v>
      </c>
      <c r="EY53" s="44">
        <v>24</v>
      </c>
      <c r="EZ53" s="44">
        <v>2015</v>
      </c>
      <c r="FB53" s="40" t="s">
        <v>428</v>
      </c>
      <c r="FC53" s="40" t="s">
        <v>390</v>
      </c>
      <c r="FD53" s="44">
        <v>3</v>
      </c>
      <c r="FE53" s="44">
        <v>64</v>
      </c>
      <c r="FF53" s="44">
        <v>24</v>
      </c>
      <c r="FG53" s="44">
        <v>2009</v>
      </c>
      <c r="FI53" s="40" t="s">
        <v>732</v>
      </c>
      <c r="FJ53" s="44">
        <v>9.8039215686274508E-3</v>
      </c>
      <c r="FK53" s="44">
        <v>1.5196078431372548</v>
      </c>
      <c r="FL53" s="44">
        <v>102</v>
      </c>
      <c r="FM53" s="44">
        <v>1</v>
      </c>
      <c r="FN53" s="44">
        <v>155</v>
      </c>
      <c r="FO53"/>
      <c r="FP53" s="40" t="s">
        <v>452</v>
      </c>
      <c r="FQ53" s="44">
        <v>1</v>
      </c>
      <c r="FR53" s="44">
        <v>31</v>
      </c>
      <c r="FS53" s="44">
        <v>12</v>
      </c>
      <c r="FU53" s="274" t="s">
        <v>445</v>
      </c>
      <c r="FV53" s="274" t="s">
        <v>446</v>
      </c>
      <c r="FW53" s="294">
        <v>0.35135135135135137</v>
      </c>
      <c r="FX53" s="281">
        <v>1.5416666666666667</v>
      </c>
      <c r="FY53" s="281">
        <v>0.54166666666666663</v>
      </c>
      <c r="FZ53" s="281">
        <v>24</v>
      </c>
      <c r="GA53" s="281">
        <v>2009</v>
      </c>
      <c r="GB53" s="281">
        <v>13</v>
      </c>
      <c r="GC53" s="282">
        <v>37</v>
      </c>
      <c r="GJ53" s="274" t="s">
        <v>1010</v>
      </c>
      <c r="GK53" s="274" t="s">
        <v>964</v>
      </c>
      <c r="GL53" s="280">
        <v>0.31666666666666665</v>
      </c>
      <c r="GM53" s="281">
        <v>0.82608695652173914</v>
      </c>
      <c r="GN53" s="281">
        <v>2.6086956521739131</v>
      </c>
      <c r="GO53" s="281">
        <v>1997</v>
      </c>
      <c r="GP53" s="281">
        <v>19</v>
      </c>
      <c r="GQ53" s="282">
        <v>60</v>
      </c>
      <c r="GS53" s="274" t="s">
        <v>1010</v>
      </c>
      <c r="GT53" s="274" t="s">
        <v>964</v>
      </c>
      <c r="GU53" s="280">
        <v>0.31666666666666665</v>
      </c>
      <c r="GV53" s="281">
        <v>19</v>
      </c>
      <c r="GW53" s="281">
        <v>60</v>
      </c>
      <c r="GX53" s="282">
        <v>1997</v>
      </c>
      <c r="GZ53" s="40" t="s">
        <v>474</v>
      </c>
      <c r="HA53" s="44"/>
      <c r="HB53" s="44">
        <v>2</v>
      </c>
      <c r="HC53" s="44"/>
      <c r="HD53" s="44">
        <v>4</v>
      </c>
      <c r="HE53" s="44">
        <v>2</v>
      </c>
      <c r="HF53" s="44">
        <v>6</v>
      </c>
      <c r="HG53" s="44">
        <v>0</v>
      </c>
      <c r="HH53" s="44">
        <v>6</v>
      </c>
      <c r="HI53" s="44">
        <v>14</v>
      </c>
      <c r="HJ53" s="44">
        <v>0</v>
      </c>
      <c r="HK53" s="44">
        <v>0</v>
      </c>
      <c r="HL53" s="44">
        <v>0.33333333333333331</v>
      </c>
      <c r="HM53" s="44">
        <v>0</v>
      </c>
      <c r="HN53" s="44">
        <v>0.14285714285714285</v>
      </c>
      <c r="HO53" s="44">
        <v>0</v>
      </c>
      <c r="HP53" s="44">
        <v>0.42857142857142855</v>
      </c>
      <c r="HQ53" s="44">
        <v>0.14285714285714285</v>
      </c>
      <c r="HR53" s="44">
        <v>0.42857142857142855</v>
      </c>
      <c r="HS53"/>
      <c r="HT53" s="40" t="s">
        <v>129</v>
      </c>
      <c r="HU53" s="44">
        <v>0.23626373626373626</v>
      </c>
      <c r="HV53" s="44">
        <v>0.46236559139784944</v>
      </c>
      <c r="HW53" s="44">
        <v>1.956989247311828</v>
      </c>
      <c r="HX53" s="44">
        <v>93</v>
      </c>
      <c r="HY53" s="44">
        <v>43</v>
      </c>
      <c r="HZ53" s="44">
        <v>182</v>
      </c>
      <c r="IB53" s="40" t="s">
        <v>446</v>
      </c>
      <c r="IC53" s="44">
        <v>0.39779005524861877</v>
      </c>
      <c r="ID53" s="44">
        <v>2.2153846153846155</v>
      </c>
      <c r="IE53" s="44">
        <v>5.569230769230769</v>
      </c>
      <c r="IF53" s="44">
        <v>65</v>
      </c>
      <c r="IG53" s="44">
        <v>144</v>
      </c>
      <c r="IH53" s="44">
        <v>362</v>
      </c>
      <c r="IJ53" s="40" t="s">
        <v>1266</v>
      </c>
      <c r="IK53" s="88">
        <v>0.55172413793103448</v>
      </c>
      <c r="IL53" s="44">
        <v>0.8</v>
      </c>
      <c r="IM53" s="44">
        <v>1.45</v>
      </c>
      <c r="IN53" s="44">
        <v>60</v>
      </c>
      <c r="IO53" s="44">
        <v>48</v>
      </c>
      <c r="IP53" s="44">
        <v>87</v>
      </c>
      <c r="IR53" s="40" t="s">
        <v>972</v>
      </c>
      <c r="IS53" s="40" t="s">
        <v>969</v>
      </c>
      <c r="IT53" s="44">
        <v>0.48255813953488375</v>
      </c>
      <c r="IU53" s="44">
        <v>3.4583333333333335</v>
      </c>
      <c r="IV53" s="44">
        <v>7.166666666666667</v>
      </c>
      <c r="IW53" s="44">
        <v>24</v>
      </c>
      <c r="IX53" s="44">
        <v>1998</v>
      </c>
      <c r="IY53" s="44">
        <v>83</v>
      </c>
      <c r="IZ53" s="44">
        <v>172</v>
      </c>
      <c r="JA53"/>
      <c r="JB53" s="40" t="s">
        <v>975</v>
      </c>
      <c r="JC53" s="40" t="s">
        <v>962</v>
      </c>
      <c r="JD53" s="44">
        <v>0.47058823529411764</v>
      </c>
      <c r="JE53" s="44">
        <v>3.4782608695652173</v>
      </c>
      <c r="JF53" s="44">
        <v>7.3913043478260869</v>
      </c>
      <c r="JG53" s="44">
        <v>1998</v>
      </c>
      <c r="JH53" s="44">
        <v>80</v>
      </c>
      <c r="JI53" s="44">
        <v>170</v>
      </c>
      <c r="JL53" s="40" t="s">
        <v>932</v>
      </c>
      <c r="JM53" s="40" t="s">
        <v>325</v>
      </c>
      <c r="JN53" s="44">
        <v>1</v>
      </c>
      <c r="JO53" s="44">
        <v>0.1</v>
      </c>
      <c r="JP53" s="44">
        <v>0.1</v>
      </c>
      <c r="JQ53" s="44">
        <v>2012</v>
      </c>
      <c r="JR53" s="44">
        <v>30</v>
      </c>
      <c r="JS53" s="44">
        <v>3</v>
      </c>
      <c r="JT53" s="44">
        <v>3</v>
      </c>
      <c r="JU53"/>
      <c r="JV53" s="40" t="s">
        <v>741</v>
      </c>
      <c r="JW53" s="40" t="s">
        <v>733</v>
      </c>
      <c r="JX53" s="44">
        <v>0.64864864864864868</v>
      </c>
      <c r="JY53" s="44">
        <v>0.8571428571428571</v>
      </c>
      <c r="JZ53" s="44">
        <v>1.3214285714285714</v>
      </c>
      <c r="KA53" s="44">
        <v>2018</v>
      </c>
      <c r="KB53" s="44">
        <v>24</v>
      </c>
      <c r="KC53" s="44">
        <v>37</v>
      </c>
      <c r="KD53"/>
      <c r="KF53" s="40" t="s">
        <v>962</v>
      </c>
      <c r="KG53" s="61">
        <v>11.804347826086957</v>
      </c>
      <c r="KH53" s="44">
        <v>33</v>
      </c>
      <c r="KJ53"/>
      <c r="KK53"/>
      <c r="KL53"/>
      <c r="KM53"/>
      <c r="KN53"/>
      <c r="KO53"/>
      <c r="KQ53"/>
      <c r="KR53"/>
      <c r="KS53"/>
      <c r="KT53"/>
      <c r="KU53"/>
      <c r="KV53"/>
      <c r="KX53"/>
      <c r="KY53"/>
      <c r="KZ53"/>
      <c r="LA53"/>
      <c r="LB53"/>
      <c r="LC53"/>
      <c r="LD53"/>
      <c r="LE53"/>
      <c r="LF53"/>
      <c r="LG53"/>
      <c r="LH53"/>
      <c r="LI53"/>
      <c r="LL53"/>
      <c r="LM53"/>
      <c r="LN53"/>
      <c r="LO53"/>
      <c r="LP53"/>
      <c r="LS53"/>
      <c r="LT53"/>
      <c r="LU53"/>
      <c r="LV53"/>
      <c r="LW53"/>
    </row>
    <row r="54" spans="1:335" ht="15">
      <c r="A54" s="74" t="s">
        <v>244</v>
      </c>
      <c r="B54" s="74">
        <v>2016</v>
      </c>
      <c r="C54" s="74">
        <v>2019</v>
      </c>
      <c r="D54" s="89" t="str">
        <f t="shared" si="0"/>
        <v>Clayton Louderback, 2019</v>
      </c>
      <c r="E54" s="89" t="str">
        <f t="shared" si="1"/>
        <v>Clayton Louderback, 2019-2016</v>
      </c>
      <c r="F54" s="74">
        <v>27</v>
      </c>
      <c r="G54" s="74">
        <v>7</v>
      </c>
      <c r="H54" s="74">
        <v>41</v>
      </c>
      <c r="I54" s="75">
        <v>0.17073170731707318</v>
      </c>
      <c r="J54" s="74">
        <v>63</v>
      </c>
      <c r="K54" s="74">
        <v>125</v>
      </c>
      <c r="L54" s="75">
        <v>0.504</v>
      </c>
      <c r="M54" s="74">
        <v>43</v>
      </c>
      <c r="N54" s="74">
        <v>69</v>
      </c>
      <c r="O54" s="75">
        <v>0.62318840579710144</v>
      </c>
      <c r="P54" s="74">
        <v>190</v>
      </c>
      <c r="Q54" s="74">
        <v>55</v>
      </c>
      <c r="R54" s="74">
        <v>90</v>
      </c>
      <c r="S54" s="74">
        <v>145</v>
      </c>
      <c r="T54" s="74">
        <v>29</v>
      </c>
      <c r="U54" s="74">
        <v>31</v>
      </c>
      <c r="V54" s="74">
        <v>3</v>
      </c>
      <c r="W54" s="74">
        <v>45</v>
      </c>
      <c r="X54" s="74">
        <v>64</v>
      </c>
      <c r="Y54" s="76">
        <v>7.0370370370370372</v>
      </c>
      <c r="Z54" s="76">
        <v>2.0370370370370372</v>
      </c>
      <c r="AA54" s="76">
        <v>3.3333333333333335</v>
      </c>
      <c r="AB54" s="76">
        <v>5.3703703703703702</v>
      </c>
      <c r="AC54" s="76">
        <v>1.0740740740740742</v>
      </c>
      <c r="AD54" s="76">
        <v>1.1481481481481481</v>
      </c>
      <c r="AE54" s="76">
        <v>0.1111111111111111</v>
      </c>
      <c r="AF54" s="76">
        <v>1.6666666666666667</v>
      </c>
      <c r="AG54" s="76">
        <v>2.3703703703703702</v>
      </c>
      <c r="AH54" s="69">
        <f t="shared" si="14"/>
        <v>1.5185185185185186</v>
      </c>
      <c r="AI54" s="69">
        <f t="shared" si="15"/>
        <v>2.5555555555555554</v>
      </c>
      <c r="AJ54" s="70">
        <f t="shared" si="16"/>
        <v>0.42168674698795183</v>
      </c>
      <c r="AK54" s="69">
        <f t="shared" si="17"/>
        <v>6.1481481481481479</v>
      </c>
      <c r="AM54" s="40" t="s">
        <v>1058</v>
      </c>
      <c r="AN54" s="40" t="s">
        <v>1030</v>
      </c>
      <c r="AO54" s="61">
        <v>11.272727272727273</v>
      </c>
      <c r="AP54" s="62">
        <v>0.37142857142857144</v>
      </c>
      <c r="AQ54" s="62">
        <v>0.48333333333333334</v>
      </c>
      <c r="AR54" s="44">
        <v>22</v>
      </c>
      <c r="AS54" s="44">
        <v>1995</v>
      </c>
      <c r="AT54" s="59"/>
      <c r="AU54" s="40" t="s">
        <v>1342</v>
      </c>
      <c r="AV54" s="40" t="s">
        <v>1266</v>
      </c>
      <c r="AW54" s="44">
        <v>261</v>
      </c>
      <c r="AX54" s="44">
        <v>0.42489270386266093</v>
      </c>
      <c r="AY54" s="44">
        <v>0.54545454545454541</v>
      </c>
      <c r="AZ54" s="44">
        <v>26</v>
      </c>
      <c r="BA54" s="44">
        <v>2023</v>
      </c>
      <c r="BB54" s="59"/>
      <c r="BC54" s="40" t="s">
        <v>793</v>
      </c>
      <c r="BD54" s="44">
        <v>5.1447368421052628</v>
      </c>
      <c r="BE54" s="44">
        <v>0.58163265306122447</v>
      </c>
      <c r="BF54" s="44">
        <v>0.49484536082474229</v>
      </c>
      <c r="BG54" s="44">
        <v>76</v>
      </c>
      <c r="BH54" s="44">
        <v>391</v>
      </c>
      <c r="BI54"/>
      <c r="BJ54" s="40" t="s">
        <v>1098</v>
      </c>
      <c r="BK54" s="44">
        <v>252</v>
      </c>
      <c r="BL54" s="44">
        <v>0.41588785046728971</v>
      </c>
      <c r="BM54" s="44">
        <v>0.60330578512396693</v>
      </c>
      <c r="BN54" s="44">
        <v>56</v>
      </c>
      <c r="BO54"/>
      <c r="BP54" s="40" t="s">
        <v>1130</v>
      </c>
      <c r="BQ54" s="40" t="s">
        <v>1091</v>
      </c>
      <c r="BR54" s="44">
        <v>5.0434782608695654</v>
      </c>
      <c r="BS54" s="44">
        <v>2.0434782608695654</v>
      </c>
      <c r="BT54" s="44">
        <v>3</v>
      </c>
      <c r="BU54" s="44">
        <v>23</v>
      </c>
      <c r="BV54" s="44">
        <v>1993</v>
      </c>
      <c r="BX54" s="40" t="s">
        <v>427</v>
      </c>
      <c r="BY54" s="40" t="s">
        <v>390</v>
      </c>
      <c r="BZ54" s="44">
        <v>120</v>
      </c>
      <c r="CA54" s="44">
        <v>21</v>
      </c>
      <c r="CB54" s="44">
        <v>99</v>
      </c>
      <c r="CC54" s="44">
        <v>22</v>
      </c>
      <c r="CD54" s="44">
        <v>2008</v>
      </c>
      <c r="CF54" s="40" t="s">
        <v>1127</v>
      </c>
      <c r="CG54" s="44">
        <v>2.8260869565217392</v>
      </c>
      <c r="CH54" s="44">
        <v>1.1304347826086956</v>
      </c>
      <c r="CI54" s="44">
        <v>1.6956521739130435</v>
      </c>
      <c r="CJ54" s="44">
        <v>23</v>
      </c>
      <c r="CK54" s="44">
        <v>65</v>
      </c>
      <c r="CL54" s="44">
        <v>26</v>
      </c>
      <c r="CM54" s="44">
        <v>39</v>
      </c>
      <c r="CO54" s="40" t="s">
        <v>308</v>
      </c>
      <c r="CP54" s="44">
        <v>146</v>
      </c>
      <c r="CQ54" s="44">
        <v>30</v>
      </c>
      <c r="CR54" s="44">
        <v>116</v>
      </c>
      <c r="CS54" s="44">
        <v>104</v>
      </c>
      <c r="CU54" s="40" t="s">
        <v>406</v>
      </c>
      <c r="CV54" s="40" t="s">
        <v>387</v>
      </c>
      <c r="CW54" s="44">
        <v>2.6538461538461537</v>
      </c>
      <c r="CX54" s="44">
        <v>3.8076923076923075</v>
      </c>
      <c r="CY54" s="44">
        <v>26</v>
      </c>
      <c r="CZ54" s="44">
        <v>2008</v>
      </c>
      <c r="DB54" s="40" t="s">
        <v>253</v>
      </c>
      <c r="DC54" s="40" t="s">
        <v>133</v>
      </c>
      <c r="DD54" s="44">
        <v>62</v>
      </c>
      <c r="DE54" s="44">
        <v>70</v>
      </c>
      <c r="DF54" s="44">
        <v>27</v>
      </c>
      <c r="DG54" s="44">
        <v>2016</v>
      </c>
      <c r="DI54" s="40" t="s">
        <v>423</v>
      </c>
      <c r="DJ54" s="44">
        <v>1.1176470588235294</v>
      </c>
      <c r="DK54" s="44">
        <v>0.94117647058823528</v>
      </c>
      <c r="DL54" s="44">
        <v>51</v>
      </c>
      <c r="DM54" s="44">
        <v>57</v>
      </c>
      <c r="DN54" s="44">
        <v>48</v>
      </c>
      <c r="DO54"/>
      <c r="DP54" s="40" t="s">
        <v>997</v>
      </c>
      <c r="DQ54" s="44">
        <v>57</v>
      </c>
      <c r="DR54" s="44">
        <v>86</v>
      </c>
      <c r="DS54" s="44">
        <v>67</v>
      </c>
      <c r="DT54"/>
      <c r="DU54" s="40" t="s">
        <v>1131</v>
      </c>
      <c r="DV54" s="40" t="s">
        <v>1095</v>
      </c>
      <c r="DW54" s="44">
        <v>1.9565217391304348</v>
      </c>
      <c r="DX54" s="44">
        <v>0</v>
      </c>
      <c r="DY54" s="44">
        <v>23</v>
      </c>
      <c r="DZ54" s="44">
        <v>1993</v>
      </c>
      <c r="EA54"/>
      <c r="EB54" s="40" t="s">
        <v>1131</v>
      </c>
      <c r="EC54" s="40" t="s">
        <v>1095</v>
      </c>
      <c r="ED54" s="44">
        <v>45</v>
      </c>
      <c r="EE54" s="44"/>
      <c r="EF54" s="44">
        <v>23</v>
      </c>
      <c r="EG54" s="44">
        <v>1993</v>
      </c>
      <c r="EI54" s="40" t="s">
        <v>998</v>
      </c>
      <c r="EJ54" s="44">
        <v>1.02</v>
      </c>
      <c r="EK54" s="44">
        <v>0</v>
      </c>
      <c r="EL54" s="44">
        <v>50</v>
      </c>
      <c r="EM54" s="44">
        <v>51</v>
      </c>
      <c r="EN54" s="44"/>
      <c r="EO54"/>
      <c r="EP54" s="40" t="s">
        <v>998</v>
      </c>
      <c r="EQ54" s="44">
        <v>51</v>
      </c>
      <c r="ER54" s="44"/>
      <c r="ES54" s="44">
        <v>50</v>
      </c>
      <c r="ET54"/>
      <c r="EU54" s="40" t="s">
        <v>428</v>
      </c>
      <c r="EV54" s="40" t="s">
        <v>390</v>
      </c>
      <c r="EW54" s="44">
        <v>0.125</v>
      </c>
      <c r="EX54" s="44">
        <v>2.6666666666666665</v>
      </c>
      <c r="EY54" s="44">
        <v>24</v>
      </c>
      <c r="EZ54" s="44">
        <v>2009</v>
      </c>
      <c r="FB54" s="40" t="s">
        <v>328</v>
      </c>
      <c r="FC54" s="40" t="s">
        <v>308</v>
      </c>
      <c r="FD54" s="44">
        <v>3</v>
      </c>
      <c r="FE54" s="44">
        <v>46</v>
      </c>
      <c r="FF54" s="44">
        <v>28</v>
      </c>
      <c r="FG54" s="44">
        <v>2013</v>
      </c>
      <c r="FI54" s="40" t="s">
        <v>336</v>
      </c>
      <c r="FJ54" s="44">
        <v>0</v>
      </c>
      <c r="FK54" s="44">
        <v>0.47058823529411764</v>
      </c>
      <c r="FL54" s="44">
        <v>17</v>
      </c>
      <c r="FM54" s="44">
        <v>0</v>
      </c>
      <c r="FN54" s="44">
        <v>8</v>
      </c>
      <c r="FO54"/>
      <c r="FP54" s="40" t="s">
        <v>1235</v>
      </c>
      <c r="FQ54" s="44"/>
      <c r="FR54" s="44">
        <v>9</v>
      </c>
      <c r="FS54" s="44">
        <v>47</v>
      </c>
      <c r="FU54" s="274" t="s">
        <v>738</v>
      </c>
      <c r="FV54" s="274" t="s">
        <v>131</v>
      </c>
      <c r="FW54" s="294">
        <v>0.35106382978723405</v>
      </c>
      <c r="FX54" s="281">
        <v>6.7142857142857144</v>
      </c>
      <c r="FY54" s="281">
        <v>2.3571428571428572</v>
      </c>
      <c r="FZ54" s="281">
        <v>28</v>
      </c>
      <c r="GA54" s="281">
        <v>2018</v>
      </c>
      <c r="GB54" s="281">
        <v>66</v>
      </c>
      <c r="GC54" s="282">
        <v>188</v>
      </c>
      <c r="GJ54" s="274" t="s">
        <v>1187</v>
      </c>
      <c r="GK54" s="274" t="s">
        <v>1178</v>
      </c>
      <c r="GL54" s="280">
        <v>0.31481481481481483</v>
      </c>
      <c r="GM54" s="281">
        <v>0.77272727272727271</v>
      </c>
      <c r="GN54" s="281">
        <v>2.4545454545454546</v>
      </c>
      <c r="GO54" s="281">
        <v>1991</v>
      </c>
      <c r="GP54" s="281">
        <v>17</v>
      </c>
      <c r="GQ54" s="282">
        <v>54</v>
      </c>
      <c r="GS54" s="274" t="s">
        <v>1187</v>
      </c>
      <c r="GT54" s="274" t="s">
        <v>1178</v>
      </c>
      <c r="GU54" s="280">
        <v>0.31481481481481483</v>
      </c>
      <c r="GV54" s="281">
        <v>17</v>
      </c>
      <c r="GW54" s="281">
        <v>54</v>
      </c>
      <c r="GX54" s="282">
        <v>1991</v>
      </c>
      <c r="GZ54" s="40" t="s">
        <v>470</v>
      </c>
      <c r="HA54" s="44">
        <v>5</v>
      </c>
      <c r="HB54" s="44">
        <v>34</v>
      </c>
      <c r="HC54" s="44">
        <v>9</v>
      </c>
      <c r="HD54" s="44">
        <v>41</v>
      </c>
      <c r="HE54" s="44">
        <v>4</v>
      </c>
      <c r="HF54" s="44">
        <v>10</v>
      </c>
      <c r="HG54" s="44">
        <v>14</v>
      </c>
      <c r="HH54" s="44">
        <v>75</v>
      </c>
      <c r="HI54" s="44">
        <v>21</v>
      </c>
      <c r="HJ54" s="44">
        <v>0.14705882352941177</v>
      </c>
      <c r="HK54" s="44">
        <v>0.18666666666666668</v>
      </c>
      <c r="HL54" s="44">
        <v>0.4</v>
      </c>
      <c r="HM54" s="44">
        <v>0.23809523809523808</v>
      </c>
      <c r="HN54" s="44">
        <v>1.6190476190476191</v>
      </c>
      <c r="HO54" s="44">
        <v>0.66666666666666663</v>
      </c>
      <c r="HP54" s="44">
        <v>3.5714285714285716</v>
      </c>
      <c r="HQ54" s="44">
        <v>0.19047619047619047</v>
      </c>
      <c r="HR54" s="44">
        <v>0.47619047619047616</v>
      </c>
      <c r="HS54"/>
      <c r="HT54" s="40" t="s">
        <v>1030</v>
      </c>
      <c r="HU54" s="44">
        <v>0.23529411764705882</v>
      </c>
      <c r="HV54" s="44">
        <v>0.12903225806451613</v>
      </c>
      <c r="HW54" s="44">
        <v>0.54838709677419351</v>
      </c>
      <c r="HX54" s="44">
        <v>62</v>
      </c>
      <c r="HY54" s="44">
        <v>8</v>
      </c>
      <c r="HZ54" s="44">
        <v>34</v>
      </c>
      <c r="IB54" s="40" t="s">
        <v>1031</v>
      </c>
      <c r="IC54" s="44">
        <v>0.39622641509433965</v>
      </c>
      <c r="ID54" s="44">
        <v>1.4482758620689655</v>
      </c>
      <c r="IE54" s="44">
        <v>3.6551724137931036</v>
      </c>
      <c r="IF54" s="44">
        <v>29</v>
      </c>
      <c r="IG54" s="44">
        <v>42</v>
      </c>
      <c r="IH54" s="44">
        <v>106</v>
      </c>
      <c r="IJ54" s="40" t="s">
        <v>533</v>
      </c>
      <c r="IK54" s="88">
        <v>0.55111111111111111</v>
      </c>
      <c r="IL54" s="44">
        <v>1.2277227722772277</v>
      </c>
      <c r="IM54" s="44">
        <v>2.2277227722772279</v>
      </c>
      <c r="IN54" s="44">
        <v>101</v>
      </c>
      <c r="IO54" s="44">
        <v>124</v>
      </c>
      <c r="IP54" s="44">
        <v>225</v>
      </c>
      <c r="IR54" s="40" t="s">
        <v>1341</v>
      </c>
      <c r="IS54" s="40" t="s">
        <v>1262</v>
      </c>
      <c r="IT54" s="44">
        <v>0.48068669527896996</v>
      </c>
      <c r="IU54" s="44">
        <v>4.3076923076923075</v>
      </c>
      <c r="IV54" s="44">
        <v>8.9615384615384617</v>
      </c>
      <c r="IW54" s="44">
        <v>26</v>
      </c>
      <c r="IX54" s="44">
        <v>2023</v>
      </c>
      <c r="IY54" s="44">
        <v>112</v>
      </c>
      <c r="IZ54" s="44">
        <v>233</v>
      </c>
      <c r="JA54"/>
      <c r="JB54" s="40" t="s">
        <v>1296</v>
      </c>
      <c r="JC54" s="40" t="s">
        <v>1262</v>
      </c>
      <c r="JD54" s="44">
        <v>0.46808510638297873</v>
      </c>
      <c r="JE54" s="44">
        <v>1.6296296296296295</v>
      </c>
      <c r="JF54" s="44">
        <v>3.4814814814814814</v>
      </c>
      <c r="JG54" s="44">
        <v>2022</v>
      </c>
      <c r="JH54" s="44">
        <v>44</v>
      </c>
      <c r="JI54" s="44">
        <v>94</v>
      </c>
      <c r="JL54" s="40" t="s">
        <v>926</v>
      </c>
      <c r="JM54" s="40" t="s">
        <v>304</v>
      </c>
      <c r="JN54" s="44">
        <v>0.42857142857142855</v>
      </c>
      <c r="JO54" s="44">
        <v>0.1</v>
      </c>
      <c r="JP54" s="44">
        <v>0.23333333333333334</v>
      </c>
      <c r="JQ54" s="44">
        <v>2012</v>
      </c>
      <c r="JR54" s="44">
        <v>30</v>
      </c>
      <c r="JS54" s="44">
        <v>3</v>
      </c>
      <c r="JT54" s="44">
        <v>7</v>
      </c>
      <c r="JU54"/>
      <c r="JV54" s="40" t="s">
        <v>1162</v>
      </c>
      <c r="JW54" s="40" t="s">
        <v>1095</v>
      </c>
      <c r="JX54" s="44">
        <v>0.6470588235294118</v>
      </c>
      <c r="JY54" s="44">
        <v>1.2222222222222223</v>
      </c>
      <c r="JZ54" s="44">
        <v>1.8888888888888888</v>
      </c>
      <c r="KA54" s="44">
        <v>1992</v>
      </c>
      <c r="KB54" s="44">
        <v>22</v>
      </c>
      <c r="KC54" s="44">
        <v>34</v>
      </c>
      <c r="KD54"/>
      <c r="KF54" s="40" t="s">
        <v>330</v>
      </c>
      <c r="KG54" s="61">
        <v>11.744107744107744</v>
      </c>
      <c r="KH54" s="44">
        <v>78</v>
      </c>
      <c r="KJ54"/>
      <c r="KK54"/>
      <c r="KL54"/>
      <c r="KM54"/>
      <c r="KN54"/>
      <c r="KO54"/>
      <c r="KQ54"/>
      <c r="KR54"/>
      <c r="KS54"/>
      <c r="KT54"/>
      <c r="KU54"/>
      <c r="KV54"/>
      <c r="KX54"/>
      <c r="KY54"/>
      <c r="KZ54"/>
      <c r="LA54"/>
      <c r="LB54"/>
      <c r="LC54"/>
      <c r="LD54"/>
      <c r="LE54"/>
      <c r="LF54"/>
      <c r="LG54"/>
      <c r="LH54"/>
      <c r="LI54"/>
      <c r="LL54"/>
      <c r="LM54"/>
      <c r="LN54"/>
      <c r="LO54"/>
      <c r="LP54"/>
      <c r="LS54"/>
      <c r="LT54"/>
      <c r="LU54"/>
      <c r="LV54"/>
      <c r="LW54"/>
    </row>
    <row r="55" spans="1:335" ht="15">
      <c r="A55" s="74" t="s">
        <v>124</v>
      </c>
      <c r="B55" s="74">
        <v>2016</v>
      </c>
      <c r="C55" s="74">
        <v>2019</v>
      </c>
      <c r="D55" s="89" t="str">
        <f t="shared" si="0"/>
        <v>Dillon Barritt, 2019</v>
      </c>
      <c r="E55" s="89" t="str">
        <f t="shared" si="1"/>
        <v>Dillon Barritt, 2019-2016</v>
      </c>
      <c r="F55" s="74">
        <v>27</v>
      </c>
      <c r="G55" s="74">
        <v>34</v>
      </c>
      <c r="H55" s="74">
        <v>115</v>
      </c>
      <c r="I55" s="75">
        <v>0.29565217391304349</v>
      </c>
      <c r="J55" s="74">
        <v>33</v>
      </c>
      <c r="K55" s="74">
        <v>61</v>
      </c>
      <c r="L55" s="75">
        <v>0.54098360655737709</v>
      </c>
      <c r="M55" s="74">
        <v>23</v>
      </c>
      <c r="N55" s="74">
        <v>32</v>
      </c>
      <c r="O55" s="75">
        <v>0.71875</v>
      </c>
      <c r="P55" s="74">
        <v>191</v>
      </c>
      <c r="Q55" s="74">
        <v>15</v>
      </c>
      <c r="R55" s="74">
        <v>34</v>
      </c>
      <c r="S55" s="74">
        <v>49</v>
      </c>
      <c r="T55" s="74">
        <v>21</v>
      </c>
      <c r="U55" s="74">
        <v>28</v>
      </c>
      <c r="V55" s="74">
        <v>2</v>
      </c>
      <c r="W55" s="74">
        <v>29</v>
      </c>
      <c r="X55" s="74">
        <v>32</v>
      </c>
      <c r="Y55" s="76">
        <v>7.0740740740740744</v>
      </c>
      <c r="Z55" s="76">
        <v>0.55555555555555558</v>
      </c>
      <c r="AA55" s="76">
        <v>1.2592592592592593</v>
      </c>
      <c r="AB55" s="76">
        <v>1.8148148148148149</v>
      </c>
      <c r="AC55" s="76">
        <v>0.77777777777777779</v>
      </c>
      <c r="AD55" s="76">
        <v>1.037037037037037</v>
      </c>
      <c r="AE55" s="76">
        <v>7.407407407407407E-2</v>
      </c>
      <c r="AF55" s="76">
        <v>1.0740740740740742</v>
      </c>
      <c r="AG55" s="76">
        <v>1.1851851851851851</v>
      </c>
      <c r="AH55" s="69">
        <f t="shared" si="14"/>
        <v>4.2592592592592595</v>
      </c>
      <c r="AI55" s="69">
        <f t="shared" si="15"/>
        <v>1.1851851851851851</v>
      </c>
      <c r="AJ55" s="70">
        <f t="shared" si="16"/>
        <v>0.38068181818181818</v>
      </c>
      <c r="AK55" s="69">
        <f t="shared" si="17"/>
        <v>6.5185185185185182</v>
      </c>
      <c r="AM55" s="40" t="s">
        <v>926</v>
      </c>
      <c r="AN55" s="40" t="s">
        <v>304</v>
      </c>
      <c r="AO55" s="61">
        <v>11.166666666666666</v>
      </c>
      <c r="AP55" s="62">
        <v>0.375</v>
      </c>
      <c r="AQ55" s="62">
        <v>0.42857142857142855</v>
      </c>
      <c r="AR55" s="44">
        <v>30</v>
      </c>
      <c r="AS55" s="44">
        <v>2012</v>
      </c>
      <c r="AT55" s="59"/>
      <c r="AU55" s="40" t="s">
        <v>346</v>
      </c>
      <c r="AV55" s="40" t="s">
        <v>345</v>
      </c>
      <c r="AW55" s="44">
        <v>260</v>
      </c>
      <c r="AX55" s="44">
        <v>0.39393939393939392</v>
      </c>
      <c r="AY55" s="44">
        <v>0.38805970149253732</v>
      </c>
      <c r="AZ55" s="44">
        <v>29</v>
      </c>
      <c r="BA55" s="44">
        <v>2013</v>
      </c>
      <c r="BB55" s="59"/>
      <c r="BC55" s="40" t="s">
        <v>968</v>
      </c>
      <c r="BD55" s="44">
        <v>5.0526315789473681</v>
      </c>
      <c r="BE55" s="44">
        <v>0.43840579710144928</v>
      </c>
      <c r="BF55" s="44">
        <v>0.55405405405405406</v>
      </c>
      <c r="BG55" s="44">
        <v>57</v>
      </c>
      <c r="BH55" s="44">
        <v>288</v>
      </c>
      <c r="BI55"/>
      <c r="BJ55" s="40" t="s">
        <v>1179</v>
      </c>
      <c r="BK55" s="44">
        <v>247</v>
      </c>
      <c r="BL55" s="44">
        <v>0.42056074766355139</v>
      </c>
      <c r="BM55" s="44">
        <v>0.55102040816326525</v>
      </c>
      <c r="BN55" s="44">
        <v>38</v>
      </c>
      <c r="BO55"/>
      <c r="BP55" s="40" t="s">
        <v>1246</v>
      </c>
      <c r="BQ55" s="40" t="s">
        <v>792</v>
      </c>
      <c r="BR55" s="44">
        <v>5</v>
      </c>
      <c r="BS55" s="44">
        <v>1.6666666666666667</v>
      </c>
      <c r="BT55" s="44">
        <v>3.3333333333333335</v>
      </c>
      <c r="BU55" s="44">
        <v>21</v>
      </c>
      <c r="BV55" s="44">
        <v>2021</v>
      </c>
      <c r="BX55" s="40" t="s">
        <v>1061</v>
      </c>
      <c r="BY55" s="40" t="s">
        <v>1003</v>
      </c>
      <c r="BZ55" s="44">
        <v>120</v>
      </c>
      <c r="CA55" s="44">
        <v>59</v>
      </c>
      <c r="CB55" s="44">
        <v>61</v>
      </c>
      <c r="CC55" s="44">
        <v>21</v>
      </c>
      <c r="CD55" s="44">
        <v>1995</v>
      </c>
      <c r="CF55" s="40" t="s">
        <v>794</v>
      </c>
      <c r="CG55" s="44">
        <v>2.81</v>
      </c>
      <c r="CH55" s="44">
        <v>1.1100000000000001</v>
      </c>
      <c r="CI55" s="44">
        <v>1.7</v>
      </c>
      <c r="CJ55" s="44">
        <v>100</v>
      </c>
      <c r="CK55" s="44">
        <v>281</v>
      </c>
      <c r="CL55" s="44">
        <v>111</v>
      </c>
      <c r="CM55" s="44">
        <v>170</v>
      </c>
      <c r="CO55" s="40" t="s">
        <v>536</v>
      </c>
      <c r="CP55" s="44">
        <v>145</v>
      </c>
      <c r="CQ55" s="44">
        <v>59</v>
      </c>
      <c r="CR55" s="44">
        <v>86</v>
      </c>
      <c r="CS55" s="44">
        <v>77</v>
      </c>
      <c r="CU55" s="40" t="s">
        <v>1283</v>
      </c>
      <c r="CV55" s="40" t="s">
        <v>794</v>
      </c>
      <c r="CW55" s="44">
        <v>2.5925925925925926</v>
      </c>
      <c r="CX55" s="44">
        <v>0.85185185185185186</v>
      </c>
      <c r="CY55" s="44">
        <v>27</v>
      </c>
      <c r="CZ55" s="44">
        <v>2022</v>
      </c>
      <c r="DB55" s="40" t="s">
        <v>1160</v>
      </c>
      <c r="DC55" s="40" t="s">
        <v>1155</v>
      </c>
      <c r="DD55" s="44">
        <v>62</v>
      </c>
      <c r="DE55" s="44">
        <v>48</v>
      </c>
      <c r="DF55" s="44">
        <v>21</v>
      </c>
      <c r="DG55" s="44">
        <v>1992</v>
      </c>
      <c r="DI55" s="40" t="s">
        <v>448</v>
      </c>
      <c r="DJ55" s="44">
        <v>1.0952380952380953</v>
      </c>
      <c r="DK55" s="44">
        <v>3.0476190476190474</v>
      </c>
      <c r="DL55" s="44">
        <v>21</v>
      </c>
      <c r="DM55" s="44">
        <v>23</v>
      </c>
      <c r="DN55" s="44">
        <v>64</v>
      </c>
      <c r="DO55"/>
      <c r="DP55" s="40" t="s">
        <v>1098</v>
      </c>
      <c r="DQ55" s="44">
        <v>57</v>
      </c>
      <c r="DR55" s="44">
        <v>72</v>
      </c>
      <c r="DS55" s="44">
        <v>56</v>
      </c>
      <c r="DT55"/>
      <c r="DU55" s="40" t="s">
        <v>451</v>
      </c>
      <c r="DV55" s="40" t="s">
        <v>452</v>
      </c>
      <c r="DW55" s="44">
        <v>1.9166666666666667</v>
      </c>
      <c r="DX55" s="44">
        <v>2.5833333333333335</v>
      </c>
      <c r="DY55" s="44">
        <v>12</v>
      </c>
      <c r="DZ55" s="44">
        <v>2010</v>
      </c>
      <c r="EA55"/>
      <c r="EB55" s="40" t="s">
        <v>1005</v>
      </c>
      <c r="EC55" s="40" t="s">
        <v>997</v>
      </c>
      <c r="ED55" s="44">
        <v>44</v>
      </c>
      <c r="EE55" s="44"/>
      <c r="EF55" s="44">
        <v>23</v>
      </c>
      <c r="EG55" s="44">
        <v>1997</v>
      </c>
      <c r="EI55" s="40" t="s">
        <v>446</v>
      </c>
      <c r="EJ55" s="44">
        <v>1</v>
      </c>
      <c r="EK55" s="44">
        <v>2.0615384615384613</v>
      </c>
      <c r="EL55" s="44">
        <v>65</v>
      </c>
      <c r="EM55" s="44">
        <v>65</v>
      </c>
      <c r="EN55" s="44">
        <v>134</v>
      </c>
      <c r="EO55"/>
      <c r="EP55" s="40" t="s">
        <v>425</v>
      </c>
      <c r="EQ55" s="44">
        <v>50</v>
      </c>
      <c r="ER55" s="44">
        <v>50</v>
      </c>
      <c r="ES55" s="44">
        <v>50</v>
      </c>
      <c r="ET55"/>
      <c r="EU55" s="40" t="s">
        <v>1340</v>
      </c>
      <c r="EV55" s="40" t="s">
        <v>1264</v>
      </c>
      <c r="EW55" s="44">
        <v>0.12</v>
      </c>
      <c r="EX55" s="44">
        <v>0.8</v>
      </c>
      <c r="EY55" s="44">
        <v>25</v>
      </c>
      <c r="EZ55" s="44">
        <v>2023</v>
      </c>
      <c r="FB55" s="40" t="s">
        <v>286</v>
      </c>
      <c r="FC55" s="40" t="s">
        <v>132</v>
      </c>
      <c r="FD55" s="44">
        <v>3</v>
      </c>
      <c r="FE55" s="44">
        <v>29</v>
      </c>
      <c r="FF55" s="44">
        <v>24</v>
      </c>
      <c r="FG55" s="44">
        <v>2015</v>
      </c>
      <c r="FI55" s="40" t="s">
        <v>1097</v>
      </c>
      <c r="FJ55" s="44">
        <v>0</v>
      </c>
      <c r="FK55" s="44">
        <v>0</v>
      </c>
      <c r="FL55" s="44">
        <v>45</v>
      </c>
      <c r="FM55" s="44"/>
      <c r="FN55" s="44"/>
      <c r="FO55"/>
      <c r="FP55" s="40" t="s">
        <v>423</v>
      </c>
      <c r="FQ55" s="44"/>
      <c r="FR55" s="44"/>
      <c r="FS55" s="44">
        <v>51</v>
      </c>
      <c r="FU55" s="274" t="s">
        <v>1006</v>
      </c>
      <c r="FV55" s="274" t="s">
        <v>1003</v>
      </c>
      <c r="FW55" s="294">
        <v>0.35</v>
      </c>
      <c r="FX55" s="281">
        <v>1.7391304347826086</v>
      </c>
      <c r="FY55" s="281">
        <v>0.60869565217391308</v>
      </c>
      <c r="FZ55" s="281">
        <v>23</v>
      </c>
      <c r="GA55" s="281">
        <v>1997</v>
      </c>
      <c r="GB55" s="281">
        <v>14</v>
      </c>
      <c r="GC55" s="282">
        <v>40</v>
      </c>
      <c r="GJ55" s="274" t="s">
        <v>428</v>
      </c>
      <c r="GK55" s="274" t="s">
        <v>390</v>
      </c>
      <c r="GL55" s="280">
        <v>0.3141025641025641</v>
      </c>
      <c r="GM55" s="281">
        <v>2.0416666666666665</v>
      </c>
      <c r="GN55" s="281">
        <v>6.5</v>
      </c>
      <c r="GO55" s="281">
        <v>2009</v>
      </c>
      <c r="GP55" s="281">
        <v>49</v>
      </c>
      <c r="GQ55" s="282">
        <v>156</v>
      </c>
      <c r="GS55" s="274" t="s">
        <v>428</v>
      </c>
      <c r="GT55" s="274" t="s">
        <v>390</v>
      </c>
      <c r="GU55" s="280">
        <v>0.3141025641025641</v>
      </c>
      <c r="GV55" s="281">
        <v>49</v>
      </c>
      <c r="GW55" s="281">
        <v>156</v>
      </c>
      <c r="GX55" s="282">
        <v>2009</v>
      </c>
      <c r="GZ55" s="40" t="s">
        <v>468</v>
      </c>
      <c r="HA55" s="44"/>
      <c r="HB55" s="44">
        <v>2</v>
      </c>
      <c r="HC55" s="44">
        <v>5</v>
      </c>
      <c r="HD55" s="44">
        <v>30</v>
      </c>
      <c r="HE55" s="44">
        <v>2</v>
      </c>
      <c r="HF55" s="44">
        <v>13</v>
      </c>
      <c r="HG55" s="44">
        <v>5</v>
      </c>
      <c r="HH55" s="44">
        <v>32</v>
      </c>
      <c r="HI55" s="44">
        <v>26</v>
      </c>
      <c r="HJ55" s="44">
        <v>0</v>
      </c>
      <c r="HK55" s="44">
        <v>0.15625</v>
      </c>
      <c r="HL55" s="44">
        <v>0.15384615384615385</v>
      </c>
      <c r="HM55" s="44">
        <v>0</v>
      </c>
      <c r="HN55" s="44">
        <v>7.6923076923076927E-2</v>
      </c>
      <c r="HO55" s="44">
        <v>0.19230769230769232</v>
      </c>
      <c r="HP55" s="44">
        <v>1.2307692307692308</v>
      </c>
      <c r="HQ55" s="44">
        <v>7.6923076923076927E-2</v>
      </c>
      <c r="HR55" s="44">
        <v>0.5</v>
      </c>
      <c r="HS55"/>
      <c r="HT55" s="40" t="s">
        <v>923</v>
      </c>
      <c r="HU55" s="44">
        <v>0.234375</v>
      </c>
      <c r="HV55" s="44">
        <v>0.46875</v>
      </c>
      <c r="HW55" s="44">
        <v>2</v>
      </c>
      <c r="HX55" s="44">
        <v>32</v>
      </c>
      <c r="HY55" s="44">
        <v>15</v>
      </c>
      <c r="HZ55" s="44">
        <v>64</v>
      </c>
      <c r="IB55" s="40" t="s">
        <v>279</v>
      </c>
      <c r="IC55" s="44">
        <v>0.39420935412026725</v>
      </c>
      <c r="ID55" s="44">
        <v>1.5391304347826087</v>
      </c>
      <c r="IE55" s="44">
        <v>3.9043478260869566</v>
      </c>
      <c r="IF55" s="44">
        <v>115</v>
      </c>
      <c r="IG55" s="44">
        <v>177</v>
      </c>
      <c r="IH55" s="44">
        <v>449</v>
      </c>
      <c r="IJ55" s="40" t="s">
        <v>1179</v>
      </c>
      <c r="IK55" s="88">
        <v>0.55102040816326525</v>
      </c>
      <c r="IL55" s="44">
        <v>1.4210526315789473</v>
      </c>
      <c r="IM55" s="44">
        <v>2.5789473684210527</v>
      </c>
      <c r="IN55" s="44">
        <v>38</v>
      </c>
      <c r="IO55" s="44">
        <v>54</v>
      </c>
      <c r="IP55" s="44">
        <v>98</v>
      </c>
      <c r="IR55" s="40" t="s">
        <v>1208</v>
      </c>
      <c r="IS55" s="40" t="s">
        <v>1207</v>
      </c>
      <c r="IT55" s="44">
        <v>0.48010610079575594</v>
      </c>
      <c r="IU55" s="44">
        <v>6.9615384615384617</v>
      </c>
      <c r="IV55" s="44">
        <v>14.5</v>
      </c>
      <c r="IW55" s="44">
        <v>26</v>
      </c>
      <c r="IX55" s="44">
        <v>2020</v>
      </c>
      <c r="IY55" s="44">
        <v>181</v>
      </c>
      <c r="IZ55" s="44">
        <v>377</v>
      </c>
      <c r="JA55"/>
      <c r="JB55" s="40" t="s">
        <v>1152</v>
      </c>
      <c r="JC55" s="40" t="s">
        <v>1153</v>
      </c>
      <c r="JD55" s="44">
        <v>0.46534653465346537</v>
      </c>
      <c r="JE55" s="44">
        <v>8.9523809523809526</v>
      </c>
      <c r="JF55" s="44">
        <v>19.238095238095237</v>
      </c>
      <c r="JG55" s="44">
        <v>1992</v>
      </c>
      <c r="JH55" s="44">
        <v>188</v>
      </c>
      <c r="JI55" s="44">
        <v>404</v>
      </c>
      <c r="JL55" s="40" t="s">
        <v>929</v>
      </c>
      <c r="JM55" s="40" t="s">
        <v>279</v>
      </c>
      <c r="JN55" s="44" t="e">
        <v>#DIV/0!</v>
      </c>
      <c r="JO55" s="44">
        <v>0</v>
      </c>
      <c r="JP55" s="44">
        <v>0</v>
      </c>
      <c r="JQ55" s="44">
        <v>2012</v>
      </c>
      <c r="JR55" s="44">
        <v>30</v>
      </c>
      <c r="JS55" s="44"/>
      <c r="JT55" s="44"/>
      <c r="JU55"/>
      <c r="JV55" s="40" t="s">
        <v>1090</v>
      </c>
      <c r="JW55" s="40" t="s">
        <v>1091</v>
      </c>
      <c r="JX55" s="44">
        <v>0.63636363636363635</v>
      </c>
      <c r="JY55" s="44">
        <v>3.347826086956522</v>
      </c>
      <c r="JZ55" s="44">
        <v>5.2608695652173916</v>
      </c>
      <c r="KA55" s="44">
        <v>1994</v>
      </c>
      <c r="KB55" s="44">
        <v>77</v>
      </c>
      <c r="KC55" s="44">
        <v>121</v>
      </c>
      <c r="KD55"/>
      <c r="KF55" s="40" t="s">
        <v>1098</v>
      </c>
      <c r="KG55" s="61">
        <v>11.126086956521739</v>
      </c>
      <c r="KH55" s="44">
        <v>56</v>
      </c>
      <c r="KJ55"/>
      <c r="KK55"/>
      <c r="KL55"/>
      <c r="KM55"/>
      <c r="KN55"/>
      <c r="KO55"/>
      <c r="KQ55"/>
      <c r="KR55"/>
      <c r="KS55"/>
      <c r="KT55"/>
      <c r="KU55"/>
      <c r="KV55"/>
      <c r="KX55"/>
      <c r="KY55"/>
      <c r="KZ55"/>
      <c r="LA55"/>
      <c r="LB55"/>
      <c r="LC55"/>
      <c r="LD55"/>
      <c r="LE55"/>
      <c r="LF55"/>
      <c r="LG55"/>
      <c r="LH55"/>
      <c r="LI55"/>
      <c r="LL55"/>
      <c r="LM55"/>
      <c r="LN55"/>
      <c r="LO55"/>
      <c r="LP55"/>
      <c r="LS55"/>
      <c r="LT55"/>
      <c r="LU55"/>
      <c r="LV55"/>
      <c r="LW55"/>
    </row>
    <row r="56" spans="1:335" ht="15">
      <c r="A56" s="74" t="s">
        <v>245</v>
      </c>
      <c r="B56" s="74">
        <v>2016</v>
      </c>
      <c r="C56" s="74">
        <v>2016</v>
      </c>
      <c r="D56" s="89" t="str">
        <f t="shared" si="0"/>
        <v>Doug Williams, 2016</v>
      </c>
      <c r="E56" s="89" t="str">
        <f t="shared" si="1"/>
        <v>Doug Williams, 2016-2016</v>
      </c>
      <c r="F56" s="74">
        <v>21</v>
      </c>
      <c r="G56" s="74">
        <v>0</v>
      </c>
      <c r="H56" s="74">
        <v>5</v>
      </c>
      <c r="I56" s="75">
        <v>0</v>
      </c>
      <c r="J56" s="74">
        <v>8</v>
      </c>
      <c r="K56" s="74">
        <v>29</v>
      </c>
      <c r="L56" s="75">
        <v>0.27586206896551724</v>
      </c>
      <c r="M56" s="74">
        <v>5</v>
      </c>
      <c r="N56" s="74">
        <v>8</v>
      </c>
      <c r="O56" s="75">
        <v>0.625</v>
      </c>
      <c r="P56" s="74">
        <v>21</v>
      </c>
      <c r="Q56" s="74">
        <v>19</v>
      </c>
      <c r="R56" s="74">
        <v>24</v>
      </c>
      <c r="S56" s="74">
        <v>43</v>
      </c>
      <c r="T56" s="74">
        <v>6</v>
      </c>
      <c r="U56" s="74">
        <v>11</v>
      </c>
      <c r="V56" s="74">
        <v>1</v>
      </c>
      <c r="W56" s="74">
        <v>18</v>
      </c>
      <c r="X56" s="74">
        <v>23</v>
      </c>
      <c r="Y56" s="76">
        <v>1</v>
      </c>
      <c r="Z56" s="76">
        <v>0.90476190476190477</v>
      </c>
      <c r="AA56" s="76">
        <v>1.1428571428571428</v>
      </c>
      <c r="AB56" s="76">
        <v>2.0476190476190474</v>
      </c>
      <c r="AC56" s="76">
        <v>0.2857142857142857</v>
      </c>
      <c r="AD56" s="76">
        <v>0.52380952380952384</v>
      </c>
      <c r="AE56" s="76">
        <v>4.7619047619047616E-2</v>
      </c>
      <c r="AF56" s="76">
        <v>0.8571428571428571</v>
      </c>
      <c r="AG56" s="76">
        <v>1.0952380952380953</v>
      </c>
      <c r="AH56" s="69">
        <f t="shared" si="14"/>
        <v>0.23809523809523808</v>
      </c>
      <c r="AI56" s="69">
        <f t="shared" si="15"/>
        <v>0.38095238095238093</v>
      </c>
      <c r="AJ56" s="70">
        <f t="shared" si="16"/>
        <v>0.23529411764705882</v>
      </c>
      <c r="AK56" s="69">
        <f t="shared" si="17"/>
        <v>1.6190476190476191</v>
      </c>
      <c r="AM56" s="40" t="s">
        <v>1159</v>
      </c>
      <c r="AN56" s="40" t="s">
        <v>1126</v>
      </c>
      <c r="AO56" s="61">
        <v>10.857142857142858</v>
      </c>
      <c r="AP56" s="62">
        <v>0.38766519823788548</v>
      </c>
      <c r="AQ56" s="62">
        <v>0.55932203389830504</v>
      </c>
      <c r="AR56" s="44">
        <v>21</v>
      </c>
      <c r="AS56" s="44">
        <v>1992</v>
      </c>
      <c r="AT56" s="59"/>
      <c r="AU56" s="40" t="s">
        <v>1160</v>
      </c>
      <c r="AV56" s="40" t="s">
        <v>1155</v>
      </c>
      <c r="AW56" s="44">
        <v>259</v>
      </c>
      <c r="AX56" s="44">
        <v>0.35971223021582732</v>
      </c>
      <c r="AY56" s="44">
        <v>0.7142857142857143</v>
      </c>
      <c r="AZ56" s="44">
        <v>21</v>
      </c>
      <c r="BA56" s="44">
        <v>1992</v>
      </c>
      <c r="BB56" s="59"/>
      <c r="BC56" s="40" t="s">
        <v>423</v>
      </c>
      <c r="BD56" s="44">
        <v>4.9803921568627452</v>
      </c>
      <c r="BE56" s="44">
        <v>0.50877192982456143</v>
      </c>
      <c r="BF56" s="44">
        <v>0.47826086956521741</v>
      </c>
      <c r="BG56" s="44">
        <v>51</v>
      </c>
      <c r="BH56" s="44">
        <v>254</v>
      </c>
      <c r="BI56"/>
      <c r="BJ56" s="40" t="s">
        <v>962</v>
      </c>
      <c r="BK56" s="44">
        <v>226</v>
      </c>
      <c r="BL56" s="44">
        <v>0.46236559139784944</v>
      </c>
      <c r="BM56" s="44">
        <v>0.71666666666666667</v>
      </c>
      <c r="BN56" s="44">
        <v>33</v>
      </c>
      <c r="BO56"/>
      <c r="BP56" s="40" t="s">
        <v>451</v>
      </c>
      <c r="BQ56" s="40" t="s">
        <v>452</v>
      </c>
      <c r="BR56" s="44">
        <v>5</v>
      </c>
      <c r="BS56" s="44">
        <v>2.0833333333333335</v>
      </c>
      <c r="BT56" s="44">
        <v>2.9166666666666665</v>
      </c>
      <c r="BU56" s="44">
        <v>12</v>
      </c>
      <c r="BV56" s="44">
        <v>2010</v>
      </c>
      <c r="BX56" s="40" t="s">
        <v>433</v>
      </c>
      <c r="BY56" s="40" t="s">
        <v>425</v>
      </c>
      <c r="BZ56" s="44">
        <v>118</v>
      </c>
      <c r="CA56" s="44">
        <v>45</v>
      </c>
      <c r="CB56" s="44">
        <v>73</v>
      </c>
      <c r="CC56" s="44">
        <v>23</v>
      </c>
      <c r="CD56" s="44">
        <v>2009</v>
      </c>
      <c r="CF56" s="40" t="s">
        <v>279</v>
      </c>
      <c r="CG56" s="44">
        <v>2.6869565217391305</v>
      </c>
      <c r="CH56" s="44">
        <v>1.2</v>
      </c>
      <c r="CI56" s="44">
        <v>1.4869565217391305</v>
      </c>
      <c r="CJ56" s="44">
        <v>115</v>
      </c>
      <c r="CK56" s="44">
        <v>309</v>
      </c>
      <c r="CL56" s="44">
        <v>138</v>
      </c>
      <c r="CM56" s="44">
        <v>171</v>
      </c>
      <c r="CO56" s="40" t="s">
        <v>1293</v>
      </c>
      <c r="CP56" s="44">
        <v>131</v>
      </c>
      <c r="CQ56" s="44">
        <v>51</v>
      </c>
      <c r="CR56" s="44">
        <v>80</v>
      </c>
      <c r="CS56" s="44">
        <v>52</v>
      </c>
      <c r="CU56" s="40" t="s">
        <v>1058</v>
      </c>
      <c r="CV56" s="40" t="s">
        <v>1030</v>
      </c>
      <c r="CW56" s="44">
        <v>2.5454545454545454</v>
      </c>
      <c r="CX56" s="44">
        <v>3.1363636363636362</v>
      </c>
      <c r="CY56" s="44">
        <v>22</v>
      </c>
      <c r="CZ56" s="44">
        <v>1995</v>
      </c>
      <c r="DB56" s="40" t="s">
        <v>324</v>
      </c>
      <c r="DC56" s="40" t="s">
        <v>325</v>
      </c>
      <c r="DD56" s="44">
        <v>61</v>
      </c>
      <c r="DE56" s="44">
        <v>88</v>
      </c>
      <c r="DF56" s="44">
        <v>29</v>
      </c>
      <c r="DG56" s="44">
        <v>2013</v>
      </c>
      <c r="DI56" s="40" t="s">
        <v>446</v>
      </c>
      <c r="DJ56" s="44">
        <v>1.0923076923076922</v>
      </c>
      <c r="DK56" s="44">
        <v>1.8307692307692307</v>
      </c>
      <c r="DL56" s="44">
        <v>65</v>
      </c>
      <c r="DM56" s="44">
        <v>71</v>
      </c>
      <c r="DN56" s="44">
        <v>119</v>
      </c>
      <c r="DO56"/>
      <c r="DP56" s="40" t="s">
        <v>423</v>
      </c>
      <c r="DQ56" s="44">
        <v>57</v>
      </c>
      <c r="DR56" s="44">
        <v>48</v>
      </c>
      <c r="DS56" s="44">
        <v>51</v>
      </c>
      <c r="DT56"/>
      <c r="DU56" s="40" t="s">
        <v>1134</v>
      </c>
      <c r="DV56" s="40" t="s">
        <v>1096</v>
      </c>
      <c r="DW56" s="44">
        <v>1.9130434782608696</v>
      </c>
      <c r="DX56" s="44">
        <v>0</v>
      </c>
      <c r="DY56" s="44">
        <v>23</v>
      </c>
      <c r="DZ56" s="44">
        <v>1993</v>
      </c>
      <c r="EA56"/>
      <c r="EB56" s="40" t="s">
        <v>1159</v>
      </c>
      <c r="EC56" s="40" t="s">
        <v>1126</v>
      </c>
      <c r="ED56" s="44">
        <v>44</v>
      </c>
      <c r="EE56" s="44"/>
      <c r="EF56" s="44">
        <v>21</v>
      </c>
      <c r="EG56" s="44">
        <v>1992</v>
      </c>
      <c r="EI56" s="40" t="s">
        <v>939</v>
      </c>
      <c r="EJ56" s="44">
        <v>1</v>
      </c>
      <c r="EK56" s="44">
        <v>0</v>
      </c>
      <c r="EL56" s="44">
        <v>20</v>
      </c>
      <c r="EM56" s="44">
        <v>20</v>
      </c>
      <c r="EN56" s="44"/>
      <c r="EO56"/>
      <c r="EP56" s="40" t="s">
        <v>133</v>
      </c>
      <c r="EQ56" s="44">
        <v>49</v>
      </c>
      <c r="ER56" s="44">
        <v>61</v>
      </c>
      <c r="ES56" s="44">
        <v>27</v>
      </c>
      <c r="ET56"/>
      <c r="EU56" s="40" t="s">
        <v>370</v>
      </c>
      <c r="EV56" s="40" t="s">
        <v>308</v>
      </c>
      <c r="EW56" s="44">
        <v>0.11764705882352941</v>
      </c>
      <c r="EX56" s="44">
        <v>0.35294117647058826</v>
      </c>
      <c r="EY56" s="44">
        <v>17</v>
      </c>
      <c r="EZ56" s="44">
        <v>2011</v>
      </c>
      <c r="FB56" s="40" t="s">
        <v>285</v>
      </c>
      <c r="FC56" s="40" t="s">
        <v>135</v>
      </c>
      <c r="FD56" s="44">
        <v>3</v>
      </c>
      <c r="FE56" s="44">
        <v>48</v>
      </c>
      <c r="FF56" s="44">
        <v>27</v>
      </c>
      <c r="FG56" s="44">
        <v>2015</v>
      </c>
      <c r="FI56" s="40" t="s">
        <v>1029</v>
      </c>
      <c r="FJ56" s="44">
        <v>0</v>
      </c>
      <c r="FK56" s="44">
        <v>0</v>
      </c>
      <c r="FL56" s="44">
        <v>55</v>
      </c>
      <c r="FM56" s="44"/>
      <c r="FN56" s="44"/>
      <c r="FO56"/>
      <c r="FP56" s="40" t="s">
        <v>1000</v>
      </c>
      <c r="FQ56" s="44"/>
      <c r="FR56" s="44"/>
      <c r="FS56" s="44">
        <v>65</v>
      </c>
      <c r="FU56" s="274" t="s">
        <v>1299</v>
      </c>
      <c r="FV56" s="274" t="s">
        <v>1292</v>
      </c>
      <c r="FW56" s="294">
        <v>0.34782608695652173</v>
      </c>
      <c r="FX56" s="281">
        <v>1.0952380952380953</v>
      </c>
      <c r="FY56" s="281">
        <v>0.38095238095238093</v>
      </c>
      <c r="FZ56" s="281">
        <v>21</v>
      </c>
      <c r="GA56" s="281">
        <v>2022</v>
      </c>
      <c r="GB56" s="281">
        <v>8</v>
      </c>
      <c r="GC56" s="282">
        <v>23</v>
      </c>
      <c r="GJ56" s="274" t="s">
        <v>285</v>
      </c>
      <c r="GK56" s="274" t="s">
        <v>135</v>
      </c>
      <c r="GL56" s="280">
        <v>0.31318681318681318</v>
      </c>
      <c r="GM56" s="281">
        <v>2.1111111111111112</v>
      </c>
      <c r="GN56" s="281">
        <v>6.7407407407407405</v>
      </c>
      <c r="GO56" s="281">
        <v>2015</v>
      </c>
      <c r="GP56" s="281">
        <v>57</v>
      </c>
      <c r="GQ56" s="282">
        <v>182</v>
      </c>
      <c r="GS56" s="274" t="s">
        <v>285</v>
      </c>
      <c r="GT56" s="274" t="s">
        <v>135</v>
      </c>
      <c r="GU56" s="280">
        <v>0.31318681318681318</v>
      </c>
      <c r="GV56" s="281">
        <v>57</v>
      </c>
      <c r="GW56" s="281">
        <v>182</v>
      </c>
      <c r="GX56" s="282">
        <v>2015</v>
      </c>
      <c r="GZ56" s="40" t="s">
        <v>533</v>
      </c>
      <c r="HA56" s="44">
        <v>36</v>
      </c>
      <c r="HB56" s="44">
        <v>111</v>
      </c>
      <c r="HC56" s="44">
        <v>219</v>
      </c>
      <c r="HD56" s="44">
        <v>401</v>
      </c>
      <c r="HE56" s="44">
        <v>124</v>
      </c>
      <c r="HF56" s="44">
        <v>225</v>
      </c>
      <c r="HG56" s="44">
        <v>255</v>
      </c>
      <c r="HH56" s="44">
        <v>512</v>
      </c>
      <c r="HI56" s="44">
        <v>101</v>
      </c>
      <c r="HJ56" s="44">
        <v>0.32432432432432434</v>
      </c>
      <c r="HK56" s="44">
        <v>0.498046875</v>
      </c>
      <c r="HL56" s="44">
        <v>0.55111111111111111</v>
      </c>
      <c r="HM56" s="44">
        <v>0.35643564356435642</v>
      </c>
      <c r="HN56" s="44">
        <v>1.0990099009900991</v>
      </c>
      <c r="HO56" s="44">
        <v>2.5247524752475248</v>
      </c>
      <c r="HP56" s="44">
        <v>5.0693069306930694</v>
      </c>
      <c r="HQ56" s="44">
        <v>1.2277227722772277</v>
      </c>
      <c r="HR56" s="44">
        <v>2.2277227722772279</v>
      </c>
      <c r="HS56"/>
      <c r="HT56" s="40" t="s">
        <v>1268</v>
      </c>
      <c r="HU56" s="44">
        <v>0.23404255319148937</v>
      </c>
      <c r="HV56" s="44">
        <v>0.21568627450980393</v>
      </c>
      <c r="HW56" s="44">
        <v>0.92156862745098034</v>
      </c>
      <c r="HX56" s="44">
        <v>51</v>
      </c>
      <c r="HY56" s="44">
        <v>11</v>
      </c>
      <c r="HZ56" s="44">
        <v>47</v>
      </c>
      <c r="IB56" s="40" t="s">
        <v>925</v>
      </c>
      <c r="IC56" s="44">
        <v>0.39325842696629215</v>
      </c>
      <c r="ID56" s="44">
        <v>1.75</v>
      </c>
      <c r="IE56" s="44">
        <v>4.45</v>
      </c>
      <c r="IF56" s="44">
        <v>20</v>
      </c>
      <c r="IG56" s="44">
        <v>35</v>
      </c>
      <c r="IH56" s="44">
        <v>89</v>
      </c>
      <c r="IJ56" s="40" t="s">
        <v>1293</v>
      </c>
      <c r="IK56" s="88">
        <v>0.54</v>
      </c>
      <c r="IL56" s="44">
        <v>0.51923076923076927</v>
      </c>
      <c r="IM56" s="44">
        <v>0.96153846153846156</v>
      </c>
      <c r="IN56" s="44">
        <v>52</v>
      </c>
      <c r="IO56" s="44">
        <v>27</v>
      </c>
      <c r="IP56" s="44">
        <v>50</v>
      </c>
      <c r="IR56" s="40" t="s">
        <v>1233</v>
      </c>
      <c r="IS56" s="40" t="s">
        <v>753</v>
      </c>
      <c r="IT56" s="44">
        <v>0.48</v>
      </c>
      <c r="IU56" s="44">
        <v>0.70588235294117652</v>
      </c>
      <c r="IV56" s="44">
        <v>1.4705882352941178</v>
      </c>
      <c r="IW56" s="44">
        <v>17</v>
      </c>
      <c r="IX56" s="44">
        <v>2020</v>
      </c>
      <c r="IY56" s="44">
        <v>12</v>
      </c>
      <c r="IZ56" s="44">
        <v>25</v>
      </c>
      <c r="JA56"/>
      <c r="JB56" s="40" t="s">
        <v>1281</v>
      </c>
      <c r="JC56" s="40" t="s">
        <v>792</v>
      </c>
      <c r="JD56" s="44">
        <v>0.46445497630331756</v>
      </c>
      <c r="JE56" s="44">
        <v>3.92</v>
      </c>
      <c r="JF56" s="44">
        <v>8.44</v>
      </c>
      <c r="JG56" s="44">
        <v>2022</v>
      </c>
      <c r="JH56" s="44">
        <v>98</v>
      </c>
      <c r="JI56" s="44">
        <v>211</v>
      </c>
      <c r="JL56" s="40" t="s">
        <v>349</v>
      </c>
      <c r="JM56" s="40" t="s">
        <v>304</v>
      </c>
      <c r="JN56" s="44">
        <v>0.625</v>
      </c>
      <c r="JO56" s="44">
        <v>2.6470588235294117</v>
      </c>
      <c r="JP56" s="44">
        <v>4.2352941176470589</v>
      </c>
      <c r="JQ56" s="44">
        <v>2011</v>
      </c>
      <c r="JR56" s="44">
        <v>17</v>
      </c>
      <c r="JS56" s="44">
        <v>45</v>
      </c>
      <c r="JT56" s="44">
        <v>72</v>
      </c>
      <c r="JU56"/>
      <c r="JV56" s="40" t="s">
        <v>920</v>
      </c>
      <c r="JW56" s="40" t="s">
        <v>921</v>
      </c>
      <c r="JX56" s="44">
        <v>0.6333333333333333</v>
      </c>
      <c r="JY56" s="44">
        <v>3</v>
      </c>
      <c r="JZ56" s="44">
        <v>4.7368421052631575</v>
      </c>
      <c r="KA56" s="44">
        <v>1999</v>
      </c>
      <c r="KB56" s="44">
        <v>57</v>
      </c>
      <c r="KC56" s="44">
        <v>90</v>
      </c>
      <c r="KD56"/>
      <c r="KF56" s="40" t="s">
        <v>423</v>
      </c>
      <c r="KG56" s="61">
        <v>10.583333333333334</v>
      </c>
      <c r="KH56" s="44">
        <v>51</v>
      </c>
      <c r="KJ56"/>
      <c r="KK56"/>
      <c r="KL56"/>
      <c r="KM56"/>
      <c r="KN56"/>
      <c r="KO56"/>
      <c r="KQ56"/>
      <c r="KR56"/>
      <c r="KS56"/>
      <c r="KT56"/>
      <c r="KU56"/>
      <c r="KV56"/>
      <c r="KX56"/>
      <c r="KY56"/>
      <c r="KZ56"/>
      <c r="LA56"/>
      <c r="LB56"/>
      <c r="LC56"/>
      <c r="LD56"/>
      <c r="LE56"/>
      <c r="LF56"/>
      <c r="LG56"/>
      <c r="LH56"/>
      <c r="LI56"/>
      <c r="LL56"/>
      <c r="LM56"/>
      <c r="LN56"/>
      <c r="LO56"/>
      <c r="LP56"/>
      <c r="LS56"/>
      <c r="LT56"/>
      <c r="LU56"/>
      <c r="LV56"/>
      <c r="LW56"/>
    </row>
    <row r="57" spans="1:335" ht="15">
      <c r="A57" s="74" t="s">
        <v>246</v>
      </c>
      <c r="B57" s="74">
        <v>2016</v>
      </c>
      <c r="C57" s="74">
        <v>2016</v>
      </c>
      <c r="D57" s="89" t="str">
        <f t="shared" si="0"/>
        <v>Chase Beyl, 2016</v>
      </c>
      <c r="E57" s="89" t="str">
        <f t="shared" si="1"/>
        <v>Chase Beyl, 2016-2016</v>
      </c>
      <c r="F57" s="74">
        <v>18</v>
      </c>
      <c r="G57" s="74">
        <v>1</v>
      </c>
      <c r="H57" s="74">
        <v>7</v>
      </c>
      <c r="I57" s="75">
        <v>0.14285714285714285</v>
      </c>
      <c r="J57" s="74">
        <v>11</v>
      </c>
      <c r="K57" s="74">
        <v>31</v>
      </c>
      <c r="L57" s="75">
        <v>0.35483870967741937</v>
      </c>
      <c r="M57" s="74">
        <v>6</v>
      </c>
      <c r="N57" s="74">
        <v>10</v>
      </c>
      <c r="O57" s="75">
        <v>0.6</v>
      </c>
      <c r="P57" s="74">
        <v>31</v>
      </c>
      <c r="Q57" s="74">
        <v>12</v>
      </c>
      <c r="R57" s="74">
        <v>10</v>
      </c>
      <c r="S57" s="74">
        <v>22</v>
      </c>
      <c r="T57" s="74">
        <v>6</v>
      </c>
      <c r="U57" s="74">
        <v>8</v>
      </c>
      <c r="V57" s="74">
        <v>0</v>
      </c>
      <c r="W57" s="74">
        <v>12</v>
      </c>
      <c r="X57" s="74">
        <v>10</v>
      </c>
      <c r="Y57" s="76">
        <v>1.7222222222222223</v>
      </c>
      <c r="Z57" s="76">
        <v>0.66666666666666663</v>
      </c>
      <c r="AA57" s="76">
        <v>0.55555555555555558</v>
      </c>
      <c r="AB57" s="76">
        <v>1.2222222222222223</v>
      </c>
      <c r="AC57" s="76">
        <v>0.33333333333333331</v>
      </c>
      <c r="AD57" s="76">
        <v>0.44444444444444442</v>
      </c>
      <c r="AE57" s="76">
        <v>0</v>
      </c>
      <c r="AF57" s="76">
        <v>0.66666666666666663</v>
      </c>
      <c r="AG57" s="76">
        <v>0.55555555555555558</v>
      </c>
      <c r="AH57" s="69">
        <f t="shared" si="14"/>
        <v>0.3888888888888889</v>
      </c>
      <c r="AI57" s="69">
        <f t="shared" si="15"/>
        <v>0.55555555555555558</v>
      </c>
      <c r="AJ57" s="70">
        <f t="shared" si="16"/>
        <v>0.31578947368421051</v>
      </c>
      <c r="AK57" s="69">
        <f t="shared" si="17"/>
        <v>2.1111111111111112</v>
      </c>
      <c r="AM57" s="40" t="s">
        <v>738</v>
      </c>
      <c r="AN57" s="40" t="s">
        <v>131</v>
      </c>
      <c r="AO57" s="61">
        <v>10.857142857142858</v>
      </c>
      <c r="AP57" s="62">
        <v>0.37142857142857144</v>
      </c>
      <c r="AQ57" s="62">
        <v>0.78947368421052633</v>
      </c>
      <c r="AR57" s="44">
        <v>28</v>
      </c>
      <c r="AS57" s="44">
        <v>2018</v>
      </c>
      <c r="AT57" s="59"/>
      <c r="AU57" s="40" t="s">
        <v>540</v>
      </c>
      <c r="AV57" s="40" t="s">
        <v>129</v>
      </c>
      <c r="AW57" s="44">
        <v>257</v>
      </c>
      <c r="AX57" s="44">
        <v>0.47802197802197804</v>
      </c>
      <c r="AY57" s="44">
        <v>0.71</v>
      </c>
      <c r="AZ57" s="44">
        <v>16</v>
      </c>
      <c r="BA57" s="44">
        <v>2017</v>
      </c>
      <c r="BB57" s="59"/>
      <c r="BC57" s="40" t="s">
        <v>1178</v>
      </c>
      <c r="BD57" s="44">
        <v>4.875</v>
      </c>
      <c r="BE57" s="44">
        <v>0.35947712418300654</v>
      </c>
      <c r="BF57" s="44">
        <v>0.66019417475728159</v>
      </c>
      <c r="BG57" s="44">
        <v>40</v>
      </c>
      <c r="BH57" s="44">
        <v>195</v>
      </c>
      <c r="BI57"/>
      <c r="BJ57" s="40" t="s">
        <v>969</v>
      </c>
      <c r="BK57" s="44">
        <v>218</v>
      </c>
      <c r="BL57" s="44">
        <v>0.48255813953488375</v>
      </c>
      <c r="BM57" s="44">
        <v>0.4854368932038835</v>
      </c>
      <c r="BN57" s="44">
        <v>24</v>
      </c>
      <c r="BO57"/>
      <c r="BP57" s="40" t="s">
        <v>519</v>
      </c>
      <c r="BQ57" s="40" t="s">
        <v>135</v>
      </c>
      <c r="BR57" s="44">
        <v>4.96</v>
      </c>
      <c r="BS57" s="44">
        <v>1.56</v>
      </c>
      <c r="BT57" s="44">
        <v>3.4</v>
      </c>
      <c r="BU57" s="44">
        <v>25</v>
      </c>
      <c r="BV57" s="44">
        <v>2017</v>
      </c>
      <c r="BX57" s="40" t="s">
        <v>1130</v>
      </c>
      <c r="BY57" s="40" t="s">
        <v>1091</v>
      </c>
      <c r="BZ57" s="44">
        <v>116</v>
      </c>
      <c r="CA57" s="44">
        <v>47</v>
      </c>
      <c r="CB57" s="44">
        <v>69</v>
      </c>
      <c r="CC57" s="44">
        <v>23</v>
      </c>
      <c r="CD57" s="44">
        <v>1993</v>
      </c>
      <c r="CF57" s="40" t="s">
        <v>1292</v>
      </c>
      <c r="CG57" s="44">
        <v>2.6170212765957448</v>
      </c>
      <c r="CH57" s="44">
        <v>1.1276595744680851</v>
      </c>
      <c r="CI57" s="44">
        <v>1.4893617021276595</v>
      </c>
      <c r="CJ57" s="44">
        <v>47</v>
      </c>
      <c r="CK57" s="44">
        <v>123</v>
      </c>
      <c r="CL57" s="44">
        <v>53</v>
      </c>
      <c r="CM57" s="44">
        <v>70</v>
      </c>
      <c r="CO57" s="40" t="s">
        <v>735</v>
      </c>
      <c r="CP57" s="44">
        <v>131</v>
      </c>
      <c r="CQ57" s="44">
        <v>44</v>
      </c>
      <c r="CR57" s="44">
        <v>87</v>
      </c>
      <c r="CS57" s="44">
        <v>70</v>
      </c>
      <c r="CU57" s="40" t="s">
        <v>1034</v>
      </c>
      <c r="CV57" s="40" t="s">
        <v>998</v>
      </c>
      <c r="CW57" s="44">
        <v>2.5454545454545454</v>
      </c>
      <c r="CX57" s="44">
        <v>1.9545454545454546</v>
      </c>
      <c r="CY57" s="44">
        <v>22</v>
      </c>
      <c r="CZ57" s="44">
        <v>1996</v>
      </c>
      <c r="DB57" s="40" t="s">
        <v>740</v>
      </c>
      <c r="DC57" s="40" t="s">
        <v>732</v>
      </c>
      <c r="DD57" s="44">
        <v>60</v>
      </c>
      <c r="DE57" s="44">
        <v>30</v>
      </c>
      <c r="DF57" s="44">
        <v>28</v>
      </c>
      <c r="DG57" s="44">
        <v>2018</v>
      </c>
      <c r="DI57" s="40" t="s">
        <v>1156</v>
      </c>
      <c r="DJ57" s="44">
        <v>1.0847457627118644</v>
      </c>
      <c r="DK57" s="44">
        <v>0.5423728813559322</v>
      </c>
      <c r="DL57" s="44">
        <v>59</v>
      </c>
      <c r="DM57" s="44">
        <v>64</v>
      </c>
      <c r="DN57" s="44">
        <v>32</v>
      </c>
      <c r="DO57"/>
      <c r="DP57" s="40" t="s">
        <v>436</v>
      </c>
      <c r="DQ57" s="44">
        <v>55</v>
      </c>
      <c r="DR57" s="44">
        <v>70</v>
      </c>
      <c r="DS57" s="44">
        <v>51</v>
      </c>
      <c r="DT57"/>
      <c r="DU57" s="40" t="s">
        <v>1005</v>
      </c>
      <c r="DV57" s="40" t="s">
        <v>997</v>
      </c>
      <c r="DW57" s="44">
        <v>1.9130434782608696</v>
      </c>
      <c r="DX57" s="44">
        <v>0</v>
      </c>
      <c r="DY57" s="44">
        <v>23</v>
      </c>
      <c r="DZ57" s="44">
        <v>1997</v>
      </c>
      <c r="EA57"/>
      <c r="EB57" s="40" t="s">
        <v>1134</v>
      </c>
      <c r="EC57" s="40" t="s">
        <v>1096</v>
      </c>
      <c r="ED57" s="44">
        <v>44</v>
      </c>
      <c r="EE57" s="44"/>
      <c r="EF57" s="44">
        <v>23</v>
      </c>
      <c r="EG57" s="44">
        <v>1993</v>
      </c>
      <c r="EI57" s="40" t="s">
        <v>1157</v>
      </c>
      <c r="EJ57" s="44">
        <v>1</v>
      </c>
      <c r="EK57" s="44">
        <v>0</v>
      </c>
      <c r="EL57" s="44">
        <v>13</v>
      </c>
      <c r="EM57" s="44">
        <v>13</v>
      </c>
      <c r="EN57" s="44"/>
      <c r="EO57"/>
      <c r="EP57" s="40" t="s">
        <v>345</v>
      </c>
      <c r="EQ57" s="44">
        <v>49</v>
      </c>
      <c r="ER57" s="44">
        <v>49</v>
      </c>
      <c r="ES57" s="44">
        <v>76</v>
      </c>
      <c r="ET57"/>
      <c r="EU57" s="40" t="s">
        <v>372</v>
      </c>
      <c r="EV57" s="40" t="s">
        <v>345</v>
      </c>
      <c r="EW57" s="44">
        <v>0.11764705882352941</v>
      </c>
      <c r="EX57" s="44">
        <v>0.17647058823529413</v>
      </c>
      <c r="EY57" s="44">
        <v>17</v>
      </c>
      <c r="EZ57" s="44">
        <v>2011</v>
      </c>
      <c r="FB57" s="40" t="s">
        <v>487</v>
      </c>
      <c r="FC57" s="40" t="s">
        <v>467</v>
      </c>
      <c r="FD57" s="44">
        <v>3</v>
      </c>
      <c r="FE57" s="44">
        <v>33</v>
      </c>
      <c r="FF57" s="44">
        <v>13</v>
      </c>
      <c r="FG57" s="44">
        <v>2010</v>
      </c>
      <c r="FI57" s="40" t="s">
        <v>280</v>
      </c>
      <c r="FJ57" s="44">
        <v>0</v>
      </c>
      <c r="FK57" s="44">
        <v>0.52941176470588236</v>
      </c>
      <c r="FL57" s="44">
        <v>17</v>
      </c>
      <c r="FM57" s="44">
        <v>0</v>
      </c>
      <c r="FN57" s="44">
        <v>9</v>
      </c>
      <c r="FO57"/>
      <c r="FP57" s="40" t="s">
        <v>424</v>
      </c>
      <c r="FQ57" s="44"/>
      <c r="FR57" s="44"/>
      <c r="FS57" s="44">
        <v>44</v>
      </c>
      <c r="FU57" s="274" t="s">
        <v>426</v>
      </c>
      <c r="FV57" s="274" t="s">
        <v>390</v>
      </c>
      <c r="FW57" s="294">
        <v>0.34782608695652173</v>
      </c>
      <c r="FX57" s="281">
        <v>2.875</v>
      </c>
      <c r="FY57" s="281">
        <v>1</v>
      </c>
      <c r="FZ57" s="281">
        <v>24</v>
      </c>
      <c r="GA57" s="281">
        <v>2007</v>
      </c>
      <c r="GB57" s="281">
        <v>24</v>
      </c>
      <c r="GC57" s="282">
        <v>69</v>
      </c>
      <c r="GJ57" s="274" t="s">
        <v>429</v>
      </c>
      <c r="GK57" s="274" t="s">
        <v>424</v>
      </c>
      <c r="GL57" s="280">
        <v>0.31111111111111112</v>
      </c>
      <c r="GM57" s="281">
        <v>0.82352941176470584</v>
      </c>
      <c r="GN57" s="281">
        <v>2.6470588235294117</v>
      </c>
      <c r="GO57" s="281">
        <v>2007</v>
      </c>
      <c r="GP57" s="281">
        <v>14</v>
      </c>
      <c r="GQ57" s="282">
        <v>45</v>
      </c>
      <c r="GS57" s="274" t="s">
        <v>429</v>
      </c>
      <c r="GT57" s="274" t="s">
        <v>424</v>
      </c>
      <c r="GU57" s="280">
        <v>0.31111111111111112</v>
      </c>
      <c r="GV57" s="281">
        <v>14</v>
      </c>
      <c r="GW57" s="281">
        <v>45</v>
      </c>
      <c r="GX57" s="282">
        <v>2007</v>
      </c>
      <c r="GZ57" s="40" t="s">
        <v>539</v>
      </c>
      <c r="HA57" s="44">
        <v>1</v>
      </c>
      <c r="HB57" s="44">
        <v>5</v>
      </c>
      <c r="HC57" s="44">
        <v>15</v>
      </c>
      <c r="HD57" s="44">
        <v>44</v>
      </c>
      <c r="HE57" s="44">
        <v>8</v>
      </c>
      <c r="HF57" s="44">
        <v>18</v>
      </c>
      <c r="HG57" s="44">
        <v>16</v>
      </c>
      <c r="HH57" s="44">
        <v>49</v>
      </c>
      <c r="HI57" s="44">
        <v>61</v>
      </c>
      <c r="HJ57" s="44">
        <v>0.2</v>
      </c>
      <c r="HK57" s="44">
        <v>0.32653061224489793</v>
      </c>
      <c r="HL57" s="44">
        <v>0.44444444444444442</v>
      </c>
      <c r="HM57" s="44">
        <v>1.6393442622950821E-2</v>
      </c>
      <c r="HN57" s="44">
        <v>8.1967213114754092E-2</v>
      </c>
      <c r="HO57" s="44">
        <v>0.26229508196721313</v>
      </c>
      <c r="HP57" s="44">
        <v>0.80327868852459017</v>
      </c>
      <c r="HQ57" s="44">
        <v>0.13114754098360656</v>
      </c>
      <c r="HR57" s="44">
        <v>0.29508196721311475</v>
      </c>
      <c r="HS57"/>
      <c r="HT57" s="40" t="s">
        <v>998</v>
      </c>
      <c r="HU57" s="44">
        <v>0.21839080459770116</v>
      </c>
      <c r="HV57" s="44">
        <v>0.38</v>
      </c>
      <c r="HW57" s="44">
        <v>1.74</v>
      </c>
      <c r="HX57" s="44">
        <v>50</v>
      </c>
      <c r="HY57" s="44">
        <v>19</v>
      </c>
      <c r="HZ57" s="44">
        <v>87</v>
      </c>
      <c r="IB57" s="40" t="s">
        <v>1060</v>
      </c>
      <c r="IC57" s="44">
        <v>0.39153439153439151</v>
      </c>
      <c r="ID57" s="44">
        <v>1.5416666666666667</v>
      </c>
      <c r="IE57" s="44">
        <v>3.9375</v>
      </c>
      <c r="IF57" s="44">
        <v>48</v>
      </c>
      <c r="IG57" s="44">
        <v>74</v>
      </c>
      <c r="IH57" s="44">
        <v>189</v>
      </c>
      <c r="IJ57" s="40" t="s">
        <v>1030</v>
      </c>
      <c r="IK57" s="88">
        <v>0.53333333333333333</v>
      </c>
      <c r="IL57" s="44">
        <v>2.064516129032258</v>
      </c>
      <c r="IM57" s="44">
        <v>3.870967741935484</v>
      </c>
      <c r="IN57" s="44">
        <v>62</v>
      </c>
      <c r="IO57" s="44">
        <v>128</v>
      </c>
      <c r="IP57" s="44">
        <v>240</v>
      </c>
      <c r="IR57" s="40" t="s">
        <v>1183</v>
      </c>
      <c r="IS57" s="40" t="s">
        <v>1126</v>
      </c>
      <c r="IT57" s="44">
        <v>0.47953216374269003</v>
      </c>
      <c r="IU57" s="44">
        <v>3.5652173913043477</v>
      </c>
      <c r="IV57" s="44">
        <v>7.4347826086956523</v>
      </c>
      <c r="IW57" s="44">
        <v>23</v>
      </c>
      <c r="IX57" s="44">
        <v>1991</v>
      </c>
      <c r="IY57" s="44">
        <v>82</v>
      </c>
      <c r="IZ57" s="44">
        <v>171</v>
      </c>
      <c r="JA57"/>
      <c r="JB57" s="40" t="s">
        <v>486</v>
      </c>
      <c r="JC57" s="40" t="s">
        <v>333</v>
      </c>
      <c r="JD57" s="44">
        <v>0.4642857142857143</v>
      </c>
      <c r="JE57" s="44">
        <v>0.8666666666666667</v>
      </c>
      <c r="JF57" s="44">
        <v>1.8666666666666667</v>
      </c>
      <c r="JG57" s="44">
        <v>2011</v>
      </c>
      <c r="JH57" s="44">
        <v>13</v>
      </c>
      <c r="JI57" s="44">
        <v>28</v>
      </c>
      <c r="JL57" s="40" t="s">
        <v>927</v>
      </c>
      <c r="JM57" s="40" t="s">
        <v>356</v>
      </c>
      <c r="JN57" s="44" t="e">
        <v>#DIV/0!</v>
      </c>
      <c r="JO57" s="44">
        <v>0</v>
      </c>
      <c r="JP57" s="44">
        <v>0</v>
      </c>
      <c r="JQ57" s="44">
        <v>2012</v>
      </c>
      <c r="JR57" s="44">
        <v>30</v>
      </c>
      <c r="JS57" s="44"/>
      <c r="JT57" s="44"/>
      <c r="JU57"/>
      <c r="JV57" s="40" t="s">
        <v>1208</v>
      </c>
      <c r="JW57" s="40" t="s">
        <v>1207</v>
      </c>
      <c r="JX57" s="44">
        <v>0.63265306122448983</v>
      </c>
      <c r="JY57" s="44">
        <v>1.1923076923076923</v>
      </c>
      <c r="JZ57" s="44">
        <v>1.8846153846153846</v>
      </c>
      <c r="KA57" s="44">
        <v>2020</v>
      </c>
      <c r="KB57" s="44">
        <v>31</v>
      </c>
      <c r="KC57" s="44">
        <v>49</v>
      </c>
      <c r="KD57"/>
      <c r="KF57" s="40" t="s">
        <v>1292</v>
      </c>
      <c r="KG57" s="61">
        <v>10.476190476190476</v>
      </c>
      <c r="KH57" s="44">
        <v>47</v>
      </c>
      <c r="KJ57"/>
      <c r="KK57"/>
      <c r="KL57"/>
      <c r="KM57"/>
      <c r="KN57"/>
      <c r="KO57"/>
      <c r="KQ57"/>
      <c r="KR57"/>
      <c r="KS57"/>
      <c r="KT57"/>
      <c r="KU57"/>
      <c r="KV57"/>
      <c r="KX57"/>
      <c r="KY57"/>
      <c r="KZ57"/>
      <c r="LA57"/>
      <c r="LB57"/>
      <c r="LC57"/>
      <c r="LD57"/>
      <c r="LE57"/>
      <c r="LF57"/>
      <c r="LG57"/>
      <c r="LH57"/>
      <c r="LI57"/>
      <c r="LL57"/>
      <c r="LM57"/>
      <c r="LN57"/>
      <c r="LO57"/>
      <c r="LP57"/>
      <c r="LS57"/>
      <c r="LT57"/>
      <c r="LU57"/>
      <c r="LV57"/>
      <c r="LW57"/>
    </row>
    <row r="58" spans="1:335" ht="15">
      <c r="A58" s="74" t="s">
        <v>247</v>
      </c>
      <c r="B58" s="74">
        <v>2016</v>
      </c>
      <c r="C58" s="74">
        <v>2018</v>
      </c>
      <c r="D58" s="89" t="str">
        <f t="shared" si="0"/>
        <v>Kade Mcmillan, 2018</v>
      </c>
      <c r="E58" s="89" t="str">
        <f t="shared" si="1"/>
        <v>Kade Mcmillan, 2018-2016</v>
      </c>
      <c r="F58" s="74">
        <v>15</v>
      </c>
      <c r="G58" s="74">
        <v>2</v>
      </c>
      <c r="H58" s="74">
        <v>3</v>
      </c>
      <c r="I58" s="75">
        <v>0.66666666666666663</v>
      </c>
      <c r="J58" s="74">
        <v>3</v>
      </c>
      <c r="K58" s="74">
        <v>8</v>
      </c>
      <c r="L58" s="75">
        <v>0.375</v>
      </c>
      <c r="M58" s="74">
        <v>4</v>
      </c>
      <c r="N58" s="74">
        <v>4</v>
      </c>
      <c r="O58" s="75">
        <v>1</v>
      </c>
      <c r="P58" s="74">
        <v>16</v>
      </c>
      <c r="Q58" s="74">
        <v>3</v>
      </c>
      <c r="R58" s="74">
        <v>4</v>
      </c>
      <c r="S58" s="74">
        <v>7</v>
      </c>
      <c r="T58" s="74">
        <v>1</v>
      </c>
      <c r="U58" s="74">
        <v>0</v>
      </c>
      <c r="V58" s="74">
        <v>0</v>
      </c>
      <c r="W58" s="74">
        <v>3</v>
      </c>
      <c r="X58" s="74">
        <v>2</v>
      </c>
      <c r="Y58" s="76">
        <v>1.0666666666666667</v>
      </c>
      <c r="Z58" s="76">
        <v>0.2</v>
      </c>
      <c r="AA58" s="76">
        <v>0.26666666666666666</v>
      </c>
      <c r="AB58" s="76">
        <v>0.46666666666666667</v>
      </c>
      <c r="AC58" s="76">
        <v>6.6666666666666666E-2</v>
      </c>
      <c r="AD58" s="76">
        <v>0</v>
      </c>
      <c r="AE58" s="76">
        <v>0</v>
      </c>
      <c r="AF58" s="76">
        <v>0.2</v>
      </c>
      <c r="AG58" s="76">
        <v>0.13333333333333333</v>
      </c>
      <c r="AH58" s="69">
        <f t="shared" si="14"/>
        <v>0.2</v>
      </c>
      <c r="AI58" s="69">
        <f t="shared" si="15"/>
        <v>0.26666666666666666</v>
      </c>
      <c r="AJ58" s="70">
        <f t="shared" si="16"/>
        <v>0.45454545454545453</v>
      </c>
      <c r="AK58" s="69">
        <f t="shared" si="17"/>
        <v>0.73333333333333328</v>
      </c>
      <c r="AM58" s="40" t="s">
        <v>1281</v>
      </c>
      <c r="AN58" s="40" t="s">
        <v>792</v>
      </c>
      <c r="AO58" s="61">
        <v>10.76</v>
      </c>
      <c r="AP58" s="62">
        <v>0.46445497630331756</v>
      </c>
      <c r="AQ58" s="62">
        <v>0.66129032258064513</v>
      </c>
      <c r="AR58" s="44">
        <v>25</v>
      </c>
      <c r="AS58" s="44">
        <v>2022</v>
      </c>
      <c r="AT58" s="59"/>
      <c r="AU58" s="40" t="s">
        <v>431</v>
      </c>
      <c r="AV58" s="40" t="s">
        <v>423</v>
      </c>
      <c r="AW58" s="44">
        <v>254</v>
      </c>
      <c r="AX58" s="44">
        <v>0.50877192982456143</v>
      </c>
      <c r="AY58" s="44">
        <v>0.47826086956521741</v>
      </c>
      <c r="AZ58" s="44">
        <v>24</v>
      </c>
      <c r="BA58" s="44">
        <v>2007</v>
      </c>
      <c r="BB58" s="59"/>
      <c r="BC58" s="40" t="s">
        <v>925</v>
      </c>
      <c r="BD58" s="44">
        <v>4.7</v>
      </c>
      <c r="BE58" s="44">
        <v>0.39325842696629215</v>
      </c>
      <c r="BF58" s="44">
        <v>0.48888888888888887</v>
      </c>
      <c r="BG58" s="44">
        <v>20</v>
      </c>
      <c r="BH58" s="44">
        <v>94</v>
      </c>
      <c r="BI58"/>
      <c r="BJ58" s="40" t="s">
        <v>735</v>
      </c>
      <c r="BK58" s="44">
        <v>215</v>
      </c>
      <c r="BL58" s="44">
        <v>0.41919191919191917</v>
      </c>
      <c r="BM58" s="44">
        <v>0.59523809523809523</v>
      </c>
      <c r="BN58" s="44">
        <v>70</v>
      </c>
      <c r="BO58"/>
      <c r="BP58" s="40" t="s">
        <v>1131</v>
      </c>
      <c r="BQ58" s="40" t="s">
        <v>1095</v>
      </c>
      <c r="BR58" s="44">
        <v>4.9565217391304346</v>
      </c>
      <c r="BS58" s="44">
        <v>2.4347826086956523</v>
      </c>
      <c r="BT58" s="44">
        <v>2.5217391304347827</v>
      </c>
      <c r="BU58" s="44">
        <v>23</v>
      </c>
      <c r="BV58" s="44">
        <v>1993</v>
      </c>
      <c r="BX58" s="40" t="s">
        <v>1208</v>
      </c>
      <c r="BY58" s="40" t="s">
        <v>1207</v>
      </c>
      <c r="BZ58" s="44">
        <v>114</v>
      </c>
      <c r="CA58" s="44">
        <v>32</v>
      </c>
      <c r="CB58" s="44">
        <v>82</v>
      </c>
      <c r="CC58" s="44">
        <v>26</v>
      </c>
      <c r="CD58" s="44">
        <v>2020</v>
      </c>
      <c r="CF58" s="40" t="s">
        <v>964</v>
      </c>
      <c r="CG58" s="44">
        <v>2.6052631578947367</v>
      </c>
      <c r="CH58" s="44">
        <v>0.53947368421052633</v>
      </c>
      <c r="CI58" s="44">
        <v>2.0657894736842106</v>
      </c>
      <c r="CJ58" s="44">
        <v>76</v>
      </c>
      <c r="CK58" s="44">
        <v>198</v>
      </c>
      <c r="CL58" s="44">
        <v>41</v>
      </c>
      <c r="CM58" s="44">
        <v>157</v>
      </c>
      <c r="CO58" s="40" t="s">
        <v>921</v>
      </c>
      <c r="CP58" s="44">
        <v>124</v>
      </c>
      <c r="CQ58" s="44">
        <v>69</v>
      </c>
      <c r="CR58" s="44">
        <v>82</v>
      </c>
      <c r="CS58" s="44">
        <v>69</v>
      </c>
      <c r="CU58" s="40" t="s">
        <v>736</v>
      </c>
      <c r="CV58" s="40" t="s">
        <v>533</v>
      </c>
      <c r="CW58" s="44">
        <v>2.5217391304347827</v>
      </c>
      <c r="CX58" s="44">
        <v>2</v>
      </c>
      <c r="CY58" s="44">
        <v>23</v>
      </c>
      <c r="CZ58" s="44">
        <v>2018</v>
      </c>
      <c r="DB58" s="40" t="s">
        <v>1220</v>
      </c>
      <c r="DC58" s="40" t="s">
        <v>1214</v>
      </c>
      <c r="DD58" s="44">
        <v>59</v>
      </c>
      <c r="DE58" s="44">
        <v>57</v>
      </c>
      <c r="DF58" s="44">
        <v>22</v>
      </c>
      <c r="DG58" s="44">
        <v>2020</v>
      </c>
      <c r="DI58" s="40" t="s">
        <v>436</v>
      </c>
      <c r="DJ58" s="44">
        <v>1.0784313725490196</v>
      </c>
      <c r="DK58" s="44">
        <v>1.3725490196078431</v>
      </c>
      <c r="DL58" s="44">
        <v>51</v>
      </c>
      <c r="DM58" s="44">
        <v>55</v>
      </c>
      <c r="DN58" s="44">
        <v>70</v>
      </c>
      <c r="DO58"/>
      <c r="DP58" s="40" t="s">
        <v>424</v>
      </c>
      <c r="DQ58" s="44">
        <v>52</v>
      </c>
      <c r="DR58" s="44">
        <v>45</v>
      </c>
      <c r="DS58" s="44">
        <v>44</v>
      </c>
      <c r="DT58"/>
      <c r="DU58" s="40" t="s">
        <v>482</v>
      </c>
      <c r="DV58" s="40" t="s">
        <v>470</v>
      </c>
      <c r="DW58" s="44">
        <v>1.9090909090909092</v>
      </c>
      <c r="DX58" s="44">
        <v>0</v>
      </c>
      <c r="DY58" s="44">
        <v>11</v>
      </c>
      <c r="DZ58" s="44">
        <v>2008</v>
      </c>
      <c r="EA58"/>
      <c r="EB58" s="40" t="s">
        <v>1129</v>
      </c>
      <c r="EC58" s="40" t="s">
        <v>1126</v>
      </c>
      <c r="ED58" s="44">
        <v>44</v>
      </c>
      <c r="EE58" s="44"/>
      <c r="EF58" s="44">
        <v>22</v>
      </c>
      <c r="EG58" s="44">
        <v>1993</v>
      </c>
      <c r="EI58" s="40" t="s">
        <v>425</v>
      </c>
      <c r="EJ58" s="44">
        <v>1</v>
      </c>
      <c r="EK58" s="44">
        <v>1</v>
      </c>
      <c r="EL58" s="44">
        <v>50</v>
      </c>
      <c r="EM58" s="44">
        <v>50</v>
      </c>
      <c r="EN58" s="44">
        <v>50</v>
      </c>
      <c r="EO58"/>
      <c r="EP58" s="40" t="s">
        <v>436</v>
      </c>
      <c r="EQ58" s="44">
        <v>49</v>
      </c>
      <c r="ER58" s="44"/>
      <c r="ES58" s="44">
        <v>51</v>
      </c>
      <c r="ET58"/>
      <c r="EU58" s="40" t="s">
        <v>256</v>
      </c>
      <c r="EV58" s="40" t="s">
        <v>129</v>
      </c>
      <c r="EW58" s="44">
        <v>0.1111111111111111</v>
      </c>
      <c r="EX58" s="44">
        <v>2.3703703703703702</v>
      </c>
      <c r="EY58" s="44">
        <v>27</v>
      </c>
      <c r="EZ58" s="44">
        <v>2016</v>
      </c>
      <c r="FB58" s="40" t="s">
        <v>348</v>
      </c>
      <c r="FC58" s="40" t="s">
        <v>279</v>
      </c>
      <c r="FD58" s="44">
        <v>2</v>
      </c>
      <c r="FE58" s="44">
        <v>39</v>
      </c>
      <c r="FF58" s="44">
        <v>29</v>
      </c>
      <c r="FG58" s="44">
        <v>2013</v>
      </c>
      <c r="FI58" s="40" t="s">
        <v>1155</v>
      </c>
      <c r="FJ58" s="44">
        <v>0</v>
      </c>
      <c r="FK58" s="44">
        <v>0</v>
      </c>
      <c r="FL58" s="44">
        <v>62</v>
      </c>
      <c r="FM58" s="44"/>
      <c r="FN58" s="44"/>
      <c r="FO58"/>
      <c r="FP58" s="40" t="s">
        <v>1157</v>
      </c>
      <c r="FQ58" s="44"/>
      <c r="FR58" s="44"/>
      <c r="FS58" s="44">
        <v>13</v>
      </c>
      <c r="FU58" s="274" t="s">
        <v>441</v>
      </c>
      <c r="FV58" s="274" t="s">
        <v>440</v>
      </c>
      <c r="FW58" s="294">
        <v>0.34567901234567899</v>
      </c>
      <c r="FX58" s="281">
        <v>6.2307692307692308</v>
      </c>
      <c r="FY58" s="281">
        <v>2.1538461538461537</v>
      </c>
      <c r="FZ58" s="281">
        <v>13</v>
      </c>
      <c r="GA58" s="281">
        <v>2008</v>
      </c>
      <c r="GB58" s="281">
        <v>28</v>
      </c>
      <c r="GC58" s="282">
        <v>81</v>
      </c>
      <c r="GJ58" s="274" t="s">
        <v>1341</v>
      </c>
      <c r="GK58" s="274" t="s">
        <v>1262</v>
      </c>
      <c r="GL58" s="280">
        <v>0.30985915492957744</v>
      </c>
      <c r="GM58" s="281">
        <v>0.84615384615384615</v>
      </c>
      <c r="GN58" s="281">
        <v>2.7307692307692308</v>
      </c>
      <c r="GO58" s="281">
        <v>2023</v>
      </c>
      <c r="GP58" s="281">
        <v>22</v>
      </c>
      <c r="GQ58" s="282">
        <v>71</v>
      </c>
      <c r="GS58" s="274" t="s">
        <v>1341</v>
      </c>
      <c r="GT58" s="274" t="s">
        <v>1262</v>
      </c>
      <c r="GU58" s="280">
        <v>0.30985915492957744</v>
      </c>
      <c r="GV58" s="281">
        <v>22</v>
      </c>
      <c r="GW58" s="281">
        <v>71</v>
      </c>
      <c r="GX58" s="282">
        <v>2023</v>
      </c>
      <c r="GZ58" s="40" t="s">
        <v>536</v>
      </c>
      <c r="HA58" s="44">
        <v>2</v>
      </c>
      <c r="HB58" s="44">
        <v>23</v>
      </c>
      <c r="HC58" s="44">
        <v>39</v>
      </c>
      <c r="HD58" s="44">
        <v>88</v>
      </c>
      <c r="HE58" s="44">
        <v>10</v>
      </c>
      <c r="HF58" s="44">
        <v>24</v>
      </c>
      <c r="HG58" s="44">
        <v>41</v>
      </c>
      <c r="HH58" s="44">
        <v>111</v>
      </c>
      <c r="HI58" s="44">
        <v>77</v>
      </c>
      <c r="HJ58" s="44">
        <v>8.6956521739130432E-2</v>
      </c>
      <c r="HK58" s="44">
        <v>0.36936936936936937</v>
      </c>
      <c r="HL58" s="44">
        <v>0.41666666666666669</v>
      </c>
      <c r="HM58" s="44">
        <v>2.5974025974025976E-2</v>
      </c>
      <c r="HN58" s="44">
        <v>0.29870129870129869</v>
      </c>
      <c r="HO58" s="44">
        <v>0.53246753246753242</v>
      </c>
      <c r="HP58" s="44">
        <v>1.4415584415584415</v>
      </c>
      <c r="HQ58" s="44">
        <v>0.12987012987012986</v>
      </c>
      <c r="HR58" s="44">
        <v>0.31168831168831168</v>
      </c>
      <c r="HS58"/>
      <c r="HT58" s="40" t="s">
        <v>1179</v>
      </c>
      <c r="HU58" s="44">
        <v>0.18840579710144928</v>
      </c>
      <c r="HV58" s="44">
        <v>0.34210526315789475</v>
      </c>
      <c r="HW58" s="44">
        <v>1.8157894736842106</v>
      </c>
      <c r="HX58" s="44">
        <v>38</v>
      </c>
      <c r="HY58" s="44">
        <v>13</v>
      </c>
      <c r="HZ58" s="44">
        <v>69</v>
      </c>
      <c r="IB58" s="40" t="s">
        <v>333</v>
      </c>
      <c r="IC58" s="44">
        <v>0.39130434782608697</v>
      </c>
      <c r="ID58" s="44">
        <v>0.48648648648648651</v>
      </c>
      <c r="IE58" s="44">
        <v>1.2432432432432432</v>
      </c>
      <c r="IF58" s="44">
        <v>74</v>
      </c>
      <c r="IG58" s="44">
        <v>36</v>
      </c>
      <c r="IH58" s="44">
        <v>92</v>
      </c>
      <c r="IJ58" s="40" t="s">
        <v>279</v>
      </c>
      <c r="IK58" s="88">
        <v>0.53048780487804881</v>
      </c>
      <c r="IL58" s="44">
        <v>0.75652173913043474</v>
      </c>
      <c r="IM58" s="44">
        <v>1.4260869565217391</v>
      </c>
      <c r="IN58" s="44">
        <v>115</v>
      </c>
      <c r="IO58" s="44">
        <v>87</v>
      </c>
      <c r="IP58" s="44">
        <v>164</v>
      </c>
      <c r="IR58" s="40" t="s">
        <v>254</v>
      </c>
      <c r="IS58" s="40" t="s">
        <v>132</v>
      </c>
      <c r="IT58" s="44">
        <v>0.47878787878787876</v>
      </c>
      <c r="IU58" s="44">
        <v>2.925925925925926</v>
      </c>
      <c r="IV58" s="44">
        <v>6.1111111111111107</v>
      </c>
      <c r="IW58" s="44">
        <v>27</v>
      </c>
      <c r="IX58" s="44">
        <v>2016</v>
      </c>
      <c r="IY58" s="44">
        <v>79</v>
      </c>
      <c r="IZ58" s="44">
        <v>165</v>
      </c>
      <c r="JA58"/>
      <c r="JB58" s="40" t="s">
        <v>445</v>
      </c>
      <c r="JC58" s="40" t="s">
        <v>446</v>
      </c>
      <c r="JD58" s="44">
        <v>0.45833333333333331</v>
      </c>
      <c r="JE58" s="44">
        <v>1.8333333333333333</v>
      </c>
      <c r="JF58" s="44">
        <v>4</v>
      </c>
      <c r="JG58" s="44">
        <v>2009</v>
      </c>
      <c r="JH58" s="44">
        <v>44</v>
      </c>
      <c r="JI58" s="44">
        <v>96</v>
      </c>
      <c r="JL58" s="40" t="s">
        <v>357</v>
      </c>
      <c r="JM58" s="40" t="s">
        <v>356</v>
      </c>
      <c r="JN58" s="44">
        <v>0.25</v>
      </c>
      <c r="JO58" s="44">
        <v>7.6923076923076927E-2</v>
      </c>
      <c r="JP58" s="44">
        <v>0.30769230769230771</v>
      </c>
      <c r="JQ58" s="44">
        <v>2011</v>
      </c>
      <c r="JR58" s="44">
        <v>13</v>
      </c>
      <c r="JS58" s="44">
        <v>1</v>
      </c>
      <c r="JT58" s="44">
        <v>4</v>
      </c>
      <c r="JU58"/>
      <c r="JV58" s="40" t="s">
        <v>287</v>
      </c>
      <c r="JW58" s="40" t="s">
        <v>250</v>
      </c>
      <c r="JX58" s="44">
        <v>0.62962962962962965</v>
      </c>
      <c r="JY58" s="44">
        <v>0.70833333333333337</v>
      </c>
      <c r="JZ58" s="44">
        <v>1.125</v>
      </c>
      <c r="KA58" s="44">
        <v>2015</v>
      </c>
      <c r="KB58" s="44">
        <v>17</v>
      </c>
      <c r="KC58" s="44">
        <v>27</v>
      </c>
      <c r="KD58"/>
      <c r="KF58" s="40" t="s">
        <v>998</v>
      </c>
      <c r="KG58" s="61">
        <v>10.472261072261073</v>
      </c>
      <c r="KH58" s="44">
        <v>50</v>
      </c>
      <c r="KJ58"/>
      <c r="KK58"/>
      <c r="KL58"/>
      <c r="KM58"/>
      <c r="KN58"/>
      <c r="KO58"/>
      <c r="KQ58"/>
      <c r="KR58"/>
      <c r="KS58"/>
      <c r="KT58"/>
      <c r="KU58"/>
      <c r="KV58"/>
      <c r="KX58"/>
      <c r="KY58"/>
      <c r="KZ58"/>
      <c r="LA58"/>
      <c r="LB58"/>
      <c r="LC58"/>
      <c r="LD58"/>
      <c r="LE58"/>
      <c r="LF58"/>
      <c r="LG58"/>
      <c r="LH58"/>
      <c r="LI58"/>
      <c r="LL58"/>
      <c r="LM58"/>
      <c r="LN58"/>
      <c r="LO58"/>
      <c r="LP58"/>
      <c r="LS58"/>
      <c r="LT58"/>
      <c r="LU58"/>
      <c r="LV58"/>
      <c r="LW58"/>
    </row>
    <row r="59" spans="1:335" ht="15">
      <c r="A59" s="74" t="s">
        <v>127</v>
      </c>
      <c r="B59" s="74">
        <v>2016</v>
      </c>
      <c r="C59" s="74">
        <v>2018</v>
      </c>
      <c r="D59" s="89" t="str">
        <f t="shared" si="0"/>
        <v>Maxx Cowger, 2018</v>
      </c>
      <c r="E59" s="89" t="str">
        <f t="shared" si="1"/>
        <v>Maxx Cowger, 2018-2016</v>
      </c>
      <c r="F59" s="74">
        <v>13</v>
      </c>
      <c r="G59" s="74">
        <v>0</v>
      </c>
      <c r="H59" s="74">
        <v>1</v>
      </c>
      <c r="I59" s="75">
        <v>0</v>
      </c>
      <c r="J59" s="74">
        <v>1</v>
      </c>
      <c r="K59" s="74">
        <v>8</v>
      </c>
      <c r="L59" s="75">
        <v>0.125</v>
      </c>
      <c r="M59" s="74">
        <v>3</v>
      </c>
      <c r="N59" s="74">
        <v>7</v>
      </c>
      <c r="O59" s="75">
        <v>0.42857142857142855</v>
      </c>
      <c r="P59" s="74">
        <v>5</v>
      </c>
      <c r="Q59" s="74">
        <v>1</v>
      </c>
      <c r="R59" s="74">
        <v>3</v>
      </c>
      <c r="S59" s="74">
        <v>4</v>
      </c>
      <c r="T59" s="74">
        <v>3</v>
      </c>
      <c r="U59" s="74">
        <v>0</v>
      </c>
      <c r="V59" s="74">
        <v>0</v>
      </c>
      <c r="W59" s="74">
        <v>5</v>
      </c>
      <c r="X59" s="74">
        <v>2</v>
      </c>
      <c r="Y59" s="76">
        <v>0.38461538461538464</v>
      </c>
      <c r="Z59" s="76">
        <v>7.6923076923076927E-2</v>
      </c>
      <c r="AA59" s="76">
        <v>0.23076923076923078</v>
      </c>
      <c r="AB59" s="76">
        <v>0.30769230769230771</v>
      </c>
      <c r="AC59" s="76">
        <v>0.23076923076923078</v>
      </c>
      <c r="AD59" s="76">
        <v>0</v>
      </c>
      <c r="AE59" s="76">
        <v>0</v>
      </c>
      <c r="AF59" s="76">
        <v>0.38461538461538464</v>
      </c>
      <c r="AG59" s="76">
        <v>0.15384615384615385</v>
      </c>
      <c r="AH59" s="69">
        <f t="shared" si="14"/>
        <v>7.6923076923076927E-2</v>
      </c>
      <c r="AI59" s="69">
        <f t="shared" si="15"/>
        <v>0.53846153846153844</v>
      </c>
      <c r="AJ59" s="70">
        <f t="shared" si="16"/>
        <v>0.1111111111111111</v>
      </c>
      <c r="AK59" s="69">
        <f t="shared" si="17"/>
        <v>0.69230769230769229</v>
      </c>
      <c r="AM59" s="40" t="s">
        <v>1283</v>
      </c>
      <c r="AN59" s="40" t="s">
        <v>794</v>
      </c>
      <c r="AO59" s="61">
        <v>10.74074074074074</v>
      </c>
      <c r="AP59" s="62">
        <v>0.43568464730290457</v>
      </c>
      <c r="AQ59" s="62">
        <v>0.56521739130434778</v>
      </c>
      <c r="AR59" s="44">
        <v>27</v>
      </c>
      <c r="AS59" s="44">
        <v>2022</v>
      </c>
      <c r="AT59" s="59"/>
      <c r="AU59" s="40" t="s">
        <v>1058</v>
      </c>
      <c r="AV59" s="40" t="s">
        <v>1030</v>
      </c>
      <c r="AW59" s="44">
        <v>248</v>
      </c>
      <c r="AX59" s="44">
        <v>0.37142857142857144</v>
      </c>
      <c r="AY59" s="44">
        <v>0.48333333333333334</v>
      </c>
      <c r="AZ59" s="44">
        <v>22</v>
      </c>
      <c r="BA59" s="44">
        <v>1995</v>
      </c>
      <c r="BB59" s="59"/>
      <c r="BC59" s="40" t="s">
        <v>448</v>
      </c>
      <c r="BD59" s="44">
        <v>4.666666666666667</v>
      </c>
      <c r="BE59" s="44">
        <v>0.42682926829268292</v>
      </c>
      <c r="BF59" s="44">
        <v>0.4375</v>
      </c>
      <c r="BG59" s="44">
        <v>21</v>
      </c>
      <c r="BH59" s="44">
        <v>98</v>
      </c>
      <c r="BI59"/>
      <c r="BJ59" s="40" t="s">
        <v>1094</v>
      </c>
      <c r="BK59" s="44">
        <v>205</v>
      </c>
      <c r="BL59" s="44">
        <v>0.39805825242718446</v>
      </c>
      <c r="BM59" s="44">
        <v>0.47058823529411764</v>
      </c>
      <c r="BN59" s="44">
        <v>51</v>
      </c>
      <c r="BO59"/>
      <c r="BP59" s="40" t="s">
        <v>1184</v>
      </c>
      <c r="BQ59" s="40" t="s">
        <v>1179</v>
      </c>
      <c r="BR59" s="44">
        <v>4.95</v>
      </c>
      <c r="BS59" s="44">
        <v>1.7</v>
      </c>
      <c r="BT59" s="44">
        <v>3.25</v>
      </c>
      <c r="BU59" s="44">
        <v>20</v>
      </c>
      <c r="BV59" s="44">
        <v>1991</v>
      </c>
      <c r="BX59" s="40" t="s">
        <v>1131</v>
      </c>
      <c r="BY59" s="40" t="s">
        <v>1095</v>
      </c>
      <c r="BZ59" s="44">
        <v>114</v>
      </c>
      <c r="CA59" s="44">
        <v>56</v>
      </c>
      <c r="CB59" s="44">
        <v>58</v>
      </c>
      <c r="CC59" s="44">
        <v>23</v>
      </c>
      <c r="CD59" s="44">
        <v>1993</v>
      </c>
      <c r="CF59" s="40" t="s">
        <v>1179</v>
      </c>
      <c r="CG59" s="44">
        <v>2.6052631578947367</v>
      </c>
      <c r="CH59" s="44">
        <v>0.89473684210526316</v>
      </c>
      <c r="CI59" s="44">
        <v>1.7105263157894737</v>
      </c>
      <c r="CJ59" s="44">
        <v>38</v>
      </c>
      <c r="CK59" s="44">
        <v>99</v>
      </c>
      <c r="CL59" s="44">
        <v>34</v>
      </c>
      <c r="CM59" s="44">
        <v>65</v>
      </c>
      <c r="CO59" s="40" t="s">
        <v>1292</v>
      </c>
      <c r="CP59" s="44">
        <v>123</v>
      </c>
      <c r="CQ59" s="44">
        <v>53</v>
      </c>
      <c r="CR59" s="44">
        <v>70</v>
      </c>
      <c r="CS59" s="44">
        <v>47</v>
      </c>
      <c r="CU59" s="40" t="s">
        <v>1210</v>
      </c>
      <c r="CV59" s="40" t="s">
        <v>533</v>
      </c>
      <c r="CW59" s="44">
        <v>2.5</v>
      </c>
      <c r="CX59" s="44">
        <v>2.4230769230769229</v>
      </c>
      <c r="CY59" s="44">
        <v>26</v>
      </c>
      <c r="CZ59" s="44">
        <v>2020</v>
      </c>
      <c r="DB59" s="40" t="s">
        <v>800</v>
      </c>
      <c r="DC59" s="40" t="s">
        <v>733</v>
      </c>
      <c r="DD59" s="44">
        <v>59</v>
      </c>
      <c r="DE59" s="44">
        <v>69</v>
      </c>
      <c r="DF59" s="44">
        <v>27</v>
      </c>
      <c r="DG59" s="44">
        <v>2019</v>
      </c>
      <c r="DI59" s="40" t="s">
        <v>304</v>
      </c>
      <c r="DJ59" s="44">
        <v>1.0566037735849056</v>
      </c>
      <c r="DK59" s="44">
        <v>1.2264150943396226</v>
      </c>
      <c r="DL59" s="44">
        <v>106</v>
      </c>
      <c r="DM59" s="44">
        <v>112</v>
      </c>
      <c r="DN59" s="44">
        <v>130</v>
      </c>
      <c r="DO59"/>
      <c r="DP59" s="40" t="s">
        <v>472</v>
      </c>
      <c r="DQ59" s="44">
        <v>47</v>
      </c>
      <c r="DR59" s="44">
        <v>64</v>
      </c>
      <c r="DS59" s="44">
        <v>63</v>
      </c>
      <c r="DT59"/>
      <c r="DU59" s="40" t="s">
        <v>918</v>
      </c>
      <c r="DV59" s="40" t="s">
        <v>919</v>
      </c>
      <c r="DW59" s="44">
        <v>1.9</v>
      </c>
      <c r="DX59" s="44">
        <v>0</v>
      </c>
      <c r="DY59" s="44">
        <v>20</v>
      </c>
      <c r="DZ59" s="44">
        <v>1999</v>
      </c>
      <c r="EA59"/>
      <c r="EB59" s="40" t="s">
        <v>476</v>
      </c>
      <c r="EC59" s="40" t="s">
        <v>464</v>
      </c>
      <c r="ED59" s="44">
        <v>43</v>
      </c>
      <c r="EE59" s="44">
        <v>51</v>
      </c>
      <c r="EF59" s="44">
        <v>17</v>
      </c>
      <c r="EG59" s="44">
        <v>2010</v>
      </c>
      <c r="EI59" s="40" t="s">
        <v>468</v>
      </c>
      <c r="EJ59" s="44">
        <v>1</v>
      </c>
      <c r="EK59" s="44">
        <v>0</v>
      </c>
      <c r="EL59" s="44">
        <v>26</v>
      </c>
      <c r="EM59" s="44">
        <v>26</v>
      </c>
      <c r="EN59" s="44"/>
      <c r="EO59"/>
      <c r="EP59" s="40" t="s">
        <v>792</v>
      </c>
      <c r="EQ59" s="44">
        <v>48</v>
      </c>
      <c r="ER59" s="44">
        <v>91</v>
      </c>
      <c r="ES59" s="44">
        <v>68</v>
      </c>
      <c r="ET59"/>
      <c r="EU59" s="40" t="s">
        <v>1295</v>
      </c>
      <c r="EV59" s="40" t="s">
        <v>1264</v>
      </c>
      <c r="EW59" s="44">
        <v>0.1111111111111111</v>
      </c>
      <c r="EX59" s="44">
        <v>0.85185185185185186</v>
      </c>
      <c r="EY59" s="44">
        <v>27</v>
      </c>
      <c r="EZ59" s="44">
        <v>2022</v>
      </c>
      <c r="FB59" s="40" t="s">
        <v>1245</v>
      </c>
      <c r="FC59" s="40" t="s">
        <v>793</v>
      </c>
      <c r="FD59" s="44">
        <v>2</v>
      </c>
      <c r="FE59" s="44">
        <v>36</v>
      </c>
      <c r="FF59" s="44">
        <v>21</v>
      </c>
      <c r="FG59" s="44">
        <v>2021</v>
      </c>
      <c r="FI59" s="40" t="s">
        <v>454</v>
      </c>
      <c r="FJ59" s="44">
        <v>0</v>
      </c>
      <c r="FK59" s="44">
        <v>0</v>
      </c>
      <c r="FL59" s="44">
        <v>36</v>
      </c>
      <c r="FM59" s="44"/>
      <c r="FN59" s="44"/>
      <c r="FO59"/>
      <c r="FP59" s="40" t="s">
        <v>252</v>
      </c>
      <c r="FQ59" s="44">
        <v>0</v>
      </c>
      <c r="FR59" s="44">
        <v>14</v>
      </c>
      <c r="FS59" s="44">
        <v>35</v>
      </c>
      <c r="FU59" s="274" t="s">
        <v>796</v>
      </c>
      <c r="FV59" s="274" t="s">
        <v>533</v>
      </c>
      <c r="FW59" s="294">
        <v>0.34482758620689657</v>
      </c>
      <c r="FX59" s="281">
        <v>1.0740740740740742</v>
      </c>
      <c r="FY59" s="281">
        <v>0.37037037037037035</v>
      </c>
      <c r="FZ59" s="281">
        <v>27</v>
      </c>
      <c r="GA59" s="281">
        <v>2019</v>
      </c>
      <c r="GB59" s="281">
        <v>10</v>
      </c>
      <c r="GC59" s="282">
        <v>29</v>
      </c>
      <c r="GJ59" s="274" t="s">
        <v>540</v>
      </c>
      <c r="GK59" s="274" t="s">
        <v>129</v>
      </c>
      <c r="GL59" s="280">
        <v>0.30952380952380953</v>
      </c>
      <c r="GM59" s="281">
        <v>0.8125</v>
      </c>
      <c r="GN59" s="281">
        <v>2.625</v>
      </c>
      <c r="GO59" s="281">
        <v>2017</v>
      </c>
      <c r="GP59" s="281">
        <v>13</v>
      </c>
      <c r="GQ59" s="282">
        <v>42</v>
      </c>
      <c r="GS59" s="274" t="s">
        <v>540</v>
      </c>
      <c r="GT59" s="274" t="s">
        <v>129</v>
      </c>
      <c r="GU59" s="280">
        <v>0.30952380952380953</v>
      </c>
      <c r="GV59" s="281">
        <v>13</v>
      </c>
      <c r="GW59" s="281">
        <v>42</v>
      </c>
      <c r="GX59" s="282">
        <v>2017</v>
      </c>
      <c r="GZ59" s="40" t="s">
        <v>545</v>
      </c>
      <c r="HA59" s="44"/>
      <c r="HB59" s="44">
        <v>19</v>
      </c>
      <c r="HC59" s="44">
        <v>3</v>
      </c>
      <c r="HD59" s="44">
        <v>7</v>
      </c>
      <c r="HE59" s="44">
        <v>4</v>
      </c>
      <c r="HF59" s="44">
        <v>7</v>
      </c>
      <c r="HG59" s="44">
        <v>3</v>
      </c>
      <c r="HH59" s="44">
        <v>26</v>
      </c>
      <c r="HI59" s="44">
        <v>28</v>
      </c>
      <c r="HJ59" s="44">
        <v>0</v>
      </c>
      <c r="HK59" s="44">
        <v>0.11538461538461539</v>
      </c>
      <c r="HL59" s="44">
        <v>0.5714285714285714</v>
      </c>
      <c r="HM59" s="44">
        <v>0</v>
      </c>
      <c r="HN59" s="44">
        <v>0.6785714285714286</v>
      </c>
      <c r="HO59" s="44">
        <v>0.10714285714285714</v>
      </c>
      <c r="HP59" s="44">
        <v>0.9285714285714286</v>
      </c>
      <c r="HQ59" s="44">
        <v>0.14285714285714285</v>
      </c>
      <c r="HR59" s="44">
        <v>0.25</v>
      </c>
      <c r="HS59"/>
      <c r="HT59" s="40" t="s">
        <v>1155</v>
      </c>
      <c r="HU59" s="44">
        <v>0.18367346938775511</v>
      </c>
      <c r="HV59" s="44">
        <v>0.29032258064516131</v>
      </c>
      <c r="HW59" s="44">
        <v>1.5806451612903225</v>
      </c>
      <c r="HX59" s="44">
        <v>62</v>
      </c>
      <c r="HY59" s="44">
        <v>18</v>
      </c>
      <c r="HZ59" s="44">
        <v>98</v>
      </c>
      <c r="IB59" s="40" t="s">
        <v>921</v>
      </c>
      <c r="IC59" s="44">
        <v>0.38735177865612647</v>
      </c>
      <c r="ID59" s="44">
        <v>2.8405797101449277</v>
      </c>
      <c r="IE59" s="44">
        <v>7.333333333333333</v>
      </c>
      <c r="IF59" s="44">
        <v>69</v>
      </c>
      <c r="IG59" s="44">
        <v>196</v>
      </c>
      <c r="IH59" s="44">
        <v>506</v>
      </c>
      <c r="IJ59" s="40" t="s">
        <v>132</v>
      </c>
      <c r="IK59" s="88">
        <v>0.52719665271966532</v>
      </c>
      <c r="IL59" s="44">
        <v>1.2857142857142858</v>
      </c>
      <c r="IM59" s="44">
        <v>2.4387755102040818</v>
      </c>
      <c r="IN59" s="44">
        <v>98</v>
      </c>
      <c r="IO59" s="44">
        <v>126</v>
      </c>
      <c r="IP59" s="44">
        <v>239</v>
      </c>
      <c r="IR59" s="40" t="s">
        <v>540</v>
      </c>
      <c r="IS59" s="40" t="s">
        <v>129</v>
      </c>
      <c r="IT59" s="44">
        <v>0.47802197802197804</v>
      </c>
      <c r="IU59" s="44">
        <v>5.4375</v>
      </c>
      <c r="IV59" s="44">
        <v>11.375</v>
      </c>
      <c r="IW59" s="44">
        <v>16</v>
      </c>
      <c r="IX59" s="44">
        <v>2017</v>
      </c>
      <c r="IY59" s="44">
        <v>87</v>
      </c>
      <c r="IZ59" s="44">
        <v>182</v>
      </c>
      <c r="JA59"/>
      <c r="JB59" s="40" t="s">
        <v>372</v>
      </c>
      <c r="JC59" s="40" t="s">
        <v>345</v>
      </c>
      <c r="JD59" s="44">
        <v>0.45098039215686275</v>
      </c>
      <c r="JE59" s="44">
        <v>1.3529411764705883</v>
      </c>
      <c r="JF59" s="44">
        <v>3</v>
      </c>
      <c r="JG59" s="44">
        <v>2011</v>
      </c>
      <c r="JH59" s="44">
        <v>23</v>
      </c>
      <c r="JI59" s="44">
        <v>51</v>
      </c>
      <c r="JL59" s="40" t="s">
        <v>370</v>
      </c>
      <c r="JM59" s="40" t="s">
        <v>308</v>
      </c>
      <c r="JN59" s="44">
        <v>0.40909090909090912</v>
      </c>
      <c r="JO59" s="44">
        <v>0.52941176470588236</v>
      </c>
      <c r="JP59" s="44">
        <v>1.2941176470588236</v>
      </c>
      <c r="JQ59" s="44">
        <v>2011</v>
      </c>
      <c r="JR59" s="44">
        <v>17</v>
      </c>
      <c r="JS59" s="44">
        <v>9</v>
      </c>
      <c r="JT59" s="44">
        <v>22</v>
      </c>
      <c r="JU59"/>
      <c r="JV59" s="40" t="s">
        <v>1040</v>
      </c>
      <c r="JW59" s="40" t="s">
        <v>1031</v>
      </c>
      <c r="JX59" s="44">
        <v>0.625</v>
      </c>
      <c r="JY59" s="44">
        <v>0.90909090909090906</v>
      </c>
      <c r="JZ59" s="44">
        <v>1.4545454545454546</v>
      </c>
      <c r="KA59" s="44">
        <v>1996</v>
      </c>
      <c r="KB59" s="44">
        <v>20</v>
      </c>
      <c r="KC59" s="44">
        <v>32</v>
      </c>
      <c r="KD59"/>
      <c r="KF59" s="40" t="s">
        <v>1157</v>
      </c>
      <c r="KG59" s="61">
        <v>10.461538461538462</v>
      </c>
      <c r="KH59" s="44">
        <v>13</v>
      </c>
      <c r="KJ59"/>
      <c r="KK59"/>
      <c r="KL59"/>
      <c r="KM59"/>
      <c r="KN59"/>
      <c r="KO59"/>
      <c r="KQ59"/>
      <c r="KR59"/>
      <c r="KS59"/>
      <c r="KT59"/>
      <c r="KU59"/>
      <c r="KV59"/>
      <c r="KX59"/>
      <c r="KY59"/>
      <c r="KZ59"/>
      <c r="LA59"/>
      <c r="LB59"/>
      <c r="LC59"/>
      <c r="LD59"/>
      <c r="LE59"/>
      <c r="LF59"/>
      <c r="LG59"/>
      <c r="LH59"/>
      <c r="LI59"/>
      <c r="LL59"/>
      <c r="LM59"/>
      <c r="LN59"/>
      <c r="LO59"/>
      <c r="LP59"/>
      <c r="LS59"/>
      <c r="LT59"/>
      <c r="LU59"/>
      <c r="LV59"/>
      <c r="LW59"/>
    </row>
    <row r="60" spans="1:335" ht="15">
      <c r="A60" s="74" t="s">
        <v>248</v>
      </c>
      <c r="B60" s="74">
        <v>2016</v>
      </c>
      <c r="C60" s="74">
        <v>2019</v>
      </c>
      <c r="D60" s="89" t="str">
        <f t="shared" si="0"/>
        <v>Josh Fligge, 2019</v>
      </c>
      <c r="E60" s="89" t="str">
        <f t="shared" si="1"/>
        <v>Josh Fligge, 2019-2016</v>
      </c>
      <c r="F60" s="74">
        <v>1</v>
      </c>
      <c r="G60" s="74">
        <v>0</v>
      </c>
      <c r="H60" s="74">
        <v>0</v>
      </c>
      <c r="I60" s="75" t="s">
        <v>120</v>
      </c>
      <c r="J60" s="74">
        <v>0</v>
      </c>
      <c r="K60" s="74">
        <v>0</v>
      </c>
      <c r="L60" s="75" t="s">
        <v>120</v>
      </c>
      <c r="M60" s="74">
        <v>1</v>
      </c>
      <c r="N60" s="74">
        <v>2</v>
      </c>
      <c r="O60" s="75">
        <v>0.5</v>
      </c>
      <c r="P60" s="74">
        <v>1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6">
        <v>1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69">
        <f t="shared" si="14"/>
        <v>0</v>
      </c>
      <c r="AI60" s="69">
        <f t="shared" si="15"/>
        <v>2</v>
      </c>
      <c r="AJ60" s="70">
        <f t="shared" si="16"/>
        <v>0</v>
      </c>
      <c r="AK60" s="69">
        <f t="shared" si="17"/>
        <v>0</v>
      </c>
      <c r="AM60" s="40" t="s">
        <v>326</v>
      </c>
      <c r="AN60" s="40" t="s">
        <v>304</v>
      </c>
      <c r="AO60" s="61">
        <v>10.620689655172415</v>
      </c>
      <c r="AP60" s="62">
        <v>0.56744186046511624</v>
      </c>
      <c r="AQ60" s="62">
        <v>0.5663716814159292</v>
      </c>
      <c r="AR60" s="44">
        <v>29</v>
      </c>
      <c r="AS60" s="44">
        <v>2013</v>
      </c>
      <c r="AT60" s="59"/>
      <c r="AU60" s="40" t="s">
        <v>1184</v>
      </c>
      <c r="AV60" s="40" t="s">
        <v>1179</v>
      </c>
      <c r="AW60" s="44">
        <v>247</v>
      </c>
      <c r="AX60" s="44">
        <v>0.42056074766355139</v>
      </c>
      <c r="AY60" s="44">
        <v>0.55102040816326525</v>
      </c>
      <c r="AZ60" s="44">
        <v>20</v>
      </c>
      <c r="BA60" s="44">
        <v>1991</v>
      </c>
      <c r="BB60" s="59"/>
      <c r="BC60" s="40" t="s">
        <v>963</v>
      </c>
      <c r="BD60" s="44">
        <v>4.5</v>
      </c>
      <c r="BE60" s="44">
        <v>0.42857142857142855</v>
      </c>
      <c r="BF60" s="44">
        <v>0.58620689655172409</v>
      </c>
      <c r="BG60" s="44">
        <v>24</v>
      </c>
      <c r="BH60" s="44">
        <v>108</v>
      </c>
      <c r="BI60"/>
      <c r="BJ60" s="40" t="s">
        <v>1178</v>
      </c>
      <c r="BK60" s="44">
        <v>195</v>
      </c>
      <c r="BL60" s="44">
        <v>0.35947712418300654</v>
      </c>
      <c r="BM60" s="44">
        <v>0.66019417475728159</v>
      </c>
      <c r="BN60" s="44">
        <v>40</v>
      </c>
      <c r="BO60"/>
      <c r="BP60" s="40" t="s">
        <v>406</v>
      </c>
      <c r="BQ60" s="40" t="s">
        <v>387</v>
      </c>
      <c r="BR60" s="44">
        <v>4.9230769230769234</v>
      </c>
      <c r="BS60" s="44">
        <v>1.9615384615384615</v>
      </c>
      <c r="BT60" s="44">
        <v>2.9615384615384617</v>
      </c>
      <c r="BU60" s="44">
        <v>26</v>
      </c>
      <c r="BV60" s="44">
        <v>2008</v>
      </c>
      <c r="BX60" s="40" t="s">
        <v>540</v>
      </c>
      <c r="BY60" s="40" t="s">
        <v>129</v>
      </c>
      <c r="BZ60" s="44">
        <v>113</v>
      </c>
      <c r="CA60" s="44">
        <v>40</v>
      </c>
      <c r="CB60" s="44">
        <v>73</v>
      </c>
      <c r="CC60" s="44">
        <v>16</v>
      </c>
      <c r="CD60" s="44">
        <v>2017</v>
      </c>
      <c r="CF60" s="40" t="s">
        <v>1155</v>
      </c>
      <c r="CG60" s="44">
        <v>2.5483870967741935</v>
      </c>
      <c r="CH60" s="44">
        <v>1.5</v>
      </c>
      <c r="CI60" s="44">
        <v>1.0483870967741935</v>
      </c>
      <c r="CJ60" s="44">
        <v>62</v>
      </c>
      <c r="CK60" s="44">
        <v>158</v>
      </c>
      <c r="CL60" s="44">
        <v>93</v>
      </c>
      <c r="CM60" s="44">
        <v>65</v>
      </c>
      <c r="CO60" s="40" t="s">
        <v>251</v>
      </c>
      <c r="CP60" s="44">
        <v>111</v>
      </c>
      <c r="CQ60" s="44">
        <v>47</v>
      </c>
      <c r="CR60" s="44">
        <v>64</v>
      </c>
      <c r="CS60" s="44">
        <v>75</v>
      </c>
      <c r="CU60" s="40" t="s">
        <v>305</v>
      </c>
      <c r="CV60" s="40" t="s">
        <v>304</v>
      </c>
      <c r="CW60" s="44">
        <v>2.4666666666666668</v>
      </c>
      <c r="CX60" s="44">
        <v>1.9</v>
      </c>
      <c r="CY60" s="44">
        <v>30</v>
      </c>
      <c r="CZ60" s="44">
        <v>2014</v>
      </c>
      <c r="DB60" s="40" t="s">
        <v>1013</v>
      </c>
      <c r="DC60" s="40" t="s">
        <v>998</v>
      </c>
      <c r="DD60" s="44">
        <v>58</v>
      </c>
      <c r="DE60" s="44">
        <v>40</v>
      </c>
      <c r="DF60" s="44">
        <v>15</v>
      </c>
      <c r="DG60" s="44">
        <v>1997</v>
      </c>
      <c r="DI60" s="40" t="s">
        <v>1098</v>
      </c>
      <c r="DJ60" s="44">
        <v>1.0178571428571428</v>
      </c>
      <c r="DK60" s="44">
        <v>1.2857142857142858</v>
      </c>
      <c r="DL60" s="44">
        <v>56</v>
      </c>
      <c r="DM60" s="44">
        <v>57</v>
      </c>
      <c r="DN60" s="44">
        <v>72</v>
      </c>
      <c r="DO60"/>
      <c r="DP60" s="40" t="s">
        <v>962</v>
      </c>
      <c r="DQ60" s="44">
        <v>46</v>
      </c>
      <c r="DR60" s="44">
        <v>28</v>
      </c>
      <c r="DS60" s="44">
        <v>33</v>
      </c>
      <c r="DT60"/>
      <c r="DU60" s="40" t="s">
        <v>534</v>
      </c>
      <c r="DV60" s="40" t="s">
        <v>130</v>
      </c>
      <c r="DW60" s="44">
        <v>1.88</v>
      </c>
      <c r="DX60" s="44">
        <v>1.72</v>
      </c>
      <c r="DY60" s="44">
        <v>25</v>
      </c>
      <c r="DZ60" s="44">
        <v>2017</v>
      </c>
      <c r="EA60"/>
      <c r="EB60" s="40" t="s">
        <v>1183</v>
      </c>
      <c r="EC60" s="40" t="s">
        <v>1126</v>
      </c>
      <c r="ED60" s="44">
        <v>43</v>
      </c>
      <c r="EE60" s="44"/>
      <c r="EF60" s="44">
        <v>23</v>
      </c>
      <c r="EG60" s="44">
        <v>1991</v>
      </c>
      <c r="EI60" s="40" t="s">
        <v>436</v>
      </c>
      <c r="EJ60" s="44">
        <v>0.96078431372549022</v>
      </c>
      <c r="EK60" s="44">
        <v>0</v>
      </c>
      <c r="EL60" s="44">
        <v>51</v>
      </c>
      <c r="EM60" s="44">
        <v>49</v>
      </c>
      <c r="EN60" s="44"/>
      <c r="EO60"/>
      <c r="EP60" s="40" t="s">
        <v>1178</v>
      </c>
      <c r="EQ60" s="44">
        <v>47</v>
      </c>
      <c r="ER60" s="44"/>
      <c r="ES60" s="44">
        <v>40</v>
      </c>
      <c r="ET60"/>
      <c r="EU60" s="40" t="s">
        <v>285</v>
      </c>
      <c r="EV60" s="40" t="s">
        <v>135</v>
      </c>
      <c r="EW60" s="44">
        <v>0.1111111111111111</v>
      </c>
      <c r="EX60" s="44">
        <v>1.7777777777777777</v>
      </c>
      <c r="EY60" s="44">
        <v>27</v>
      </c>
      <c r="EZ60" s="44">
        <v>2015</v>
      </c>
      <c r="FB60" s="40" t="s">
        <v>370</v>
      </c>
      <c r="FC60" s="40" t="s">
        <v>308</v>
      </c>
      <c r="FD60" s="44">
        <v>2</v>
      </c>
      <c r="FE60" s="44">
        <v>6</v>
      </c>
      <c r="FF60" s="44">
        <v>17</v>
      </c>
      <c r="FG60" s="44">
        <v>2011</v>
      </c>
      <c r="FI60" s="40" t="s">
        <v>1003</v>
      </c>
      <c r="FJ60" s="44">
        <v>0</v>
      </c>
      <c r="FK60" s="44">
        <v>0</v>
      </c>
      <c r="FL60" s="44">
        <v>66</v>
      </c>
      <c r="FM60" s="44"/>
      <c r="FN60" s="44"/>
      <c r="FO60"/>
      <c r="FP60" s="40" t="s">
        <v>998</v>
      </c>
      <c r="FQ60" s="44"/>
      <c r="FR60" s="44"/>
      <c r="FS60" s="44">
        <v>50</v>
      </c>
      <c r="FU60" s="274" t="s">
        <v>1033</v>
      </c>
      <c r="FV60" s="274" t="s">
        <v>1001</v>
      </c>
      <c r="FW60" s="294">
        <v>0.34482758620689657</v>
      </c>
      <c r="FX60" s="281">
        <v>1.3181818181818181</v>
      </c>
      <c r="FY60" s="281">
        <v>0.45454545454545453</v>
      </c>
      <c r="FZ60" s="281">
        <v>22</v>
      </c>
      <c r="GA60" s="281">
        <v>1996</v>
      </c>
      <c r="GB60" s="281">
        <v>10</v>
      </c>
      <c r="GC60" s="282">
        <v>29</v>
      </c>
      <c r="GJ60" s="274" t="s">
        <v>477</v>
      </c>
      <c r="GK60" s="274" t="s">
        <v>464</v>
      </c>
      <c r="GL60" s="280">
        <v>0.30882352941176472</v>
      </c>
      <c r="GM60" s="281">
        <v>1.2352941176470589</v>
      </c>
      <c r="GN60" s="281">
        <v>4</v>
      </c>
      <c r="GO60" s="281">
        <v>2009</v>
      </c>
      <c r="GP60" s="281">
        <v>21</v>
      </c>
      <c r="GQ60" s="282">
        <v>68</v>
      </c>
      <c r="GS60" s="274" t="s">
        <v>477</v>
      </c>
      <c r="GT60" s="274" t="s">
        <v>464</v>
      </c>
      <c r="GU60" s="280">
        <v>0.30882352941176472</v>
      </c>
      <c r="GV60" s="281">
        <v>21</v>
      </c>
      <c r="GW60" s="281">
        <v>68</v>
      </c>
      <c r="GX60" s="282">
        <v>2009</v>
      </c>
      <c r="GZ60" s="40" t="s">
        <v>690</v>
      </c>
      <c r="HA60" s="44">
        <v>1</v>
      </c>
      <c r="HB60" s="44">
        <v>6</v>
      </c>
      <c r="HC60" s="44">
        <v>5</v>
      </c>
      <c r="HD60" s="44">
        <v>12</v>
      </c>
      <c r="HE60" s="44"/>
      <c r="HF60" s="44">
        <v>1</v>
      </c>
      <c r="HG60" s="44">
        <v>6</v>
      </c>
      <c r="HH60" s="44">
        <v>18</v>
      </c>
      <c r="HI60" s="44">
        <v>20</v>
      </c>
      <c r="HJ60" s="44">
        <v>0.16666666666666666</v>
      </c>
      <c r="HK60" s="44">
        <v>0.33333333333333331</v>
      </c>
      <c r="HL60" s="44">
        <v>0</v>
      </c>
      <c r="HM60" s="44">
        <v>0.05</v>
      </c>
      <c r="HN60" s="44">
        <v>0.3</v>
      </c>
      <c r="HO60" s="44">
        <v>0.3</v>
      </c>
      <c r="HP60" s="44">
        <v>0.9</v>
      </c>
      <c r="HQ60" s="44">
        <v>0</v>
      </c>
      <c r="HR60" s="44">
        <v>0.05</v>
      </c>
      <c r="HS60"/>
      <c r="HT60" s="40" t="s">
        <v>1180</v>
      </c>
      <c r="HU60" s="44">
        <v>0.17391304347826086</v>
      </c>
      <c r="HV60" s="44">
        <v>9.7560975609756101E-2</v>
      </c>
      <c r="HW60" s="44">
        <v>0.56097560975609762</v>
      </c>
      <c r="HX60" s="44">
        <v>41</v>
      </c>
      <c r="HY60" s="44">
        <v>4</v>
      </c>
      <c r="HZ60" s="44">
        <v>23</v>
      </c>
      <c r="IB60" s="40" t="s">
        <v>1214</v>
      </c>
      <c r="IC60" s="44">
        <v>0.38709677419354838</v>
      </c>
      <c r="ID60" s="44">
        <v>1.0909090909090908</v>
      </c>
      <c r="IE60" s="44">
        <v>2.8181818181818183</v>
      </c>
      <c r="IF60" s="44">
        <v>22</v>
      </c>
      <c r="IG60" s="44">
        <v>24</v>
      </c>
      <c r="IH60" s="44">
        <v>62</v>
      </c>
      <c r="IJ60" s="40" t="s">
        <v>1157</v>
      </c>
      <c r="IK60" s="88">
        <v>0.52173913043478259</v>
      </c>
      <c r="IL60" s="44">
        <v>0.92307692307692313</v>
      </c>
      <c r="IM60" s="44">
        <v>1.7692307692307692</v>
      </c>
      <c r="IN60" s="44">
        <v>13</v>
      </c>
      <c r="IO60" s="44">
        <v>12</v>
      </c>
      <c r="IP60" s="44">
        <v>23</v>
      </c>
      <c r="IR60" s="40" t="s">
        <v>744</v>
      </c>
      <c r="IS60" s="40" t="s">
        <v>129</v>
      </c>
      <c r="IT60" s="44">
        <v>0.4779874213836478</v>
      </c>
      <c r="IU60" s="44">
        <v>6.6086956521739131</v>
      </c>
      <c r="IV60" s="44">
        <v>13.826086956521738</v>
      </c>
      <c r="IW60" s="44">
        <v>23</v>
      </c>
      <c r="IX60" s="44">
        <v>2018</v>
      </c>
      <c r="IY60" s="44">
        <v>152</v>
      </c>
      <c r="IZ60" s="44">
        <v>318</v>
      </c>
      <c r="JA60"/>
      <c r="JB60" s="40" t="s">
        <v>1102</v>
      </c>
      <c r="JC60" s="40" t="s">
        <v>1097</v>
      </c>
      <c r="JD60" s="44">
        <v>0.44827586206896552</v>
      </c>
      <c r="JE60" s="44">
        <v>4.1363636363636367</v>
      </c>
      <c r="JF60" s="44">
        <v>9.2272727272727266</v>
      </c>
      <c r="JG60" s="44">
        <v>1994</v>
      </c>
      <c r="JH60" s="44">
        <v>91</v>
      </c>
      <c r="JI60" s="44">
        <v>203</v>
      </c>
      <c r="JL60" s="40" t="s">
        <v>372</v>
      </c>
      <c r="JM60" s="40" t="s">
        <v>345</v>
      </c>
      <c r="JN60" s="44">
        <v>0.47619047619047616</v>
      </c>
      <c r="JO60" s="44">
        <v>0.58823529411764708</v>
      </c>
      <c r="JP60" s="44">
        <v>1.2352941176470589</v>
      </c>
      <c r="JQ60" s="44">
        <v>2011</v>
      </c>
      <c r="JR60" s="44">
        <v>17</v>
      </c>
      <c r="JS60" s="44">
        <v>10</v>
      </c>
      <c r="JT60" s="44">
        <v>21</v>
      </c>
      <c r="JU60"/>
      <c r="JV60" s="40" t="s">
        <v>1008</v>
      </c>
      <c r="JW60" s="40" t="s">
        <v>1000</v>
      </c>
      <c r="JX60" s="44">
        <v>0.625</v>
      </c>
      <c r="JY60" s="44">
        <v>0.90909090909090906</v>
      </c>
      <c r="JZ60" s="44">
        <v>1.4545454545454546</v>
      </c>
      <c r="KA60" s="44">
        <v>1997</v>
      </c>
      <c r="KB60" s="44">
        <v>20</v>
      </c>
      <c r="KC60" s="44">
        <v>32</v>
      </c>
      <c r="KD60"/>
      <c r="KF60" s="40" t="s">
        <v>1002</v>
      </c>
      <c r="KG60" s="61">
        <v>10.26854219948849</v>
      </c>
      <c r="KH60" s="44">
        <v>44</v>
      </c>
      <c r="KJ60"/>
      <c r="KK60"/>
      <c r="KL60"/>
      <c r="KM60"/>
      <c r="KN60"/>
      <c r="KO60"/>
      <c r="KQ60"/>
      <c r="KR60"/>
      <c r="KS60"/>
      <c r="KT60"/>
      <c r="KU60"/>
      <c r="KV60"/>
      <c r="KX60"/>
      <c r="KY60"/>
      <c r="KZ60"/>
      <c r="LA60"/>
      <c r="LB60"/>
      <c r="LC60"/>
      <c r="LD60"/>
      <c r="LE60"/>
      <c r="LF60"/>
      <c r="LG60"/>
      <c r="LH60"/>
      <c r="LI60"/>
      <c r="LL60"/>
      <c r="LM60"/>
      <c r="LN60"/>
      <c r="LO60"/>
      <c r="LP60"/>
      <c r="LS60"/>
      <c r="LT60"/>
      <c r="LU60"/>
      <c r="LV60"/>
      <c r="LW60"/>
    </row>
    <row r="61" spans="1:335" ht="15">
      <c r="A61" s="74" t="s">
        <v>265</v>
      </c>
      <c r="B61" s="74">
        <v>2015</v>
      </c>
      <c r="C61" s="74">
        <v>2015</v>
      </c>
      <c r="D61" s="89" t="str">
        <f t="shared" si="0"/>
        <v>Jayden Dowdy, 2015</v>
      </c>
      <c r="E61" s="89" t="str">
        <f t="shared" si="1"/>
        <v>Jayden Dowdy, 2015-2015</v>
      </c>
      <c r="F61" s="74">
        <v>8</v>
      </c>
      <c r="G61" s="74">
        <v>0</v>
      </c>
      <c r="H61" s="74">
        <v>0</v>
      </c>
      <c r="I61" s="75" t="s">
        <v>120</v>
      </c>
      <c r="J61" s="74">
        <v>0</v>
      </c>
      <c r="K61" s="74">
        <v>0</v>
      </c>
      <c r="L61" s="75" t="s">
        <v>120</v>
      </c>
      <c r="M61" s="74">
        <v>0</v>
      </c>
      <c r="N61" s="74">
        <v>0</v>
      </c>
      <c r="O61" s="75" t="s">
        <v>120</v>
      </c>
      <c r="P61" s="74">
        <v>0</v>
      </c>
      <c r="Q61" s="74">
        <v>0</v>
      </c>
      <c r="R61" s="74">
        <v>1</v>
      </c>
      <c r="S61" s="74">
        <v>1</v>
      </c>
      <c r="T61" s="74">
        <v>1</v>
      </c>
      <c r="U61" s="74">
        <v>0</v>
      </c>
      <c r="V61" s="74">
        <v>0</v>
      </c>
      <c r="W61" s="74">
        <v>2</v>
      </c>
      <c r="X61" s="74">
        <v>1</v>
      </c>
      <c r="Y61" s="76">
        <v>0</v>
      </c>
      <c r="Z61" s="76">
        <v>0</v>
      </c>
      <c r="AA61" s="76">
        <v>0.125</v>
      </c>
      <c r="AB61" s="76">
        <v>0.125</v>
      </c>
      <c r="AC61" s="76">
        <v>0.125</v>
      </c>
      <c r="AD61" s="76">
        <v>0</v>
      </c>
      <c r="AE61" s="76">
        <v>0</v>
      </c>
      <c r="AF61" s="76">
        <v>0.25</v>
      </c>
      <c r="AG61" s="76">
        <v>0.125</v>
      </c>
      <c r="AH61" s="69">
        <f t="shared" si="14"/>
        <v>0</v>
      </c>
      <c r="AI61" s="69">
        <f t="shared" si="15"/>
        <v>0</v>
      </c>
      <c r="AJ61" s="70">
        <f t="shared" si="16"/>
        <v>0</v>
      </c>
      <c r="AK61" s="69">
        <f t="shared" si="17"/>
        <v>0</v>
      </c>
      <c r="AM61" s="40" t="s">
        <v>1130</v>
      </c>
      <c r="AN61" s="40" t="s">
        <v>1091</v>
      </c>
      <c r="AO61" s="61">
        <v>10.608695652173912</v>
      </c>
      <c r="AP61" s="62">
        <v>0.42553191489361702</v>
      </c>
      <c r="AQ61" s="62">
        <v>0.60824742268041232</v>
      </c>
      <c r="AR61" s="44">
        <v>23</v>
      </c>
      <c r="AS61" s="44">
        <v>1993</v>
      </c>
      <c r="AT61" s="59"/>
      <c r="AU61" s="40" t="s">
        <v>1130</v>
      </c>
      <c r="AV61" s="40" t="s">
        <v>1091</v>
      </c>
      <c r="AW61" s="44">
        <v>244</v>
      </c>
      <c r="AX61" s="44">
        <v>0.42553191489361702</v>
      </c>
      <c r="AY61" s="44">
        <v>0.60824742268041232</v>
      </c>
      <c r="AZ61" s="44">
        <v>23</v>
      </c>
      <c r="BA61" s="44">
        <v>1993</v>
      </c>
      <c r="BB61" s="59"/>
      <c r="BC61" s="40" t="s">
        <v>1098</v>
      </c>
      <c r="BD61" s="44">
        <v>4.5</v>
      </c>
      <c r="BE61" s="44">
        <v>0.41588785046728971</v>
      </c>
      <c r="BF61" s="44">
        <v>0.60330578512396693</v>
      </c>
      <c r="BG61" s="44">
        <v>56</v>
      </c>
      <c r="BH61" s="44">
        <v>252</v>
      </c>
      <c r="BI61"/>
      <c r="BJ61" s="40" t="s">
        <v>998</v>
      </c>
      <c r="BK61" s="44">
        <v>188</v>
      </c>
      <c r="BL61" s="44">
        <v>0.29100529100529099</v>
      </c>
      <c r="BM61" s="44">
        <v>0.70238095238095233</v>
      </c>
      <c r="BN61" s="44">
        <v>50</v>
      </c>
      <c r="BO61"/>
      <c r="BP61" s="40" t="s">
        <v>1038</v>
      </c>
      <c r="BQ61" s="40" t="s">
        <v>1030</v>
      </c>
      <c r="BR61" s="44">
        <v>4.882352941176471</v>
      </c>
      <c r="BS61" s="44">
        <v>2.1176470588235294</v>
      </c>
      <c r="BT61" s="44">
        <v>2.7647058823529411</v>
      </c>
      <c r="BU61" s="44">
        <v>17</v>
      </c>
      <c r="BV61" s="44">
        <v>1996</v>
      </c>
      <c r="BX61" s="40" t="s">
        <v>258</v>
      </c>
      <c r="BY61" s="40" t="s">
        <v>250</v>
      </c>
      <c r="BZ61" s="44">
        <v>111</v>
      </c>
      <c r="CA61" s="44">
        <v>43</v>
      </c>
      <c r="CB61" s="44">
        <v>68</v>
      </c>
      <c r="CC61" s="44">
        <v>27</v>
      </c>
      <c r="CD61" s="44">
        <v>2016</v>
      </c>
      <c r="CF61" s="40" t="s">
        <v>277</v>
      </c>
      <c r="CG61" s="44">
        <v>2.5304347826086957</v>
      </c>
      <c r="CH61" s="44">
        <v>0.67826086956521736</v>
      </c>
      <c r="CI61" s="44">
        <v>1.8521739130434782</v>
      </c>
      <c r="CJ61" s="44">
        <v>115</v>
      </c>
      <c r="CK61" s="44">
        <v>291</v>
      </c>
      <c r="CL61" s="44">
        <v>78</v>
      </c>
      <c r="CM61" s="44">
        <v>213</v>
      </c>
      <c r="CO61" s="40" t="s">
        <v>330</v>
      </c>
      <c r="CP61" s="44">
        <v>111</v>
      </c>
      <c r="CQ61" s="44">
        <v>38</v>
      </c>
      <c r="CR61" s="44">
        <v>73</v>
      </c>
      <c r="CS61" s="44">
        <v>78</v>
      </c>
      <c r="CU61" s="40" t="s">
        <v>284</v>
      </c>
      <c r="CV61" s="40" t="s">
        <v>130</v>
      </c>
      <c r="CW61" s="44">
        <v>2.4444444444444446</v>
      </c>
      <c r="CX61" s="44">
        <v>1.7777777777777777</v>
      </c>
      <c r="CY61" s="44">
        <v>27</v>
      </c>
      <c r="CZ61" s="44">
        <v>2015</v>
      </c>
      <c r="DB61" s="40" t="s">
        <v>736</v>
      </c>
      <c r="DC61" s="40" t="s">
        <v>533</v>
      </c>
      <c r="DD61" s="44">
        <v>58</v>
      </c>
      <c r="DE61" s="44">
        <v>46</v>
      </c>
      <c r="DF61" s="44">
        <v>23</v>
      </c>
      <c r="DG61" s="44">
        <v>2018</v>
      </c>
      <c r="DI61" s="40" t="s">
        <v>1153</v>
      </c>
      <c r="DJ61" s="44">
        <v>0.967741935483871</v>
      </c>
      <c r="DK61" s="44">
        <v>1.1935483870967742</v>
      </c>
      <c r="DL61" s="44">
        <v>62</v>
      </c>
      <c r="DM61" s="44">
        <v>60</v>
      </c>
      <c r="DN61" s="44">
        <v>74</v>
      </c>
      <c r="DO61"/>
      <c r="DP61" s="40" t="s">
        <v>919</v>
      </c>
      <c r="DQ61" s="44">
        <v>44</v>
      </c>
      <c r="DR61" s="44">
        <v>54</v>
      </c>
      <c r="DS61" s="44">
        <v>33</v>
      </c>
      <c r="DT61"/>
      <c r="DU61" s="40" t="s">
        <v>1183</v>
      </c>
      <c r="DV61" s="40" t="s">
        <v>1126</v>
      </c>
      <c r="DW61" s="44">
        <v>1.8695652173913044</v>
      </c>
      <c r="DX61" s="44">
        <v>0</v>
      </c>
      <c r="DY61" s="44">
        <v>23</v>
      </c>
      <c r="DZ61" s="44">
        <v>1991</v>
      </c>
      <c r="EA61"/>
      <c r="EB61" s="40" t="s">
        <v>1221</v>
      </c>
      <c r="EC61" s="40" t="s">
        <v>733</v>
      </c>
      <c r="ED61" s="44">
        <v>41</v>
      </c>
      <c r="EE61" s="44">
        <v>34</v>
      </c>
      <c r="EF61" s="44">
        <v>22</v>
      </c>
      <c r="EG61" s="44">
        <v>2020</v>
      </c>
      <c r="EI61" s="40" t="s">
        <v>793</v>
      </c>
      <c r="EJ61" s="44">
        <v>0.93421052631578949</v>
      </c>
      <c r="EK61" s="44">
        <v>1</v>
      </c>
      <c r="EL61" s="44">
        <v>76</v>
      </c>
      <c r="EM61" s="44">
        <v>71</v>
      </c>
      <c r="EN61" s="44">
        <v>76</v>
      </c>
      <c r="EO61"/>
      <c r="EP61" s="40" t="s">
        <v>919</v>
      </c>
      <c r="EQ61" s="44">
        <v>47</v>
      </c>
      <c r="ER61" s="44"/>
      <c r="ES61" s="44">
        <v>33</v>
      </c>
      <c r="ET61"/>
      <c r="EU61" s="40" t="s">
        <v>284</v>
      </c>
      <c r="EV61" s="40" t="s">
        <v>130</v>
      </c>
      <c r="EW61" s="44">
        <v>0.1111111111111111</v>
      </c>
      <c r="EX61" s="44">
        <v>1.5925925925925926</v>
      </c>
      <c r="EY61" s="44">
        <v>27</v>
      </c>
      <c r="EZ61" s="44">
        <v>2015</v>
      </c>
      <c r="FB61" s="40" t="s">
        <v>520</v>
      </c>
      <c r="FC61" s="40" t="s">
        <v>131</v>
      </c>
      <c r="FD61" s="44">
        <v>2</v>
      </c>
      <c r="FE61" s="44">
        <v>40</v>
      </c>
      <c r="FF61" s="44">
        <v>24</v>
      </c>
      <c r="FG61" s="44">
        <v>2017</v>
      </c>
      <c r="FI61" s="40" t="s">
        <v>466</v>
      </c>
      <c r="FJ61" s="44">
        <v>0</v>
      </c>
      <c r="FK61" s="44">
        <v>0.15384615384615385</v>
      </c>
      <c r="FL61" s="44">
        <v>26</v>
      </c>
      <c r="FM61" s="44"/>
      <c r="FN61" s="44">
        <v>4</v>
      </c>
      <c r="FO61"/>
      <c r="FP61" s="40" t="s">
        <v>422</v>
      </c>
      <c r="FQ61" s="44"/>
      <c r="FR61" s="44"/>
      <c r="FS61" s="44">
        <v>47</v>
      </c>
      <c r="FU61" s="274" t="s">
        <v>253</v>
      </c>
      <c r="FV61" s="274" t="s">
        <v>133</v>
      </c>
      <c r="FW61" s="294">
        <v>0.34482758620689657</v>
      </c>
      <c r="FX61" s="281">
        <v>3.2222222222222223</v>
      </c>
      <c r="FY61" s="281">
        <v>1.1111111111111112</v>
      </c>
      <c r="FZ61" s="281">
        <v>27</v>
      </c>
      <c r="GA61" s="281">
        <v>2016</v>
      </c>
      <c r="GB61" s="281">
        <v>30</v>
      </c>
      <c r="GC61" s="282">
        <v>87</v>
      </c>
      <c r="GJ61" s="274" t="s">
        <v>1058</v>
      </c>
      <c r="GK61" s="274" t="s">
        <v>1030</v>
      </c>
      <c r="GL61" s="280">
        <v>0.30769230769230771</v>
      </c>
      <c r="GM61" s="281">
        <v>0.36363636363636365</v>
      </c>
      <c r="GN61" s="281">
        <v>1.1818181818181819</v>
      </c>
      <c r="GO61" s="281">
        <v>1995</v>
      </c>
      <c r="GP61" s="281">
        <v>8</v>
      </c>
      <c r="GQ61" s="282">
        <v>26</v>
      </c>
      <c r="GS61" s="274" t="s">
        <v>1058</v>
      </c>
      <c r="GT61" s="274" t="s">
        <v>1030</v>
      </c>
      <c r="GU61" s="280">
        <v>0.30769230769230771</v>
      </c>
      <c r="GV61" s="281">
        <v>8</v>
      </c>
      <c r="GW61" s="281">
        <v>26</v>
      </c>
      <c r="GX61" s="282">
        <v>1995</v>
      </c>
      <c r="GZ61" s="40" t="s">
        <v>689</v>
      </c>
      <c r="HA61" s="44">
        <v>1</v>
      </c>
      <c r="HB61" s="44">
        <v>8</v>
      </c>
      <c r="HC61" s="44">
        <v>5</v>
      </c>
      <c r="HD61" s="44">
        <v>14</v>
      </c>
      <c r="HE61" s="44">
        <v>2</v>
      </c>
      <c r="HF61" s="44">
        <v>4</v>
      </c>
      <c r="HG61" s="44">
        <v>6</v>
      </c>
      <c r="HH61" s="44">
        <v>22</v>
      </c>
      <c r="HI61" s="44">
        <v>13</v>
      </c>
      <c r="HJ61" s="44">
        <v>0.125</v>
      </c>
      <c r="HK61" s="44">
        <v>0.27272727272727271</v>
      </c>
      <c r="HL61" s="44">
        <v>0.5</v>
      </c>
      <c r="HM61" s="44">
        <v>7.6923076923076927E-2</v>
      </c>
      <c r="HN61" s="44">
        <v>0.61538461538461542</v>
      </c>
      <c r="HO61" s="44">
        <v>0.46153846153846156</v>
      </c>
      <c r="HP61" s="44">
        <v>1.6923076923076923</v>
      </c>
      <c r="HQ61" s="44">
        <v>0.15384615384615385</v>
      </c>
      <c r="HR61" s="44">
        <v>0.30769230769230771</v>
      </c>
      <c r="HS61"/>
      <c r="HT61" s="40" t="s">
        <v>469</v>
      </c>
      <c r="HU61" s="44">
        <v>0.15625</v>
      </c>
      <c r="HV61" s="44">
        <v>0.23809523809523808</v>
      </c>
      <c r="HW61" s="44">
        <v>1.5238095238095237</v>
      </c>
      <c r="HX61" s="44">
        <v>21</v>
      </c>
      <c r="HY61" s="44">
        <v>5</v>
      </c>
      <c r="HZ61" s="44">
        <v>32</v>
      </c>
      <c r="IB61" s="40" t="s">
        <v>390</v>
      </c>
      <c r="IC61" s="44">
        <v>0.38442822384428221</v>
      </c>
      <c r="ID61" s="44">
        <v>4.5142857142857142</v>
      </c>
      <c r="IE61" s="44">
        <v>11.742857142857142</v>
      </c>
      <c r="IF61" s="44">
        <v>70</v>
      </c>
      <c r="IG61" s="44">
        <v>316</v>
      </c>
      <c r="IH61" s="44">
        <v>822</v>
      </c>
      <c r="IJ61" s="40" t="s">
        <v>733</v>
      </c>
      <c r="IK61" s="88">
        <v>0.51912568306010931</v>
      </c>
      <c r="IL61" s="44">
        <v>0.96938775510204078</v>
      </c>
      <c r="IM61" s="44">
        <v>1.8673469387755102</v>
      </c>
      <c r="IN61" s="44">
        <v>98</v>
      </c>
      <c r="IO61" s="44">
        <v>95</v>
      </c>
      <c r="IP61" s="44">
        <v>183</v>
      </c>
      <c r="IR61" s="40" t="s">
        <v>1231</v>
      </c>
      <c r="IS61" s="40" t="s">
        <v>793</v>
      </c>
      <c r="IT61" s="44">
        <v>0.47222222222222221</v>
      </c>
      <c r="IU61" s="44">
        <v>0.89473684210526316</v>
      </c>
      <c r="IV61" s="44">
        <v>1.8947368421052631</v>
      </c>
      <c r="IW61" s="44">
        <v>19</v>
      </c>
      <c r="IX61" s="44">
        <v>2020</v>
      </c>
      <c r="IY61" s="44">
        <v>17</v>
      </c>
      <c r="IZ61" s="44">
        <v>36</v>
      </c>
      <c r="JA61"/>
      <c r="JB61" s="40" t="s">
        <v>971</v>
      </c>
      <c r="JC61" s="40" t="s">
        <v>943</v>
      </c>
      <c r="JD61" s="44">
        <v>0.44827586206896552</v>
      </c>
      <c r="JE61" s="44">
        <v>5.416666666666667</v>
      </c>
      <c r="JF61" s="44">
        <v>12.083333333333334</v>
      </c>
      <c r="JG61" s="44">
        <v>1998</v>
      </c>
      <c r="JH61" s="44">
        <v>130</v>
      </c>
      <c r="JI61" s="44">
        <v>290</v>
      </c>
      <c r="JL61" s="40" t="s">
        <v>368</v>
      </c>
      <c r="JM61" s="40" t="s">
        <v>325</v>
      </c>
      <c r="JN61" s="44">
        <v>0.61538461538461542</v>
      </c>
      <c r="JO61" s="44">
        <v>0.94117647058823528</v>
      </c>
      <c r="JP61" s="44">
        <v>1.5294117647058822</v>
      </c>
      <c r="JQ61" s="44">
        <v>2011</v>
      </c>
      <c r="JR61" s="44">
        <v>17</v>
      </c>
      <c r="JS61" s="44">
        <v>16</v>
      </c>
      <c r="JT61" s="44">
        <v>26</v>
      </c>
      <c r="JU61"/>
      <c r="JV61" s="40" t="s">
        <v>349</v>
      </c>
      <c r="JW61" s="40" t="s">
        <v>304</v>
      </c>
      <c r="JX61" s="44">
        <v>0.625</v>
      </c>
      <c r="JY61" s="44">
        <v>2.6470588235294117</v>
      </c>
      <c r="JZ61" s="44">
        <v>4.2352941176470589</v>
      </c>
      <c r="KA61" s="44">
        <v>2011</v>
      </c>
      <c r="KB61" s="44">
        <v>45</v>
      </c>
      <c r="KC61" s="44">
        <v>72</v>
      </c>
      <c r="KD61"/>
      <c r="KF61" s="40" t="s">
        <v>735</v>
      </c>
      <c r="KG61" s="61">
        <v>10.071372549019609</v>
      </c>
      <c r="KH61" s="44">
        <v>70</v>
      </c>
      <c r="KJ61"/>
      <c r="KK61"/>
      <c r="KL61"/>
      <c r="KM61"/>
      <c r="KN61"/>
      <c r="KO61"/>
      <c r="KQ61"/>
      <c r="KR61"/>
      <c r="KS61"/>
      <c r="KT61"/>
      <c r="KU61"/>
      <c r="KV61"/>
      <c r="KX61"/>
      <c r="KY61"/>
      <c r="KZ61"/>
      <c r="LA61"/>
      <c r="LB61"/>
      <c r="LC61"/>
      <c r="LD61"/>
      <c r="LE61"/>
      <c r="LF61"/>
      <c r="LG61"/>
      <c r="LH61"/>
      <c r="LI61"/>
      <c r="LL61"/>
      <c r="LM61"/>
      <c r="LN61"/>
      <c r="LO61"/>
      <c r="LP61"/>
      <c r="LS61"/>
      <c r="LT61"/>
      <c r="LU61"/>
      <c r="LV61"/>
      <c r="LW61"/>
    </row>
    <row r="62" spans="1:335" ht="15">
      <c r="A62" s="74" t="s">
        <v>266</v>
      </c>
      <c r="B62" s="74">
        <v>2015</v>
      </c>
      <c r="C62" s="74">
        <v>2016</v>
      </c>
      <c r="D62" s="89" t="str">
        <f t="shared" si="0"/>
        <v>Chase Beyl, 2016</v>
      </c>
      <c r="E62" s="89" t="str">
        <f t="shared" si="1"/>
        <v>Chase Beyl, 2016-2015</v>
      </c>
      <c r="F62" s="74">
        <v>15</v>
      </c>
      <c r="G62" s="74">
        <v>0</v>
      </c>
      <c r="H62" s="74">
        <v>1</v>
      </c>
      <c r="I62" s="75">
        <v>0</v>
      </c>
      <c r="J62" s="74">
        <v>4</v>
      </c>
      <c r="K62" s="74">
        <v>13</v>
      </c>
      <c r="L62" s="75">
        <v>0.30769230769230771</v>
      </c>
      <c r="M62" s="74">
        <v>2</v>
      </c>
      <c r="N62" s="74">
        <v>6</v>
      </c>
      <c r="O62" s="75">
        <v>0.33333333333333331</v>
      </c>
      <c r="P62" s="74">
        <v>10</v>
      </c>
      <c r="Q62" s="74">
        <v>4</v>
      </c>
      <c r="R62" s="74">
        <v>5</v>
      </c>
      <c r="S62" s="74">
        <v>9</v>
      </c>
      <c r="T62" s="74">
        <v>1</v>
      </c>
      <c r="U62" s="74">
        <v>5</v>
      </c>
      <c r="V62" s="74">
        <v>0</v>
      </c>
      <c r="W62" s="74">
        <v>17</v>
      </c>
      <c r="X62" s="74">
        <v>4</v>
      </c>
      <c r="Y62" s="76">
        <v>0.66666666666666663</v>
      </c>
      <c r="Z62" s="76">
        <v>0.26666666666666666</v>
      </c>
      <c r="AA62" s="76">
        <v>0.33333333333333331</v>
      </c>
      <c r="AB62" s="76">
        <v>0.6</v>
      </c>
      <c r="AC62" s="76">
        <v>6.6666666666666666E-2</v>
      </c>
      <c r="AD62" s="76">
        <v>0.33333333333333331</v>
      </c>
      <c r="AE62" s="76">
        <v>0</v>
      </c>
      <c r="AF62" s="76">
        <v>1.1333333333333333</v>
      </c>
      <c r="AG62" s="76">
        <v>0.26666666666666666</v>
      </c>
      <c r="AH62" s="69">
        <f t="shared" si="14"/>
        <v>6.6666666666666666E-2</v>
      </c>
      <c r="AI62" s="69">
        <f t="shared" si="15"/>
        <v>0.4</v>
      </c>
      <c r="AJ62" s="70">
        <f t="shared" si="16"/>
        <v>0.2857142857142857</v>
      </c>
      <c r="AK62" s="69">
        <f t="shared" si="17"/>
        <v>0.93333333333333335</v>
      </c>
      <c r="AM62" s="40" t="s">
        <v>431</v>
      </c>
      <c r="AN62" s="40" t="s">
        <v>423</v>
      </c>
      <c r="AO62" s="61">
        <v>10.583333333333334</v>
      </c>
      <c r="AP62" s="62">
        <v>0.50877192982456143</v>
      </c>
      <c r="AQ62" s="62">
        <v>0.47826086956521741</v>
      </c>
      <c r="AR62" s="44">
        <v>24</v>
      </c>
      <c r="AS62" s="44">
        <v>2007</v>
      </c>
      <c r="AT62" s="59"/>
      <c r="AU62" s="40" t="s">
        <v>1343</v>
      </c>
      <c r="AV62" s="40" t="s">
        <v>1293</v>
      </c>
      <c r="AW62" s="44">
        <v>241</v>
      </c>
      <c r="AX62" s="44">
        <v>0.36653386454183268</v>
      </c>
      <c r="AY62" s="44">
        <v>0.54545454545454541</v>
      </c>
      <c r="AZ62" s="44">
        <v>26</v>
      </c>
      <c r="BA62" s="44">
        <v>2023</v>
      </c>
      <c r="BB62" s="59"/>
      <c r="BC62" s="40" t="s">
        <v>279</v>
      </c>
      <c r="BD62" s="44">
        <v>4.4260869565217389</v>
      </c>
      <c r="BE62" s="44">
        <v>0.39420935412026725</v>
      </c>
      <c r="BF62" s="44">
        <v>0.53048780487804881</v>
      </c>
      <c r="BG62" s="44">
        <v>115</v>
      </c>
      <c r="BH62" s="44">
        <v>509</v>
      </c>
      <c r="BI62"/>
      <c r="BJ62" s="40" t="s">
        <v>1154</v>
      </c>
      <c r="BK62" s="44">
        <v>187</v>
      </c>
      <c r="BL62" s="44">
        <v>0.31952662721893493</v>
      </c>
      <c r="BM62" s="44">
        <v>0.67088607594936711</v>
      </c>
      <c r="BN62" s="44">
        <v>62</v>
      </c>
      <c r="BO62"/>
      <c r="BP62" s="40" t="s">
        <v>282</v>
      </c>
      <c r="BQ62" s="40" t="s">
        <v>279</v>
      </c>
      <c r="BR62" s="44">
        <v>4.8518518518518521</v>
      </c>
      <c r="BS62" s="44">
        <v>2.1481481481481484</v>
      </c>
      <c r="BT62" s="44">
        <v>2.7037037037037037</v>
      </c>
      <c r="BU62" s="44">
        <v>27</v>
      </c>
      <c r="BV62" s="44">
        <v>2015</v>
      </c>
      <c r="BX62" s="40" t="s">
        <v>283</v>
      </c>
      <c r="BY62" s="40" t="s">
        <v>277</v>
      </c>
      <c r="BZ62" s="44">
        <v>110</v>
      </c>
      <c r="CA62" s="44">
        <v>40</v>
      </c>
      <c r="CB62" s="44">
        <v>70</v>
      </c>
      <c r="CC62" s="44">
        <v>27</v>
      </c>
      <c r="CD62" s="44">
        <v>2015</v>
      </c>
      <c r="CF62" s="40" t="s">
        <v>1096</v>
      </c>
      <c r="CG62" s="44">
        <v>2.52</v>
      </c>
      <c r="CH62" s="44">
        <v>0.41333333333333333</v>
      </c>
      <c r="CI62" s="44">
        <v>2.1066666666666665</v>
      </c>
      <c r="CJ62" s="44">
        <v>75</v>
      </c>
      <c r="CK62" s="44">
        <v>189</v>
      </c>
      <c r="CL62" s="44">
        <v>31</v>
      </c>
      <c r="CM62" s="44">
        <v>158</v>
      </c>
      <c r="CO62" s="40" t="s">
        <v>962</v>
      </c>
      <c r="CP62" s="44">
        <v>106</v>
      </c>
      <c r="CQ62" s="44">
        <v>34</v>
      </c>
      <c r="CR62" s="44">
        <v>72</v>
      </c>
      <c r="CS62" s="44">
        <v>33</v>
      </c>
      <c r="CU62" s="40" t="s">
        <v>1344</v>
      </c>
      <c r="CV62" s="40" t="s">
        <v>1292</v>
      </c>
      <c r="CW62" s="44">
        <v>2.4230769230769229</v>
      </c>
      <c r="CX62" s="44">
        <v>2</v>
      </c>
      <c r="CY62" s="44">
        <v>26</v>
      </c>
      <c r="CZ62" s="44">
        <v>2023</v>
      </c>
      <c r="DB62" s="40" t="s">
        <v>477</v>
      </c>
      <c r="DC62" s="40" t="s">
        <v>464</v>
      </c>
      <c r="DD62" s="44">
        <v>58</v>
      </c>
      <c r="DE62" s="44">
        <v>60</v>
      </c>
      <c r="DF62" s="44">
        <v>17</v>
      </c>
      <c r="DG62" s="44">
        <v>2009</v>
      </c>
      <c r="DI62" s="40" t="s">
        <v>1179</v>
      </c>
      <c r="DJ62" s="44">
        <v>0.92105263157894735</v>
      </c>
      <c r="DK62" s="44">
        <v>1.5</v>
      </c>
      <c r="DL62" s="44">
        <v>38</v>
      </c>
      <c r="DM62" s="44">
        <v>35</v>
      </c>
      <c r="DN62" s="44">
        <v>57</v>
      </c>
      <c r="DO62"/>
      <c r="DP62" s="40" t="s">
        <v>330</v>
      </c>
      <c r="DQ62" s="44">
        <v>43</v>
      </c>
      <c r="DR62" s="44">
        <v>119</v>
      </c>
      <c r="DS62" s="44">
        <v>78</v>
      </c>
      <c r="DT62"/>
      <c r="DU62" s="40" t="s">
        <v>1221</v>
      </c>
      <c r="DV62" s="40" t="s">
        <v>733</v>
      </c>
      <c r="DW62" s="44">
        <v>1.8636363636363635</v>
      </c>
      <c r="DX62" s="44">
        <v>1.5454545454545454</v>
      </c>
      <c r="DY62" s="44">
        <v>22</v>
      </c>
      <c r="DZ62" s="44">
        <v>2020</v>
      </c>
      <c r="EA62"/>
      <c r="EB62" s="40" t="s">
        <v>798</v>
      </c>
      <c r="EC62" s="40" t="s">
        <v>732</v>
      </c>
      <c r="ED62" s="44">
        <v>41</v>
      </c>
      <c r="EE62" s="44">
        <v>39</v>
      </c>
      <c r="EF62" s="44">
        <v>27</v>
      </c>
      <c r="EG62" s="44">
        <v>2019</v>
      </c>
      <c r="EI62" s="40" t="s">
        <v>423</v>
      </c>
      <c r="EJ62" s="44">
        <v>0.92156862745098034</v>
      </c>
      <c r="EK62" s="44">
        <v>0</v>
      </c>
      <c r="EL62" s="44">
        <v>51</v>
      </c>
      <c r="EM62" s="44">
        <v>47</v>
      </c>
      <c r="EN62" s="44"/>
      <c r="EO62"/>
      <c r="EP62" s="40" t="s">
        <v>423</v>
      </c>
      <c r="EQ62" s="44">
        <v>47</v>
      </c>
      <c r="ER62" s="44"/>
      <c r="ES62" s="44">
        <v>51</v>
      </c>
      <c r="ET62"/>
      <c r="EU62" s="40" t="s">
        <v>328</v>
      </c>
      <c r="EV62" s="40" t="s">
        <v>308</v>
      </c>
      <c r="EW62" s="44">
        <v>0.10714285714285714</v>
      </c>
      <c r="EX62" s="44">
        <v>1.6428571428571428</v>
      </c>
      <c r="EY62" s="44">
        <v>28</v>
      </c>
      <c r="EZ62" s="44">
        <v>2013</v>
      </c>
      <c r="FB62" s="40" t="s">
        <v>1263</v>
      </c>
      <c r="FC62" s="40" t="s">
        <v>1264</v>
      </c>
      <c r="FD62" s="44">
        <v>2</v>
      </c>
      <c r="FE62" s="44">
        <v>7</v>
      </c>
      <c r="FF62" s="44">
        <v>13</v>
      </c>
      <c r="FG62" s="44">
        <v>2021</v>
      </c>
      <c r="FI62" s="40" t="s">
        <v>1067</v>
      </c>
      <c r="FJ62" s="44">
        <v>0</v>
      </c>
      <c r="FK62" s="44">
        <v>0</v>
      </c>
      <c r="FL62" s="44">
        <v>30</v>
      </c>
      <c r="FM62" s="44"/>
      <c r="FN62" s="44"/>
      <c r="FO62"/>
      <c r="FP62" s="40" t="s">
        <v>1030</v>
      </c>
      <c r="FQ62" s="44"/>
      <c r="FR62" s="44"/>
      <c r="FS62" s="44">
        <v>62</v>
      </c>
      <c r="FU62" s="274" t="s">
        <v>1281</v>
      </c>
      <c r="FV62" s="274" t="s">
        <v>792</v>
      </c>
      <c r="FW62" s="294">
        <v>0.34408602150537637</v>
      </c>
      <c r="FX62" s="281">
        <v>3.72</v>
      </c>
      <c r="FY62" s="281">
        <v>1.28</v>
      </c>
      <c r="FZ62" s="281">
        <v>25</v>
      </c>
      <c r="GA62" s="281">
        <v>2022</v>
      </c>
      <c r="GB62" s="281">
        <v>32</v>
      </c>
      <c r="GC62" s="282">
        <v>93</v>
      </c>
      <c r="GJ62" s="274" t="s">
        <v>1342</v>
      </c>
      <c r="GK62" s="274" t="s">
        <v>1266</v>
      </c>
      <c r="GL62" s="280">
        <v>0.30681818181818182</v>
      </c>
      <c r="GM62" s="281">
        <v>1.0384615384615385</v>
      </c>
      <c r="GN62" s="281">
        <v>3.3846153846153846</v>
      </c>
      <c r="GO62" s="281">
        <v>2023</v>
      </c>
      <c r="GP62" s="281">
        <v>27</v>
      </c>
      <c r="GQ62" s="282">
        <v>88</v>
      </c>
      <c r="GS62" s="274" t="s">
        <v>1342</v>
      </c>
      <c r="GT62" s="274" t="s">
        <v>1266</v>
      </c>
      <c r="GU62" s="280">
        <v>0.30681818181818182</v>
      </c>
      <c r="GV62" s="281">
        <v>27</v>
      </c>
      <c r="GW62" s="281">
        <v>88</v>
      </c>
      <c r="GX62" s="282">
        <v>2023</v>
      </c>
      <c r="GZ62" s="40" t="s">
        <v>680</v>
      </c>
      <c r="HA62" s="44">
        <v>0</v>
      </c>
      <c r="HB62" s="44">
        <v>0</v>
      </c>
      <c r="HC62" s="44">
        <v>5</v>
      </c>
      <c r="HD62" s="44">
        <v>27</v>
      </c>
      <c r="HE62" s="44">
        <v>4</v>
      </c>
      <c r="HF62" s="44">
        <v>13</v>
      </c>
      <c r="HG62" s="44">
        <v>5</v>
      </c>
      <c r="HH62" s="44">
        <v>27</v>
      </c>
      <c r="HI62" s="44">
        <v>12</v>
      </c>
      <c r="HJ62" s="44" t="e">
        <v>#DIV/0!</v>
      </c>
      <c r="HK62" s="44">
        <v>0.18518518518518517</v>
      </c>
      <c r="HL62" s="44">
        <v>0.30769230769230771</v>
      </c>
      <c r="HM62" s="44">
        <v>0</v>
      </c>
      <c r="HN62" s="44">
        <v>0</v>
      </c>
      <c r="HO62" s="44">
        <v>0.41666666666666669</v>
      </c>
      <c r="HP62" s="44">
        <v>2.25</v>
      </c>
      <c r="HQ62" s="44">
        <v>0.33333333333333331</v>
      </c>
      <c r="HR62" s="44">
        <v>1.0833333333333333</v>
      </c>
      <c r="HS62"/>
      <c r="HT62" s="40" t="s">
        <v>470</v>
      </c>
      <c r="HU62" s="44">
        <v>0.14705882352941177</v>
      </c>
      <c r="HV62" s="44">
        <v>0.23809523809523808</v>
      </c>
      <c r="HW62" s="44">
        <v>1.6190476190476191</v>
      </c>
      <c r="HX62" s="44">
        <v>21</v>
      </c>
      <c r="HY62" s="44">
        <v>5</v>
      </c>
      <c r="HZ62" s="44">
        <v>34</v>
      </c>
      <c r="IB62" s="40" t="s">
        <v>937</v>
      </c>
      <c r="IC62" s="44">
        <v>0.38216560509554143</v>
      </c>
      <c r="ID62" s="44">
        <v>1.1538461538461537</v>
      </c>
      <c r="IE62" s="44">
        <v>3.0192307692307692</v>
      </c>
      <c r="IF62" s="44">
        <v>52</v>
      </c>
      <c r="IG62" s="44">
        <v>60</v>
      </c>
      <c r="IH62" s="44">
        <v>157</v>
      </c>
      <c r="IJ62" s="40" t="s">
        <v>1002</v>
      </c>
      <c r="IK62" s="88">
        <v>0.51111111111111107</v>
      </c>
      <c r="IL62" s="44">
        <v>0.52272727272727271</v>
      </c>
      <c r="IM62" s="44">
        <v>1.0227272727272727</v>
      </c>
      <c r="IN62" s="44">
        <v>44</v>
      </c>
      <c r="IO62" s="44">
        <v>23</v>
      </c>
      <c r="IP62" s="44">
        <v>45</v>
      </c>
      <c r="IR62" s="40" t="s">
        <v>739</v>
      </c>
      <c r="IS62" s="40" t="s">
        <v>135</v>
      </c>
      <c r="IT62" s="44">
        <v>0.47113163972286376</v>
      </c>
      <c r="IU62" s="44">
        <v>7.2857142857142856</v>
      </c>
      <c r="IV62" s="44">
        <v>15.464285714285714</v>
      </c>
      <c r="IW62" s="44">
        <v>28</v>
      </c>
      <c r="IX62" s="44">
        <v>2018</v>
      </c>
      <c r="IY62" s="44">
        <v>204</v>
      </c>
      <c r="IZ62" s="44">
        <v>433</v>
      </c>
      <c r="JA62"/>
      <c r="JB62" s="40" t="s">
        <v>1007</v>
      </c>
      <c r="JC62" s="40" t="s">
        <v>1002</v>
      </c>
      <c r="JD62" s="44">
        <v>0.44680851063829785</v>
      </c>
      <c r="JE62" s="44">
        <v>1.826086956521739</v>
      </c>
      <c r="JF62" s="44">
        <v>4.0869565217391308</v>
      </c>
      <c r="JG62" s="44">
        <v>1997</v>
      </c>
      <c r="JH62" s="44">
        <v>42</v>
      </c>
      <c r="JI62" s="44">
        <v>94</v>
      </c>
      <c r="JL62" s="40" t="s">
        <v>371</v>
      </c>
      <c r="JM62" s="40" t="s">
        <v>330</v>
      </c>
      <c r="JN62" s="44">
        <v>0.27777777777777779</v>
      </c>
      <c r="JO62" s="44">
        <v>0.45454545454545453</v>
      </c>
      <c r="JP62" s="44">
        <v>1.6363636363636365</v>
      </c>
      <c r="JQ62" s="44">
        <v>2011</v>
      </c>
      <c r="JR62" s="44">
        <v>11</v>
      </c>
      <c r="JS62" s="44">
        <v>5</v>
      </c>
      <c r="JT62" s="44">
        <v>18</v>
      </c>
      <c r="JU62"/>
      <c r="JV62" s="40" t="s">
        <v>979</v>
      </c>
      <c r="JW62" s="40" t="s">
        <v>921</v>
      </c>
      <c r="JX62" s="44">
        <v>0.624</v>
      </c>
      <c r="JY62" s="44">
        <v>3.25</v>
      </c>
      <c r="JZ62" s="44">
        <v>5.208333333333333</v>
      </c>
      <c r="KA62" s="44">
        <v>1998</v>
      </c>
      <c r="KB62" s="44">
        <v>78</v>
      </c>
      <c r="KC62" s="44">
        <v>125</v>
      </c>
      <c r="KD62"/>
      <c r="KF62" s="40" t="s">
        <v>1094</v>
      </c>
      <c r="KG62" s="61">
        <v>9.53913043478261</v>
      </c>
      <c r="KH62" s="44">
        <v>51</v>
      </c>
      <c r="KJ62"/>
      <c r="KK62"/>
      <c r="KL62"/>
      <c r="KM62"/>
      <c r="KN62"/>
      <c r="KO62"/>
      <c r="KQ62"/>
      <c r="KR62"/>
      <c r="KS62"/>
      <c r="KT62"/>
      <c r="KU62"/>
      <c r="KV62"/>
      <c r="KX62"/>
      <c r="KY62"/>
      <c r="KZ62"/>
      <c r="LA62"/>
      <c r="LB62"/>
      <c r="LC62"/>
      <c r="LD62"/>
      <c r="LE62"/>
      <c r="LF62"/>
      <c r="LG62"/>
      <c r="LH62"/>
      <c r="LI62"/>
      <c r="LL62"/>
      <c r="LM62"/>
      <c r="LN62"/>
      <c r="LO62"/>
      <c r="LP62"/>
      <c r="LS62"/>
      <c r="LT62"/>
      <c r="LU62"/>
      <c r="LV62"/>
      <c r="LW62"/>
    </row>
    <row r="63" spans="1:335" ht="15">
      <c r="A63" s="74" t="s">
        <v>267</v>
      </c>
      <c r="B63" s="74">
        <v>2015</v>
      </c>
      <c r="C63" s="74">
        <v>2018</v>
      </c>
      <c r="D63" s="89" t="str">
        <f t="shared" si="0"/>
        <v>Kade Mcmillan, 2018</v>
      </c>
      <c r="E63" s="89" t="str">
        <f t="shared" si="1"/>
        <v>Kade Mcmillan, 2018-2015</v>
      </c>
      <c r="F63" s="74">
        <v>10</v>
      </c>
      <c r="G63" s="74">
        <v>0</v>
      </c>
      <c r="H63" s="74">
        <v>0</v>
      </c>
      <c r="I63" s="75" t="s">
        <v>120</v>
      </c>
      <c r="J63" s="74">
        <v>0</v>
      </c>
      <c r="K63" s="74">
        <v>3</v>
      </c>
      <c r="L63" s="75">
        <v>0</v>
      </c>
      <c r="M63" s="74">
        <v>0</v>
      </c>
      <c r="N63" s="74">
        <v>1</v>
      </c>
      <c r="O63" s="75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1</v>
      </c>
      <c r="V63" s="74">
        <v>1</v>
      </c>
      <c r="W63" s="74">
        <v>2</v>
      </c>
      <c r="X63" s="74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0.1</v>
      </c>
      <c r="AE63" s="76">
        <v>0.1</v>
      </c>
      <c r="AF63" s="76">
        <v>0.2</v>
      </c>
      <c r="AG63" s="76">
        <v>0</v>
      </c>
      <c r="AH63" s="69">
        <f t="shared" si="14"/>
        <v>0</v>
      </c>
      <c r="AI63" s="69">
        <f t="shared" si="15"/>
        <v>0.1</v>
      </c>
      <c r="AJ63" s="70">
        <f t="shared" si="16"/>
        <v>0</v>
      </c>
      <c r="AK63" s="69">
        <f t="shared" si="17"/>
        <v>0.3</v>
      </c>
      <c r="AM63" s="40" t="s">
        <v>1038</v>
      </c>
      <c r="AN63" s="40" t="s">
        <v>1030</v>
      </c>
      <c r="AO63" s="61">
        <v>10.529411764705882</v>
      </c>
      <c r="AP63" s="62">
        <v>0.33500000000000002</v>
      </c>
      <c r="AQ63" s="62">
        <v>0.58441558441558439</v>
      </c>
      <c r="AR63" s="44">
        <v>17</v>
      </c>
      <c r="AS63" s="44">
        <v>1996</v>
      </c>
      <c r="AT63" s="59"/>
      <c r="AU63" s="40" t="s">
        <v>977</v>
      </c>
      <c r="AV63" s="40" t="s">
        <v>964</v>
      </c>
      <c r="AW63" s="44">
        <v>240</v>
      </c>
      <c r="AX63" s="44">
        <v>0.38983050847457629</v>
      </c>
      <c r="AY63" s="44">
        <v>0.77319587628865982</v>
      </c>
      <c r="AZ63" s="44">
        <v>23</v>
      </c>
      <c r="BA63" s="44">
        <v>1998</v>
      </c>
      <c r="BB63" s="59"/>
      <c r="BC63" s="40" t="s">
        <v>130</v>
      </c>
      <c r="BD63" s="44">
        <v>4.3364485981308407</v>
      </c>
      <c r="BE63" s="44">
        <v>0.44226044226044225</v>
      </c>
      <c r="BF63" s="44">
        <v>0.39094650205761317</v>
      </c>
      <c r="BG63" s="44">
        <v>107</v>
      </c>
      <c r="BH63" s="44">
        <v>464</v>
      </c>
      <c r="BI63"/>
      <c r="BJ63" s="40" t="s">
        <v>440</v>
      </c>
      <c r="BK63" s="44">
        <v>186</v>
      </c>
      <c r="BL63" s="44">
        <v>0.36363636363636365</v>
      </c>
      <c r="BM63" s="44">
        <v>0.75</v>
      </c>
      <c r="BN63" s="44">
        <v>13</v>
      </c>
      <c r="BO63"/>
      <c r="BP63" s="40" t="s">
        <v>1281</v>
      </c>
      <c r="BQ63" s="40" t="s">
        <v>792</v>
      </c>
      <c r="BR63" s="44">
        <v>4.84</v>
      </c>
      <c r="BS63" s="44">
        <v>1.96</v>
      </c>
      <c r="BT63" s="44">
        <v>2.88</v>
      </c>
      <c r="BU63" s="44">
        <v>25</v>
      </c>
      <c r="BV63" s="44">
        <v>2022</v>
      </c>
      <c r="BX63" s="40" t="s">
        <v>309</v>
      </c>
      <c r="BY63" s="40" t="s">
        <v>277</v>
      </c>
      <c r="BZ63" s="44">
        <v>109</v>
      </c>
      <c r="CA63" s="44">
        <v>19</v>
      </c>
      <c r="CB63" s="44">
        <v>90</v>
      </c>
      <c r="CC63" s="44">
        <v>29</v>
      </c>
      <c r="CD63" s="44">
        <v>2014</v>
      </c>
      <c r="CF63" s="40" t="s">
        <v>1293</v>
      </c>
      <c r="CG63" s="44">
        <v>2.5192307692307692</v>
      </c>
      <c r="CH63" s="44">
        <v>0.98076923076923073</v>
      </c>
      <c r="CI63" s="44">
        <v>1.5384615384615385</v>
      </c>
      <c r="CJ63" s="44">
        <v>52</v>
      </c>
      <c r="CK63" s="44">
        <v>131</v>
      </c>
      <c r="CL63" s="44">
        <v>51</v>
      </c>
      <c r="CM63" s="44">
        <v>80</v>
      </c>
      <c r="CO63" s="40" t="s">
        <v>467</v>
      </c>
      <c r="CP63" s="44">
        <v>103</v>
      </c>
      <c r="CQ63" s="44">
        <v>44</v>
      </c>
      <c r="CR63" s="44">
        <v>59</v>
      </c>
      <c r="CS63" s="44">
        <v>45</v>
      </c>
      <c r="CU63" s="40" t="s">
        <v>431</v>
      </c>
      <c r="CV63" s="40" t="s">
        <v>423</v>
      </c>
      <c r="CW63" s="44">
        <v>2.375</v>
      </c>
      <c r="CX63" s="44">
        <v>2</v>
      </c>
      <c r="CY63" s="44">
        <v>24</v>
      </c>
      <c r="CZ63" s="44">
        <v>2007</v>
      </c>
      <c r="DB63" s="40" t="s">
        <v>1240</v>
      </c>
      <c r="DC63" s="40" t="s">
        <v>735</v>
      </c>
      <c r="DD63" s="44">
        <v>58</v>
      </c>
      <c r="DE63" s="44">
        <v>29</v>
      </c>
      <c r="DF63" s="44">
        <v>21</v>
      </c>
      <c r="DG63" s="44">
        <v>2021</v>
      </c>
      <c r="DI63" s="40" t="s">
        <v>1294</v>
      </c>
      <c r="DJ63" s="44">
        <v>0.91176470588235292</v>
      </c>
      <c r="DK63" s="44">
        <v>0.58823529411764708</v>
      </c>
      <c r="DL63" s="44">
        <v>34</v>
      </c>
      <c r="DM63" s="44">
        <v>31</v>
      </c>
      <c r="DN63" s="44">
        <v>20</v>
      </c>
      <c r="DO63"/>
      <c r="DP63" s="40" t="s">
        <v>1268</v>
      </c>
      <c r="DQ63" s="44">
        <v>42</v>
      </c>
      <c r="DR63" s="44">
        <v>40</v>
      </c>
      <c r="DS63" s="44">
        <v>51</v>
      </c>
      <c r="DT63"/>
      <c r="DU63" s="40" t="s">
        <v>305</v>
      </c>
      <c r="DV63" s="40" t="s">
        <v>304</v>
      </c>
      <c r="DW63" s="44">
        <v>1.8333333333333333</v>
      </c>
      <c r="DX63" s="44">
        <v>2.0666666666666669</v>
      </c>
      <c r="DY63" s="44">
        <v>30</v>
      </c>
      <c r="DZ63" s="44">
        <v>2014</v>
      </c>
      <c r="EA63"/>
      <c r="EB63" s="40" t="s">
        <v>1133</v>
      </c>
      <c r="EC63" s="40" t="s">
        <v>1098</v>
      </c>
      <c r="ED63" s="44">
        <v>40</v>
      </c>
      <c r="EE63" s="44"/>
      <c r="EF63" s="44">
        <v>23</v>
      </c>
      <c r="EG63" s="44">
        <v>1993</v>
      </c>
      <c r="EI63" s="40" t="s">
        <v>1266</v>
      </c>
      <c r="EJ63" s="44">
        <v>0.91666666666666663</v>
      </c>
      <c r="EK63" s="44">
        <v>1.1666666666666667</v>
      </c>
      <c r="EL63" s="44">
        <v>60</v>
      </c>
      <c r="EM63" s="44">
        <v>55</v>
      </c>
      <c r="EN63" s="44">
        <v>70</v>
      </c>
      <c r="EO63"/>
      <c r="EP63" s="40" t="s">
        <v>333</v>
      </c>
      <c r="EQ63" s="44">
        <v>46</v>
      </c>
      <c r="ER63" s="44">
        <v>32</v>
      </c>
      <c r="ES63" s="44">
        <v>74</v>
      </c>
      <c r="ET63"/>
      <c r="EU63" s="40" t="s">
        <v>737</v>
      </c>
      <c r="EV63" s="40" t="s">
        <v>130</v>
      </c>
      <c r="EW63" s="44">
        <v>0.10714285714285714</v>
      </c>
      <c r="EX63" s="44">
        <v>1.7857142857142858</v>
      </c>
      <c r="EY63" s="44">
        <v>28</v>
      </c>
      <c r="EZ63" s="44">
        <v>2018</v>
      </c>
      <c r="FB63" s="40" t="s">
        <v>799</v>
      </c>
      <c r="FC63" s="40" t="s">
        <v>794</v>
      </c>
      <c r="FD63" s="44">
        <v>2</v>
      </c>
      <c r="FE63" s="44">
        <v>36</v>
      </c>
      <c r="FF63" s="44">
        <v>27</v>
      </c>
      <c r="FG63" s="44">
        <v>2019</v>
      </c>
      <c r="FI63" s="40" t="s">
        <v>543</v>
      </c>
      <c r="FJ63" s="44">
        <v>0</v>
      </c>
      <c r="FK63" s="44">
        <v>0.54545454545454541</v>
      </c>
      <c r="FL63" s="44">
        <v>11</v>
      </c>
      <c r="FM63" s="44">
        <v>0</v>
      </c>
      <c r="FN63" s="44">
        <v>6</v>
      </c>
      <c r="FO63"/>
      <c r="FP63" s="40" t="s">
        <v>436</v>
      </c>
      <c r="FQ63" s="44"/>
      <c r="FR63" s="44"/>
      <c r="FS63" s="44">
        <v>51</v>
      </c>
      <c r="FU63" s="274" t="s">
        <v>370</v>
      </c>
      <c r="FV63" s="274" t="s">
        <v>308</v>
      </c>
      <c r="FW63" s="294">
        <v>0.34285714285714286</v>
      </c>
      <c r="FX63" s="281">
        <v>2.0588235294117645</v>
      </c>
      <c r="FY63" s="281">
        <v>0.70588235294117652</v>
      </c>
      <c r="FZ63" s="281">
        <v>17</v>
      </c>
      <c r="GA63" s="281">
        <v>2011</v>
      </c>
      <c r="GB63" s="281">
        <v>12</v>
      </c>
      <c r="GC63" s="282">
        <v>35</v>
      </c>
      <c r="GJ63" s="274" t="s">
        <v>520</v>
      </c>
      <c r="GK63" s="274" t="s">
        <v>131</v>
      </c>
      <c r="GL63" s="280">
        <v>0.30612244897959184</v>
      </c>
      <c r="GM63" s="281">
        <v>2.5</v>
      </c>
      <c r="GN63" s="281">
        <v>8.1666666666666661</v>
      </c>
      <c r="GO63" s="281">
        <v>2017</v>
      </c>
      <c r="GP63" s="281">
        <v>60</v>
      </c>
      <c r="GQ63" s="282">
        <v>196</v>
      </c>
      <c r="GS63" s="274" t="s">
        <v>520</v>
      </c>
      <c r="GT63" s="274" t="s">
        <v>131</v>
      </c>
      <c r="GU63" s="280">
        <v>0.30612244897959184</v>
      </c>
      <c r="GV63" s="281">
        <v>60</v>
      </c>
      <c r="GW63" s="281">
        <v>196</v>
      </c>
      <c r="GX63" s="282">
        <v>2017</v>
      </c>
      <c r="GZ63" s="40" t="s">
        <v>681</v>
      </c>
      <c r="HA63" s="44">
        <v>0</v>
      </c>
      <c r="HB63" s="44">
        <v>1</v>
      </c>
      <c r="HC63" s="44">
        <v>2</v>
      </c>
      <c r="HD63" s="44">
        <v>8</v>
      </c>
      <c r="HE63" s="44">
        <v>1</v>
      </c>
      <c r="HF63" s="44">
        <v>5</v>
      </c>
      <c r="HG63" s="44">
        <v>2</v>
      </c>
      <c r="HH63" s="44">
        <v>9</v>
      </c>
      <c r="HI63" s="44">
        <v>13</v>
      </c>
      <c r="HJ63" s="44">
        <v>0</v>
      </c>
      <c r="HK63" s="44">
        <v>0.22222222222222221</v>
      </c>
      <c r="HL63" s="44">
        <v>0.2</v>
      </c>
      <c r="HM63" s="44">
        <v>0</v>
      </c>
      <c r="HN63" s="44">
        <v>7.6923076923076927E-2</v>
      </c>
      <c r="HO63" s="44">
        <v>0.15384615384615385</v>
      </c>
      <c r="HP63" s="44">
        <v>0.69230769230769229</v>
      </c>
      <c r="HQ63" s="44">
        <v>7.6923076923076927E-2</v>
      </c>
      <c r="HR63" s="44">
        <v>0.38461538461538464</v>
      </c>
      <c r="HS63"/>
      <c r="HT63" s="40" t="s">
        <v>939</v>
      </c>
      <c r="HU63" s="44">
        <v>0.10714285714285714</v>
      </c>
      <c r="HV63" s="44">
        <v>0.15</v>
      </c>
      <c r="HW63" s="44">
        <v>1.4</v>
      </c>
      <c r="HX63" s="44">
        <v>20</v>
      </c>
      <c r="HY63" s="44">
        <v>3</v>
      </c>
      <c r="HZ63" s="44">
        <v>28</v>
      </c>
      <c r="IB63" s="40" t="s">
        <v>424</v>
      </c>
      <c r="IC63" s="44">
        <v>0.38144329896907214</v>
      </c>
      <c r="ID63" s="44">
        <v>0.84090909090909094</v>
      </c>
      <c r="IE63" s="44">
        <v>2.2045454545454546</v>
      </c>
      <c r="IF63" s="44">
        <v>44</v>
      </c>
      <c r="IG63" s="44">
        <v>37</v>
      </c>
      <c r="IH63" s="44">
        <v>97</v>
      </c>
      <c r="IJ63" s="40" t="s">
        <v>923</v>
      </c>
      <c r="IK63" s="88">
        <v>0.5</v>
      </c>
      <c r="IL63" s="44">
        <v>1.375</v>
      </c>
      <c r="IM63" s="44">
        <v>2.75</v>
      </c>
      <c r="IN63" s="44">
        <v>32</v>
      </c>
      <c r="IO63" s="44">
        <v>44</v>
      </c>
      <c r="IP63" s="44">
        <v>88</v>
      </c>
      <c r="IR63" s="40" t="s">
        <v>975</v>
      </c>
      <c r="IS63" s="40" t="s">
        <v>962</v>
      </c>
      <c r="IT63" s="44">
        <v>0.47058823529411764</v>
      </c>
      <c r="IU63" s="44">
        <v>3.4782608695652173</v>
      </c>
      <c r="IV63" s="44">
        <v>7.3913043478260869</v>
      </c>
      <c r="IW63" s="44">
        <v>23</v>
      </c>
      <c r="IX63" s="44">
        <v>1998</v>
      </c>
      <c r="IY63" s="44">
        <v>80</v>
      </c>
      <c r="IZ63" s="44">
        <v>170</v>
      </c>
      <c r="JA63"/>
      <c r="JB63" s="40" t="s">
        <v>1136</v>
      </c>
      <c r="JC63" s="40" t="s">
        <v>1097</v>
      </c>
      <c r="JD63" s="44">
        <v>0.44444444444444442</v>
      </c>
      <c r="JE63" s="44">
        <v>0.90909090909090906</v>
      </c>
      <c r="JF63" s="44">
        <v>2.0454545454545454</v>
      </c>
      <c r="JG63" s="44">
        <v>1993</v>
      </c>
      <c r="JH63" s="44">
        <v>20</v>
      </c>
      <c r="JI63" s="44">
        <v>45</v>
      </c>
      <c r="JL63" s="40" t="s">
        <v>369</v>
      </c>
      <c r="JM63" s="40" t="s">
        <v>325</v>
      </c>
      <c r="JN63" s="44">
        <v>0.66666666666666663</v>
      </c>
      <c r="JO63" s="44">
        <v>0.35294117647058826</v>
      </c>
      <c r="JP63" s="44">
        <v>0.52941176470588236</v>
      </c>
      <c r="JQ63" s="44">
        <v>2010</v>
      </c>
      <c r="JR63" s="44">
        <v>17</v>
      </c>
      <c r="JS63" s="44">
        <v>6</v>
      </c>
      <c r="JT63" s="44">
        <v>9</v>
      </c>
      <c r="JU63"/>
      <c r="JV63" s="40" t="s">
        <v>1134</v>
      </c>
      <c r="JW63" s="40" t="s">
        <v>1096</v>
      </c>
      <c r="JX63" s="44">
        <v>0.62385321100917435</v>
      </c>
      <c r="JY63" s="44">
        <v>2.9565217391304346</v>
      </c>
      <c r="JZ63" s="44">
        <v>4.7391304347826084</v>
      </c>
      <c r="KA63" s="44">
        <v>1993</v>
      </c>
      <c r="KB63" s="44">
        <v>68</v>
      </c>
      <c r="KC63" s="44">
        <v>109</v>
      </c>
      <c r="KD63"/>
      <c r="KF63" s="40" t="s">
        <v>969</v>
      </c>
      <c r="KG63" s="61">
        <v>9.0833333333333339</v>
      </c>
      <c r="KH63" s="44">
        <v>24</v>
      </c>
      <c r="KJ63"/>
      <c r="KK63"/>
      <c r="KL63"/>
      <c r="KM63"/>
      <c r="KN63"/>
      <c r="KO63"/>
      <c r="KQ63"/>
      <c r="KR63"/>
      <c r="KS63"/>
      <c r="KT63"/>
      <c r="KU63"/>
      <c r="KV63"/>
      <c r="KX63"/>
      <c r="KY63"/>
      <c r="KZ63"/>
      <c r="LA63"/>
      <c r="LB63"/>
      <c r="LC63"/>
      <c r="LD63"/>
      <c r="LE63"/>
      <c r="LF63"/>
      <c r="LG63"/>
      <c r="LH63"/>
      <c r="LI63"/>
      <c r="LL63"/>
      <c r="LM63"/>
      <c r="LN63"/>
      <c r="LO63"/>
      <c r="LP63"/>
      <c r="LS63"/>
      <c r="LT63"/>
      <c r="LU63"/>
      <c r="LV63"/>
      <c r="LW63"/>
    </row>
    <row r="64" spans="1:335" ht="15">
      <c r="A64" s="74" t="s">
        <v>268</v>
      </c>
      <c r="B64" s="74">
        <v>2015</v>
      </c>
      <c r="C64" s="74">
        <v>2018</v>
      </c>
      <c r="D64" s="89" t="str">
        <f t="shared" si="0"/>
        <v>Maxx Cowger, 2018</v>
      </c>
      <c r="E64" s="89" t="str">
        <f t="shared" si="1"/>
        <v>Maxx Cowger, 2018-2015</v>
      </c>
      <c r="F64" s="74">
        <v>9</v>
      </c>
      <c r="G64" s="74">
        <v>0</v>
      </c>
      <c r="H64" s="74">
        <v>0</v>
      </c>
      <c r="I64" s="75" t="s">
        <v>120</v>
      </c>
      <c r="J64" s="74">
        <v>0</v>
      </c>
      <c r="K64" s="74">
        <v>1</v>
      </c>
      <c r="L64" s="75">
        <v>0</v>
      </c>
      <c r="M64" s="74">
        <v>0</v>
      </c>
      <c r="N64" s="74">
        <v>1</v>
      </c>
      <c r="O64" s="75">
        <v>0</v>
      </c>
      <c r="P64" s="74">
        <v>0</v>
      </c>
      <c r="Q64" s="74">
        <v>0</v>
      </c>
      <c r="R64" s="74">
        <v>2</v>
      </c>
      <c r="S64" s="74">
        <v>2</v>
      </c>
      <c r="T64" s="74">
        <v>1</v>
      </c>
      <c r="U64" s="74">
        <v>0</v>
      </c>
      <c r="V64" s="74">
        <v>0</v>
      </c>
      <c r="W64" s="74">
        <v>2</v>
      </c>
      <c r="X64" s="74">
        <v>1</v>
      </c>
      <c r="Y64" s="76">
        <v>0</v>
      </c>
      <c r="Z64" s="76">
        <v>0</v>
      </c>
      <c r="AA64" s="76">
        <v>0.22222222222222221</v>
      </c>
      <c r="AB64" s="76">
        <v>0.22222222222222221</v>
      </c>
      <c r="AC64" s="76">
        <v>0.1111111111111111</v>
      </c>
      <c r="AD64" s="76">
        <v>0</v>
      </c>
      <c r="AE64" s="76">
        <v>0</v>
      </c>
      <c r="AF64" s="76">
        <v>0.22222222222222221</v>
      </c>
      <c r="AG64" s="76">
        <v>0.1111111111111111</v>
      </c>
      <c r="AH64" s="69">
        <f t="shared" si="14"/>
        <v>0</v>
      </c>
      <c r="AI64" s="69">
        <f t="shared" si="15"/>
        <v>0.1111111111111111</v>
      </c>
      <c r="AJ64" s="70">
        <f t="shared" si="16"/>
        <v>0</v>
      </c>
      <c r="AK64" s="69">
        <f t="shared" si="17"/>
        <v>0.1111111111111111</v>
      </c>
      <c r="AM64" s="40" t="s">
        <v>1102</v>
      </c>
      <c r="AN64" s="40" t="s">
        <v>1097</v>
      </c>
      <c r="AO64" s="61">
        <v>10.5</v>
      </c>
      <c r="AP64" s="62">
        <v>0.44827586206896552</v>
      </c>
      <c r="AQ64" s="62">
        <v>0.68055555555555558</v>
      </c>
      <c r="AR64" s="44">
        <v>22</v>
      </c>
      <c r="AS64" s="44">
        <v>1994</v>
      </c>
      <c r="AT64" s="59"/>
      <c r="AU64" s="40" t="s">
        <v>1185</v>
      </c>
      <c r="AV64" s="40" t="s">
        <v>1155</v>
      </c>
      <c r="AW64" s="44">
        <v>232</v>
      </c>
      <c r="AX64" s="44">
        <v>0.51515151515151514</v>
      </c>
      <c r="AY64" s="44">
        <v>0.68235294117647061</v>
      </c>
      <c r="AZ64" s="44">
        <v>23</v>
      </c>
      <c r="BA64" s="44">
        <v>1991</v>
      </c>
      <c r="BB64" s="59"/>
      <c r="BC64" s="40" t="s">
        <v>1002</v>
      </c>
      <c r="BD64" s="44">
        <v>4.0227272727272725</v>
      </c>
      <c r="BE64" s="44">
        <v>0.42592592592592593</v>
      </c>
      <c r="BF64" s="44">
        <v>0.51111111111111107</v>
      </c>
      <c r="BG64" s="44">
        <v>44</v>
      </c>
      <c r="BH64" s="44">
        <v>177</v>
      </c>
      <c r="BI64"/>
      <c r="BJ64" s="40" t="s">
        <v>1060</v>
      </c>
      <c r="BK64" s="44">
        <v>179</v>
      </c>
      <c r="BL64" s="44">
        <v>0.39153439153439151</v>
      </c>
      <c r="BM64" s="44">
        <v>0.39743589743589741</v>
      </c>
      <c r="BN64" s="44">
        <v>48</v>
      </c>
      <c r="BO64"/>
      <c r="BP64" s="40" t="s">
        <v>736</v>
      </c>
      <c r="BQ64" s="40" t="s">
        <v>533</v>
      </c>
      <c r="BR64" s="44">
        <v>4.7391304347826084</v>
      </c>
      <c r="BS64" s="44">
        <v>1.8695652173913044</v>
      </c>
      <c r="BT64" s="44">
        <v>2.8695652173913042</v>
      </c>
      <c r="BU64" s="44">
        <v>23</v>
      </c>
      <c r="BV64" s="44">
        <v>2018</v>
      </c>
      <c r="BX64" s="40" t="s">
        <v>349</v>
      </c>
      <c r="BY64" s="40" t="s">
        <v>304</v>
      </c>
      <c r="BZ64" s="44">
        <v>109</v>
      </c>
      <c r="CA64" s="44">
        <v>34</v>
      </c>
      <c r="CB64" s="44">
        <v>75</v>
      </c>
      <c r="CC64" s="44">
        <v>17</v>
      </c>
      <c r="CD64" s="44">
        <v>2011</v>
      </c>
      <c r="CF64" s="40" t="s">
        <v>680</v>
      </c>
      <c r="CG64" s="44">
        <v>2.5</v>
      </c>
      <c r="CH64" s="44">
        <v>0.75</v>
      </c>
      <c r="CI64" s="44">
        <v>1.75</v>
      </c>
      <c r="CJ64" s="44">
        <v>12</v>
      </c>
      <c r="CK64" s="44">
        <v>30</v>
      </c>
      <c r="CL64" s="44">
        <v>9</v>
      </c>
      <c r="CM64" s="44">
        <v>21</v>
      </c>
      <c r="CO64" s="40" t="s">
        <v>1268</v>
      </c>
      <c r="CP64" s="44">
        <v>100</v>
      </c>
      <c r="CQ64" s="44">
        <v>33</v>
      </c>
      <c r="CR64" s="44">
        <v>67</v>
      </c>
      <c r="CS64" s="44">
        <v>51</v>
      </c>
      <c r="CU64" s="40" t="s">
        <v>1130</v>
      </c>
      <c r="CV64" s="40" t="s">
        <v>1091</v>
      </c>
      <c r="CW64" s="44">
        <v>2.347826086956522</v>
      </c>
      <c r="CX64" s="44">
        <v>3.0869565217391304</v>
      </c>
      <c r="CY64" s="44">
        <v>23</v>
      </c>
      <c r="CZ64" s="44">
        <v>1993</v>
      </c>
      <c r="DB64" s="40" t="s">
        <v>431</v>
      </c>
      <c r="DC64" s="40" t="s">
        <v>423</v>
      </c>
      <c r="DD64" s="44">
        <v>57</v>
      </c>
      <c r="DE64" s="44">
        <v>48</v>
      </c>
      <c r="DF64" s="44">
        <v>24</v>
      </c>
      <c r="DG64" s="44">
        <v>2007</v>
      </c>
      <c r="DI64" s="40" t="s">
        <v>325</v>
      </c>
      <c r="DJ64" s="44">
        <v>0.86021505376344087</v>
      </c>
      <c r="DK64" s="44">
        <v>1.881720430107527</v>
      </c>
      <c r="DL64" s="44">
        <v>93</v>
      </c>
      <c r="DM64" s="44">
        <v>80</v>
      </c>
      <c r="DN64" s="44">
        <v>175</v>
      </c>
      <c r="DO64"/>
      <c r="DP64" s="40" t="s">
        <v>793</v>
      </c>
      <c r="DQ64" s="44">
        <v>40</v>
      </c>
      <c r="DR64" s="44">
        <v>43</v>
      </c>
      <c r="DS64" s="44">
        <v>76</v>
      </c>
      <c r="DT64"/>
      <c r="DU64" s="40" t="s">
        <v>253</v>
      </c>
      <c r="DV64" s="40" t="s">
        <v>133</v>
      </c>
      <c r="DW64" s="44">
        <v>1.8148148148148149</v>
      </c>
      <c r="DX64" s="44">
        <v>2.2592592592592591</v>
      </c>
      <c r="DY64" s="44">
        <v>27</v>
      </c>
      <c r="DZ64" s="44">
        <v>2016</v>
      </c>
      <c r="EA64"/>
      <c r="EB64" s="40" t="s">
        <v>1211</v>
      </c>
      <c r="EC64" s="40" t="s">
        <v>794</v>
      </c>
      <c r="ED64" s="44">
        <v>40</v>
      </c>
      <c r="EE64" s="44">
        <v>22</v>
      </c>
      <c r="EF64" s="44">
        <v>25</v>
      </c>
      <c r="EG64" s="44">
        <v>2020</v>
      </c>
      <c r="EI64" s="40" t="s">
        <v>969</v>
      </c>
      <c r="EJ64" s="44">
        <v>0.91666666666666663</v>
      </c>
      <c r="EK64" s="44">
        <v>0</v>
      </c>
      <c r="EL64" s="44">
        <v>24</v>
      </c>
      <c r="EM64" s="44">
        <v>22</v>
      </c>
      <c r="EN64" s="44"/>
      <c r="EO64"/>
      <c r="EP64" s="40" t="s">
        <v>1002</v>
      </c>
      <c r="EQ64" s="44">
        <v>46</v>
      </c>
      <c r="ER64" s="44"/>
      <c r="ES64" s="44">
        <v>44</v>
      </c>
      <c r="ET64"/>
      <c r="EU64" s="40" t="s">
        <v>494</v>
      </c>
      <c r="EV64" s="40" t="s">
        <v>465</v>
      </c>
      <c r="EW64" s="44">
        <v>0.10526315789473684</v>
      </c>
      <c r="EX64" s="44">
        <v>0.78947368421052633</v>
      </c>
      <c r="EY64" s="44">
        <v>19</v>
      </c>
      <c r="EZ64" s="44">
        <v>2009</v>
      </c>
      <c r="FB64" s="40" t="s">
        <v>776</v>
      </c>
      <c r="FC64" s="40" t="s">
        <v>131</v>
      </c>
      <c r="FD64" s="44">
        <v>2</v>
      </c>
      <c r="FE64" s="44">
        <v>46</v>
      </c>
      <c r="FF64" s="44">
        <v>27</v>
      </c>
      <c r="FG64" s="44">
        <v>2019</v>
      </c>
      <c r="FI64" s="40" t="s">
        <v>471</v>
      </c>
      <c r="FJ64" s="44">
        <v>0</v>
      </c>
      <c r="FK64" s="44">
        <v>0</v>
      </c>
      <c r="FL64" s="44">
        <v>12</v>
      </c>
      <c r="FM64" s="44"/>
      <c r="FN64" s="44"/>
      <c r="FO64"/>
      <c r="FP64" s="40" t="s">
        <v>1153</v>
      </c>
      <c r="FQ64" s="44"/>
      <c r="FR64" s="44"/>
      <c r="FS64" s="44">
        <v>62</v>
      </c>
      <c r="FU64" s="274" t="s">
        <v>979</v>
      </c>
      <c r="FV64" s="274" t="s">
        <v>921</v>
      </c>
      <c r="FW64" s="294">
        <v>0.34210526315789475</v>
      </c>
      <c r="FX64" s="281">
        <v>1.5833333333333333</v>
      </c>
      <c r="FY64" s="281">
        <v>0.54166666666666663</v>
      </c>
      <c r="FZ64" s="281">
        <v>24</v>
      </c>
      <c r="GA64" s="281">
        <v>1998</v>
      </c>
      <c r="GB64" s="281">
        <v>13</v>
      </c>
      <c r="GC64" s="282">
        <v>38</v>
      </c>
      <c r="GJ64" s="274" t="s">
        <v>1134</v>
      </c>
      <c r="GK64" s="274" t="s">
        <v>1096</v>
      </c>
      <c r="GL64" s="280">
        <v>0.30434782608695654</v>
      </c>
      <c r="GM64" s="281">
        <v>0.60869565217391308</v>
      </c>
      <c r="GN64" s="281">
        <v>2</v>
      </c>
      <c r="GO64" s="281">
        <v>1993</v>
      </c>
      <c r="GP64" s="281">
        <v>14</v>
      </c>
      <c r="GQ64" s="282">
        <v>46</v>
      </c>
      <c r="GS64" s="274" t="s">
        <v>1134</v>
      </c>
      <c r="GT64" s="274" t="s">
        <v>1096</v>
      </c>
      <c r="GU64" s="280">
        <v>0.30434782608695654</v>
      </c>
      <c r="GV64" s="281">
        <v>14</v>
      </c>
      <c r="GW64" s="281">
        <v>46</v>
      </c>
      <c r="GX64" s="282">
        <v>1993</v>
      </c>
      <c r="GZ64" s="40" t="s">
        <v>684</v>
      </c>
      <c r="HA64" s="44">
        <v>3</v>
      </c>
      <c r="HB64" s="44">
        <v>9</v>
      </c>
      <c r="HC64" s="44">
        <v>7</v>
      </c>
      <c r="HD64" s="44">
        <v>34</v>
      </c>
      <c r="HE64" s="44">
        <v>5</v>
      </c>
      <c r="HF64" s="44">
        <v>12</v>
      </c>
      <c r="HG64" s="44">
        <v>10</v>
      </c>
      <c r="HH64" s="44">
        <v>43</v>
      </c>
      <c r="HI64" s="44">
        <v>39</v>
      </c>
      <c r="HJ64" s="44">
        <v>0.33333333333333331</v>
      </c>
      <c r="HK64" s="44">
        <v>0.23255813953488372</v>
      </c>
      <c r="HL64" s="44">
        <v>0.41666666666666669</v>
      </c>
      <c r="HM64" s="44">
        <v>7.6923076923076927E-2</v>
      </c>
      <c r="HN64" s="44">
        <v>0.23076923076923078</v>
      </c>
      <c r="HO64" s="44">
        <v>0.25641025641025639</v>
      </c>
      <c r="HP64" s="44">
        <v>1.1025641025641026</v>
      </c>
      <c r="HQ64" s="44">
        <v>0.12820512820512819</v>
      </c>
      <c r="HR64" s="44">
        <v>0.30769230769230771</v>
      </c>
      <c r="HS64"/>
      <c r="HT64" s="40" t="s">
        <v>536</v>
      </c>
      <c r="HU64" s="44">
        <v>8.6956521739130432E-2</v>
      </c>
      <c r="HV64" s="44">
        <v>2.5974025974025976E-2</v>
      </c>
      <c r="HW64" s="44">
        <v>0.29870129870129869</v>
      </c>
      <c r="HX64" s="44">
        <v>77</v>
      </c>
      <c r="HY64" s="44">
        <v>2</v>
      </c>
      <c r="HZ64" s="44">
        <v>23</v>
      </c>
      <c r="IB64" s="40" t="s">
        <v>1001</v>
      </c>
      <c r="IC64" s="44">
        <v>0.3783783783783784</v>
      </c>
      <c r="ID64" s="44">
        <v>1</v>
      </c>
      <c r="IE64" s="44">
        <v>2.6428571428571428</v>
      </c>
      <c r="IF64" s="44">
        <v>56</v>
      </c>
      <c r="IG64" s="44">
        <v>56</v>
      </c>
      <c r="IH64" s="44">
        <v>148</v>
      </c>
      <c r="IJ64" s="40" t="s">
        <v>1292</v>
      </c>
      <c r="IK64" s="88">
        <v>0.5</v>
      </c>
      <c r="IL64" s="44">
        <v>0.48936170212765956</v>
      </c>
      <c r="IM64" s="44">
        <v>0.97872340425531912</v>
      </c>
      <c r="IN64" s="44">
        <v>47</v>
      </c>
      <c r="IO64" s="44">
        <v>23</v>
      </c>
      <c r="IP64" s="44">
        <v>46</v>
      </c>
      <c r="IR64" s="40" t="s">
        <v>1296</v>
      </c>
      <c r="IS64" s="40" t="s">
        <v>1262</v>
      </c>
      <c r="IT64" s="44">
        <v>0.46808510638297873</v>
      </c>
      <c r="IU64" s="44">
        <v>1.6296296296296295</v>
      </c>
      <c r="IV64" s="44">
        <v>3.4814814814814814</v>
      </c>
      <c r="IW64" s="44">
        <v>27</v>
      </c>
      <c r="IX64" s="44">
        <v>2022</v>
      </c>
      <c r="IY64" s="44">
        <v>44</v>
      </c>
      <c r="IZ64" s="44">
        <v>94</v>
      </c>
      <c r="JA64"/>
      <c r="JB64" s="40" t="s">
        <v>447</v>
      </c>
      <c r="JC64" s="40" t="s">
        <v>448</v>
      </c>
      <c r="JD64" s="44">
        <v>0.44303797468354428</v>
      </c>
      <c r="JE64" s="44">
        <v>2.0588235294117645</v>
      </c>
      <c r="JF64" s="44">
        <v>4.6470588235294121</v>
      </c>
      <c r="JG64" s="44">
        <v>2011</v>
      </c>
      <c r="JH64" s="44">
        <v>35</v>
      </c>
      <c r="JI64" s="44">
        <v>79</v>
      </c>
      <c r="JL64" s="40" t="s">
        <v>388</v>
      </c>
      <c r="JM64" s="40" t="s">
        <v>387</v>
      </c>
      <c r="JN64" s="44">
        <v>0.6160714285714286</v>
      </c>
      <c r="JO64" s="44">
        <v>5.75</v>
      </c>
      <c r="JP64" s="44">
        <v>9.3333333333333339</v>
      </c>
      <c r="JQ64" s="44">
        <v>2009</v>
      </c>
      <c r="JR64" s="44">
        <v>24</v>
      </c>
      <c r="JS64" s="44">
        <v>138</v>
      </c>
      <c r="JT64" s="44">
        <v>224</v>
      </c>
      <c r="JU64"/>
      <c r="JV64" s="40" t="s">
        <v>254</v>
      </c>
      <c r="JW64" s="40" t="s">
        <v>132</v>
      </c>
      <c r="JX64" s="44">
        <v>0.62337662337662336</v>
      </c>
      <c r="JY64" s="44">
        <v>1.7777777777777777</v>
      </c>
      <c r="JZ64" s="44">
        <v>2.8518518518518516</v>
      </c>
      <c r="KA64" s="44">
        <v>2016</v>
      </c>
      <c r="KB64" s="44">
        <v>48</v>
      </c>
      <c r="KC64" s="44">
        <v>77</v>
      </c>
      <c r="KD64"/>
      <c r="KF64" s="40" t="s">
        <v>937</v>
      </c>
      <c r="KG64" s="61">
        <v>9.0191387559808618</v>
      </c>
      <c r="KH64" s="44">
        <v>52</v>
      </c>
      <c r="KJ64"/>
      <c r="KK64"/>
      <c r="KL64"/>
      <c r="KM64"/>
      <c r="KN64"/>
      <c r="KO64"/>
      <c r="KQ64"/>
      <c r="KR64"/>
      <c r="KS64"/>
      <c r="KT64"/>
      <c r="KU64"/>
      <c r="KV64"/>
      <c r="KX64"/>
      <c r="KY64"/>
      <c r="KZ64"/>
      <c r="LA64"/>
      <c r="LB64"/>
      <c r="LC64"/>
      <c r="LD64"/>
      <c r="LE64"/>
      <c r="LF64"/>
      <c r="LG64"/>
      <c r="LH64"/>
      <c r="LI64"/>
      <c r="LL64"/>
      <c r="LM64"/>
      <c r="LN64"/>
      <c r="LO64"/>
      <c r="LP64"/>
      <c r="LS64"/>
      <c r="LT64"/>
      <c r="LU64"/>
      <c r="LV64"/>
      <c r="LW64"/>
    </row>
    <row r="65" spans="1:335" ht="15">
      <c r="A65" s="74" t="s">
        <v>269</v>
      </c>
      <c r="B65" s="74">
        <v>2015</v>
      </c>
      <c r="C65" s="74">
        <v>2015</v>
      </c>
      <c r="D65" s="89" t="str">
        <f t="shared" si="0"/>
        <v>Jett Materi, 2015</v>
      </c>
      <c r="E65" s="89" t="str">
        <f t="shared" si="1"/>
        <v>Jett Materi, 2015-2015</v>
      </c>
      <c r="F65" s="74">
        <v>27</v>
      </c>
      <c r="G65" s="74">
        <v>23</v>
      </c>
      <c r="H65" s="74">
        <v>77</v>
      </c>
      <c r="I65" s="75">
        <v>0.29870129870129869</v>
      </c>
      <c r="J65" s="74">
        <v>95</v>
      </c>
      <c r="K65" s="74">
        <v>237</v>
      </c>
      <c r="L65" s="75">
        <v>0.40084388185654007</v>
      </c>
      <c r="M65" s="74">
        <v>75</v>
      </c>
      <c r="N65" s="74">
        <v>145</v>
      </c>
      <c r="O65" s="75">
        <v>0.51724137931034486</v>
      </c>
      <c r="P65" s="74">
        <v>334</v>
      </c>
      <c r="Q65" s="74">
        <v>40</v>
      </c>
      <c r="R65" s="74">
        <v>70</v>
      </c>
      <c r="S65" s="74">
        <v>110</v>
      </c>
      <c r="T65" s="74">
        <v>95</v>
      </c>
      <c r="U65" s="74">
        <v>67</v>
      </c>
      <c r="V65" s="74">
        <v>4</v>
      </c>
      <c r="W65" s="74">
        <v>93</v>
      </c>
      <c r="X65" s="74">
        <v>60</v>
      </c>
      <c r="Y65" s="76">
        <v>12.37037037037037</v>
      </c>
      <c r="Z65" s="76">
        <v>1.4814814814814814</v>
      </c>
      <c r="AA65" s="76">
        <v>2.5925925925925926</v>
      </c>
      <c r="AB65" s="76">
        <v>4.0740740740740744</v>
      </c>
      <c r="AC65" s="76">
        <v>3.5185185185185186</v>
      </c>
      <c r="AD65" s="76">
        <v>2.4814814814814814</v>
      </c>
      <c r="AE65" s="76">
        <v>0.14814814814814814</v>
      </c>
      <c r="AF65" s="76">
        <v>3.4444444444444446</v>
      </c>
      <c r="AG65" s="76">
        <v>2.2222222222222223</v>
      </c>
      <c r="AH65" s="69">
        <f t="shared" si="14"/>
        <v>2.8518518518518516</v>
      </c>
      <c r="AI65" s="69">
        <f t="shared" si="15"/>
        <v>5.3703703703703702</v>
      </c>
      <c r="AJ65" s="70">
        <f t="shared" si="16"/>
        <v>0.37579617834394907</v>
      </c>
      <c r="AK65" s="69">
        <f t="shared" si="17"/>
        <v>11.62962962962963</v>
      </c>
      <c r="AM65" s="40" t="s">
        <v>1158</v>
      </c>
      <c r="AN65" s="40" t="s">
        <v>1157</v>
      </c>
      <c r="AO65" s="61">
        <v>10.461538461538462</v>
      </c>
      <c r="AP65" s="62">
        <v>0.42176870748299322</v>
      </c>
      <c r="AQ65" s="62">
        <v>0.52173913043478259</v>
      </c>
      <c r="AR65" s="44">
        <v>13</v>
      </c>
      <c r="AS65" s="44">
        <v>1992</v>
      </c>
      <c r="AT65" s="59"/>
      <c r="AU65" s="40" t="s">
        <v>1210</v>
      </c>
      <c r="AV65" s="40" t="s">
        <v>533</v>
      </c>
      <c r="AW65" s="44">
        <v>231</v>
      </c>
      <c r="AX65" s="44">
        <v>0.5</v>
      </c>
      <c r="AY65" s="44">
        <v>0.56716417910447758</v>
      </c>
      <c r="AZ65" s="44">
        <v>26</v>
      </c>
      <c r="BA65" s="44">
        <v>2020</v>
      </c>
      <c r="BB65" s="59"/>
      <c r="BC65" s="40" t="s">
        <v>1094</v>
      </c>
      <c r="BD65" s="44">
        <v>4.0196078431372548</v>
      </c>
      <c r="BE65" s="44">
        <v>0.39805825242718446</v>
      </c>
      <c r="BF65" s="44">
        <v>0.47058823529411764</v>
      </c>
      <c r="BG65" s="44">
        <v>51</v>
      </c>
      <c r="BH65" s="44">
        <v>205</v>
      </c>
      <c r="BI65"/>
      <c r="BJ65" s="40" t="s">
        <v>1002</v>
      </c>
      <c r="BK65" s="44">
        <v>177</v>
      </c>
      <c r="BL65" s="44">
        <v>0.42592592592592593</v>
      </c>
      <c r="BM65" s="44">
        <v>0.51111111111111107</v>
      </c>
      <c r="BN65" s="44">
        <v>44</v>
      </c>
      <c r="BO65"/>
      <c r="BP65" s="40" t="s">
        <v>254</v>
      </c>
      <c r="BQ65" s="40" t="s">
        <v>132</v>
      </c>
      <c r="BR65" s="44">
        <v>4.666666666666667</v>
      </c>
      <c r="BS65" s="44">
        <v>1.8888888888888888</v>
      </c>
      <c r="BT65" s="44">
        <v>2.7777777777777777</v>
      </c>
      <c r="BU65" s="44">
        <v>27</v>
      </c>
      <c r="BV65" s="44">
        <v>2016</v>
      </c>
      <c r="BX65" s="40" t="s">
        <v>736</v>
      </c>
      <c r="BY65" s="40" t="s">
        <v>533</v>
      </c>
      <c r="BZ65" s="44">
        <v>109</v>
      </c>
      <c r="CA65" s="44">
        <v>43</v>
      </c>
      <c r="CB65" s="44">
        <v>66</v>
      </c>
      <c r="CC65" s="44">
        <v>23</v>
      </c>
      <c r="CD65" s="44">
        <v>2018</v>
      </c>
      <c r="CF65" s="40" t="s">
        <v>325</v>
      </c>
      <c r="CG65" s="44">
        <v>2.4301075268817205</v>
      </c>
      <c r="CH65" s="44">
        <v>0.83870967741935487</v>
      </c>
      <c r="CI65" s="44">
        <v>1.5913978494623655</v>
      </c>
      <c r="CJ65" s="44">
        <v>93</v>
      </c>
      <c r="CK65" s="44">
        <v>226</v>
      </c>
      <c r="CL65" s="44">
        <v>78</v>
      </c>
      <c r="CM65" s="44">
        <v>148</v>
      </c>
      <c r="CO65" s="40" t="s">
        <v>1067</v>
      </c>
      <c r="CP65" s="44">
        <v>99</v>
      </c>
      <c r="CQ65" s="44">
        <v>39</v>
      </c>
      <c r="CR65" s="44">
        <v>60</v>
      </c>
      <c r="CS65" s="44">
        <v>30</v>
      </c>
      <c r="CU65" s="40" t="s">
        <v>253</v>
      </c>
      <c r="CV65" s="40" t="s">
        <v>133</v>
      </c>
      <c r="CW65" s="44">
        <v>2.2962962962962963</v>
      </c>
      <c r="CX65" s="44">
        <v>2.5925925925925926</v>
      </c>
      <c r="CY65" s="44">
        <v>27</v>
      </c>
      <c r="CZ65" s="44">
        <v>2016</v>
      </c>
      <c r="DB65" s="40" t="s">
        <v>1034</v>
      </c>
      <c r="DC65" s="40" t="s">
        <v>998</v>
      </c>
      <c r="DD65" s="44">
        <v>56</v>
      </c>
      <c r="DE65" s="44">
        <v>43</v>
      </c>
      <c r="DF65" s="44">
        <v>22</v>
      </c>
      <c r="DG65" s="44">
        <v>1996</v>
      </c>
      <c r="DI65" s="40" t="s">
        <v>997</v>
      </c>
      <c r="DJ65" s="44">
        <v>0.85074626865671643</v>
      </c>
      <c r="DK65" s="44">
        <v>1.2835820895522387</v>
      </c>
      <c r="DL65" s="44">
        <v>67</v>
      </c>
      <c r="DM65" s="44">
        <v>57</v>
      </c>
      <c r="DN65" s="44">
        <v>86</v>
      </c>
      <c r="DO65"/>
      <c r="DP65" s="40" t="s">
        <v>439</v>
      </c>
      <c r="DQ65" s="44">
        <v>39</v>
      </c>
      <c r="DR65" s="44">
        <v>51</v>
      </c>
      <c r="DS65" s="44">
        <v>51</v>
      </c>
      <c r="DT65"/>
      <c r="DU65" s="40" t="s">
        <v>406</v>
      </c>
      <c r="DV65" s="40" t="s">
        <v>387</v>
      </c>
      <c r="DW65" s="44">
        <v>1.7692307692307692</v>
      </c>
      <c r="DX65" s="44">
        <v>0</v>
      </c>
      <c r="DY65" s="44">
        <v>26</v>
      </c>
      <c r="DZ65" s="44">
        <v>2008</v>
      </c>
      <c r="EA65"/>
      <c r="EB65" s="40" t="s">
        <v>1343</v>
      </c>
      <c r="EC65" s="40" t="s">
        <v>1293</v>
      </c>
      <c r="ED65" s="44">
        <v>40</v>
      </c>
      <c r="EE65" s="44">
        <v>21</v>
      </c>
      <c r="EF65" s="44">
        <v>26</v>
      </c>
      <c r="EG65" s="44">
        <v>2023</v>
      </c>
      <c r="EI65" s="40" t="s">
        <v>308</v>
      </c>
      <c r="EJ65" s="44">
        <v>0.90384615384615385</v>
      </c>
      <c r="EK65" s="44">
        <v>1.2403846153846154</v>
      </c>
      <c r="EL65" s="44">
        <v>104</v>
      </c>
      <c r="EM65" s="44">
        <v>94</v>
      </c>
      <c r="EN65" s="44">
        <v>129</v>
      </c>
      <c r="EO65"/>
      <c r="EP65" s="40" t="s">
        <v>1097</v>
      </c>
      <c r="EQ65" s="44">
        <v>46</v>
      </c>
      <c r="ER65" s="44"/>
      <c r="ES65" s="44">
        <v>45</v>
      </c>
      <c r="ET65"/>
      <c r="EU65" s="40" t="s">
        <v>288</v>
      </c>
      <c r="EV65" s="40" t="s">
        <v>900</v>
      </c>
      <c r="EW65" s="44">
        <v>0.1</v>
      </c>
      <c r="EX65" s="44">
        <v>0</v>
      </c>
      <c r="EY65" s="44">
        <v>10</v>
      </c>
      <c r="EZ65" s="44">
        <v>2015</v>
      </c>
      <c r="FB65" s="40" t="s">
        <v>1346</v>
      </c>
      <c r="FC65" s="40" t="s">
        <v>1294</v>
      </c>
      <c r="FD65" s="44">
        <v>2</v>
      </c>
      <c r="FE65" s="44">
        <v>27</v>
      </c>
      <c r="FF65" s="44">
        <v>24</v>
      </c>
      <c r="FG65" s="44">
        <v>2023</v>
      </c>
      <c r="FI65" s="40" t="s">
        <v>545</v>
      </c>
      <c r="FJ65" s="44">
        <v>0</v>
      </c>
      <c r="FK65" s="44">
        <v>0.32142857142857145</v>
      </c>
      <c r="FL65" s="44">
        <v>28</v>
      </c>
      <c r="FM65" s="44"/>
      <c r="FN65" s="44">
        <v>9</v>
      </c>
      <c r="FO65"/>
      <c r="FP65" s="40" t="s">
        <v>545</v>
      </c>
      <c r="FQ65" s="44"/>
      <c r="FR65" s="44">
        <v>9</v>
      </c>
      <c r="FS65" s="44">
        <v>28</v>
      </c>
      <c r="FU65" s="274" t="s">
        <v>739</v>
      </c>
      <c r="FV65" s="274" t="s">
        <v>135</v>
      </c>
      <c r="FW65" s="294">
        <v>0.34031413612565448</v>
      </c>
      <c r="FX65" s="281">
        <v>6.8214285714285712</v>
      </c>
      <c r="FY65" s="281">
        <v>2.3214285714285716</v>
      </c>
      <c r="FZ65" s="281">
        <v>28</v>
      </c>
      <c r="GA65" s="281">
        <v>2018</v>
      </c>
      <c r="GB65" s="281">
        <v>65</v>
      </c>
      <c r="GC65" s="282">
        <v>191</v>
      </c>
      <c r="GJ65" s="274" t="s">
        <v>918</v>
      </c>
      <c r="GK65" s="274" t="s">
        <v>919</v>
      </c>
      <c r="GL65" s="280">
        <v>0.30303030303030304</v>
      </c>
      <c r="GM65" s="281">
        <v>0.5</v>
      </c>
      <c r="GN65" s="281">
        <v>1.65</v>
      </c>
      <c r="GO65" s="281">
        <v>1999</v>
      </c>
      <c r="GP65" s="281">
        <v>10</v>
      </c>
      <c r="GQ65" s="282">
        <v>33</v>
      </c>
      <c r="GS65" s="274" t="s">
        <v>918</v>
      </c>
      <c r="GT65" s="274" t="s">
        <v>919</v>
      </c>
      <c r="GU65" s="280">
        <v>0.30303030303030304</v>
      </c>
      <c r="GV65" s="281">
        <v>10</v>
      </c>
      <c r="GW65" s="281">
        <v>33</v>
      </c>
      <c r="GX65" s="282">
        <v>1999</v>
      </c>
      <c r="GZ65" s="40" t="s">
        <v>732</v>
      </c>
      <c r="HA65" s="44">
        <v>147</v>
      </c>
      <c r="HB65" s="44">
        <v>391</v>
      </c>
      <c r="HC65" s="44">
        <v>322</v>
      </c>
      <c r="HD65" s="44">
        <v>529</v>
      </c>
      <c r="HE65" s="44">
        <v>201</v>
      </c>
      <c r="HF65" s="44">
        <v>286</v>
      </c>
      <c r="HG65" s="44">
        <v>469</v>
      </c>
      <c r="HH65" s="44">
        <v>920</v>
      </c>
      <c r="HI65" s="44">
        <v>102</v>
      </c>
      <c r="HJ65" s="44">
        <v>0.37595907928388744</v>
      </c>
      <c r="HK65" s="44">
        <v>0.50978260869565217</v>
      </c>
      <c r="HL65" s="44">
        <v>0.70279720279720281</v>
      </c>
      <c r="HM65" s="44">
        <v>1.4411764705882353</v>
      </c>
      <c r="HN65" s="44">
        <v>3.8333333333333335</v>
      </c>
      <c r="HO65" s="44">
        <v>4.5980392156862742</v>
      </c>
      <c r="HP65" s="44">
        <v>9.0196078431372548</v>
      </c>
      <c r="HQ65" s="44">
        <v>1.9705882352941178</v>
      </c>
      <c r="HR65" s="44">
        <v>2.8039215686274508</v>
      </c>
      <c r="HS65"/>
      <c r="HT65" s="40" t="s">
        <v>278</v>
      </c>
      <c r="HU65" s="44">
        <v>4.7619047619047616E-2</v>
      </c>
      <c r="HV65" s="44">
        <v>8.6206896551724137E-3</v>
      </c>
      <c r="HW65" s="44">
        <v>0.18103448275862069</v>
      </c>
      <c r="HX65" s="44">
        <v>116</v>
      </c>
      <c r="HY65" s="44">
        <v>1</v>
      </c>
      <c r="HZ65" s="44">
        <v>21</v>
      </c>
      <c r="IB65" s="40" t="s">
        <v>131</v>
      </c>
      <c r="IC65" s="44">
        <v>0.37805983680870353</v>
      </c>
      <c r="ID65" s="44">
        <v>3.9339622641509435</v>
      </c>
      <c r="IE65" s="44">
        <v>10.40566037735849</v>
      </c>
      <c r="IF65" s="44">
        <v>106</v>
      </c>
      <c r="IG65" s="44">
        <v>417</v>
      </c>
      <c r="IH65" s="44">
        <v>1103</v>
      </c>
      <c r="IJ65" s="40" t="s">
        <v>277</v>
      </c>
      <c r="IK65" s="88">
        <v>0.49671052631578949</v>
      </c>
      <c r="IL65" s="44">
        <v>1.3130434782608695</v>
      </c>
      <c r="IM65" s="44">
        <v>2.6434782608695651</v>
      </c>
      <c r="IN65" s="44">
        <v>115</v>
      </c>
      <c r="IO65" s="44">
        <v>151</v>
      </c>
      <c r="IP65" s="44">
        <v>304</v>
      </c>
      <c r="IR65" s="40" t="s">
        <v>1152</v>
      </c>
      <c r="IS65" s="40" t="s">
        <v>1153</v>
      </c>
      <c r="IT65" s="44">
        <v>0.46534653465346537</v>
      </c>
      <c r="IU65" s="44">
        <v>8.9523809523809526</v>
      </c>
      <c r="IV65" s="44">
        <v>19.238095238095237</v>
      </c>
      <c r="IW65" s="44">
        <v>21</v>
      </c>
      <c r="IX65" s="44">
        <v>1992</v>
      </c>
      <c r="IY65" s="44">
        <v>188</v>
      </c>
      <c r="IZ65" s="44">
        <v>404</v>
      </c>
      <c r="JA65"/>
      <c r="JB65" s="40" t="s">
        <v>306</v>
      </c>
      <c r="JC65" s="40" t="s">
        <v>278</v>
      </c>
      <c r="JD65" s="44">
        <v>0.44096385542168676</v>
      </c>
      <c r="JE65" s="44">
        <v>6.1</v>
      </c>
      <c r="JF65" s="44">
        <v>13.833333333333334</v>
      </c>
      <c r="JG65" s="44">
        <v>2014</v>
      </c>
      <c r="JH65" s="44">
        <v>183</v>
      </c>
      <c r="JI65" s="44">
        <v>415</v>
      </c>
      <c r="JL65" s="40" t="s">
        <v>406</v>
      </c>
      <c r="JM65" s="40" t="s">
        <v>387</v>
      </c>
      <c r="JN65" s="44">
        <v>0.73793103448275865</v>
      </c>
      <c r="JO65" s="44">
        <v>4.115384615384615</v>
      </c>
      <c r="JP65" s="44">
        <v>5.5769230769230766</v>
      </c>
      <c r="JQ65" s="44">
        <v>2008</v>
      </c>
      <c r="JR65" s="44">
        <v>26</v>
      </c>
      <c r="JS65" s="44">
        <v>107</v>
      </c>
      <c r="JT65" s="44">
        <v>145</v>
      </c>
      <c r="JU65"/>
      <c r="JV65" s="40" t="s">
        <v>256</v>
      </c>
      <c r="JW65" s="40" t="s">
        <v>129</v>
      </c>
      <c r="JX65" s="44">
        <v>0.62318840579710144</v>
      </c>
      <c r="JY65" s="44">
        <v>1.5925925925925926</v>
      </c>
      <c r="JZ65" s="44">
        <v>2.5555555555555554</v>
      </c>
      <c r="KA65" s="44">
        <v>2016</v>
      </c>
      <c r="KB65" s="44">
        <v>43</v>
      </c>
      <c r="KC65" s="44">
        <v>69</v>
      </c>
      <c r="KD65"/>
      <c r="KF65" s="40" t="s">
        <v>923</v>
      </c>
      <c r="KG65" s="61">
        <v>8.9499999999999993</v>
      </c>
      <c r="KH65" s="44">
        <v>32</v>
      </c>
      <c r="KJ65"/>
      <c r="KK65"/>
      <c r="KL65"/>
      <c r="KM65"/>
      <c r="KN65"/>
      <c r="KO65"/>
      <c r="KQ65"/>
      <c r="KR65"/>
      <c r="KS65"/>
      <c r="KT65"/>
      <c r="KU65"/>
      <c r="KV65"/>
      <c r="KX65"/>
      <c r="KY65"/>
      <c r="KZ65"/>
      <c r="LA65"/>
      <c r="LB65"/>
      <c r="LC65"/>
      <c r="LD65"/>
      <c r="LE65"/>
      <c r="LF65"/>
      <c r="LG65"/>
      <c r="LH65"/>
      <c r="LI65"/>
      <c r="LL65"/>
      <c r="LM65"/>
      <c r="LN65"/>
      <c r="LO65"/>
      <c r="LP65"/>
      <c r="LS65"/>
      <c r="LT65"/>
      <c r="LU65"/>
      <c r="LV65"/>
      <c r="LW65"/>
    </row>
    <row r="66" spans="1:335" ht="15">
      <c r="A66" s="74" t="s">
        <v>243</v>
      </c>
      <c r="B66" s="74">
        <v>2015</v>
      </c>
      <c r="C66" s="74">
        <v>2016</v>
      </c>
      <c r="D66" s="89" t="str">
        <f t="shared" si="0"/>
        <v>Rourke Mcpeters, 2016</v>
      </c>
      <c r="E66" s="89" t="str">
        <f t="shared" si="1"/>
        <v>Rourke Mcpeters, 2016-2015</v>
      </c>
      <c r="F66" s="74">
        <v>24</v>
      </c>
      <c r="G66" s="74">
        <v>2</v>
      </c>
      <c r="H66" s="74">
        <v>5</v>
      </c>
      <c r="I66" s="75">
        <v>0.4</v>
      </c>
      <c r="J66" s="74">
        <v>39</v>
      </c>
      <c r="K66" s="74">
        <v>115</v>
      </c>
      <c r="L66" s="75">
        <v>0.33913043478260868</v>
      </c>
      <c r="M66" s="74">
        <v>17</v>
      </c>
      <c r="N66" s="74">
        <v>27</v>
      </c>
      <c r="O66" s="75">
        <v>0.62962962962962965</v>
      </c>
      <c r="P66" s="74">
        <v>101</v>
      </c>
      <c r="Q66" s="74">
        <v>37</v>
      </c>
      <c r="R66" s="74">
        <v>68</v>
      </c>
      <c r="S66" s="74">
        <v>105</v>
      </c>
      <c r="T66" s="74">
        <v>42</v>
      </c>
      <c r="U66" s="74">
        <v>13</v>
      </c>
      <c r="V66" s="74">
        <v>1</v>
      </c>
      <c r="W66" s="74">
        <v>43</v>
      </c>
      <c r="X66" s="74">
        <v>50</v>
      </c>
      <c r="Y66" s="76">
        <v>4.208333333333333</v>
      </c>
      <c r="Z66" s="76">
        <v>1.5416666666666667</v>
      </c>
      <c r="AA66" s="76">
        <v>2.8333333333333335</v>
      </c>
      <c r="AB66" s="76">
        <v>4.375</v>
      </c>
      <c r="AC66" s="76">
        <v>1.75</v>
      </c>
      <c r="AD66" s="76">
        <v>0.54166666666666663</v>
      </c>
      <c r="AE66" s="76">
        <v>4.1666666666666664E-2</v>
      </c>
      <c r="AF66" s="76">
        <v>1.7916666666666667</v>
      </c>
      <c r="AG66" s="76">
        <v>2.0833333333333335</v>
      </c>
      <c r="AH66" s="69">
        <f t="shared" si="14"/>
        <v>0.20833333333333334</v>
      </c>
      <c r="AI66" s="69">
        <f t="shared" si="15"/>
        <v>1.125</v>
      </c>
      <c r="AJ66" s="70">
        <f t="shared" si="16"/>
        <v>0.34166666666666667</v>
      </c>
      <c r="AK66" s="69">
        <f t="shared" si="17"/>
        <v>5</v>
      </c>
      <c r="AM66" s="40" t="s">
        <v>977</v>
      </c>
      <c r="AN66" s="40" t="s">
        <v>964</v>
      </c>
      <c r="AO66" s="61">
        <v>10.434782608695652</v>
      </c>
      <c r="AP66" s="62">
        <v>0.38983050847457629</v>
      </c>
      <c r="AQ66" s="62">
        <v>0.77319587628865982</v>
      </c>
      <c r="AR66" s="44">
        <v>23</v>
      </c>
      <c r="AS66" s="44">
        <v>1998</v>
      </c>
      <c r="AT66" s="59"/>
      <c r="AU66" s="40" t="s">
        <v>1102</v>
      </c>
      <c r="AV66" s="40" t="s">
        <v>1097</v>
      </c>
      <c r="AW66" s="44">
        <v>231</v>
      </c>
      <c r="AX66" s="44">
        <v>0.44827586206896552</v>
      </c>
      <c r="AY66" s="44">
        <v>0.68055555555555558</v>
      </c>
      <c r="AZ66" s="44">
        <v>22</v>
      </c>
      <c r="BA66" s="44">
        <v>1994</v>
      </c>
      <c r="BB66" s="59"/>
      <c r="BC66" s="40" t="s">
        <v>998</v>
      </c>
      <c r="BD66" s="44">
        <v>3.76</v>
      </c>
      <c r="BE66" s="44">
        <v>0.29100529100529099</v>
      </c>
      <c r="BF66" s="44">
        <v>0.70238095238095233</v>
      </c>
      <c r="BG66" s="44">
        <v>50</v>
      </c>
      <c r="BH66" s="44">
        <v>188</v>
      </c>
      <c r="BI66"/>
      <c r="BJ66" s="40" t="s">
        <v>937</v>
      </c>
      <c r="BK66" s="44">
        <v>170</v>
      </c>
      <c r="BL66" s="44">
        <v>0.38216560509554143</v>
      </c>
      <c r="BM66" s="44">
        <v>0.43333333333333335</v>
      </c>
      <c r="BN66" s="44">
        <v>52</v>
      </c>
      <c r="BO66"/>
      <c r="BP66" s="40" t="s">
        <v>1132</v>
      </c>
      <c r="BQ66" s="40" t="s">
        <v>1094</v>
      </c>
      <c r="BR66" s="44">
        <v>4.6086956521739131</v>
      </c>
      <c r="BS66" s="44">
        <v>2.0434782608695654</v>
      </c>
      <c r="BT66" s="44">
        <v>2.5652173913043477</v>
      </c>
      <c r="BU66" s="44">
        <v>23</v>
      </c>
      <c r="BV66" s="44">
        <v>1993</v>
      </c>
      <c r="BX66" s="40" t="s">
        <v>534</v>
      </c>
      <c r="BY66" s="40" t="s">
        <v>130</v>
      </c>
      <c r="BZ66" s="44">
        <v>109</v>
      </c>
      <c r="CA66" s="44">
        <v>54</v>
      </c>
      <c r="CB66" s="44">
        <v>55</v>
      </c>
      <c r="CC66" s="44">
        <v>25</v>
      </c>
      <c r="CD66" s="44">
        <v>2017</v>
      </c>
      <c r="CF66" s="40" t="s">
        <v>131</v>
      </c>
      <c r="CG66" s="44">
        <v>2.3867924528301887</v>
      </c>
      <c r="CH66" s="44">
        <v>0.78301886792452835</v>
      </c>
      <c r="CI66" s="44">
        <v>1.6037735849056605</v>
      </c>
      <c r="CJ66" s="44">
        <v>106</v>
      </c>
      <c r="CK66" s="44">
        <v>253</v>
      </c>
      <c r="CL66" s="44">
        <v>83</v>
      </c>
      <c r="CM66" s="44">
        <v>170</v>
      </c>
      <c r="CO66" s="40" t="s">
        <v>1179</v>
      </c>
      <c r="CP66" s="44">
        <v>99</v>
      </c>
      <c r="CQ66" s="44">
        <v>34</v>
      </c>
      <c r="CR66" s="44">
        <v>65</v>
      </c>
      <c r="CS66" s="44">
        <v>38</v>
      </c>
      <c r="CU66" s="40" t="s">
        <v>426</v>
      </c>
      <c r="CV66" s="40" t="s">
        <v>390</v>
      </c>
      <c r="CW66" s="44">
        <v>2.2916666666666665</v>
      </c>
      <c r="CX66" s="44">
        <v>2.4583333333333335</v>
      </c>
      <c r="CY66" s="44">
        <v>24</v>
      </c>
      <c r="CZ66" s="44">
        <v>2007</v>
      </c>
      <c r="DB66" s="40" t="s">
        <v>1058</v>
      </c>
      <c r="DC66" s="40" t="s">
        <v>1030</v>
      </c>
      <c r="DD66" s="44">
        <v>56</v>
      </c>
      <c r="DE66" s="44">
        <v>69</v>
      </c>
      <c r="DF66" s="44">
        <v>22</v>
      </c>
      <c r="DG66" s="44">
        <v>1995</v>
      </c>
      <c r="DI66" s="40" t="s">
        <v>923</v>
      </c>
      <c r="DJ66" s="44">
        <v>0.84375</v>
      </c>
      <c r="DK66" s="44">
        <v>1.96875</v>
      </c>
      <c r="DL66" s="44">
        <v>32</v>
      </c>
      <c r="DM66" s="44">
        <v>27</v>
      </c>
      <c r="DN66" s="44">
        <v>63</v>
      </c>
      <c r="DO66"/>
      <c r="DP66" s="40" t="s">
        <v>536</v>
      </c>
      <c r="DQ66" s="44">
        <v>39</v>
      </c>
      <c r="DR66" s="44">
        <v>45</v>
      </c>
      <c r="DS66" s="44">
        <v>77</v>
      </c>
      <c r="DT66"/>
      <c r="DU66" s="40" t="s">
        <v>449</v>
      </c>
      <c r="DV66" s="40" t="s">
        <v>446</v>
      </c>
      <c r="DW66" s="44">
        <v>1.7647058823529411</v>
      </c>
      <c r="DX66" s="44">
        <v>3.3529411764705883</v>
      </c>
      <c r="DY66" s="44">
        <v>17</v>
      </c>
      <c r="DZ66" s="44">
        <v>2010</v>
      </c>
      <c r="EA66"/>
      <c r="EB66" s="40" t="s">
        <v>1107</v>
      </c>
      <c r="EC66" s="40" t="s">
        <v>1098</v>
      </c>
      <c r="ED66" s="44">
        <v>39</v>
      </c>
      <c r="EE66" s="44"/>
      <c r="EF66" s="44">
        <v>23</v>
      </c>
      <c r="EG66" s="44">
        <v>1994</v>
      </c>
      <c r="EI66" s="40" t="s">
        <v>735</v>
      </c>
      <c r="EJ66" s="44">
        <v>0.88571428571428568</v>
      </c>
      <c r="EK66" s="44">
        <v>0.95714285714285718</v>
      </c>
      <c r="EL66" s="44">
        <v>70</v>
      </c>
      <c r="EM66" s="44">
        <v>62</v>
      </c>
      <c r="EN66" s="44">
        <v>67</v>
      </c>
      <c r="EO66"/>
      <c r="EP66" s="40" t="s">
        <v>1001</v>
      </c>
      <c r="EQ66" s="44">
        <v>45</v>
      </c>
      <c r="ER66" s="44"/>
      <c r="ES66" s="44">
        <v>56</v>
      </c>
      <c r="ET66"/>
      <c r="EU66" s="40" t="s">
        <v>1245</v>
      </c>
      <c r="EV66" s="40" t="s">
        <v>793</v>
      </c>
      <c r="EW66" s="44">
        <v>9.5238095238095233E-2</v>
      </c>
      <c r="EX66" s="44">
        <v>1.7142857142857142</v>
      </c>
      <c r="EY66" s="44">
        <v>21</v>
      </c>
      <c r="EZ66" s="44">
        <v>2021</v>
      </c>
      <c r="FB66" s="40" t="s">
        <v>482</v>
      </c>
      <c r="FC66" s="40" t="s">
        <v>470</v>
      </c>
      <c r="FD66" s="44">
        <v>2</v>
      </c>
      <c r="FE66" s="44"/>
      <c r="FF66" s="44">
        <v>11</v>
      </c>
      <c r="FG66" s="44">
        <v>2008</v>
      </c>
      <c r="FI66" s="40" t="s">
        <v>1182</v>
      </c>
      <c r="FJ66" s="44">
        <v>0</v>
      </c>
      <c r="FK66" s="44">
        <v>0</v>
      </c>
      <c r="FL66" s="44">
        <v>31</v>
      </c>
      <c r="FM66" s="44"/>
      <c r="FN66" s="44"/>
      <c r="FO66"/>
      <c r="FP66" s="40" t="s">
        <v>1180</v>
      </c>
      <c r="FQ66" s="44"/>
      <c r="FR66" s="44"/>
      <c r="FS66" s="44">
        <v>41</v>
      </c>
      <c r="FU66" s="274" t="s">
        <v>1011</v>
      </c>
      <c r="FV66" s="274" t="s">
        <v>1001</v>
      </c>
      <c r="FW66" s="294">
        <v>0.33333333333333331</v>
      </c>
      <c r="FX66" s="281">
        <v>1.6956521739130435</v>
      </c>
      <c r="FY66" s="281">
        <v>0.56521739130434778</v>
      </c>
      <c r="FZ66" s="281">
        <v>23</v>
      </c>
      <c r="GA66" s="281">
        <v>1997</v>
      </c>
      <c r="GB66" s="281">
        <v>13</v>
      </c>
      <c r="GC66" s="282">
        <v>39</v>
      </c>
      <c r="GJ66" s="274" t="s">
        <v>255</v>
      </c>
      <c r="GK66" s="274" t="s">
        <v>135</v>
      </c>
      <c r="GL66" s="280">
        <v>0.30088495575221241</v>
      </c>
      <c r="GM66" s="281">
        <v>2.5185185185185186</v>
      </c>
      <c r="GN66" s="281">
        <v>8.3703703703703702</v>
      </c>
      <c r="GO66" s="281">
        <v>2016</v>
      </c>
      <c r="GP66" s="281">
        <v>68</v>
      </c>
      <c r="GQ66" s="282">
        <v>226</v>
      </c>
      <c r="GS66" s="274" t="s">
        <v>255</v>
      </c>
      <c r="GT66" s="274" t="s">
        <v>135</v>
      </c>
      <c r="GU66" s="280">
        <v>0.30088495575221241</v>
      </c>
      <c r="GV66" s="281">
        <v>68</v>
      </c>
      <c r="GW66" s="281">
        <v>226</v>
      </c>
      <c r="GX66" s="282">
        <v>2016</v>
      </c>
      <c r="GZ66" s="40" t="s">
        <v>733</v>
      </c>
      <c r="HA66" s="44">
        <v>33</v>
      </c>
      <c r="HB66" s="44">
        <v>138</v>
      </c>
      <c r="HC66" s="44">
        <v>158</v>
      </c>
      <c r="HD66" s="44">
        <v>332</v>
      </c>
      <c r="HE66" s="44">
        <v>95</v>
      </c>
      <c r="HF66" s="44">
        <v>183</v>
      </c>
      <c r="HG66" s="44">
        <v>191</v>
      </c>
      <c r="HH66" s="44">
        <v>470</v>
      </c>
      <c r="HI66" s="44">
        <v>98</v>
      </c>
      <c r="HJ66" s="44">
        <v>0.2391304347826087</v>
      </c>
      <c r="HK66" s="44">
        <v>0.40638297872340423</v>
      </c>
      <c r="HL66" s="44">
        <v>0.51912568306010931</v>
      </c>
      <c r="HM66" s="44">
        <v>0.33673469387755101</v>
      </c>
      <c r="HN66" s="44">
        <v>1.4081632653061225</v>
      </c>
      <c r="HO66" s="44">
        <v>1.9489795918367347</v>
      </c>
      <c r="HP66" s="44">
        <v>4.795918367346939</v>
      </c>
      <c r="HQ66" s="44">
        <v>0.96938775510204078</v>
      </c>
      <c r="HR66" s="44">
        <v>1.8673469387755102</v>
      </c>
      <c r="HS66"/>
      <c r="HT66"/>
      <c r="HU66"/>
      <c r="HV66"/>
      <c r="IB66" s="40" t="s">
        <v>753</v>
      </c>
      <c r="IC66" s="44">
        <v>0.375</v>
      </c>
      <c r="ID66" s="44">
        <v>0.51428571428571423</v>
      </c>
      <c r="IE66" s="44">
        <v>1.3714285714285714</v>
      </c>
      <c r="IF66" s="44">
        <v>35</v>
      </c>
      <c r="IG66" s="44">
        <v>18</v>
      </c>
      <c r="IH66" s="44">
        <v>48</v>
      </c>
      <c r="IJ66" s="40" t="s">
        <v>793</v>
      </c>
      <c r="IK66" s="88">
        <v>0.49484536082474229</v>
      </c>
      <c r="IL66" s="44">
        <v>0.63157894736842102</v>
      </c>
      <c r="IM66" s="44">
        <v>1.2763157894736843</v>
      </c>
      <c r="IN66" s="44">
        <v>76</v>
      </c>
      <c r="IO66" s="44">
        <v>48</v>
      </c>
      <c r="IP66" s="44">
        <v>97</v>
      </c>
      <c r="IR66" s="40" t="s">
        <v>1281</v>
      </c>
      <c r="IS66" s="40" t="s">
        <v>792</v>
      </c>
      <c r="IT66" s="44">
        <v>0.46445497630331756</v>
      </c>
      <c r="IU66" s="44">
        <v>3.92</v>
      </c>
      <c r="IV66" s="44">
        <v>8.44</v>
      </c>
      <c r="IW66" s="44">
        <v>25</v>
      </c>
      <c r="IX66" s="44">
        <v>2022</v>
      </c>
      <c r="IY66" s="44">
        <v>98</v>
      </c>
      <c r="IZ66" s="44">
        <v>211</v>
      </c>
      <c r="JA66"/>
      <c r="JB66" s="40" t="s">
        <v>1298</v>
      </c>
      <c r="JC66" s="40" t="s">
        <v>1266</v>
      </c>
      <c r="JD66" s="44">
        <v>0.44067796610169491</v>
      </c>
      <c r="JE66" s="44">
        <v>1.2380952380952381</v>
      </c>
      <c r="JF66" s="44">
        <v>2.8095238095238093</v>
      </c>
      <c r="JG66" s="44">
        <v>2022</v>
      </c>
      <c r="JH66" s="44">
        <v>26</v>
      </c>
      <c r="JI66" s="44">
        <v>59</v>
      </c>
      <c r="JL66" s="40" t="s">
        <v>421</v>
      </c>
      <c r="JM66" s="40" t="s">
        <v>387</v>
      </c>
      <c r="JN66" s="44">
        <v>0.68656716417910446</v>
      </c>
      <c r="JO66" s="44">
        <v>1.9166666666666667</v>
      </c>
      <c r="JP66" s="44">
        <v>2.7916666666666665</v>
      </c>
      <c r="JQ66" s="44">
        <v>2007</v>
      </c>
      <c r="JR66" s="44">
        <v>24</v>
      </c>
      <c r="JS66" s="44">
        <v>46</v>
      </c>
      <c r="JT66" s="44">
        <v>67</v>
      </c>
      <c r="JU66"/>
      <c r="JV66" s="40" t="s">
        <v>744</v>
      </c>
      <c r="JW66" s="40" t="s">
        <v>129</v>
      </c>
      <c r="JX66" s="44">
        <v>0.62184873949579833</v>
      </c>
      <c r="JY66" s="44">
        <v>3.2173913043478262</v>
      </c>
      <c r="JZ66" s="44">
        <v>5.1739130434782608</v>
      </c>
      <c r="KA66" s="44">
        <v>2018</v>
      </c>
      <c r="KB66" s="44">
        <v>74</v>
      </c>
      <c r="KC66" s="44">
        <v>119</v>
      </c>
      <c r="KD66"/>
      <c r="KF66" s="40" t="s">
        <v>1178</v>
      </c>
      <c r="KG66" s="61">
        <v>8.8636363636363633</v>
      </c>
      <c r="KH66" s="44">
        <v>40</v>
      </c>
      <c r="KJ66"/>
      <c r="KK66"/>
      <c r="KL66"/>
      <c r="KM66"/>
      <c r="KN66"/>
      <c r="KO66"/>
      <c r="KQ66"/>
      <c r="KR66"/>
      <c r="KS66"/>
      <c r="KT66"/>
      <c r="KU66"/>
      <c r="KV66"/>
      <c r="KX66"/>
      <c r="KY66"/>
      <c r="KZ66"/>
      <c r="LA66"/>
      <c r="LB66"/>
      <c r="LC66"/>
      <c r="LD66"/>
      <c r="LE66"/>
      <c r="LF66"/>
      <c r="LG66"/>
      <c r="LH66"/>
      <c r="LI66"/>
      <c r="LL66"/>
      <c r="LM66"/>
      <c r="LN66"/>
      <c r="LO66"/>
      <c r="LP66"/>
      <c r="LS66"/>
      <c r="LT66"/>
      <c r="LU66"/>
      <c r="LV66"/>
      <c r="LW66"/>
    </row>
    <row r="67" spans="1:335" ht="15">
      <c r="A67" s="74" t="s">
        <v>125</v>
      </c>
      <c r="B67" s="74">
        <v>2015</v>
      </c>
      <c r="C67" s="74">
        <v>2018</v>
      </c>
      <c r="D67" s="89" t="str">
        <f t="shared" ref="D67:D130" si="18">CONCATENATE(IFERROR(LEFT($A67,FIND(",",$A67)-1),$A67),", ",TRIM($C67))</f>
        <v>Dawson Butts, 2018</v>
      </c>
      <c r="E67" s="89" t="str">
        <f t="shared" ref="E67:E130" si="19">CONCATENATE(D67,"-",B67)</f>
        <v>Dawson Butts, 2018-2015</v>
      </c>
      <c r="F67" s="74">
        <v>27</v>
      </c>
      <c r="G67" s="74">
        <v>0</v>
      </c>
      <c r="H67" s="74">
        <v>4</v>
      </c>
      <c r="I67" s="75">
        <v>0</v>
      </c>
      <c r="J67" s="74">
        <v>53</v>
      </c>
      <c r="K67" s="74">
        <v>104</v>
      </c>
      <c r="L67" s="75">
        <v>0.50961538461538458</v>
      </c>
      <c r="M67" s="74">
        <v>33</v>
      </c>
      <c r="N67" s="74">
        <v>85</v>
      </c>
      <c r="O67" s="75">
        <v>0.38823529411764707</v>
      </c>
      <c r="P67" s="74">
        <v>139</v>
      </c>
      <c r="Q67" s="74">
        <v>43</v>
      </c>
      <c r="R67" s="74">
        <v>61</v>
      </c>
      <c r="S67" s="74">
        <v>104</v>
      </c>
      <c r="T67" s="74">
        <v>66</v>
      </c>
      <c r="U67" s="74">
        <v>66</v>
      </c>
      <c r="V67" s="74">
        <v>3</v>
      </c>
      <c r="W67" s="74">
        <v>48</v>
      </c>
      <c r="X67" s="74">
        <v>43</v>
      </c>
      <c r="Y67" s="76">
        <v>5.1481481481481479</v>
      </c>
      <c r="Z67" s="76">
        <v>1.5925925925925926</v>
      </c>
      <c r="AA67" s="76">
        <v>2.2592592592592591</v>
      </c>
      <c r="AB67" s="76">
        <v>3.8518518518518516</v>
      </c>
      <c r="AC67" s="76">
        <v>2.4444444444444446</v>
      </c>
      <c r="AD67" s="76">
        <v>2.4444444444444446</v>
      </c>
      <c r="AE67" s="76">
        <v>0.1111111111111111</v>
      </c>
      <c r="AF67" s="76">
        <v>1.7777777777777777</v>
      </c>
      <c r="AG67" s="76">
        <v>1.5925925925925926</v>
      </c>
      <c r="AH67" s="69">
        <f t="shared" ref="AH67:AH130" si="20">IF($F67&gt;0,$H67/$F67,0)</f>
        <v>0.14814814814814814</v>
      </c>
      <c r="AI67" s="69">
        <f t="shared" ref="AI67:AI130" si="21">IF($F67&gt;0,$N67/$F67,0)</f>
        <v>3.1481481481481484</v>
      </c>
      <c r="AJ67" s="70">
        <f t="shared" ref="AJ67:AJ130" si="22">IF($H67+$K67&gt;0,($G67+$J67)/($H67+$K67),0)</f>
        <v>0.49074074074074076</v>
      </c>
      <c r="AK67" s="69">
        <f t="shared" ref="AK67:AK130" si="23">IF($F67&gt;0,($H67+$K67)/$F67,0)</f>
        <v>4</v>
      </c>
      <c r="AM67" s="40" t="s">
        <v>349</v>
      </c>
      <c r="AN67" s="40" t="s">
        <v>304</v>
      </c>
      <c r="AO67" s="61">
        <v>10.176470588235293</v>
      </c>
      <c r="AP67" s="62">
        <v>0.5161290322580645</v>
      </c>
      <c r="AQ67" s="62">
        <v>0.625</v>
      </c>
      <c r="AR67" s="44">
        <v>17</v>
      </c>
      <c r="AS67" s="44">
        <v>2011</v>
      </c>
      <c r="AT67" s="59"/>
      <c r="AU67" s="40" t="s">
        <v>1295</v>
      </c>
      <c r="AV67" s="40" t="s">
        <v>1264</v>
      </c>
      <c r="AW67" s="44">
        <v>230</v>
      </c>
      <c r="AX67" s="44">
        <v>0.52406417112299464</v>
      </c>
      <c r="AY67" s="44">
        <v>0.65517241379310343</v>
      </c>
      <c r="AZ67" s="44">
        <v>27</v>
      </c>
      <c r="BA67" s="44">
        <v>2022</v>
      </c>
      <c r="BB67" s="59"/>
      <c r="BC67" s="40" t="s">
        <v>1060</v>
      </c>
      <c r="BD67" s="44">
        <v>3.7291666666666665</v>
      </c>
      <c r="BE67" s="44">
        <v>0.39153439153439151</v>
      </c>
      <c r="BF67" s="44">
        <v>0.39743589743589741</v>
      </c>
      <c r="BG67" s="44">
        <v>48</v>
      </c>
      <c r="BH67" s="44">
        <v>179</v>
      </c>
      <c r="BI67"/>
      <c r="BJ67" s="40" t="s">
        <v>923</v>
      </c>
      <c r="BK67" s="44">
        <v>169</v>
      </c>
      <c r="BL67" s="44">
        <v>0.33536585365853661</v>
      </c>
      <c r="BM67" s="44">
        <v>0.5</v>
      </c>
      <c r="BN67" s="44">
        <v>32</v>
      </c>
      <c r="BO67"/>
      <c r="BP67" s="40" t="s">
        <v>1107</v>
      </c>
      <c r="BQ67" s="40" t="s">
        <v>1098</v>
      </c>
      <c r="BR67" s="44">
        <v>4.6086956521739131</v>
      </c>
      <c r="BS67" s="44">
        <v>2</v>
      </c>
      <c r="BT67" s="44">
        <v>2.6086956521739131</v>
      </c>
      <c r="BU67" s="44">
        <v>23</v>
      </c>
      <c r="BV67" s="44">
        <v>1994</v>
      </c>
      <c r="BX67" s="40" t="s">
        <v>1296</v>
      </c>
      <c r="BY67" s="40" t="s">
        <v>1262</v>
      </c>
      <c r="BZ67" s="44">
        <v>107</v>
      </c>
      <c r="CA67" s="44">
        <v>44</v>
      </c>
      <c r="CB67" s="44">
        <v>63</v>
      </c>
      <c r="CC67" s="44">
        <v>27</v>
      </c>
      <c r="CD67" s="44">
        <v>2022</v>
      </c>
      <c r="CF67" s="40" t="s">
        <v>466</v>
      </c>
      <c r="CG67" s="44">
        <v>2.3461538461538463</v>
      </c>
      <c r="CH67" s="44">
        <v>1</v>
      </c>
      <c r="CI67" s="44">
        <v>1.3461538461538463</v>
      </c>
      <c r="CJ67" s="44">
        <v>26</v>
      </c>
      <c r="CK67" s="44">
        <v>61</v>
      </c>
      <c r="CL67" s="44">
        <v>26</v>
      </c>
      <c r="CM67" s="44">
        <v>35</v>
      </c>
      <c r="CO67" s="40" t="s">
        <v>465</v>
      </c>
      <c r="CP67" s="44">
        <v>99</v>
      </c>
      <c r="CQ67" s="44">
        <v>40</v>
      </c>
      <c r="CR67" s="44">
        <v>59</v>
      </c>
      <c r="CS67" s="44">
        <v>34</v>
      </c>
      <c r="CU67" s="40" t="s">
        <v>442</v>
      </c>
      <c r="CV67" s="40" t="s">
        <v>436</v>
      </c>
      <c r="CW67" s="44">
        <v>2.2916666666666665</v>
      </c>
      <c r="CX67" s="44">
        <v>2.9166666666666665</v>
      </c>
      <c r="CY67" s="44">
        <v>24</v>
      </c>
      <c r="CZ67" s="44">
        <v>2007</v>
      </c>
      <c r="DB67" s="40" t="s">
        <v>738</v>
      </c>
      <c r="DC67" s="40" t="s">
        <v>131</v>
      </c>
      <c r="DD67" s="44">
        <v>55</v>
      </c>
      <c r="DE67" s="44">
        <v>46</v>
      </c>
      <c r="DF67" s="44">
        <v>28</v>
      </c>
      <c r="DG67" s="44">
        <v>2018</v>
      </c>
      <c r="DI67" s="40" t="s">
        <v>943</v>
      </c>
      <c r="DJ67" s="44">
        <v>0.83720930232558144</v>
      </c>
      <c r="DK67" s="44">
        <v>2.5348837209302326</v>
      </c>
      <c r="DL67" s="44">
        <v>43</v>
      </c>
      <c r="DM67" s="44">
        <v>36</v>
      </c>
      <c r="DN67" s="44">
        <v>109</v>
      </c>
      <c r="DO67"/>
      <c r="DP67" s="40" t="s">
        <v>968</v>
      </c>
      <c r="DQ67" s="44">
        <v>36</v>
      </c>
      <c r="DR67" s="44">
        <v>67</v>
      </c>
      <c r="DS67" s="44">
        <v>57</v>
      </c>
      <c r="DT67"/>
      <c r="DU67" s="40" t="s">
        <v>1152</v>
      </c>
      <c r="DV67" s="40" t="s">
        <v>1153</v>
      </c>
      <c r="DW67" s="44">
        <v>1.7619047619047619</v>
      </c>
      <c r="DX67" s="44">
        <v>0</v>
      </c>
      <c r="DY67" s="44">
        <v>21</v>
      </c>
      <c r="DZ67" s="44">
        <v>1992</v>
      </c>
      <c r="EA67"/>
      <c r="EB67" s="40" t="s">
        <v>532</v>
      </c>
      <c r="EC67" s="40" t="s">
        <v>533</v>
      </c>
      <c r="ED67" s="44">
        <v>38</v>
      </c>
      <c r="EE67" s="44">
        <v>63</v>
      </c>
      <c r="EF67" s="44">
        <v>25</v>
      </c>
      <c r="EG67" s="44">
        <v>2017</v>
      </c>
      <c r="EI67" s="40" t="s">
        <v>962</v>
      </c>
      <c r="EJ67" s="44">
        <v>0.87878787878787878</v>
      </c>
      <c r="EK67" s="44">
        <v>0</v>
      </c>
      <c r="EL67" s="44">
        <v>33</v>
      </c>
      <c r="EM67" s="44">
        <v>29</v>
      </c>
      <c r="EN67" s="44"/>
      <c r="EO67"/>
      <c r="EP67" s="40" t="s">
        <v>968</v>
      </c>
      <c r="EQ67" s="44">
        <v>44</v>
      </c>
      <c r="ER67" s="44"/>
      <c r="ES67" s="44">
        <v>57</v>
      </c>
      <c r="ET67"/>
      <c r="EU67" s="40" t="s">
        <v>1221</v>
      </c>
      <c r="EV67" s="40" t="s">
        <v>733</v>
      </c>
      <c r="EW67" s="44">
        <v>9.0909090909090912E-2</v>
      </c>
      <c r="EX67" s="44">
        <v>1.5454545454545454</v>
      </c>
      <c r="EY67" s="44">
        <v>22</v>
      </c>
      <c r="EZ67" s="44">
        <v>2020</v>
      </c>
      <c r="FB67" s="40" t="s">
        <v>372</v>
      </c>
      <c r="FC67" s="40" t="s">
        <v>345</v>
      </c>
      <c r="FD67" s="44">
        <v>2</v>
      </c>
      <c r="FE67" s="44">
        <v>3</v>
      </c>
      <c r="FF67" s="44">
        <v>17</v>
      </c>
      <c r="FG67" s="44">
        <v>2011</v>
      </c>
      <c r="FI67" s="40" t="s">
        <v>439</v>
      </c>
      <c r="FJ67" s="44">
        <v>0</v>
      </c>
      <c r="FK67" s="44">
        <v>0</v>
      </c>
      <c r="FL67" s="44">
        <v>51</v>
      </c>
      <c r="FM67" s="44"/>
      <c r="FN67" s="44"/>
      <c r="FO67"/>
      <c r="FP67" s="40" t="s">
        <v>473</v>
      </c>
      <c r="FQ67" s="44"/>
      <c r="FR67" s="44">
        <v>6</v>
      </c>
      <c r="FS67" s="44">
        <v>24</v>
      </c>
      <c r="FU67" s="274" t="s">
        <v>421</v>
      </c>
      <c r="FV67" s="274" t="s">
        <v>387</v>
      </c>
      <c r="FW67" s="294">
        <v>0.33333333333333331</v>
      </c>
      <c r="FX67" s="281">
        <v>0.75</v>
      </c>
      <c r="FY67" s="281">
        <v>0.25</v>
      </c>
      <c r="FZ67" s="281">
        <v>24</v>
      </c>
      <c r="GA67" s="281">
        <v>2007</v>
      </c>
      <c r="GB67" s="281">
        <v>6</v>
      </c>
      <c r="GC67" s="282">
        <v>18</v>
      </c>
      <c r="GJ67" s="274" t="s">
        <v>741</v>
      </c>
      <c r="GK67" s="274" t="s">
        <v>733</v>
      </c>
      <c r="GL67" s="280">
        <v>0.3</v>
      </c>
      <c r="GM67" s="281">
        <v>0.42857142857142855</v>
      </c>
      <c r="GN67" s="281">
        <v>1.4285714285714286</v>
      </c>
      <c r="GO67" s="281">
        <v>2018</v>
      </c>
      <c r="GP67" s="281">
        <v>12</v>
      </c>
      <c r="GQ67" s="282">
        <v>40</v>
      </c>
      <c r="GS67" s="274" t="s">
        <v>741</v>
      </c>
      <c r="GT67" s="274" t="s">
        <v>733</v>
      </c>
      <c r="GU67" s="280">
        <v>0.3</v>
      </c>
      <c r="GV67" s="281">
        <v>12</v>
      </c>
      <c r="GW67" s="281">
        <v>40</v>
      </c>
      <c r="GX67" s="282">
        <v>2018</v>
      </c>
      <c r="GZ67" s="40" t="s">
        <v>734</v>
      </c>
      <c r="HA67" s="44"/>
      <c r="HB67" s="44">
        <v>3</v>
      </c>
      <c r="HC67" s="44">
        <v>10</v>
      </c>
      <c r="HD67" s="44">
        <v>15</v>
      </c>
      <c r="HE67" s="44">
        <v>1</v>
      </c>
      <c r="HF67" s="44">
        <v>4</v>
      </c>
      <c r="HG67" s="44">
        <v>10</v>
      </c>
      <c r="HH67" s="44">
        <v>18</v>
      </c>
      <c r="HI67" s="44">
        <v>16</v>
      </c>
      <c r="HJ67" s="44">
        <v>0</v>
      </c>
      <c r="HK67" s="44">
        <v>0.55555555555555558</v>
      </c>
      <c r="HL67" s="44">
        <v>0.25</v>
      </c>
      <c r="HM67" s="44">
        <v>0</v>
      </c>
      <c r="HN67" s="44">
        <v>0.1875</v>
      </c>
      <c r="HO67" s="44">
        <v>0.625</v>
      </c>
      <c r="HP67" s="44">
        <v>1.125</v>
      </c>
      <c r="HQ67" s="44">
        <v>6.25E-2</v>
      </c>
      <c r="HR67" s="44">
        <v>0.25</v>
      </c>
      <c r="HS67"/>
      <c r="HT67"/>
      <c r="HU67"/>
      <c r="HV67"/>
      <c r="IB67" s="40" t="s">
        <v>1067</v>
      </c>
      <c r="IC67" s="44">
        <v>0.37209302325581395</v>
      </c>
      <c r="ID67" s="44">
        <v>1.0666666666666667</v>
      </c>
      <c r="IE67" s="44">
        <v>2.8666666666666667</v>
      </c>
      <c r="IF67" s="44">
        <v>30</v>
      </c>
      <c r="IG67" s="44">
        <v>32</v>
      </c>
      <c r="IH67" s="44">
        <v>86</v>
      </c>
      <c r="IJ67" s="40" t="s">
        <v>925</v>
      </c>
      <c r="IK67" s="88">
        <v>0.48888888888888887</v>
      </c>
      <c r="IL67" s="44">
        <v>1.1000000000000001</v>
      </c>
      <c r="IM67" s="44">
        <v>2.25</v>
      </c>
      <c r="IN67" s="44">
        <v>20</v>
      </c>
      <c r="IO67" s="44">
        <v>22</v>
      </c>
      <c r="IP67" s="44">
        <v>45</v>
      </c>
      <c r="IR67" s="40" t="s">
        <v>486</v>
      </c>
      <c r="IS67" s="40" t="s">
        <v>333</v>
      </c>
      <c r="IT67" s="44">
        <v>0.4642857142857143</v>
      </c>
      <c r="IU67" s="44">
        <v>0.8666666666666667</v>
      </c>
      <c r="IV67" s="44">
        <v>1.8666666666666667</v>
      </c>
      <c r="IW67" s="44">
        <v>15</v>
      </c>
      <c r="IX67" s="44">
        <v>2011</v>
      </c>
      <c r="IY67" s="44">
        <v>13</v>
      </c>
      <c r="IZ67" s="44">
        <v>28</v>
      </c>
      <c r="JA67"/>
      <c r="JB67" s="40" t="s">
        <v>1241</v>
      </c>
      <c r="JC67" s="40" t="s">
        <v>732</v>
      </c>
      <c r="JD67" s="44">
        <v>0.43925233644859812</v>
      </c>
      <c r="JE67" s="44">
        <v>4.4761904761904763</v>
      </c>
      <c r="JF67" s="44">
        <v>10.19047619047619</v>
      </c>
      <c r="JG67" s="44">
        <v>2021</v>
      </c>
      <c r="JH67" s="44">
        <v>94</v>
      </c>
      <c r="JI67" s="44">
        <v>214</v>
      </c>
      <c r="JL67" s="40" t="s">
        <v>428</v>
      </c>
      <c r="JM67" s="40" t="s">
        <v>390</v>
      </c>
      <c r="JN67" s="44">
        <v>0.74796747967479671</v>
      </c>
      <c r="JO67" s="44">
        <v>3.8333333333333335</v>
      </c>
      <c r="JP67" s="44">
        <v>5.125</v>
      </c>
      <c r="JQ67" s="44">
        <v>2009</v>
      </c>
      <c r="JR67" s="44">
        <v>24</v>
      </c>
      <c r="JS67" s="44">
        <v>92</v>
      </c>
      <c r="JT67" s="44">
        <v>123</v>
      </c>
      <c r="JU67"/>
      <c r="JV67" s="40" t="s">
        <v>1032</v>
      </c>
      <c r="JW67" s="40" t="s">
        <v>1000</v>
      </c>
      <c r="JX67" s="44">
        <v>0.61764705882352944</v>
      </c>
      <c r="JY67" s="44">
        <v>0.95454545454545459</v>
      </c>
      <c r="JZ67" s="44">
        <v>1.5454545454545454</v>
      </c>
      <c r="KA67" s="44">
        <v>1996</v>
      </c>
      <c r="KB67" s="44">
        <v>21</v>
      </c>
      <c r="KC67" s="44">
        <v>34</v>
      </c>
      <c r="KD67"/>
      <c r="KF67" s="40" t="s">
        <v>1060</v>
      </c>
      <c r="KG67" s="61">
        <v>8.8439393939393938</v>
      </c>
      <c r="KH67" s="44">
        <v>48</v>
      </c>
      <c r="KJ67"/>
      <c r="KK67"/>
      <c r="KL67"/>
      <c r="KM67"/>
      <c r="KN67"/>
      <c r="KO67"/>
      <c r="KQ67"/>
      <c r="KR67"/>
      <c r="KS67"/>
      <c r="KT67"/>
      <c r="KU67"/>
      <c r="KV67"/>
      <c r="KX67"/>
      <c r="KY67"/>
      <c r="KZ67"/>
      <c r="LA67"/>
      <c r="LB67"/>
      <c r="LC67"/>
      <c r="LD67"/>
      <c r="LE67"/>
      <c r="LF67"/>
      <c r="LG67"/>
      <c r="LH67"/>
      <c r="LI67"/>
      <c r="LL67"/>
      <c r="LM67"/>
      <c r="LN67"/>
      <c r="LO67"/>
      <c r="LP67"/>
      <c r="LS67"/>
      <c r="LT67"/>
      <c r="LU67"/>
      <c r="LV67"/>
      <c r="LW67"/>
    </row>
    <row r="68" spans="1:335" ht="15">
      <c r="A68" s="74" t="s">
        <v>270</v>
      </c>
      <c r="B68" s="74">
        <v>2015</v>
      </c>
      <c r="C68" s="74">
        <v>2016</v>
      </c>
      <c r="D68" s="89" t="str">
        <f t="shared" si="18"/>
        <v>Andrew Mcmillan, 2016</v>
      </c>
      <c r="E68" s="89" t="str">
        <f t="shared" si="19"/>
        <v>Andrew Mcmillan, 2016-2015</v>
      </c>
      <c r="F68" s="74">
        <v>13</v>
      </c>
      <c r="G68" s="74">
        <v>1</v>
      </c>
      <c r="H68" s="74">
        <v>4</v>
      </c>
      <c r="I68" s="75">
        <v>0.25</v>
      </c>
      <c r="J68" s="74">
        <v>2</v>
      </c>
      <c r="K68" s="74">
        <v>9</v>
      </c>
      <c r="L68" s="75">
        <v>0.22222222222222221</v>
      </c>
      <c r="M68" s="74">
        <v>3</v>
      </c>
      <c r="N68" s="74">
        <v>10</v>
      </c>
      <c r="O68" s="75">
        <v>0.3</v>
      </c>
      <c r="P68" s="74">
        <v>10</v>
      </c>
      <c r="Q68" s="74">
        <v>6</v>
      </c>
      <c r="R68" s="74">
        <v>3</v>
      </c>
      <c r="S68" s="74">
        <v>9</v>
      </c>
      <c r="T68" s="74">
        <v>1</v>
      </c>
      <c r="U68" s="74">
        <v>0</v>
      </c>
      <c r="V68" s="74">
        <v>2</v>
      </c>
      <c r="W68" s="74">
        <v>10</v>
      </c>
      <c r="X68" s="74">
        <v>3</v>
      </c>
      <c r="Y68" s="76">
        <v>0.76923076923076927</v>
      </c>
      <c r="Z68" s="76">
        <v>0.46153846153846156</v>
      </c>
      <c r="AA68" s="76">
        <v>0.23076923076923078</v>
      </c>
      <c r="AB68" s="76">
        <v>0.69230769230769229</v>
      </c>
      <c r="AC68" s="76">
        <v>7.6923076923076927E-2</v>
      </c>
      <c r="AD68" s="76">
        <v>0</v>
      </c>
      <c r="AE68" s="76">
        <v>0.15384615384615385</v>
      </c>
      <c r="AF68" s="76">
        <v>0.76923076923076927</v>
      </c>
      <c r="AG68" s="76">
        <v>0.23076923076923078</v>
      </c>
      <c r="AH68" s="69">
        <f t="shared" si="20"/>
        <v>0.30769230769230771</v>
      </c>
      <c r="AI68" s="69">
        <f t="shared" si="21"/>
        <v>0.76923076923076927</v>
      </c>
      <c r="AJ68" s="70">
        <f t="shared" si="22"/>
        <v>0.23076923076923078</v>
      </c>
      <c r="AK68" s="69">
        <f t="shared" si="23"/>
        <v>1</v>
      </c>
      <c r="AM68" s="40" t="s">
        <v>1185</v>
      </c>
      <c r="AN68" s="40" t="s">
        <v>1155</v>
      </c>
      <c r="AO68" s="61">
        <v>10.086956521739131</v>
      </c>
      <c r="AP68" s="62">
        <v>0.51515151515151514</v>
      </c>
      <c r="AQ68" s="62">
        <v>0.68235294117647061</v>
      </c>
      <c r="AR68" s="44">
        <v>23</v>
      </c>
      <c r="AS68" s="44">
        <v>1991</v>
      </c>
      <c r="AT68" s="59"/>
      <c r="AU68" s="40" t="s">
        <v>920</v>
      </c>
      <c r="AV68" s="40" t="s">
        <v>921</v>
      </c>
      <c r="AW68" s="44">
        <v>229</v>
      </c>
      <c r="AX68" s="44">
        <v>0.33181818181818185</v>
      </c>
      <c r="AY68" s="44">
        <v>0.6333333333333333</v>
      </c>
      <c r="AZ68" s="44">
        <v>19</v>
      </c>
      <c r="BA68" s="44">
        <v>1999</v>
      </c>
      <c r="BB68" s="59"/>
      <c r="BC68" s="40" t="s">
        <v>1031</v>
      </c>
      <c r="BD68" s="44">
        <v>3.5862068965517242</v>
      </c>
      <c r="BE68" s="44">
        <v>0.39622641509433965</v>
      </c>
      <c r="BF68" s="44">
        <v>0.60606060606060608</v>
      </c>
      <c r="BG68" s="44">
        <v>29</v>
      </c>
      <c r="BH68" s="44">
        <v>104</v>
      </c>
      <c r="BI68"/>
      <c r="BJ68" s="40" t="s">
        <v>1001</v>
      </c>
      <c r="BK68" s="44">
        <v>167</v>
      </c>
      <c r="BL68" s="44">
        <v>0.3783783783783784</v>
      </c>
      <c r="BM68" s="44">
        <v>0.60377358490566035</v>
      </c>
      <c r="BN68" s="44">
        <v>56</v>
      </c>
      <c r="BO68"/>
      <c r="BP68" s="40" t="s">
        <v>1133</v>
      </c>
      <c r="BQ68" s="40" t="s">
        <v>1098</v>
      </c>
      <c r="BR68" s="44">
        <v>4.4782608695652177</v>
      </c>
      <c r="BS68" s="44">
        <v>1.9130434782608696</v>
      </c>
      <c r="BT68" s="44">
        <v>2.5652173913043477</v>
      </c>
      <c r="BU68" s="44">
        <v>23</v>
      </c>
      <c r="BV68" s="44">
        <v>1993</v>
      </c>
      <c r="BX68" s="40" t="s">
        <v>1340</v>
      </c>
      <c r="BY68" s="40" t="s">
        <v>1264</v>
      </c>
      <c r="BZ68" s="44">
        <v>106</v>
      </c>
      <c r="CA68" s="44">
        <v>56</v>
      </c>
      <c r="CB68" s="44">
        <v>50</v>
      </c>
      <c r="CC68" s="44">
        <v>25</v>
      </c>
      <c r="CD68" s="44">
        <v>2023</v>
      </c>
      <c r="CF68" s="40" t="s">
        <v>467</v>
      </c>
      <c r="CG68" s="44">
        <v>2.2888888888888888</v>
      </c>
      <c r="CH68" s="44">
        <v>0.97777777777777775</v>
      </c>
      <c r="CI68" s="44">
        <v>1.3111111111111111</v>
      </c>
      <c r="CJ68" s="44">
        <v>45</v>
      </c>
      <c r="CK68" s="44">
        <v>103</v>
      </c>
      <c r="CL68" s="44">
        <v>44</v>
      </c>
      <c r="CM68" s="44">
        <v>59</v>
      </c>
      <c r="CO68" s="40" t="s">
        <v>1157</v>
      </c>
      <c r="CP68" s="44">
        <v>98</v>
      </c>
      <c r="CQ68" s="44">
        <v>45</v>
      </c>
      <c r="CR68" s="44">
        <v>53</v>
      </c>
      <c r="CS68" s="44">
        <v>13</v>
      </c>
      <c r="CU68" s="40" t="s">
        <v>1159</v>
      </c>
      <c r="CV68" s="40" t="s">
        <v>1126</v>
      </c>
      <c r="CW68" s="44">
        <v>2.2857142857142856</v>
      </c>
      <c r="CX68" s="44">
        <v>2.0952380952380953</v>
      </c>
      <c r="CY68" s="44">
        <v>21</v>
      </c>
      <c r="CZ68" s="44">
        <v>1992</v>
      </c>
      <c r="DB68" s="40" t="s">
        <v>426</v>
      </c>
      <c r="DC68" s="40" t="s">
        <v>390</v>
      </c>
      <c r="DD68" s="44">
        <v>55</v>
      </c>
      <c r="DE68" s="44">
        <v>59</v>
      </c>
      <c r="DF68" s="44">
        <v>24</v>
      </c>
      <c r="DG68" s="44">
        <v>2007</v>
      </c>
      <c r="DI68" s="40" t="s">
        <v>1268</v>
      </c>
      <c r="DJ68" s="44">
        <v>0.82352941176470584</v>
      </c>
      <c r="DK68" s="44">
        <v>0.78431372549019607</v>
      </c>
      <c r="DL68" s="44">
        <v>51</v>
      </c>
      <c r="DM68" s="44">
        <v>42</v>
      </c>
      <c r="DN68" s="44">
        <v>40</v>
      </c>
      <c r="DO68"/>
      <c r="DP68" s="40" t="s">
        <v>943</v>
      </c>
      <c r="DQ68" s="44">
        <v>36</v>
      </c>
      <c r="DR68" s="44">
        <v>109</v>
      </c>
      <c r="DS68" s="44">
        <v>43</v>
      </c>
      <c r="DT68"/>
      <c r="DU68" s="40" t="s">
        <v>776</v>
      </c>
      <c r="DV68" s="40" t="s">
        <v>131</v>
      </c>
      <c r="DW68" s="44">
        <v>1.7407407407407407</v>
      </c>
      <c r="DX68" s="44">
        <v>1.7037037037037037</v>
      </c>
      <c r="DY68" s="44">
        <v>27</v>
      </c>
      <c r="DZ68" s="44">
        <v>2019</v>
      </c>
      <c r="EA68"/>
      <c r="EB68" s="40" t="s">
        <v>346</v>
      </c>
      <c r="EC68" s="40" t="s">
        <v>345</v>
      </c>
      <c r="ED68" s="44">
        <v>38</v>
      </c>
      <c r="EE68" s="44">
        <v>46</v>
      </c>
      <c r="EF68" s="44">
        <v>29</v>
      </c>
      <c r="EG68" s="44">
        <v>2013</v>
      </c>
      <c r="EI68" s="40" t="s">
        <v>1154</v>
      </c>
      <c r="EJ68" s="44">
        <v>0.87096774193548387</v>
      </c>
      <c r="EK68" s="44">
        <v>0</v>
      </c>
      <c r="EL68" s="44">
        <v>62</v>
      </c>
      <c r="EM68" s="44">
        <v>54</v>
      </c>
      <c r="EN68" s="44"/>
      <c r="EO68"/>
      <c r="EP68" s="40" t="s">
        <v>536</v>
      </c>
      <c r="EQ68" s="44">
        <v>34</v>
      </c>
      <c r="ER68" s="44">
        <v>49</v>
      </c>
      <c r="ES68" s="44">
        <v>77</v>
      </c>
      <c r="ET68"/>
      <c r="EU68" s="40" t="s">
        <v>736</v>
      </c>
      <c r="EV68" s="40" t="s">
        <v>533</v>
      </c>
      <c r="EW68" s="44">
        <v>8.6956521739130432E-2</v>
      </c>
      <c r="EX68" s="44">
        <v>2.6956521739130435</v>
      </c>
      <c r="EY68" s="44">
        <v>23</v>
      </c>
      <c r="EZ68" s="44">
        <v>2018</v>
      </c>
      <c r="FB68" s="40" t="s">
        <v>257</v>
      </c>
      <c r="FC68" s="40" t="s">
        <v>131</v>
      </c>
      <c r="FD68" s="44">
        <v>2</v>
      </c>
      <c r="FE68" s="44">
        <v>32</v>
      </c>
      <c r="FF68" s="44">
        <v>27</v>
      </c>
      <c r="FG68" s="44">
        <v>2016</v>
      </c>
      <c r="FI68" s="40" t="s">
        <v>1001</v>
      </c>
      <c r="FJ68" s="44">
        <v>0</v>
      </c>
      <c r="FK68" s="44">
        <v>0</v>
      </c>
      <c r="FL68" s="44">
        <v>56</v>
      </c>
      <c r="FM68" s="44"/>
      <c r="FN68" s="44"/>
      <c r="FO68"/>
      <c r="FP68" s="40" t="s">
        <v>134</v>
      </c>
      <c r="FQ68" s="44">
        <v>0</v>
      </c>
      <c r="FR68" s="44">
        <v>33</v>
      </c>
      <c r="FS68" s="44">
        <v>45</v>
      </c>
      <c r="FU68" s="274" t="s">
        <v>481</v>
      </c>
      <c r="FV68" s="274" t="s">
        <v>464</v>
      </c>
      <c r="FW68" s="294">
        <v>0.33333333333333331</v>
      </c>
      <c r="FX68" s="281">
        <v>4.92</v>
      </c>
      <c r="FY68" s="281">
        <v>1.64</v>
      </c>
      <c r="FZ68" s="281">
        <v>25</v>
      </c>
      <c r="GA68" s="281">
        <v>2008</v>
      </c>
      <c r="GB68" s="281">
        <v>41</v>
      </c>
      <c r="GC68" s="282">
        <v>123</v>
      </c>
      <c r="GJ68" s="274" t="s">
        <v>1164</v>
      </c>
      <c r="GK68" s="274" t="s">
        <v>1096</v>
      </c>
      <c r="GL68" s="280">
        <v>0.3</v>
      </c>
      <c r="GM68" s="281">
        <v>0.42857142857142855</v>
      </c>
      <c r="GN68" s="281">
        <v>1.4285714285714286</v>
      </c>
      <c r="GO68" s="281">
        <v>1992</v>
      </c>
      <c r="GP68" s="281">
        <v>9</v>
      </c>
      <c r="GQ68" s="282">
        <v>30</v>
      </c>
      <c r="GS68" s="274" t="s">
        <v>1164</v>
      </c>
      <c r="GT68" s="274" t="s">
        <v>1096</v>
      </c>
      <c r="GU68" s="280">
        <v>0.3</v>
      </c>
      <c r="GV68" s="281">
        <v>9</v>
      </c>
      <c r="GW68" s="281">
        <v>30</v>
      </c>
      <c r="GX68" s="282">
        <v>1992</v>
      </c>
      <c r="GZ68" s="40" t="s">
        <v>735</v>
      </c>
      <c r="HA68" s="44">
        <v>24</v>
      </c>
      <c r="HB68" s="44">
        <v>81</v>
      </c>
      <c r="HC68" s="44">
        <v>59</v>
      </c>
      <c r="HD68" s="44">
        <v>117</v>
      </c>
      <c r="HE68" s="44">
        <v>25</v>
      </c>
      <c r="HF68" s="44">
        <v>42</v>
      </c>
      <c r="HG68" s="44">
        <v>83</v>
      </c>
      <c r="HH68" s="44">
        <v>198</v>
      </c>
      <c r="HI68" s="44">
        <v>70</v>
      </c>
      <c r="HJ68" s="44">
        <v>0.29629629629629628</v>
      </c>
      <c r="HK68" s="44">
        <v>0.41919191919191917</v>
      </c>
      <c r="HL68" s="44">
        <v>0.59523809523809523</v>
      </c>
      <c r="HM68" s="44">
        <v>0.34285714285714286</v>
      </c>
      <c r="HN68" s="44">
        <v>1.1571428571428573</v>
      </c>
      <c r="HO68" s="44">
        <v>1.1857142857142857</v>
      </c>
      <c r="HP68" s="44">
        <v>2.8285714285714287</v>
      </c>
      <c r="HQ68" s="44">
        <v>0.35714285714285715</v>
      </c>
      <c r="HR68" s="44">
        <v>0.6</v>
      </c>
      <c r="HS68"/>
      <c r="HT68"/>
      <c r="HU68"/>
      <c r="HV68"/>
      <c r="IB68" s="40" t="s">
        <v>1095</v>
      </c>
      <c r="IC68" s="44">
        <v>0.37138728323699421</v>
      </c>
      <c r="ID68" s="44">
        <v>3.3815789473684212</v>
      </c>
      <c r="IE68" s="44">
        <v>9.1052631578947363</v>
      </c>
      <c r="IF68" s="44">
        <v>76</v>
      </c>
      <c r="IG68" s="44">
        <v>257</v>
      </c>
      <c r="IH68" s="44">
        <v>692</v>
      </c>
      <c r="IJ68" s="40" t="s">
        <v>969</v>
      </c>
      <c r="IK68" s="88">
        <v>0.4854368932038835</v>
      </c>
      <c r="IL68" s="44">
        <v>2.0833333333333335</v>
      </c>
      <c r="IM68" s="44">
        <v>4.291666666666667</v>
      </c>
      <c r="IN68" s="44">
        <v>24</v>
      </c>
      <c r="IO68" s="44">
        <v>50</v>
      </c>
      <c r="IP68" s="44">
        <v>103</v>
      </c>
      <c r="IR68" s="40" t="s">
        <v>445</v>
      </c>
      <c r="IS68" s="40" t="s">
        <v>446</v>
      </c>
      <c r="IT68" s="44">
        <v>0.45833333333333331</v>
      </c>
      <c r="IU68" s="44">
        <v>1.8333333333333333</v>
      </c>
      <c r="IV68" s="44">
        <v>4</v>
      </c>
      <c r="IW68" s="44">
        <v>24</v>
      </c>
      <c r="IX68" s="44">
        <v>2009</v>
      </c>
      <c r="IY68" s="44">
        <v>44</v>
      </c>
      <c r="IZ68" s="44">
        <v>96</v>
      </c>
      <c r="JA68"/>
      <c r="JB68" s="40" t="s">
        <v>737</v>
      </c>
      <c r="JC68" s="40" t="s">
        <v>130</v>
      </c>
      <c r="JD68" s="44">
        <v>0.43859649122807015</v>
      </c>
      <c r="JE68" s="44">
        <v>1.7857142857142858</v>
      </c>
      <c r="JF68" s="44">
        <v>4.0714285714285712</v>
      </c>
      <c r="JG68" s="44">
        <v>2018</v>
      </c>
      <c r="JH68" s="44">
        <v>50</v>
      </c>
      <c r="JI68" s="44">
        <v>114</v>
      </c>
      <c r="JL68" s="40" t="s">
        <v>433</v>
      </c>
      <c r="JM68" s="40" t="s">
        <v>425</v>
      </c>
      <c r="JN68" s="44">
        <v>0.17647058823529413</v>
      </c>
      <c r="JO68" s="44">
        <v>0.13043478260869565</v>
      </c>
      <c r="JP68" s="44">
        <v>0.73913043478260865</v>
      </c>
      <c r="JQ68" s="44">
        <v>2009</v>
      </c>
      <c r="JR68" s="44">
        <v>23</v>
      </c>
      <c r="JS68" s="44">
        <v>3</v>
      </c>
      <c r="JT68" s="44">
        <v>17</v>
      </c>
      <c r="JU68"/>
      <c r="JV68" s="40" t="s">
        <v>388</v>
      </c>
      <c r="JW68" s="40" t="s">
        <v>387</v>
      </c>
      <c r="JX68" s="44">
        <v>0.6160714285714286</v>
      </c>
      <c r="JY68" s="44">
        <v>5.75</v>
      </c>
      <c r="JZ68" s="44">
        <v>9.3333333333333339</v>
      </c>
      <c r="KA68" s="44">
        <v>2009</v>
      </c>
      <c r="KB68" s="44">
        <v>138</v>
      </c>
      <c r="KC68" s="44">
        <v>224</v>
      </c>
      <c r="KD68"/>
      <c r="KF68" s="40" t="s">
        <v>1154</v>
      </c>
      <c r="KG68" s="61">
        <v>8.6894409937888195</v>
      </c>
      <c r="KH68" s="44">
        <v>62</v>
      </c>
      <c r="KJ68"/>
      <c r="KK68"/>
      <c r="KL68"/>
      <c r="KM68"/>
      <c r="KN68"/>
      <c r="KO68"/>
      <c r="KQ68"/>
      <c r="KR68"/>
      <c r="KS68"/>
      <c r="KT68"/>
      <c r="KU68"/>
      <c r="KV68"/>
      <c r="KX68"/>
      <c r="KY68"/>
      <c r="KZ68"/>
      <c r="LA68"/>
      <c r="LB68"/>
      <c r="LC68"/>
      <c r="LD68"/>
      <c r="LE68"/>
      <c r="LF68"/>
      <c r="LG68"/>
      <c r="LH68"/>
      <c r="LI68"/>
      <c r="LL68"/>
      <c r="LM68"/>
      <c r="LN68"/>
      <c r="LO68"/>
      <c r="LP68"/>
      <c r="LS68"/>
      <c r="LT68"/>
      <c r="LU68"/>
      <c r="LV68"/>
      <c r="LW68"/>
    </row>
    <row r="69" spans="1:335" ht="15">
      <c r="A69" s="74" t="s">
        <v>126</v>
      </c>
      <c r="B69" s="74">
        <v>2015</v>
      </c>
      <c r="C69" s="74">
        <v>2017</v>
      </c>
      <c r="D69" s="89" t="str">
        <f t="shared" si="18"/>
        <v>Hunter Woodard, 2017</v>
      </c>
      <c r="E69" s="89" t="str">
        <f t="shared" si="19"/>
        <v>Hunter Woodard, 2017-2015</v>
      </c>
      <c r="F69" s="74">
        <v>24</v>
      </c>
      <c r="G69" s="74">
        <v>0</v>
      </c>
      <c r="H69" s="74">
        <v>1</v>
      </c>
      <c r="I69" s="75">
        <v>0</v>
      </c>
      <c r="J69" s="74">
        <v>23</v>
      </c>
      <c r="K69" s="74">
        <v>69</v>
      </c>
      <c r="L69" s="75">
        <v>0.33333333333333331</v>
      </c>
      <c r="M69" s="74">
        <v>14</v>
      </c>
      <c r="N69" s="74">
        <v>29</v>
      </c>
      <c r="O69" s="75">
        <v>0.48275862068965519</v>
      </c>
      <c r="P69" s="74">
        <v>60</v>
      </c>
      <c r="Q69" s="74">
        <v>35</v>
      </c>
      <c r="R69" s="74">
        <v>44</v>
      </c>
      <c r="S69" s="74">
        <v>79</v>
      </c>
      <c r="T69" s="74">
        <v>14</v>
      </c>
      <c r="U69" s="74">
        <v>18</v>
      </c>
      <c r="V69" s="74">
        <v>3</v>
      </c>
      <c r="W69" s="74">
        <v>15</v>
      </c>
      <c r="X69" s="74">
        <v>29</v>
      </c>
      <c r="Y69" s="76">
        <v>2.5</v>
      </c>
      <c r="Z69" s="76">
        <v>1.4583333333333333</v>
      </c>
      <c r="AA69" s="76">
        <v>1.8333333333333333</v>
      </c>
      <c r="AB69" s="76">
        <v>3.2916666666666665</v>
      </c>
      <c r="AC69" s="76">
        <v>0.58333333333333337</v>
      </c>
      <c r="AD69" s="76">
        <v>0.75</v>
      </c>
      <c r="AE69" s="76">
        <v>0.125</v>
      </c>
      <c r="AF69" s="76">
        <v>0.625</v>
      </c>
      <c r="AG69" s="76">
        <v>1.2083333333333333</v>
      </c>
      <c r="AH69" s="69">
        <f t="shared" si="20"/>
        <v>4.1666666666666664E-2</v>
      </c>
      <c r="AI69" s="69">
        <f t="shared" si="21"/>
        <v>1.2083333333333333</v>
      </c>
      <c r="AJ69" s="70">
        <f t="shared" si="22"/>
        <v>0.32857142857142857</v>
      </c>
      <c r="AK69" s="69">
        <f t="shared" si="23"/>
        <v>2.9166666666666665</v>
      </c>
      <c r="AM69" s="40" t="s">
        <v>1342</v>
      </c>
      <c r="AN69" s="40" t="s">
        <v>1266</v>
      </c>
      <c r="AO69" s="61">
        <v>10.038461538461538</v>
      </c>
      <c r="AP69" s="62">
        <v>0.42489270386266093</v>
      </c>
      <c r="AQ69" s="62">
        <v>0.54545454545454541</v>
      </c>
      <c r="AR69" s="44">
        <v>26</v>
      </c>
      <c r="AS69" s="44">
        <v>2023</v>
      </c>
      <c r="AT69" s="59"/>
      <c r="AU69" s="40" t="s">
        <v>1159</v>
      </c>
      <c r="AV69" s="40" t="s">
        <v>1126</v>
      </c>
      <c r="AW69" s="44">
        <v>228</v>
      </c>
      <c r="AX69" s="44">
        <v>0.38766519823788548</v>
      </c>
      <c r="AY69" s="44">
        <v>0.55932203389830504</v>
      </c>
      <c r="AZ69" s="44">
        <v>21</v>
      </c>
      <c r="BA69" s="44">
        <v>1992</v>
      </c>
      <c r="BB69" s="59"/>
      <c r="BC69" s="40" t="s">
        <v>939</v>
      </c>
      <c r="BD69" s="44">
        <v>3.55</v>
      </c>
      <c r="BE69" s="44">
        <v>0.20481927710843373</v>
      </c>
      <c r="BF69" s="44">
        <v>0.65384615384615385</v>
      </c>
      <c r="BG69" s="44">
        <v>20</v>
      </c>
      <c r="BH69" s="44">
        <v>71</v>
      </c>
      <c r="BI69"/>
      <c r="BJ69" s="40" t="s">
        <v>425</v>
      </c>
      <c r="BK69" s="44">
        <v>156</v>
      </c>
      <c r="BL69" s="44">
        <v>0.34653465346534651</v>
      </c>
      <c r="BM69" s="44">
        <v>0.30188679245283018</v>
      </c>
      <c r="BN69" s="44">
        <v>50</v>
      </c>
      <c r="BO69"/>
      <c r="BP69" s="40" t="s">
        <v>737</v>
      </c>
      <c r="BQ69" s="40" t="s">
        <v>130</v>
      </c>
      <c r="BR69" s="44">
        <v>4.4642857142857144</v>
      </c>
      <c r="BS69" s="44">
        <v>2</v>
      </c>
      <c r="BT69" s="44">
        <v>2.4642857142857144</v>
      </c>
      <c r="BU69" s="44">
        <v>28</v>
      </c>
      <c r="BV69" s="44">
        <v>2018</v>
      </c>
      <c r="BX69" s="40" t="s">
        <v>1107</v>
      </c>
      <c r="BY69" s="40" t="s">
        <v>1098</v>
      </c>
      <c r="BZ69" s="44">
        <v>106</v>
      </c>
      <c r="CA69" s="44">
        <v>46</v>
      </c>
      <c r="CB69" s="44">
        <v>60</v>
      </c>
      <c r="CC69" s="44">
        <v>23</v>
      </c>
      <c r="CD69" s="44">
        <v>1994</v>
      </c>
      <c r="CF69" s="40" t="s">
        <v>1214</v>
      </c>
      <c r="CG69" s="44">
        <v>2.2272727272727271</v>
      </c>
      <c r="CH69" s="44">
        <v>0.59090909090909094</v>
      </c>
      <c r="CI69" s="44">
        <v>1.6363636363636365</v>
      </c>
      <c r="CJ69" s="44">
        <v>22</v>
      </c>
      <c r="CK69" s="44">
        <v>49</v>
      </c>
      <c r="CL69" s="44">
        <v>13</v>
      </c>
      <c r="CM69" s="44">
        <v>36</v>
      </c>
      <c r="CO69" s="40" t="s">
        <v>1001</v>
      </c>
      <c r="CP69" s="44">
        <v>93</v>
      </c>
      <c r="CQ69" s="44">
        <v>37</v>
      </c>
      <c r="CR69" s="44">
        <v>56</v>
      </c>
      <c r="CS69" s="44">
        <v>56</v>
      </c>
      <c r="CU69" s="40" t="s">
        <v>1008</v>
      </c>
      <c r="CV69" s="40" t="s">
        <v>1000</v>
      </c>
      <c r="CW69" s="44">
        <v>2.2727272727272729</v>
      </c>
      <c r="CX69" s="44">
        <v>1.9090909090909092</v>
      </c>
      <c r="CY69" s="44">
        <v>22</v>
      </c>
      <c r="CZ69" s="44">
        <v>1997</v>
      </c>
      <c r="DB69" s="40" t="s">
        <v>442</v>
      </c>
      <c r="DC69" s="40" t="s">
        <v>436</v>
      </c>
      <c r="DD69" s="44">
        <v>55</v>
      </c>
      <c r="DE69" s="44">
        <v>70</v>
      </c>
      <c r="DF69" s="44">
        <v>24</v>
      </c>
      <c r="DG69" s="44">
        <v>2007</v>
      </c>
      <c r="DI69" s="40" t="s">
        <v>925</v>
      </c>
      <c r="DJ69" s="44">
        <v>0.8</v>
      </c>
      <c r="DK69" s="44">
        <v>1.2</v>
      </c>
      <c r="DL69" s="44">
        <v>20</v>
      </c>
      <c r="DM69" s="44">
        <v>16</v>
      </c>
      <c r="DN69" s="44">
        <v>24</v>
      </c>
      <c r="DO69"/>
      <c r="DP69" s="40" t="s">
        <v>1179</v>
      </c>
      <c r="DQ69" s="44">
        <v>35</v>
      </c>
      <c r="DR69" s="44">
        <v>57</v>
      </c>
      <c r="DS69" s="44">
        <v>38</v>
      </c>
      <c r="DT69"/>
      <c r="DU69" s="40" t="s">
        <v>1133</v>
      </c>
      <c r="DV69" s="40" t="s">
        <v>1098</v>
      </c>
      <c r="DW69" s="44">
        <v>1.7391304347826086</v>
      </c>
      <c r="DX69" s="44">
        <v>0</v>
      </c>
      <c r="DY69" s="44">
        <v>23</v>
      </c>
      <c r="DZ69" s="44">
        <v>1993</v>
      </c>
      <c r="EA69"/>
      <c r="EB69" s="40" t="s">
        <v>285</v>
      </c>
      <c r="EC69" s="40" t="s">
        <v>135</v>
      </c>
      <c r="ED69" s="44">
        <v>38</v>
      </c>
      <c r="EE69" s="44">
        <v>48</v>
      </c>
      <c r="EF69" s="44">
        <v>27</v>
      </c>
      <c r="EG69" s="44">
        <v>2015</v>
      </c>
      <c r="EI69" s="40" t="s">
        <v>964</v>
      </c>
      <c r="EJ69" s="44">
        <v>0.86842105263157898</v>
      </c>
      <c r="EK69" s="44">
        <v>0</v>
      </c>
      <c r="EL69" s="44">
        <v>76</v>
      </c>
      <c r="EM69" s="44">
        <v>66</v>
      </c>
      <c r="EN69" s="44"/>
      <c r="EO69"/>
      <c r="EP69" s="40" t="s">
        <v>1214</v>
      </c>
      <c r="EQ69" s="44">
        <v>31</v>
      </c>
      <c r="ER69" s="44">
        <v>67</v>
      </c>
      <c r="ES69" s="44">
        <v>22</v>
      </c>
      <c r="ET69"/>
      <c r="EU69" s="40" t="s">
        <v>1346</v>
      </c>
      <c r="EV69" s="40" t="s">
        <v>1294</v>
      </c>
      <c r="EW69" s="44">
        <v>8.3333333333333329E-2</v>
      </c>
      <c r="EX69" s="44">
        <v>1.125</v>
      </c>
      <c r="EY69" s="44">
        <v>24</v>
      </c>
      <c r="EZ69" s="44">
        <v>2023</v>
      </c>
      <c r="FB69" s="40" t="s">
        <v>326</v>
      </c>
      <c r="FC69" s="40" t="s">
        <v>304</v>
      </c>
      <c r="FD69" s="44">
        <v>2</v>
      </c>
      <c r="FE69" s="44">
        <v>52</v>
      </c>
      <c r="FF69" s="44">
        <v>29</v>
      </c>
      <c r="FG69" s="44">
        <v>2013</v>
      </c>
      <c r="FI69" s="40" t="s">
        <v>689</v>
      </c>
      <c r="FJ69" s="44">
        <v>0</v>
      </c>
      <c r="FK69" s="44">
        <v>0.30769230769230771</v>
      </c>
      <c r="FL69" s="44">
        <v>13</v>
      </c>
      <c r="FM69" s="44"/>
      <c r="FN69" s="44">
        <v>4</v>
      </c>
      <c r="FO69"/>
      <c r="FP69" s="40" t="s">
        <v>689</v>
      </c>
      <c r="FQ69" s="44"/>
      <c r="FR69" s="44">
        <v>4</v>
      </c>
      <c r="FS69" s="44">
        <v>13</v>
      </c>
      <c r="FU69" s="274" t="s">
        <v>1300</v>
      </c>
      <c r="FV69" s="274" t="s">
        <v>1268</v>
      </c>
      <c r="FW69" s="294">
        <v>0.33333333333333331</v>
      </c>
      <c r="FX69" s="281">
        <v>0.63157894736842102</v>
      </c>
      <c r="FY69" s="281">
        <v>0.21052631578947367</v>
      </c>
      <c r="FZ69" s="281">
        <v>19</v>
      </c>
      <c r="GA69" s="281">
        <v>2022</v>
      </c>
      <c r="GB69" s="281">
        <v>4</v>
      </c>
      <c r="GC69" s="282">
        <v>12</v>
      </c>
      <c r="GJ69" s="274" t="s">
        <v>283</v>
      </c>
      <c r="GK69" s="274" t="s">
        <v>277</v>
      </c>
      <c r="GL69" s="280">
        <v>0.29870129870129869</v>
      </c>
      <c r="GM69" s="281">
        <v>0.85185185185185186</v>
      </c>
      <c r="GN69" s="281">
        <v>2.8518518518518516</v>
      </c>
      <c r="GO69" s="281">
        <v>2015</v>
      </c>
      <c r="GP69" s="281">
        <v>23</v>
      </c>
      <c r="GQ69" s="282">
        <v>77</v>
      </c>
      <c r="GS69" s="274" t="s">
        <v>283</v>
      </c>
      <c r="GT69" s="274" t="s">
        <v>277</v>
      </c>
      <c r="GU69" s="280">
        <v>0.29870129870129869</v>
      </c>
      <c r="GV69" s="281">
        <v>23</v>
      </c>
      <c r="GW69" s="281">
        <v>77</v>
      </c>
      <c r="GX69" s="282">
        <v>2015</v>
      </c>
      <c r="GZ69" s="40" t="s">
        <v>752</v>
      </c>
      <c r="HA69" s="44"/>
      <c r="HB69" s="44">
        <v>1</v>
      </c>
      <c r="HC69" s="44">
        <v>2</v>
      </c>
      <c r="HD69" s="44">
        <v>8</v>
      </c>
      <c r="HE69" s="44"/>
      <c r="HF69" s="44"/>
      <c r="HG69" s="44">
        <v>2</v>
      </c>
      <c r="HH69" s="44">
        <v>9</v>
      </c>
      <c r="HI69" s="44">
        <v>17</v>
      </c>
      <c r="HJ69" s="44">
        <v>0</v>
      </c>
      <c r="HK69" s="44">
        <v>0.22222222222222221</v>
      </c>
      <c r="HL69" s="44" t="e">
        <v>#DIV/0!</v>
      </c>
      <c r="HM69" s="44">
        <v>0</v>
      </c>
      <c r="HN69" s="44">
        <v>5.8823529411764705E-2</v>
      </c>
      <c r="HO69" s="44">
        <v>0.11764705882352941</v>
      </c>
      <c r="HP69" s="44">
        <v>0.52941176470588236</v>
      </c>
      <c r="HQ69" s="44">
        <v>0</v>
      </c>
      <c r="HR69" s="44">
        <v>0</v>
      </c>
      <c r="HS69"/>
      <c r="HT69"/>
      <c r="HU69"/>
      <c r="HV69"/>
      <c r="IB69" s="40" t="s">
        <v>536</v>
      </c>
      <c r="IC69" s="44">
        <v>0.36936936936936937</v>
      </c>
      <c r="ID69" s="44">
        <v>0.53246753246753242</v>
      </c>
      <c r="IE69" s="44">
        <v>1.4415584415584415</v>
      </c>
      <c r="IF69" s="44">
        <v>77</v>
      </c>
      <c r="IG69" s="44">
        <v>41</v>
      </c>
      <c r="IH69" s="44">
        <v>111</v>
      </c>
      <c r="IJ69" s="40" t="s">
        <v>446</v>
      </c>
      <c r="IK69" s="88">
        <v>0.48514851485148514</v>
      </c>
      <c r="IL69" s="44">
        <v>0.75384615384615383</v>
      </c>
      <c r="IM69" s="44">
        <v>1.5538461538461539</v>
      </c>
      <c r="IN69" s="44">
        <v>65</v>
      </c>
      <c r="IO69" s="44">
        <v>49</v>
      </c>
      <c r="IP69" s="44">
        <v>101</v>
      </c>
      <c r="IR69" s="40" t="s">
        <v>535</v>
      </c>
      <c r="IS69" s="40" t="s">
        <v>536</v>
      </c>
      <c r="IT69" s="44">
        <v>0.45454545454545453</v>
      </c>
      <c r="IU69" s="44">
        <v>0.38461538461538464</v>
      </c>
      <c r="IV69" s="44">
        <v>0.84615384615384615</v>
      </c>
      <c r="IW69" s="44">
        <v>13</v>
      </c>
      <c r="IX69" s="44">
        <v>2017</v>
      </c>
      <c r="IY69" s="44">
        <v>5</v>
      </c>
      <c r="IZ69" s="44">
        <v>11</v>
      </c>
      <c r="JA69"/>
      <c r="JB69" s="40" t="s">
        <v>1221</v>
      </c>
      <c r="JC69" s="40" t="s">
        <v>733</v>
      </c>
      <c r="JD69" s="44">
        <v>0.43846153846153846</v>
      </c>
      <c r="JE69" s="44">
        <v>2.5909090909090908</v>
      </c>
      <c r="JF69" s="44">
        <v>5.9090909090909092</v>
      </c>
      <c r="JG69" s="44">
        <v>2020</v>
      </c>
      <c r="JH69" s="44">
        <v>57</v>
      </c>
      <c r="JI69" s="44">
        <v>130</v>
      </c>
      <c r="JL69" s="40" t="s">
        <v>427</v>
      </c>
      <c r="JM69" s="40" t="s">
        <v>390</v>
      </c>
      <c r="JN69" s="44">
        <v>0.7010309278350515</v>
      </c>
      <c r="JO69" s="44">
        <v>3.0909090909090908</v>
      </c>
      <c r="JP69" s="44">
        <v>4.4090909090909092</v>
      </c>
      <c r="JQ69" s="44">
        <v>2008</v>
      </c>
      <c r="JR69" s="44">
        <v>22</v>
      </c>
      <c r="JS69" s="44">
        <v>68</v>
      </c>
      <c r="JT69" s="44">
        <v>97</v>
      </c>
      <c r="JU69"/>
      <c r="JV69" s="40" t="s">
        <v>1005</v>
      </c>
      <c r="JW69" s="40" t="s">
        <v>997</v>
      </c>
      <c r="JX69" s="44">
        <v>0.61594202898550721</v>
      </c>
      <c r="JY69" s="44">
        <v>3.6956521739130435</v>
      </c>
      <c r="JZ69" s="44">
        <v>6</v>
      </c>
      <c r="KA69" s="44">
        <v>1997</v>
      </c>
      <c r="KB69" s="44">
        <v>85</v>
      </c>
      <c r="KC69" s="44">
        <v>138</v>
      </c>
      <c r="KD69"/>
      <c r="KF69" s="40" t="s">
        <v>1001</v>
      </c>
      <c r="KG69" s="61">
        <v>7.5122529644268772</v>
      </c>
      <c r="KH69" s="44">
        <v>56</v>
      </c>
      <c r="KJ69"/>
      <c r="KK69"/>
      <c r="KL69"/>
      <c r="KM69"/>
      <c r="KN69"/>
      <c r="KO69"/>
      <c r="KQ69"/>
      <c r="KR69"/>
      <c r="KS69"/>
      <c r="KT69"/>
      <c r="KU69"/>
      <c r="KV69"/>
      <c r="KX69"/>
      <c r="KY69"/>
      <c r="KZ69"/>
      <c r="LA69"/>
      <c r="LB69"/>
      <c r="LC69"/>
      <c r="LD69"/>
      <c r="LE69"/>
      <c r="LF69"/>
      <c r="LG69"/>
      <c r="LH69"/>
      <c r="LI69"/>
      <c r="LL69"/>
      <c r="LM69"/>
      <c r="LN69"/>
      <c r="LO69"/>
      <c r="LP69"/>
      <c r="LS69"/>
      <c r="LT69"/>
      <c r="LU69"/>
      <c r="LV69"/>
      <c r="LW69"/>
    </row>
    <row r="70" spans="1:335" ht="15">
      <c r="A70" s="74" t="s">
        <v>271</v>
      </c>
      <c r="B70" s="74">
        <v>2015</v>
      </c>
      <c r="C70" s="74">
        <v>2015</v>
      </c>
      <c r="D70" s="89" t="str">
        <f t="shared" si="18"/>
        <v>Logan Loberg, 2015</v>
      </c>
      <c r="E70" s="89" t="str">
        <f t="shared" si="19"/>
        <v>Logan Loberg, 2015-2015</v>
      </c>
      <c r="F70" s="74">
        <v>27</v>
      </c>
      <c r="G70" s="74">
        <v>0</v>
      </c>
      <c r="H70" s="74">
        <v>4</v>
      </c>
      <c r="I70" s="75">
        <v>0</v>
      </c>
      <c r="J70" s="74">
        <v>168</v>
      </c>
      <c r="K70" s="74">
        <v>418</v>
      </c>
      <c r="L70" s="75">
        <v>0.40191387559808611</v>
      </c>
      <c r="M70" s="74">
        <v>26</v>
      </c>
      <c r="N70" s="74">
        <v>63</v>
      </c>
      <c r="O70" s="75">
        <v>0.41269841269841268</v>
      </c>
      <c r="P70" s="74">
        <v>362</v>
      </c>
      <c r="Q70" s="74">
        <v>93</v>
      </c>
      <c r="R70" s="74">
        <v>234</v>
      </c>
      <c r="S70" s="74">
        <v>327</v>
      </c>
      <c r="T70" s="74">
        <v>20</v>
      </c>
      <c r="U70" s="74">
        <v>29</v>
      </c>
      <c r="V70" s="74">
        <v>64</v>
      </c>
      <c r="W70" s="74">
        <v>40</v>
      </c>
      <c r="X70" s="74">
        <v>76</v>
      </c>
      <c r="Y70" s="76">
        <v>13.407407407407407</v>
      </c>
      <c r="Z70" s="76">
        <v>3.4444444444444446</v>
      </c>
      <c r="AA70" s="76">
        <v>8.6666666666666661</v>
      </c>
      <c r="AB70" s="76">
        <v>12.111111111111111</v>
      </c>
      <c r="AC70" s="76">
        <v>0.7407407407407407</v>
      </c>
      <c r="AD70" s="76">
        <v>1.0740740740740742</v>
      </c>
      <c r="AE70" s="76">
        <v>2.3703703703703702</v>
      </c>
      <c r="AF70" s="76">
        <v>1.4814814814814814</v>
      </c>
      <c r="AG70" s="76">
        <v>2.8148148148148149</v>
      </c>
      <c r="AH70" s="69">
        <f t="shared" si="20"/>
        <v>0.14814814814814814</v>
      </c>
      <c r="AI70" s="69">
        <f t="shared" si="21"/>
        <v>2.3333333333333335</v>
      </c>
      <c r="AJ70" s="70">
        <f t="shared" si="22"/>
        <v>0.3981042654028436</v>
      </c>
      <c r="AK70" s="69">
        <f t="shared" si="23"/>
        <v>15.62962962962963</v>
      </c>
      <c r="AM70" s="40" t="s">
        <v>740</v>
      </c>
      <c r="AN70" s="40" t="s">
        <v>732</v>
      </c>
      <c r="AO70" s="61">
        <v>9.8571428571428577</v>
      </c>
      <c r="AP70" s="62">
        <v>0.57065217391304346</v>
      </c>
      <c r="AQ70" s="62">
        <v>0.68493150684931503</v>
      </c>
      <c r="AR70" s="44">
        <v>28</v>
      </c>
      <c r="AS70" s="44">
        <v>2018</v>
      </c>
      <c r="AT70" s="59"/>
      <c r="AU70" s="40" t="s">
        <v>1282</v>
      </c>
      <c r="AV70" s="40" t="s">
        <v>793</v>
      </c>
      <c r="AW70" s="44">
        <v>225</v>
      </c>
      <c r="AX70" s="44">
        <v>0.63057324840764328</v>
      </c>
      <c r="AY70" s="44">
        <v>0.47368421052631576</v>
      </c>
      <c r="AZ70" s="44">
        <v>27</v>
      </c>
      <c r="BA70" s="44">
        <v>2022</v>
      </c>
      <c r="BB70" s="59"/>
      <c r="BC70" s="40" t="s">
        <v>250</v>
      </c>
      <c r="BD70" s="44">
        <v>3.2871287128712869</v>
      </c>
      <c r="BE70" s="44">
        <v>0.34526854219948849</v>
      </c>
      <c r="BF70" s="44">
        <v>0.39864864864864863</v>
      </c>
      <c r="BG70" s="44">
        <v>101</v>
      </c>
      <c r="BH70" s="44">
        <v>332</v>
      </c>
      <c r="BI70"/>
      <c r="BJ70" s="40" t="s">
        <v>436</v>
      </c>
      <c r="BK70" s="44">
        <v>153</v>
      </c>
      <c r="BL70" s="44">
        <v>0.3575757575757576</v>
      </c>
      <c r="BM70" s="44">
        <v>0.61111111111111116</v>
      </c>
      <c r="BN70" s="44">
        <v>51</v>
      </c>
      <c r="BO70"/>
      <c r="BP70" s="40" t="s">
        <v>1058</v>
      </c>
      <c r="BQ70" s="40" t="s">
        <v>1030</v>
      </c>
      <c r="BR70" s="44">
        <v>4.4090909090909092</v>
      </c>
      <c r="BS70" s="44">
        <v>2.4545454545454546</v>
      </c>
      <c r="BT70" s="44">
        <v>1.9545454545454546</v>
      </c>
      <c r="BU70" s="44">
        <v>22</v>
      </c>
      <c r="BV70" s="44">
        <v>1995</v>
      </c>
      <c r="BX70" s="40" t="s">
        <v>532</v>
      </c>
      <c r="BY70" s="40" t="s">
        <v>533</v>
      </c>
      <c r="BZ70" s="44">
        <v>106</v>
      </c>
      <c r="CA70" s="44">
        <v>51</v>
      </c>
      <c r="CB70" s="44">
        <v>55</v>
      </c>
      <c r="CC70" s="44">
        <v>25</v>
      </c>
      <c r="CD70" s="44">
        <v>2017</v>
      </c>
      <c r="CF70" s="40" t="s">
        <v>468</v>
      </c>
      <c r="CG70" s="44">
        <v>2.1153846153846154</v>
      </c>
      <c r="CH70" s="44">
        <v>0.53846153846153844</v>
      </c>
      <c r="CI70" s="44">
        <v>1.5769230769230769</v>
      </c>
      <c r="CJ70" s="44">
        <v>26</v>
      </c>
      <c r="CK70" s="44">
        <v>55</v>
      </c>
      <c r="CL70" s="44">
        <v>14</v>
      </c>
      <c r="CM70" s="44">
        <v>41</v>
      </c>
      <c r="CO70" s="40" t="s">
        <v>539</v>
      </c>
      <c r="CP70" s="44">
        <v>87</v>
      </c>
      <c r="CQ70" s="44">
        <v>35</v>
      </c>
      <c r="CR70" s="44">
        <v>52</v>
      </c>
      <c r="CS70" s="44">
        <v>61</v>
      </c>
      <c r="CU70" s="40" t="s">
        <v>1185</v>
      </c>
      <c r="CV70" s="40" t="s">
        <v>1155</v>
      </c>
      <c r="CW70" s="44">
        <v>2.2608695652173911</v>
      </c>
      <c r="CX70" s="44">
        <v>1.826086956521739</v>
      </c>
      <c r="CY70" s="44">
        <v>23</v>
      </c>
      <c r="CZ70" s="44">
        <v>1991</v>
      </c>
      <c r="DB70" s="40" t="s">
        <v>520</v>
      </c>
      <c r="DC70" s="40" t="s">
        <v>131</v>
      </c>
      <c r="DD70" s="44">
        <v>54</v>
      </c>
      <c r="DE70" s="44">
        <v>41</v>
      </c>
      <c r="DF70" s="44">
        <v>24</v>
      </c>
      <c r="DG70" s="44">
        <v>2017</v>
      </c>
      <c r="DI70" s="40" t="s">
        <v>279</v>
      </c>
      <c r="DJ70" s="44">
        <v>0.78260869565217395</v>
      </c>
      <c r="DK70" s="44">
        <v>0.9826086956521739</v>
      </c>
      <c r="DL70" s="44">
        <v>115</v>
      </c>
      <c r="DM70" s="44">
        <v>90</v>
      </c>
      <c r="DN70" s="44">
        <v>113</v>
      </c>
      <c r="DO70"/>
      <c r="DP70" s="40" t="s">
        <v>1094</v>
      </c>
      <c r="DQ70" s="44">
        <v>35</v>
      </c>
      <c r="DR70" s="44">
        <v>49</v>
      </c>
      <c r="DS70" s="44">
        <v>51</v>
      </c>
      <c r="DT70"/>
      <c r="DU70" s="40" t="s">
        <v>1107</v>
      </c>
      <c r="DV70" s="40" t="s">
        <v>1098</v>
      </c>
      <c r="DW70" s="44">
        <v>1.6956521739130435</v>
      </c>
      <c r="DX70" s="44">
        <v>0</v>
      </c>
      <c r="DY70" s="44">
        <v>23</v>
      </c>
      <c r="DZ70" s="44">
        <v>1994</v>
      </c>
      <c r="EA70"/>
      <c r="EB70" s="40" t="s">
        <v>918</v>
      </c>
      <c r="EC70" s="40" t="s">
        <v>919</v>
      </c>
      <c r="ED70" s="44">
        <v>38</v>
      </c>
      <c r="EE70" s="44"/>
      <c r="EF70" s="44">
        <v>20</v>
      </c>
      <c r="EG70" s="44">
        <v>1999</v>
      </c>
      <c r="EI70" s="40" t="s">
        <v>278</v>
      </c>
      <c r="EJ70" s="44">
        <v>0.85344827586206895</v>
      </c>
      <c r="EK70" s="44">
        <v>1.6810344827586208</v>
      </c>
      <c r="EL70" s="44">
        <v>116</v>
      </c>
      <c r="EM70" s="44">
        <v>99</v>
      </c>
      <c r="EN70" s="44">
        <v>195</v>
      </c>
      <c r="EO70"/>
      <c r="EP70" s="40" t="s">
        <v>439</v>
      </c>
      <c r="EQ70" s="44">
        <v>31</v>
      </c>
      <c r="ER70" s="44"/>
      <c r="ES70" s="44">
        <v>51</v>
      </c>
      <c r="ET70"/>
      <c r="EU70" s="40" t="s">
        <v>451</v>
      </c>
      <c r="EV70" s="40" t="s">
        <v>452</v>
      </c>
      <c r="EW70" s="44">
        <v>8.3333333333333329E-2</v>
      </c>
      <c r="EX70" s="44">
        <v>2.5833333333333335</v>
      </c>
      <c r="EY70" s="44">
        <v>12</v>
      </c>
      <c r="EZ70" s="44">
        <v>2010</v>
      </c>
      <c r="FB70" s="40" t="s">
        <v>736</v>
      </c>
      <c r="FC70" s="40" t="s">
        <v>533</v>
      </c>
      <c r="FD70" s="44">
        <v>2</v>
      </c>
      <c r="FE70" s="44">
        <v>62</v>
      </c>
      <c r="FF70" s="44">
        <v>23</v>
      </c>
      <c r="FG70" s="44">
        <v>2018</v>
      </c>
      <c r="FI70" s="40" t="s">
        <v>997</v>
      </c>
      <c r="FJ70" s="44">
        <v>0</v>
      </c>
      <c r="FK70" s="44">
        <v>0</v>
      </c>
      <c r="FL70" s="44">
        <v>67</v>
      </c>
      <c r="FM70" s="44"/>
      <c r="FN70" s="44"/>
      <c r="FO70"/>
      <c r="FP70" s="40" t="s">
        <v>1002</v>
      </c>
      <c r="FQ70" s="44"/>
      <c r="FR70" s="44"/>
      <c r="FS70" s="44">
        <v>44</v>
      </c>
      <c r="FU70" s="274" t="s">
        <v>1159</v>
      </c>
      <c r="FV70" s="274" t="s">
        <v>1126</v>
      </c>
      <c r="FW70" s="294">
        <v>0.33333333333333331</v>
      </c>
      <c r="FX70" s="281">
        <v>2.7142857142857144</v>
      </c>
      <c r="FY70" s="281">
        <v>0.90476190476190477</v>
      </c>
      <c r="FZ70" s="281">
        <v>21</v>
      </c>
      <c r="GA70" s="281">
        <v>1992</v>
      </c>
      <c r="GB70" s="281">
        <v>19</v>
      </c>
      <c r="GC70" s="282">
        <v>57</v>
      </c>
      <c r="GJ70" s="274" t="s">
        <v>1099</v>
      </c>
      <c r="GK70" s="274" t="s">
        <v>1096</v>
      </c>
      <c r="GL70" s="280">
        <v>0.29629629629629628</v>
      </c>
      <c r="GM70" s="281">
        <v>0.69565217391304346</v>
      </c>
      <c r="GN70" s="281">
        <v>2.347826086956522</v>
      </c>
      <c r="GO70" s="281">
        <v>1994</v>
      </c>
      <c r="GP70" s="281">
        <v>16</v>
      </c>
      <c r="GQ70" s="282">
        <v>54</v>
      </c>
      <c r="GS70" s="274" t="s">
        <v>1099</v>
      </c>
      <c r="GT70" s="274" t="s">
        <v>1096</v>
      </c>
      <c r="GU70" s="280">
        <v>0.29629629629629628</v>
      </c>
      <c r="GV70" s="281">
        <v>16</v>
      </c>
      <c r="GW70" s="281">
        <v>54</v>
      </c>
      <c r="GX70" s="282">
        <v>1994</v>
      </c>
      <c r="GZ70" s="40" t="s">
        <v>753</v>
      </c>
      <c r="HA70" s="44">
        <v>2</v>
      </c>
      <c r="HB70" s="44">
        <v>8</v>
      </c>
      <c r="HC70" s="44">
        <v>16</v>
      </c>
      <c r="HD70" s="44">
        <v>40</v>
      </c>
      <c r="HE70" s="44">
        <v>2</v>
      </c>
      <c r="HF70" s="44">
        <v>6</v>
      </c>
      <c r="HG70" s="44">
        <v>18</v>
      </c>
      <c r="HH70" s="44">
        <v>48</v>
      </c>
      <c r="HI70" s="44">
        <v>35</v>
      </c>
      <c r="HJ70" s="44">
        <v>0.25</v>
      </c>
      <c r="HK70" s="44">
        <v>0.375</v>
      </c>
      <c r="HL70" s="44">
        <v>0.33333333333333331</v>
      </c>
      <c r="HM70" s="44">
        <v>5.7142857142857141E-2</v>
      </c>
      <c r="HN70" s="44">
        <v>0.22857142857142856</v>
      </c>
      <c r="HO70" s="44">
        <v>0.51428571428571423</v>
      </c>
      <c r="HP70" s="44">
        <v>1.3714285714285714</v>
      </c>
      <c r="HQ70" s="44">
        <v>5.7142857142857141E-2</v>
      </c>
      <c r="HR70" s="44">
        <v>0.17142857142857143</v>
      </c>
      <c r="HS70"/>
      <c r="HT70"/>
      <c r="HU70"/>
      <c r="HV70"/>
      <c r="IB70" s="40" t="s">
        <v>1235</v>
      </c>
      <c r="IC70" s="44">
        <v>0.36842105263157893</v>
      </c>
      <c r="ID70" s="44">
        <v>0.2978723404255319</v>
      </c>
      <c r="IE70" s="44">
        <v>0.80851063829787229</v>
      </c>
      <c r="IF70" s="44">
        <v>47</v>
      </c>
      <c r="IG70" s="44">
        <v>14</v>
      </c>
      <c r="IH70" s="44">
        <v>38</v>
      </c>
      <c r="IJ70" s="40" t="s">
        <v>1127</v>
      </c>
      <c r="IK70" s="88">
        <v>0.48148148148148145</v>
      </c>
      <c r="IL70" s="44">
        <v>0.56521739130434778</v>
      </c>
      <c r="IM70" s="44">
        <v>1.173913043478261</v>
      </c>
      <c r="IN70" s="44">
        <v>23</v>
      </c>
      <c r="IO70" s="44">
        <v>13</v>
      </c>
      <c r="IP70" s="44">
        <v>27</v>
      </c>
      <c r="IR70" s="40" t="s">
        <v>261</v>
      </c>
      <c r="IS70" s="40" t="s">
        <v>900</v>
      </c>
      <c r="IT70" s="44">
        <v>0.45454545454545453</v>
      </c>
      <c r="IU70" s="44">
        <v>0.33333333333333331</v>
      </c>
      <c r="IV70" s="44">
        <v>0.73333333333333328</v>
      </c>
      <c r="IW70" s="44">
        <v>15</v>
      </c>
      <c r="IX70" s="44">
        <v>2016</v>
      </c>
      <c r="IY70" s="44">
        <v>5</v>
      </c>
      <c r="IZ70" s="44">
        <v>11</v>
      </c>
      <c r="JA70"/>
      <c r="JB70" s="40" t="s">
        <v>1105</v>
      </c>
      <c r="JC70" s="40" t="s">
        <v>1060</v>
      </c>
      <c r="JD70" s="44">
        <v>0.4375</v>
      </c>
      <c r="JE70" s="44">
        <v>1.05</v>
      </c>
      <c r="JF70" s="44">
        <v>2.4</v>
      </c>
      <c r="JG70" s="44">
        <v>1994</v>
      </c>
      <c r="JH70" s="44">
        <v>21</v>
      </c>
      <c r="JI70" s="44">
        <v>48</v>
      </c>
      <c r="JL70" s="40" t="s">
        <v>430</v>
      </c>
      <c r="JM70" s="40" t="s">
        <v>425</v>
      </c>
      <c r="JN70" s="44">
        <v>0.3611111111111111</v>
      </c>
      <c r="JO70" s="44">
        <v>0.5</v>
      </c>
      <c r="JP70" s="44">
        <v>1.3846153846153846</v>
      </c>
      <c r="JQ70" s="44">
        <v>2008</v>
      </c>
      <c r="JR70" s="44">
        <v>26</v>
      </c>
      <c r="JS70" s="44">
        <v>13</v>
      </c>
      <c r="JT70" s="44">
        <v>36</v>
      </c>
      <c r="JU70"/>
      <c r="JV70" s="40" t="s">
        <v>520</v>
      </c>
      <c r="JW70" s="40" t="s">
        <v>131</v>
      </c>
      <c r="JX70" s="44">
        <v>0.61538461538461542</v>
      </c>
      <c r="JY70" s="44">
        <v>0.66666666666666663</v>
      </c>
      <c r="JZ70" s="44">
        <v>1.0833333333333333</v>
      </c>
      <c r="KA70" s="44">
        <v>2017</v>
      </c>
      <c r="KB70" s="44">
        <v>16</v>
      </c>
      <c r="KC70" s="44">
        <v>26</v>
      </c>
      <c r="KD70"/>
      <c r="KF70" s="40" t="s">
        <v>424</v>
      </c>
      <c r="KG70" s="61">
        <v>6.5882352941176467</v>
      </c>
      <c r="KH70" s="44">
        <v>44</v>
      </c>
      <c r="KJ70"/>
      <c r="KK70"/>
      <c r="KL70"/>
      <c r="KM70"/>
      <c r="KN70"/>
      <c r="KO70"/>
      <c r="KQ70"/>
      <c r="KR70"/>
      <c r="KS70"/>
      <c r="KT70"/>
      <c r="KU70"/>
      <c r="KV70"/>
      <c r="KX70"/>
      <c r="KY70"/>
      <c r="KZ70"/>
      <c r="LA70"/>
      <c r="LB70"/>
      <c r="LC70"/>
      <c r="LD70"/>
      <c r="LE70"/>
      <c r="LF70"/>
      <c r="LG70"/>
      <c r="LH70"/>
      <c r="LI70"/>
      <c r="LL70"/>
      <c r="LM70"/>
      <c r="LN70"/>
      <c r="LO70"/>
      <c r="LP70"/>
      <c r="LS70"/>
      <c r="LT70"/>
      <c r="LU70"/>
      <c r="LV70"/>
      <c r="LW70"/>
    </row>
    <row r="71" spans="1:335" ht="15">
      <c r="A71" s="74" t="s">
        <v>123</v>
      </c>
      <c r="B71" s="74">
        <v>2015</v>
      </c>
      <c r="C71" s="74">
        <v>2018</v>
      </c>
      <c r="D71" s="89" t="str">
        <f t="shared" si="18"/>
        <v>Payton Watt, 2018</v>
      </c>
      <c r="E71" s="89" t="str">
        <f t="shared" si="19"/>
        <v>Payton Watt, 2018-2015</v>
      </c>
      <c r="F71" s="74">
        <v>27</v>
      </c>
      <c r="G71" s="74">
        <v>57</v>
      </c>
      <c r="H71" s="74">
        <v>182</v>
      </c>
      <c r="I71" s="75">
        <v>0.31318681318681318</v>
      </c>
      <c r="J71" s="74">
        <v>79</v>
      </c>
      <c r="K71" s="74">
        <v>173</v>
      </c>
      <c r="L71" s="75">
        <v>0.45664739884393063</v>
      </c>
      <c r="M71" s="74">
        <v>86</v>
      </c>
      <c r="N71" s="74">
        <v>116</v>
      </c>
      <c r="O71" s="75">
        <v>0.74137931034482762</v>
      </c>
      <c r="P71" s="74">
        <v>415</v>
      </c>
      <c r="Q71" s="74">
        <v>46</v>
      </c>
      <c r="R71" s="74">
        <v>96</v>
      </c>
      <c r="S71" s="74">
        <v>142</v>
      </c>
      <c r="T71" s="74">
        <v>78</v>
      </c>
      <c r="U71" s="74">
        <v>38</v>
      </c>
      <c r="V71" s="74">
        <v>3</v>
      </c>
      <c r="W71" s="74">
        <v>65</v>
      </c>
      <c r="X71" s="74">
        <v>48</v>
      </c>
      <c r="Y71" s="76">
        <v>15.37037037037037</v>
      </c>
      <c r="Z71" s="76">
        <v>1.7037037037037037</v>
      </c>
      <c r="AA71" s="76">
        <v>3.5555555555555554</v>
      </c>
      <c r="AB71" s="76">
        <v>5.2592592592592595</v>
      </c>
      <c r="AC71" s="76">
        <v>2.8888888888888888</v>
      </c>
      <c r="AD71" s="76">
        <v>1.4074074074074074</v>
      </c>
      <c r="AE71" s="76">
        <v>0.1111111111111111</v>
      </c>
      <c r="AF71" s="76">
        <v>2.4074074074074074</v>
      </c>
      <c r="AG71" s="76">
        <v>1.7777777777777777</v>
      </c>
      <c r="AH71" s="69">
        <f t="shared" si="20"/>
        <v>6.7407407407407405</v>
      </c>
      <c r="AI71" s="69">
        <f t="shared" si="21"/>
        <v>4.2962962962962967</v>
      </c>
      <c r="AJ71" s="70">
        <f t="shared" si="22"/>
        <v>0.38309859154929576</v>
      </c>
      <c r="AK71" s="69">
        <f t="shared" si="23"/>
        <v>13.148148148148149</v>
      </c>
      <c r="AM71" s="40" t="s">
        <v>1063</v>
      </c>
      <c r="AN71" s="40" t="s">
        <v>997</v>
      </c>
      <c r="AO71" s="61">
        <v>9.7272727272727266</v>
      </c>
      <c r="AP71" s="62">
        <v>0.39170506912442399</v>
      </c>
      <c r="AQ71" s="62">
        <v>0.5641025641025641</v>
      </c>
      <c r="AR71" s="44">
        <v>22</v>
      </c>
      <c r="AS71" s="44">
        <v>1995</v>
      </c>
      <c r="AT71" s="59"/>
      <c r="AU71" s="40" t="s">
        <v>531</v>
      </c>
      <c r="AV71" s="40" t="s">
        <v>132</v>
      </c>
      <c r="AW71" s="44">
        <v>220</v>
      </c>
      <c r="AX71" s="44">
        <v>0.4293193717277487</v>
      </c>
      <c r="AY71" s="44">
        <v>0.47457627118644069</v>
      </c>
      <c r="AZ71" s="44">
        <v>25</v>
      </c>
      <c r="BA71" s="44">
        <v>2017</v>
      </c>
      <c r="BB71" s="59"/>
      <c r="BC71" s="40" t="s">
        <v>469</v>
      </c>
      <c r="BD71" s="44">
        <v>3.2857142857142856</v>
      </c>
      <c r="BE71" s="44">
        <v>0.30107526881720431</v>
      </c>
      <c r="BF71" s="44">
        <v>0.42105263157894735</v>
      </c>
      <c r="BG71" s="44">
        <v>21</v>
      </c>
      <c r="BH71" s="44">
        <v>69</v>
      </c>
      <c r="BI71"/>
      <c r="BJ71" s="40" t="s">
        <v>1157</v>
      </c>
      <c r="BK71" s="44">
        <v>136</v>
      </c>
      <c r="BL71" s="44">
        <v>0.42176870748299322</v>
      </c>
      <c r="BM71" s="44">
        <v>0.52173913043478259</v>
      </c>
      <c r="BN71" s="44">
        <v>13</v>
      </c>
      <c r="BO71"/>
      <c r="BP71" s="40" t="s">
        <v>1208</v>
      </c>
      <c r="BQ71" s="40" t="s">
        <v>1207</v>
      </c>
      <c r="BR71" s="44">
        <v>4.384615384615385</v>
      </c>
      <c r="BS71" s="44">
        <v>1.2307692307692308</v>
      </c>
      <c r="BT71" s="44">
        <v>3.1538461538461537</v>
      </c>
      <c r="BU71" s="44">
        <v>26</v>
      </c>
      <c r="BV71" s="44">
        <v>2020</v>
      </c>
      <c r="BX71" s="40" t="s">
        <v>798</v>
      </c>
      <c r="BY71" s="40" t="s">
        <v>732</v>
      </c>
      <c r="BZ71" s="44">
        <v>106</v>
      </c>
      <c r="CA71" s="44">
        <v>37</v>
      </c>
      <c r="CB71" s="44">
        <v>69</v>
      </c>
      <c r="CC71" s="44">
        <v>27</v>
      </c>
      <c r="CD71" s="44">
        <v>2019</v>
      </c>
      <c r="CF71" s="40" t="s">
        <v>1294</v>
      </c>
      <c r="CG71" s="44">
        <v>2.0294117647058822</v>
      </c>
      <c r="CH71" s="44">
        <v>0.97058823529411764</v>
      </c>
      <c r="CI71" s="44">
        <v>1.0588235294117647</v>
      </c>
      <c r="CJ71" s="44">
        <v>34</v>
      </c>
      <c r="CK71" s="44">
        <v>69</v>
      </c>
      <c r="CL71" s="44">
        <v>33</v>
      </c>
      <c r="CM71" s="44">
        <v>36</v>
      </c>
      <c r="CO71" s="40" t="s">
        <v>969</v>
      </c>
      <c r="CP71" s="44">
        <v>77</v>
      </c>
      <c r="CQ71" s="44">
        <v>34</v>
      </c>
      <c r="CR71" s="44">
        <v>43</v>
      </c>
      <c r="CS71" s="44">
        <v>24</v>
      </c>
      <c r="CU71" s="40" t="s">
        <v>328</v>
      </c>
      <c r="CV71" s="40" t="s">
        <v>308</v>
      </c>
      <c r="CW71" s="44">
        <v>2.25</v>
      </c>
      <c r="CX71" s="44">
        <v>2.4642857142857144</v>
      </c>
      <c r="CY71" s="44">
        <v>28</v>
      </c>
      <c r="CZ71" s="44">
        <v>2013</v>
      </c>
      <c r="DB71" s="40" t="s">
        <v>1130</v>
      </c>
      <c r="DC71" s="40" t="s">
        <v>1091</v>
      </c>
      <c r="DD71" s="44">
        <v>54</v>
      </c>
      <c r="DE71" s="44">
        <v>71</v>
      </c>
      <c r="DF71" s="44">
        <v>23</v>
      </c>
      <c r="DG71" s="44">
        <v>1993</v>
      </c>
      <c r="DI71" s="40" t="s">
        <v>439</v>
      </c>
      <c r="DJ71" s="44">
        <v>0.76470588235294112</v>
      </c>
      <c r="DK71" s="44">
        <v>1</v>
      </c>
      <c r="DL71" s="44">
        <v>51</v>
      </c>
      <c r="DM71" s="44">
        <v>39</v>
      </c>
      <c r="DN71" s="44">
        <v>51</v>
      </c>
      <c r="DO71"/>
      <c r="DP71" s="40" t="s">
        <v>1060</v>
      </c>
      <c r="DQ71" s="44">
        <v>34</v>
      </c>
      <c r="DR71" s="44">
        <v>56</v>
      </c>
      <c r="DS71" s="44">
        <v>48</v>
      </c>
      <c r="DT71"/>
      <c r="DU71" s="40" t="s">
        <v>942</v>
      </c>
      <c r="DV71" s="40" t="s">
        <v>943</v>
      </c>
      <c r="DW71" s="44">
        <v>1.6842105263157894</v>
      </c>
      <c r="DX71" s="44">
        <v>0</v>
      </c>
      <c r="DY71" s="44">
        <v>19</v>
      </c>
      <c r="DZ71" s="44">
        <v>1999</v>
      </c>
      <c r="EA71"/>
      <c r="EB71" s="40" t="s">
        <v>332</v>
      </c>
      <c r="EC71" s="40" t="s">
        <v>333</v>
      </c>
      <c r="ED71" s="44">
        <v>37</v>
      </c>
      <c r="EE71" s="44">
        <v>25</v>
      </c>
      <c r="EF71" s="44">
        <v>29</v>
      </c>
      <c r="EG71" s="44">
        <v>2013</v>
      </c>
      <c r="EI71" s="40" t="s">
        <v>1294</v>
      </c>
      <c r="EJ71" s="44">
        <v>0.8529411764705882</v>
      </c>
      <c r="EK71" s="44">
        <v>0.88235294117647056</v>
      </c>
      <c r="EL71" s="44">
        <v>34</v>
      </c>
      <c r="EM71" s="44">
        <v>29</v>
      </c>
      <c r="EN71" s="44">
        <v>30</v>
      </c>
      <c r="EO71"/>
      <c r="EP71" s="40" t="s">
        <v>1156</v>
      </c>
      <c r="EQ71" s="44">
        <v>31</v>
      </c>
      <c r="ER71" s="44"/>
      <c r="ES71" s="44">
        <v>59</v>
      </c>
      <c r="ET71"/>
      <c r="EU71" s="40" t="s">
        <v>520</v>
      </c>
      <c r="EV71" s="40" t="s">
        <v>131</v>
      </c>
      <c r="EW71" s="44">
        <v>8.3333333333333329E-2</v>
      </c>
      <c r="EX71" s="44">
        <v>1.6666666666666667</v>
      </c>
      <c r="EY71" s="44">
        <v>24</v>
      </c>
      <c r="EZ71" s="44">
        <v>2017</v>
      </c>
      <c r="FB71" s="40" t="s">
        <v>309</v>
      </c>
      <c r="FC71" s="40" t="s">
        <v>277</v>
      </c>
      <c r="FD71" s="44">
        <v>2</v>
      </c>
      <c r="FE71" s="44">
        <v>68</v>
      </c>
      <c r="FF71" s="44">
        <v>29</v>
      </c>
      <c r="FG71" s="44">
        <v>2014</v>
      </c>
      <c r="FI71" s="40" t="s">
        <v>680</v>
      </c>
      <c r="FJ71" s="44">
        <v>0</v>
      </c>
      <c r="FK71" s="44">
        <v>0.75</v>
      </c>
      <c r="FL71" s="44">
        <v>12</v>
      </c>
      <c r="FM71" s="44">
        <v>0</v>
      </c>
      <c r="FN71" s="44">
        <v>9</v>
      </c>
      <c r="FO71"/>
      <c r="FP71" s="40" t="s">
        <v>680</v>
      </c>
      <c r="FQ71" s="44">
        <v>0</v>
      </c>
      <c r="FR71" s="44">
        <v>9</v>
      </c>
      <c r="FS71" s="44">
        <v>12</v>
      </c>
      <c r="FU71" s="274" t="s">
        <v>1152</v>
      </c>
      <c r="FV71" s="274" t="s">
        <v>1153</v>
      </c>
      <c r="FW71" s="294">
        <v>0.33333333333333331</v>
      </c>
      <c r="FX71" s="281">
        <v>0.14285714285714285</v>
      </c>
      <c r="FY71" s="281">
        <v>4.7619047619047616E-2</v>
      </c>
      <c r="FZ71" s="281">
        <v>21</v>
      </c>
      <c r="GA71" s="281">
        <v>1992</v>
      </c>
      <c r="GB71" s="281">
        <v>1</v>
      </c>
      <c r="GC71" s="282">
        <v>3</v>
      </c>
      <c r="GJ71" s="274" t="s">
        <v>1057</v>
      </c>
      <c r="GK71" s="274" t="s">
        <v>1029</v>
      </c>
      <c r="GL71" s="280">
        <v>0.29629629629629628</v>
      </c>
      <c r="GM71" s="281">
        <v>0.36363636363636365</v>
      </c>
      <c r="GN71" s="281">
        <v>1.2272727272727273</v>
      </c>
      <c r="GO71" s="281">
        <v>1995</v>
      </c>
      <c r="GP71" s="281">
        <v>8</v>
      </c>
      <c r="GQ71" s="282">
        <v>27</v>
      </c>
      <c r="GS71" s="274" t="s">
        <v>1057</v>
      </c>
      <c r="GT71" s="274" t="s">
        <v>1029</v>
      </c>
      <c r="GU71" s="280">
        <v>0.29629629629629628</v>
      </c>
      <c r="GV71" s="281">
        <v>8</v>
      </c>
      <c r="GW71" s="281">
        <v>27</v>
      </c>
      <c r="GX71" s="282">
        <v>1995</v>
      </c>
      <c r="GZ71" s="40" t="s">
        <v>794</v>
      </c>
      <c r="HA71" s="44">
        <v>154</v>
      </c>
      <c r="HB71" s="44">
        <v>390</v>
      </c>
      <c r="HC71" s="44">
        <v>113</v>
      </c>
      <c r="HD71" s="44">
        <v>244</v>
      </c>
      <c r="HE71" s="44">
        <v>94</v>
      </c>
      <c r="HF71" s="44">
        <v>136</v>
      </c>
      <c r="HG71" s="44">
        <v>267</v>
      </c>
      <c r="HH71" s="44">
        <v>634</v>
      </c>
      <c r="HI71" s="44">
        <v>100</v>
      </c>
      <c r="HJ71" s="44">
        <v>0.39487179487179486</v>
      </c>
      <c r="HK71" s="44">
        <v>0.42113564668769715</v>
      </c>
      <c r="HL71" s="44">
        <v>0.69117647058823528</v>
      </c>
      <c r="HM71" s="44">
        <v>1.54</v>
      </c>
      <c r="HN71" s="44">
        <v>3.9</v>
      </c>
      <c r="HO71" s="44">
        <v>2.67</v>
      </c>
      <c r="HP71" s="44">
        <v>6.34</v>
      </c>
      <c r="HQ71" s="44">
        <v>0.94</v>
      </c>
      <c r="HR71" s="44">
        <v>1.36</v>
      </c>
      <c r="HS71"/>
      <c r="HT71"/>
      <c r="HU71"/>
      <c r="HV71"/>
      <c r="IB71" s="40" t="s">
        <v>440</v>
      </c>
      <c r="IC71" s="44">
        <v>0.36363636363636365</v>
      </c>
      <c r="ID71" s="44">
        <v>4.9230769230769234</v>
      </c>
      <c r="IE71" s="44">
        <v>13.538461538461538</v>
      </c>
      <c r="IF71" s="44">
        <v>13</v>
      </c>
      <c r="IG71" s="44">
        <v>64</v>
      </c>
      <c r="IH71" s="44">
        <v>176</v>
      </c>
      <c r="IJ71" s="40" t="s">
        <v>423</v>
      </c>
      <c r="IK71" s="88">
        <v>0.47826086956521741</v>
      </c>
      <c r="IL71" s="44">
        <v>0.43137254901960786</v>
      </c>
      <c r="IM71" s="44">
        <v>0.90196078431372551</v>
      </c>
      <c r="IN71" s="44">
        <v>51</v>
      </c>
      <c r="IO71" s="44">
        <v>22</v>
      </c>
      <c r="IP71" s="44">
        <v>46</v>
      </c>
      <c r="IR71" s="40" t="s">
        <v>934</v>
      </c>
      <c r="IS71" s="40" t="s">
        <v>278</v>
      </c>
      <c r="IT71" s="44">
        <v>0.45454545454545453</v>
      </c>
      <c r="IU71" s="44">
        <v>0.16666666666666666</v>
      </c>
      <c r="IV71" s="44">
        <v>0.36666666666666664</v>
      </c>
      <c r="IW71" s="44">
        <v>30</v>
      </c>
      <c r="IX71" s="44">
        <v>2012</v>
      </c>
      <c r="IY71" s="44">
        <v>5</v>
      </c>
      <c r="IZ71" s="44">
        <v>11</v>
      </c>
      <c r="JA71"/>
      <c r="JB71" s="40" t="s">
        <v>1344</v>
      </c>
      <c r="JC71" s="40" t="s">
        <v>1292</v>
      </c>
      <c r="JD71" s="44">
        <v>0.4358974358974359</v>
      </c>
      <c r="JE71" s="44">
        <v>3.2692307692307692</v>
      </c>
      <c r="JF71" s="44">
        <v>7.5</v>
      </c>
      <c r="JG71" s="44">
        <v>2023</v>
      </c>
      <c r="JH71" s="44">
        <v>85</v>
      </c>
      <c r="JI71" s="44">
        <v>195</v>
      </c>
      <c r="JL71" s="40" t="s">
        <v>431</v>
      </c>
      <c r="JM71" s="40" t="s">
        <v>423</v>
      </c>
      <c r="JN71" s="44">
        <v>0.47826086956521741</v>
      </c>
      <c r="JO71" s="44">
        <v>0.91666666666666663</v>
      </c>
      <c r="JP71" s="44">
        <v>1.9166666666666667</v>
      </c>
      <c r="JQ71" s="44">
        <v>2007</v>
      </c>
      <c r="JR71" s="44">
        <v>24</v>
      </c>
      <c r="JS71" s="44">
        <v>22</v>
      </c>
      <c r="JT71" s="44">
        <v>46</v>
      </c>
      <c r="JU71"/>
      <c r="JV71" s="40" t="s">
        <v>368</v>
      </c>
      <c r="JW71" s="40" t="s">
        <v>325</v>
      </c>
      <c r="JX71" s="44">
        <v>0.61538461538461542</v>
      </c>
      <c r="JY71" s="44">
        <v>0.94117647058823528</v>
      </c>
      <c r="JZ71" s="44">
        <v>1.5294117647058822</v>
      </c>
      <c r="KA71" s="44">
        <v>2011</v>
      </c>
      <c r="KB71" s="44">
        <v>16</v>
      </c>
      <c r="KC71" s="44">
        <v>26</v>
      </c>
      <c r="KD71"/>
      <c r="KF71" s="40" t="s">
        <v>436</v>
      </c>
      <c r="KG71" s="61">
        <v>6.375</v>
      </c>
      <c r="KH71" s="44">
        <v>51</v>
      </c>
      <c r="KJ71"/>
      <c r="KK71"/>
      <c r="KL71"/>
      <c r="KM71"/>
      <c r="KN71"/>
      <c r="KO71"/>
      <c r="KQ71"/>
      <c r="KR71"/>
      <c r="KS71"/>
      <c r="KT71"/>
      <c r="KU71"/>
      <c r="KV71"/>
      <c r="KX71"/>
      <c r="KY71"/>
      <c r="KZ71"/>
      <c r="LA71"/>
      <c r="LB71"/>
      <c r="LC71"/>
      <c r="LD71"/>
      <c r="LE71"/>
      <c r="LF71"/>
      <c r="LG71"/>
      <c r="LH71"/>
      <c r="LI71"/>
      <c r="LL71"/>
      <c r="LM71"/>
      <c r="LN71"/>
      <c r="LO71"/>
      <c r="LP71"/>
      <c r="LS71"/>
      <c r="LT71"/>
      <c r="LU71"/>
      <c r="LV71"/>
      <c r="LW71"/>
    </row>
    <row r="72" spans="1:335" ht="15">
      <c r="A72" s="74" t="s">
        <v>245</v>
      </c>
      <c r="B72" s="74">
        <v>2015</v>
      </c>
      <c r="C72" s="74">
        <v>2016</v>
      </c>
      <c r="D72" s="89" t="str">
        <f t="shared" si="18"/>
        <v>Doug Williams, 2016</v>
      </c>
      <c r="E72" s="89" t="str">
        <f t="shared" si="19"/>
        <v>Doug Williams, 2016-2015</v>
      </c>
      <c r="F72" s="74">
        <v>22</v>
      </c>
      <c r="G72" s="74">
        <v>1</v>
      </c>
      <c r="H72" s="74">
        <v>5</v>
      </c>
      <c r="I72" s="75">
        <v>0.2</v>
      </c>
      <c r="J72" s="74">
        <v>10</v>
      </c>
      <c r="K72" s="74">
        <v>33</v>
      </c>
      <c r="L72" s="75">
        <v>0.30303030303030304</v>
      </c>
      <c r="M72" s="74">
        <v>3</v>
      </c>
      <c r="N72" s="74">
        <v>6</v>
      </c>
      <c r="O72" s="75">
        <v>0.5</v>
      </c>
      <c r="P72" s="74">
        <v>26</v>
      </c>
      <c r="Q72" s="74">
        <v>17</v>
      </c>
      <c r="R72" s="74">
        <v>14</v>
      </c>
      <c r="S72" s="74">
        <v>31</v>
      </c>
      <c r="T72" s="74">
        <v>11</v>
      </c>
      <c r="U72" s="74">
        <v>4</v>
      </c>
      <c r="V72" s="74">
        <v>0</v>
      </c>
      <c r="W72" s="74">
        <v>14</v>
      </c>
      <c r="X72" s="74">
        <v>10</v>
      </c>
      <c r="Y72" s="76">
        <v>1.1818181818181819</v>
      </c>
      <c r="Z72" s="76">
        <v>0.77272727272727271</v>
      </c>
      <c r="AA72" s="76">
        <v>0.63636363636363635</v>
      </c>
      <c r="AB72" s="76">
        <v>1.4090909090909092</v>
      </c>
      <c r="AC72" s="76">
        <v>0.5</v>
      </c>
      <c r="AD72" s="76">
        <v>0.18181818181818182</v>
      </c>
      <c r="AE72" s="76">
        <v>0</v>
      </c>
      <c r="AF72" s="76">
        <v>0.63636363636363635</v>
      </c>
      <c r="AG72" s="76">
        <v>0.45454545454545453</v>
      </c>
      <c r="AH72" s="69">
        <f t="shared" si="20"/>
        <v>0.22727272727272727</v>
      </c>
      <c r="AI72" s="69">
        <f t="shared" si="21"/>
        <v>0.27272727272727271</v>
      </c>
      <c r="AJ72" s="70">
        <f t="shared" si="22"/>
        <v>0.28947368421052633</v>
      </c>
      <c r="AK72" s="69">
        <f t="shared" si="23"/>
        <v>1.7272727272727273</v>
      </c>
      <c r="AM72" s="40" t="s">
        <v>1183</v>
      </c>
      <c r="AN72" s="40" t="s">
        <v>1126</v>
      </c>
      <c r="AO72" s="61">
        <v>9.5217391304347831</v>
      </c>
      <c r="AP72" s="62">
        <v>0.47953216374269003</v>
      </c>
      <c r="AQ72" s="62">
        <v>0.58139534883720934</v>
      </c>
      <c r="AR72" s="44">
        <v>23</v>
      </c>
      <c r="AS72" s="44">
        <v>1991</v>
      </c>
      <c r="AT72" s="59"/>
      <c r="AU72" s="40" t="s">
        <v>307</v>
      </c>
      <c r="AV72" s="40" t="s">
        <v>308</v>
      </c>
      <c r="AW72" s="44">
        <v>220</v>
      </c>
      <c r="AX72" s="44">
        <v>0.33191489361702126</v>
      </c>
      <c r="AY72" s="44">
        <v>0.6</v>
      </c>
      <c r="AZ72" s="44">
        <v>30</v>
      </c>
      <c r="BA72" s="44">
        <v>2014</v>
      </c>
      <c r="BB72" s="59"/>
      <c r="BC72" s="40" t="s">
        <v>937</v>
      </c>
      <c r="BD72" s="44">
        <v>3.2692307692307692</v>
      </c>
      <c r="BE72" s="44">
        <v>0.38216560509554143</v>
      </c>
      <c r="BF72" s="44">
        <v>0.43333333333333335</v>
      </c>
      <c r="BG72" s="44">
        <v>52</v>
      </c>
      <c r="BH72" s="44">
        <v>170</v>
      </c>
      <c r="BI72"/>
      <c r="BJ72" s="40" t="s">
        <v>424</v>
      </c>
      <c r="BK72" s="44">
        <v>112</v>
      </c>
      <c r="BL72" s="44">
        <v>0.38144329896907214</v>
      </c>
      <c r="BM72" s="44">
        <v>0.68571428571428572</v>
      </c>
      <c r="BN72" s="44">
        <v>44</v>
      </c>
      <c r="BO72"/>
      <c r="BP72" s="40" t="s">
        <v>487</v>
      </c>
      <c r="BQ72" s="40" t="s">
        <v>467</v>
      </c>
      <c r="BR72" s="44">
        <v>4.384615384615385</v>
      </c>
      <c r="BS72" s="44">
        <v>1.9230769230769231</v>
      </c>
      <c r="BT72" s="44">
        <v>2.4615384615384617</v>
      </c>
      <c r="BU72" s="44">
        <v>13</v>
      </c>
      <c r="BV72" s="44">
        <v>2010</v>
      </c>
      <c r="BX72" s="40" t="s">
        <v>1132</v>
      </c>
      <c r="BY72" s="40" t="s">
        <v>1094</v>
      </c>
      <c r="BZ72" s="44">
        <v>106</v>
      </c>
      <c r="CA72" s="44">
        <v>47</v>
      </c>
      <c r="CB72" s="44">
        <v>59</v>
      </c>
      <c r="CC72" s="44">
        <v>23</v>
      </c>
      <c r="CD72" s="44">
        <v>1993</v>
      </c>
      <c r="CF72" s="40" t="s">
        <v>1268</v>
      </c>
      <c r="CG72" s="44">
        <v>1.9607843137254901</v>
      </c>
      <c r="CH72" s="44">
        <v>0.6470588235294118</v>
      </c>
      <c r="CI72" s="44">
        <v>1.3137254901960784</v>
      </c>
      <c r="CJ72" s="44">
        <v>51</v>
      </c>
      <c r="CK72" s="44">
        <v>100</v>
      </c>
      <c r="CL72" s="44">
        <v>33</v>
      </c>
      <c r="CM72" s="44">
        <v>67</v>
      </c>
      <c r="CO72" s="40" t="s">
        <v>963</v>
      </c>
      <c r="CP72" s="44">
        <v>74</v>
      </c>
      <c r="CQ72" s="44">
        <v>31</v>
      </c>
      <c r="CR72" s="44">
        <v>43</v>
      </c>
      <c r="CS72" s="44">
        <v>24</v>
      </c>
      <c r="CU72" s="40" t="s">
        <v>520</v>
      </c>
      <c r="CV72" s="40" t="s">
        <v>131</v>
      </c>
      <c r="CW72" s="44">
        <v>2.25</v>
      </c>
      <c r="CX72" s="44">
        <v>1.7083333333333333</v>
      </c>
      <c r="CY72" s="44">
        <v>24</v>
      </c>
      <c r="CZ72" s="44">
        <v>2017</v>
      </c>
      <c r="DB72" s="40" t="s">
        <v>531</v>
      </c>
      <c r="DC72" s="40" t="s">
        <v>132</v>
      </c>
      <c r="DD72" s="44">
        <v>53</v>
      </c>
      <c r="DE72" s="44">
        <v>42</v>
      </c>
      <c r="DF72" s="44">
        <v>25</v>
      </c>
      <c r="DG72" s="44">
        <v>2017</v>
      </c>
      <c r="DI72" s="40" t="s">
        <v>469</v>
      </c>
      <c r="DJ72" s="44">
        <v>0.76190476190476186</v>
      </c>
      <c r="DK72" s="44">
        <v>2.2380952380952381</v>
      </c>
      <c r="DL72" s="44">
        <v>21</v>
      </c>
      <c r="DM72" s="44">
        <v>16</v>
      </c>
      <c r="DN72" s="44">
        <v>47</v>
      </c>
      <c r="DO72"/>
      <c r="DP72" s="40" t="s">
        <v>1092</v>
      </c>
      <c r="DQ72" s="44">
        <v>34</v>
      </c>
      <c r="DR72" s="44">
        <v>20</v>
      </c>
      <c r="DS72" s="44">
        <v>18</v>
      </c>
      <c r="DT72"/>
      <c r="DU72" s="40" t="s">
        <v>936</v>
      </c>
      <c r="DV72" s="40" t="s">
        <v>937</v>
      </c>
      <c r="DW72" s="44">
        <v>1.6842105263157894</v>
      </c>
      <c r="DX72" s="44">
        <v>0</v>
      </c>
      <c r="DY72" s="44">
        <v>19</v>
      </c>
      <c r="DZ72" s="44">
        <v>1999</v>
      </c>
      <c r="EA72"/>
      <c r="EB72" s="40" t="s">
        <v>1152</v>
      </c>
      <c r="EC72" s="40" t="s">
        <v>1153</v>
      </c>
      <c r="ED72" s="44">
        <v>37</v>
      </c>
      <c r="EE72" s="44"/>
      <c r="EF72" s="44">
        <v>21</v>
      </c>
      <c r="EG72" s="44">
        <v>1992</v>
      </c>
      <c r="EI72" s="40" t="s">
        <v>1092</v>
      </c>
      <c r="EJ72" s="44">
        <v>0.83333333333333337</v>
      </c>
      <c r="EK72" s="44">
        <v>0</v>
      </c>
      <c r="EL72" s="44">
        <v>18</v>
      </c>
      <c r="EM72" s="44">
        <v>15</v>
      </c>
      <c r="EN72" s="44"/>
      <c r="EO72"/>
      <c r="EP72" s="40" t="s">
        <v>962</v>
      </c>
      <c r="EQ72" s="44">
        <v>29</v>
      </c>
      <c r="ER72" s="44"/>
      <c r="ES72" s="44">
        <v>33</v>
      </c>
      <c r="ET72"/>
      <c r="EU72" s="40" t="s">
        <v>1211</v>
      </c>
      <c r="EV72" s="40" t="s">
        <v>794</v>
      </c>
      <c r="EW72" s="44">
        <v>0.08</v>
      </c>
      <c r="EX72" s="44">
        <v>0.88</v>
      </c>
      <c r="EY72" s="44">
        <v>25</v>
      </c>
      <c r="EZ72" s="44">
        <v>2020</v>
      </c>
      <c r="FB72" s="40" t="s">
        <v>800</v>
      </c>
      <c r="FC72" s="40" t="s">
        <v>733</v>
      </c>
      <c r="FD72" s="44">
        <v>2</v>
      </c>
      <c r="FE72" s="44">
        <v>57</v>
      </c>
      <c r="FF72" s="44">
        <v>27</v>
      </c>
      <c r="FG72" s="44">
        <v>2019</v>
      </c>
      <c r="FI72" s="40" t="s">
        <v>1031</v>
      </c>
      <c r="FJ72" s="44">
        <v>0</v>
      </c>
      <c r="FK72" s="44">
        <v>0</v>
      </c>
      <c r="FL72" s="44">
        <v>29</v>
      </c>
      <c r="FM72" s="44"/>
      <c r="FN72" s="44"/>
      <c r="FO72"/>
      <c r="FP72" s="40" t="s">
        <v>999</v>
      </c>
      <c r="FQ72" s="44"/>
      <c r="FR72" s="44"/>
      <c r="FS72" s="44">
        <v>15</v>
      </c>
      <c r="FU72" s="274" t="s">
        <v>329</v>
      </c>
      <c r="FV72" s="274" t="s">
        <v>330</v>
      </c>
      <c r="FW72" s="294">
        <v>0.33333333333333331</v>
      </c>
      <c r="FX72" s="281">
        <v>0.66666666666666663</v>
      </c>
      <c r="FY72" s="281">
        <v>0.22222222222222221</v>
      </c>
      <c r="FZ72" s="281">
        <v>27</v>
      </c>
      <c r="GA72" s="281">
        <v>2013</v>
      </c>
      <c r="GB72" s="281">
        <v>6</v>
      </c>
      <c r="GC72" s="282">
        <v>18</v>
      </c>
      <c r="GJ72" s="274" t="s">
        <v>257</v>
      </c>
      <c r="GK72" s="274" t="s">
        <v>131</v>
      </c>
      <c r="GL72" s="280">
        <v>0.29565217391304349</v>
      </c>
      <c r="GM72" s="281">
        <v>1.2592592592592593</v>
      </c>
      <c r="GN72" s="281">
        <v>4.2592592592592595</v>
      </c>
      <c r="GO72" s="281">
        <v>2016</v>
      </c>
      <c r="GP72" s="281">
        <v>34</v>
      </c>
      <c r="GQ72" s="282">
        <v>115</v>
      </c>
      <c r="GS72" s="274" t="s">
        <v>257</v>
      </c>
      <c r="GT72" s="274" t="s">
        <v>131</v>
      </c>
      <c r="GU72" s="280">
        <v>0.29565217391304349</v>
      </c>
      <c r="GV72" s="281">
        <v>34</v>
      </c>
      <c r="GW72" s="281">
        <v>115</v>
      </c>
      <c r="GX72" s="282">
        <v>2016</v>
      </c>
      <c r="GZ72" s="40" t="s">
        <v>793</v>
      </c>
      <c r="HA72" s="44">
        <v>1</v>
      </c>
      <c r="HB72" s="44">
        <v>7</v>
      </c>
      <c r="HC72" s="44">
        <v>170</v>
      </c>
      <c r="HD72" s="44">
        <v>287</v>
      </c>
      <c r="HE72" s="44">
        <v>48</v>
      </c>
      <c r="HF72" s="44">
        <v>97</v>
      </c>
      <c r="HG72" s="44">
        <v>171</v>
      </c>
      <c r="HH72" s="44">
        <v>294</v>
      </c>
      <c r="HI72" s="44">
        <v>76</v>
      </c>
      <c r="HJ72" s="44">
        <v>0.14285714285714285</v>
      </c>
      <c r="HK72" s="44">
        <v>0.58163265306122447</v>
      </c>
      <c r="HL72" s="44">
        <v>0.49484536082474229</v>
      </c>
      <c r="HM72" s="44">
        <v>1.3157894736842105E-2</v>
      </c>
      <c r="HN72" s="44">
        <v>9.2105263157894732E-2</v>
      </c>
      <c r="HO72" s="44">
        <v>2.25</v>
      </c>
      <c r="HP72" s="44">
        <v>3.8684210526315788</v>
      </c>
      <c r="HQ72" s="44">
        <v>0.63157894736842102</v>
      </c>
      <c r="HR72" s="44">
        <v>1.2763157894736843</v>
      </c>
      <c r="HS72"/>
      <c r="HT72"/>
      <c r="HU72"/>
      <c r="HV72"/>
      <c r="IB72" s="40" t="s">
        <v>1178</v>
      </c>
      <c r="IC72" s="44">
        <v>0.35947712418300654</v>
      </c>
      <c r="ID72" s="44">
        <v>1.375</v>
      </c>
      <c r="IE72" s="44">
        <v>3.8250000000000002</v>
      </c>
      <c r="IF72" s="44">
        <v>40</v>
      </c>
      <c r="IG72" s="44">
        <v>55</v>
      </c>
      <c r="IH72" s="44">
        <v>153</v>
      </c>
      <c r="IJ72" s="40" t="s">
        <v>1214</v>
      </c>
      <c r="IK72" s="88">
        <v>0.47368421052631576</v>
      </c>
      <c r="IL72" s="44">
        <v>0.81818181818181823</v>
      </c>
      <c r="IM72" s="44">
        <v>1.7272727272727273</v>
      </c>
      <c r="IN72" s="44">
        <v>22</v>
      </c>
      <c r="IO72" s="44">
        <v>18</v>
      </c>
      <c r="IP72" s="44">
        <v>38</v>
      </c>
      <c r="IR72" s="40" t="s">
        <v>372</v>
      </c>
      <c r="IS72" s="40" t="s">
        <v>345</v>
      </c>
      <c r="IT72" s="44">
        <v>0.45098039215686275</v>
      </c>
      <c r="IU72" s="44">
        <v>1.3529411764705883</v>
      </c>
      <c r="IV72" s="44">
        <v>3</v>
      </c>
      <c r="IW72" s="44">
        <v>17</v>
      </c>
      <c r="IX72" s="44">
        <v>2011</v>
      </c>
      <c r="IY72" s="44">
        <v>23</v>
      </c>
      <c r="IZ72" s="44">
        <v>51</v>
      </c>
      <c r="JA72"/>
      <c r="JB72" s="40" t="s">
        <v>1283</v>
      </c>
      <c r="JC72" s="40" t="s">
        <v>794</v>
      </c>
      <c r="JD72" s="44">
        <v>0.43568464730290457</v>
      </c>
      <c r="JE72" s="44">
        <v>3.8888888888888888</v>
      </c>
      <c r="JF72" s="44">
        <v>8.9259259259259256</v>
      </c>
      <c r="JG72" s="44">
        <v>2022</v>
      </c>
      <c r="JH72" s="44">
        <v>105</v>
      </c>
      <c r="JI72" s="44">
        <v>241</v>
      </c>
      <c r="JL72" s="40" t="s">
        <v>426</v>
      </c>
      <c r="JM72" s="40" t="s">
        <v>390</v>
      </c>
      <c r="JN72" s="44">
        <v>0.65909090909090906</v>
      </c>
      <c r="JO72" s="44">
        <v>1.2083333333333333</v>
      </c>
      <c r="JP72" s="44">
        <v>1.8333333333333333</v>
      </c>
      <c r="JQ72" s="44">
        <v>2007</v>
      </c>
      <c r="JR72" s="44">
        <v>24</v>
      </c>
      <c r="JS72" s="44">
        <v>29</v>
      </c>
      <c r="JT72" s="44">
        <v>44</v>
      </c>
      <c r="JU72"/>
      <c r="JV72" s="40" t="s">
        <v>942</v>
      </c>
      <c r="JW72" s="40" t="s">
        <v>943</v>
      </c>
      <c r="JX72" s="44">
        <v>0.61344537815126055</v>
      </c>
      <c r="JY72" s="44">
        <v>3.8421052631578947</v>
      </c>
      <c r="JZ72" s="44">
        <v>6.2631578947368425</v>
      </c>
      <c r="KA72" s="44">
        <v>1999</v>
      </c>
      <c r="KB72" s="44">
        <v>73</v>
      </c>
      <c r="KC72" s="44">
        <v>119</v>
      </c>
      <c r="KD72"/>
      <c r="KF72" s="40" t="s">
        <v>425</v>
      </c>
      <c r="KG72" s="61">
        <v>6.3361204013377925</v>
      </c>
      <c r="KH72" s="44">
        <v>50</v>
      </c>
      <c r="KJ72"/>
      <c r="KK72"/>
      <c r="KL72"/>
      <c r="KM72"/>
      <c r="KN72"/>
      <c r="KO72"/>
      <c r="KQ72"/>
      <c r="KR72"/>
      <c r="KS72"/>
      <c r="KT72"/>
      <c r="KU72"/>
      <c r="KV72"/>
      <c r="KX72"/>
      <c r="KY72"/>
      <c r="KZ72"/>
      <c r="LA72"/>
      <c r="LB72"/>
      <c r="LC72"/>
      <c r="LD72"/>
      <c r="LE72"/>
      <c r="LF72"/>
      <c r="LG72"/>
      <c r="LH72"/>
      <c r="LI72"/>
      <c r="LL72"/>
      <c r="LM72"/>
      <c r="LN72"/>
      <c r="LO72"/>
      <c r="LP72"/>
      <c r="LS72"/>
      <c r="LT72"/>
      <c r="LU72"/>
      <c r="LV72"/>
      <c r="LW72"/>
    </row>
    <row r="73" spans="1:335" ht="15">
      <c r="A73" s="74" t="s">
        <v>272</v>
      </c>
      <c r="B73" s="74">
        <v>2015</v>
      </c>
      <c r="C73" s="74">
        <v>2015</v>
      </c>
      <c r="D73" s="89" t="str">
        <f t="shared" si="18"/>
        <v>Davis Butts, 2015</v>
      </c>
      <c r="E73" s="89" t="str">
        <f t="shared" si="19"/>
        <v>Davis Butts, 2015-2015</v>
      </c>
      <c r="F73" s="74">
        <v>27</v>
      </c>
      <c r="G73" s="74">
        <v>0</v>
      </c>
      <c r="H73" s="74">
        <v>0</v>
      </c>
      <c r="I73" s="75" t="s">
        <v>120</v>
      </c>
      <c r="J73" s="74">
        <v>64</v>
      </c>
      <c r="K73" s="74">
        <v>181</v>
      </c>
      <c r="L73" s="75">
        <v>0.35359116022099446</v>
      </c>
      <c r="M73" s="74">
        <v>34</v>
      </c>
      <c r="N73" s="74">
        <v>70</v>
      </c>
      <c r="O73" s="75">
        <v>0.48571428571428571</v>
      </c>
      <c r="P73" s="74">
        <v>162</v>
      </c>
      <c r="Q73" s="74">
        <v>58</v>
      </c>
      <c r="R73" s="74">
        <v>73</v>
      </c>
      <c r="S73" s="74">
        <v>131</v>
      </c>
      <c r="T73" s="74">
        <v>39</v>
      </c>
      <c r="U73" s="74">
        <v>34</v>
      </c>
      <c r="V73" s="74">
        <v>8</v>
      </c>
      <c r="W73" s="74">
        <v>34</v>
      </c>
      <c r="X73" s="74">
        <v>51</v>
      </c>
      <c r="Y73" s="76">
        <v>6</v>
      </c>
      <c r="Z73" s="76">
        <v>2.1481481481481484</v>
      </c>
      <c r="AA73" s="76">
        <v>2.7037037037037037</v>
      </c>
      <c r="AB73" s="76">
        <v>4.8518518518518521</v>
      </c>
      <c r="AC73" s="76">
        <v>1.4444444444444444</v>
      </c>
      <c r="AD73" s="76">
        <v>1.2592592592592593</v>
      </c>
      <c r="AE73" s="76">
        <v>0.29629629629629628</v>
      </c>
      <c r="AF73" s="76">
        <v>1.2592592592592593</v>
      </c>
      <c r="AG73" s="76">
        <v>1.8888888888888888</v>
      </c>
      <c r="AH73" s="69">
        <f t="shared" si="20"/>
        <v>0</v>
      </c>
      <c r="AI73" s="69">
        <f t="shared" si="21"/>
        <v>2.5925925925925926</v>
      </c>
      <c r="AJ73" s="70">
        <f t="shared" si="22"/>
        <v>0.35359116022099446</v>
      </c>
      <c r="AK73" s="69">
        <f t="shared" si="23"/>
        <v>6.7037037037037033</v>
      </c>
      <c r="AM73" s="40" t="s">
        <v>975</v>
      </c>
      <c r="AN73" s="40" t="s">
        <v>962</v>
      </c>
      <c r="AO73" s="61">
        <v>9.304347826086957</v>
      </c>
      <c r="AP73" s="62">
        <v>0.47058823529411764</v>
      </c>
      <c r="AQ73" s="62">
        <v>0.72881355932203384</v>
      </c>
      <c r="AR73" s="44">
        <v>23</v>
      </c>
      <c r="AS73" s="44">
        <v>1998</v>
      </c>
      <c r="AT73" s="59"/>
      <c r="AU73" s="40" t="s">
        <v>1183</v>
      </c>
      <c r="AV73" s="40" t="s">
        <v>1126</v>
      </c>
      <c r="AW73" s="44">
        <v>219</v>
      </c>
      <c r="AX73" s="44">
        <v>0.47953216374269003</v>
      </c>
      <c r="AY73" s="44">
        <v>0.58139534883720934</v>
      </c>
      <c r="AZ73" s="44">
        <v>23</v>
      </c>
      <c r="BA73" s="44">
        <v>1991</v>
      </c>
      <c r="BB73" s="59"/>
      <c r="BC73" s="40" t="s">
        <v>330</v>
      </c>
      <c r="BD73" s="44">
        <v>3.2435897435897436</v>
      </c>
      <c r="BE73" s="44">
        <v>0.26293103448275862</v>
      </c>
      <c r="BF73" s="44">
        <v>0.26984126984126983</v>
      </c>
      <c r="BG73" s="44">
        <v>78</v>
      </c>
      <c r="BH73" s="44">
        <v>253</v>
      </c>
      <c r="BI73"/>
      <c r="BJ73" s="40" t="s">
        <v>963</v>
      </c>
      <c r="BK73" s="44">
        <v>108</v>
      </c>
      <c r="BL73" s="44">
        <v>0.42857142857142855</v>
      </c>
      <c r="BM73" s="44">
        <v>0.58620689655172409</v>
      </c>
      <c r="BN73" s="44">
        <v>24</v>
      </c>
      <c r="BO73"/>
      <c r="BP73" s="40" t="s">
        <v>1242</v>
      </c>
      <c r="BQ73" s="40" t="s">
        <v>733</v>
      </c>
      <c r="BR73" s="44">
        <v>4.3809523809523814</v>
      </c>
      <c r="BS73" s="44">
        <v>1.9047619047619047</v>
      </c>
      <c r="BT73" s="44">
        <v>2.4761904761904763</v>
      </c>
      <c r="BU73" s="44">
        <v>21</v>
      </c>
      <c r="BV73" s="44">
        <v>2021</v>
      </c>
      <c r="BX73" s="40" t="s">
        <v>287</v>
      </c>
      <c r="BY73" s="40" t="s">
        <v>250</v>
      </c>
      <c r="BZ73" s="44">
        <v>105</v>
      </c>
      <c r="CA73" s="44">
        <v>37</v>
      </c>
      <c r="CB73" s="44">
        <v>68</v>
      </c>
      <c r="CC73" s="44">
        <v>24</v>
      </c>
      <c r="CD73" s="44">
        <v>2015</v>
      </c>
      <c r="CF73" s="40" t="s">
        <v>469</v>
      </c>
      <c r="CG73" s="44">
        <v>1.9523809523809523</v>
      </c>
      <c r="CH73" s="44">
        <v>0.61904761904761907</v>
      </c>
      <c r="CI73" s="44">
        <v>1.3333333333333333</v>
      </c>
      <c r="CJ73" s="44">
        <v>21</v>
      </c>
      <c r="CK73" s="44">
        <v>41</v>
      </c>
      <c r="CL73" s="44">
        <v>13</v>
      </c>
      <c r="CM73" s="44">
        <v>28</v>
      </c>
      <c r="CO73" s="40" t="s">
        <v>472</v>
      </c>
      <c r="CP73" s="44">
        <v>71</v>
      </c>
      <c r="CQ73" s="44">
        <v>20</v>
      </c>
      <c r="CR73" s="44">
        <v>51</v>
      </c>
      <c r="CS73" s="44">
        <v>63</v>
      </c>
      <c r="CU73" s="40" t="s">
        <v>1164</v>
      </c>
      <c r="CV73" s="40" t="s">
        <v>1096</v>
      </c>
      <c r="CW73" s="44">
        <v>2.2380952380952381</v>
      </c>
      <c r="CX73" s="44">
        <v>1.4761904761904763</v>
      </c>
      <c r="CY73" s="44">
        <v>21</v>
      </c>
      <c r="CZ73" s="44">
        <v>1992</v>
      </c>
      <c r="DB73" s="40" t="s">
        <v>1185</v>
      </c>
      <c r="DC73" s="40" t="s">
        <v>1155</v>
      </c>
      <c r="DD73" s="44">
        <v>52</v>
      </c>
      <c r="DE73" s="44">
        <v>42</v>
      </c>
      <c r="DF73" s="44">
        <v>23</v>
      </c>
      <c r="DG73" s="44">
        <v>1991</v>
      </c>
      <c r="DI73" s="40" t="s">
        <v>472</v>
      </c>
      <c r="DJ73" s="44">
        <v>0.74603174603174605</v>
      </c>
      <c r="DK73" s="44">
        <v>1.0158730158730158</v>
      </c>
      <c r="DL73" s="44">
        <v>63</v>
      </c>
      <c r="DM73" s="44">
        <v>47</v>
      </c>
      <c r="DN73" s="44">
        <v>64</v>
      </c>
      <c r="DO73"/>
      <c r="DP73" s="40" t="s">
        <v>539</v>
      </c>
      <c r="DQ73" s="44">
        <v>33</v>
      </c>
      <c r="DR73" s="44">
        <v>42</v>
      </c>
      <c r="DS73" s="44">
        <v>61</v>
      </c>
      <c r="DT73"/>
      <c r="DU73" s="40" t="s">
        <v>480</v>
      </c>
      <c r="DV73" s="40" t="s">
        <v>465</v>
      </c>
      <c r="DW73" s="44">
        <v>1.6666666666666667</v>
      </c>
      <c r="DX73" s="44">
        <v>0.2</v>
      </c>
      <c r="DY73" s="44">
        <v>15</v>
      </c>
      <c r="DZ73" s="44">
        <v>2011</v>
      </c>
      <c r="EA73"/>
      <c r="EB73" s="40" t="s">
        <v>430</v>
      </c>
      <c r="EC73" s="40" t="s">
        <v>425</v>
      </c>
      <c r="ED73" s="44">
        <v>37</v>
      </c>
      <c r="EE73" s="44"/>
      <c r="EF73" s="44">
        <v>26</v>
      </c>
      <c r="EG73" s="44">
        <v>2008</v>
      </c>
      <c r="EI73" s="40" t="s">
        <v>1001</v>
      </c>
      <c r="EJ73" s="44">
        <v>0.8035714285714286</v>
      </c>
      <c r="EK73" s="44">
        <v>0</v>
      </c>
      <c r="EL73" s="44">
        <v>56</v>
      </c>
      <c r="EM73" s="44">
        <v>45</v>
      </c>
      <c r="EN73" s="44"/>
      <c r="EO73"/>
      <c r="EP73" s="40" t="s">
        <v>1294</v>
      </c>
      <c r="EQ73" s="44">
        <v>29</v>
      </c>
      <c r="ER73" s="44">
        <v>30</v>
      </c>
      <c r="ES73" s="44">
        <v>34</v>
      </c>
      <c r="ET73"/>
      <c r="EU73" s="40" t="s">
        <v>535</v>
      </c>
      <c r="EV73" s="40" t="s">
        <v>536</v>
      </c>
      <c r="EW73" s="44">
        <v>7.6923076923076927E-2</v>
      </c>
      <c r="EX73" s="44">
        <v>0.38461538461538464</v>
      </c>
      <c r="EY73" s="44">
        <v>13</v>
      </c>
      <c r="EZ73" s="44">
        <v>2017</v>
      </c>
      <c r="FB73" s="40" t="s">
        <v>1211</v>
      </c>
      <c r="FC73" s="40" t="s">
        <v>794</v>
      </c>
      <c r="FD73" s="44">
        <v>2</v>
      </c>
      <c r="FE73" s="44">
        <v>22</v>
      </c>
      <c r="FF73" s="44">
        <v>25</v>
      </c>
      <c r="FG73" s="44">
        <v>2020</v>
      </c>
      <c r="FI73" s="40" t="s">
        <v>681</v>
      </c>
      <c r="FJ73" s="44">
        <v>0</v>
      </c>
      <c r="FK73" s="44">
        <v>0.15384615384615385</v>
      </c>
      <c r="FL73" s="44">
        <v>13</v>
      </c>
      <c r="FM73" s="44">
        <v>0</v>
      </c>
      <c r="FN73" s="44">
        <v>2</v>
      </c>
      <c r="FO73"/>
      <c r="FP73" s="40" t="s">
        <v>681</v>
      </c>
      <c r="FQ73" s="44">
        <v>0</v>
      </c>
      <c r="FR73" s="44">
        <v>2</v>
      </c>
      <c r="FS73" s="44">
        <v>13</v>
      </c>
      <c r="FU73" s="274" t="s">
        <v>803</v>
      </c>
      <c r="FV73" s="274" t="s">
        <v>539</v>
      </c>
      <c r="FW73" s="294">
        <v>0.33333333333333331</v>
      </c>
      <c r="FX73" s="281">
        <v>0.1111111111111111</v>
      </c>
      <c r="FY73" s="281">
        <v>3.7037037037037035E-2</v>
      </c>
      <c r="FZ73" s="281">
        <v>27</v>
      </c>
      <c r="GA73" s="281">
        <v>2019</v>
      </c>
      <c r="GB73" s="281">
        <v>1</v>
      </c>
      <c r="GC73" s="282">
        <v>3</v>
      </c>
      <c r="GJ73" s="274" t="s">
        <v>920</v>
      </c>
      <c r="GK73" s="274" t="s">
        <v>921</v>
      </c>
      <c r="GL73" s="280">
        <v>0.29213483146067415</v>
      </c>
      <c r="GM73" s="281">
        <v>1.368421052631579</v>
      </c>
      <c r="GN73" s="281">
        <v>4.6842105263157894</v>
      </c>
      <c r="GO73" s="281">
        <v>1999</v>
      </c>
      <c r="GP73" s="281">
        <v>26</v>
      </c>
      <c r="GQ73" s="282">
        <v>89</v>
      </c>
      <c r="GS73" s="274" t="s">
        <v>920</v>
      </c>
      <c r="GT73" s="274" t="s">
        <v>921</v>
      </c>
      <c r="GU73" s="280">
        <v>0.29213483146067415</v>
      </c>
      <c r="GV73" s="281">
        <v>26</v>
      </c>
      <c r="GW73" s="281">
        <v>89</v>
      </c>
      <c r="GX73" s="282">
        <v>1999</v>
      </c>
      <c r="GZ73" s="40" t="s">
        <v>792</v>
      </c>
      <c r="HA73" s="44">
        <v>40</v>
      </c>
      <c r="HB73" s="44">
        <v>134</v>
      </c>
      <c r="HC73" s="44">
        <v>142</v>
      </c>
      <c r="HD73" s="44">
        <v>244</v>
      </c>
      <c r="HE73" s="44">
        <v>63</v>
      </c>
      <c r="HF73" s="44">
        <v>92</v>
      </c>
      <c r="HG73" s="44">
        <v>182</v>
      </c>
      <c r="HH73" s="44">
        <v>378</v>
      </c>
      <c r="HI73" s="44">
        <v>68</v>
      </c>
      <c r="HJ73" s="44">
        <v>0.29850746268656714</v>
      </c>
      <c r="HK73" s="44">
        <v>0.48148148148148145</v>
      </c>
      <c r="HL73" s="44">
        <v>0.68478260869565222</v>
      </c>
      <c r="HM73" s="44">
        <v>0.58823529411764708</v>
      </c>
      <c r="HN73" s="44">
        <v>1.9705882352941178</v>
      </c>
      <c r="HO73" s="44">
        <v>2.6764705882352939</v>
      </c>
      <c r="HP73" s="44">
        <v>5.5588235294117645</v>
      </c>
      <c r="HQ73" s="44">
        <v>0.92647058823529416</v>
      </c>
      <c r="HR73" s="44">
        <v>1.3529411764705883</v>
      </c>
      <c r="HS73"/>
      <c r="HT73"/>
      <c r="HU73"/>
      <c r="HV73"/>
      <c r="IB73" s="40" t="s">
        <v>1293</v>
      </c>
      <c r="IC73" s="44">
        <v>0.359375</v>
      </c>
      <c r="ID73" s="44">
        <v>2.2115384615384617</v>
      </c>
      <c r="IE73" s="44">
        <v>6.1538461538461542</v>
      </c>
      <c r="IF73" s="44">
        <v>52</v>
      </c>
      <c r="IG73" s="44">
        <v>115</v>
      </c>
      <c r="IH73" s="44">
        <v>320</v>
      </c>
      <c r="IJ73" s="40" t="s">
        <v>1094</v>
      </c>
      <c r="IK73" s="88">
        <v>0.47058823529411764</v>
      </c>
      <c r="IL73" s="44">
        <v>0.78431372549019607</v>
      </c>
      <c r="IM73" s="44">
        <v>1.6666666666666667</v>
      </c>
      <c r="IN73" s="44">
        <v>51</v>
      </c>
      <c r="IO73" s="44">
        <v>40</v>
      </c>
      <c r="IP73" s="44">
        <v>85</v>
      </c>
      <c r="IR73" s="40" t="s">
        <v>1102</v>
      </c>
      <c r="IS73" s="40" t="s">
        <v>1097</v>
      </c>
      <c r="IT73" s="44">
        <v>0.44827586206896552</v>
      </c>
      <c r="IU73" s="44">
        <v>4.1363636363636367</v>
      </c>
      <c r="IV73" s="44">
        <v>9.2272727272727266</v>
      </c>
      <c r="IW73" s="44">
        <v>22</v>
      </c>
      <c r="IX73" s="44">
        <v>1994</v>
      </c>
      <c r="IY73" s="44">
        <v>91</v>
      </c>
      <c r="IZ73" s="44">
        <v>203</v>
      </c>
      <c r="JA73"/>
      <c r="JB73" s="40" t="s">
        <v>406</v>
      </c>
      <c r="JC73" s="40" t="s">
        <v>387</v>
      </c>
      <c r="JD73" s="44">
        <v>0.43278688524590164</v>
      </c>
      <c r="JE73" s="44">
        <v>5.0769230769230766</v>
      </c>
      <c r="JF73" s="44">
        <v>11.73076923076923</v>
      </c>
      <c r="JG73" s="44">
        <v>2008</v>
      </c>
      <c r="JH73" s="44">
        <v>132</v>
      </c>
      <c r="JI73" s="44">
        <v>305</v>
      </c>
      <c r="JL73" s="40" t="s">
        <v>429</v>
      </c>
      <c r="JM73" s="40" t="s">
        <v>424</v>
      </c>
      <c r="JN73" s="44">
        <v>0.68571428571428572</v>
      </c>
      <c r="JO73" s="44">
        <v>1.411764705882353</v>
      </c>
      <c r="JP73" s="44">
        <v>2.0588235294117645</v>
      </c>
      <c r="JQ73" s="44">
        <v>2007</v>
      </c>
      <c r="JR73" s="44">
        <v>17</v>
      </c>
      <c r="JS73" s="44">
        <v>24</v>
      </c>
      <c r="JT73" s="44">
        <v>35</v>
      </c>
      <c r="JU73"/>
      <c r="JV73" s="40" t="s">
        <v>1107</v>
      </c>
      <c r="JW73" s="40" t="s">
        <v>1098</v>
      </c>
      <c r="JX73" s="44">
        <v>0.61224489795918369</v>
      </c>
      <c r="JY73" s="44">
        <v>1.3043478260869565</v>
      </c>
      <c r="JZ73" s="44">
        <v>2.1304347826086958</v>
      </c>
      <c r="KA73" s="44">
        <v>1994</v>
      </c>
      <c r="KB73" s="44">
        <v>30</v>
      </c>
      <c r="KC73" s="44">
        <v>49</v>
      </c>
      <c r="KD73"/>
      <c r="KF73" s="40" t="s">
        <v>1067</v>
      </c>
      <c r="KG73" s="61">
        <v>6.3214285714285712</v>
      </c>
      <c r="KH73" s="44">
        <v>30</v>
      </c>
      <c r="KJ73"/>
      <c r="KK73"/>
      <c r="KL73"/>
      <c r="KM73"/>
      <c r="KN73"/>
      <c r="KO73"/>
      <c r="KQ73"/>
      <c r="KR73"/>
      <c r="KS73"/>
      <c r="KT73"/>
      <c r="KU73"/>
      <c r="KV73"/>
      <c r="KX73"/>
      <c r="KY73"/>
      <c r="KZ73"/>
      <c r="LA73"/>
      <c r="LB73"/>
      <c r="LC73"/>
      <c r="LD73"/>
      <c r="LE73"/>
      <c r="LF73"/>
      <c r="LG73"/>
      <c r="LH73"/>
      <c r="LI73"/>
      <c r="LL73"/>
      <c r="LM73"/>
      <c r="LN73"/>
      <c r="LO73"/>
      <c r="LP73"/>
      <c r="LS73"/>
      <c r="LT73"/>
      <c r="LU73"/>
      <c r="LV73"/>
      <c r="LW73"/>
    </row>
    <row r="74" spans="1:335" ht="15">
      <c r="A74" s="74" t="s">
        <v>273</v>
      </c>
      <c r="B74" s="74">
        <v>2015</v>
      </c>
      <c r="C74" s="74">
        <v>2016</v>
      </c>
      <c r="D74" s="89" t="str">
        <f t="shared" si="18"/>
        <v>Sebastian Christensen, 2016</v>
      </c>
      <c r="E74" s="89" t="str">
        <f t="shared" si="19"/>
        <v>Sebastian Christensen, 2016-2015</v>
      </c>
      <c r="F74" s="74">
        <v>0</v>
      </c>
      <c r="G74" s="74">
        <v>0</v>
      </c>
      <c r="H74" s="74">
        <v>0</v>
      </c>
      <c r="I74" s="75" t="s">
        <v>120</v>
      </c>
      <c r="J74" s="74">
        <v>0</v>
      </c>
      <c r="K74" s="74">
        <v>0</v>
      </c>
      <c r="L74" s="75" t="s">
        <v>120</v>
      </c>
      <c r="M74" s="74">
        <v>0</v>
      </c>
      <c r="N74" s="74">
        <v>0</v>
      </c>
      <c r="O74" s="75" t="s">
        <v>120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6" t="s">
        <v>120</v>
      </c>
      <c r="Z74" s="76">
        <v>0</v>
      </c>
      <c r="AA74" s="76">
        <v>0</v>
      </c>
      <c r="AB74" s="76">
        <v>0</v>
      </c>
      <c r="AC74" s="76">
        <v>0</v>
      </c>
      <c r="AD74" s="76">
        <v>0</v>
      </c>
      <c r="AE74" s="76">
        <v>0</v>
      </c>
      <c r="AF74" s="76">
        <v>0</v>
      </c>
      <c r="AG74" s="76">
        <v>0</v>
      </c>
      <c r="AH74" s="69">
        <f t="shared" si="20"/>
        <v>0</v>
      </c>
      <c r="AI74" s="69">
        <f t="shared" si="21"/>
        <v>0</v>
      </c>
      <c r="AJ74" s="70">
        <f t="shared" si="22"/>
        <v>0</v>
      </c>
      <c r="AK74" s="69">
        <f t="shared" si="23"/>
        <v>0</v>
      </c>
      <c r="AM74" s="40" t="s">
        <v>368</v>
      </c>
      <c r="AN74" s="40" t="s">
        <v>325</v>
      </c>
      <c r="AO74" s="61">
        <v>9.2941176470588243</v>
      </c>
      <c r="AP74" s="62">
        <v>0.41304347826086957</v>
      </c>
      <c r="AQ74" s="62">
        <v>0.61538461538461542</v>
      </c>
      <c r="AR74" s="44">
        <v>17</v>
      </c>
      <c r="AS74" s="44">
        <v>2011</v>
      </c>
      <c r="AT74" s="59"/>
      <c r="AU74" s="40" t="s">
        <v>972</v>
      </c>
      <c r="AV74" s="40" t="s">
        <v>969</v>
      </c>
      <c r="AW74" s="44">
        <v>218</v>
      </c>
      <c r="AX74" s="44">
        <v>0.48255813953488375</v>
      </c>
      <c r="AY74" s="44">
        <v>0.4854368932038835</v>
      </c>
      <c r="AZ74" s="44">
        <v>24</v>
      </c>
      <c r="BA74" s="44">
        <v>1998</v>
      </c>
      <c r="BB74" s="59"/>
      <c r="BC74" s="40" t="s">
        <v>1214</v>
      </c>
      <c r="BD74" s="44">
        <v>3.2272727272727271</v>
      </c>
      <c r="BE74" s="44">
        <v>0.38709677419354838</v>
      </c>
      <c r="BF74" s="44">
        <v>0.47368421052631576</v>
      </c>
      <c r="BG74" s="44">
        <v>22</v>
      </c>
      <c r="BH74" s="44">
        <v>71</v>
      </c>
      <c r="BI74"/>
      <c r="BJ74" s="40" t="s">
        <v>333</v>
      </c>
      <c r="BK74" s="44">
        <v>107</v>
      </c>
      <c r="BL74" s="44">
        <v>0.39130434782608697</v>
      </c>
      <c r="BM74" s="44">
        <v>0.36666666666666664</v>
      </c>
      <c r="BN74" s="44">
        <v>74</v>
      </c>
      <c r="BO74"/>
      <c r="BP74" s="40" t="s">
        <v>287</v>
      </c>
      <c r="BQ74" s="40" t="s">
        <v>250</v>
      </c>
      <c r="BR74" s="44">
        <v>4.375</v>
      </c>
      <c r="BS74" s="44">
        <v>1.5416666666666667</v>
      </c>
      <c r="BT74" s="44">
        <v>2.8333333333333335</v>
      </c>
      <c r="BU74" s="44">
        <v>24</v>
      </c>
      <c r="BV74" s="44">
        <v>2015</v>
      </c>
      <c r="BX74" s="40" t="s">
        <v>1246</v>
      </c>
      <c r="BY74" s="40" t="s">
        <v>792</v>
      </c>
      <c r="BZ74" s="44">
        <v>105</v>
      </c>
      <c r="CA74" s="44">
        <v>35</v>
      </c>
      <c r="CB74" s="44">
        <v>70</v>
      </c>
      <c r="CC74" s="44">
        <v>21</v>
      </c>
      <c r="CD74" s="44">
        <v>2021</v>
      </c>
      <c r="CF74" s="40" t="s">
        <v>1092</v>
      </c>
      <c r="CG74" s="44">
        <v>1.8888888888888888</v>
      </c>
      <c r="CH74" s="44">
        <v>0.61111111111111116</v>
      </c>
      <c r="CI74" s="44">
        <v>1.2777777777777777</v>
      </c>
      <c r="CJ74" s="44">
        <v>18</v>
      </c>
      <c r="CK74" s="44">
        <v>34</v>
      </c>
      <c r="CL74" s="44">
        <v>11</v>
      </c>
      <c r="CM74" s="44">
        <v>23</v>
      </c>
      <c r="CO74" s="40" t="s">
        <v>1294</v>
      </c>
      <c r="CP74" s="44">
        <v>69</v>
      </c>
      <c r="CQ74" s="44">
        <v>33</v>
      </c>
      <c r="CR74" s="44">
        <v>36</v>
      </c>
      <c r="CS74" s="44">
        <v>34</v>
      </c>
      <c r="CU74" s="40" t="s">
        <v>540</v>
      </c>
      <c r="CV74" s="40" t="s">
        <v>129</v>
      </c>
      <c r="CW74" s="44">
        <v>2.1875</v>
      </c>
      <c r="CX74" s="44">
        <v>2.375</v>
      </c>
      <c r="CY74" s="44">
        <v>16</v>
      </c>
      <c r="CZ74" s="44">
        <v>2017</v>
      </c>
      <c r="DB74" s="40" t="s">
        <v>429</v>
      </c>
      <c r="DC74" s="40" t="s">
        <v>424</v>
      </c>
      <c r="DD74" s="44">
        <v>52</v>
      </c>
      <c r="DE74" s="44">
        <v>45</v>
      </c>
      <c r="DF74" s="44">
        <v>17</v>
      </c>
      <c r="DG74" s="44">
        <v>2007</v>
      </c>
      <c r="DI74" s="40" t="s">
        <v>1093</v>
      </c>
      <c r="DJ74" s="44">
        <v>0.73333333333333328</v>
      </c>
      <c r="DK74" s="44">
        <v>0.73333333333333328</v>
      </c>
      <c r="DL74" s="44">
        <v>15</v>
      </c>
      <c r="DM74" s="44">
        <v>11</v>
      </c>
      <c r="DN74" s="44">
        <v>11</v>
      </c>
      <c r="DO74"/>
      <c r="DP74" s="40" t="s">
        <v>969</v>
      </c>
      <c r="DQ74" s="44">
        <v>32</v>
      </c>
      <c r="DR74" s="44">
        <v>37</v>
      </c>
      <c r="DS74" s="44">
        <v>24</v>
      </c>
      <c r="DT74"/>
      <c r="DU74" s="40" t="s">
        <v>307</v>
      </c>
      <c r="DV74" s="40" t="s">
        <v>308</v>
      </c>
      <c r="DW74" s="44">
        <v>1.6666666666666667</v>
      </c>
      <c r="DX74" s="44">
        <v>2.5333333333333332</v>
      </c>
      <c r="DY74" s="44">
        <v>30</v>
      </c>
      <c r="DZ74" s="44">
        <v>2014</v>
      </c>
      <c r="EA74"/>
      <c r="EB74" s="40" t="s">
        <v>1058</v>
      </c>
      <c r="EC74" s="40" t="s">
        <v>1030</v>
      </c>
      <c r="ED74" s="44">
        <v>35</v>
      </c>
      <c r="EE74" s="44"/>
      <c r="EF74" s="44">
        <v>22</v>
      </c>
      <c r="EG74" s="44">
        <v>1995</v>
      </c>
      <c r="EI74" s="40" t="s">
        <v>330</v>
      </c>
      <c r="EJ74" s="44">
        <v>0.78205128205128205</v>
      </c>
      <c r="EK74" s="44">
        <v>0.5</v>
      </c>
      <c r="EL74" s="44">
        <v>78</v>
      </c>
      <c r="EM74" s="44">
        <v>61</v>
      </c>
      <c r="EN74" s="44">
        <v>39</v>
      </c>
      <c r="EO74"/>
      <c r="EP74" s="40" t="s">
        <v>440</v>
      </c>
      <c r="EQ74" s="44">
        <v>27</v>
      </c>
      <c r="ER74" s="44"/>
      <c r="ES74" s="44">
        <v>13</v>
      </c>
      <c r="ET74"/>
      <c r="EU74" s="40" t="s">
        <v>1344</v>
      </c>
      <c r="EV74" s="40" t="s">
        <v>1292</v>
      </c>
      <c r="EW74" s="44">
        <v>7.6923076923076927E-2</v>
      </c>
      <c r="EX74" s="44">
        <v>1.8076923076923077</v>
      </c>
      <c r="EY74" s="44">
        <v>26</v>
      </c>
      <c r="EZ74" s="44">
        <v>2023</v>
      </c>
      <c r="FB74" s="40" t="s">
        <v>1344</v>
      </c>
      <c r="FC74" s="40" t="s">
        <v>1292</v>
      </c>
      <c r="FD74" s="44">
        <v>2</v>
      </c>
      <c r="FE74" s="44">
        <v>47</v>
      </c>
      <c r="FF74" s="44">
        <v>26</v>
      </c>
      <c r="FG74" s="44">
        <v>2023</v>
      </c>
      <c r="FI74" s="40" t="s">
        <v>1092</v>
      </c>
      <c r="FJ74" s="44">
        <v>0</v>
      </c>
      <c r="FK74" s="44">
        <v>0</v>
      </c>
      <c r="FL74" s="44">
        <v>18</v>
      </c>
      <c r="FM74" s="44"/>
      <c r="FN74" s="44"/>
      <c r="FO74"/>
      <c r="FP74" s="40" t="s">
        <v>1060</v>
      </c>
      <c r="FQ74" s="44"/>
      <c r="FR74" s="44"/>
      <c r="FS74" s="44">
        <v>48</v>
      </c>
      <c r="FU74" s="274" t="s">
        <v>427</v>
      </c>
      <c r="FV74" s="274" t="s">
        <v>390</v>
      </c>
      <c r="FW74" s="294">
        <v>0.3258426966292135</v>
      </c>
      <c r="FX74" s="281">
        <v>4.0454545454545459</v>
      </c>
      <c r="FY74" s="281">
        <v>1.3181818181818181</v>
      </c>
      <c r="FZ74" s="281">
        <v>22</v>
      </c>
      <c r="GA74" s="281">
        <v>2008</v>
      </c>
      <c r="GB74" s="281">
        <v>29</v>
      </c>
      <c r="GC74" s="282">
        <v>89</v>
      </c>
      <c r="GJ74" s="274" t="s">
        <v>442</v>
      </c>
      <c r="GK74" s="274" t="s">
        <v>436</v>
      </c>
      <c r="GL74" s="280">
        <v>0.2857142857142857</v>
      </c>
      <c r="GM74" s="281">
        <v>1</v>
      </c>
      <c r="GN74" s="281">
        <v>3.5</v>
      </c>
      <c r="GO74" s="281">
        <v>2007</v>
      </c>
      <c r="GP74" s="281">
        <v>24</v>
      </c>
      <c r="GQ74" s="282">
        <v>84</v>
      </c>
      <c r="GS74" s="274" t="s">
        <v>442</v>
      </c>
      <c r="GT74" s="274" t="s">
        <v>436</v>
      </c>
      <c r="GU74" s="280">
        <v>0.2857142857142857</v>
      </c>
      <c r="GV74" s="281">
        <v>24</v>
      </c>
      <c r="GW74" s="281">
        <v>84</v>
      </c>
      <c r="GX74" s="282">
        <v>2007</v>
      </c>
      <c r="GZ74" s="40" t="s">
        <v>937</v>
      </c>
      <c r="HA74" s="44">
        <v>24</v>
      </c>
      <c r="HB74" s="44">
        <v>53</v>
      </c>
      <c r="HC74" s="44">
        <v>36</v>
      </c>
      <c r="HD74" s="44">
        <v>104</v>
      </c>
      <c r="HE74" s="44">
        <v>26</v>
      </c>
      <c r="HF74" s="44">
        <v>60</v>
      </c>
      <c r="HG74" s="44">
        <v>60</v>
      </c>
      <c r="HH74" s="44">
        <v>157</v>
      </c>
      <c r="HI74" s="44">
        <v>52</v>
      </c>
      <c r="HJ74" s="44">
        <v>0.45283018867924529</v>
      </c>
      <c r="HK74" s="44">
        <v>0.38216560509554143</v>
      </c>
      <c r="HL74" s="44">
        <v>0.43333333333333335</v>
      </c>
      <c r="HM74" s="44">
        <v>0.46153846153846156</v>
      </c>
      <c r="HN74" s="44">
        <v>1.0192307692307692</v>
      </c>
      <c r="HO74" s="44">
        <v>1.1538461538461537</v>
      </c>
      <c r="HP74" s="44">
        <v>3.0192307692307692</v>
      </c>
      <c r="HQ74" s="44">
        <v>0.5</v>
      </c>
      <c r="HR74" s="44">
        <v>1.1538461538461537</v>
      </c>
      <c r="HS74"/>
      <c r="HT74"/>
      <c r="HU74"/>
      <c r="HV74"/>
      <c r="IB74" s="40" t="s">
        <v>436</v>
      </c>
      <c r="IC74" s="44">
        <v>0.3575757575757576</v>
      </c>
      <c r="ID74" s="44">
        <v>1.1568627450980393</v>
      </c>
      <c r="IE74" s="44">
        <v>3.2352941176470589</v>
      </c>
      <c r="IF74" s="44">
        <v>51</v>
      </c>
      <c r="IG74" s="44">
        <v>59</v>
      </c>
      <c r="IH74" s="44">
        <v>165</v>
      </c>
      <c r="IJ74" s="40" t="s">
        <v>1003</v>
      </c>
      <c r="IK74" s="88">
        <v>0.46816479400749061</v>
      </c>
      <c r="IL74" s="44">
        <v>1.893939393939394</v>
      </c>
      <c r="IM74" s="44">
        <v>4.0454545454545459</v>
      </c>
      <c r="IN74" s="44">
        <v>66</v>
      </c>
      <c r="IO74" s="44">
        <v>125</v>
      </c>
      <c r="IP74" s="44">
        <v>267</v>
      </c>
      <c r="IR74" s="40" t="s">
        <v>971</v>
      </c>
      <c r="IS74" s="40" t="s">
        <v>943</v>
      </c>
      <c r="IT74" s="44">
        <v>0.44827586206896552</v>
      </c>
      <c r="IU74" s="44">
        <v>5.416666666666667</v>
      </c>
      <c r="IV74" s="44">
        <v>12.083333333333334</v>
      </c>
      <c r="IW74" s="44">
        <v>24</v>
      </c>
      <c r="IX74" s="44">
        <v>1998</v>
      </c>
      <c r="IY74" s="44">
        <v>130</v>
      </c>
      <c r="IZ74" s="44">
        <v>290</v>
      </c>
      <c r="JA74"/>
      <c r="JB74" s="40" t="s">
        <v>979</v>
      </c>
      <c r="JC74" s="40" t="s">
        <v>921</v>
      </c>
      <c r="JD74" s="44">
        <v>0.43231441048034935</v>
      </c>
      <c r="JE74" s="44">
        <v>4.125</v>
      </c>
      <c r="JF74" s="44">
        <v>9.5416666666666661</v>
      </c>
      <c r="JG74" s="44">
        <v>1998</v>
      </c>
      <c r="JH74" s="44">
        <v>99</v>
      </c>
      <c r="JI74" s="44">
        <v>229</v>
      </c>
      <c r="JL74" s="40" t="s">
        <v>432</v>
      </c>
      <c r="JM74" s="40" t="s">
        <v>422</v>
      </c>
      <c r="JN74" s="44">
        <v>0.69599999999999995</v>
      </c>
      <c r="JO74" s="44">
        <v>4.3499999999999996</v>
      </c>
      <c r="JP74" s="44">
        <v>6.25</v>
      </c>
      <c r="JQ74" s="44">
        <v>2007</v>
      </c>
      <c r="JR74" s="44">
        <v>20</v>
      </c>
      <c r="JS74" s="44">
        <v>87</v>
      </c>
      <c r="JT74" s="44">
        <v>125</v>
      </c>
      <c r="JU74"/>
      <c r="JV74" s="40" t="s">
        <v>1100</v>
      </c>
      <c r="JW74" s="40" t="s">
        <v>1095</v>
      </c>
      <c r="JX74" s="44">
        <v>0.61212121212121207</v>
      </c>
      <c r="JY74" s="44">
        <v>4.3913043478260869</v>
      </c>
      <c r="JZ74" s="44">
        <v>7.1739130434782608</v>
      </c>
      <c r="KA74" s="44">
        <v>1994</v>
      </c>
      <c r="KB74" s="44">
        <v>101</v>
      </c>
      <c r="KC74" s="44">
        <v>165</v>
      </c>
      <c r="KD74"/>
      <c r="KF74" s="40" t="s">
        <v>448</v>
      </c>
      <c r="KG74" s="61">
        <v>5.7647058823529411</v>
      </c>
      <c r="KH74" s="44">
        <v>21</v>
      </c>
      <c r="KJ74"/>
      <c r="KK74"/>
      <c r="KL74"/>
      <c r="KM74"/>
      <c r="KN74"/>
      <c r="KO74"/>
      <c r="KQ74"/>
      <c r="KR74"/>
      <c r="KS74"/>
      <c r="KT74"/>
      <c r="KU74"/>
      <c r="KV74"/>
      <c r="KX74"/>
      <c r="KY74"/>
      <c r="KZ74"/>
      <c r="LA74"/>
      <c r="LB74"/>
      <c r="LC74"/>
      <c r="LD74"/>
    </row>
    <row r="75" spans="1:335" ht="15">
      <c r="A75" s="74" t="s">
        <v>717</v>
      </c>
      <c r="B75" s="74">
        <v>2015</v>
      </c>
      <c r="C75" s="74">
        <v>2015</v>
      </c>
      <c r="D75" s="89" t="str">
        <f t="shared" si="18"/>
        <v>Johnny Benedix, 2015</v>
      </c>
      <c r="E75" s="89" t="str">
        <f t="shared" si="19"/>
        <v>Johnny Benedix, 2015-2015</v>
      </c>
      <c r="F75" s="74">
        <v>3</v>
      </c>
      <c r="G75" s="74">
        <v>0</v>
      </c>
      <c r="H75" s="74">
        <v>0</v>
      </c>
      <c r="I75" s="75" t="s">
        <v>120</v>
      </c>
      <c r="J75" s="74">
        <v>0</v>
      </c>
      <c r="K75" s="74">
        <v>0</v>
      </c>
      <c r="L75" s="75" t="s">
        <v>120</v>
      </c>
      <c r="M75" s="74">
        <v>0</v>
      </c>
      <c r="N75" s="74">
        <v>0</v>
      </c>
      <c r="O75" s="75" t="s">
        <v>120</v>
      </c>
      <c r="P75" s="74">
        <v>0</v>
      </c>
      <c r="Q75" s="74">
        <v>0</v>
      </c>
      <c r="R75" s="74">
        <v>0</v>
      </c>
      <c r="S75" s="74">
        <v>0</v>
      </c>
      <c r="T75" s="74">
        <v>1</v>
      </c>
      <c r="U75" s="74">
        <v>0</v>
      </c>
      <c r="V75" s="74">
        <v>0</v>
      </c>
      <c r="W75" s="74">
        <v>0</v>
      </c>
      <c r="X75" s="74">
        <v>1</v>
      </c>
      <c r="Y75" s="76">
        <v>0</v>
      </c>
      <c r="Z75" s="76">
        <v>0</v>
      </c>
      <c r="AA75" s="76">
        <v>0</v>
      </c>
      <c r="AB75" s="76">
        <v>0</v>
      </c>
      <c r="AC75" s="76">
        <v>0.33333333333333331</v>
      </c>
      <c r="AD75" s="76">
        <v>0</v>
      </c>
      <c r="AE75" s="76">
        <v>0</v>
      </c>
      <c r="AF75" s="76">
        <v>0</v>
      </c>
      <c r="AG75" s="76">
        <v>0.33333333333333331</v>
      </c>
      <c r="AH75" s="69">
        <f t="shared" si="20"/>
        <v>0</v>
      </c>
      <c r="AI75" s="69">
        <f t="shared" si="21"/>
        <v>0</v>
      </c>
      <c r="AJ75" s="70">
        <f t="shared" si="22"/>
        <v>0</v>
      </c>
      <c r="AK75" s="69">
        <f t="shared" si="23"/>
        <v>0</v>
      </c>
      <c r="AM75" s="40" t="s">
        <v>1343</v>
      </c>
      <c r="AN75" s="40" t="s">
        <v>1293</v>
      </c>
      <c r="AO75" s="61">
        <v>9.2692307692307701</v>
      </c>
      <c r="AP75" s="62">
        <v>0.36653386454183268</v>
      </c>
      <c r="AQ75" s="62">
        <v>0.54545454545454541</v>
      </c>
      <c r="AR75" s="44">
        <v>26</v>
      </c>
      <c r="AS75" s="44">
        <v>2023</v>
      </c>
      <c r="AT75" s="59"/>
      <c r="AU75" s="40" t="s">
        <v>975</v>
      </c>
      <c r="AV75" s="40" t="s">
        <v>962</v>
      </c>
      <c r="AW75" s="44">
        <v>214</v>
      </c>
      <c r="AX75" s="44">
        <v>0.47058823529411764</v>
      </c>
      <c r="AY75" s="44">
        <v>0.72881355932203384</v>
      </c>
      <c r="AZ75" s="44">
        <v>23</v>
      </c>
      <c r="BA75" s="44">
        <v>1998</v>
      </c>
      <c r="BB75" s="59"/>
      <c r="BC75" s="40" t="s">
        <v>425</v>
      </c>
      <c r="BD75" s="44">
        <v>3.12</v>
      </c>
      <c r="BE75" s="44">
        <v>0.34653465346534651</v>
      </c>
      <c r="BF75" s="44">
        <v>0.30188679245283018</v>
      </c>
      <c r="BG75" s="44">
        <v>50</v>
      </c>
      <c r="BH75" s="44">
        <v>156</v>
      </c>
      <c r="BI75"/>
      <c r="BJ75" s="40" t="s">
        <v>1031</v>
      </c>
      <c r="BK75" s="44">
        <v>104</v>
      </c>
      <c r="BL75" s="44">
        <v>0.39622641509433965</v>
      </c>
      <c r="BM75" s="44">
        <v>0.60606060606060608</v>
      </c>
      <c r="BN75" s="44">
        <v>29</v>
      </c>
      <c r="BO75"/>
      <c r="BP75" s="40" t="s">
        <v>534</v>
      </c>
      <c r="BQ75" s="40" t="s">
        <v>130</v>
      </c>
      <c r="BR75" s="44">
        <v>4.3600000000000003</v>
      </c>
      <c r="BS75" s="44">
        <v>2.16</v>
      </c>
      <c r="BT75" s="44">
        <v>2.2000000000000002</v>
      </c>
      <c r="BU75" s="44">
        <v>25</v>
      </c>
      <c r="BV75" s="44">
        <v>2017</v>
      </c>
      <c r="BX75" s="40" t="s">
        <v>284</v>
      </c>
      <c r="BY75" s="40" t="s">
        <v>130</v>
      </c>
      <c r="BZ75" s="44">
        <v>104</v>
      </c>
      <c r="CA75" s="44">
        <v>43</v>
      </c>
      <c r="CB75" s="44">
        <v>61</v>
      </c>
      <c r="CC75" s="44">
        <v>27</v>
      </c>
      <c r="CD75" s="44">
        <v>2015</v>
      </c>
      <c r="CF75" s="40" t="s">
        <v>536</v>
      </c>
      <c r="CG75" s="44">
        <v>1.8831168831168832</v>
      </c>
      <c r="CH75" s="44">
        <v>0.76623376623376627</v>
      </c>
      <c r="CI75" s="44">
        <v>1.1168831168831168</v>
      </c>
      <c r="CJ75" s="44">
        <v>77</v>
      </c>
      <c r="CK75" s="44">
        <v>145</v>
      </c>
      <c r="CL75" s="44">
        <v>59</v>
      </c>
      <c r="CM75" s="44">
        <v>86</v>
      </c>
      <c r="CO75" s="40" t="s">
        <v>1154</v>
      </c>
      <c r="CP75" s="44">
        <v>68</v>
      </c>
      <c r="CQ75" s="44">
        <v>16</v>
      </c>
      <c r="CR75" s="44">
        <v>52</v>
      </c>
      <c r="CS75" s="44">
        <v>62</v>
      </c>
      <c r="CU75" s="40" t="s">
        <v>800</v>
      </c>
      <c r="CV75" s="40" t="s">
        <v>733</v>
      </c>
      <c r="CW75" s="44">
        <v>2.1851851851851851</v>
      </c>
      <c r="CX75" s="44">
        <v>2.5555555555555554</v>
      </c>
      <c r="CY75" s="44">
        <v>27</v>
      </c>
      <c r="CZ75" s="44">
        <v>2019</v>
      </c>
      <c r="DB75" s="40" t="s">
        <v>421</v>
      </c>
      <c r="DC75" s="40" t="s">
        <v>387</v>
      </c>
      <c r="DD75" s="44">
        <v>51</v>
      </c>
      <c r="DE75" s="44">
        <v>60</v>
      </c>
      <c r="DF75" s="44">
        <v>24</v>
      </c>
      <c r="DG75" s="44">
        <v>2007</v>
      </c>
      <c r="DI75" s="40" t="s">
        <v>1060</v>
      </c>
      <c r="DJ75" s="44">
        <v>0.70833333333333337</v>
      </c>
      <c r="DK75" s="44">
        <v>1.1666666666666667</v>
      </c>
      <c r="DL75" s="44">
        <v>48</v>
      </c>
      <c r="DM75" s="44">
        <v>34</v>
      </c>
      <c r="DN75" s="44">
        <v>56</v>
      </c>
      <c r="DO75"/>
      <c r="DP75" s="40" t="s">
        <v>1294</v>
      </c>
      <c r="DQ75" s="44">
        <v>31</v>
      </c>
      <c r="DR75" s="44">
        <v>20</v>
      </c>
      <c r="DS75" s="44">
        <v>34</v>
      </c>
      <c r="DT75"/>
      <c r="DU75" s="40" t="s">
        <v>920</v>
      </c>
      <c r="DV75" s="40" t="s">
        <v>921</v>
      </c>
      <c r="DW75" s="44">
        <v>1.631578947368421</v>
      </c>
      <c r="DX75" s="44">
        <v>0</v>
      </c>
      <c r="DY75" s="44">
        <v>19</v>
      </c>
      <c r="DZ75" s="44">
        <v>1999</v>
      </c>
      <c r="EA75"/>
      <c r="EB75" s="40" t="s">
        <v>1038</v>
      </c>
      <c r="EC75" s="40" t="s">
        <v>1030</v>
      </c>
      <c r="ED75" s="44">
        <v>35</v>
      </c>
      <c r="EE75" s="44"/>
      <c r="EF75" s="44">
        <v>17</v>
      </c>
      <c r="EG75" s="44">
        <v>1996</v>
      </c>
      <c r="EI75" s="40" t="s">
        <v>968</v>
      </c>
      <c r="EJ75" s="44">
        <v>0.77192982456140347</v>
      </c>
      <c r="EK75" s="44">
        <v>0</v>
      </c>
      <c r="EL75" s="44">
        <v>57</v>
      </c>
      <c r="EM75" s="44">
        <v>44</v>
      </c>
      <c r="EN75" s="44"/>
      <c r="EO75"/>
      <c r="EP75" s="40" t="s">
        <v>468</v>
      </c>
      <c r="EQ75" s="44">
        <v>26</v>
      </c>
      <c r="ER75" s="44"/>
      <c r="ES75" s="44">
        <v>26</v>
      </c>
      <c r="ET75"/>
      <c r="EU75" s="40" t="s">
        <v>776</v>
      </c>
      <c r="EV75" s="40" t="s">
        <v>131</v>
      </c>
      <c r="EW75" s="44">
        <v>7.407407407407407E-2</v>
      </c>
      <c r="EX75" s="44">
        <v>1.7037037037037037</v>
      </c>
      <c r="EY75" s="44">
        <v>27</v>
      </c>
      <c r="EZ75" s="44">
        <v>2019</v>
      </c>
      <c r="FB75" s="40" t="s">
        <v>1221</v>
      </c>
      <c r="FC75" s="40" t="s">
        <v>733</v>
      </c>
      <c r="FD75" s="44">
        <v>2</v>
      </c>
      <c r="FE75" s="44">
        <v>34</v>
      </c>
      <c r="FF75" s="44">
        <v>22</v>
      </c>
      <c r="FG75" s="44">
        <v>2020</v>
      </c>
      <c r="FI75" s="40" t="s">
        <v>448</v>
      </c>
      <c r="FJ75" s="44">
        <v>0</v>
      </c>
      <c r="FK75" s="44">
        <v>0.19047619047619047</v>
      </c>
      <c r="FL75" s="44">
        <v>21</v>
      </c>
      <c r="FM75" s="44"/>
      <c r="FN75" s="44">
        <v>4</v>
      </c>
      <c r="FO75"/>
      <c r="FP75" s="40" t="s">
        <v>336</v>
      </c>
      <c r="FQ75" s="44">
        <v>0</v>
      </c>
      <c r="FR75" s="44">
        <v>8</v>
      </c>
      <c r="FS75" s="44">
        <v>17</v>
      </c>
      <c r="FU75" s="274" t="s">
        <v>1210</v>
      </c>
      <c r="FV75" s="274" t="s">
        <v>533</v>
      </c>
      <c r="FW75" s="294">
        <v>0.32500000000000001</v>
      </c>
      <c r="FX75" s="281">
        <v>1.5384615384615385</v>
      </c>
      <c r="FY75" s="281">
        <v>0.5</v>
      </c>
      <c r="FZ75" s="281">
        <v>26</v>
      </c>
      <c r="GA75" s="281">
        <v>2020</v>
      </c>
      <c r="GB75" s="281">
        <v>13</v>
      </c>
      <c r="GC75" s="282">
        <v>40</v>
      </c>
      <c r="GJ75" s="274" t="s">
        <v>800</v>
      </c>
      <c r="GK75" s="274" t="s">
        <v>733</v>
      </c>
      <c r="GL75" s="280">
        <v>0.28260869565217389</v>
      </c>
      <c r="GM75" s="281">
        <v>0.48148148148148145</v>
      </c>
      <c r="GN75" s="281">
        <v>1.7037037037037037</v>
      </c>
      <c r="GO75" s="281">
        <v>2019</v>
      </c>
      <c r="GP75" s="281">
        <v>13</v>
      </c>
      <c r="GQ75" s="282">
        <v>46</v>
      </c>
      <c r="GS75" s="274" t="s">
        <v>800</v>
      </c>
      <c r="GT75" s="274" t="s">
        <v>733</v>
      </c>
      <c r="GU75" s="280">
        <v>0.28260869565217389</v>
      </c>
      <c r="GV75" s="281">
        <v>13</v>
      </c>
      <c r="GW75" s="281">
        <v>46</v>
      </c>
      <c r="GX75" s="282">
        <v>2019</v>
      </c>
      <c r="GZ75" s="40" t="s">
        <v>919</v>
      </c>
      <c r="HA75" s="44">
        <v>10</v>
      </c>
      <c r="HB75" s="44">
        <v>33</v>
      </c>
      <c r="HC75" s="44">
        <v>28</v>
      </c>
      <c r="HD75" s="44">
        <v>90</v>
      </c>
      <c r="HE75" s="44">
        <v>14</v>
      </c>
      <c r="HF75" s="44">
        <v>32</v>
      </c>
      <c r="HG75" s="44">
        <v>38</v>
      </c>
      <c r="HH75" s="44">
        <v>123</v>
      </c>
      <c r="HI75" s="44">
        <v>33</v>
      </c>
      <c r="HJ75" s="44">
        <v>0.30303030303030304</v>
      </c>
      <c r="HK75" s="44">
        <v>0.30894308943089432</v>
      </c>
      <c r="HL75" s="44">
        <v>0.4375</v>
      </c>
      <c r="HM75" s="44">
        <v>0.30303030303030304</v>
      </c>
      <c r="HN75" s="44">
        <v>1</v>
      </c>
      <c r="HO75" s="44">
        <v>1.1515151515151516</v>
      </c>
      <c r="HP75" s="44">
        <v>3.7272727272727271</v>
      </c>
      <c r="HQ75" s="44">
        <v>0.42424242424242425</v>
      </c>
      <c r="HR75" s="44">
        <v>0.96969696969696972</v>
      </c>
      <c r="HS75"/>
      <c r="HT75"/>
      <c r="HU75"/>
      <c r="HV75"/>
      <c r="IB75" s="40" t="s">
        <v>1030</v>
      </c>
      <c r="IC75" s="44">
        <v>0.35157894736842105</v>
      </c>
      <c r="ID75" s="44">
        <v>2.693548387096774</v>
      </c>
      <c r="IE75" s="44">
        <v>7.661290322580645</v>
      </c>
      <c r="IF75" s="44">
        <v>62</v>
      </c>
      <c r="IG75" s="44">
        <v>167</v>
      </c>
      <c r="IH75" s="44">
        <v>475</v>
      </c>
      <c r="IJ75" s="40" t="s">
        <v>278</v>
      </c>
      <c r="IK75" s="88">
        <v>0.45989304812834225</v>
      </c>
      <c r="IL75" s="44">
        <v>0.74137931034482762</v>
      </c>
      <c r="IM75" s="44">
        <v>1.6120689655172413</v>
      </c>
      <c r="IN75" s="44">
        <v>116</v>
      </c>
      <c r="IO75" s="44">
        <v>86</v>
      </c>
      <c r="IP75" s="44">
        <v>187</v>
      </c>
      <c r="IR75" s="40" t="s">
        <v>1007</v>
      </c>
      <c r="IS75" s="40" t="s">
        <v>1002</v>
      </c>
      <c r="IT75" s="44">
        <v>0.44680851063829785</v>
      </c>
      <c r="IU75" s="44">
        <v>1.826086956521739</v>
      </c>
      <c r="IV75" s="44">
        <v>4.0869565217391308</v>
      </c>
      <c r="IW75" s="44">
        <v>23</v>
      </c>
      <c r="IX75" s="44">
        <v>1997</v>
      </c>
      <c r="IY75" s="44">
        <v>42</v>
      </c>
      <c r="IZ75" s="44">
        <v>94</v>
      </c>
      <c r="JA75"/>
      <c r="JB75" s="40" t="s">
        <v>534</v>
      </c>
      <c r="JC75" s="40" t="s">
        <v>130</v>
      </c>
      <c r="JD75" s="44">
        <v>0.43209876543209874</v>
      </c>
      <c r="JE75" s="44">
        <v>1.4</v>
      </c>
      <c r="JF75" s="44">
        <v>3.24</v>
      </c>
      <c r="JG75" s="44">
        <v>2017</v>
      </c>
      <c r="JH75" s="44">
        <v>35</v>
      </c>
      <c r="JI75" s="44">
        <v>81</v>
      </c>
      <c r="JL75" s="40" t="s">
        <v>434</v>
      </c>
      <c r="JM75" s="40" t="s">
        <v>422</v>
      </c>
      <c r="JN75" s="44" t="e">
        <v>#DIV/0!</v>
      </c>
      <c r="JO75" s="44">
        <v>0</v>
      </c>
      <c r="JP75" s="44">
        <v>0</v>
      </c>
      <c r="JQ75" s="44">
        <v>2006</v>
      </c>
      <c r="JR75" s="44">
        <v>27</v>
      </c>
      <c r="JS75" s="44"/>
      <c r="JT75" s="44"/>
      <c r="JU75"/>
      <c r="JV75" s="40" t="s">
        <v>1129</v>
      </c>
      <c r="JW75" s="40" t="s">
        <v>1126</v>
      </c>
      <c r="JX75" s="44">
        <v>0.6095890410958904</v>
      </c>
      <c r="JY75" s="44">
        <v>4.0454545454545459</v>
      </c>
      <c r="JZ75" s="44">
        <v>6.6363636363636367</v>
      </c>
      <c r="KA75" s="44">
        <v>1993</v>
      </c>
      <c r="KB75" s="44">
        <v>89</v>
      </c>
      <c r="KC75" s="44">
        <v>146</v>
      </c>
      <c r="KD75"/>
      <c r="KF75" s="40" t="s">
        <v>452</v>
      </c>
      <c r="KG75" s="61">
        <v>5.75</v>
      </c>
      <c r="KH75" s="44">
        <v>12</v>
      </c>
      <c r="KJ75"/>
      <c r="KK75"/>
      <c r="KL75"/>
      <c r="KM75"/>
      <c r="KN75"/>
      <c r="KO75"/>
      <c r="KQ75"/>
      <c r="KR75"/>
      <c r="KS75"/>
      <c r="KT75"/>
      <c r="KU75"/>
      <c r="KV75"/>
      <c r="KX75"/>
      <c r="KY75"/>
      <c r="KZ75"/>
      <c r="LA75"/>
      <c r="LB75"/>
      <c r="LC75"/>
      <c r="LD75"/>
    </row>
    <row r="76" spans="1:335" ht="15">
      <c r="A76" s="74" t="s">
        <v>274</v>
      </c>
      <c r="B76" s="74">
        <v>2015</v>
      </c>
      <c r="C76" s="74">
        <v>2015</v>
      </c>
      <c r="D76" s="89" t="str">
        <f t="shared" si="18"/>
        <v>Lane Dodd, 2015</v>
      </c>
      <c r="E76" s="89" t="str">
        <f t="shared" si="19"/>
        <v>Lane Dodd, 2015-2015</v>
      </c>
      <c r="F76" s="74">
        <v>17</v>
      </c>
      <c r="G76" s="74">
        <v>0</v>
      </c>
      <c r="H76" s="74">
        <v>1</v>
      </c>
      <c r="I76" s="75">
        <v>0</v>
      </c>
      <c r="J76" s="74">
        <v>4</v>
      </c>
      <c r="K76" s="74">
        <v>22</v>
      </c>
      <c r="L76" s="75">
        <v>0.18181818181818182</v>
      </c>
      <c r="M76" s="74">
        <v>1</v>
      </c>
      <c r="N76" s="74">
        <v>2</v>
      </c>
      <c r="O76" s="75">
        <v>0.5</v>
      </c>
      <c r="P76" s="74">
        <v>9</v>
      </c>
      <c r="Q76" s="74">
        <v>4</v>
      </c>
      <c r="R76" s="74">
        <v>8</v>
      </c>
      <c r="S76" s="74">
        <v>12</v>
      </c>
      <c r="T76" s="74">
        <v>2</v>
      </c>
      <c r="U76" s="74">
        <v>1</v>
      </c>
      <c r="V76" s="74">
        <v>0</v>
      </c>
      <c r="W76" s="74">
        <v>8</v>
      </c>
      <c r="X76" s="74">
        <v>9</v>
      </c>
      <c r="Y76" s="76">
        <v>0.52941176470588236</v>
      </c>
      <c r="Z76" s="76">
        <v>0.23529411764705882</v>
      </c>
      <c r="AA76" s="76">
        <v>0.47058823529411764</v>
      </c>
      <c r="AB76" s="76">
        <v>0.70588235294117652</v>
      </c>
      <c r="AC76" s="76">
        <v>0.11764705882352941</v>
      </c>
      <c r="AD76" s="76">
        <v>5.8823529411764705E-2</v>
      </c>
      <c r="AE76" s="76">
        <v>0</v>
      </c>
      <c r="AF76" s="76">
        <v>0.47058823529411764</v>
      </c>
      <c r="AG76" s="76">
        <v>0.52941176470588236</v>
      </c>
      <c r="AH76" s="69">
        <f t="shared" si="20"/>
        <v>5.8823529411764705E-2</v>
      </c>
      <c r="AI76" s="69">
        <f t="shared" si="21"/>
        <v>0.11764705882352941</v>
      </c>
      <c r="AJ76" s="70">
        <f t="shared" si="22"/>
        <v>0.17391304347826086</v>
      </c>
      <c r="AK76" s="69">
        <f t="shared" si="23"/>
        <v>1.3529411764705883</v>
      </c>
      <c r="AM76" s="40" t="s">
        <v>1244</v>
      </c>
      <c r="AN76" s="40" t="s">
        <v>794</v>
      </c>
      <c r="AO76" s="61">
        <v>9.2380952380952372</v>
      </c>
      <c r="AP76" s="62">
        <v>0.51937984496124034</v>
      </c>
      <c r="AQ76" s="62">
        <v>0.81818181818181823</v>
      </c>
      <c r="AR76" s="44">
        <v>21</v>
      </c>
      <c r="AS76" s="44">
        <v>2021</v>
      </c>
      <c r="AT76" s="59"/>
      <c r="AU76" s="40" t="s">
        <v>1063</v>
      </c>
      <c r="AV76" s="40" t="s">
        <v>997</v>
      </c>
      <c r="AW76" s="44">
        <v>214</v>
      </c>
      <c r="AX76" s="44">
        <v>0.39170506912442399</v>
      </c>
      <c r="AY76" s="44">
        <v>0.5641025641025641</v>
      </c>
      <c r="AZ76" s="44">
        <v>22</v>
      </c>
      <c r="BA76" s="44">
        <v>1995</v>
      </c>
      <c r="BB76" s="59"/>
      <c r="BC76" s="40" t="s">
        <v>919</v>
      </c>
      <c r="BD76" s="44">
        <v>3.0909090909090908</v>
      </c>
      <c r="BE76" s="44">
        <v>0.30894308943089432</v>
      </c>
      <c r="BF76" s="44">
        <v>0.4375</v>
      </c>
      <c r="BG76" s="44">
        <v>33</v>
      </c>
      <c r="BH76" s="44">
        <v>102</v>
      </c>
      <c r="BI76"/>
      <c r="BJ76" s="40" t="s">
        <v>919</v>
      </c>
      <c r="BK76" s="44">
        <v>102</v>
      </c>
      <c r="BL76" s="44">
        <v>0.30894308943089432</v>
      </c>
      <c r="BM76" s="44">
        <v>0.4375</v>
      </c>
      <c r="BN76" s="44">
        <v>33</v>
      </c>
      <c r="BO76"/>
      <c r="BP76" s="40" t="s">
        <v>327</v>
      </c>
      <c r="BQ76" s="40" t="s">
        <v>278</v>
      </c>
      <c r="BR76" s="44">
        <v>4.3448275862068968</v>
      </c>
      <c r="BS76" s="44">
        <v>1.4482758620689655</v>
      </c>
      <c r="BT76" s="44">
        <v>2.896551724137931</v>
      </c>
      <c r="BU76" s="44">
        <v>29</v>
      </c>
      <c r="BV76" s="44">
        <v>2013</v>
      </c>
      <c r="BX76" s="40" t="s">
        <v>1344</v>
      </c>
      <c r="BY76" s="40" t="s">
        <v>1292</v>
      </c>
      <c r="BZ76" s="44">
        <v>104</v>
      </c>
      <c r="CA76" s="44">
        <v>41</v>
      </c>
      <c r="CB76" s="44">
        <v>63</v>
      </c>
      <c r="CC76" s="44">
        <v>26</v>
      </c>
      <c r="CD76" s="44">
        <v>2023</v>
      </c>
      <c r="CF76" s="40" t="s">
        <v>735</v>
      </c>
      <c r="CG76" s="44">
        <v>1.8714285714285714</v>
      </c>
      <c r="CH76" s="44">
        <v>0.62857142857142856</v>
      </c>
      <c r="CI76" s="44">
        <v>1.2428571428571429</v>
      </c>
      <c r="CJ76" s="44">
        <v>70</v>
      </c>
      <c r="CK76" s="44">
        <v>131</v>
      </c>
      <c r="CL76" s="44">
        <v>44</v>
      </c>
      <c r="CM76" s="44">
        <v>87</v>
      </c>
      <c r="CO76" s="40" t="s">
        <v>1156</v>
      </c>
      <c r="CP76" s="44">
        <v>68</v>
      </c>
      <c r="CQ76" s="44">
        <v>24</v>
      </c>
      <c r="CR76" s="44">
        <v>44</v>
      </c>
      <c r="CS76" s="44">
        <v>59</v>
      </c>
      <c r="CU76" s="40" t="s">
        <v>476</v>
      </c>
      <c r="CV76" s="40" t="s">
        <v>464</v>
      </c>
      <c r="CW76" s="44">
        <v>2.1764705882352939</v>
      </c>
      <c r="CX76" s="44">
        <v>3.8823529411764706</v>
      </c>
      <c r="CY76" s="44">
        <v>17</v>
      </c>
      <c r="CZ76" s="44">
        <v>2010</v>
      </c>
      <c r="DB76" s="40" t="s">
        <v>798</v>
      </c>
      <c r="DC76" s="40" t="s">
        <v>732</v>
      </c>
      <c r="DD76" s="44">
        <v>51</v>
      </c>
      <c r="DE76" s="44">
        <v>38</v>
      </c>
      <c r="DF76" s="44">
        <v>27</v>
      </c>
      <c r="DG76" s="44">
        <v>2019</v>
      </c>
      <c r="DI76" s="40" t="s">
        <v>1094</v>
      </c>
      <c r="DJ76" s="44">
        <v>0.68627450980392157</v>
      </c>
      <c r="DK76" s="44">
        <v>0.96078431372549022</v>
      </c>
      <c r="DL76" s="44">
        <v>51</v>
      </c>
      <c r="DM76" s="44">
        <v>35</v>
      </c>
      <c r="DN76" s="44">
        <v>49</v>
      </c>
      <c r="DO76"/>
      <c r="DP76" s="40" t="s">
        <v>333</v>
      </c>
      <c r="DQ76" s="44">
        <v>30</v>
      </c>
      <c r="DR76" s="44">
        <v>77</v>
      </c>
      <c r="DS76" s="44">
        <v>74</v>
      </c>
      <c r="DT76"/>
      <c r="DU76" s="40" t="s">
        <v>1211</v>
      </c>
      <c r="DV76" s="40" t="s">
        <v>794</v>
      </c>
      <c r="DW76" s="44">
        <v>1.6</v>
      </c>
      <c r="DX76" s="44">
        <v>0.88</v>
      </c>
      <c r="DY76" s="44">
        <v>25</v>
      </c>
      <c r="DZ76" s="44">
        <v>2020</v>
      </c>
      <c r="EA76"/>
      <c r="EB76" s="40" t="s">
        <v>1282</v>
      </c>
      <c r="EC76" s="40" t="s">
        <v>793</v>
      </c>
      <c r="ED76" s="44">
        <v>35</v>
      </c>
      <c r="EE76" s="44">
        <v>30</v>
      </c>
      <c r="EF76" s="44">
        <v>27</v>
      </c>
      <c r="EG76" s="44">
        <v>2022</v>
      </c>
      <c r="EI76" s="40" t="s">
        <v>689</v>
      </c>
      <c r="EJ76" s="44">
        <v>0.76923076923076927</v>
      </c>
      <c r="EK76" s="44">
        <v>0.30769230769230771</v>
      </c>
      <c r="EL76" s="44">
        <v>13</v>
      </c>
      <c r="EM76" s="44">
        <v>10</v>
      </c>
      <c r="EN76" s="44">
        <v>4</v>
      </c>
      <c r="EO76"/>
      <c r="EP76" s="40" t="s">
        <v>465</v>
      </c>
      <c r="EQ76" s="44">
        <v>26</v>
      </c>
      <c r="ER76" s="44">
        <v>18</v>
      </c>
      <c r="ES76" s="44">
        <v>34</v>
      </c>
      <c r="ET76"/>
      <c r="EU76" s="40" t="s">
        <v>257</v>
      </c>
      <c r="EV76" s="40" t="s">
        <v>131</v>
      </c>
      <c r="EW76" s="44">
        <v>7.407407407407407E-2</v>
      </c>
      <c r="EX76" s="44">
        <v>1.1851851851851851</v>
      </c>
      <c r="EY76" s="44">
        <v>27</v>
      </c>
      <c r="EZ76" s="44">
        <v>2016</v>
      </c>
      <c r="FB76" s="40" t="s">
        <v>685</v>
      </c>
      <c r="FC76" s="40" t="s">
        <v>684</v>
      </c>
      <c r="FD76" s="44">
        <v>2</v>
      </c>
      <c r="FE76" s="44">
        <v>3</v>
      </c>
      <c r="FF76" s="44">
        <v>13</v>
      </c>
      <c r="FG76" s="44">
        <v>2015</v>
      </c>
      <c r="FI76" s="40" t="s">
        <v>1095</v>
      </c>
      <c r="FJ76" s="44">
        <v>0</v>
      </c>
      <c r="FK76" s="44">
        <v>0</v>
      </c>
      <c r="FL76" s="44">
        <v>76</v>
      </c>
      <c r="FM76" s="44"/>
      <c r="FN76" s="44"/>
      <c r="FO76"/>
      <c r="FP76" s="40" t="s">
        <v>1127</v>
      </c>
      <c r="FQ76" s="44"/>
      <c r="FR76" s="44"/>
      <c r="FS76" s="44">
        <v>23</v>
      </c>
      <c r="FU76" s="274" t="s">
        <v>1240</v>
      </c>
      <c r="FV76" s="274" t="s">
        <v>735</v>
      </c>
      <c r="FW76" s="294">
        <v>0.32258064516129031</v>
      </c>
      <c r="FX76" s="281">
        <v>1.4761904761904763</v>
      </c>
      <c r="FY76" s="281">
        <v>0.47619047619047616</v>
      </c>
      <c r="FZ76" s="281">
        <v>21</v>
      </c>
      <c r="GA76" s="281">
        <v>2021</v>
      </c>
      <c r="GB76" s="281">
        <v>10</v>
      </c>
      <c r="GC76" s="282">
        <v>31</v>
      </c>
      <c r="GJ76" s="274" t="s">
        <v>1161</v>
      </c>
      <c r="GK76" s="274" t="s">
        <v>1154</v>
      </c>
      <c r="GL76" s="280">
        <v>0.28125</v>
      </c>
      <c r="GM76" s="281">
        <v>0.8571428571428571</v>
      </c>
      <c r="GN76" s="281">
        <v>3.0476190476190474</v>
      </c>
      <c r="GO76" s="281">
        <v>1992</v>
      </c>
      <c r="GP76" s="281">
        <v>18</v>
      </c>
      <c r="GQ76" s="282">
        <v>64</v>
      </c>
      <c r="GS76" s="274" t="s">
        <v>1161</v>
      </c>
      <c r="GT76" s="274" t="s">
        <v>1154</v>
      </c>
      <c r="GU76" s="280">
        <v>0.28125</v>
      </c>
      <c r="GV76" s="281">
        <v>18</v>
      </c>
      <c r="GW76" s="281">
        <v>64</v>
      </c>
      <c r="GX76" s="282">
        <v>1992</v>
      </c>
      <c r="GZ76" s="40" t="s">
        <v>921</v>
      </c>
      <c r="HA76" s="44">
        <v>43</v>
      </c>
      <c r="HB76" s="44">
        <v>145</v>
      </c>
      <c r="HC76" s="44">
        <v>153</v>
      </c>
      <c r="HD76" s="44">
        <v>361</v>
      </c>
      <c r="HE76" s="44">
        <v>148</v>
      </c>
      <c r="HF76" s="44">
        <v>240</v>
      </c>
      <c r="HG76" s="44">
        <v>196</v>
      </c>
      <c r="HH76" s="44">
        <v>506</v>
      </c>
      <c r="HI76" s="44">
        <v>69</v>
      </c>
      <c r="HJ76" s="44">
        <v>0.29655172413793102</v>
      </c>
      <c r="HK76" s="44">
        <v>0.38735177865612647</v>
      </c>
      <c r="HL76" s="44">
        <v>0.6166666666666667</v>
      </c>
      <c r="HM76" s="44">
        <v>0.62318840579710144</v>
      </c>
      <c r="HN76" s="44">
        <v>2.1014492753623188</v>
      </c>
      <c r="HO76" s="44">
        <v>2.8405797101449277</v>
      </c>
      <c r="HP76" s="44">
        <v>7.333333333333333</v>
      </c>
      <c r="HQ76" s="44">
        <v>2.1449275362318843</v>
      </c>
      <c r="HR76" s="44">
        <v>3.4782608695652173</v>
      </c>
      <c r="HS76"/>
      <c r="HT76"/>
      <c r="HU76"/>
      <c r="HV76"/>
      <c r="IB76" s="40" t="s">
        <v>1029</v>
      </c>
      <c r="IC76" s="44">
        <v>0.34899328859060402</v>
      </c>
      <c r="ID76" s="44">
        <v>1.8909090909090909</v>
      </c>
      <c r="IE76" s="44">
        <v>5.418181818181818</v>
      </c>
      <c r="IF76" s="44">
        <v>55</v>
      </c>
      <c r="IG76" s="44">
        <v>104</v>
      </c>
      <c r="IH76" s="44">
        <v>298</v>
      </c>
      <c r="IJ76" s="40" t="s">
        <v>900</v>
      </c>
      <c r="IK76" s="88">
        <v>0.45454545454545453</v>
      </c>
      <c r="IL76" s="44">
        <v>0.22727272727272727</v>
      </c>
      <c r="IM76" s="44">
        <v>0.5</v>
      </c>
      <c r="IN76" s="44">
        <v>44</v>
      </c>
      <c r="IO76" s="44">
        <v>10</v>
      </c>
      <c r="IP76" s="44">
        <v>22</v>
      </c>
      <c r="IR76" s="40" t="s">
        <v>1015</v>
      </c>
      <c r="IS76" s="40" t="s">
        <v>937</v>
      </c>
      <c r="IT76" s="44">
        <v>0.44444444444444442</v>
      </c>
      <c r="IU76" s="44">
        <v>0.36363636363636365</v>
      </c>
      <c r="IV76" s="44">
        <v>0.81818181818181823</v>
      </c>
      <c r="IW76" s="44">
        <v>11</v>
      </c>
      <c r="IX76" s="44">
        <v>1997</v>
      </c>
      <c r="IY76" s="44">
        <v>4</v>
      </c>
      <c r="IZ76" s="44">
        <v>9</v>
      </c>
      <c r="JA76"/>
      <c r="JB76" s="40" t="s">
        <v>532</v>
      </c>
      <c r="JC76" s="40" t="s">
        <v>533</v>
      </c>
      <c r="JD76" s="44">
        <v>0.43023255813953487</v>
      </c>
      <c r="JE76" s="44">
        <v>1.48</v>
      </c>
      <c r="JF76" s="44">
        <v>3.44</v>
      </c>
      <c r="JG76" s="44">
        <v>2017</v>
      </c>
      <c r="JH76" s="44">
        <v>37</v>
      </c>
      <c r="JI76" s="44">
        <v>86</v>
      </c>
      <c r="JL76" s="40" t="s">
        <v>435</v>
      </c>
      <c r="JM76" s="40" t="s">
        <v>423</v>
      </c>
      <c r="JN76" s="44" t="e">
        <v>#DIV/0!</v>
      </c>
      <c r="JO76" s="44">
        <v>0</v>
      </c>
      <c r="JP76" s="44">
        <v>0</v>
      </c>
      <c r="JQ76" s="44">
        <v>2006</v>
      </c>
      <c r="JR76" s="44">
        <v>27</v>
      </c>
      <c r="JS76" s="44"/>
      <c r="JT76" s="44"/>
      <c r="JU76"/>
      <c r="JV76" s="40" t="s">
        <v>1133</v>
      </c>
      <c r="JW76" s="40" t="s">
        <v>1098</v>
      </c>
      <c r="JX76" s="44">
        <v>0.60869565217391308</v>
      </c>
      <c r="JY76" s="44">
        <v>1.826086956521739</v>
      </c>
      <c r="JZ76" s="44">
        <v>3</v>
      </c>
      <c r="KA76" s="44">
        <v>1993</v>
      </c>
      <c r="KB76" s="44">
        <v>42</v>
      </c>
      <c r="KC76" s="44">
        <v>69</v>
      </c>
      <c r="KD76"/>
      <c r="KF76" s="40" t="s">
        <v>1031</v>
      </c>
      <c r="KG76" s="61">
        <v>5.5064935064935057</v>
      </c>
      <c r="KH76" s="44">
        <v>29</v>
      </c>
      <c r="KJ76"/>
      <c r="KK76"/>
      <c r="KL76"/>
      <c r="KM76"/>
      <c r="KN76"/>
      <c r="KO76"/>
      <c r="KQ76"/>
      <c r="KR76"/>
      <c r="KS76"/>
      <c r="KT76"/>
      <c r="KU76"/>
      <c r="KV76"/>
      <c r="KX76"/>
      <c r="KY76"/>
      <c r="KZ76"/>
      <c r="LA76"/>
      <c r="LB76"/>
      <c r="LC76"/>
      <c r="LD76"/>
    </row>
    <row r="77" spans="1:335" ht="15">
      <c r="A77" s="74" t="s">
        <v>703</v>
      </c>
      <c r="B77" s="74">
        <v>2014</v>
      </c>
      <c r="C77" s="74">
        <v>2016</v>
      </c>
      <c r="D77" s="89" t="str">
        <f t="shared" si="18"/>
        <v>Andrew Mcmillan, 2016</v>
      </c>
      <c r="E77" s="89" t="str">
        <f t="shared" si="19"/>
        <v>Andrew Mcmillan, 2016-2014</v>
      </c>
      <c r="F77" s="74">
        <v>12</v>
      </c>
      <c r="G77" s="74">
        <v>1</v>
      </c>
      <c r="H77" s="74">
        <v>1</v>
      </c>
      <c r="I77" s="75">
        <v>1</v>
      </c>
      <c r="J77" s="74">
        <v>2</v>
      </c>
      <c r="K77" s="74">
        <v>9</v>
      </c>
      <c r="L77" s="75">
        <v>0.22222222222222221</v>
      </c>
      <c r="M77" s="74">
        <v>0</v>
      </c>
      <c r="N77" s="74">
        <v>0</v>
      </c>
      <c r="O77" s="75" t="s">
        <v>120</v>
      </c>
      <c r="P77" s="74">
        <v>7</v>
      </c>
      <c r="Q77" s="74">
        <v>2</v>
      </c>
      <c r="R77" s="74">
        <v>5</v>
      </c>
      <c r="S77" s="74">
        <v>7</v>
      </c>
      <c r="T77" s="74">
        <v>5</v>
      </c>
      <c r="U77" s="74">
        <v>1</v>
      </c>
      <c r="V77" s="74">
        <v>0</v>
      </c>
      <c r="W77" s="74">
        <v>16</v>
      </c>
      <c r="X77" s="74">
        <v>6</v>
      </c>
      <c r="Y77" s="76">
        <v>0.58333333333333337</v>
      </c>
      <c r="Z77" s="76">
        <v>0.16666666666666666</v>
      </c>
      <c r="AA77" s="76">
        <v>0.41666666666666669</v>
      </c>
      <c r="AB77" s="76">
        <v>0.58333333333333337</v>
      </c>
      <c r="AC77" s="76">
        <v>0.41666666666666669</v>
      </c>
      <c r="AD77" s="76">
        <v>8.3333333333333329E-2</v>
      </c>
      <c r="AE77" s="76">
        <v>0</v>
      </c>
      <c r="AF77" s="76">
        <v>1.3333333333333333</v>
      </c>
      <c r="AG77" s="76">
        <v>0.5</v>
      </c>
      <c r="AH77" s="69">
        <f t="shared" si="20"/>
        <v>8.3333333333333329E-2</v>
      </c>
      <c r="AI77" s="69">
        <f t="shared" si="21"/>
        <v>0</v>
      </c>
      <c r="AJ77" s="70">
        <f t="shared" si="22"/>
        <v>0.3</v>
      </c>
      <c r="AK77" s="69">
        <f t="shared" si="23"/>
        <v>0.83333333333333337</v>
      </c>
      <c r="AM77" s="40" t="s">
        <v>1061</v>
      </c>
      <c r="AN77" s="40" t="s">
        <v>1003</v>
      </c>
      <c r="AO77" s="61">
        <v>9.0952380952380949</v>
      </c>
      <c r="AP77" s="62">
        <v>0.38071065989847713</v>
      </c>
      <c r="AQ77" s="62">
        <v>0.39726027397260272</v>
      </c>
      <c r="AR77" s="44">
        <v>21</v>
      </c>
      <c r="AS77" s="44">
        <v>1995</v>
      </c>
      <c r="AT77" s="59"/>
      <c r="AU77" s="40" t="s">
        <v>1344</v>
      </c>
      <c r="AV77" s="40" t="s">
        <v>1292</v>
      </c>
      <c r="AW77" s="44">
        <v>208</v>
      </c>
      <c r="AX77" s="44">
        <v>0.4358974358974359</v>
      </c>
      <c r="AY77" s="44">
        <v>0.44736842105263158</v>
      </c>
      <c r="AZ77" s="44">
        <v>26</v>
      </c>
      <c r="BA77" s="44">
        <v>2023</v>
      </c>
      <c r="BB77" s="59"/>
      <c r="BC77" s="40" t="s">
        <v>1127</v>
      </c>
      <c r="BD77" s="44">
        <v>3.0869565217391304</v>
      </c>
      <c r="BE77" s="44">
        <v>0.43283582089552236</v>
      </c>
      <c r="BF77" s="44">
        <v>0.48148148148148145</v>
      </c>
      <c r="BG77" s="44">
        <v>23</v>
      </c>
      <c r="BH77" s="44">
        <v>71</v>
      </c>
      <c r="BI77"/>
      <c r="BJ77" s="40" t="s">
        <v>448</v>
      </c>
      <c r="BK77" s="44">
        <v>98</v>
      </c>
      <c r="BL77" s="44">
        <v>0.42682926829268292</v>
      </c>
      <c r="BM77" s="44">
        <v>0.4375</v>
      </c>
      <c r="BN77" s="44">
        <v>21</v>
      </c>
      <c r="BO77"/>
      <c r="BP77" s="40" t="s">
        <v>1221</v>
      </c>
      <c r="BQ77" s="40" t="s">
        <v>733</v>
      </c>
      <c r="BR77" s="44">
        <v>4.2727272727272725</v>
      </c>
      <c r="BS77" s="44">
        <v>2</v>
      </c>
      <c r="BT77" s="44">
        <v>2.2727272727272729</v>
      </c>
      <c r="BU77" s="44">
        <v>22</v>
      </c>
      <c r="BV77" s="44">
        <v>2020</v>
      </c>
      <c r="BX77" s="40" t="s">
        <v>1133</v>
      </c>
      <c r="BY77" s="40" t="s">
        <v>1098</v>
      </c>
      <c r="BZ77" s="44">
        <v>103</v>
      </c>
      <c r="CA77" s="44">
        <v>44</v>
      </c>
      <c r="CB77" s="44">
        <v>59</v>
      </c>
      <c r="CC77" s="44">
        <v>23</v>
      </c>
      <c r="CD77" s="44">
        <v>1993</v>
      </c>
      <c r="CF77" s="40" t="s">
        <v>921</v>
      </c>
      <c r="CG77" s="44">
        <v>1.7971014492753623</v>
      </c>
      <c r="CH77" s="44">
        <v>1</v>
      </c>
      <c r="CI77" s="44">
        <v>1.1884057971014492</v>
      </c>
      <c r="CJ77" s="44">
        <v>69</v>
      </c>
      <c r="CK77" s="44">
        <v>124</v>
      </c>
      <c r="CL77" s="44">
        <v>69</v>
      </c>
      <c r="CM77" s="44">
        <v>82</v>
      </c>
      <c r="CO77" s="40" t="s">
        <v>1127</v>
      </c>
      <c r="CP77" s="44">
        <v>65</v>
      </c>
      <c r="CQ77" s="44">
        <v>26</v>
      </c>
      <c r="CR77" s="44">
        <v>39</v>
      </c>
      <c r="CS77" s="44">
        <v>23</v>
      </c>
      <c r="CU77" s="40" t="s">
        <v>740</v>
      </c>
      <c r="CV77" s="40" t="s">
        <v>732</v>
      </c>
      <c r="CW77" s="44">
        <v>2.1428571428571428</v>
      </c>
      <c r="CX77" s="44">
        <v>1.0714285714285714</v>
      </c>
      <c r="CY77" s="44">
        <v>28</v>
      </c>
      <c r="CZ77" s="44">
        <v>2018</v>
      </c>
      <c r="DB77" s="40" t="s">
        <v>1008</v>
      </c>
      <c r="DC77" s="40" t="s">
        <v>1000</v>
      </c>
      <c r="DD77" s="44">
        <v>50</v>
      </c>
      <c r="DE77" s="44">
        <v>42</v>
      </c>
      <c r="DF77" s="44">
        <v>22</v>
      </c>
      <c r="DG77" s="44">
        <v>1997</v>
      </c>
      <c r="DI77" s="40" t="s">
        <v>452</v>
      </c>
      <c r="DJ77" s="44">
        <v>0.66666666666666663</v>
      </c>
      <c r="DK77" s="44">
        <v>2.5</v>
      </c>
      <c r="DL77" s="44">
        <v>12</v>
      </c>
      <c r="DM77" s="44">
        <v>8</v>
      </c>
      <c r="DN77" s="44">
        <v>30</v>
      </c>
      <c r="DO77"/>
      <c r="DP77" s="40" t="s">
        <v>939</v>
      </c>
      <c r="DQ77" s="44">
        <v>28</v>
      </c>
      <c r="DR77" s="44">
        <v>52</v>
      </c>
      <c r="DS77" s="44">
        <v>20</v>
      </c>
      <c r="DT77"/>
      <c r="DU77" s="40" t="s">
        <v>1008</v>
      </c>
      <c r="DV77" s="40" t="s">
        <v>1000</v>
      </c>
      <c r="DW77" s="44">
        <v>1.5909090909090908</v>
      </c>
      <c r="DX77" s="44">
        <v>0</v>
      </c>
      <c r="DY77" s="44">
        <v>22</v>
      </c>
      <c r="DZ77" s="44">
        <v>1997</v>
      </c>
      <c r="EA77"/>
      <c r="EB77" s="40" t="s">
        <v>1008</v>
      </c>
      <c r="EC77" s="40" t="s">
        <v>1000</v>
      </c>
      <c r="ED77" s="44">
        <v>35</v>
      </c>
      <c r="EE77" s="44"/>
      <c r="EF77" s="44">
        <v>22</v>
      </c>
      <c r="EG77" s="44">
        <v>1997</v>
      </c>
      <c r="EI77" s="40" t="s">
        <v>465</v>
      </c>
      <c r="EJ77" s="44">
        <v>0.76470588235294112</v>
      </c>
      <c r="EK77" s="44">
        <v>0.52941176470588236</v>
      </c>
      <c r="EL77" s="44">
        <v>34</v>
      </c>
      <c r="EM77" s="44">
        <v>26</v>
      </c>
      <c r="EN77" s="44">
        <v>18</v>
      </c>
      <c r="EO77"/>
      <c r="EP77" s="40" t="s">
        <v>469</v>
      </c>
      <c r="EQ77" s="44">
        <v>25</v>
      </c>
      <c r="ER77" s="44">
        <v>30</v>
      </c>
      <c r="ES77" s="44">
        <v>21</v>
      </c>
      <c r="ET77"/>
      <c r="EU77" s="40" t="s">
        <v>799</v>
      </c>
      <c r="EV77" s="40" t="s">
        <v>794</v>
      </c>
      <c r="EW77" s="44">
        <v>7.407407407407407E-2</v>
      </c>
      <c r="EX77" s="44">
        <v>1.3333333333333333</v>
      </c>
      <c r="EY77" s="44">
        <v>27</v>
      </c>
      <c r="EZ77" s="44">
        <v>2019</v>
      </c>
      <c r="FB77" s="40" t="s">
        <v>495</v>
      </c>
      <c r="FC77" s="40" t="s">
        <v>474</v>
      </c>
      <c r="FD77" s="44">
        <v>2</v>
      </c>
      <c r="FE77" s="44">
        <v>8</v>
      </c>
      <c r="FF77" s="44">
        <v>12</v>
      </c>
      <c r="FG77" s="44">
        <v>2009</v>
      </c>
      <c r="FI77" s="40" t="s">
        <v>1091</v>
      </c>
      <c r="FJ77" s="44">
        <v>0</v>
      </c>
      <c r="FK77" s="44">
        <v>0</v>
      </c>
      <c r="FL77" s="44">
        <v>46</v>
      </c>
      <c r="FM77" s="44"/>
      <c r="FN77" s="44"/>
      <c r="FO77"/>
      <c r="FP77" s="40" t="s">
        <v>475</v>
      </c>
      <c r="FQ77" s="44"/>
      <c r="FR77" s="44">
        <v>5</v>
      </c>
      <c r="FS77" s="44">
        <v>26</v>
      </c>
      <c r="FU77" s="274" t="s">
        <v>740</v>
      </c>
      <c r="FV77" s="274" t="s">
        <v>732</v>
      </c>
      <c r="FW77" s="294">
        <v>0.32</v>
      </c>
      <c r="FX77" s="281">
        <v>1.7857142857142858</v>
      </c>
      <c r="FY77" s="281">
        <v>0.5714285714285714</v>
      </c>
      <c r="FZ77" s="281">
        <v>28</v>
      </c>
      <c r="GA77" s="281">
        <v>2018</v>
      </c>
      <c r="GB77" s="281">
        <v>16</v>
      </c>
      <c r="GC77" s="282">
        <v>50</v>
      </c>
      <c r="GJ77" s="274" t="s">
        <v>449</v>
      </c>
      <c r="GK77" s="274" t="s">
        <v>446</v>
      </c>
      <c r="GL77" s="280">
        <v>0.27272727272727271</v>
      </c>
      <c r="GM77" s="281">
        <v>0.70588235294117652</v>
      </c>
      <c r="GN77" s="281">
        <v>2.5882352941176472</v>
      </c>
      <c r="GO77" s="281">
        <v>2010</v>
      </c>
      <c r="GP77" s="281">
        <v>12</v>
      </c>
      <c r="GQ77" s="282">
        <v>44</v>
      </c>
      <c r="GS77" s="274" t="s">
        <v>449</v>
      </c>
      <c r="GT77" s="274" t="s">
        <v>446</v>
      </c>
      <c r="GU77" s="280">
        <v>0.27272727272727271</v>
      </c>
      <c r="GV77" s="281">
        <v>12</v>
      </c>
      <c r="GW77" s="281">
        <v>44</v>
      </c>
      <c r="GX77" s="282">
        <v>2010</v>
      </c>
      <c r="GZ77" s="40" t="s">
        <v>944</v>
      </c>
      <c r="HA77" s="44"/>
      <c r="HB77" s="44">
        <v>1</v>
      </c>
      <c r="HC77" s="44">
        <v>0</v>
      </c>
      <c r="HD77" s="44">
        <v>1</v>
      </c>
      <c r="HE77" s="44">
        <v>2</v>
      </c>
      <c r="HF77" s="44">
        <v>3</v>
      </c>
      <c r="HG77" s="44">
        <v>0</v>
      </c>
      <c r="HH77" s="44">
        <v>2</v>
      </c>
      <c r="HI77" s="44">
        <v>11</v>
      </c>
      <c r="HJ77" s="44">
        <v>0</v>
      </c>
      <c r="HK77" s="44">
        <v>0</v>
      </c>
      <c r="HL77" s="44">
        <v>0.66666666666666663</v>
      </c>
      <c r="HM77" s="44">
        <v>0</v>
      </c>
      <c r="HN77" s="44">
        <v>9.0909090909090912E-2</v>
      </c>
      <c r="HO77" s="44">
        <v>0</v>
      </c>
      <c r="HP77" s="44">
        <v>0.18181818181818182</v>
      </c>
      <c r="HQ77" s="44">
        <v>0.18181818181818182</v>
      </c>
      <c r="HR77" s="44">
        <v>0.27272727272727271</v>
      </c>
      <c r="HS77"/>
      <c r="HT77"/>
      <c r="HU77"/>
      <c r="HV77"/>
      <c r="IB77" s="40" t="s">
        <v>425</v>
      </c>
      <c r="IC77" s="44">
        <v>0.34653465346534651</v>
      </c>
      <c r="ID77" s="44">
        <v>1.4</v>
      </c>
      <c r="IE77" s="44">
        <v>4.04</v>
      </c>
      <c r="IF77" s="44">
        <v>50</v>
      </c>
      <c r="IG77" s="44">
        <v>70</v>
      </c>
      <c r="IH77" s="44">
        <v>202</v>
      </c>
      <c r="IJ77" s="40" t="s">
        <v>448</v>
      </c>
      <c r="IK77" s="88">
        <v>0.4375</v>
      </c>
      <c r="IL77" s="44">
        <v>0.66666666666666663</v>
      </c>
      <c r="IM77" s="44">
        <v>1.5238095238095237</v>
      </c>
      <c r="IN77" s="44">
        <v>21</v>
      </c>
      <c r="IO77" s="44">
        <v>14</v>
      </c>
      <c r="IP77" s="44">
        <v>32</v>
      </c>
      <c r="IR77" s="40" t="s">
        <v>1136</v>
      </c>
      <c r="IS77" s="40" t="s">
        <v>1097</v>
      </c>
      <c r="IT77" s="44">
        <v>0.44444444444444442</v>
      </c>
      <c r="IU77" s="44">
        <v>0.90909090909090906</v>
      </c>
      <c r="IV77" s="44">
        <v>2.0454545454545454</v>
      </c>
      <c r="IW77" s="44">
        <v>22</v>
      </c>
      <c r="IX77" s="44">
        <v>1993</v>
      </c>
      <c r="IY77" s="44">
        <v>20</v>
      </c>
      <c r="IZ77" s="44">
        <v>45</v>
      </c>
      <c r="JA77"/>
      <c r="JB77" s="40" t="s">
        <v>531</v>
      </c>
      <c r="JC77" s="40" t="s">
        <v>132</v>
      </c>
      <c r="JD77" s="44">
        <v>0.4293193717277487</v>
      </c>
      <c r="JE77" s="44">
        <v>3.28</v>
      </c>
      <c r="JF77" s="44">
        <v>7.64</v>
      </c>
      <c r="JG77" s="44">
        <v>2017</v>
      </c>
      <c r="JH77" s="44">
        <v>82</v>
      </c>
      <c r="JI77" s="44">
        <v>191</v>
      </c>
      <c r="JL77" s="40" t="s">
        <v>437</v>
      </c>
      <c r="JM77" s="40" t="s">
        <v>424</v>
      </c>
      <c r="JN77" s="44" t="e">
        <v>#DIV/0!</v>
      </c>
      <c r="JO77" s="44">
        <v>0</v>
      </c>
      <c r="JP77" s="44">
        <v>0</v>
      </c>
      <c r="JQ77" s="44">
        <v>2006</v>
      </c>
      <c r="JR77" s="44">
        <v>27</v>
      </c>
      <c r="JS77" s="44"/>
      <c r="JT77" s="44"/>
      <c r="JU77"/>
      <c r="JV77" s="40" t="s">
        <v>1130</v>
      </c>
      <c r="JW77" s="40" t="s">
        <v>1091</v>
      </c>
      <c r="JX77" s="44">
        <v>0.60824742268041232</v>
      </c>
      <c r="JY77" s="44">
        <v>2.5652173913043477</v>
      </c>
      <c r="JZ77" s="44">
        <v>4.2173913043478262</v>
      </c>
      <c r="KA77" s="44">
        <v>1993</v>
      </c>
      <c r="KB77" s="44">
        <v>59</v>
      </c>
      <c r="KC77" s="44">
        <v>97</v>
      </c>
      <c r="KD77"/>
      <c r="KF77" s="40" t="s">
        <v>919</v>
      </c>
      <c r="KG77" s="61">
        <v>5.45</v>
      </c>
      <c r="KH77" s="44">
        <v>33</v>
      </c>
      <c r="KJ77"/>
      <c r="KK77"/>
      <c r="KL77"/>
      <c r="KM77"/>
      <c r="KN77"/>
      <c r="KO77"/>
      <c r="KQ77"/>
      <c r="KR77"/>
      <c r="KS77"/>
      <c r="KT77"/>
      <c r="KU77"/>
      <c r="KV77"/>
      <c r="KX77"/>
      <c r="KY77"/>
      <c r="KZ77"/>
      <c r="LA77"/>
      <c r="LB77"/>
      <c r="LC77"/>
      <c r="LD77"/>
    </row>
    <row r="78" spans="1:335" ht="15">
      <c r="A78" s="74" t="s">
        <v>295</v>
      </c>
      <c r="B78" s="74">
        <v>2014</v>
      </c>
      <c r="C78" s="74">
        <v>2014</v>
      </c>
      <c r="D78" s="89" t="str">
        <f t="shared" si="18"/>
        <v>Bryton Materi, 2014</v>
      </c>
      <c r="E78" s="89" t="str">
        <f t="shared" si="19"/>
        <v>Bryton Materi, 2014-2014</v>
      </c>
      <c r="F78" s="74">
        <v>30</v>
      </c>
      <c r="G78" s="74">
        <v>22</v>
      </c>
      <c r="H78" s="74">
        <v>82</v>
      </c>
      <c r="I78" s="75">
        <v>0.26829268292682928</v>
      </c>
      <c r="J78" s="74">
        <v>56</v>
      </c>
      <c r="K78" s="74">
        <v>153</v>
      </c>
      <c r="L78" s="75">
        <v>0.36601307189542481</v>
      </c>
      <c r="M78" s="74">
        <v>42</v>
      </c>
      <c r="N78" s="74">
        <v>70</v>
      </c>
      <c r="O78" s="75">
        <v>0.6</v>
      </c>
      <c r="P78" s="74">
        <v>220</v>
      </c>
      <c r="Q78" s="74">
        <v>17</v>
      </c>
      <c r="R78" s="74">
        <v>60</v>
      </c>
      <c r="S78" s="74">
        <v>77</v>
      </c>
      <c r="T78" s="74">
        <v>83</v>
      </c>
      <c r="U78" s="74">
        <v>50</v>
      </c>
      <c r="V78" s="74">
        <v>11</v>
      </c>
      <c r="W78" s="74">
        <v>92</v>
      </c>
      <c r="X78" s="74">
        <v>76</v>
      </c>
      <c r="Y78" s="76">
        <v>7.333333333333333</v>
      </c>
      <c r="Z78" s="76">
        <v>0.56666666666666665</v>
      </c>
      <c r="AA78" s="76">
        <v>2</v>
      </c>
      <c r="AB78" s="76">
        <v>2.5666666666666669</v>
      </c>
      <c r="AC78" s="76">
        <v>2.7666666666666666</v>
      </c>
      <c r="AD78" s="76">
        <v>1.6666666666666667</v>
      </c>
      <c r="AE78" s="76">
        <v>0.36666666666666664</v>
      </c>
      <c r="AF78" s="76">
        <v>3.0666666666666669</v>
      </c>
      <c r="AG78" s="76">
        <v>2.5333333333333332</v>
      </c>
      <c r="AH78" s="69">
        <f t="shared" si="20"/>
        <v>2.7333333333333334</v>
      </c>
      <c r="AI78" s="69">
        <f t="shared" si="21"/>
        <v>2.3333333333333335</v>
      </c>
      <c r="AJ78" s="70">
        <f t="shared" si="22"/>
        <v>0.33191489361702126</v>
      </c>
      <c r="AK78" s="69">
        <f t="shared" si="23"/>
        <v>7.833333333333333</v>
      </c>
      <c r="AM78" s="40" t="s">
        <v>972</v>
      </c>
      <c r="AN78" s="40" t="s">
        <v>969</v>
      </c>
      <c r="AO78" s="61">
        <v>9.0833333333333339</v>
      </c>
      <c r="AP78" s="62">
        <v>0.48255813953488375</v>
      </c>
      <c r="AQ78" s="62">
        <v>0.4854368932038835</v>
      </c>
      <c r="AR78" s="44">
        <v>24</v>
      </c>
      <c r="AS78" s="44">
        <v>1998</v>
      </c>
      <c r="AT78" s="59"/>
      <c r="AU78" s="40" t="s">
        <v>254</v>
      </c>
      <c r="AV78" s="40" t="s">
        <v>132</v>
      </c>
      <c r="AW78" s="44">
        <v>206</v>
      </c>
      <c r="AX78" s="44">
        <v>0.47878787878787876</v>
      </c>
      <c r="AY78" s="44">
        <v>0.62337662337662336</v>
      </c>
      <c r="AZ78" s="44">
        <v>27</v>
      </c>
      <c r="BA78" s="44">
        <v>2016</v>
      </c>
      <c r="BB78" s="59"/>
      <c r="BC78" s="40" t="s">
        <v>735</v>
      </c>
      <c r="BD78" s="44">
        <v>3.0714285714285716</v>
      </c>
      <c r="BE78" s="44">
        <v>0.41919191919191917</v>
      </c>
      <c r="BF78" s="44">
        <v>0.59523809523809523</v>
      </c>
      <c r="BG78" s="44">
        <v>70</v>
      </c>
      <c r="BH78" s="44">
        <v>215</v>
      </c>
      <c r="BJ78" s="40" t="s">
        <v>251</v>
      </c>
      <c r="BK78" s="44">
        <v>98</v>
      </c>
      <c r="BL78" s="44">
        <v>0.31343283582089554</v>
      </c>
      <c r="BM78" s="44">
        <v>0.5714285714285714</v>
      </c>
      <c r="BN78" s="44">
        <v>75</v>
      </c>
      <c r="BP78" s="40" t="s">
        <v>532</v>
      </c>
      <c r="BQ78" s="40" t="s">
        <v>533</v>
      </c>
      <c r="BR78" s="44">
        <v>4.24</v>
      </c>
      <c r="BS78" s="44">
        <v>2.04</v>
      </c>
      <c r="BT78" s="44">
        <v>2.2000000000000002</v>
      </c>
      <c r="BU78" s="44">
        <v>25</v>
      </c>
      <c r="BV78" s="44">
        <v>2017</v>
      </c>
      <c r="BX78" s="40" t="s">
        <v>476</v>
      </c>
      <c r="BY78" s="40" t="s">
        <v>464</v>
      </c>
      <c r="BZ78" s="44">
        <v>103</v>
      </c>
      <c r="CA78" s="44">
        <v>27</v>
      </c>
      <c r="CB78" s="44">
        <v>76</v>
      </c>
      <c r="CC78" s="44">
        <v>17</v>
      </c>
      <c r="CD78" s="44">
        <v>2010</v>
      </c>
      <c r="CF78" s="40" t="s">
        <v>1093</v>
      </c>
      <c r="CG78" s="44">
        <v>1.7333333333333334</v>
      </c>
      <c r="CH78" s="44">
        <v>0.8</v>
      </c>
      <c r="CI78" s="44">
        <v>0.93333333333333335</v>
      </c>
      <c r="CJ78" s="44">
        <v>15</v>
      </c>
      <c r="CK78" s="44">
        <v>26</v>
      </c>
      <c r="CL78" s="44">
        <v>12</v>
      </c>
      <c r="CM78" s="44">
        <v>14</v>
      </c>
      <c r="CO78" s="40" t="s">
        <v>998</v>
      </c>
      <c r="CP78" s="44">
        <v>64</v>
      </c>
      <c r="CQ78" s="44">
        <v>18</v>
      </c>
      <c r="CR78" s="44">
        <v>46</v>
      </c>
      <c r="CS78" s="44">
        <v>50</v>
      </c>
      <c r="CU78" s="40" t="s">
        <v>421</v>
      </c>
      <c r="CV78" s="40" t="s">
        <v>387</v>
      </c>
      <c r="CW78" s="44">
        <v>2.125</v>
      </c>
      <c r="CX78" s="44">
        <v>2.5</v>
      </c>
      <c r="CY78" s="44">
        <v>24</v>
      </c>
      <c r="CZ78" s="44">
        <v>2007</v>
      </c>
      <c r="DB78" s="40" t="s">
        <v>1342</v>
      </c>
      <c r="DC78" s="40" t="s">
        <v>1266</v>
      </c>
      <c r="DD78" s="44">
        <v>50</v>
      </c>
      <c r="DE78" s="44">
        <v>35</v>
      </c>
      <c r="DF78" s="44">
        <v>26</v>
      </c>
      <c r="DG78" s="44">
        <v>2023</v>
      </c>
      <c r="DI78" s="40" t="s">
        <v>968</v>
      </c>
      <c r="DJ78" s="44">
        <v>0.63157894736842102</v>
      </c>
      <c r="DK78" s="44">
        <v>1.1754385964912282</v>
      </c>
      <c r="DL78" s="44">
        <v>57</v>
      </c>
      <c r="DM78" s="44">
        <v>36</v>
      </c>
      <c r="DN78" s="44">
        <v>67</v>
      </c>
      <c r="DP78" s="40" t="s">
        <v>251</v>
      </c>
      <c r="DQ78" s="44">
        <v>28</v>
      </c>
      <c r="DR78" s="44">
        <v>59</v>
      </c>
      <c r="DS78" s="44">
        <v>75</v>
      </c>
      <c r="DU78" s="40" t="s">
        <v>1058</v>
      </c>
      <c r="DV78" s="40" t="s">
        <v>1030</v>
      </c>
      <c r="DW78" s="44">
        <v>1.5909090909090908</v>
      </c>
      <c r="DX78" s="44">
        <v>0</v>
      </c>
      <c r="DY78" s="44">
        <v>22</v>
      </c>
      <c r="DZ78" s="44">
        <v>1995</v>
      </c>
      <c r="EA78"/>
      <c r="EB78" s="40" t="s">
        <v>477</v>
      </c>
      <c r="EC78" s="40" t="s">
        <v>464</v>
      </c>
      <c r="ED78" s="44">
        <v>35</v>
      </c>
      <c r="EE78" s="44">
        <v>52</v>
      </c>
      <c r="EF78" s="44">
        <v>17</v>
      </c>
      <c r="EG78" s="44">
        <v>2009</v>
      </c>
      <c r="EI78" s="40" t="s">
        <v>250</v>
      </c>
      <c r="EJ78" s="44">
        <v>0.72277227722772275</v>
      </c>
      <c r="EK78" s="44">
        <v>1.6435643564356435</v>
      </c>
      <c r="EL78" s="44">
        <v>101</v>
      </c>
      <c r="EM78" s="44">
        <v>73</v>
      </c>
      <c r="EN78" s="44">
        <v>166</v>
      </c>
      <c r="EP78" s="40" t="s">
        <v>1268</v>
      </c>
      <c r="EQ78" s="44">
        <v>25</v>
      </c>
      <c r="ER78" s="44">
        <v>56</v>
      </c>
      <c r="ES78" s="44">
        <v>51</v>
      </c>
      <c r="ET78"/>
      <c r="EU78" s="40" t="s">
        <v>800</v>
      </c>
      <c r="EV78" s="40" t="s">
        <v>733</v>
      </c>
      <c r="EW78" s="44">
        <v>7.407407407407407E-2</v>
      </c>
      <c r="EX78" s="44">
        <v>2.1111111111111112</v>
      </c>
      <c r="EY78" s="44">
        <v>27</v>
      </c>
      <c r="EZ78" s="44">
        <v>2019</v>
      </c>
      <c r="FB78" s="40" t="s">
        <v>494</v>
      </c>
      <c r="FC78" s="40" t="s">
        <v>465</v>
      </c>
      <c r="FD78" s="44">
        <v>2</v>
      </c>
      <c r="FE78" s="44">
        <v>15</v>
      </c>
      <c r="FF78" s="44">
        <v>19</v>
      </c>
      <c r="FG78" s="44">
        <v>2009</v>
      </c>
      <c r="FI78" s="40" t="s">
        <v>1127</v>
      </c>
      <c r="FJ78" s="44">
        <v>0</v>
      </c>
      <c r="FK78" s="44">
        <v>0</v>
      </c>
      <c r="FL78" s="44">
        <v>23</v>
      </c>
      <c r="FM78" s="44"/>
      <c r="FN78" s="44"/>
      <c r="FO78"/>
      <c r="FP78" s="40" t="s">
        <v>1155</v>
      </c>
      <c r="FQ78" s="44"/>
      <c r="FR78" s="44"/>
      <c r="FS78" s="44">
        <v>62</v>
      </c>
      <c r="FU78" s="274" t="s">
        <v>519</v>
      </c>
      <c r="FV78" s="274" t="s">
        <v>135</v>
      </c>
      <c r="FW78" s="294">
        <v>0.31818181818181818</v>
      </c>
      <c r="FX78" s="281">
        <v>7.04</v>
      </c>
      <c r="FY78" s="281">
        <v>2.2400000000000002</v>
      </c>
      <c r="FZ78" s="281">
        <v>25</v>
      </c>
      <c r="GA78" s="281">
        <v>2017</v>
      </c>
      <c r="GB78" s="281">
        <v>56</v>
      </c>
      <c r="GC78" s="282">
        <v>176</v>
      </c>
      <c r="GJ78" s="274" t="s">
        <v>1344</v>
      </c>
      <c r="GK78" s="274" t="s">
        <v>1292</v>
      </c>
      <c r="GL78" s="280">
        <v>0.26923076923076922</v>
      </c>
      <c r="GM78" s="281">
        <v>0.80769230769230771</v>
      </c>
      <c r="GN78" s="281">
        <v>3</v>
      </c>
      <c r="GO78" s="281">
        <v>2023</v>
      </c>
      <c r="GP78" s="281">
        <v>21</v>
      </c>
      <c r="GQ78" s="282">
        <v>78</v>
      </c>
      <c r="GS78" s="274" t="s">
        <v>1344</v>
      </c>
      <c r="GT78" s="274" t="s">
        <v>1292</v>
      </c>
      <c r="GU78" s="280">
        <v>0.26923076923076922</v>
      </c>
      <c r="GV78" s="281">
        <v>21</v>
      </c>
      <c r="GW78" s="281">
        <v>78</v>
      </c>
      <c r="GX78" s="282">
        <v>2023</v>
      </c>
      <c r="GZ78" s="40" t="s">
        <v>939</v>
      </c>
      <c r="HA78" s="44">
        <v>3</v>
      </c>
      <c r="HB78" s="44">
        <v>28</v>
      </c>
      <c r="HC78" s="44">
        <v>14</v>
      </c>
      <c r="HD78" s="44">
        <v>55</v>
      </c>
      <c r="HE78" s="44">
        <v>34</v>
      </c>
      <c r="HF78" s="44">
        <v>52</v>
      </c>
      <c r="HG78" s="44">
        <v>17</v>
      </c>
      <c r="HH78" s="44">
        <v>83</v>
      </c>
      <c r="HI78" s="44">
        <v>20</v>
      </c>
      <c r="HJ78" s="44">
        <v>0.10714285714285714</v>
      </c>
      <c r="HK78" s="44">
        <v>0.20481927710843373</v>
      </c>
      <c r="HL78" s="44">
        <v>0.65384615384615385</v>
      </c>
      <c r="HM78" s="44">
        <v>0.15</v>
      </c>
      <c r="HN78" s="44">
        <v>1.4</v>
      </c>
      <c r="HO78" s="44">
        <v>0.85</v>
      </c>
      <c r="HP78" s="44">
        <v>4.1500000000000004</v>
      </c>
      <c r="HQ78" s="44">
        <v>1.7</v>
      </c>
      <c r="HR78" s="44">
        <v>2.6</v>
      </c>
      <c r="HS78"/>
      <c r="HT78"/>
      <c r="HU78"/>
      <c r="HV78"/>
      <c r="IB78" s="40" t="s">
        <v>964</v>
      </c>
      <c r="IC78" s="44">
        <v>0.34615384615384615</v>
      </c>
      <c r="ID78" s="44">
        <v>1.6578947368421053</v>
      </c>
      <c r="IE78" s="44">
        <v>4.7894736842105265</v>
      </c>
      <c r="IF78" s="44">
        <v>76</v>
      </c>
      <c r="IG78" s="44">
        <v>126</v>
      </c>
      <c r="IH78" s="44">
        <v>364</v>
      </c>
      <c r="IJ78" s="40" t="s">
        <v>919</v>
      </c>
      <c r="IK78" s="88">
        <v>0.4375</v>
      </c>
      <c r="IL78" s="44">
        <v>0.42424242424242425</v>
      </c>
      <c r="IM78" s="44">
        <v>0.96969696969696972</v>
      </c>
      <c r="IN78" s="44">
        <v>33</v>
      </c>
      <c r="IO78" s="44">
        <v>14</v>
      </c>
      <c r="IP78" s="44">
        <v>32</v>
      </c>
      <c r="IR78" s="40" t="s">
        <v>447</v>
      </c>
      <c r="IS78" s="40" t="s">
        <v>448</v>
      </c>
      <c r="IT78" s="44">
        <v>0.44303797468354428</v>
      </c>
      <c r="IU78" s="44">
        <v>2.0588235294117645</v>
      </c>
      <c r="IV78" s="44">
        <v>4.6470588235294121</v>
      </c>
      <c r="IW78" s="44">
        <v>17</v>
      </c>
      <c r="IX78" s="44">
        <v>2011</v>
      </c>
      <c r="IY78" s="44">
        <v>35</v>
      </c>
      <c r="IZ78" s="44">
        <v>79</v>
      </c>
      <c r="JA78"/>
      <c r="JB78" s="40" t="s">
        <v>803</v>
      </c>
      <c r="JC78" s="40" t="s">
        <v>539</v>
      </c>
      <c r="JD78" s="44">
        <v>0.42857142857142855</v>
      </c>
      <c r="JE78" s="44">
        <v>0.33333333333333331</v>
      </c>
      <c r="JF78" s="44">
        <v>0.77777777777777779</v>
      </c>
      <c r="JG78" s="44">
        <v>2019</v>
      </c>
      <c r="JH78" s="44">
        <v>9</v>
      </c>
      <c r="JI78" s="44">
        <v>21</v>
      </c>
      <c r="JL78" s="40" t="s">
        <v>438</v>
      </c>
      <c r="JM78" s="40" t="s">
        <v>436</v>
      </c>
      <c r="JN78" s="44" t="e">
        <v>#DIV/0!</v>
      </c>
      <c r="JO78" s="44">
        <v>0</v>
      </c>
      <c r="JP78" s="44">
        <v>0</v>
      </c>
      <c r="JQ78" s="44">
        <v>2006</v>
      </c>
      <c r="JR78" s="44">
        <v>27</v>
      </c>
      <c r="JS78" s="44"/>
      <c r="JT78" s="44"/>
      <c r="JU78"/>
      <c r="JV78" s="40" t="s">
        <v>476</v>
      </c>
      <c r="JW78" s="40" t="s">
        <v>464</v>
      </c>
      <c r="JX78" s="44">
        <v>0.60655737704918034</v>
      </c>
      <c r="JY78" s="44">
        <v>4.3529411764705879</v>
      </c>
      <c r="JZ78" s="44">
        <v>7.1764705882352944</v>
      </c>
      <c r="KA78" s="44">
        <v>2010</v>
      </c>
      <c r="KB78" s="44">
        <v>74</v>
      </c>
      <c r="KC78" s="44">
        <v>122</v>
      </c>
      <c r="KF78" s="40" t="s">
        <v>753</v>
      </c>
      <c r="KG78" s="61">
        <v>5.1764705882352944</v>
      </c>
      <c r="KH78" s="44">
        <v>35</v>
      </c>
      <c r="KJ78"/>
      <c r="KK78"/>
      <c r="KL78"/>
      <c r="KM78"/>
      <c r="KN78"/>
      <c r="KO78"/>
      <c r="KQ78"/>
      <c r="KR78"/>
      <c r="KS78"/>
      <c r="KT78"/>
      <c r="KU78"/>
      <c r="KV78"/>
      <c r="KX78"/>
      <c r="KY78"/>
      <c r="KZ78"/>
      <c r="LA78"/>
      <c r="LB78"/>
      <c r="LC78"/>
      <c r="LD78"/>
    </row>
    <row r="79" spans="1:335" ht="15">
      <c r="A79" s="74" t="s">
        <v>296</v>
      </c>
      <c r="B79" s="74">
        <v>2014</v>
      </c>
      <c r="C79" s="74">
        <v>2016</v>
      </c>
      <c r="D79" s="89" t="str">
        <f t="shared" si="18"/>
        <v>Devlon Adams, 2016</v>
      </c>
      <c r="E79" s="89" t="str">
        <f t="shared" si="19"/>
        <v>Devlon Adams, 2016-2014</v>
      </c>
      <c r="F79" s="74">
        <v>12</v>
      </c>
      <c r="G79" s="74">
        <v>0</v>
      </c>
      <c r="H79" s="74">
        <v>0</v>
      </c>
      <c r="I79" s="75" t="s">
        <v>120</v>
      </c>
      <c r="J79" s="74">
        <v>5</v>
      </c>
      <c r="K79" s="74">
        <v>27</v>
      </c>
      <c r="L79" s="75">
        <v>0.18518518518518517</v>
      </c>
      <c r="M79" s="74">
        <v>4</v>
      </c>
      <c r="N79" s="74">
        <v>13</v>
      </c>
      <c r="O79" s="75">
        <v>0.30769230769230771</v>
      </c>
      <c r="P79" s="74">
        <v>14</v>
      </c>
      <c r="Q79" s="74">
        <v>9</v>
      </c>
      <c r="R79" s="74">
        <v>21</v>
      </c>
      <c r="S79" s="74">
        <v>30</v>
      </c>
      <c r="T79" s="74">
        <v>1</v>
      </c>
      <c r="U79" s="74">
        <v>3</v>
      </c>
      <c r="V79" s="74">
        <v>0</v>
      </c>
      <c r="W79" s="74">
        <v>8</v>
      </c>
      <c r="X79" s="74">
        <v>9</v>
      </c>
      <c r="Y79" s="76">
        <v>1.1666666666666667</v>
      </c>
      <c r="Z79" s="76">
        <v>0.75</v>
      </c>
      <c r="AA79" s="76">
        <v>1.75</v>
      </c>
      <c r="AB79" s="76">
        <v>2.5</v>
      </c>
      <c r="AC79" s="76">
        <v>8.3333333333333329E-2</v>
      </c>
      <c r="AD79" s="76">
        <v>0.25</v>
      </c>
      <c r="AE79" s="76">
        <v>0</v>
      </c>
      <c r="AF79" s="76">
        <v>0.66666666666666663</v>
      </c>
      <c r="AG79" s="76">
        <v>0.75</v>
      </c>
      <c r="AH79" s="69">
        <f t="shared" si="20"/>
        <v>0</v>
      </c>
      <c r="AI79" s="69">
        <f t="shared" si="21"/>
        <v>1.0833333333333333</v>
      </c>
      <c r="AJ79" s="70">
        <f t="shared" si="22"/>
        <v>0.18518518518518517</v>
      </c>
      <c r="AK79" s="69">
        <f t="shared" si="23"/>
        <v>2.25</v>
      </c>
      <c r="AM79" s="40" t="s">
        <v>346</v>
      </c>
      <c r="AN79" s="40" t="s">
        <v>345</v>
      </c>
      <c r="AO79" s="61">
        <v>8.9655172413793096</v>
      </c>
      <c r="AP79" s="62">
        <v>0.39393939393939392</v>
      </c>
      <c r="AQ79" s="62">
        <v>0.38805970149253732</v>
      </c>
      <c r="AR79" s="44">
        <v>29</v>
      </c>
      <c r="AS79" s="44">
        <v>2013</v>
      </c>
      <c r="AT79" s="59"/>
      <c r="AU79" s="40" t="s">
        <v>796</v>
      </c>
      <c r="AV79" s="40" t="s">
        <v>533</v>
      </c>
      <c r="AW79" s="44">
        <v>203</v>
      </c>
      <c r="AX79" s="44">
        <v>0.52702702702702697</v>
      </c>
      <c r="AY79" s="44">
        <v>0.58730158730158732</v>
      </c>
      <c r="AZ79" s="44">
        <v>27</v>
      </c>
      <c r="BA79" s="44">
        <v>2019</v>
      </c>
      <c r="BB79" s="59"/>
      <c r="BC79" s="40" t="s">
        <v>1154</v>
      </c>
      <c r="BD79" s="44">
        <v>3.0161290322580645</v>
      </c>
      <c r="BE79" s="44">
        <v>0.31952662721893493</v>
      </c>
      <c r="BF79" s="44">
        <v>0.67088607594936711</v>
      </c>
      <c r="BG79" s="44">
        <v>62</v>
      </c>
      <c r="BH79" s="44">
        <v>187</v>
      </c>
      <c r="BJ79" s="40" t="s">
        <v>536</v>
      </c>
      <c r="BK79" s="44">
        <v>94</v>
      </c>
      <c r="BL79" s="44">
        <v>0.36936936936936937</v>
      </c>
      <c r="BM79" s="44">
        <v>0.41666666666666669</v>
      </c>
      <c r="BN79" s="44">
        <v>77</v>
      </c>
      <c r="BP79" s="40" t="s">
        <v>1340</v>
      </c>
      <c r="BQ79" s="40" t="s">
        <v>1264</v>
      </c>
      <c r="BR79" s="44">
        <v>4.24</v>
      </c>
      <c r="BS79" s="44">
        <v>2.2400000000000002</v>
      </c>
      <c r="BT79" s="44">
        <v>2</v>
      </c>
      <c r="BU79" s="44">
        <v>25</v>
      </c>
      <c r="BV79" s="44">
        <v>2023</v>
      </c>
      <c r="BX79" s="40" t="s">
        <v>310</v>
      </c>
      <c r="BY79" s="40" t="s">
        <v>250</v>
      </c>
      <c r="BZ79" s="44">
        <v>101</v>
      </c>
      <c r="CA79" s="44">
        <v>37</v>
      </c>
      <c r="CB79" s="44">
        <v>64</v>
      </c>
      <c r="CC79" s="44">
        <v>30</v>
      </c>
      <c r="CD79" s="44">
        <v>2014</v>
      </c>
      <c r="CF79" s="40" t="s">
        <v>1031</v>
      </c>
      <c r="CG79" s="44">
        <v>1.6896551724137931</v>
      </c>
      <c r="CH79" s="44">
        <v>0.10344827586206896</v>
      </c>
      <c r="CI79" s="44">
        <v>1.5862068965517242</v>
      </c>
      <c r="CJ79" s="44">
        <v>29</v>
      </c>
      <c r="CK79" s="44">
        <v>49</v>
      </c>
      <c r="CL79" s="44">
        <v>3</v>
      </c>
      <c r="CM79" s="44">
        <v>46</v>
      </c>
      <c r="CO79" s="40" t="s">
        <v>439</v>
      </c>
      <c r="CP79" s="44">
        <v>63</v>
      </c>
      <c r="CQ79" s="44">
        <v>27</v>
      </c>
      <c r="CR79" s="44">
        <v>36</v>
      </c>
      <c r="CS79" s="44">
        <v>51</v>
      </c>
      <c r="CU79" s="40" t="s">
        <v>531</v>
      </c>
      <c r="CV79" s="40" t="s">
        <v>132</v>
      </c>
      <c r="CW79" s="44">
        <v>2.12</v>
      </c>
      <c r="CX79" s="44">
        <v>1.68</v>
      </c>
      <c r="CY79" s="44">
        <v>25</v>
      </c>
      <c r="CZ79" s="44">
        <v>2017</v>
      </c>
      <c r="DB79" s="40" t="s">
        <v>1209</v>
      </c>
      <c r="DC79" s="40" t="s">
        <v>732</v>
      </c>
      <c r="DD79" s="44">
        <v>49</v>
      </c>
      <c r="DE79" s="44">
        <v>49</v>
      </c>
      <c r="DF79" s="44">
        <v>26</v>
      </c>
      <c r="DG79" s="44">
        <v>2020</v>
      </c>
      <c r="DI79" s="40" t="s">
        <v>470</v>
      </c>
      <c r="DJ79" s="44">
        <v>0.5714285714285714</v>
      </c>
      <c r="DK79" s="44">
        <v>2.1904761904761907</v>
      </c>
      <c r="DL79" s="44">
        <v>21</v>
      </c>
      <c r="DM79" s="44">
        <v>12</v>
      </c>
      <c r="DN79" s="44">
        <v>46</v>
      </c>
      <c r="DP79" s="40" t="s">
        <v>923</v>
      </c>
      <c r="DQ79" s="44">
        <v>27</v>
      </c>
      <c r="DR79" s="44">
        <v>63</v>
      </c>
      <c r="DS79" s="44">
        <v>32</v>
      </c>
      <c r="DU79" s="40" t="s">
        <v>306</v>
      </c>
      <c r="DV79" s="40" t="s">
        <v>278</v>
      </c>
      <c r="DW79" s="44">
        <v>1.5666666666666667</v>
      </c>
      <c r="DX79" s="44">
        <v>2.2000000000000002</v>
      </c>
      <c r="DY79" s="44">
        <v>30</v>
      </c>
      <c r="DZ79" s="44">
        <v>2014</v>
      </c>
      <c r="EA79"/>
      <c r="EB79" s="40" t="s">
        <v>799</v>
      </c>
      <c r="EC79" s="40" t="s">
        <v>794</v>
      </c>
      <c r="ED79" s="44">
        <v>34</v>
      </c>
      <c r="EE79" s="44">
        <v>36</v>
      </c>
      <c r="EF79" s="44">
        <v>27</v>
      </c>
      <c r="EG79" s="44">
        <v>2019</v>
      </c>
      <c r="EI79" s="40" t="s">
        <v>792</v>
      </c>
      <c r="EJ79" s="44">
        <v>0.70588235294117652</v>
      </c>
      <c r="EK79" s="44">
        <v>1.338235294117647</v>
      </c>
      <c r="EL79" s="44">
        <v>68</v>
      </c>
      <c r="EM79" s="44">
        <v>48</v>
      </c>
      <c r="EN79" s="44">
        <v>91</v>
      </c>
      <c r="EP79" s="40" t="s">
        <v>470</v>
      </c>
      <c r="EQ79" s="44">
        <v>24</v>
      </c>
      <c r="ER79" s="44"/>
      <c r="ES79" s="44">
        <v>21</v>
      </c>
      <c r="ET79"/>
      <c r="EU79" s="40" t="s">
        <v>309</v>
      </c>
      <c r="EV79" s="40" t="s">
        <v>277</v>
      </c>
      <c r="EW79" s="44">
        <v>6.8965517241379309E-2</v>
      </c>
      <c r="EX79" s="44">
        <v>2.3448275862068964</v>
      </c>
      <c r="EY79" s="44">
        <v>29</v>
      </c>
      <c r="EZ79" s="44">
        <v>2014</v>
      </c>
      <c r="FB79" s="40" t="s">
        <v>535</v>
      </c>
      <c r="FC79" s="40" t="s">
        <v>536</v>
      </c>
      <c r="FD79" s="44">
        <v>1</v>
      </c>
      <c r="FE79" s="44">
        <v>5</v>
      </c>
      <c r="FF79" s="44">
        <v>13</v>
      </c>
      <c r="FG79" s="44">
        <v>2017</v>
      </c>
      <c r="FI79" s="40" t="s">
        <v>1153</v>
      </c>
      <c r="FJ79" s="44">
        <v>0</v>
      </c>
      <c r="FK79" s="44">
        <v>0</v>
      </c>
      <c r="FL79" s="44">
        <v>62</v>
      </c>
      <c r="FM79" s="44"/>
      <c r="FN79" s="44"/>
      <c r="FO79"/>
      <c r="FP79" s="40" t="s">
        <v>439</v>
      </c>
      <c r="FQ79" s="44"/>
      <c r="FR79" s="44"/>
      <c r="FS79" s="44">
        <v>51</v>
      </c>
      <c r="FU79" s="274" t="s">
        <v>1347</v>
      </c>
      <c r="FV79" s="274" t="s">
        <v>1348</v>
      </c>
      <c r="FW79" s="294">
        <v>0.31818181818181818</v>
      </c>
      <c r="FX79" s="281">
        <v>1.2222222222222223</v>
      </c>
      <c r="FY79" s="281">
        <v>0.3888888888888889</v>
      </c>
      <c r="FZ79" s="281">
        <v>18</v>
      </c>
      <c r="GA79" s="281">
        <v>2023</v>
      </c>
      <c r="GB79" s="281">
        <v>7</v>
      </c>
      <c r="GC79" s="282">
        <v>22</v>
      </c>
      <c r="GJ79" s="274" t="s">
        <v>744</v>
      </c>
      <c r="GK79" s="274" t="s">
        <v>129</v>
      </c>
      <c r="GL79" s="280">
        <v>0.26923076923076922</v>
      </c>
      <c r="GM79" s="281">
        <v>0.60869565217391308</v>
      </c>
      <c r="GN79" s="281">
        <v>2.2608695652173911</v>
      </c>
      <c r="GO79" s="281">
        <v>2018</v>
      </c>
      <c r="GP79" s="281">
        <v>14</v>
      </c>
      <c r="GQ79" s="282">
        <v>52</v>
      </c>
      <c r="GS79" s="274" t="s">
        <v>744</v>
      </c>
      <c r="GT79" s="274" t="s">
        <v>129</v>
      </c>
      <c r="GU79" s="280">
        <v>0.26923076923076922</v>
      </c>
      <c r="GV79" s="281">
        <v>14</v>
      </c>
      <c r="GW79" s="281">
        <v>52</v>
      </c>
      <c r="GX79" s="282">
        <v>2018</v>
      </c>
      <c r="GZ79" s="40" t="s">
        <v>923</v>
      </c>
      <c r="HA79" s="44">
        <v>15</v>
      </c>
      <c r="HB79" s="44">
        <v>64</v>
      </c>
      <c r="HC79" s="44">
        <v>40</v>
      </c>
      <c r="HD79" s="44">
        <v>100</v>
      </c>
      <c r="HE79" s="44">
        <v>44</v>
      </c>
      <c r="HF79" s="44">
        <v>88</v>
      </c>
      <c r="HG79" s="44">
        <v>55</v>
      </c>
      <c r="HH79" s="44">
        <v>164</v>
      </c>
      <c r="HI79" s="44">
        <v>32</v>
      </c>
      <c r="HJ79" s="44">
        <v>0.234375</v>
      </c>
      <c r="HK79" s="44">
        <v>0.33536585365853661</v>
      </c>
      <c r="HL79" s="44">
        <v>0.5</v>
      </c>
      <c r="HM79" s="44">
        <v>0.46875</v>
      </c>
      <c r="HN79" s="44">
        <v>2</v>
      </c>
      <c r="HO79" s="44">
        <v>1.71875</v>
      </c>
      <c r="HP79" s="44">
        <v>5.125</v>
      </c>
      <c r="HQ79" s="44">
        <v>1.375</v>
      </c>
      <c r="HR79" s="44">
        <v>2.75</v>
      </c>
      <c r="HS79"/>
      <c r="HT79"/>
      <c r="HU79"/>
      <c r="HV79"/>
      <c r="IB79" s="40" t="s">
        <v>1000</v>
      </c>
      <c r="IC79" s="44">
        <v>0.34607218683651803</v>
      </c>
      <c r="ID79" s="44">
        <v>2.5076923076923077</v>
      </c>
      <c r="IE79" s="44">
        <v>7.2461538461538462</v>
      </c>
      <c r="IF79" s="44">
        <v>65</v>
      </c>
      <c r="IG79" s="44">
        <v>163</v>
      </c>
      <c r="IH79" s="44">
        <v>471</v>
      </c>
      <c r="IJ79" s="40" t="s">
        <v>937</v>
      </c>
      <c r="IK79" s="88">
        <v>0.43333333333333335</v>
      </c>
      <c r="IL79" s="44">
        <v>0.5</v>
      </c>
      <c r="IM79" s="44">
        <v>1.1538461538461537</v>
      </c>
      <c r="IN79" s="44">
        <v>52</v>
      </c>
      <c r="IO79" s="44">
        <v>26</v>
      </c>
      <c r="IP79" s="44">
        <v>60</v>
      </c>
      <c r="IR79" s="40" t="s">
        <v>306</v>
      </c>
      <c r="IS79" s="40" t="s">
        <v>278</v>
      </c>
      <c r="IT79" s="44">
        <v>0.44096385542168676</v>
      </c>
      <c r="IU79" s="44">
        <v>6.1</v>
      </c>
      <c r="IV79" s="44">
        <v>13.833333333333334</v>
      </c>
      <c r="IW79" s="44">
        <v>30</v>
      </c>
      <c r="IX79" s="44">
        <v>2014</v>
      </c>
      <c r="IY79" s="44">
        <v>183</v>
      </c>
      <c r="IZ79" s="44">
        <v>415</v>
      </c>
      <c r="JA79"/>
      <c r="JB79" s="40" t="s">
        <v>981</v>
      </c>
      <c r="JC79" s="40" t="s">
        <v>963</v>
      </c>
      <c r="JD79" s="44">
        <v>0.42857142857142855</v>
      </c>
      <c r="JE79" s="44">
        <v>1.75</v>
      </c>
      <c r="JF79" s="44">
        <v>4.083333333333333</v>
      </c>
      <c r="JG79" s="44">
        <v>1998</v>
      </c>
      <c r="JH79" s="44">
        <v>42</v>
      </c>
      <c r="JI79" s="44">
        <v>98</v>
      </c>
      <c r="JL79" s="40" t="s">
        <v>441</v>
      </c>
      <c r="JM79" s="40" t="s">
        <v>440</v>
      </c>
      <c r="JN79" s="44">
        <v>0.75</v>
      </c>
      <c r="JO79" s="44">
        <v>2.3076923076923075</v>
      </c>
      <c r="JP79" s="44">
        <v>3.0769230769230771</v>
      </c>
      <c r="JQ79" s="44">
        <v>2008</v>
      </c>
      <c r="JR79" s="44">
        <v>13</v>
      </c>
      <c r="JS79" s="44">
        <v>30</v>
      </c>
      <c r="JT79" s="44">
        <v>40</v>
      </c>
      <c r="JU79"/>
      <c r="JV79" s="40" t="s">
        <v>1188</v>
      </c>
      <c r="JW79" s="40" t="s">
        <v>1156</v>
      </c>
      <c r="JX79" s="44">
        <v>0.6</v>
      </c>
      <c r="JY79" s="44">
        <v>0.6</v>
      </c>
      <c r="JZ79" s="44">
        <v>1</v>
      </c>
      <c r="KA79" s="44">
        <v>1991</v>
      </c>
      <c r="KB79" s="44">
        <v>12</v>
      </c>
      <c r="KC79" s="44">
        <v>20</v>
      </c>
      <c r="KF79" s="40" t="s">
        <v>1127</v>
      </c>
      <c r="KG79" s="61">
        <v>5.1363636363636367</v>
      </c>
      <c r="KH79" s="44">
        <v>23</v>
      </c>
      <c r="KJ79"/>
      <c r="KK79"/>
      <c r="KL79"/>
      <c r="KM79"/>
      <c r="KN79"/>
      <c r="KO79"/>
      <c r="KQ79"/>
      <c r="KR79"/>
      <c r="KS79"/>
      <c r="KT79"/>
      <c r="KU79"/>
      <c r="KV79"/>
      <c r="KX79"/>
      <c r="KY79"/>
      <c r="KZ79"/>
      <c r="LA79"/>
      <c r="LB79"/>
      <c r="LC79"/>
      <c r="LD79"/>
    </row>
    <row r="80" spans="1:335" ht="15">
      <c r="A80" s="74" t="s">
        <v>297</v>
      </c>
      <c r="B80" s="74">
        <v>2014</v>
      </c>
      <c r="C80" s="74">
        <v>2017</v>
      </c>
      <c r="D80" s="89" t="str">
        <f t="shared" si="18"/>
        <v>Austin Hodson, 2017</v>
      </c>
      <c r="E80" s="89" t="str">
        <f t="shared" si="19"/>
        <v>Austin Hodson, 2017-2014</v>
      </c>
      <c r="F80" s="74">
        <v>13</v>
      </c>
      <c r="G80" s="74">
        <v>0</v>
      </c>
      <c r="H80" s="74">
        <v>1</v>
      </c>
      <c r="I80" s="75">
        <v>0</v>
      </c>
      <c r="J80" s="74">
        <v>2</v>
      </c>
      <c r="K80" s="74">
        <v>8</v>
      </c>
      <c r="L80" s="75">
        <v>0.25</v>
      </c>
      <c r="M80" s="74">
        <v>1</v>
      </c>
      <c r="N80" s="74">
        <v>5</v>
      </c>
      <c r="O80" s="75">
        <v>0.2</v>
      </c>
      <c r="P80" s="74">
        <v>5</v>
      </c>
      <c r="Q80" s="74">
        <v>4</v>
      </c>
      <c r="R80" s="74">
        <v>7</v>
      </c>
      <c r="S80" s="74">
        <v>11</v>
      </c>
      <c r="T80" s="74">
        <v>3</v>
      </c>
      <c r="U80" s="74">
        <v>4</v>
      </c>
      <c r="V80" s="74">
        <v>0</v>
      </c>
      <c r="W80" s="74">
        <v>12</v>
      </c>
      <c r="X80" s="74">
        <v>2</v>
      </c>
      <c r="Y80" s="76">
        <v>0.38461538461538464</v>
      </c>
      <c r="Z80" s="76">
        <v>0.30769230769230771</v>
      </c>
      <c r="AA80" s="76">
        <v>0.53846153846153844</v>
      </c>
      <c r="AB80" s="76">
        <v>0.84615384615384615</v>
      </c>
      <c r="AC80" s="76">
        <v>0.23076923076923078</v>
      </c>
      <c r="AD80" s="76">
        <v>0.30769230769230771</v>
      </c>
      <c r="AE80" s="76">
        <v>0</v>
      </c>
      <c r="AF80" s="76">
        <v>0.92307692307692313</v>
      </c>
      <c r="AG80" s="76">
        <v>0.15384615384615385</v>
      </c>
      <c r="AH80" s="69">
        <f t="shared" si="20"/>
        <v>7.6923076923076927E-2</v>
      </c>
      <c r="AI80" s="69">
        <f t="shared" si="21"/>
        <v>0.38461538461538464</v>
      </c>
      <c r="AJ80" s="70">
        <f t="shared" si="22"/>
        <v>0.22222222222222221</v>
      </c>
      <c r="AK80" s="69">
        <f t="shared" si="23"/>
        <v>0.69230769230769229</v>
      </c>
      <c r="AM80" s="40" t="s">
        <v>1210</v>
      </c>
      <c r="AN80" s="40" t="s">
        <v>533</v>
      </c>
      <c r="AO80" s="61">
        <v>8.884615384615385</v>
      </c>
      <c r="AP80" s="62">
        <v>0.5</v>
      </c>
      <c r="AQ80" s="62">
        <v>0.56716417910447758</v>
      </c>
      <c r="AR80" s="44">
        <v>26</v>
      </c>
      <c r="AS80" s="44">
        <v>2020</v>
      </c>
      <c r="AT80" s="59"/>
      <c r="AU80" s="40" t="s">
        <v>449</v>
      </c>
      <c r="AV80" s="40" t="s">
        <v>446</v>
      </c>
      <c r="AW80" s="44">
        <v>198</v>
      </c>
      <c r="AX80" s="44">
        <v>0.37864077669902912</v>
      </c>
      <c r="AY80" s="44">
        <v>0.44117647058823528</v>
      </c>
      <c r="AZ80" s="44">
        <v>17</v>
      </c>
      <c r="BA80" s="44">
        <v>2010</v>
      </c>
      <c r="BB80" s="59"/>
      <c r="BC80" s="40" t="s">
        <v>436</v>
      </c>
      <c r="BD80" s="44">
        <v>3</v>
      </c>
      <c r="BE80" s="44">
        <v>0.3575757575757576</v>
      </c>
      <c r="BF80" s="44">
        <v>0.61111111111111116</v>
      </c>
      <c r="BG80" s="44">
        <v>51</v>
      </c>
      <c r="BH80" s="44">
        <v>153</v>
      </c>
      <c r="BJ80" s="40" t="s">
        <v>925</v>
      </c>
      <c r="BK80" s="44">
        <v>94</v>
      </c>
      <c r="BL80" s="44">
        <v>0.39325842696629215</v>
      </c>
      <c r="BM80" s="44">
        <v>0.48888888888888887</v>
      </c>
      <c r="BN80" s="44">
        <v>20</v>
      </c>
      <c r="BP80" s="40" t="s">
        <v>977</v>
      </c>
      <c r="BQ80" s="40" t="s">
        <v>964</v>
      </c>
      <c r="BR80" s="44">
        <v>4.1739130434782608</v>
      </c>
      <c r="BS80" s="44">
        <v>1.0869565217391304</v>
      </c>
      <c r="BT80" s="44">
        <v>3.0869565217391304</v>
      </c>
      <c r="BU80" s="44">
        <v>23</v>
      </c>
      <c r="BV80" s="44">
        <v>1998</v>
      </c>
      <c r="BX80" s="40" t="s">
        <v>426</v>
      </c>
      <c r="BY80" s="40" t="s">
        <v>390</v>
      </c>
      <c r="BZ80" s="44">
        <v>100</v>
      </c>
      <c r="CA80" s="44">
        <v>29</v>
      </c>
      <c r="CB80" s="44">
        <v>71</v>
      </c>
      <c r="CC80" s="44">
        <v>24</v>
      </c>
      <c r="CD80" s="44">
        <v>2007</v>
      </c>
      <c r="CF80" s="40" t="s">
        <v>1001</v>
      </c>
      <c r="CG80" s="44">
        <v>1.6607142857142858</v>
      </c>
      <c r="CH80" s="44">
        <v>0.6607142857142857</v>
      </c>
      <c r="CI80" s="44">
        <v>1</v>
      </c>
      <c r="CJ80" s="44">
        <v>56</v>
      </c>
      <c r="CK80" s="44">
        <v>93</v>
      </c>
      <c r="CL80" s="44">
        <v>37</v>
      </c>
      <c r="CM80" s="44">
        <v>56</v>
      </c>
      <c r="CO80" s="40" t="s">
        <v>1180</v>
      </c>
      <c r="CP80" s="44">
        <v>61</v>
      </c>
      <c r="CQ80" s="44">
        <v>26</v>
      </c>
      <c r="CR80" s="44">
        <v>35</v>
      </c>
      <c r="CS80" s="44">
        <v>41</v>
      </c>
      <c r="CU80" s="40" t="s">
        <v>324</v>
      </c>
      <c r="CV80" s="40" t="s">
        <v>325</v>
      </c>
      <c r="CW80" s="44">
        <v>2.103448275862069</v>
      </c>
      <c r="CX80" s="44">
        <v>3.0344827586206895</v>
      </c>
      <c r="CY80" s="44">
        <v>29</v>
      </c>
      <c r="CZ80" s="44">
        <v>2013</v>
      </c>
      <c r="DB80" s="40" t="s">
        <v>1159</v>
      </c>
      <c r="DC80" s="40" t="s">
        <v>1126</v>
      </c>
      <c r="DD80" s="44">
        <v>48</v>
      </c>
      <c r="DE80" s="44">
        <v>44</v>
      </c>
      <c r="DF80" s="44">
        <v>21</v>
      </c>
      <c r="DG80" s="44">
        <v>1992</v>
      </c>
      <c r="DI80" s="40" t="s">
        <v>278</v>
      </c>
      <c r="DJ80" s="44">
        <v>0.56896551724137934</v>
      </c>
      <c r="DK80" s="44">
        <v>0.88793103448275867</v>
      </c>
      <c r="DL80" s="44">
        <v>116</v>
      </c>
      <c r="DM80" s="44">
        <v>66</v>
      </c>
      <c r="DN80" s="44">
        <v>103</v>
      </c>
      <c r="DP80" s="40" t="s">
        <v>1180</v>
      </c>
      <c r="DQ80" s="44">
        <v>23</v>
      </c>
      <c r="DR80" s="44">
        <v>37</v>
      </c>
      <c r="DS80" s="44">
        <v>41</v>
      </c>
      <c r="DU80" s="40" t="s">
        <v>479</v>
      </c>
      <c r="DV80" s="40" t="s">
        <v>469</v>
      </c>
      <c r="DW80" s="44">
        <v>1.5625</v>
      </c>
      <c r="DX80" s="44">
        <v>1.6875</v>
      </c>
      <c r="DY80" s="44">
        <v>16</v>
      </c>
      <c r="DZ80" s="44">
        <v>2010</v>
      </c>
      <c r="EA80"/>
      <c r="EB80" s="40" t="s">
        <v>282</v>
      </c>
      <c r="EC80" s="40" t="s">
        <v>279</v>
      </c>
      <c r="ED80" s="44">
        <v>34</v>
      </c>
      <c r="EE80" s="44">
        <v>51</v>
      </c>
      <c r="EF80" s="44">
        <v>27</v>
      </c>
      <c r="EG80" s="44">
        <v>2015</v>
      </c>
      <c r="EI80" s="40" t="s">
        <v>466</v>
      </c>
      <c r="EJ80" s="44">
        <v>0.69230769230769229</v>
      </c>
      <c r="EK80" s="44">
        <v>0.15384615384615385</v>
      </c>
      <c r="EL80" s="44">
        <v>26</v>
      </c>
      <c r="EM80" s="44">
        <v>18</v>
      </c>
      <c r="EN80" s="44">
        <v>4</v>
      </c>
      <c r="EP80" s="40" t="s">
        <v>448</v>
      </c>
      <c r="EQ80" s="44">
        <v>24</v>
      </c>
      <c r="ER80" s="44">
        <v>4</v>
      </c>
      <c r="ES80" s="44">
        <v>21</v>
      </c>
      <c r="ET80"/>
      <c r="EU80" s="40" t="s">
        <v>326</v>
      </c>
      <c r="EV80" s="40" t="s">
        <v>304</v>
      </c>
      <c r="EW80" s="44">
        <v>6.8965517241379309E-2</v>
      </c>
      <c r="EX80" s="44">
        <v>1.7931034482758621</v>
      </c>
      <c r="EY80" s="44">
        <v>29</v>
      </c>
      <c r="EZ80" s="44">
        <v>2013</v>
      </c>
      <c r="FB80" s="40" t="s">
        <v>288</v>
      </c>
      <c r="FC80" s="40" t="s">
        <v>900</v>
      </c>
      <c r="FD80" s="44">
        <v>1</v>
      </c>
      <c r="FE80" s="44">
        <v>0</v>
      </c>
      <c r="FF80" s="44">
        <v>10</v>
      </c>
      <c r="FG80" s="44">
        <v>2015</v>
      </c>
      <c r="FI80" s="40" t="s">
        <v>252</v>
      </c>
      <c r="FJ80" s="44">
        <v>0</v>
      </c>
      <c r="FK80" s="44">
        <v>0.4</v>
      </c>
      <c r="FL80" s="44">
        <v>35</v>
      </c>
      <c r="FM80" s="44">
        <v>0</v>
      </c>
      <c r="FN80" s="44">
        <v>14</v>
      </c>
      <c r="FO80"/>
      <c r="FP80" s="40" t="s">
        <v>1182</v>
      </c>
      <c r="FQ80" s="44"/>
      <c r="FR80" s="44"/>
      <c r="FS80" s="44">
        <v>31</v>
      </c>
      <c r="FU80" s="274" t="s">
        <v>1010</v>
      </c>
      <c r="FV80" s="274" t="s">
        <v>964</v>
      </c>
      <c r="FW80" s="294">
        <v>0.31666666666666665</v>
      </c>
      <c r="FX80" s="281">
        <v>2.6086956521739131</v>
      </c>
      <c r="FY80" s="281">
        <v>0.82608695652173914</v>
      </c>
      <c r="FZ80" s="281">
        <v>23</v>
      </c>
      <c r="GA80" s="281">
        <v>1997</v>
      </c>
      <c r="GB80" s="281">
        <v>19</v>
      </c>
      <c r="GC80" s="282">
        <v>60</v>
      </c>
      <c r="GJ80" s="274" t="s">
        <v>307</v>
      </c>
      <c r="GK80" s="274" t="s">
        <v>308</v>
      </c>
      <c r="GL80" s="280">
        <v>0.26829268292682928</v>
      </c>
      <c r="GM80" s="281">
        <v>0.73333333333333328</v>
      </c>
      <c r="GN80" s="281">
        <v>2.7333333333333334</v>
      </c>
      <c r="GO80" s="281">
        <v>2014</v>
      </c>
      <c r="GP80" s="281">
        <v>22</v>
      </c>
      <c r="GQ80" s="282">
        <v>82</v>
      </c>
      <c r="GS80" s="274" t="s">
        <v>307</v>
      </c>
      <c r="GT80" s="274" t="s">
        <v>308</v>
      </c>
      <c r="GU80" s="280">
        <v>0.26829268292682928</v>
      </c>
      <c r="GV80" s="281">
        <v>22</v>
      </c>
      <c r="GW80" s="281">
        <v>82</v>
      </c>
      <c r="GX80" s="282">
        <v>2014</v>
      </c>
      <c r="GZ80" s="40" t="s">
        <v>941</v>
      </c>
      <c r="HA80" s="44"/>
      <c r="HB80" s="44"/>
      <c r="HC80" s="44">
        <v>1</v>
      </c>
      <c r="HD80" s="44">
        <v>3</v>
      </c>
      <c r="HE80" s="44"/>
      <c r="HF80" s="44"/>
      <c r="HG80" s="44">
        <v>1</v>
      </c>
      <c r="HH80" s="44">
        <v>3</v>
      </c>
      <c r="HI80" s="44">
        <v>10</v>
      </c>
      <c r="HJ80" s="44" t="e">
        <v>#DIV/0!</v>
      </c>
      <c r="HK80" s="44">
        <v>0.33333333333333331</v>
      </c>
      <c r="HL80" s="44" t="e">
        <v>#DIV/0!</v>
      </c>
      <c r="HM80" s="44">
        <v>0</v>
      </c>
      <c r="HN80" s="44">
        <v>0</v>
      </c>
      <c r="HO80" s="44">
        <v>0.1</v>
      </c>
      <c r="HP80" s="44">
        <v>0.3</v>
      </c>
      <c r="HQ80" s="44">
        <v>0</v>
      </c>
      <c r="HR80" s="44">
        <v>0</v>
      </c>
      <c r="HS80"/>
      <c r="HT80"/>
      <c r="HU80"/>
      <c r="HV80"/>
      <c r="IB80" s="40" t="s">
        <v>250</v>
      </c>
      <c r="IC80" s="44">
        <v>0.34526854219948849</v>
      </c>
      <c r="ID80" s="44">
        <v>1.3366336633663367</v>
      </c>
      <c r="IE80" s="44">
        <v>3.8712871287128712</v>
      </c>
      <c r="IF80" s="44">
        <v>101</v>
      </c>
      <c r="IG80" s="44">
        <v>135</v>
      </c>
      <c r="IH80" s="44">
        <v>391</v>
      </c>
      <c r="IJ80" s="40" t="s">
        <v>467</v>
      </c>
      <c r="IK80" s="88">
        <v>0.43333333333333335</v>
      </c>
      <c r="IL80" s="44">
        <v>0.28888888888888886</v>
      </c>
      <c r="IM80" s="44">
        <v>0.66666666666666663</v>
      </c>
      <c r="IN80" s="44">
        <v>45</v>
      </c>
      <c r="IO80" s="44">
        <v>13</v>
      </c>
      <c r="IP80" s="44">
        <v>30</v>
      </c>
      <c r="IR80" s="40" t="s">
        <v>1298</v>
      </c>
      <c r="IS80" s="40" t="s">
        <v>1266</v>
      </c>
      <c r="IT80" s="44">
        <v>0.44067796610169491</v>
      </c>
      <c r="IU80" s="44">
        <v>1.2380952380952381</v>
      </c>
      <c r="IV80" s="44">
        <v>2.8095238095238093</v>
      </c>
      <c r="IW80" s="44">
        <v>21</v>
      </c>
      <c r="IX80" s="44">
        <v>2022</v>
      </c>
      <c r="IY80" s="44">
        <v>26</v>
      </c>
      <c r="IZ80" s="44">
        <v>59</v>
      </c>
      <c r="JA80"/>
      <c r="JB80" s="40" t="s">
        <v>324</v>
      </c>
      <c r="JC80" s="40" t="s">
        <v>325</v>
      </c>
      <c r="JD80" s="44">
        <v>0.42567567567567566</v>
      </c>
      <c r="JE80" s="44">
        <v>4.3448275862068968</v>
      </c>
      <c r="JF80" s="44">
        <v>10.206896551724139</v>
      </c>
      <c r="JG80" s="44">
        <v>2013</v>
      </c>
      <c r="JH80" s="44">
        <v>126</v>
      </c>
      <c r="JI80" s="44">
        <v>296</v>
      </c>
      <c r="JL80" s="40" t="s">
        <v>443</v>
      </c>
      <c r="JM80" s="40" t="s">
        <v>439</v>
      </c>
      <c r="JN80" s="44">
        <v>0.55813953488372092</v>
      </c>
      <c r="JO80" s="44">
        <v>1</v>
      </c>
      <c r="JP80" s="44">
        <v>1.7916666666666667</v>
      </c>
      <c r="JQ80" s="44">
        <v>2007</v>
      </c>
      <c r="JR80" s="44">
        <v>24</v>
      </c>
      <c r="JS80" s="44">
        <v>24</v>
      </c>
      <c r="JT80" s="44">
        <v>43</v>
      </c>
      <c r="JU80"/>
      <c r="JV80" s="40" t="s">
        <v>736</v>
      </c>
      <c r="JW80" s="40" t="s">
        <v>533</v>
      </c>
      <c r="JX80" s="44">
        <v>0.6</v>
      </c>
      <c r="JY80" s="44">
        <v>1.3043478260869565</v>
      </c>
      <c r="JZ80" s="44">
        <v>2.1739130434782608</v>
      </c>
      <c r="KA80" s="44">
        <v>2018</v>
      </c>
      <c r="KB80" s="44">
        <v>30</v>
      </c>
      <c r="KC80" s="44">
        <v>50</v>
      </c>
      <c r="KF80" s="40" t="s">
        <v>465</v>
      </c>
      <c r="KG80" s="61">
        <v>4.856140350877193</v>
      </c>
      <c r="KH80" s="44">
        <v>34</v>
      </c>
      <c r="KJ80"/>
      <c r="KK80"/>
      <c r="KL80"/>
      <c r="KM80"/>
      <c r="KN80"/>
      <c r="KO80"/>
      <c r="KQ80"/>
      <c r="KR80"/>
      <c r="KS80"/>
      <c r="KT80"/>
      <c r="KU80"/>
      <c r="KV80"/>
      <c r="KX80"/>
      <c r="KY80"/>
      <c r="KZ80"/>
      <c r="LA80"/>
      <c r="LB80"/>
      <c r="LC80"/>
      <c r="LD80"/>
    </row>
    <row r="81" spans="1:316" ht="15">
      <c r="A81" s="74" t="s">
        <v>269</v>
      </c>
      <c r="B81" s="74">
        <v>2014</v>
      </c>
      <c r="C81" s="74">
        <v>2015</v>
      </c>
      <c r="D81" s="89" t="str">
        <f t="shared" si="18"/>
        <v>Jett Materi, 2015</v>
      </c>
      <c r="E81" s="89" t="str">
        <f t="shared" si="19"/>
        <v>Jett Materi, 2015-2014</v>
      </c>
      <c r="F81" s="74">
        <v>29</v>
      </c>
      <c r="G81" s="74">
        <v>4</v>
      </c>
      <c r="H81" s="74">
        <v>32</v>
      </c>
      <c r="I81" s="75">
        <v>0.125</v>
      </c>
      <c r="J81" s="74">
        <v>51</v>
      </c>
      <c r="K81" s="74">
        <v>155</v>
      </c>
      <c r="L81" s="75">
        <v>0.32903225806451614</v>
      </c>
      <c r="M81" s="74">
        <v>54</v>
      </c>
      <c r="N81" s="74">
        <v>111</v>
      </c>
      <c r="O81" s="75">
        <v>0.48648648648648651</v>
      </c>
      <c r="P81" s="74">
        <v>168</v>
      </c>
      <c r="Q81" s="74">
        <v>19</v>
      </c>
      <c r="R81" s="74">
        <v>90</v>
      </c>
      <c r="S81" s="74">
        <v>109</v>
      </c>
      <c r="T81" s="74">
        <v>88</v>
      </c>
      <c r="U81" s="74">
        <v>62</v>
      </c>
      <c r="V81" s="74">
        <v>2</v>
      </c>
      <c r="W81" s="74">
        <v>106</v>
      </c>
      <c r="X81" s="74">
        <v>68</v>
      </c>
      <c r="Y81" s="76">
        <v>5.7931034482758621</v>
      </c>
      <c r="Z81" s="76">
        <v>0.65517241379310343</v>
      </c>
      <c r="AA81" s="76">
        <v>3.103448275862069</v>
      </c>
      <c r="AB81" s="76">
        <v>3.7586206896551726</v>
      </c>
      <c r="AC81" s="76">
        <v>3.0344827586206895</v>
      </c>
      <c r="AD81" s="76">
        <v>2.1379310344827585</v>
      </c>
      <c r="AE81" s="76">
        <v>6.8965517241379309E-2</v>
      </c>
      <c r="AF81" s="76">
        <v>3.6551724137931036</v>
      </c>
      <c r="AG81" s="76">
        <v>2.3448275862068964</v>
      </c>
      <c r="AH81" s="69">
        <f t="shared" si="20"/>
        <v>1.103448275862069</v>
      </c>
      <c r="AI81" s="69">
        <f t="shared" si="21"/>
        <v>3.8275862068965516</v>
      </c>
      <c r="AJ81" s="70">
        <f t="shared" si="22"/>
        <v>0.29411764705882354</v>
      </c>
      <c r="AK81" s="69">
        <f t="shared" si="23"/>
        <v>6.4482758620689653</v>
      </c>
      <c r="AM81" s="40" t="s">
        <v>1187</v>
      </c>
      <c r="AN81" s="40" t="s">
        <v>1178</v>
      </c>
      <c r="AO81" s="61">
        <v>8.8636363636363633</v>
      </c>
      <c r="AP81" s="62">
        <v>0.35947712418300654</v>
      </c>
      <c r="AQ81" s="62">
        <v>0.66019417475728159</v>
      </c>
      <c r="AR81" s="44">
        <v>22</v>
      </c>
      <c r="AS81" s="44">
        <v>1991</v>
      </c>
      <c r="AT81" s="59"/>
      <c r="AU81" s="40" t="s">
        <v>1211</v>
      </c>
      <c r="AV81" s="40" t="s">
        <v>794</v>
      </c>
      <c r="AW81" s="44">
        <v>196</v>
      </c>
      <c r="AX81" s="44">
        <v>0.40853658536585363</v>
      </c>
      <c r="AY81" s="44">
        <v>0.68888888888888888</v>
      </c>
      <c r="AZ81" s="44">
        <v>25</v>
      </c>
      <c r="BA81" s="44">
        <v>2020</v>
      </c>
      <c r="BB81" s="59"/>
      <c r="BC81" s="40" t="s">
        <v>1001</v>
      </c>
      <c r="BD81" s="44">
        <v>2.9821428571428572</v>
      </c>
      <c r="BE81" s="44">
        <v>0.3783783783783784</v>
      </c>
      <c r="BF81" s="44">
        <v>0.60377358490566035</v>
      </c>
      <c r="BG81" s="44">
        <v>56</v>
      </c>
      <c r="BH81" s="44">
        <v>167</v>
      </c>
      <c r="BJ81" s="40" t="s">
        <v>1268</v>
      </c>
      <c r="BK81" s="44">
        <v>85</v>
      </c>
      <c r="BL81" s="44">
        <v>0.30693069306930693</v>
      </c>
      <c r="BM81" s="44">
        <v>0.375</v>
      </c>
      <c r="BN81" s="44">
        <v>51</v>
      </c>
      <c r="BP81" s="40" t="s">
        <v>347</v>
      </c>
      <c r="BQ81" s="40" t="s">
        <v>279</v>
      </c>
      <c r="BR81" s="44">
        <v>4.1724137931034484</v>
      </c>
      <c r="BS81" s="44">
        <v>1.7586206896551724</v>
      </c>
      <c r="BT81" s="44">
        <v>2.4137931034482758</v>
      </c>
      <c r="BU81" s="44">
        <v>29</v>
      </c>
      <c r="BV81" s="44">
        <v>2014</v>
      </c>
      <c r="BX81" s="40" t="s">
        <v>1184</v>
      </c>
      <c r="BY81" s="40" t="s">
        <v>1179</v>
      </c>
      <c r="BZ81" s="44">
        <v>99</v>
      </c>
      <c r="CA81" s="44">
        <v>34</v>
      </c>
      <c r="CB81" s="44">
        <v>65</v>
      </c>
      <c r="CC81" s="44">
        <v>20</v>
      </c>
      <c r="CD81" s="44">
        <v>1991</v>
      </c>
      <c r="CF81" s="40" t="s">
        <v>470</v>
      </c>
      <c r="CG81" s="44">
        <v>1.5714285714285714</v>
      </c>
      <c r="CH81" s="44">
        <v>0.61904761904761907</v>
      </c>
      <c r="CI81" s="44">
        <v>0.95238095238095233</v>
      </c>
      <c r="CJ81" s="44">
        <v>21</v>
      </c>
      <c r="CK81" s="44">
        <v>33</v>
      </c>
      <c r="CL81" s="44">
        <v>13</v>
      </c>
      <c r="CM81" s="44">
        <v>20</v>
      </c>
      <c r="CO81" s="40" t="s">
        <v>466</v>
      </c>
      <c r="CP81" s="44">
        <v>61</v>
      </c>
      <c r="CQ81" s="44">
        <v>26</v>
      </c>
      <c r="CR81" s="44">
        <v>35</v>
      </c>
      <c r="CS81" s="44">
        <v>26</v>
      </c>
      <c r="CU81" s="40" t="s">
        <v>1163</v>
      </c>
      <c r="CV81" s="40" t="s">
        <v>1156</v>
      </c>
      <c r="CW81" s="44">
        <v>2.0952380952380953</v>
      </c>
      <c r="CX81" s="44">
        <v>0.8571428571428571</v>
      </c>
      <c r="CY81" s="44">
        <v>21</v>
      </c>
      <c r="CZ81" s="44">
        <v>1992</v>
      </c>
      <c r="DB81" s="40" t="s">
        <v>1190</v>
      </c>
      <c r="DC81" s="40" t="s">
        <v>1154</v>
      </c>
      <c r="DD81" s="44">
        <v>48</v>
      </c>
      <c r="DE81" s="44">
        <v>36</v>
      </c>
      <c r="DF81" s="44">
        <v>23</v>
      </c>
      <c r="DG81" s="44">
        <v>1991</v>
      </c>
      <c r="DI81" s="40" t="s">
        <v>1180</v>
      </c>
      <c r="DJ81" s="44">
        <v>0.56097560975609762</v>
      </c>
      <c r="DK81" s="44">
        <v>0.90243902439024393</v>
      </c>
      <c r="DL81" s="44">
        <v>41</v>
      </c>
      <c r="DM81" s="44">
        <v>23</v>
      </c>
      <c r="DN81" s="44">
        <v>37</v>
      </c>
      <c r="DP81" s="40" t="s">
        <v>448</v>
      </c>
      <c r="DQ81" s="44">
        <v>23</v>
      </c>
      <c r="DR81" s="44">
        <v>64</v>
      </c>
      <c r="DS81" s="44">
        <v>21</v>
      </c>
      <c r="DU81" s="40" t="s">
        <v>1059</v>
      </c>
      <c r="DV81" s="40" t="s">
        <v>1060</v>
      </c>
      <c r="DW81" s="44">
        <v>1.5454545454545454</v>
      </c>
      <c r="DX81" s="44">
        <v>0</v>
      </c>
      <c r="DY81" s="44">
        <v>22</v>
      </c>
      <c r="DZ81" s="44">
        <v>1995</v>
      </c>
      <c r="EA81"/>
      <c r="EB81" s="40" t="s">
        <v>1059</v>
      </c>
      <c r="EC81" s="40" t="s">
        <v>1060</v>
      </c>
      <c r="ED81" s="44">
        <v>34</v>
      </c>
      <c r="EE81" s="44"/>
      <c r="EF81" s="44">
        <v>22</v>
      </c>
      <c r="EG81" s="44">
        <v>1995</v>
      </c>
      <c r="EI81" s="40" t="s">
        <v>279</v>
      </c>
      <c r="EJ81" s="44">
        <v>0.65217391304347827</v>
      </c>
      <c r="EK81" s="44">
        <v>1.4260869565217391</v>
      </c>
      <c r="EL81" s="44">
        <v>115</v>
      </c>
      <c r="EM81" s="44">
        <v>75</v>
      </c>
      <c r="EN81" s="44">
        <v>164</v>
      </c>
      <c r="EP81" s="40" t="s">
        <v>1180</v>
      </c>
      <c r="EQ81" s="44">
        <v>23</v>
      </c>
      <c r="ER81" s="44"/>
      <c r="ES81" s="44">
        <v>41</v>
      </c>
      <c r="ET81"/>
      <c r="EU81" s="40" t="s">
        <v>348</v>
      </c>
      <c r="EV81" s="40" t="s">
        <v>279</v>
      </c>
      <c r="EW81" s="44">
        <v>6.8965517241379309E-2</v>
      </c>
      <c r="EX81" s="44">
        <v>1.3448275862068966</v>
      </c>
      <c r="EY81" s="44">
        <v>29</v>
      </c>
      <c r="EZ81" s="44">
        <v>2013</v>
      </c>
      <c r="FB81" s="40" t="s">
        <v>805</v>
      </c>
      <c r="FC81" s="40" t="s">
        <v>690</v>
      </c>
      <c r="FD81" s="44">
        <v>1</v>
      </c>
      <c r="FE81" s="44">
        <v>7</v>
      </c>
      <c r="FF81" s="44">
        <v>18</v>
      </c>
      <c r="FG81" s="44">
        <v>2019</v>
      </c>
      <c r="FI81" s="40" t="s">
        <v>1157</v>
      </c>
      <c r="FJ81" s="44">
        <v>0</v>
      </c>
      <c r="FK81" s="44">
        <v>0</v>
      </c>
      <c r="FL81" s="44">
        <v>13</v>
      </c>
      <c r="FM81" s="44"/>
      <c r="FN81" s="44"/>
      <c r="FO81"/>
      <c r="FP81" s="40" t="s">
        <v>734</v>
      </c>
      <c r="FQ81" s="44"/>
      <c r="FR81" s="44">
        <v>14</v>
      </c>
      <c r="FS81" s="44">
        <v>16</v>
      </c>
      <c r="FU81" s="274" t="s">
        <v>1187</v>
      </c>
      <c r="FV81" s="274" t="s">
        <v>1178</v>
      </c>
      <c r="FW81" s="294">
        <v>0.31481481481481483</v>
      </c>
      <c r="FX81" s="281">
        <v>2.4545454545454546</v>
      </c>
      <c r="FY81" s="281">
        <v>0.77272727272727271</v>
      </c>
      <c r="FZ81" s="281">
        <v>22</v>
      </c>
      <c r="GA81" s="281">
        <v>1991</v>
      </c>
      <c r="GB81" s="281">
        <v>17</v>
      </c>
      <c r="GC81" s="282">
        <v>54</v>
      </c>
      <c r="GJ81" s="274" t="s">
        <v>1212</v>
      </c>
      <c r="GK81" s="274" t="s">
        <v>735</v>
      </c>
      <c r="GL81" s="280">
        <v>0.26470588235294118</v>
      </c>
      <c r="GM81" s="281">
        <v>0.36</v>
      </c>
      <c r="GN81" s="281">
        <v>1.36</v>
      </c>
      <c r="GO81" s="281">
        <v>2020</v>
      </c>
      <c r="GP81" s="281">
        <v>9</v>
      </c>
      <c r="GQ81" s="282">
        <v>34</v>
      </c>
      <c r="GS81" s="274" t="s">
        <v>1212</v>
      </c>
      <c r="GT81" s="274" t="s">
        <v>735</v>
      </c>
      <c r="GU81" s="280">
        <v>0.26470588235294118</v>
      </c>
      <c r="GV81" s="281">
        <v>9</v>
      </c>
      <c r="GW81" s="281">
        <v>34</v>
      </c>
      <c r="GX81" s="282">
        <v>2020</v>
      </c>
      <c r="GZ81" s="40" t="s">
        <v>925</v>
      </c>
      <c r="HA81" s="44">
        <v>2</v>
      </c>
      <c r="HB81" s="44">
        <v>7</v>
      </c>
      <c r="HC81" s="44">
        <v>33</v>
      </c>
      <c r="HD81" s="44">
        <v>82</v>
      </c>
      <c r="HE81" s="44">
        <v>22</v>
      </c>
      <c r="HF81" s="44">
        <v>45</v>
      </c>
      <c r="HG81" s="44">
        <v>35</v>
      </c>
      <c r="HH81" s="44">
        <v>89</v>
      </c>
      <c r="HI81" s="44">
        <v>20</v>
      </c>
      <c r="HJ81" s="44">
        <v>0.2857142857142857</v>
      </c>
      <c r="HK81" s="44">
        <v>0.39325842696629215</v>
      </c>
      <c r="HL81" s="44">
        <v>0.48888888888888887</v>
      </c>
      <c r="HM81" s="44">
        <v>0.1</v>
      </c>
      <c r="HN81" s="44">
        <v>0.35</v>
      </c>
      <c r="HO81" s="44">
        <v>1.75</v>
      </c>
      <c r="HP81" s="44">
        <v>4.45</v>
      </c>
      <c r="HQ81" s="44">
        <v>1.1000000000000001</v>
      </c>
      <c r="HR81" s="44">
        <v>2.25</v>
      </c>
      <c r="HS81"/>
      <c r="HT81"/>
      <c r="HU81"/>
      <c r="HV81"/>
      <c r="IB81" s="40" t="s">
        <v>456</v>
      </c>
      <c r="IC81" s="44">
        <v>0.34285714285714286</v>
      </c>
      <c r="ID81" s="44">
        <v>0.30769230769230771</v>
      </c>
      <c r="IE81" s="44">
        <v>0.89743589743589747</v>
      </c>
      <c r="IF81" s="44">
        <v>39</v>
      </c>
      <c r="IG81" s="44">
        <v>12</v>
      </c>
      <c r="IH81" s="44">
        <v>35</v>
      </c>
      <c r="IJ81" s="40" t="s">
        <v>536</v>
      </c>
      <c r="IK81" s="88">
        <v>0.41666666666666669</v>
      </c>
      <c r="IL81" s="44">
        <v>0.12987012987012986</v>
      </c>
      <c r="IM81" s="44">
        <v>0.31168831168831168</v>
      </c>
      <c r="IN81" s="44">
        <v>77</v>
      </c>
      <c r="IO81" s="44">
        <v>10</v>
      </c>
      <c r="IP81" s="44">
        <v>24</v>
      </c>
      <c r="IR81" s="40" t="s">
        <v>1241</v>
      </c>
      <c r="IS81" s="40" t="s">
        <v>732</v>
      </c>
      <c r="IT81" s="44">
        <v>0.43925233644859812</v>
      </c>
      <c r="IU81" s="44">
        <v>4.4761904761904763</v>
      </c>
      <c r="IV81" s="44">
        <v>10.19047619047619</v>
      </c>
      <c r="IW81" s="44">
        <v>21</v>
      </c>
      <c r="IX81" s="44">
        <v>2021</v>
      </c>
      <c r="IY81" s="44">
        <v>94</v>
      </c>
      <c r="IZ81" s="44">
        <v>214</v>
      </c>
      <c r="JA81"/>
      <c r="JB81" s="40" t="s">
        <v>1130</v>
      </c>
      <c r="JC81" s="40" t="s">
        <v>1091</v>
      </c>
      <c r="JD81" s="44">
        <v>0.42553191489361702</v>
      </c>
      <c r="JE81" s="44">
        <v>3.4782608695652173</v>
      </c>
      <c r="JF81" s="44">
        <v>8.1739130434782616</v>
      </c>
      <c r="JG81" s="44">
        <v>1993</v>
      </c>
      <c r="JH81" s="44">
        <v>80</v>
      </c>
      <c r="JI81" s="44">
        <v>188</v>
      </c>
      <c r="JL81" s="40" t="s">
        <v>442</v>
      </c>
      <c r="JM81" s="40" t="s">
        <v>436</v>
      </c>
      <c r="JN81" s="44">
        <v>0.61111111111111116</v>
      </c>
      <c r="JO81" s="44">
        <v>0.45833333333333331</v>
      </c>
      <c r="JP81" s="44">
        <v>0.75</v>
      </c>
      <c r="JQ81" s="44">
        <v>2007</v>
      </c>
      <c r="JR81" s="44">
        <v>24</v>
      </c>
      <c r="JS81" s="44">
        <v>11</v>
      </c>
      <c r="JT81" s="44">
        <v>18</v>
      </c>
      <c r="JU81"/>
      <c r="JV81" s="40" t="s">
        <v>348</v>
      </c>
      <c r="JW81" s="40" t="s">
        <v>279</v>
      </c>
      <c r="JX81" s="44">
        <v>0.6</v>
      </c>
      <c r="JY81" s="44">
        <v>0.62068965517241381</v>
      </c>
      <c r="JZ81" s="44">
        <v>1.0344827586206897</v>
      </c>
      <c r="KA81" s="44">
        <v>2013</v>
      </c>
      <c r="KB81" s="44">
        <v>18</v>
      </c>
      <c r="KC81" s="44">
        <v>30</v>
      </c>
      <c r="KF81" s="40" t="s">
        <v>467</v>
      </c>
      <c r="KG81" s="61">
        <v>4.7762237762237767</v>
      </c>
      <c r="KH81" s="44">
        <v>45</v>
      </c>
      <c r="KJ81"/>
      <c r="KK81"/>
      <c r="KL81"/>
      <c r="KM81"/>
      <c r="KN81"/>
      <c r="KO81"/>
      <c r="KQ81"/>
      <c r="KR81"/>
      <c r="KS81"/>
      <c r="KT81"/>
      <c r="KU81"/>
      <c r="KV81"/>
      <c r="KX81"/>
      <c r="KY81"/>
      <c r="KZ81"/>
      <c r="LA81"/>
      <c r="LB81"/>
      <c r="LC81"/>
      <c r="LD81"/>
    </row>
    <row r="82" spans="1:316" ht="15">
      <c r="A82" s="74" t="s">
        <v>243</v>
      </c>
      <c r="B82" s="74">
        <v>2014</v>
      </c>
      <c r="C82" s="74">
        <v>2016</v>
      </c>
      <c r="D82" s="89" t="str">
        <f t="shared" si="18"/>
        <v>Rourke Mcpeters, 2016</v>
      </c>
      <c r="E82" s="89" t="str">
        <f t="shared" si="19"/>
        <v>Rourke Mcpeters, 2016-2014</v>
      </c>
      <c r="F82" s="74">
        <v>30</v>
      </c>
      <c r="G82" s="74">
        <v>1</v>
      </c>
      <c r="H82" s="74">
        <v>11</v>
      </c>
      <c r="I82" s="75">
        <v>9.0909090909090912E-2</v>
      </c>
      <c r="J82" s="74">
        <v>34</v>
      </c>
      <c r="K82" s="74">
        <v>109</v>
      </c>
      <c r="L82" s="75">
        <v>0.31192660550458717</v>
      </c>
      <c r="M82" s="74">
        <v>17</v>
      </c>
      <c r="N82" s="74">
        <v>58</v>
      </c>
      <c r="O82" s="75">
        <v>0.29310344827586204</v>
      </c>
      <c r="P82" s="74">
        <v>88</v>
      </c>
      <c r="Q82" s="74">
        <v>37</v>
      </c>
      <c r="R82" s="74">
        <v>64</v>
      </c>
      <c r="S82" s="74">
        <v>101</v>
      </c>
      <c r="T82" s="74">
        <v>47</v>
      </c>
      <c r="U82" s="74">
        <v>24</v>
      </c>
      <c r="V82" s="74">
        <v>1</v>
      </c>
      <c r="W82" s="74">
        <v>65</v>
      </c>
      <c r="X82" s="74">
        <v>50</v>
      </c>
      <c r="Y82" s="76">
        <v>2.9333333333333331</v>
      </c>
      <c r="Z82" s="76">
        <v>1.2333333333333334</v>
      </c>
      <c r="AA82" s="76">
        <v>2.1333333333333333</v>
      </c>
      <c r="AB82" s="76">
        <v>3.3666666666666667</v>
      </c>
      <c r="AC82" s="76">
        <v>1.5666666666666667</v>
      </c>
      <c r="AD82" s="76">
        <v>0.8</v>
      </c>
      <c r="AE82" s="76">
        <v>3.3333333333333333E-2</v>
      </c>
      <c r="AF82" s="76">
        <v>2.1666666666666665</v>
      </c>
      <c r="AG82" s="76">
        <v>1.6666666666666667</v>
      </c>
      <c r="AH82" s="69">
        <f t="shared" si="20"/>
        <v>0.36666666666666664</v>
      </c>
      <c r="AI82" s="69">
        <f t="shared" si="21"/>
        <v>1.9333333333333333</v>
      </c>
      <c r="AJ82" s="70">
        <f t="shared" si="22"/>
        <v>0.29166666666666669</v>
      </c>
      <c r="AK82" s="69">
        <f t="shared" si="23"/>
        <v>4</v>
      </c>
      <c r="AM82" s="40" t="s">
        <v>531</v>
      </c>
      <c r="AN82" s="40" t="s">
        <v>132</v>
      </c>
      <c r="AO82" s="61">
        <v>8.8000000000000007</v>
      </c>
      <c r="AP82" s="62">
        <v>0.4293193717277487</v>
      </c>
      <c r="AQ82" s="62">
        <v>0.47457627118644069</v>
      </c>
      <c r="AR82" s="44">
        <v>25</v>
      </c>
      <c r="AS82" s="44">
        <v>2017</v>
      </c>
      <c r="AT82" s="59"/>
      <c r="AU82" s="40" t="s">
        <v>1187</v>
      </c>
      <c r="AV82" s="40" t="s">
        <v>1178</v>
      </c>
      <c r="AW82" s="44">
        <v>195</v>
      </c>
      <c r="AX82" s="44">
        <v>0.35947712418300654</v>
      </c>
      <c r="AY82" s="44">
        <v>0.66019417475728159</v>
      </c>
      <c r="AZ82" s="44">
        <v>22</v>
      </c>
      <c r="BA82" s="44">
        <v>1991</v>
      </c>
      <c r="BB82" s="59"/>
      <c r="BC82" s="40" t="s">
        <v>1067</v>
      </c>
      <c r="BD82" s="44">
        <v>2.6</v>
      </c>
      <c r="BE82" s="44">
        <v>0.37209302325581395</v>
      </c>
      <c r="BF82" s="44">
        <v>0.35</v>
      </c>
      <c r="BG82" s="44">
        <v>30</v>
      </c>
      <c r="BH82" s="44">
        <v>78</v>
      </c>
      <c r="BJ82" s="40" t="s">
        <v>472</v>
      </c>
      <c r="BK82" s="44">
        <v>84</v>
      </c>
      <c r="BL82" s="44">
        <v>0.28333333333333333</v>
      </c>
      <c r="BM82" s="44">
        <v>0.16666666666666666</v>
      </c>
      <c r="BN82" s="44">
        <v>63</v>
      </c>
      <c r="BP82" s="40" t="s">
        <v>426</v>
      </c>
      <c r="BQ82" s="40" t="s">
        <v>390</v>
      </c>
      <c r="BR82" s="44">
        <v>4.166666666666667</v>
      </c>
      <c r="BS82" s="44">
        <v>1.2083333333333333</v>
      </c>
      <c r="BT82" s="44">
        <v>2.9583333333333335</v>
      </c>
      <c r="BU82" s="44">
        <v>24</v>
      </c>
      <c r="BV82" s="44">
        <v>2007</v>
      </c>
      <c r="BX82" s="40" t="s">
        <v>428</v>
      </c>
      <c r="BY82" s="40" t="s">
        <v>390</v>
      </c>
      <c r="BZ82" s="44">
        <v>99</v>
      </c>
      <c r="CA82" s="44">
        <v>15</v>
      </c>
      <c r="CB82" s="44">
        <v>84</v>
      </c>
      <c r="CC82" s="44">
        <v>24</v>
      </c>
      <c r="CD82" s="44">
        <v>2009</v>
      </c>
      <c r="CF82" s="40" t="s">
        <v>1180</v>
      </c>
      <c r="CG82" s="44">
        <v>1.4878048780487805</v>
      </c>
      <c r="CH82" s="44">
        <v>0.63414634146341464</v>
      </c>
      <c r="CI82" s="44">
        <v>0.85365853658536583</v>
      </c>
      <c r="CJ82" s="44">
        <v>41</v>
      </c>
      <c r="CK82" s="44">
        <v>61</v>
      </c>
      <c r="CL82" s="44">
        <v>26</v>
      </c>
      <c r="CM82" s="44">
        <v>35</v>
      </c>
      <c r="CO82" s="40" t="s">
        <v>333</v>
      </c>
      <c r="CP82" s="44">
        <v>60</v>
      </c>
      <c r="CQ82" s="44">
        <v>29</v>
      </c>
      <c r="CR82" s="44">
        <v>31</v>
      </c>
      <c r="CS82" s="44">
        <v>74</v>
      </c>
      <c r="CU82" s="40" t="s">
        <v>1244</v>
      </c>
      <c r="CV82" s="40" t="s">
        <v>794</v>
      </c>
      <c r="CW82" s="44">
        <v>2.0952380952380953</v>
      </c>
      <c r="CX82" s="44">
        <v>0.66666666666666663</v>
      </c>
      <c r="CY82" s="44">
        <v>21</v>
      </c>
      <c r="CZ82" s="44">
        <v>2021</v>
      </c>
      <c r="DB82" s="40" t="s">
        <v>310</v>
      </c>
      <c r="DC82" s="40" t="s">
        <v>250</v>
      </c>
      <c r="DD82" s="44">
        <v>47</v>
      </c>
      <c r="DE82" s="44">
        <v>65</v>
      </c>
      <c r="DF82" s="44">
        <v>30</v>
      </c>
      <c r="DG82" s="44">
        <v>2014</v>
      </c>
      <c r="DI82" s="40" t="s">
        <v>330</v>
      </c>
      <c r="DJ82" s="44">
        <v>0.55128205128205132</v>
      </c>
      <c r="DK82" s="44">
        <v>1.5256410256410255</v>
      </c>
      <c r="DL82" s="44">
        <v>78</v>
      </c>
      <c r="DM82" s="44">
        <v>43</v>
      </c>
      <c r="DN82" s="44">
        <v>119</v>
      </c>
      <c r="DP82" s="40" t="s">
        <v>425</v>
      </c>
      <c r="DQ82" s="44">
        <v>20</v>
      </c>
      <c r="DR82" s="44">
        <v>60</v>
      </c>
      <c r="DS82" s="44">
        <v>50</v>
      </c>
      <c r="DU82" s="40" t="s">
        <v>1343</v>
      </c>
      <c r="DV82" s="40" t="s">
        <v>1293</v>
      </c>
      <c r="DW82" s="44">
        <v>1.5384615384615385</v>
      </c>
      <c r="DX82" s="44">
        <v>0.80769230769230771</v>
      </c>
      <c r="DY82" s="44">
        <v>26</v>
      </c>
      <c r="DZ82" s="44">
        <v>2023</v>
      </c>
      <c r="EA82"/>
      <c r="EB82" s="40" t="s">
        <v>520</v>
      </c>
      <c r="EC82" s="40" t="s">
        <v>131</v>
      </c>
      <c r="ED82" s="44">
        <v>33</v>
      </c>
      <c r="EE82" s="44">
        <v>40</v>
      </c>
      <c r="EF82" s="44">
        <v>24</v>
      </c>
      <c r="EG82" s="44">
        <v>2017</v>
      </c>
      <c r="EI82" s="40" t="s">
        <v>345</v>
      </c>
      <c r="EJ82" s="44">
        <v>0.64473684210526316</v>
      </c>
      <c r="EK82" s="44">
        <v>0.64473684210526316</v>
      </c>
      <c r="EL82" s="44">
        <v>76</v>
      </c>
      <c r="EM82" s="44">
        <v>49</v>
      </c>
      <c r="EN82" s="44">
        <v>49</v>
      </c>
      <c r="EP82" s="40" t="s">
        <v>452</v>
      </c>
      <c r="EQ82" s="44">
        <v>23</v>
      </c>
      <c r="ER82" s="44">
        <v>31</v>
      </c>
      <c r="ES82" s="44">
        <v>12</v>
      </c>
      <c r="ET82"/>
      <c r="EU82" s="40" t="s">
        <v>486</v>
      </c>
      <c r="EV82" s="40" t="s">
        <v>333</v>
      </c>
      <c r="EW82" s="44">
        <v>6.6666666666666666E-2</v>
      </c>
      <c r="EX82" s="44">
        <v>0.26666666666666666</v>
      </c>
      <c r="EY82" s="44">
        <v>15</v>
      </c>
      <c r="EZ82" s="44">
        <v>2011</v>
      </c>
      <c r="FB82" s="40" t="s">
        <v>738</v>
      </c>
      <c r="FC82" s="40" t="s">
        <v>131</v>
      </c>
      <c r="FD82" s="44">
        <v>1</v>
      </c>
      <c r="FE82" s="44">
        <v>56</v>
      </c>
      <c r="FF82" s="44">
        <v>28</v>
      </c>
      <c r="FG82" s="44">
        <v>2018</v>
      </c>
      <c r="FI82" s="40" t="s">
        <v>734</v>
      </c>
      <c r="FJ82" s="44">
        <v>0</v>
      </c>
      <c r="FK82" s="44">
        <v>0.875</v>
      </c>
      <c r="FL82" s="44">
        <v>16</v>
      </c>
      <c r="FM82" s="44"/>
      <c r="FN82" s="44">
        <v>14</v>
      </c>
      <c r="FO82"/>
      <c r="FP82" s="40" t="s">
        <v>471</v>
      </c>
      <c r="FQ82" s="44"/>
      <c r="FR82" s="44"/>
      <c r="FS82" s="44">
        <v>12</v>
      </c>
      <c r="FU82" s="274" t="s">
        <v>428</v>
      </c>
      <c r="FV82" s="274" t="s">
        <v>390</v>
      </c>
      <c r="FW82" s="294">
        <v>0.3141025641025641</v>
      </c>
      <c r="FX82" s="281">
        <v>6.5</v>
      </c>
      <c r="FY82" s="281">
        <v>2.0416666666666665</v>
      </c>
      <c r="FZ82" s="281">
        <v>24</v>
      </c>
      <c r="GA82" s="281">
        <v>2009</v>
      </c>
      <c r="GB82" s="281">
        <v>49</v>
      </c>
      <c r="GC82" s="282">
        <v>156</v>
      </c>
      <c r="GJ82" s="274" t="s">
        <v>324</v>
      </c>
      <c r="GK82" s="274" t="s">
        <v>325</v>
      </c>
      <c r="GL82" s="280">
        <v>0.26315789473684209</v>
      </c>
      <c r="GM82" s="281">
        <v>0.68965517241379315</v>
      </c>
      <c r="GN82" s="281">
        <v>2.6206896551724137</v>
      </c>
      <c r="GO82" s="281">
        <v>2013</v>
      </c>
      <c r="GP82" s="281">
        <v>20</v>
      </c>
      <c r="GQ82" s="282">
        <v>76</v>
      </c>
      <c r="GS82" s="274" t="s">
        <v>324</v>
      </c>
      <c r="GT82" s="274" t="s">
        <v>325</v>
      </c>
      <c r="GU82" s="280">
        <v>0.26315789473684209</v>
      </c>
      <c r="GV82" s="281">
        <v>20</v>
      </c>
      <c r="GW82" s="281">
        <v>76</v>
      </c>
      <c r="GX82" s="282">
        <v>2013</v>
      </c>
      <c r="GZ82" s="40" t="s">
        <v>943</v>
      </c>
      <c r="HA82" s="44"/>
      <c r="HB82" s="44"/>
      <c r="HC82" s="44">
        <v>278</v>
      </c>
      <c r="HD82" s="44">
        <v>594</v>
      </c>
      <c r="HE82" s="44">
        <v>145</v>
      </c>
      <c r="HF82" s="44">
        <v>256</v>
      </c>
      <c r="HG82" s="44">
        <v>278</v>
      </c>
      <c r="HH82" s="44">
        <v>594</v>
      </c>
      <c r="HI82" s="44">
        <v>43</v>
      </c>
      <c r="HJ82" s="44" t="e">
        <v>#DIV/0!</v>
      </c>
      <c r="HK82" s="44">
        <v>0.46801346801346799</v>
      </c>
      <c r="HL82" s="44">
        <v>0.56640625</v>
      </c>
      <c r="HM82" s="44">
        <v>0</v>
      </c>
      <c r="HN82" s="44">
        <v>0</v>
      </c>
      <c r="HO82" s="44">
        <v>6.4651162790697674</v>
      </c>
      <c r="HP82" s="44">
        <v>13.813953488372093</v>
      </c>
      <c r="HQ82" s="44">
        <v>3.3720930232558142</v>
      </c>
      <c r="HR82" s="44">
        <v>5.9534883720930232</v>
      </c>
      <c r="HS82"/>
      <c r="HT82"/>
      <c r="HU82"/>
      <c r="HV82"/>
      <c r="IB82" s="40" t="s">
        <v>1294</v>
      </c>
      <c r="IC82" s="44">
        <v>0.34285714285714286</v>
      </c>
      <c r="ID82" s="44">
        <v>0.70588235294117652</v>
      </c>
      <c r="IE82" s="44">
        <v>2.0588235294117645</v>
      </c>
      <c r="IF82" s="44">
        <v>34</v>
      </c>
      <c r="IG82" s="44">
        <v>24</v>
      </c>
      <c r="IH82" s="44">
        <v>70</v>
      </c>
      <c r="IJ82" s="40" t="s">
        <v>1180</v>
      </c>
      <c r="IK82" s="88">
        <v>0.41463414634146339</v>
      </c>
      <c r="IL82" s="44">
        <v>0.41463414634146339</v>
      </c>
      <c r="IM82" s="44">
        <v>1</v>
      </c>
      <c r="IN82" s="44">
        <v>41</v>
      </c>
      <c r="IO82" s="44">
        <v>17</v>
      </c>
      <c r="IP82" s="44">
        <v>41</v>
      </c>
      <c r="IR82" s="40" t="s">
        <v>737</v>
      </c>
      <c r="IS82" s="40" t="s">
        <v>130</v>
      </c>
      <c r="IT82" s="44">
        <v>0.43859649122807015</v>
      </c>
      <c r="IU82" s="44">
        <v>1.7857142857142858</v>
      </c>
      <c r="IV82" s="44">
        <v>4.0714285714285712</v>
      </c>
      <c r="IW82" s="44">
        <v>28</v>
      </c>
      <c r="IX82" s="44">
        <v>2018</v>
      </c>
      <c r="IY82" s="44">
        <v>50</v>
      </c>
      <c r="IZ82" s="44">
        <v>114</v>
      </c>
      <c r="JA82"/>
      <c r="JB82" s="40" t="s">
        <v>1212</v>
      </c>
      <c r="JC82" s="40" t="s">
        <v>735</v>
      </c>
      <c r="JD82" s="44">
        <v>0.42528735632183906</v>
      </c>
      <c r="JE82" s="44">
        <v>1.48</v>
      </c>
      <c r="JF82" s="44">
        <v>3.48</v>
      </c>
      <c r="JG82" s="44">
        <v>2020</v>
      </c>
      <c r="JH82" s="44">
        <v>37</v>
      </c>
      <c r="JI82" s="44">
        <v>87</v>
      </c>
      <c r="JL82" s="40" t="s">
        <v>444</v>
      </c>
      <c r="JM82" s="40" t="s">
        <v>439</v>
      </c>
      <c r="JN82" s="44" t="e">
        <v>#DIV/0!</v>
      </c>
      <c r="JO82" s="44">
        <v>0</v>
      </c>
      <c r="JP82" s="44">
        <v>0</v>
      </c>
      <c r="JQ82" s="44">
        <v>2006</v>
      </c>
      <c r="JR82" s="44">
        <v>27</v>
      </c>
      <c r="JS82" s="44"/>
      <c r="JT82" s="44"/>
      <c r="JU82"/>
      <c r="JV82" s="40" t="s">
        <v>307</v>
      </c>
      <c r="JW82" s="40" t="s">
        <v>308</v>
      </c>
      <c r="JX82" s="44">
        <v>0.6</v>
      </c>
      <c r="JY82" s="44">
        <v>1.4</v>
      </c>
      <c r="JZ82" s="44">
        <v>2.3333333333333335</v>
      </c>
      <c r="KA82" s="44">
        <v>2014</v>
      </c>
      <c r="KB82" s="44">
        <v>42</v>
      </c>
      <c r="KC82" s="44">
        <v>70</v>
      </c>
      <c r="KF82" s="40" t="s">
        <v>333</v>
      </c>
      <c r="KG82" s="61">
        <v>4.7597701149425289</v>
      </c>
      <c r="KH82" s="44">
        <v>74</v>
      </c>
      <c r="KJ82"/>
      <c r="KK82"/>
      <c r="KL82"/>
      <c r="KM82"/>
      <c r="KN82"/>
      <c r="KO82"/>
      <c r="KQ82"/>
      <c r="KR82"/>
      <c r="KS82"/>
      <c r="KT82"/>
      <c r="KU82"/>
      <c r="KV82"/>
      <c r="KX82"/>
      <c r="KY82"/>
      <c r="KZ82"/>
      <c r="LA82"/>
      <c r="LB82"/>
      <c r="LC82"/>
      <c r="LD82"/>
    </row>
    <row r="83" spans="1:316" ht="15">
      <c r="A83" s="74" t="s">
        <v>298</v>
      </c>
      <c r="B83" s="74">
        <v>2014</v>
      </c>
      <c r="C83" s="74">
        <v>2015</v>
      </c>
      <c r="D83" s="89" t="str">
        <f t="shared" si="18"/>
        <v>Logan Loberg, 2015</v>
      </c>
      <c r="E83" s="89" t="str">
        <f t="shared" si="19"/>
        <v>Logan Loberg, 2015-2014</v>
      </c>
      <c r="F83" s="74">
        <v>30</v>
      </c>
      <c r="G83" s="74">
        <v>1</v>
      </c>
      <c r="H83" s="74">
        <v>13</v>
      </c>
      <c r="I83" s="75">
        <v>7.6923076923076927E-2</v>
      </c>
      <c r="J83" s="74">
        <v>182</v>
      </c>
      <c r="K83" s="74">
        <v>402</v>
      </c>
      <c r="L83" s="75">
        <v>0.45273631840796019</v>
      </c>
      <c r="M83" s="74">
        <v>40</v>
      </c>
      <c r="N83" s="74">
        <v>83</v>
      </c>
      <c r="O83" s="75">
        <v>0.48192771084337349</v>
      </c>
      <c r="P83" s="74">
        <v>407</v>
      </c>
      <c r="Q83" s="74">
        <v>88</v>
      </c>
      <c r="R83" s="74">
        <v>178</v>
      </c>
      <c r="S83" s="74">
        <v>266</v>
      </c>
      <c r="T83" s="74">
        <v>28</v>
      </c>
      <c r="U83" s="74">
        <v>47</v>
      </c>
      <c r="V83" s="74">
        <v>29</v>
      </c>
      <c r="W83" s="74">
        <v>41</v>
      </c>
      <c r="X83" s="74">
        <v>66</v>
      </c>
      <c r="Y83" s="76">
        <v>13.566666666666666</v>
      </c>
      <c r="Z83" s="76">
        <v>2.9333333333333331</v>
      </c>
      <c r="AA83" s="76">
        <v>5.9333333333333336</v>
      </c>
      <c r="AB83" s="76">
        <v>8.8666666666666671</v>
      </c>
      <c r="AC83" s="76">
        <v>0.93333333333333335</v>
      </c>
      <c r="AD83" s="76">
        <v>1.5666666666666667</v>
      </c>
      <c r="AE83" s="76">
        <v>0.96666666666666667</v>
      </c>
      <c r="AF83" s="76">
        <v>1.3666666666666667</v>
      </c>
      <c r="AG83" s="76">
        <v>2.2000000000000002</v>
      </c>
      <c r="AH83" s="69">
        <f t="shared" si="20"/>
        <v>0.43333333333333335</v>
      </c>
      <c r="AI83" s="69">
        <f t="shared" si="21"/>
        <v>2.7666666666666666</v>
      </c>
      <c r="AJ83" s="70">
        <f t="shared" si="22"/>
        <v>0.44096385542168676</v>
      </c>
      <c r="AK83" s="69">
        <f t="shared" si="23"/>
        <v>13.833333333333334</v>
      </c>
      <c r="AM83" s="40" t="s">
        <v>1295</v>
      </c>
      <c r="AN83" s="40" t="s">
        <v>1264</v>
      </c>
      <c r="AO83" s="61">
        <v>8.518518518518519</v>
      </c>
      <c r="AP83" s="62">
        <v>0.52406417112299464</v>
      </c>
      <c r="AQ83" s="62">
        <v>0.65517241379310343</v>
      </c>
      <c r="AR83" s="44">
        <v>27</v>
      </c>
      <c r="AS83" s="44">
        <v>2022</v>
      </c>
      <c r="AT83" s="59"/>
      <c r="AU83" s="40" t="s">
        <v>1244</v>
      </c>
      <c r="AV83" s="40" t="s">
        <v>794</v>
      </c>
      <c r="AW83" s="44">
        <v>194</v>
      </c>
      <c r="AX83" s="44">
        <v>0.51937984496124034</v>
      </c>
      <c r="AY83" s="44">
        <v>0.81818181818181823</v>
      </c>
      <c r="AZ83" s="44">
        <v>21</v>
      </c>
      <c r="BA83" s="44">
        <v>2021</v>
      </c>
      <c r="BB83" s="59"/>
      <c r="BC83" s="40" t="s">
        <v>424</v>
      </c>
      <c r="BD83" s="44">
        <v>2.5454545454545454</v>
      </c>
      <c r="BE83" s="44">
        <v>0.38144329896907214</v>
      </c>
      <c r="BF83" s="44">
        <v>0.68571428571428572</v>
      </c>
      <c r="BG83" s="44">
        <v>44</v>
      </c>
      <c r="BH83" s="44">
        <v>112</v>
      </c>
      <c r="BJ83" s="40" t="s">
        <v>1156</v>
      </c>
      <c r="BK83" s="44">
        <v>80</v>
      </c>
      <c r="BL83" s="44">
        <v>0.5</v>
      </c>
      <c r="BM83" s="44">
        <v>0.55555555555555558</v>
      </c>
      <c r="BN83" s="44">
        <v>59</v>
      </c>
      <c r="BP83" s="40" t="s">
        <v>975</v>
      </c>
      <c r="BQ83" s="40" t="s">
        <v>962</v>
      </c>
      <c r="BR83" s="44">
        <v>4.1304347826086953</v>
      </c>
      <c r="BS83" s="44">
        <v>1.3913043478260869</v>
      </c>
      <c r="BT83" s="44">
        <v>2.7391304347826089</v>
      </c>
      <c r="BU83" s="44">
        <v>23</v>
      </c>
      <c r="BV83" s="44">
        <v>1998</v>
      </c>
      <c r="BX83" s="40" t="s">
        <v>445</v>
      </c>
      <c r="BY83" s="40" t="s">
        <v>446</v>
      </c>
      <c r="BZ83" s="44">
        <v>98</v>
      </c>
      <c r="CA83" s="44">
        <v>32</v>
      </c>
      <c r="CB83" s="44">
        <v>66</v>
      </c>
      <c r="CC83" s="44">
        <v>24</v>
      </c>
      <c r="CD83" s="44">
        <v>2009</v>
      </c>
      <c r="CF83" s="40" t="s">
        <v>251</v>
      </c>
      <c r="CG83" s="44">
        <v>1.48</v>
      </c>
      <c r="CH83" s="44">
        <v>0.62666666666666671</v>
      </c>
      <c r="CI83" s="44">
        <v>0.85333333333333339</v>
      </c>
      <c r="CJ83" s="44">
        <v>75</v>
      </c>
      <c r="CK83" s="44">
        <v>111</v>
      </c>
      <c r="CL83" s="44">
        <v>47</v>
      </c>
      <c r="CM83" s="44">
        <v>64</v>
      </c>
      <c r="CO83" s="40" t="s">
        <v>452</v>
      </c>
      <c r="CP83" s="44">
        <v>60</v>
      </c>
      <c r="CQ83" s="44">
        <v>25</v>
      </c>
      <c r="CR83" s="44">
        <v>35</v>
      </c>
      <c r="CS83" s="44">
        <v>12</v>
      </c>
      <c r="CU83" s="40" t="s">
        <v>1190</v>
      </c>
      <c r="CV83" s="40" t="s">
        <v>1154</v>
      </c>
      <c r="CW83" s="44">
        <v>2.0869565217391304</v>
      </c>
      <c r="CX83" s="44">
        <v>1.5652173913043479</v>
      </c>
      <c r="CY83" s="44">
        <v>23</v>
      </c>
      <c r="CZ83" s="44">
        <v>1991</v>
      </c>
      <c r="DB83" s="40" t="s">
        <v>1164</v>
      </c>
      <c r="DC83" s="40" t="s">
        <v>1096</v>
      </c>
      <c r="DD83" s="44">
        <v>47</v>
      </c>
      <c r="DE83" s="44">
        <v>31</v>
      </c>
      <c r="DF83" s="44">
        <v>21</v>
      </c>
      <c r="DG83" s="44">
        <v>1992</v>
      </c>
      <c r="DI83" s="40" t="s">
        <v>967</v>
      </c>
      <c r="DJ83" s="44">
        <v>0.54545454545454541</v>
      </c>
      <c r="DK83" s="44">
        <v>0.63636363636363635</v>
      </c>
      <c r="DL83" s="44">
        <v>11</v>
      </c>
      <c r="DM83" s="44">
        <v>6</v>
      </c>
      <c r="DN83" s="44">
        <v>7</v>
      </c>
      <c r="DP83" s="40" t="s">
        <v>345</v>
      </c>
      <c r="DQ83" s="44">
        <v>19</v>
      </c>
      <c r="DR83" s="44">
        <v>70</v>
      </c>
      <c r="DS83" s="44">
        <v>76</v>
      </c>
      <c r="DU83" s="40" t="s">
        <v>1013</v>
      </c>
      <c r="DV83" s="40" t="s">
        <v>998</v>
      </c>
      <c r="DW83" s="44">
        <v>1.5333333333333334</v>
      </c>
      <c r="DX83" s="44">
        <v>0</v>
      </c>
      <c r="DY83" s="44">
        <v>15</v>
      </c>
      <c r="DZ83" s="44">
        <v>1997</v>
      </c>
      <c r="EA83"/>
      <c r="EB83" s="40" t="s">
        <v>739</v>
      </c>
      <c r="EC83" s="40" t="s">
        <v>135</v>
      </c>
      <c r="ED83" s="44">
        <v>33</v>
      </c>
      <c r="EE83" s="44">
        <v>53</v>
      </c>
      <c r="EF83" s="44">
        <v>28</v>
      </c>
      <c r="EG83" s="44">
        <v>2018</v>
      </c>
      <c r="EI83" s="40" t="s">
        <v>923</v>
      </c>
      <c r="EJ83" s="44">
        <v>0.625</v>
      </c>
      <c r="EK83" s="44">
        <v>0</v>
      </c>
      <c r="EL83" s="44">
        <v>32</v>
      </c>
      <c r="EM83" s="44">
        <v>20</v>
      </c>
      <c r="EN83" s="44"/>
      <c r="EP83" s="40" t="s">
        <v>969</v>
      </c>
      <c r="EQ83" s="44">
        <v>22</v>
      </c>
      <c r="ER83" s="44"/>
      <c r="ES83" s="44">
        <v>24</v>
      </c>
      <c r="ET83"/>
      <c r="EU83" s="40" t="s">
        <v>349</v>
      </c>
      <c r="EV83" s="40" t="s">
        <v>304</v>
      </c>
      <c r="EW83" s="44">
        <v>5.8823529411764705E-2</v>
      </c>
      <c r="EX83" s="44">
        <v>0.47058823529411764</v>
      </c>
      <c r="EY83" s="44">
        <v>17</v>
      </c>
      <c r="EZ83" s="44">
        <v>2011</v>
      </c>
      <c r="FB83" s="40" t="s">
        <v>258</v>
      </c>
      <c r="FC83" s="40" t="s">
        <v>250</v>
      </c>
      <c r="FD83" s="44">
        <v>1</v>
      </c>
      <c r="FE83" s="44">
        <v>60</v>
      </c>
      <c r="FF83" s="44">
        <v>27</v>
      </c>
      <c r="FG83" s="44">
        <v>2016</v>
      </c>
      <c r="FI83" s="40" t="s">
        <v>1180</v>
      </c>
      <c r="FJ83" s="44">
        <v>0</v>
      </c>
      <c r="FK83" s="44">
        <v>0</v>
      </c>
      <c r="FL83" s="44">
        <v>41</v>
      </c>
      <c r="FM83" s="44"/>
      <c r="FN83" s="44"/>
      <c r="FO83"/>
      <c r="FP83" s="40" t="s">
        <v>469</v>
      </c>
      <c r="FQ83" s="44"/>
      <c r="FR83" s="44">
        <v>30</v>
      </c>
      <c r="FS83" s="44">
        <v>21</v>
      </c>
      <c r="FU83" s="274" t="s">
        <v>285</v>
      </c>
      <c r="FV83" s="274" t="s">
        <v>135</v>
      </c>
      <c r="FW83" s="294">
        <v>0.31318681318681318</v>
      </c>
      <c r="FX83" s="281">
        <v>6.7407407407407405</v>
      </c>
      <c r="FY83" s="281">
        <v>2.1111111111111112</v>
      </c>
      <c r="FZ83" s="281">
        <v>27</v>
      </c>
      <c r="GA83" s="281">
        <v>2015</v>
      </c>
      <c r="GB83" s="281">
        <v>57</v>
      </c>
      <c r="GC83" s="282">
        <v>182</v>
      </c>
      <c r="GJ83" s="274" t="s">
        <v>1295</v>
      </c>
      <c r="GK83" s="274" t="s">
        <v>1264</v>
      </c>
      <c r="GL83" s="280">
        <v>0.26315789473684209</v>
      </c>
      <c r="GM83" s="281">
        <v>0.55555555555555558</v>
      </c>
      <c r="GN83" s="281">
        <v>2.1111111111111112</v>
      </c>
      <c r="GO83" s="281">
        <v>2022</v>
      </c>
      <c r="GP83" s="281">
        <v>15</v>
      </c>
      <c r="GQ83" s="282">
        <v>57</v>
      </c>
      <c r="GS83" s="274" t="s">
        <v>1295</v>
      </c>
      <c r="GT83" s="274" t="s">
        <v>1264</v>
      </c>
      <c r="GU83" s="280">
        <v>0.26315789473684209</v>
      </c>
      <c r="GV83" s="281">
        <v>15</v>
      </c>
      <c r="GW83" s="281">
        <v>57</v>
      </c>
      <c r="GX83" s="282">
        <v>2022</v>
      </c>
      <c r="GZ83" s="40" t="s">
        <v>967</v>
      </c>
      <c r="HA83" s="44"/>
      <c r="HB83" s="44">
        <v>3</v>
      </c>
      <c r="HC83" s="44">
        <v>2</v>
      </c>
      <c r="HD83" s="44">
        <v>6</v>
      </c>
      <c r="HE83" s="44"/>
      <c r="HF83" s="44"/>
      <c r="HG83" s="44">
        <v>2</v>
      </c>
      <c r="HH83" s="44">
        <v>9</v>
      </c>
      <c r="HI83" s="44">
        <v>11</v>
      </c>
      <c r="HJ83" s="44">
        <v>0</v>
      </c>
      <c r="HK83" s="44">
        <v>0.22222222222222221</v>
      </c>
      <c r="HL83" s="44" t="e">
        <v>#DIV/0!</v>
      </c>
      <c r="HM83" s="44">
        <v>0</v>
      </c>
      <c r="HN83" s="44">
        <v>0.27272727272727271</v>
      </c>
      <c r="HO83" s="44">
        <v>0.18181818181818182</v>
      </c>
      <c r="HP83" s="44">
        <v>0.81818181818181823</v>
      </c>
      <c r="HQ83" s="44">
        <v>0</v>
      </c>
      <c r="HR83" s="44">
        <v>0</v>
      </c>
      <c r="HS83"/>
      <c r="HT83"/>
      <c r="HU83"/>
      <c r="HV83"/>
      <c r="IB83" s="40" t="s">
        <v>277</v>
      </c>
      <c r="IC83" s="44">
        <v>0.33607907742998355</v>
      </c>
      <c r="ID83" s="44">
        <v>1.7739130434782608</v>
      </c>
      <c r="IE83" s="44">
        <v>5.2782608695652176</v>
      </c>
      <c r="IF83" s="44">
        <v>115</v>
      </c>
      <c r="IG83" s="44">
        <v>204</v>
      </c>
      <c r="IH83" s="44">
        <v>607</v>
      </c>
      <c r="IJ83" s="40" t="s">
        <v>345</v>
      </c>
      <c r="IK83" s="88">
        <v>0.40909090909090912</v>
      </c>
      <c r="IL83" s="44">
        <v>0.47368421052631576</v>
      </c>
      <c r="IM83" s="44">
        <v>1.1578947368421053</v>
      </c>
      <c r="IN83" s="44">
        <v>76</v>
      </c>
      <c r="IO83" s="44">
        <v>36</v>
      </c>
      <c r="IP83" s="44">
        <v>88</v>
      </c>
      <c r="IR83" s="40" t="s">
        <v>1221</v>
      </c>
      <c r="IS83" s="40" t="s">
        <v>733</v>
      </c>
      <c r="IT83" s="44">
        <v>0.43846153846153846</v>
      </c>
      <c r="IU83" s="44">
        <v>2.5909090909090908</v>
      </c>
      <c r="IV83" s="44">
        <v>5.9090909090909092</v>
      </c>
      <c r="IW83" s="44">
        <v>22</v>
      </c>
      <c r="IX83" s="44">
        <v>2020</v>
      </c>
      <c r="IY83" s="44">
        <v>57</v>
      </c>
      <c r="IZ83" s="44">
        <v>130</v>
      </c>
      <c r="JA83"/>
      <c r="JB83" s="40" t="s">
        <v>1240</v>
      </c>
      <c r="JC83" s="40" t="s">
        <v>735</v>
      </c>
      <c r="JD83" s="44">
        <v>0.42499999999999999</v>
      </c>
      <c r="JE83" s="44">
        <v>1.6190476190476191</v>
      </c>
      <c r="JF83" s="44">
        <v>3.8095238095238093</v>
      </c>
      <c r="JG83" s="44">
        <v>2021</v>
      </c>
      <c r="JH83" s="44">
        <v>34</v>
      </c>
      <c r="JI83" s="44">
        <v>80</v>
      </c>
      <c r="JL83" s="40" t="s">
        <v>447</v>
      </c>
      <c r="JM83" s="40" t="s">
        <v>448</v>
      </c>
      <c r="JN83" s="44">
        <v>0.4375</v>
      </c>
      <c r="JO83" s="44">
        <v>0.82352941176470584</v>
      </c>
      <c r="JP83" s="44">
        <v>1.8823529411764706</v>
      </c>
      <c r="JQ83" s="44">
        <v>2011</v>
      </c>
      <c r="JR83" s="44">
        <v>17</v>
      </c>
      <c r="JS83" s="44">
        <v>14</v>
      </c>
      <c r="JT83" s="44">
        <v>32</v>
      </c>
      <c r="JU83"/>
      <c r="JV83" s="40" t="s">
        <v>796</v>
      </c>
      <c r="JW83" s="40" t="s">
        <v>533</v>
      </c>
      <c r="JX83" s="44">
        <v>0.58730158730158732</v>
      </c>
      <c r="JY83" s="44">
        <v>1.3703703703703705</v>
      </c>
      <c r="JZ83" s="44">
        <v>2.3333333333333335</v>
      </c>
      <c r="KA83" s="44">
        <v>2019</v>
      </c>
      <c r="KB83" s="44">
        <v>37</v>
      </c>
      <c r="KC83" s="44">
        <v>63</v>
      </c>
      <c r="KF83" s="40" t="s">
        <v>536</v>
      </c>
      <c r="KG83" s="61">
        <v>4.7323232323232318</v>
      </c>
      <c r="KH83" s="44">
        <v>77</v>
      </c>
      <c r="KJ83"/>
      <c r="KK83"/>
      <c r="KL83"/>
      <c r="KM83"/>
      <c r="KN83"/>
      <c r="KO83"/>
      <c r="KQ83"/>
      <c r="KR83"/>
      <c r="KS83"/>
      <c r="KT83"/>
      <c r="KU83"/>
      <c r="KV83"/>
      <c r="KX83"/>
      <c r="KY83"/>
      <c r="KZ83"/>
      <c r="LA83"/>
      <c r="LB83"/>
      <c r="LC83"/>
      <c r="LD83"/>
    </row>
    <row r="84" spans="1:316" ht="15">
      <c r="A84" s="74" t="s">
        <v>126</v>
      </c>
      <c r="B84" s="74">
        <v>2014</v>
      </c>
      <c r="C84" s="74">
        <v>2017</v>
      </c>
      <c r="D84" s="89" t="str">
        <f t="shared" si="18"/>
        <v>Hunter Woodard, 2017</v>
      </c>
      <c r="E84" s="89" t="str">
        <f t="shared" si="19"/>
        <v>Hunter Woodard, 2017-2014</v>
      </c>
      <c r="F84" s="74">
        <v>22</v>
      </c>
      <c r="G84" s="74">
        <v>0</v>
      </c>
      <c r="H84" s="74">
        <v>0</v>
      </c>
      <c r="I84" s="75" t="s">
        <v>120</v>
      </c>
      <c r="J84" s="74">
        <v>11</v>
      </c>
      <c r="K84" s="74">
        <v>28</v>
      </c>
      <c r="L84" s="75">
        <v>0.39285714285714285</v>
      </c>
      <c r="M84" s="74">
        <v>8</v>
      </c>
      <c r="N84" s="74">
        <v>15</v>
      </c>
      <c r="O84" s="75">
        <v>0.53333333333333333</v>
      </c>
      <c r="P84" s="74">
        <v>30</v>
      </c>
      <c r="Q84" s="74">
        <v>8</v>
      </c>
      <c r="R84" s="74">
        <v>24</v>
      </c>
      <c r="S84" s="74">
        <v>32</v>
      </c>
      <c r="T84" s="74">
        <v>12</v>
      </c>
      <c r="U84" s="74">
        <v>9</v>
      </c>
      <c r="V84" s="74">
        <v>0</v>
      </c>
      <c r="W84" s="74">
        <v>32</v>
      </c>
      <c r="X84" s="74">
        <v>8</v>
      </c>
      <c r="Y84" s="76">
        <v>1.3636363636363635</v>
      </c>
      <c r="Z84" s="76">
        <v>0.36363636363636365</v>
      </c>
      <c r="AA84" s="76">
        <v>1.0909090909090908</v>
      </c>
      <c r="AB84" s="76">
        <v>1.4545454545454546</v>
      </c>
      <c r="AC84" s="76">
        <v>0.54545454545454541</v>
      </c>
      <c r="AD84" s="76">
        <v>0.40909090909090912</v>
      </c>
      <c r="AE84" s="76">
        <v>0</v>
      </c>
      <c r="AF84" s="76">
        <v>1.4545454545454546</v>
      </c>
      <c r="AG84" s="76">
        <v>0.36363636363636365</v>
      </c>
      <c r="AH84" s="69">
        <f t="shared" si="20"/>
        <v>0</v>
      </c>
      <c r="AI84" s="69">
        <f t="shared" si="21"/>
        <v>0.68181818181818177</v>
      </c>
      <c r="AJ84" s="70">
        <f t="shared" si="22"/>
        <v>0.39285714285714285</v>
      </c>
      <c r="AK84" s="69">
        <f t="shared" si="23"/>
        <v>1.2727272727272727</v>
      </c>
      <c r="AM84" s="40" t="s">
        <v>1134</v>
      </c>
      <c r="AN84" s="40" t="s">
        <v>1096</v>
      </c>
      <c r="AO84" s="61">
        <v>8.4347826086956523</v>
      </c>
      <c r="AP84" s="62">
        <v>0.38356164383561642</v>
      </c>
      <c r="AQ84" s="62">
        <v>0.62385321100917435</v>
      </c>
      <c r="AR84" s="44">
        <v>23</v>
      </c>
      <c r="AS84" s="44">
        <v>1993</v>
      </c>
      <c r="AT84" s="59"/>
      <c r="AU84" s="40" t="s">
        <v>1134</v>
      </c>
      <c r="AV84" s="40" t="s">
        <v>1096</v>
      </c>
      <c r="AW84" s="44">
        <v>194</v>
      </c>
      <c r="AX84" s="44">
        <v>0.38356164383561642</v>
      </c>
      <c r="AY84" s="44">
        <v>0.62385321100917435</v>
      </c>
      <c r="AZ84" s="44">
        <v>23</v>
      </c>
      <c r="BA84" s="44">
        <v>1993</v>
      </c>
      <c r="BB84" s="59"/>
      <c r="BC84" s="40" t="s">
        <v>465</v>
      </c>
      <c r="BD84" s="44">
        <v>2.2352941176470589</v>
      </c>
      <c r="BE84" s="44">
        <v>0.32222222222222224</v>
      </c>
      <c r="BF84" s="44">
        <v>0.58064516129032262</v>
      </c>
      <c r="BG84" s="44">
        <v>34</v>
      </c>
      <c r="BH84" s="44">
        <v>76</v>
      </c>
      <c r="BJ84" s="40" t="s">
        <v>1067</v>
      </c>
      <c r="BK84" s="44">
        <v>78</v>
      </c>
      <c r="BL84" s="44">
        <v>0.37209302325581395</v>
      </c>
      <c r="BM84" s="44">
        <v>0.35</v>
      </c>
      <c r="BN84" s="44">
        <v>30</v>
      </c>
      <c r="BP84" s="40" t="s">
        <v>428</v>
      </c>
      <c r="BQ84" s="40" t="s">
        <v>390</v>
      </c>
      <c r="BR84" s="44">
        <v>4.125</v>
      </c>
      <c r="BS84" s="44">
        <v>0.625</v>
      </c>
      <c r="BT84" s="44">
        <v>3.5</v>
      </c>
      <c r="BU84" s="44">
        <v>24</v>
      </c>
      <c r="BV84" s="44">
        <v>2009</v>
      </c>
      <c r="BX84" s="40" t="s">
        <v>1158</v>
      </c>
      <c r="BY84" s="40" t="s">
        <v>1157</v>
      </c>
      <c r="BZ84" s="44">
        <v>98</v>
      </c>
      <c r="CA84" s="44">
        <v>45</v>
      </c>
      <c r="CB84" s="44">
        <v>53</v>
      </c>
      <c r="CC84" s="44">
        <v>13</v>
      </c>
      <c r="CD84" s="44">
        <v>1992</v>
      </c>
      <c r="CF84" s="40" t="s">
        <v>448</v>
      </c>
      <c r="CG84" s="44">
        <v>1.4761904761904763</v>
      </c>
      <c r="CH84" s="44">
        <v>0.38095238095238093</v>
      </c>
      <c r="CI84" s="44">
        <v>1.0952380952380953</v>
      </c>
      <c r="CJ84" s="44">
        <v>21</v>
      </c>
      <c r="CK84" s="44">
        <v>31</v>
      </c>
      <c r="CL84" s="44">
        <v>8</v>
      </c>
      <c r="CM84" s="44">
        <v>23</v>
      </c>
      <c r="CO84" s="40" t="s">
        <v>468</v>
      </c>
      <c r="CP84" s="44">
        <v>55</v>
      </c>
      <c r="CQ84" s="44">
        <v>14</v>
      </c>
      <c r="CR84" s="44">
        <v>41</v>
      </c>
      <c r="CS84" s="44">
        <v>26</v>
      </c>
      <c r="CU84" s="40" t="s">
        <v>738</v>
      </c>
      <c r="CV84" s="40" t="s">
        <v>131</v>
      </c>
      <c r="CW84" s="44">
        <v>1.9642857142857142</v>
      </c>
      <c r="CX84" s="44">
        <v>1.6428571428571428</v>
      </c>
      <c r="CY84" s="44">
        <v>28</v>
      </c>
      <c r="CZ84" s="44">
        <v>2018</v>
      </c>
      <c r="DB84" s="40" t="s">
        <v>1007</v>
      </c>
      <c r="DC84" s="40" t="s">
        <v>1002</v>
      </c>
      <c r="DD84" s="44">
        <v>44</v>
      </c>
      <c r="DE84" s="44">
        <v>26</v>
      </c>
      <c r="DF84" s="44">
        <v>23</v>
      </c>
      <c r="DG84" s="44">
        <v>1997</v>
      </c>
      <c r="DI84" s="40" t="s">
        <v>539</v>
      </c>
      <c r="DJ84" s="44">
        <v>0.54098360655737709</v>
      </c>
      <c r="DK84" s="44">
        <v>0.68852459016393441</v>
      </c>
      <c r="DL84" s="44">
        <v>61</v>
      </c>
      <c r="DM84" s="44">
        <v>33</v>
      </c>
      <c r="DN84" s="44">
        <v>42</v>
      </c>
      <c r="DP84" s="40" t="s">
        <v>422</v>
      </c>
      <c r="DQ84" s="44">
        <v>18</v>
      </c>
      <c r="DR84" s="44">
        <v>43</v>
      </c>
      <c r="DS84" s="44">
        <v>47</v>
      </c>
      <c r="DU84" s="40" t="s">
        <v>1161</v>
      </c>
      <c r="DV84" s="40" t="s">
        <v>1154</v>
      </c>
      <c r="DW84" s="44">
        <v>1.5238095238095237</v>
      </c>
      <c r="DX84" s="44">
        <v>0</v>
      </c>
      <c r="DY84" s="44">
        <v>21</v>
      </c>
      <c r="DZ84" s="44">
        <v>1992</v>
      </c>
      <c r="EA84"/>
      <c r="EB84" s="40" t="s">
        <v>1342</v>
      </c>
      <c r="EC84" s="40" t="s">
        <v>1266</v>
      </c>
      <c r="ED84" s="44">
        <v>33</v>
      </c>
      <c r="EE84" s="44">
        <v>52</v>
      </c>
      <c r="EF84" s="44">
        <v>26</v>
      </c>
      <c r="EG84" s="44">
        <v>2023</v>
      </c>
      <c r="EI84" s="40" t="s">
        <v>333</v>
      </c>
      <c r="EJ84" s="44">
        <v>0.6216216216216216</v>
      </c>
      <c r="EK84" s="44">
        <v>0.43243243243243246</v>
      </c>
      <c r="EL84" s="44">
        <v>74</v>
      </c>
      <c r="EM84" s="44">
        <v>46</v>
      </c>
      <c r="EN84" s="44">
        <v>32</v>
      </c>
      <c r="EP84" s="40" t="s">
        <v>422</v>
      </c>
      <c r="EQ84" s="44">
        <v>22</v>
      </c>
      <c r="ER84" s="44"/>
      <c r="ES84" s="44">
        <v>47</v>
      </c>
      <c r="ET84"/>
      <c r="EU84" s="40" t="s">
        <v>369</v>
      </c>
      <c r="EV84" s="40" t="s">
        <v>325</v>
      </c>
      <c r="EW84" s="44">
        <v>5.8823529411764705E-2</v>
      </c>
      <c r="EX84" s="44">
        <v>0.94117647058823528</v>
      </c>
      <c r="EY84" s="44">
        <v>17</v>
      </c>
      <c r="EZ84" s="44">
        <v>2010</v>
      </c>
      <c r="FB84" s="40" t="s">
        <v>287</v>
      </c>
      <c r="FC84" s="40" t="s">
        <v>250</v>
      </c>
      <c r="FD84" s="44">
        <v>1</v>
      </c>
      <c r="FE84" s="44">
        <v>50</v>
      </c>
      <c r="FF84" s="44">
        <v>24</v>
      </c>
      <c r="FG84" s="44">
        <v>2015</v>
      </c>
      <c r="FI84" s="40" t="s">
        <v>1235</v>
      </c>
      <c r="FJ84" s="44">
        <v>0</v>
      </c>
      <c r="FK84" s="44">
        <v>0.19148936170212766</v>
      </c>
      <c r="FL84" s="44">
        <v>47</v>
      </c>
      <c r="FM84" s="44"/>
      <c r="FN84" s="44">
        <v>9</v>
      </c>
      <c r="FO84"/>
      <c r="FP84" s="40" t="s">
        <v>472</v>
      </c>
      <c r="FQ84" s="44"/>
      <c r="FR84" s="44">
        <v>54</v>
      </c>
      <c r="FS84" s="44">
        <v>63</v>
      </c>
      <c r="FU84" s="274" t="s">
        <v>429</v>
      </c>
      <c r="FV84" s="274" t="s">
        <v>424</v>
      </c>
      <c r="FW84" s="294">
        <v>0.31111111111111112</v>
      </c>
      <c r="FX84" s="281">
        <v>2.6470588235294117</v>
      </c>
      <c r="FY84" s="281">
        <v>0.82352941176470584</v>
      </c>
      <c r="FZ84" s="281">
        <v>17</v>
      </c>
      <c r="GA84" s="281">
        <v>2007</v>
      </c>
      <c r="GB84" s="281">
        <v>14</v>
      </c>
      <c r="GC84" s="282">
        <v>45</v>
      </c>
      <c r="GJ84" s="274" t="s">
        <v>1061</v>
      </c>
      <c r="GK84" s="274" t="s">
        <v>1003</v>
      </c>
      <c r="GL84" s="280">
        <v>0.25531914893617019</v>
      </c>
      <c r="GM84" s="281">
        <v>0.5714285714285714</v>
      </c>
      <c r="GN84" s="281">
        <v>2.2380952380952381</v>
      </c>
      <c r="GO84" s="281">
        <v>1995</v>
      </c>
      <c r="GP84" s="281">
        <v>12</v>
      </c>
      <c r="GQ84" s="282">
        <v>47</v>
      </c>
      <c r="GS84" s="274" t="s">
        <v>1061</v>
      </c>
      <c r="GT84" s="274" t="s">
        <v>1003</v>
      </c>
      <c r="GU84" s="280">
        <v>0.25531914893617019</v>
      </c>
      <c r="GV84" s="281">
        <v>12</v>
      </c>
      <c r="GW84" s="281">
        <v>47</v>
      </c>
      <c r="GX84" s="282">
        <v>1995</v>
      </c>
      <c r="GZ84" s="40" t="s">
        <v>964</v>
      </c>
      <c r="HA84" s="44">
        <v>49</v>
      </c>
      <c r="HB84" s="44">
        <v>158</v>
      </c>
      <c r="HC84" s="44">
        <v>77</v>
      </c>
      <c r="HD84" s="44">
        <v>206</v>
      </c>
      <c r="HE84" s="44">
        <v>147</v>
      </c>
      <c r="HF84" s="44">
        <v>202</v>
      </c>
      <c r="HG84" s="44">
        <v>126</v>
      </c>
      <c r="HH84" s="44">
        <v>364</v>
      </c>
      <c r="HI84" s="44">
        <v>76</v>
      </c>
      <c r="HJ84" s="44">
        <v>0.310126582278481</v>
      </c>
      <c r="HK84" s="44">
        <v>0.34615384615384615</v>
      </c>
      <c r="HL84" s="44">
        <v>0.7277227722772277</v>
      </c>
      <c r="HM84" s="44">
        <v>0.64473684210526316</v>
      </c>
      <c r="HN84" s="44">
        <v>2.0789473684210527</v>
      </c>
      <c r="HO84" s="44">
        <v>1.6578947368421053</v>
      </c>
      <c r="HP84" s="44">
        <v>4.7894736842105265</v>
      </c>
      <c r="HQ84" s="44">
        <v>1.9342105263157894</v>
      </c>
      <c r="HR84" s="44">
        <v>2.6578947368421053</v>
      </c>
      <c r="HS84"/>
      <c r="HT84"/>
      <c r="HU84"/>
      <c r="HV84"/>
      <c r="IB84" s="40" t="s">
        <v>923</v>
      </c>
      <c r="IC84" s="44">
        <v>0.33536585365853661</v>
      </c>
      <c r="ID84" s="44">
        <v>1.71875</v>
      </c>
      <c r="IE84" s="44">
        <v>5.125</v>
      </c>
      <c r="IF84" s="44">
        <v>32</v>
      </c>
      <c r="IG84" s="44">
        <v>55</v>
      </c>
      <c r="IH84" s="44">
        <v>164</v>
      </c>
      <c r="IJ84" s="40" t="s">
        <v>250</v>
      </c>
      <c r="IK84" s="88">
        <v>0.39864864864864863</v>
      </c>
      <c r="IL84" s="44">
        <v>0.58415841584158412</v>
      </c>
      <c r="IM84" s="44">
        <v>1.4653465346534653</v>
      </c>
      <c r="IN84" s="44">
        <v>101</v>
      </c>
      <c r="IO84" s="44">
        <v>59</v>
      </c>
      <c r="IP84" s="44">
        <v>148</v>
      </c>
      <c r="IR84" s="40" t="s">
        <v>1105</v>
      </c>
      <c r="IS84" s="40" t="s">
        <v>1060</v>
      </c>
      <c r="IT84" s="44">
        <v>0.4375</v>
      </c>
      <c r="IU84" s="44">
        <v>1.05</v>
      </c>
      <c r="IV84" s="44">
        <v>2.4</v>
      </c>
      <c r="IW84" s="44">
        <v>20</v>
      </c>
      <c r="IX84" s="44">
        <v>1994</v>
      </c>
      <c r="IY84" s="44">
        <v>21</v>
      </c>
      <c r="IZ84" s="44">
        <v>48</v>
      </c>
      <c r="JA84"/>
      <c r="JB84" s="40" t="s">
        <v>1342</v>
      </c>
      <c r="JC84" s="40" t="s">
        <v>1266</v>
      </c>
      <c r="JD84" s="44">
        <v>0.42489270386266093</v>
      </c>
      <c r="JE84" s="44">
        <v>3.8076923076923075</v>
      </c>
      <c r="JF84" s="44">
        <v>8.9615384615384617</v>
      </c>
      <c r="JG84" s="44">
        <v>2023</v>
      </c>
      <c r="JH84" s="44">
        <v>99</v>
      </c>
      <c r="JI84" s="44">
        <v>233</v>
      </c>
      <c r="JL84" s="40" t="s">
        <v>449</v>
      </c>
      <c r="JM84" s="40" t="s">
        <v>446</v>
      </c>
      <c r="JN84" s="44">
        <v>0.44117647058823528</v>
      </c>
      <c r="JO84" s="44">
        <v>1.7647058823529411</v>
      </c>
      <c r="JP84" s="44">
        <v>4</v>
      </c>
      <c r="JQ84" s="44">
        <v>2010</v>
      </c>
      <c r="JR84" s="44">
        <v>17</v>
      </c>
      <c r="JS84" s="44">
        <v>30</v>
      </c>
      <c r="JT84" s="44">
        <v>68</v>
      </c>
      <c r="JU84"/>
      <c r="JV84" s="40" t="s">
        <v>1009</v>
      </c>
      <c r="JW84" s="40" t="s">
        <v>968</v>
      </c>
      <c r="JX84" s="44">
        <v>0.58620689655172409</v>
      </c>
      <c r="JY84" s="44">
        <v>0.73913043478260865</v>
      </c>
      <c r="JZ84" s="44">
        <v>1.2608695652173914</v>
      </c>
      <c r="KA84" s="44">
        <v>1997</v>
      </c>
      <c r="KB84" s="44">
        <v>17</v>
      </c>
      <c r="KC84" s="44">
        <v>29</v>
      </c>
      <c r="KF84" s="40" t="s">
        <v>925</v>
      </c>
      <c r="KG84" s="61">
        <v>4.7</v>
      </c>
      <c r="KH84" s="44">
        <v>20</v>
      </c>
      <c r="KJ84"/>
      <c r="KK84"/>
      <c r="KL84"/>
      <c r="KM84"/>
      <c r="KN84"/>
      <c r="KO84"/>
      <c r="KQ84"/>
      <c r="KR84"/>
      <c r="KS84"/>
      <c r="KT84"/>
      <c r="KU84"/>
      <c r="KV84"/>
      <c r="KX84"/>
      <c r="KY84"/>
      <c r="KZ84"/>
      <c r="LA84"/>
      <c r="LB84"/>
      <c r="LC84"/>
      <c r="LD84"/>
    </row>
    <row r="85" spans="1:316" ht="15">
      <c r="A85" s="74" t="s">
        <v>245</v>
      </c>
      <c r="B85" s="74">
        <v>2014</v>
      </c>
      <c r="C85" s="74">
        <v>2016</v>
      </c>
      <c r="D85" s="89" t="str">
        <f t="shared" si="18"/>
        <v>Doug Williams, 2016</v>
      </c>
      <c r="E85" s="89" t="str">
        <f t="shared" si="19"/>
        <v>Doug Williams, 2016-2014</v>
      </c>
      <c r="F85" s="74">
        <v>23</v>
      </c>
      <c r="G85" s="74">
        <v>1</v>
      </c>
      <c r="H85" s="74">
        <v>4</v>
      </c>
      <c r="I85" s="75">
        <v>0.25</v>
      </c>
      <c r="J85" s="74">
        <v>21</v>
      </c>
      <c r="K85" s="74">
        <v>52</v>
      </c>
      <c r="L85" s="75">
        <v>0.40384615384615385</v>
      </c>
      <c r="M85" s="74">
        <v>4</v>
      </c>
      <c r="N85" s="74">
        <v>7</v>
      </c>
      <c r="O85" s="75">
        <v>0.5714285714285714</v>
      </c>
      <c r="P85" s="74">
        <v>49</v>
      </c>
      <c r="Q85" s="74">
        <v>10</v>
      </c>
      <c r="R85" s="74">
        <v>22</v>
      </c>
      <c r="S85" s="74">
        <v>32</v>
      </c>
      <c r="T85" s="74">
        <v>10</v>
      </c>
      <c r="U85" s="74">
        <v>4</v>
      </c>
      <c r="V85" s="74">
        <v>0</v>
      </c>
      <c r="W85" s="74">
        <v>25</v>
      </c>
      <c r="X85" s="74">
        <v>13</v>
      </c>
      <c r="Y85" s="76">
        <v>2.1304347826086958</v>
      </c>
      <c r="Z85" s="76">
        <v>0.43478260869565216</v>
      </c>
      <c r="AA85" s="76">
        <v>0.95652173913043481</v>
      </c>
      <c r="AB85" s="76">
        <v>1.3913043478260869</v>
      </c>
      <c r="AC85" s="76">
        <v>0.43478260869565216</v>
      </c>
      <c r="AD85" s="76">
        <v>0.17391304347826086</v>
      </c>
      <c r="AE85" s="76">
        <v>0</v>
      </c>
      <c r="AF85" s="76">
        <v>1.0869565217391304</v>
      </c>
      <c r="AG85" s="76">
        <v>0.56521739130434778</v>
      </c>
      <c r="AH85" s="69">
        <f t="shared" si="20"/>
        <v>0.17391304347826086</v>
      </c>
      <c r="AI85" s="69">
        <f t="shared" si="21"/>
        <v>0.30434782608695654</v>
      </c>
      <c r="AJ85" s="70">
        <f t="shared" si="22"/>
        <v>0.39285714285714285</v>
      </c>
      <c r="AK85" s="69">
        <f t="shared" si="23"/>
        <v>2.4347826086956523</v>
      </c>
      <c r="AM85" s="40" t="s">
        <v>1282</v>
      </c>
      <c r="AN85" s="40" t="s">
        <v>793</v>
      </c>
      <c r="AO85" s="61">
        <v>8.3333333333333339</v>
      </c>
      <c r="AP85" s="62">
        <v>0.63057324840764328</v>
      </c>
      <c r="AQ85" s="62">
        <v>0.47368421052631576</v>
      </c>
      <c r="AR85" s="44">
        <v>27</v>
      </c>
      <c r="AS85" s="44">
        <v>2022</v>
      </c>
      <c r="AT85" s="59"/>
      <c r="AU85" s="40" t="s">
        <v>426</v>
      </c>
      <c r="AV85" s="40" t="s">
        <v>390</v>
      </c>
      <c r="AW85" s="44">
        <v>193</v>
      </c>
      <c r="AX85" s="44">
        <v>0.40462427745664742</v>
      </c>
      <c r="AY85" s="44">
        <v>0.65909090909090906</v>
      </c>
      <c r="AZ85" s="44">
        <v>24</v>
      </c>
      <c r="BA85" s="44">
        <v>2007</v>
      </c>
      <c r="BB85" s="59"/>
      <c r="BC85" s="40" t="s">
        <v>466</v>
      </c>
      <c r="BD85" s="44">
        <v>2.0769230769230771</v>
      </c>
      <c r="BE85" s="44">
        <v>0.46938775510204084</v>
      </c>
      <c r="BF85" s="44">
        <v>0.5</v>
      </c>
      <c r="BG85" s="44">
        <v>26</v>
      </c>
      <c r="BH85" s="44">
        <v>54</v>
      </c>
      <c r="BJ85" s="40" t="s">
        <v>465</v>
      </c>
      <c r="BK85" s="44">
        <v>76</v>
      </c>
      <c r="BL85" s="44">
        <v>0.32222222222222224</v>
      </c>
      <c r="BM85" s="44">
        <v>0.58064516129032262</v>
      </c>
      <c r="BN85" s="44">
        <v>34</v>
      </c>
      <c r="BP85" s="40" t="s">
        <v>258</v>
      </c>
      <c r="BQ85" s="40" t="s">
        <v>250</v>
      </c>
      <c r="BR85" s="44">
        <v>4.1111111111111107</v>
      </c>
      <c r="BS85" s="44">
        <v>1.5925925925925926</v>
      </c>
      <c r="BT85" s="44">
        <v>2.5185185185185186</v>
      </c>
      <c r="BU85" s="44">
        <v>27</v>
      </c>
      <c r="BV85" s="44">
        <v>2016</v>
      </c>
      <c r="BX85" s="40" t="s">
        <v>1058</v>
      </c>
      <c r="BY85" s="40" t="s">
        <v>1030</v>
      </c>
      <c r="BZ85" s="44">
        <v>97</v>
      </c>
      <c r="CA85" s="44">
        <v>54</v>
      </c>
      <c r="CB85" s="44">
        <v>43</v>
      </c>
      <c r="CC85" s="44">
        <v>22</v>
      </c>
      <c r="CD85" s="44">
        <v>1995</v>
      </c>
      <c r="CF85" s="40" t="s">
        <v>753</v>
      </c>
      <c r="CG85" s="44">
        <v>1.4285714285714286</v>
      </c>
      <c r="CH85" s="44">
        <v>0.68571428571428572</v>
      </c>
      <c r="CI85" s="44">
        <v>0.74285714285714288</v>
      </c>
      <c r="CJ85" s="44">
        <v>35</v>
      </c>
      <c r="CK85" s="44">
        <v>50</v>
      </c>
      <c r="CL85" s="44">
        <v>24</v>
      </c>
      <c r="CM85" s="44">
        <v>26</v>
      </c>
      <c r="CO85" s="40" t="s">
        <v>1178</v>
      </c>
      <c r="CP85" s="44">
        <v>54</v>
      </c>
      <c r="CQ85" s="44">
        <v>23</v>
      </c>
      <c r="CR85" s="44">
        <v>31</v>
      </c>
      <c r="CS85" s="44">
        <v>40</v>
      </c>
      <c r="CU85" s="40" t="s">
        <v>1342</v>
      </c>
      <c r="CV85" s="40" t="s">
        <v>1266</v>
      </c>
      <c r="CW85" s="44">
        <v>1.9230769230769231</v>
      </c>
      <c r="CX85" s="44">
        <v>1.3461538461538463</v>
      </c>
      <c r="CY85" s="44">
        <v>26</v>
      </c>
      <c r="CZ85" s="44">
        <v>2023</v>
      </c>
      <c r="DB85" s="40" t="s">
        <v>1163</v>
      </c>
      <c r="DC85" s="40" t="s">
        <v>1156</v>
      </c>
      <c r="DD85" s="44">
        <v>44</v>
      </c>
      <c r="DE85" s="44">
        <v>18</v>
      </c>
      <c r="DF85" s="44">
        <v>21</v>
      </c>
      <c r="DG85" s="44">
        <v>1992</v>
      </c>
      <c r="DI85" s="40" t="s">
        <v>1157</v>
      </c>
      <c r="DJ85" s="44">
        <v>0.53846153846153844</v>
      </c>
      <c r="DK85" s="44">
        <v>0.92307692307692313</v>
      </c>
      <c r="DL85" s="44">
        <v>13</v>
      </c>
      <c r="DM85" s="44">
        <v>7</v>
      </c>
      <c r="DN85" s="44">
        <v>12</v>
      </c>
      <c r="DP85" s="40" t="s">
        <v>440</v>
      </c>
      <c r="DQ85" s="44">
        <v>18</v>
      </c>
      <c r="DR85" s="44">
        <v>63</v>
      </c>
      <c r="DS85" s="44">
        <v>13</v>
      </c>
      <c r="DU85" s="40" t="s">
        <v>1242</v>
      </c>
      <c r="DV85" s="40" t="s">
        <v>733</v>
      </c>
      <c r="DW85" s="44">
        <v>1.5238095238095237</v>
      </c>
      <c r="DX85" s="44">
        <v>1.5714285714285714</v>
      </c>
      <c r="DY85" s="44">
        <v>21</v>
      </c>
      <c r="DZ85" s="44">
        <v>2021</v>
      </c>
      <c r="EA85"/>
      <c r="EB85" s="40" t="s">
        <v>1102</v>
      </c>
      <c r="EC85" s="40" t="s">
        <v>1097</v>
      </c>
      <c r="ED85" s="44">
        <v>32</v>
      </c>
      <c r="EE85" s="44"/>
      <c r="EF85" s="44">
        <v>22</v>
      </c>
      <c r="EG85" s="44">
        <v>1994</v>
      </c>
      <c r="EI85" s="40" t="s">
        <v>439</v>
      </c>
      <c r="EJ85" s="44">
        <v>0.60784313725490191</v>
      </c>
      <c r="EK85" s="44">
        <v>0</v>
      </c>
      <c r="EL85" s="44">
        <v>51</v>
      </c>
      <c r="EM85" s="44">
        <v>31</v>
      </c>
      <c r="EN85" s="44"/>
      <c r="EP85" s="40" t="s">
        <v>939</v>
      </c>
      <c r="EQ85" s="44">
        <v>20</v>
      </c>
      <c r="ER85" s="44"/>
      <c r="ES85" s="44">
        <v>20</v>
      </c>
      <c r="ET85"/>
      <c r="EU85" s="40" t="s">
        <v>1232</v>
      </c>
      <c r="EV85" s="40" t="s">
        <v>792</v>
      </c>
      <c r="EW85" s="44">
        <v>5.8823529411764705E-2</v>
      </c>
      <c r="EX85" s="44">
        <v>0.47058823529411764</v>
      </c>
      <c r="EY85" s="44">
        <v>17</v>
      </c>
      <c r="EZ85" s="44">
        <v>2020</v>
      </c>
      <c r="FB85" s="40" t="s">
        <v>1297</v>
      </c>
      <c r="FC85" s="40" t="s">
        <v>1293</v>
      </c>
      <c r="FD85" s="44">
        <v>1</v>
      </c>
      <c r="FE85" s="44">
        <v>13</v>
      </c>
      <c r="FF85" s="44">
        <v>26</v>
      </c>
      <c r="FG85" s="44">
        <v>2022</v>
      </c>
      <c r="FI85" s="40" t="s">
        <v>687</v>
      </c>
      <c r="FJ85" s="44">
        <v>0</v>
      </c>
      <c r="FK85" s="44">
        <v>0</v>
      </c>
      <c r="FL85" s="44">
        <v>30</v>
      </c>
      <c r="FM85" s="44"/>
      <c r="FN85" s="44"/>
      <c r="FO85"/>
      <c r="FP85" s="40" t="s">
        <v>752</v>
      </c>
      <c r="FQ85" s="44"/>
      <c r="FR85" s="44">
        <v>2</v>
      </c>
      <c r="FS85" s="44">
        <v>17</v>
      </c>
      <c r="FU85" s="274" t="s">
        <v>1341</v>
      </c>
      <c r="FV85" s="274" t="s">
        <v>1262</v>
      </c>
      <c r="FW85" s="294">
        <v>0.30985915492957744</v>
      </c>
      <c r="FX85" s="281">
        <v>2.7307692307692308</v>
      </c>
      <c r="FY85" s="281">
        <v>0.84615384615384615</v>
      </c>
      <c r="FZ85" s="281">
        <v>26</v>
      </c>
      <c r="GA85" s="281">
        <v>2023</v>
      </c>
      <c r="GB85" s="281">
        <v>22</v>
      </c>
      <c r="GC85" s="282">
        <v>71</v>
      </c>
      <c r="GJ85" s="274" t="s">
        <v>1034</v>
      </c>
      <c r="GK85" s="274" t="s">
        <v>998</v>
      </c>
      <c r="GL85" s="280">
        <v>0.25490196078431371</v>
      </c>
      <c r="GM85" s="281">
        <v>0.59090909090909094</v>
      </c>
      <c r="GN85" s="281">
        <v>2.3181818181818183</v>
      </c>
      <c r="GO85" s="281">
        <v>1996</v>
      </c>
      <c r="GP85" s="281">
        <v>13</v>
      </c>
      <c r="GQ85" s="282">
        <v>51</v>
      </c>
      <c r="GS85" s="274" t="s">
        <v>1034</v>
      </c>
      <c r="GT85" s="274" t="s">
        <v>998</v>
      </c>
      <c r="GU85" s="280">
        <v>0.25490196078431371</v>
      </c>
      <c r="GV85" s="281">
        <v>13</v>
      </c>
      <c r="GW85" s="281">
        <v>51</v>
      </c>
      <c r="GX85" s="282">
        <v>1996</v>
      </c>
      <c r="GZ85" s="40" t="s">
        <v>962</v>
      </c>
      <c r="HA85" s="44">
        <v>11</v>
      </c>
      <c r="HB85" s="44">
        <v>28</v>
      </c>
      <c r="HC85" s="44">
        <v>75</v>
      </c>
      <c r="HD85" s="44">
        <v>158</v>
      </c>
      <c r="HE85" s="44">
        <v>43</v>
      </c>
      <c r="HF85" s="44">
        <v>60</v>
      </c>
      <c r="HG85" s="44">
        <v>86</v>
      </c>
      <c r="HH85" s="44">
        <v>186</v>
      </c>
      <c r="HI85" s="44">
        <v>33</v>
      </c>
      <c r="HJ85" s="44">
        <v>0.39285714285714285</v>
      </c>
      <c r="HK85" s="44">
        <v>0.46236559139784944</v>
      </c>
      <c r="HL85" s="44">
        <v>0.71666666666666667</v>
      </c>
      <c r="HM85" s="44">
        <v>0.33333333333333331</v>
      </c>
      <c r="HN85" s="44">
        <v>0.84848484848484851</v>
      </c>
      <c r="HO85" s="44">
        <v>2.606060606060606</v>
      </c>
      <c r="HP85" s="44">
        <v>5.6363636363636367</v>
      </c>
      <c r="HQ85" s="44">
        <v>1.303030303030303</v>
      </c>
      <c r="HR85" s="44">
        <v>1.8181818181818181</v>
      </c>
      <c r="HS85"/>
      <c r="HT85"/>
      <c r="HU85"/>
      <c r="HV85"/>
      <c r="IB85" s="40" t="s">
        <v>539</v>
      </c>
      <c r="IC85" s="44">
        <v>0.32653061224489793</v>
      </c>
      <c r="ID85" s="44">
        <v>0.26229508196721313</v>
      </c>
      <c r="IE85" s="44">
        <v>0.80327868852459017</v>
      </c>
      <c r="IF85" s="44">
        <v>61</v>
      </c>
      <c r="IG85" s="44">
        <v>16</v>
      </c>
      <c r="IH85" s="44">
        <v>49</v>
      </c>
      <c r="IJ85" s="40" t="s">
        <v>1060</v>
      </c>
      <c r="IK85" s="88">
        <v>0.39743589743589741</v>
      </c>
      <c r="IL85" s="44">
        <v>0.64583333333333337</v>
      </c>
      <c r="IM85" s="44">
        <v>1.625</v>
      </c>
      <c r="IN85" s="44">
        <v>48</v>
      </c>
      <c r="IO85" s="44">
        <v>31</v>
      </c>
      <c r="IP85" s="44">
        <v>78</v>
      </c>
      <c r="IR85" s="40" t="s">
        <v>1344</v>
      </c>
      <c r="IS85" s="40" t="s">
        <v>1292</v>
      </c>
      <c r="IT85" s="44">
        <v>0.4358974358974359</v>
      </c>
      <c r="IU85" s="44">
        <v>3.2692307692307692</v>
      </c>
      <c r="IV85" s="44">
        <v>7.5</v>
      </c>
      <c r="IW85" s="44">
        <v>26</v>
      </c>
      <c r="IX85" s="44">
        <v>2023</v>
      </c>
      <c r="IY85" s="44">
        <v>85</v>
      </c>
      <c r="IZ85" s="44">
        <v>195</v>
      </c>
      <c r="JA85"/>
      <c r="JB85" s="40" t="s">
        <v>1135</v>
      </c>
      <c r="JC85" s="40" t="s">
        <v>1127</v>
      </c>
      <c r="JD85" s="44">
        <v>0.42424242424242425</v>
      </c>
      <c r="JE85" s="44">
        <v>1.2727272727272727</v>
      </c>
      <c r="JF85" s="44">
        <v>3</v>
      </c>
      <c r="JG85" s="44">
        <v>1993</v>
      </c>
      <c r="JH85" s="44">
        <v>28</v>
      </c>
      <c r="JI85" s="44">
        <v>66</v>
      </c>
      <c r="JL85" s="40" t="s">
        <v>451</v>
      </c>
      <c r="JM85" s="40" t="s">
        <v>452</v>
      </c>
      <c r="JN85" s="44">
        <v>0.3783783783783784</v>
      </c>
      <c r="JO85" s="44">
        <v>1.1666666666666667</v>
      </c>
      <c r="JP85" s="44">
        <v>3.0833333333333335</v>
      </c>
      <c r="JQ85" s="44">
        <v>2010</v>
      </c>
      <c r="JR85" s="44">
        <v>12</v>
      </c>
      <c r="JS85" s="44">
        <v>14</v>
      </c>
      <c r="JT85" s="44">
        <v>37</v>
      </c>
      <c r="JU85"/>
      <c r="JV85" s="40" t="s">
        <v>981</v>
      </c>
      <c r="JW85" s="40" t="s">
        <v>963</v>
      </c>
      <c r="JX85" s="44">
        <v>0.58620689655172409</v>
      </c>
      <c r="JY85" s="44">
        <v>0.70833333333333337</v>
      </c>
      <c r="JZ85" s="44">
        <v>1.2083333333333333</v>
      </c>
      <c r="KA85" s="44">
        <v>1998</v>
      </c>
      <c r="KB85" s="44">
        <v>17</v>
      </c>
      <c r="KC85" s="44">
        <v>29</v>
      </c>
      <c r="KF85" s="40" t="s">
        <v>251</v>
      </c>
      <c r="KG85" s="61">
        <v>4.5344751866490993</v>
      </c>
      <c r="KH85" s="44">
        <v>75</v>
      </c>
      <c r="KJ85"/>
      <c r="KK85"/>
      <c r="KL85"/>
      <c r="KM85"/>
      <c r="KN85"/>
      <c r="KO85"/>
      <c r="KQ85"/>
      <c r="KR85"/>
      <c r="KS85"/>
      <c r="KT85"/>
      <c r="KU85"/>
      <c r="KV85"/>
      <c r="KX85"/>
      <c r="KY85"/>
      <c r="KZ85"/>
      <c r="LA85"/>
      <c r="LB85"/>
      <c r="LC85"/>
      <c r="LD85"/>
    </row>
    <row r="86" spans="1:316" ht="15">
      <c r="A86" s="74" t="s">
        <v>299</v>
      </c>
      <c r="B86" s="74">
        <v>2014</v>
      </c>
      <c r="C86" s="74">
        <v>2014</v>
      </c>
      <c r="D86" s="89" t="str">
        <f t="shared" si="18"/>
        <v>Wyatt Burr, 2014</v>
      </c>
      <c r="E86" s="89" t="str">
        <f t="shared" si="19"/>
        <v>Wyatt Burr, 2014-2014</v>
      </c>
      <c r="F86" s="74">
        <v>30</v>
      </c>
      <c r="G86" s="74">
        <v>0</v>
      </c>
      <c r="H86" s="74">
        <v>2</v>
      </c>
      <c r="I86" s="75">
        <v>0</v>
      </c>
      <c r="J86" s="74">
        <v>143</v>
      </c>
      <c r="K86" s="74">
        <v>274</v>
      </c>
      <c r="L86" s="75">
        <v>0.52189781021897808</v>
      </c>
      <c r="M86" s="74">
        <v>121</v>
      </c>
      <c r="N86" s="74">
        <v>162</v>
      </c>
      <c r="O86" s="75">
        <v>0.74691358024691357</v>
      </c>
      <c r="P86" s="74">
        <v>407</v>
      </c>
      <c r="Q86" s="74">
        <v>115</v>
      </c>
      <c r="R86" s="74">
        <v>164</v>
      </c>
      <c r="S86" s="74">
        <v>279</v>
      </c>
      <c r="T86" s="74">
        <v>74</v>
      </c>
      <c r="U86" s="74">
        <v>55</v>
      </c>
      <c r="V86" s="74">
        <v>11</v>
      </c>
      <c r="W86" s="74">
        <v>57</v>
      </c>
      <c r="X86" s="74">
        <v>62</v>
      </c>
      <c r="Y86" s="76">
        <v>13.566666666666666</v>
      </c>
      <c r="Z86" s="76">
        <v>3.8333333333333335</v>
      </c>
      <c r="AA86" s="76">
        <v>5.4666666666666668</v>
      </c>
      <c r="AB86" s="76">
        <v>9.3000000000000007</v>
      </c>
      <c r="AC86" s="76">
        <v>2.4666666666666668</v>
      </c>
      <c r="AD86" s="76">
        <v>1.8333333333333333</v>
      </c>
      <c r="AE86" s="76">
        <v>0.36666666666666664</v>
      </c>
      <c r="AF86" s="76">
        <v>1.9</v>
      </c>
      <c r="AG86" s="76">
        <v>2.0666666666666669</v>
      </c>
      <c r="AH86" s="69">
        <f t="shared" si="20"/>
        <v>6.6666666666666666E-2</v>
      </c>
      <c r="AI86" s="69">
        <f t="shared" si="21"/>
        <v>5.4</v>
      </c>
      <c r="AJ86" s="70">
        <f t="shared" si="22"/>
        <v>0.51811594202898548</v>
      </c>
      <c r="AK86" s="69">
        <f t="shared" si="23"/>
        <v>9.1999999999999993</v>
      </c>
      <c r="AM86" s="40" t="s">
        <v>1036</v>
      </c>
      <c r="AN86" s="40" t="s">
        <v>1029</v>
      </c>
      <c r="AO86" s="61">
        <v>8.0476190476190474</v>
      </c>
      <c r="AP86" s="62">
        <v>0.29559748427672955</v>
      </c>
      <c r="AQ86" s="62">
        <v>0.68</v>
      </c>
      <c r="AR86" s="44">
        <v>21</v>
      </c>
      <c r="AS86" s="44">
        <v>1996</v>
      </c>
      <c r="AT86" s="59"/>
      <c r="AU86" s="40" t="s">
        <v>1061</v>
      </c>
      <c r="AV86" s="40" t="s">
        <v>1003</v>
      </c>
      <c r="AW86" s="44">
        <v>191</v>
      </c>
      <c r="AX86" s="44">
        <v>0.38071065989847713</v>
      </c>
      <c r="AY86" s="44">
        <v>0.39726027397260272</v>
      </c>
      <c r="AZ86" s="44">
        <v>21</v>
      </c>
      <c r="BA86" s="44">
        <v>1995</v>
      </c>
      <c r="BB86" s="59"/>
      <c r="BC86" s="40" t="s">
        <v>1294</v>
      </c>
      <c r="BD86" s="44">
        <v>2</v>
      </c>
      <c r="BE86" s="44">
        <v>0.34285714285714286</v>
      </c>
      <c r="BF86" s="44">
        <v>0.5625</v>
      </c>
      <c r="BG86" s="44">
        <v>34</v>
      </c>
      <c r="BH86" s="44">
        <v>68</v>
      </c>
      <c r="BJ86" s="40" t="s">
        <v>1180</v>
      </c>
      <c r="BK86" s="44">
        <v>73</v>
      </c>
      <c r="BL86" s="44">
        <v>0.31325301204819278</v>
      </c>
      <c r="BM86" s="44">
        <v>0.41463414634146339</v>
      </c>
      <c r="BN86" s="44">
        <v>41</v>
      </c>
      <c r="BP86" s="40" t="s">
        <v>1036</v>
      </c>
      <c r="BQ86" s="40" t="s">
        <v>1029</v>
      </c>
      <c r="BR86" s="44">
        <v>4.0952380952380949</v>
      </c>
      <c r="BS86" s="44">
        <v>0.80952380952380953</v>
      </c>
      <c r="BT86" s="44">
        <v>3.2857142857142856</v>
      </c>
      <c r="BU86" s="44">
        <v>21</v>
      </c>
      <c r="BV86" s="44">
        <v>1996</v>
      </c>
      <c r="BX86" s="40" t="s">
        <v>977</v>
      </c>
      <c r="BY86" s="40" t="s">
        <v>964</v>
      </c>
      <c r="BZ86" s="44">
        <v>96</v>
      </c>
      <c r="CA86" s="44">
        <v>25</v>
      </c>
      <c r="CB86" s="44">
        <v>71</v>
      </c>
      <c r="CC86" s="44">
        <v>23</v>
      </c>
      <c r="CD86" s="44">
        <v>1998</v>
      </c>
      <c r="CF86" s="40" t="s">
        <v>539</v>
      </c>
      <c r="CG86" s="44">
        <v>1.4262295081967213</v>
      </c>
      <c r="CH86" s="44">
        <v>0.57377049180327866</v>
      </c>
      <c r="CI86" s="44">
        <v>0.85245901639344257</v>
      </c>
      <c r="CJ86" s="44">
        <v>61</v>
      </c>
      <c r="CK86" s="44">
        <v>87</v>
      </c>
      <c r="CL86" s="44">
        <v>35</v>
      </c>
      <c r="CM86" s="44">
        <v>52</v>
      </c>
      <c r="CO86" s="40" t="s">
        <v>436</v>
      </c>
      <c r="CP86" s="44">
        <v>52</v>
      </c>
      <c r="CQ86" s="44">
        <v>17</v>
      </c>
      <c r="CR86" s="44">
        <v>35</v>
      </c>
      <c r="CS86" s="44">
        <v>51</v>
      </c>
      <c r="CU86" s="40" t="s">
        <v>1007</v>
      </c>
      <c r="CV86" s="40" t="s">
        <v>1002</v>
      </c>
      <c r="CW86" s="44">
        <v>1.9130434782608696</v>
      </c>
      <c r="CX86" s="44">
        <v>1.1304347826086956</v>
      </c>
      <c r="CY86" s="44">
        <v>23</v>
      </c>
      <c r="CZ86" s="44">
        <v>1997</v>
      </c>
      <c r="DB86" s="40" t="s">
        <v>1244</v>
      </c>
      <c r="DC86" s="40" t="s">
        <v>794</v>
      </c>
      <c r="DD86" s="44">
        <v>44</v>
      </c>
      <c r="DE86" s="44">
        <v>14</v>
      </c>
      <c r="DF86" s="44">
        <v>21</v>
      </c>
      <c r="DG86" s="44">
        <v>2021</v>
      </c>
      <c r="DI86" s="40" t="s">
        <v>793</v>
      </c>
      <c r="DJ86" s="44">
        <v>0.52631578947368418</v>
      </c>
      <c r="DK86" s="44">
        <v>0.56578947368421051</v>
      </c>
      <c r="DL86" s="44">
        <v>76</v>
      </c>
      <c r="DM86" s="44">
        <v>40</v>
      </c>
      <c r="DN86" s="44">
        <v>43</v>
      </c>
      <c r="DP86" s="40" t="s">
        <v>134</v>
      </c>
      <c r="DQ86" s="44">
        <v>18</v>
      </c>
      <c r="DR86" s="44">
        <v>23</v>
      </c>
      <c r="DS86" s="44">
        <v>45</v>
      </c>
      <c r="DU86" s="40" t="s">
        <v>532</v>
      </c>
      <c r="DV86" s="40" t="s">
        <v>533</v>
      </c>
      <c r="DW86" s="44">
        <v>1.52</v>
      </c>
      <c r="DX86" s="44">
        <v>2.52</v>
      </c>
      <c r="DY86" s="44">
        <v>25</v>
      </c>
      <c r="DZ86" s="44">
        <v>2017</v>
      </c>
      <c r="EA86"/>
      <c r="EB86" s="40" t="s">
        <v>331</v>
      </c>
      <c r="EC86" s="40" t="s">
        <v>277</v>
      </c>
      <c r="ED86" s="44">
        <v>32</v>
      </c>
      <c r="EE86" s="44">
        <v>40</v>
      </c>
      <c r="EF86" s="44">
        <v>29</v>
      </c>
      <c r="EG86" s="44">
        <v>2013</v>
      </c>
      <c r="EI86" s="40" t="s">
        <v>1031</v>
      </c>
      <c r="EJ86" s="44">
        <v>0.58620689655172409</v>
      </c>
      <c r="EK86" s="44">
        <v>0</v>
      </c>
      <c r="EL86" s="44">
        <v>29</v>
      </c>
      <c r="EM86" s="44">
        <v>17</v>
      </c>
      <c r="EN86" s="44"/>
      <c r="EP86" s="40" t="s">
        <v>923</v>
      </c>
      <c r="EQ86" s="44">
        <v>20</v>
      </c>
      <c r="ER86" s="44"/>
      <c r="ES86" s="44">
        <v>32</v>
      </c>
      <c r="ET86"/>
      <c r="EU86" s="40" t="s">
        <v>805</v>
      </c>
      <c r="EV86" s="40" t="s">
        <v>690</v>
      </c>
      <c r="EW86" s="44">
        <v>5.5555555555555552E-2</v>
      </c>
      <c r="EX86" s="44">
        <v>0.3888888888888889</v>
      </c>
      <c r="EY86" s="44">
        <v>18</v>
      </c>
      <c r="EZ86" s="44">
        <v>2019</v>
      </c>
      <c r="FB86" s="40" t="s">
        <v>369</v>
      </c>
      <c r="FC86" s="40" t="s">
        <v>325</v>
      </c>
      <c r="FD86" s="44">
        <v>1</v>
      </c>
      <c r="FE86" s="44">
        <v>16</v>
      </c>
      <c r="FF86" s="44">
        <v>17</v>
      </c>
      <c r="FG86" s="44">
        <v>2010</v>
      </c>
      <c r="FI86" s="40" t="s">
        <v>472</v>
      </c>
      <c r="FJ86" s="44">
        <v>0</v>
      </c>
      <c r="FK86" s="44">
        <v>0.8571428571428571</v>
      </c>
      <c r="FL86" s="44">
        <v>63</v>
      </c>
      <c r="FM86" s="44"/>
      <c r="FN86" s="44">
        <v>54</v>
      </c>
      <c r="FO86"/>
      <c r="FP86" s="40" t="s">
        <v>963</v>
      </c>
      <c r="FQ86" s="44"/>
      <c r="FR86" s="44"/>
      <c r="FS86" s="44">
        <v>24</v>
      </c>
      <c r="FU86" s="274" t="s">
        <v>540</v>
      </c>
      <c r="FV86" s="274" t="s">
        <v>129</v>
      </c>
      <c r="FW86" s="294">
        <v>0.30952380952380953</v>
      </c>
      <c r="FX86" s="281">
        <v>2.625</v>
      </c>
      <c r="FY86" s="281">
        <v>0.8125</v>
      </c>
      <c r="FZ86" s="281">
        <v>16</v>
      </c>
      <c r="GA86" s="281">
        <v>2017</v>
      </c>
      <c r="GB86" s="281">
        <v>13</v>
      </c>
      <c r="GC86" s="282">
        <v>42</v>
      </c>
      <c r="GJ86" s="274" t="s">
        <v>537</v>
      </c>
      <c r="GK86" s="274" t="s">
        <v>900</v>
      </c>
      <c r="GL86" s="280">
        <v>0.25</v>
      </c>
      <c r="GM86" s="281">
        <v>0.36842105263157893</v>
      </c>
      <c r="GN86" s="281">
        <v>1.4736842105263157</v>
      </c>
      <c r="GO86" s="281">
        <v>2017</v>
      </c>
      <c r="GP86" s="281">
        <v>7</v>
      </c>
      <c r="GQ86" s="282">
        <v>28</v>
      </c>
      <c r="GS86" s="274" t="s">
        <v>537</v>
      </c>
      <c r="GT86" s="274" t="s">
        <v>900</v>
      </c>
      <c r="GU86" s="280">
        <v>0.25</v>
      </c>
      <c r="GV86" s="281">
        <v>7</v>
      </c>
      <c r="GW86" s="281">
        <v>28</v>
      </c>
      <c r="GX86" s="282">
        <v>2017</v>
      </c>
      <c r="GZ86" s="40" t="s">
        <v>969</v>
      </c>
      <c r="HA86" s="44">
        <v>2</v>
      </c>
      <c r="HB86" s="44">
        <v>8</v>
      </c>
      <c r="HC86" s="44">
        <v>81</v>
      </c>
      <c r="HD86" s="44">
        <v>164</v>
      </c>
      <c r="HE86" s="44">
        <v>50</v>
      </c>
      <c r="HF86" s="44">
        <v>103</v>
      </c>
      <c r="HG86" s="44">
        <v>83</v>
      </c>
      <c r="HH86" s="44">
        <v>172</v>
      </c>
      <c r="HI86" s="44">
        <v>24</v>
      </c>
      <c r="HJ86" s="44">
        <v>0.25</v>
      </c>
      <c r="HK86" s="44">
        <v>0.48255813953488375</v>
      </c>
      <c r="HL86" s="44">
        <v>0.4854368932038835</v>
      </c>
      <c r="HM86" s="44">
        <v>8.3333333333333329E-2</v>
      </c>
      <c r="HN86" s="44">
        <v>0.33333333333333331</v>
      </c>
      <c r="HO86" s="44">
        <v>3.4583333333333335</v>
      </c>
      <c r="HP86" s="44">
        <v>7.166666666666667</v>
      </c>
      <c r="HQ86" s="44">
        <v>2.0833333333333335</v>
      </c>
      <c r="HR86" s="44">
        <v>4.291666666666667</v>
      </c>
      <c r="HS86"/>
      <c r="HT86"/>
      <c r="HU86"/>
      <c r="HV86"/>
      <c r="IB86" s="40" t="s">
        <v>465</v>
      </c>
      <c r="IC86" s="44">
        <v>0.32222222222222224</v>
      </c>
      <c r="ID86" s="44">
        <v>0.8529411764705882</v>
      </c>
      <c r="IE86" s="44">
        <v>2.6470588235294117</v>
      </c>
      <c r="IF86" s="44">
        <v>34</v>
      </c>
      <c r="IG86" s="44">
        <v>29</v>
      </c>
      <c r="IH86" s="44">
        <v>90</v>
      </c>
      <c r="IJ86" s="40" t="s">
        <v>130</v>
      </c>
      <c r="IK86" s="88">
        <v>0.39094650205761317</v>
      </c>
      <c r="IL86" s="44">
        <v>0.88785046728971961</v>
      </c>
      <c r="IM86" s="44">
        <v>2.2710280373831777</v>
      </c>
      <c r="IN86" s="44">
        <v>107</v>
      </c>
      <c r="IO86" s="44">
        <v>95</v>
      </c>
      <c r="IP86" s="44">
        <v>243</v>
      </c>
      <c r="IR86" s="40" t="s">
        <v>1283</v>
      </c>
      <c r="IS86" s="40" t="s">
        <v>794</v>
      </c>
      <c r="IT86" s="44">
        <v>0.43568464730290457</v>
      </c>
      <c r="IU86" s="44">
        <v>3.8888888888888888</v>
      </c>
      <c r="IV86" s="44">
        <v>8.9259259259259256</v>
      </c>
      <c r="IW86" s="44">
        <v>27</v>
      </c>
      <c r="IX86" s="44">
        <v>2022</v>
      </c>
      <c r="IY86" s="44">
        <v>105</v>
      </c>
      <c r="IZ86" s="44">
        <v>241</v>
      </c>
      <c r="JA86"/>
      <c r="JB86" s="40" t="s">
        <v>1104</v>
      </c>
      <c r="JC86" s="40" t="s">
        <v>1094</v>
      </c>
      <c r="JD86" s="44">
        <v>0.42307692307692307</v>
      </c>
      <c r="JE86" s="44">
        <v>1.9130434782608696</v>
      </c>
      <c r="JF86" s="44">
        <v>4.5217391304347823</v>
      </c>
      <c r="JG86" s="44">
        <v>1994</v>
      </c>
      <c r="JH86" s="44">
        <v>44</v>
      </c>
      <c r="JI86" s="44">
        <v>104</v>
      </c>
      <c r="JL86" s="40" t="s">
        <v>445</v>
      </c>
      <c r="JM86" s="40" t="s">
        <v>446</v>
      </c>
      <c r="JN86" s="44">
        <v>0.35714285714285715</v>
      </c>
      <c r="JO86" s="44">
        <v>0.20833333333333334</v>
      </c>
      <c r="JP86" s="44">
        <v>0.58333333333333337</v>
      </c>
      <c r="JQ86" s="44">
        <v>2009</v>
      </c>
      <c r="JR86" s="44">
        <v>24</v>
      </c>
      <c r="JS86" s="44">
        <v>5</v>
      </c>
      <c r="JT86" s="44">
        <v>14</v>
      </c>
      <c r="JU86"/>
      <c r="JV86" s="40" t="s">
        <v>1038</v>
      </c>
      <c r="JW86" s="40" t="s">
        <v>1030</v>
      </c>
      <c r="JX86" s="44">
        <v>0.58441558441558439</v>
      </c>
      <c r="JY86" s="44">
        <v>2.6470588235294117</v>
      </c>
      <c r="JZ86" s="44">
        <v>4.5294117647058822</v>
      </c>
      <c r="KA86" s="44">
        <v>1996</v>
      </c>
      <c r="KB86" s="44">
        <v>45</v>
      </c>
      <c r="KC86" s="44">
        <v>77</v>
      </c>
      <c r="KF86" s="40" t="s">
        <v>963</v>
      </c>
      <c r="KG86" s="61">
        <v>4.5</v>
      </c>
      <c r="KH86" s="44">
        <v>24</v>
      </c>
      <c r="KJ86"/>
      <c r="KK86"/>
      <c r="KL86"/>
      <c r="KM86"/>
      <c r="KN86"/>
      <c r="KO86"/>
      <c r="KQ86"/>
      <c r="KR86"/>
      <c r="KS86"/>
      <c r="KT86"/>
      <c r="KU86"/>
      <c r="KV86"/>
      <c r="KX86"/>
      <c r="KY86"/>
      <c r="KZ86"/>
      <c r="LA86"/>
      <c r="LB86"/>
      <c r="LC86"/>
      <c r="LD86"/>
    </row>
    <row r="87" spans="1:316" ht="15">
      <c r="A87" s="74" t="s">
        <v>300</v>
      </c>
      <c r="B87" s="74">
        <v>2014</v>
      </c>
      <c r="C87" s="74">
        <v>2015</v>
      </c>
      <c r="D87" s="89" t="str">
        <f t="shared" si="18"/>
        <v>Davis Butts, 2015</v>
      </c>
      <c r="E87" s="89" t="str">
        <f t="shared" si="19"/>
        <v>Davis Butts, 2015-2014</v>
      </c>
      <c r="F87" s="74">
        <v>29</v>
      </c>
      <c r="G87" s="74">
        <v>0</v>
      </c>
      <c r="H87" s="74">
        <v>0</v>
      </c>
      <c r="I87" s="75" t="s">
        <v>120</v>
      </c>
      <c r="J87" s="74">
        <v>69</v>
      </c>
      <c r="K87" s="74">
        <v>185</v>
      </c>
      <c r="L87" s="75">
        <v>0.37297297297297299</v>
      </c>
      <c r="M87" s="74">
        <v>35</v>
      </c>
      <c r="N87" s="74">
        <v>64</v>
      </c>
      <c r="O87" s="75">
        <v>0.546875</v>
      </c>
      <c r="P87" s="74">
        <v>173</v>
      </c>
      <c r="Q87" s="74">
        <v>51</v>
      </c>
      <c r="R87" s="74">
        <v>70</v>
      </c>
      <c r="S87" s="74">
        <v>121</v>
      </c>
      <c r="T87" s="74">
        <v>25</v>
      </c>
      <c r="U87" s="74">
        <v>19</v>
      </c>
      <c r="V87" s="74">
        <v>4</v>
      </c>
      <c r="W87" s="74">
        <v>49</v>
      </c>
      <c r="X87" s="74">
        <v>73</v>
      </c>
      <c r="Y87" s="76">
        <v>5.9655172413793105</v>
      </c>
      <c r="Z87" s="76">
        <v>1.7586206896551724</v>
      </c>
      <c r="AA87" s="76">
        <v>2.4137931034482758</v>
      </c>
      <c r="AB87" s="76">
        <v>4.1724137931034484</v>
      </c>
      <c r="AC87" s="76">
        <v>0.86206896551724133</v>
      </c>
      <c r="AD87" s="76">
        <v>0.65517241379310343</v>
      </c>
      <c r="AE87" s="76">
        <v>0.13793103448275862</v>
      </c>
      <c r="AF87" s="76">
        <v>1.6896551724137931</v>
      </c>
      <c r="AG87" s="76">
        <v>2.5172413793103448</v>
      </c>
      <c r="AH87" s="69">
        <f t="shared" si="20"/>
        <v>0</v>
      </c>
      <c r="AI87" s="69">
        <f t="shared" si="21"/>
        <v>2.2068965517241379</v>
      </c>
      <c r="AJ87" s="70">
        <f t="shared" si="22"/>
        <v>0.37297297297297299</v>
      </c>
      <c r="AK87" s="69">
        <f t="shared" si="23"/>
        <v>6.3793103448275863</v>
      </c>
      <c r="AM87" s="40" t="s">
        <v>426</v>
      </c>
      <c r="AN87" s="40" t="s">
        <v>390</v>
      </c>
      <c r="AO87" s="61">
        <v>8.0416666666666661</v>
      </c>
      <c r="AP87" s="62">
        <v>0.40462427745664742</v>
      </c>
      <c r="AQ87" s="62">
        <v>0.65909090909090906</v>
      </c>
      <c r="AR87" s="44">
        <v>24</v>
      </c>
      <c r="AS87" s="44">
        <v>2007</v>
      </c>
      <c r="AT87" s="59"/>
      <c r="AU87" s="40" t="s">
        <v>257</v>
      </c>
      <c r="AV87" s="40" t="s">
        <v>131</v>
      </c>
      <c r="AW87" s="44">
        <v>191</v>
      </c>
      <c r="AX87" s="44">
        <v>0.38068181818181818</v>
      </c>
      <c r="AY87" s="44">
        <v>0.71875</v>
      </c>
      <c r="AZ87" s="44">
        <v>27</v>
      </c>
      <c r="BA87" s="44">
        <v>2016</v>
      </c>
      <c r="BB87" s="59"/>
      <c r="BC87" s="40" t="s">
        <v>1093</v>
      </c>
      <c r="BD87" s="44">
        <v>1.9333333333333333</v>
      </c>
      <c r="BE87" s="44">
        <v>0.30555555555555558</v>
      </c>
      <c r="BF87" s="44">
        <v>0.31818181818181818</v>
      </c>
      <c r="BG87" s="44">
        <v>15</v>
      </c>
      <c r="BH87" s="44">
        <v>29</v>
      </c>
      <c r="BJ87" s="40" t="s">
        <v>939</v>
      </c>
      <c r="BK87" s="44">
        <v>71</v>
      </c>
      <c r="BL87" s="44">
        <v>0.20481927710843373</v>
      </c>
      <c r="BM87" s="44">
        <v>0.65384615384615385</v>
      </c>
      <c r="BN87" s="44">
        <v>20</v>
      </c>
      <c r="BP87" s="40" t="s">
        <v>445</v>
      </c>
      <c r="BQ87" s="40" t="s">
        <v>446</v>
      </c>
      <c r="BR87" s="44">
        <v>4.083333333333333</v>
      </c>
      <c r="BS87" s="44">
        <v>1.3333333333333333</v>
      </c>
      <c r="BT87" s="44">
        <v>2.75</v>
      </c>
      <c r="BU87" s="44">
        <v>24</v>
      </c>
      <c r="BV87" s="44">
        <v>2009</v>
      </c>
      <c r="BX87" s="40" t="s">
        <v>1343</v>
      </c>
      <c r="BY87" s="40" t="s">
        <v>1293</v>
      </c>
      <c r="BZ87" s="44">
        <v>95</v>
      </c>
      <c r="CA87" s="44">
        <v>40</v>
      </c>
      <c r="CB87" s="44">
        <v>55</v>
      </c>
      <c r="CC87" s="44">
        <v>26</v>
      </c>
      <c r="CD87" s="44">
        <v>2023</v>
      </c>
      <c r="CF87" s="40" t="s">
        <v>330</v>
      </c>
      <c r="CG87" s="44">
        <v>1.4230769230769231</v>
      </c>
      <c r="CH87" s="44">
        <v>0.48717948717948717</v>
      </c>
      <c r="CI87" s="44">
        <v>0.9358974358974359</v>
      </c>
      <c r="CJ87" s="44">
        <v>78</v>
      </c>
      <c r="CK87" s="44">
        <v>111</v>
      </c>
      <c r="CL87" s="44">
        <v>38</v>
      </c>
      <c r="CM87" s="44">
        <v>73</v>
      </c>
      <c r="CO87" s="40" t="s">
        <v>753</v>
      </c>
      <c r="CP87" s="44">
        <v>50</v>
      </c>
      <c r="CQ87" s="44">
        <v>24</v>
      </c>
      <c r="CR87" s="44">
        <v>26</v>
      </c>
      <c r="CS87" s="44">
        <v>35</v>
      </c>
      <c r="CU87" s="40" t="s">
        <v>1183</v>
      </c>
      <c r="CV87" s="40" t="s">
        <v>1126</v>
      </c>
      <c r="CW87" s="44">
        <v>1.9130434782608696</v>
      </c>
      <c r="CX87" s="44">
        <v>2.2173913043478262</v>
      </c>
      <c r="CY87" s="44">
        <v>23</v>
      </c>
      <c r="CZ87" s="44">
        <v>1991</v>
      </c>
      <c r="DB87" s="40" t="s">
        <v>1183</v>
      </c>
      <c r="DC87" s="40" t="s">
        <v>1126</v>
      </c>
      <c r="DD87" s="44">
        <v>44</v>
      </c>
      <c r="DE87" s="44">
        <v>51</v>
      </c>
      <c r="DF87" s="44">
        <v>23</v>
      </c>
      <c r="DG87" s="44">
        <v>1991</v>
      </c>
      <c r="DI87" s="40" t="s">
        <v>536</v>
      </c>
      <c r="DJ87" s="44">
        <v>0.50649350649350644</v>
      </c>
      <c r="DK87" s="44">
        <v>0.58441558441558439</v>
      </c>
      <c r="DL87" s="44">
        <v>77</v>
      </c>
      <c r="DM87" s="44">
        <v>39</v>
      </c>
      <c r="DN87" s="44">
        <v>45</v>
      </c>
      <c r="DP87" s="40" t="s">
        <v>467</v>
      </c>
      <c r="DQ87" s="44">
        <v>16</v>
      </c>
      <c r="DR87" s="44">
        <v>26</v>
      </c>
      <c r="DS87" s="44">
        <v>45</v>
      </c>
      <c r="DU87" s="40" t="s">
        <v>798</v>
      </c>
      <c r="DV87" s="40" t="s">
        <v>732</v>
      </c>
      <c r="DW87" s="44">
        <v>1.5185185185185186</v>
      </c>
      <c r="DX87" s="44">
        <v>1.4444444444444444</v>
      </c>
      <c r="DY87" s="44">
        <v>27</v>
      </c>
      <c r="DZ87" s="44">
        <v>2019</v>
      </c>
      <c r="EA87"/>
      <c r="EB87" s="40" t="s">
        <v>1161</v>
      </c>
      <c r="EC87" s="40" t="s">
        <v>1154</v>
      </c>
      <c r="ED87" s="44">
        <v>32</v>
      </c>
      <c r="EE87" s="44"/>
      <c r="EF87" s="44">
        <v>21</v>
      </c>
      <c r="EG87" s="44">
        <v>1992</v>
      </c>
      <c r="EI87" s="40" t="s">
        <v>1180</v>
      </c>
      <c r="EJ87" s="44">
        <v>0.56097560975609762</v>
      </c>
      <c r="EK87" s="44">
        <v>0</v>
      </c>
      <c r="EL87" s="44">
        <v>41</v>
      </c>
      <c r="EM87" s="44">
        <v>23</v>
      </c>
      <c r="EN87" s="44"/>
      <c r="EP87" s="40" t="s">
        <v>251</v>
      </c>
      <c r="EQ87" s="44">
        <v>20</v>
      </c>
      <c r="ER87" s="44">
        <v>46</v>
      </c>
      <c r="ES87" s="44">
        <v>75</v>
      </c>
      <c r="ET87"/>
      <c r="EU87" s="40" t="s">
        <v>1300</v>
      </c>
      <c r="EV87" s="40" t="s">
        <v>1268</v>
      </c>
      <c r="EW87" s="44">
        <v>5.2631578947368418E-2</v>
      </c>
      <c r="EX87" s="44">
        <v>0.36842105263157893</v>
      </c>
      <c r="EY87" s="44">
        <v>19</v>
      </c>
      <c r="EZ87" s="44">
        <v>2022</v>
      </c>
      <c r="FB87" s="40" t="s">
        <v>1212</v>
      </c>
      <c r="FC87" s="40" t="s">
        <v>735</v>
      </c>
      <c r="FD87" s="44">
        <v>1</v>
      </c>
      <c r="FE87" s="44">
        <v>34</v>
      </c>
      <c r="FF87" s="44">
        <v>25</v>
      </c>
      <c r="FG87" s="44">
        <v>2020</v>
      </c>
      <c r="FI87" s="40" t="s">
        <v>998</v>
      </c>
      <c r="FJ87" s="44">
        <v>0</v>
      </c>
      <c r="FK87" s="44">
        <v>0</v>
      </c>
      <c r="FL87" s="44">
        <v>50</v>
      </c>
      <c r="FM87" s="44"/>
      <c r="FN87" s="44"/>
      <c r="FO87"/>
      <c r="FP87" s="40" t="s">
        <v>1357</v>
      </c>
      <c r="FQ87" s="44"/>
      <c r="FR87" s="44">
        <v>4</v>
      </c>
      <c r="FS87" s="44">
        <v>12</v>
      </c>
      <c r="FU87" s="274" t="s">
        <v>477</v>
      </c>
      <c r="FV87" s="274" t="s">
        <v>464</v>
      </c>
      <c r="FW87" s="294">
        <v>0.30882352941176472</v>
      </c>
      <c r="FX87" s="281">
        <v>4</v>
      </c>
      <c r="FY87" s="281">
        <v>1.2352941176470589</v>
      </c>
      <c r="FZ87" s="281">
        <v>17</v>
      </c>
      <c r="GA87" s="281">
        <v>2009</v>
      </c>
      <c r="GB87" s="281">
        <v>21</v>
      </c>
      <c r="GC87" s="282">
        <v>68</v>
      </c>
      <c r="GJ87" s="274" t="s">
        <v>485</v>
      </c>
      <c r="GK87" s="274" t="s">
        <v>472</v>
      </c>
      <c r="GL87" s="280">
        <v>0.25</v>
      </c>
      <c r="GM87" s="281">
        <v>0.54166666666666663</v>
      </c>
      <c r="GN87" s="281">
        <v>2.1666666666666665</v>
      </c>
      <c r="GO87" s="281">
        <v>2009</v>
      </c>
      <c r="GP87" s="281">
        <v>13</v>
      </c>
      <c r="GQ87" s="282">
        <v>52</v>
      </c>
      <c r="GS87" s="274" t="s">
        <v>485</v>
      </c>
      <c r="GT87" s="274" t="s">
        <v>472</v>
      </c>
      <c r="GU87" s="280">
        <v>0.25</v>
      </c>
      <c r="GV87" s="281">
        <v>13</v>
      </c>
      <c r="GW87" s="281">
        <v>52</v>
      </c>
      <c r="GX87" s="282">
        <v>2009</v>
      </c>
      <c r="GZ87" s="40" t="s">
        <v>968</v>
      </c>
      <c r="HA87" s="44">
        <v>5</v>
      </c>
      <c r="HB87" s="44">
        <v>13</v>
      </c>
      <c r="HC87" s="44">
        <v>116</v>
      </c>
      <c r="HD87" s="44">
        <v>263</v>
      </c>
      <c r="HE87" s="44">
        <v>41</v>
      </c>
      <c r="HF87" s="44">
        <v>74</v>
      </c>
      <c r="HG87" s="44">
        <v>121</v>
      </c>
      <c r="HH87" s="44">
        <v>276</v>
      </c>
      <c r="HI87" s="44">
        <v>57</v>
      </c>
      <c r="HJ87" s="44">
        <v>0.38461538461538464</v>
      </c>
      <c r="HK87" s="44">
        <v>0.43840579710144928</v>
      </c>
      <c r="HL87" s="44">
        <v>0.55405405405405406</v>
      </c>
      <c r="HM87" s="44">
        <v>8.771929824561403E-2</v>
      </c>
      <c r="HN87" s="44">
        <v>0.22807017543859648</v>
      </c>
      <c r="HO87" s="44">
        <v>2.1228070175438596</v>
      </c>
      <c r="HP87" s="44">
        <v>4.8421052631578947</v>
      </c>
      <c r="HQ87" s="44">
        <v>0.7192982456140351</v>
      </c>
      <c r="HR87" s="44">
        <v>1.2982456140350878</v>
      </c>
      <c r="HS87"/>
      <c r="HT87"/>
      <c r="HU87"/>
      <c r="HV87"/>
      <c r="IB87" s="40" t="s">
        <v>1154</v>
      </c>
      <c r="IC87" s="44">
        <v>0.31952662721893493</v>
      </c>
      <c r="ID87" s="44">
        <v>0.87096774193548387</v>
      </c>
      <c r="IE87" s="44">
        <v>2.725806451612903</v>
      </c>
      <c r="IF87" s="44">
        <v>62</v>
      </c>
      <c r="IG87" s="44">
        <v>54</v>
      </c>
      <c r="IH87" s="44">
        <v>169</v>
      </c>
      <c r="IJ87" s="40" t="s">
        <v>452</v>
      </c>
      <c r="IK87" s="88">
        <v>0.3783783783783784</v>
      </c>
      <c r="IL87" s="44">
        <v>1.1666666666666667</v>
      </c>
      <c r="IM87" s="44">
        <v>3.0833333333333335</v>
      </c>
      <c r="IN87" s="44">
        <v>12</v>
      </c>
      <c r="IO87" s="44">
        <v>14</v>
      </c>
      <c r="IP87" s="44">
        <v>37</v>
      </c>
      <c r="IR87" s="40" t="s">
        <v>406</v>
      </c>
      <c r="IS87" s="40" t="s">
        <v>387</v>
      </c>
      <c r="IT87" s="44">
        <v>0.43278688524590164</v>
      </c>
      <c r="IU87" s="44">
        <v>5.0769230769230766</v>
      </c>
      <c r="IV87" s="44">
        <v>11.73076923076923</v>
      </c>
      <c r="IW87" s="44">
        <v>26</v>
      </c>
      <c r="IX87" s="44">
        <v>2008</v>
      </c>
      <c r="IY87" s="44">
        <v>132</v>
      </c>
      <c r="IZ87" s="44">
        <v>305</v>
      </c>
      <c r="JA87"/>
      <c r="JB87" s="40" t="s">
        <v>1158</v>
      </c>
      <c r="JC87" s="40" t="s">
        <v>1157</v>
      </c>
      <c r="JD87" s="44">
        <v>0.42176870748299322</v>
      </c>
      <c r="JE87" s="44">
        <v>4.7692307692307692</v>
      </c>
      <c r="JF87" s="44">
        <v>11.307692307692308</v>
      </c>
      <c r="JG87" s="44">
        <v>1992</v>
      </c>
      <c r="JH87" s="44">
        <v>62</v>
      </c>
      <c r="JI87" s="44">
        <v>147</v>
      </c>
      <c r="JL87" s="40" t="s">
        <v>450</v>
      </c>
      <c r="JM87" s="40" t="s">
        <v>446</v>
      </c>
      <c r="JN87" s="44">
        <v>0.73684210526315785</v>
      </c>
      <c r="JO87" s="44">
        <v>0.58333333333333337</v>
      </c>
      <c r="JP87" s="44">
        <v>0.79166666666666663</v>
      </c>
      <c r="JQ87" s="44">
        <v>2008</v>
      </c>
      <c r="JR87" s="44">
        <v>24</v>
      </c>
      <c r="JS87" s="44">
        <v>14</v>
      </c>
      <c r="JT87" s="44">
        <v>19</v>
      </c>
      <c r="JU87"/>
      <c r="JV87" s="40" t="s">
        <v>1240</v>
      </c>
      <c r="JW87" s="40" t="s">
        <v>735</v>
      </c>
      <c r="JX87" s="44">
        <v>0.58333333333333337</v>
      </c>
      <c r="JY87" s="44">
        <v>0.66666666666666663</v>
      </c>
      <c r="JZ87" s="44">
        <v>1.1428571428571428</v>
      </c>
      <c r="KA87" s="44">
        <v>2021</v>
      </c>
      <c r="KB87" s="44">
        <v>14</v>
      </c>
      <c r="KC87" s="44">
        <v>24</v>
      </c>
      <c r="KF87" s="40" t="s">
        <v>469</v>
      </c>
      <c r="KG87" s="61">
        <v>4.3125</v>
      </c>
      <c r="KH87" s="44">
        <v>21</v>
      </c>
      <c r="KJ87"/>
      <c r="KK87"/>
      <c r="KL87"/>
      <c r="KM87"/>
      <c r="KN87"/>
      <c r="KO87"/>
      <c r="KQ87"/>
      <c r="KR87"/>
      <c r="KS87"/>
      <c r="KT87"/>
      <c r="KU87"/>
      <c r="KV87"/>
      <c r="KX87"/>
      <c r="KY87"/>
      <c r="KZ87"/>
      <c r="LA87"/>
      <c r="LB87"/>
      <c r="LC87"/>
      <c r="LD87"/>
    </row>
    <row r="88" spans="1:316" ht="15">
      <c r="A88" s="74" t="s">
        <v>301</v>
      </c>
      <c r="B88" s="74">
        <v>2014</v>
      </c>
      <c r="C88" s="74">
        <v>2014</v>
      </c>
      <c r="D88" s="89" t="str">
        <f t="shared" si="18"/>
        <v>Louden Brickley, 2014</v>
      </c>
      <c r="E88" s="89" t="str">
        <f t="shared" si="19"/>
        <v>Louden Brickley, 2014-2014</v>
      </c>
      <c r="F88" s="74">
        <v>3</v>
      </c>
      <c r="G88" s="74">
        <v>0</v>
      </c>
      <c r="H88" s="74">
        <v>0</v>
      </c>
      <c r="I88" s="75" t="s">
        <v>120</v>
      </c>
      <c r="J88" s="74">
        <v>0</v>
      </c>
      <c r="K88" s="74">
        <v>2</v>
      </c>
      <c r="L88" s="75">
        <v>0</v>
      </c>
      <c r="M88" s="74">
        <v>0</v>
      </c>
      <c r="N88" s="74">
        <v>4</v>
      </c>
      <c r="O88" s="75">
        <v>0</v>
      </c>
      <c r="P88" s="74">
        <v>0</v>
      </c>
      <c r="Q88" s="74">
        <v>0</v>
      </c>
      <c r="R88" s="74">
        <v>2</v>
      </c>
      <c r="S88" s="74">
        <v>2</v>
      </c>
      <c r="T88" s="74">
        <v>0</v>
      </c>
      <c r="U88" s="74">
        <v>0</v>
      </c>
      <c r="V88" s="74">
        <v>0</v>
      </c>
      <c r="W88" s="74">
        <v>2</v>
      </c>
      <c r="X88" s="74">
        <v>0</v>
      </c>
      <c r="Y88" s="76">
        <v>0</v>
      </c>
      <c r="Z88" s="76">
        <v>0</v>
      </c>
      <c r="AA88" s="76">
        <v>0.66666666666666663</v>
      </c>
      <c r="AB88" s="76">
        <v>0.66666666666666663</v>
      </c>
      <c r="AC88" s="76">
        <v>0</v>
      </c>
      <c r="AD88" s="76">
        <v>0</v>
      </c>
      <c r="AE88" s="76">
        <v>0</v>
      </c>
      <c r="AF88" s="76">
        <v>0.66666666666666663</v>
      </c>
      <c r="AG88" s="76">
        <v>0</v>
      </c>
      <c r="AH88" s="69">
        <f t="shared" si="20"/>
        <v>0</v>
      </c>
      <c r="AI88" s="69">
        <f t="shared" si="21"/>
        <v>1.3333333333333333</v>
      </c>
      <c r="AJ88" s="70">
        <f t="shared" si="22"/>
        <v>0</v>
      </c>
      <c r="AK88" s="69">
        <f t="shared" si="23"/>
        <v>0.66666666666666663</v>
      </c>
      <c r="AM88" s="40" t="s">
        <v>1344</v>
      </c>
      <c r="AN88" s="40" t="s">
        <v>1292</v>
      </c>
      <c r="AO88" s="61">
        <v>8</v>
      </c>
      <c r="AP88" s="62">
        <v>0.4358974358974359</v>
      </c>
      <c r="AQ88" s="62">
        <v>0.44736842105263158</v>
      </c>
      <c r="AR88" s="44">
        <v>26</v>
      </c>
      <c r="AS88" s="44">
        <v>2023</v>
      </c>
      <c r="AT88" s="59"/>
      <c r="AU88" s="40" t="s">
        <v>256</v>
      </c>
      <c r="AV88" s="40" t="s">
        <v>129</v>
      </c>
      <c r="AW88" s="44">
        <v>190</v>
      </c>
      <c r="AX88" s="44">
        <v>0.42168674698795183</v>
      </c>
      <c r="AY88" s="44">
        <v>0.62318840579710144</v>
      </c>
      <c r="AZ88" s="44">
        <v>27</v>
      </c>
      <c r="BA88" s="44">
        <v>2016</v>
      </c>
      <c r="BB88" s="59"/>
      <c r="BC88" s="40" t="s">
        <v>1180</v>
      </c>
      <c r="BD88" s="44">
        <v>1.7804878048780488</v>
      </c>
      <c r="BE88" s="44">
        <v>0.31325301204819278</v>
      </c>
      <c r="BF88" s="44">
        <v>0.41463414634146339</v>
      </c>
      <c r="BG88" s="44">
        <v>41</v>
      </c>
      <c r="BH88" s="44">
        <v>73</v>
      </c>
      <c r="BJ88" s="40" t="s">
        <v>1214</v>
      </c>
      <c r="BK88" s="44">
        <v>71</v>
      </c>
      <c r="BL88" s="44">
        <v>0.38709677419354838</v>
      </c>
      <c r="BM88" s="44">
        <v>0.47368421052631576</v>
      </c>
      <c r="BN88" s="44">
        <v>22</v>
      </c>
      <c r="BP88" s="40" t="s">
        <v>283</v>
      </c>
      <c r="BQ88" s="40" t="s">
        <v>277</v>
      </c>
      <c r="BR88" s="44">
        <v>4.0740740740740744</v>
      </c>
      <c r="BS88" s="44">
        <v>1.4814814814814814</v>
      </c>
      <c r="BT88" s="44">
        <v>2.5925925925925926</v>
      </c>
      <c r="BU88" s="44">
        <v>27</v>
      </c>
      <c r="BV88" s="44">
        <v>2015</v>
      </c>
      <c r="BX88" s="40" t="s">
        <v>975</v>
      </c>
      <c r="BY88" s="40" t="s">
        <v>962</v>
      </c>
      <c r="BZ88" s="44">
        <v>95</v>
      </c>
      <c r="CA88" s="44">
        <v>32</v>
      </c>
      <c r="CB88" s="44">
        <v>63</v>
      </c>
      <c r="CC88" s="44">
        <v>23</v>
      </c>
      <c r="CD88" s="44">
        <v>1998</v>
      </c>
      <c r="CF88" s="40" t="s">
        <v>308</v>
      </c>
      <c r="CG88" s="44">
        <v>1.4038461538461537</v>
      </c>
      <c r="CH88" s="44">
        <v>0.28846153846153844</v>
      </c>
      <c r="CI88" s="44">
        <v>1.1153846153846154</v>
      </c>
      <c r="CJ88" s="44">
        <v>104</v>
      </c>
      <c r="CK88" s="44">
        <v>146</v>
      </c>
      <c r="CL88" s="44">
        <v>30</v>
      </c>
      <c r="CM88" s="44">
        <v>116</v>
      </c>
      <c r="CO88" s="40" t="s">
        <v>1214</v>
      </c>
      <c r="CP88" s="44">
        <v>49</v>
      </c>
      <c r="CQ88" s="44">
        <v>13</v>
      </c>
      <c r="CR88" s="44">
        <v>36</v>
      </c>
      <c r="CS88" s="44">
        <v>22</v>
      </c>
      <c r="CU88" s="40" t="s">
        <v>976</v>
      </c>
      <c r="CV88" s="40" t="s">
        <v>937</v>
      </c>
      <c r="CW88" s="44">
        <v>1.9090909090909092</v>
      </c>
      <c r="CX88" s="44">
        <v>1.6363636363636365</v>
      </c>
      <c r="CY88" s="44">
        <v>22</v>
      </c>
      <c r="CZ88" s="44">
        <v>1998</v>
      </c>
      <c r="DB88" s="40" t="s">
        <v>287</v>
      </c>
      <c r="DC88" s="40" t="s">
        <v>250</v>
      </c>
      <c r="DD88" s="44">
        <v>42</v>
      </c>
      <c r="DE88" s="44">
        <v>43</v>
      </c>
      <c r="DF88" s="44">
        <v>24</v>
      </c>
      <c r="DG88" s="44">
        <v>2015</v>
      </c>
      <c r="DI88" s="40" t="s">
        <v>471</v>
      </c>
      <c r="DJ88" s="44">
        <v>0.41666666666666669</v>
      </c>
      <c r="DK88" s="44">
        <v>2.5833333333333335</v>
      </c>
      <c r="DL88" s="44">
        <v>12</v>
      </c>
      <c r="DM88" s="44">
        <v>5</v>
      </c>
      <c r="DN88" s="44">
        <v>31</v>
      </c>
      <c r="DP88" s="40" t="s">
        <v>469</v>
      </c>
      <c r="DQ88" s="44">
        <v>16</v>
      </c>
      <c r="DR88" s="44">
        <v>47</v>
      </c>
      <c r="DS88" s="44">
        <v>21</v>
      </c>
      <c r="DU88" s="40" t="s">
        <v>349</v>
      </c>
      <c r="DV88" s="40" t="s">
        <v>304</v>
      </c>
      <c r="DW88" s="44">
        <v>1.4705882352941178</v>
      </c>
      <c r="DX88" s="44">
        <v>0.47058823529411764</v>
      </c>
      <c r="DY88" s="44">
        <v>17</v>
      </c>
      <c r="DZ88" s="44">
        <v>2011</v>
      </c>
      <c r="EA88"/>
      <c r="EB88" s="40" t="s">
        <v>1281</v>
      </c>
      <c r="EC88" s="40" t="s">
        <v>792</v>
      </c>
      <c r="ED88" s="44">
        <v>32</v>
      </c>
      <c r="EE88" s="44">
        <v>35</v>
      </c>
      <c r="EF88" s="44">
        <v>25</v>
      </c>
      <c r="EG88" s="44">
        <v>2022</v>
      </c>
      <c r="EI88" s="40" t="s">
        <v>325</v>
      </c>
      <c r="EJ88" s="44">
        <v>0.55913978494623651</v>
      </c>
      <c r="EK88" s="44">
        <v>0.72043010752688175</v>
      </c>
      <c r="EL88" s="44">
        <v>93</v>
      </c>
      <c r="EM88" s="44">
        <v>52</v>
      </c>
      <c r="EN88" s="44">
        <v>67</v>
      </c>
      <c r="EP88" s="40" t="s">
        <v>466</v>
      </c>
      <c r="EQ88" s="44">
        <v>18</v>
      </c>
      <c r="ER88" s="44">
        <v>4</v>
      </c>
      <c r="ES88" s="44">
        <v>26</v>
      </c>
      <c r="ET88"/>
      <c r="EU88" s="40" t="s">
        <v>743</v>
      </c>
      <c r="EV88" s="40" t="s">
        <v>539</v>
      </c>
      <c r="EW88" s="44">
        <v>5.2631578947368418E-2</v>
      </c>
      <c r="EX88" s="44">
        <v>1.2105263157894737</v>
      </c>
      <c r="EY88" s="44">
        <v>19</v>
      </c>
      <c r="EZ88" s="44">
        <v>2018</v>
      </c>
      <c r="FB88" s="40" t="s">
        <v>451</v>
      </c>
      <c r="FC88" s="40" t="s">
        <v>452</v>
      </c>
      <c r="FD88" s="44">
        <v>1</v>
      </c>
      <c r="FE88" s="44">
        <v>31</v>
      </c>
      <c r="FF88" s="44">
        <v>12</v>
      </c>
      <c r="FG88" s="44">
        <v>2010</v>
      </c>
      <c r="FI88" s="40" t="s">
        <v>752</v>
      </c>
      <c r="FJ88" s="44">
        <v>0</v>
      </c>
      <c r="FK88" s="44">
        <v>0.11764705882352941</v>
      </c>
      <c r="FL88" s="44">
        <v>17</v>
      </c>
      <c r="FM88" s="44"/>
      <c r="FN88" s="44">
        <v>2</v>
      </c>
      <c r="FO88"/>
      <c r="FP88" s="40" t="s">
        <v>1001</v>
      </c>
      <c r="FQ88" s="44"/>
      <c r="FR88" s="44"/>
      <c r="FS88" s="44">
        <v>56</v>
      </c>
      <c r="FU88" s="274" t="s">
        <v>1058</v>
      </c>
      <c r="FV88" s="274" t="s">
        <v>1030</v>
      </c>
      <c r="FW88" s="294">
        <v>0.30769230769230771</v>
      </c>
      <c r="FX88" s="281">
        <v>1.1818181818181819</v>
      </c>
      <c r="FY88" s="281">
        <v>0.36363636363636365</v>
      </c>
      <c r="FZ88" s="281">
        <v>22</v>
      </c>
      <c r="GA88" s="281">
        <v>1995</v>
      </c>
      <c r="GB88" s="281">
        <v>8</v>
      </c>
      <c r="GC88" s="282">
        <v>26</v>
      </c>
      <c r="GJ88" s="274" t="s">
        <v>799</v>
      </c>
      <c r="GK88" s="274" t="s">
        <v>794</v>
      </c>
      <c r="GL88" s="280">
        <v>0.25</v>
      </c>
      <c r="GM88" s="281">
        <v>0.51851851851851849</v>
      </c>
      <c r="GN88" s="281">
        <v>2.074074074074074</v>
      </c>
      <c r="GO88" s="281">
        <v>2019</v>
      </c>
      <c r="GP88" s="281">
        <v>14</v>
      </c>
      <c r="GQ88" s="282">
        <v>56</v>
      </c>
      <c r="GS88" s="274" t="s">
        <v>799</v>
      </c>
      <c r="GT88" s="274" t="s">
        <v>794</v>
      </c>
      <c r="GU88" s="280">
        <v>0.25</v>
      </c>
      <c r="GV88" s="281">
        <v>14</v>
      </c>
      <c r="GW88" s="281">
        <v>56</v>
      </c>
      <c r="GX88" s="282">
        <v>2019</v>
      </c>
      <c r="GZ88" s="40" t="s">
        <v>963</v>
      </c>
      <c r="HA88" s="44">
        <v>7</v>
      </c>
      <c r="HB88" s="44">
        <v>18</v>
      </c>
      <c r="HC88" s="44">
        <v>35</v>
      </c>
      <c r="HD88" s="44">
        <v>80</v>
      </c>
      <c r="HE88" s="44">
        <v>17</v>
      </c>
      <c r="HF88" s="44">
        <v>29</v>
      </c>
      <c r="HG88" s="44">
        <v>42</v>
      </c>
      <c r="HH88" s="44">
        <v>98</v>
      </c>
      <c r="HI88" s="44">
        <v>24</v>
      </c>
      <c r="HJ88" s="44">
        <v>0.3888888888888889</v>
      </c>
      <c r="HK88" s="44">
        <v>0.42857142857142855</v>
      </c>
      <c r="HL88" s="44">
        <v>0.58620689655172409</v>
      </c>
      <c r="HM88" s="44">
        <v>0.29166666666666669</v>
      </c>
      <c r="HN88" s="44">
        <v>0.75</v>
      </c>
      <c r="HO88" s="44">
        <v>1.75</v>
      </c>
      <c r="HP88" s="44">
        <v>4.083333333333333</v>
      </c>
      <c r="HQ88" s="44">
        <v>0.70833333333333337</v>
      </c>
      <c r="HR88" s="44">
        <v>1.2083333333333333</v>
      </c>
      <c r="HS88"/>
      <c r="HT88"/>
      <c r="HU88"/>
      <c r="HV88"/>
      <c r="IB88" s="40" t="s">
        <v>308</v>
      </c>
      <c r="IC88" s="44">
        <v>0.31648351648351647</v>
      </c>
      <c r="ID88" s="44">
        <v>1.3846153846153846</v>
      </c>
      <c r="IE88" s="44">
        <v>4.375</v>
      </c>
      <c r="IF88" s="44">
        <v>104</v>
      </c>
      <c r="IG88" s="44">
        <v>144</v>
      </c>
      <c r="IH88" s="44">
        <v>455</v>
      </c>
      <c r="IJ88" s="40" t="s">
        <v>1268</v>
      </c>
      <c r="IK88" s="88">
        <v>0.375</v>
      </c>
      <c r="IL88" s="44">
        <v>0.23529411764705882</v>
      </c>
      <c r="IM88" s="44">
        <v>0.62745098039215685</v>
      </c>
      <c r="IN88" s="44">
        <v>51</v>
      </c>
      <c r="IO88" s="44">
        <v>12</v>
      </c>
      <c r="IP88" s="44">
        <v>32</v>
      </c>
      <c r="IR88" s="40" t="s">
        <v>979</v>
      </c>
      <c r="IS88" s="40" t="s">
        <v>921</v>
      </c>
      <c r="IT88" s="44">
        <v>0.43231441048034935</v>
      </c>
      <c r="IU88" s="44">
        <v>4.125</v>
      </c>
      <c r="IV88" s="44">
        <v>9.5416666666666661</v>
      </c>
      <c r="IW88" s="44">
        <v>24</v>
      </c>
      <c r="IX88" s="44">
        <v>1998</v>
      </c>
      <c r="IY88" s="44">
        <v>99</v>
      </c>
      <c r="IZ88" s="44">
        <v>229</v>
      </c>
      <c r="JA88"/>
      <c r="JB88" s="40" t="s">
        <v>256</v>
      </c>
      <c r="JC88" s="40" t="s">
        <v>129</v>
      </c>
      <c r="JD88" s="44">
        <v>0.42168674698795183</v>
      </c>
      <c r="JE88" s="44">
        <v>2.5925925925925926</v>
      </c>
      <c r="JF88" s="44">
        <v>6.1481481481481479</v>
      </c>
      <c r="JG88" s="44">
        <v>2016</v>
      </c>
      <c r="JH88" s="44">
        <v>70</v>
      </c>
      <c r="JI88" s="44">
        <v>166</v>
      </c>
      <c r="JL88" s="40" t="s">
        <v>455</v>
      </c>
      <c r="JM88" s="40" t="s">
        <v>456</v>
      </c>
      <c r="JN88" s="44" t="e">
        <v>#DIV/0!</v>
      </c>
      <c r="JO88" s="44">
        <v>0</v>
      </c>
      <c r="JP88" s="44">
        <v>0</v>
      </c>
      <c r="JQ88" s="44">
        <v>2006</v>
      </c>
      <c r="JR88" s="44">
        <v>27</v>
      </c>
      <c r="JS88" s="44"/>
      <c r="JT88" s="44"/>
      <c r="JU88"/>
      <c r="JV88" s="40" t="s">
        <v>1183</v>
      </c>
      <c r="JW88" s="40" t="s">
        <v>1126</v>
      </c>
      <c r="JX88" s="44">
        <v>0.58139534883720934</v>
      </c>
      <c r="JY88" s="44">
        <v>2.1739130434782608</v>
      </c>
      <c r="JZ88" s="44">
        <v>3.7391304347826089</v>
      </c>
      <c r="KA88" s="44">
        <v>1991</v>
      </c>
      <c r="KB88" s="44">
        <v>50</v>
      </c>
      <c r="KC88" s="44">
        <v>86</v>
      </c>
      <c r="KF88" s="40" t="s">
        <v>472</v>
      </c>
      <c r="KG88" s="61">
        <v>4.291666666666667</v>
      </c>
      <c r="KH88" s="44">
        <v>63</v>
      </c>
      <c r="KJ88"/>
      <c r="KK88"/>
      <c r="KL88"/>
      <c r="KM88"/>
      <c r="KN88"/>
      <c r="KO88"/>
      <c r="KQ88"/>
      <c r="KR88"/>
      <c r="KS88"/>
      <c r="KT88"/>
      <c r="KU88"/>
      <c r="KV88"/>
      <c r="KX88"/>
      <c r="KY88"/>
      <c r="KZ88"/>
      <c r="LA88"/>
      <c r="LB88"/>
      <c r="LC88"/>
      <c r="LD88"/>
    </row>
    <row r="89" spans="1:316" ht="15">
      <c r="A89" s="74" t="s">
        <v>303</v>
      </c>
      <c r="B89" s="74">
        <v>2014</v>
      </c>
      <c r="C89" s="74">
        <v>2016</v>
      </c>
      <c r="D89" s="89" t="str">
        <f t="shared" si="18"/>
        <v>Sebastian Christensen, 2016</v>
      </c>
      <c r="E89" s="89" t="str">
        <f t="shared" si="19"/>
        <v>Sebastian Christensen, 2016-2014</v>
      </c>
      <c r="F89" s="74">
        <v>1</v>
      </c>
      <c r="G89" s="74">
        <v>0</v>
      </c>
      <c r="H89" s="74">
        <v>0</v>
      </c>
      <c r="I89" s="75" t="s">
        <v>120</v>
      </c>
      <c r="J89" s="74">
        <v>0</v>
      </c>
      <c r="K89" s="74">
        <v>1</v>
      </c>
      <c r="L89" s="75">
        <v>0</v>
      </c>
      <c r="M89" s="74">
        <v>0</v>
      </c>
      <c r="N89" s="74">
        <v>0</v>
      </c>
      <c r="O89" s="75" t="s">
        <v>120</v>
      </c>
      <c r="P89" s="74">
        <v>0</v>
      </c>
      <c r="Q89" s="74">
        <v>1</v>
      </c>
      <c r="R89" s="74">
        <v>1</v>
      </c>
      <c r="S89" s="74">
        <v>2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6">
        <v>0</v>
      </c>
      <c r="Z89" s="76">
        <v>1</v>
      </c>
      <c r="AA89" s="76">
        <v>1</v>
      </c>
      <c r="AB89" s="76">
        <v>2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69">
        <f t="shared" si="20"/>
        <v>0</v>
      </c>
      <c r="AI89" s="69">
        <f t="shared" si="21"/>
        <v>0</v>
      </c>
      <c r="AJ89" s="70">
        <f t="shared" si="22"/>
        <v>0</v>
      </c>
      <c r="AK89" s="69">
        <f t="shared" si="23"/>
        <v>1</v>
      </c>
      <c r="AM89" s="40" t="s">
        <v>1211</v>
      </c>
      <c r="AN89" s="40" t="s">
        <v>794</v>
      </c>
      <c r="AO89" s="61">
        <v>7.84</v>
      </c>
      <c r="AP89" s="62">
        <v>0.40853658536585363</v>
      </c>
      <c r="AQ89" s="62">
        <v>0.68888888888888888</v>
      </c>
      <c r="AR89" s="44">
        <v>25</v>
      </c>
      <c r="AS89" s="44">
        <v>2020</v>
      </c>
      <c r="AT89" s="59"/>
      <c r="AU89" s="40" t="s">
        <v>421</v>
      </c>
      <c r="AV89" s="40" t="s">
        <v>387</v>
      </c>
      <c r="AW89" s="44">
        <v>186</v>
      </c>
      <c r="AX89" s="44">
        <v>0.41875000000000001</v>
      </c>
      <c r="AY89" s="44">
        <v>0.68656716417910446</v>
      </c>
      <c r="AZ89" s="44">
        <v>24</v>
      </c>
      <c r="BA89" s="44">
        <v>2007</v>
      </c>
      <c r="BB89" s="59"/>
      <c r="BC89" s="40" t="s">
        <v>470</v>
      </c>
      <c r="BD89" s="44">
        <v>1.7619047619047619</v>
      </c>
      <c r="BE89" s="44">
        <v>0.18666666666666668</v>
      </c>
      <c r="BF89" s="44">
        <v>0.4</v>
      </c>
      <c r="BG89" s="44">
        <v>21</v>
      </c>
      <c r="BH89" s="44">
        <v>37</v>
      </c>
      <c r="BJ89" s="40" t="s">
        <v>1127</v>
      </c>
      <c r="BK89" s="44">
        <v>71</v>
      </c>
      <c r="BL89" s="44">
        <v>0.43283582089552236</v>
      </c>
      <c r="BM89" s="44">
        <v>0.48148148148148145</v>
      </c>
      <c r="BN89" s="44">
        <v>23</v>
      </c>
      <c r="BP89" s="40" t="s">
        <v>480</v>
      </c>
      <c r="BQ89" s="40" t="s">
        <v>465</v>
      </c>
      <c r="BR89" s="44">
        <v>4.0666666666666664</v>
      </c>
      <c r="BS89" s="44">
        <v>1.2666666666666666</v>
      </c>
      <c r="BT89" s="44">
        <v>2.8</v>
      </c>
      <c r="BU89" s="44">
        <v>15</v>
      </c>
      <c r="BV89" s="44">
        <v>2011</v>
      </c>
      <c r="BX89" s="40" t="s">
        <v>1221</v>
      </c>
      <c r="BY89" s="40" t="s">
        <v>733</v>
      </c>
      <c r="BZ89" s="44">
        <v>94</v>
      </c>
      <c r="CA89" s="44">
        <v>44</v>
      </c>
      <c r="CB89" s="44">
        <v>50</v>
      </c>
      <c r="CC89" s="44">
        <v>22</v>
      </c>
      <c r="CD89" s="44">
        <v>2020</v>
      </c>
      <c r="CF89" s="40" t="s">
        <v>1178</v>
      </c>
      <c r="CG89" s="44">
        <v>1.35</v>
      </c>
      <c r="CH89" s="44">
        <v>0.57499999999999996</v>
      </c>
      <c r="CI89" s="44">
        <v>0.77500000000000002</v>
      </c>
      <c r="CJ89" s="44">
        <v>40</v>
      </c>
      <c r="CK89" s="44">
        <v>54</v>
      </c>
      <c r="CL89" s="44">
        <v>23</v>
      </c>
      <c r="CM89" s="44">
        <v>31</v>
      </c>
      <c r="CO89" s="40" t="s">
        <v>1031</v>
      </c>
      <c r="CP89" s="44">
        <v>49</v>
      </c>
      <c r="CQ89" s="44">
        <v>3</v>
      </c>
      <c r="CR89" s="44">
        <v>46</v>
      </c>
      <c r="CS89" s="44">
        <v>29</v>
      </c>
      <c r="CU89" s="40" t="s">
        <v>798</v>
      </c>
      <c r="CV89" s="40" t="s">
        <v>732</v>
      </c>
      <c r="CW89" s="44">
        <v>1.8888888888888888</v>
      </c>
      <c r="CX89" s="44">
        <v>1.4074074074074074</v>
      </c>
      <c r="CY89" s="44">
        <v>27</v>
      </c>
      <c r="CZ89" s="44">
        <v>2019</v>
      </c>
      <c r="DB89" s="40" t="s">
        <v>485</v>
      </c>
      <c r="DC89" s="40" t="s">
        <v>472</v>
      </c>
      <c r="DD89" s="44">
        <v>42</v>
      </c>
      <c r="DE89" s="44">
        <v>55</v>
      </c>
      <c r="DF89" s="44">
        <v>24</v>
      </c>
      <c r="DG89" s="44">
        <v>2009</v>
      </c>
      <c r="DI89" s="40" t="s">
        <v>333</v>
      </c>
      <c r="DJ89" s="44">
        <v>0.40540540540540543</v>
      </c>
      <c r="DK89" s="44">
        <v>1.0405405405405406</v>
      </c>
      <c r="DL89" s="44">
        <v>74</v>
      </c>
      <c r="DM89" s="44">
        <v>30</v>
      </c>
      <c r="DN89" s="44">
        <v>77</v>
      </c>
      <c r="DP89" s="40" t="s">
        <v>925</v>
      </c>
      <c r="DQ89" s="44">
        <v>16</v>
      </c>
      <c r="DR89" s="44">
        <v>24</v>
      </c>
      <c r="DS89" s="44">
        <v>20</v>
      </c>
      <c r="DU89" s="40" t="s">
        <v>1263</v>
      </c>
      <c r="DV89" s="40" t="s">
        <v>1264</v>
      </c>
      <c r="DW89" s="44">
        <v>1.4615384615384615</v>
      </c>
      <c r="DX89" s="44">
        <v>0.53846153846153844</v>
      </c>
      <c r="DY89" s="44">
        <v>13</v>
      </c>
      <c r="DZ89" s="44">
        <v>2021</v>
      </c>
      <c r="EB89" s="40" t="s">
        <v>936</v>
      </c>
      <c r="EC89" s="40" t="s">
        <v>937</v>
      </c>
      <c r="ED89" s="44">
        <v>32</v>
      </c>
      <c r="EE89" s="44"/>
      <c r="EF89" s="44">
        <v>19</v>
      </c>
      <c r="EG89" s="44">
        <v>1999</v>
      </c>
      <c r="EI89" s="40" t="s">
        <v>1156</v>
      </c>
      <c r="EJ89" s="44">
        <v>0.52542372881355937</v>
      </c>
      <c r="EK89" s="44">
        <v>0</v>
      </c>
      <c r="EL89" s="44">
        <v>59</v>
      </c>
      <c r="EM89" s="44">
        <v>31</v>
      </c>
      <c r="EN89" s="44"/>
      <c r="EP89" s="40" t="s">
        <v>471</v>
      </c>
      <c r="EQ89" s="44">
        <v>17</v>
      </c>
      <c r="ER89" s="44"/>
      <c r="ES89" s="44">
        <v>12</v>
      </c>
      <c r="ET89"/>
      <c r="EU89" s="40" t="s">
        <v>259</v>
      </c>
      <c r="EV89" s="40" t="s">
        <v>251</v>
      </c>
      <c r="EW89" s="44">
        <v>4.7619047619047616E-2</v>
      </c>
      <c r="EX89" s="44">
        <v>1.0952380952380953</v>
      </c>
      <c r="EY89" s="44">
        <v>21</v>
      </c>
      <c r="EZ89" s="44">
        <v>2016</v>
      </c>
      <c r="FB89" s="40" t="s">
        <v>486</v>
      </c>
      <c r="FC89" s="40" t="s">
        <v>333</v>
      </c>
      <c r="FD89" s="44">
        <v>1</v>
      </c>
      <c r="FE89" s="44">
        <v>4</v>
      </c>
      <c r="FF89" s="44">
        <v>15</v>
      </c>
      <c r="FG89" s="44">
        <v>2011</v>
      </c>
      <c r="FI89" s="40" t="s">
        <v>1002</v>
      </c>
      <c r="FJ89" s="44">
        <v>0</v>
      </c>
      <c r="FK89" s="44">
        <v>0</v>
      </c>
      <c r="FL89" s="44">
        <v>44</v>
      </c>
      <c r="FM89" s="44"/>
      <c r="FN89" s="44"/>
      <c r="FO89"/>
      <c r="FP89" s="40" t="s">
        <v>448</v>
      </c>
      <c r="FQ89" s="44"/>
      <c r="FR89" s="44">
        <v>4</v>
      </c>
      <c r="FS89" s="44">
        <v>21</v>
      </c>
      <c r="FU89" s="274" t="s">
        <v>486</v>
      </c>
      <c r="FV89" s="274" t="s">
        <v>333</v>
      </c>
      <c r="FW89" s="294">
        <v>0.30769230769230771</v>
      </c>
      <c r="FX89" s="281">
        <v>0.8666666666666667</v>
      </c>
      <c r="FY89" s="281">
        <v>0.26666666666666666</v>
      </c>
      <c r="FZ89" s="281">
        <v>15</v>
      </c>
      <c r="GA89" s="281">
        <v>2011</v>
      </c>
      <c r="GB89" s="281">
        <v>4</v>
      </c>
      <c r="GC89" s="282">
        <v>13</v>
      </c>
      <c r="GJ89" s="274" t="s">
        <v>1343</v>
      </c>
      <c r="GK89" s="274" t="s">
        <v>1293</v>
      </c>
      <c r="GL89" s="280">
        <v>0.25</v>
      </c>
      <c r="GM89" s="281">
        <v>1.2692307692307692</v>
      </c>
      <c r="GN89" s="281">
        <v>5.0769230769230766</v>
      </c>
      <c r="GO89" s="281">
        <v>2023</v>
      </c>
      <c r="GP89" s="281">
        <v>33</v>
      </c>
      <c r="GQ89" s="282">
        <v>132</v>
      </c>
      <c r="GS89" s="274" t="s">
        <v>1343</v>
      </c>
      <c r="GT89" s="274" t="s">
        <v>1293</v>
      </c>
      <c r="GU89" s="280">
        <v>0.25</v>
      </c>
      <c r="GV89" s="281">
        <v>33</v>
      </c>
      <c r="GW89" s="281">
        <v>132</v>
      </c>
      <c r="GX89" s="282">
        <v>2023</v>
      </c>
      <c r="GZ89" s="40" t="s">
        <v>998</v>
      </c>
      <c r="HA89" s="44">
        <v>19</v>
      </c>
      <c r="HB89" s="44">
        <v>87</v>
      </c>
      <c r="HC89" s="44">
        <v>36</v>
      </c>
      <c r="HD89" s="44">
        <v>102</v>
      </c>
      <c r="HE89" s="44">
        <v>59</v>
      </c>
      <c r="HF89" s="44">
        <v>84</v>
      </c>
      <c r="HG89" s="44">
        <v>55</v>
      </c>
      <c r="HH89" s="44">
        <v>189</v>
      </c>
      <c r="HI89" s="44">
        <v>50</v>
      </c>
      <c r="HJ89" s="44">
        <v>0.21839080459770116</v>
      </c>
      <c r="HK89" s="44">
        <v>0.29100529100529099</v>
      </c>
      <c r="HL89" s="44">
        <v>0.70238095238095233</v>
      </c>
      <c r="HM89" s="44">
        <v>0.38</v>
      </c>
      <c r="HN89" s="44">
        <v>1.74</v>
      </c>
      <c r="HO89" s="44">
        <v>1.1000000000000001</v>
      </c>
      <c r="HP89" s="44">
        <v>3.78</v>
      </c>
      <c r="HQ89" s="44">
        <v>1.18</v>
      </c>
      <c r="HR89" s="44">
        <v>1.68</v>
      </c>
      <c r="HS89"/>
      <c r="HT89"/>
      <c r="HU89"/>
      <c r="HV89"/>
      <c r="IB89" s="40" t="s">
        <v>251</v>
      </c>
      <c r="IC89" s="44">
        <v>0.31343283582089554</v>
      </c>
      <c r="ID89" s="44">
        <v>0.56000000000000005</v>
      </c>
      <c r="IE89" s="44">
        <v>1.7866666666666666</v>
      </c>
      <c r="IF89" s="44">
        <v>75</v>
      </c>
      <c r="IG89" s="44">
        <v>42</v>
      </c>
      <c r="IH89" s="44">
        <v>134</v>
      </c>
      <c r="IJ89" s="40" t="s">
        <v>134</v>
      </c>
      <c r="IK89" s="88">
        <v>0.37142857142857144</v>
      </c>
      <c r="IL89" s="44">
        <v>0.28888888888888886</v>
      </c>
      <c r="IM89" s="44">
        <v>0.77777777777777779</v>
      </c>
      <c r="IN89" s="44">
        <v>45</v>
      </c>
      <c r="IO89" s="44">
        <v>13</v>
      </c>
      <c r="IP89" s="44">
        <v>35</v>
      </c>
      <c r="IR89" s="40" t="s">
        <v>534</v>
      </c>
      <c r="IS89" s="40" t="s">
        <v>130</v>
      </c>
      <c r="IT89" s="44">
        <v>0.43209876543209874</v>
      </c>
      <c r="IU89" s="44">
        <v>1.4</v>
      </c>
      <c r="IV89" s="44">
        <v>3.24</v>
      </c>
      <c r="IW89" s="44">
        <v>25</v>
      </c>
      <c r="IX89" s="44">
        <v>2017</v>
      </c>
      <c r="IY89" s="44">
        <v>35</v>
      </c>
      <c r="IZ89" s="44">
        <v>81</v>
      </c>
      <c r="JB89" s="40" t="s">
        <v>1184</v>
      </c>
      <c r="JC89" s="40" t="s">
        <v>1179</v>
      </c>
      <c r="JD89" s="44">
        <v>0.42056074766355139</v>
      </c>
      <c r="JE89" s="44">
        <v>4.5</v>
      </c>
      <c r="JF89" s="44">
        <v>10.7</v>
      </c>
      <c r="JG89" s="44">
        <v>1991</v>
      </c>
      <c r="JH89" s="44">
        <v>90</v>
      </c>
      <c r="JI89" s="44">
        <v>214</v>
      </c>
      <c r="JL89" s="40" t="s">
        <v>453</v>
      </c>
      <c r="JM89" s="40" t="s">
        <v>454</v>
      </c>
      <c r="JN89" s="44" t="e">
        <v>#DIV/0!</v>
      </c>
      <c r="JO89" s="44">
        <v>0</v>
      </c>
      <c r="JP89" s="44">
        <v>0</v>
      </c>
      <c r="JQ89" s="44">
        <v>2006</v>
      </c>
      <c r="JR89" s="44">
        <v>27</v>
      </c>
      <c r="JS89" s="44"/>
      <c r="JT89" s="44"/>
      <c r="JV89" s="40" t="s">
        <v>1103</v>
      </c>
      <c r="JW89" s="40" t="s">
        <v>1030</v>
      </c>
      <c r="JX89" s="44">
        <v>0.58139534883720934</v>
      </c>
      <c r="JY89" s="44">
        <v>1.1363636363636365</v>
      </c>
      <c r="JZ89" s="44">
        <v>1.9545454545454546</v>
      </c>
      <c r="KA89" s="44">
        <v>1994</v>
      </c>
      <c r="KB89" s="44">
        <v>25</v>
      </c>
      <c r="KC89" s="44">
        <v>43</v>
      </c>
      <c r="KF89" s="40" t="s">
        <v>999</v>
      </c>
      <c r="KG89" s="61">
        <v>4.2857142857142856</v>
      </c>
      <c r="KH89" s="44">
        <v>15</v>
      </c>
      <c r="KJ89"/>
      <c r="KK89"/>
      <c r="KL89"/>
      <c r="KM89"/>
      <c r="KN89"/>
      <c r="KO89"/>
      <c r="KQ89"/>
      <c r="KR89"/>
      <c r="KS89"/>
      <c r="KT89"/>
      <c r="KU89"/>
      <c r="KV89"/>
      <c r="KX89"/>
      <c r="KY89"/>
      <c r="KZ89"/>
      <c r="LA89"/>
      <c r="LB89"/>
      <c r="LC89"/>
      <c r="LD89"/>
    </row>
    <row r="90" spans="1:316" ht="15">
      <c r="A90" s="74" t="s">
        <v>302</v>
      </c>
      <c r="B90" s="74">
        <v>2014</v>
      </c>
      <c r="C90" s="74">
        <v>2015</v>
      </c>
      <c r="D90" s="89" t="str">
        <f t="shared" si="18"/>
        <v>Johnny Benedix, 2015</v>
      </c>
      <c r="E90" s="89" t="str">
        <f t="shared" si="19"/>
        <v>Johnny Benedix, 2015-2014</v>
      </c>
      <c r="F90" s="74">
        <v>1</v>
      </c>
      <c r="G90" s="74">
        <v>0</v>
      </c>
      <c r="H90" s="74">
        <v>0</v>
      </c>
      <c r="I90" s="75" t="s">
        <v>120</v>
      </c>
      <c r="J90" s="74">
        <v>0</v>
      </c>
      <c r="K90" s="74">
        <v>1</v>
      </c>
      <c r="L90" s="75">
        <v>0</v>
      </c>
      <c r="M90" s="74">
        <v>0</v>
      </c>
      <c r="N90" s="74">
        <v>0</v>
      </c>
      <c r="O90" s="75" t="s">
        <v>120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69">
        <f t="shared" si="20"/>
        <v>0</v>
      </c>
      <c r="AI90" s="69">
        <f t="shared" si="21"/>
        <v>0</v>
      </c>
      <c r="AJ90" s="70">
        <f t="shared" si="22"/>
        <v>0</v>
      </c>
      <c r="AK90" s="69">
        <f t="shared" si="23"/>
        <v>1</v>
      </c>
      <c r="AM90" s="40" t="s">
        <v>421</v>
      </c>
      <c r="AN90" s="40" t="s">
        <v>387</v>
      </c>
      <c r="AO90" s="61">
        <v>7.75</v>
      </c>
      <c r="AP90" s="62">
        <v>0.41875000000000001</v>
      </c>
      <c r="AQ90" s="62">
        <v>0.68656716417910446</v>
      </c>
      <c r="AR90" s="44">
        <v>24</v>
      </c>
      <c r="AS90" s="44">
        <v>2007</v>
      </c>
      <c r="AT90" s="59"/>
      <c r="AU90" s="40" t="s">
        <v>441</v>
      </c>
      <c r="AV90" s="40" t="s">
        <v>440</v>
      </c>
      <c r="AW90" s="44">
        <v>186</v>
      </c>
      <c r="AX90" s="44">
        <v>0.36363636363636365</v>
      </c>
      <c r="AY90" s="44">
        <v>0.75</v>
      </c>
      <c r="AZ90" s="44">
        <v>13</v>
      </c>
      <c r="BA90" s="44">
        <v>2008</v>
      </c>
      <c r="BB90" s="59"/>
      <c r="BC90" s="40" t="s">
        <v>1268</v>
      </c>
      <c r="BD90" s="44">
        <v>1.6666666666666667</v>
      </c>
      <c r="BE90" s="44">
        <v>0.30693069306930693</v>
      </c>
      <c r="BF90" s="44">
        <v>0.375</v>
      </c>
      <c r="BG90" s="44">
        <v>51</v>
      </c>
      <c r="BH90" s="44">
        <v>85</v>
      </c>
      <c r="BJ90" s="40" t="s">
        <v>439</v>
      </c>
      <c r="BK90" s="44">
        <v>70</v>
      </c>
      <c r="BL90" s="44">
        <v>0.4107142857142857</v>
      </c>
      <c r="BM90" s="44">
        <v>0.55813953488372092</v>
      </c>
      <c r="BN90" s="44">
        <v>51</v>
      </c>
      <c r="BP90" s="40" t="s">
        <v>1344</v>
      </c>
      <c r="BQ90" s="40" t="s">
        <v>1292</v>
      </c>
      <c r="BR90" s="44">
        <v>4</v>
      </c>
      <c r="BS90" s="44">
        <v>1.5769230769230769</v>
      </c>
      <c r="BT90" s="44">
        <v>2.4230769230769229</v>
      </c>
      <c r="BU90" s="44">
        <v>26</v>
      </c>
      <c r="BV90" s="44">
        <v>2023</v>
      </c>
      <c r="BX90" s="40" t="s">
        <v>1242</v>
      </c>
      <c r="BY90" s="40" t="s">
        <v>733</v>
      </c>
      <c r="BZ90" s="44">
        <v>92</v>
      </c>
      <c r="CA90" s="44">
        <v>40</v>
      </c>
      <c r="CB90" s="44">
        <v>52</v>
      </c>
      <c r="CC90" s="44">
        <v>21</v>
      </c>
      <c r="CD90" s="44">
        <v>2021</v>
      </c>
      <c r="CF90" s="40" t="s">
        <v>998</v>
      </c>
      <c r="CG90" s="44">
        <v>1.28</v>
      </c>
      <c r="CH90" s="44">
        <v>0.36</v>
      </c>
      <c r="CI90" s="44">
        <v>0.92</v>
      </c>
      <c r="CJ90" s="44">
        <v>50</v>
      </c>
      <c r="CK90" s="44">
        <v>64</v>
      </c>
      <c r="CL90" s="44">
        <v>18</v>
      </c>
      <c r="CM90" s="44">
        <v>46</v>
      </c>
      <c r="CO90" s="40" t="s">
        <v>424</v>
      </c>
      <c r="CP90" s="44">
        <v>45</v>
      </c>
      <c r="CQ90" s="44">
        <v>16</v>
      </c>
      <c r="CR90" s="44">
        <v>29</v>
      </c>
      <c r="CS90" s="44">
        <v>44</v>
      </c>
      <c r="CU90" s="40" t="s">
        <v>1209</v>
      </c>
      <c r="CV90" s="40" t="s">
        <v>732</v>
      </c>
      <c r="CW90" s="44">
        <v>1.8846153846153846</v>
      </c>
      <c r="CX90" s="44">
        <v>1.8846153846153846</v>
      </c>
      <c r="CY90" s="44">
        <v>26</v>
      </c>
      <c r="CZ90" s="44">
        <v>2020</v>
      </c>
      <c r="DB90" s="40" t="s">
        <v>976</v>
      </c>
      <c r="DC90" s="40" t="s">
        <v>937</v>
      </c>
      <c r="DD90" s="44">
        <v>42</v>
      </c>
      <c r="DE90" s="44">
        <v>36</v>
      </c>
      <c r="DF90" s="44">
        <v>22</v>
      </c>
      <c r="DG90" s="44">
        <v>1998</v>
      </c>
      <c r="DI90" s="40" t="s">
        <v>134</v>
      </c>
      <c r="DJ90" s="44">
        <v>0.4</v>
      </c>
      <c r="DK90" s="44">
        <v>0.51111111111111107</v>
      </c>
      <c r="DL90" s="44">
        <v>45</v>
      </c>
      <c r="DM90" s="44">
        <v>18</v>
      </c>
      <c r="DN90" s="44">
        <v>23</v>
      </c>
      <c r="DP90" s="40" t="s">
        <v>900</v>
      </c>
      <c r="DQ90" s="44">
        <v>15</v>
      </c>
      <c r="DR90" s="44">
        <v>21</v>
      </c>
      <c r="DS90" s="44">
        <v>44</v>
      </c>
      <c r="DU90" s="40" t="s">
        <v>1102</v>
      </c>
      <c r="DV90" s="40" t="s">
        <v>1097</v>
      </c>
      <c r="DW90" s="44">
        <v>1.4545454545454546</v>
      </c>
      <c r="DX90" s="44">
        <v>0</v>
      </c>
      <c r="DY90" s="44">
        <v>22</v>
      </c>
      <c r="DZ90" s="44">
        <v>1994</v>
      </c>
      <c r="EB90" s="40" t="s">
        <v>1242</v>
      </c>
      <c r="EC90" s="40" t="s">
        <v>733</v>
      </c>
      <c r="ED90" s="44">
        <v>32</v>
      </c>
      <c r="EE90" s="44">
        <v>33</v>
      </c>
      <c r="EF90" s="44">
        <v>21</v>
      </c>
      <c r="EG90" s="44">
        <v>2021</v>
      </c>
      <c r="EI90" s="40" t="s">
        <v>925</v>
      </c>
      <c r="EJ90" s="44">
        <v>0.5</v>
      </c>
      <c r="EK90" s="44">
        <v>0</v>
      </c>
      <c r="EL90" s="44">
        <v>20</v>
      </c>
      <c r="EM90" s="44">
        <v>10</v>
      </c>
      <c r="EN90" s="44"/>
      <c r="EP90" s="40" t="s">
        <v>1031</v>
      </c>
      <c r="EQ90" s="44">
        <v>17</v>
      </c>
      <c r="ER90" s="44"/>
      <c r="ES90" s="44">
        <v>29</v>
      </c>
      <c r="ET90"/>
      <c r="EU90" s="40" t="s">
        <v>1242</v>
      </c>
      <c r="EV90" s="40" t="s">
        <v>733</v>
      </c>
      <c r="EW90" s="44">
        <v>4.7619047619047616E-2</v>
      </c>
      <c r="EX90" s="44">
        <v>1.5714285714285714</v>
      </c>
      <c r="EY90" s="44">
        <v>21</v>
      </c>
      <c r="EZ90" s="44">
        <v>2021</v>
      </c>
      <c r="FB90" s="40" t="s">
        <v>1213</v>
      </c>
      <c r="FC90" s="40" t="s">
        <v>536</v>
      </c>
      <c r="FD90" s="44">
        <v>1</v>
      </c>
      <c r="FE90" s="44">
        <v>16</v>
      </c>
      <c r="FF90" s="44">
        <v>24</v>
      </c>
      <c r="FG90" s="44">
        <v>2020</v>
      </c>
      <c r="FI90" s="40" t="s">
        <v>1357</v>
      </c>
      <c r="FJ90" s="44">
        <v>0</v>
      </c>
      <c r="FK90" s="44">
        <v>0.33333333333333331</v>
      </c>
      <c r="FL90" s="44">
        <v>12</v>
      </c>
      <c r="FM90" s="44"/>
      <c r="FN90" s="44">
        <v>4</v>
      </c>
      <c r="FO90"/>
      <c r="FP90" s="40" t="s">
        <v>1003</v>
      </c>
      <c r="FQ90" s="44"/>
      <c r="FR90" s="44"/>
      <c r="FS90" s="44">
        <v>66</v>
      </c>
      <c r="FU90" s="274" t="s">
        <v>1342</v>
      </c>
      <c r="FV90" s="274" t="s">
        <v>1266</v>
      </c>
      <c r="FW90" s="294">
        <v>0.30681818181818182</v>
      </c>
      <c r="FX90" s="281">
        <v>3.3846153846153846</v>
      </c>
      <c r="FY90" s="281">
        <v>1.0384615384615385</v>
      </c>
      <c r="FZ90" s="281">
        <v>26</v>
      </c>
      <c r="GA90" s="281">
        <v>2023</v>
      </c>
      <c r="GB90" s="281">
        <v>27</v>
      </c>
      <c r="GC90" s="282">
        <v>88</v>
      </c>
      <c r="GJ90" s="274" t="s">
        <v>1129</v>
      </c>
      <c r="GK90" s="274" t="s">
        <v>1126</v>
      </c>
      <c r="GL90" s="280">
        <v>0.23529411764705882</v>
      </c>
      <c r="GM90" s="281">
        <v>0.54545454545454541</v>
      </c>
      <c r="GN90" s="281">
        <v>2.3181818181818183</v>
      </c>
      <c r="GO90" s="281">
        <v>1993</v>
      </c>
      <c r="GP90" s="281">
        <v>12</v>
      </c>
      <c r="GQ90" s="282">
        <v>51</v>
      </c>
      <c r="GS90" s="274" t="s">
        <v>1129</v>
      </c>
      <c r="GT90" s="274" t="s">
        <v>1126</v>
      </c>
      <c r="GU90" s="280">
        <v>0.23529411764705882</v>
      </c>
      <c r="GV90" s="281">
        <v>12</v>
      </c>
      <c r="GW90" s="281">
        <v>51</v>
      </c>
      <c r="GX90" s="282">
        <v>1993</v>
      </c>
      <c r="GZ90" s="40" t="s">
        <v>1001</v>
      </c>
      <c r="HA90" s="44">
        <v>23</v>
      </c>
      <c r="HB90" s="44">
        <v>71</v>
      </c>
      <c r="HC90" s="44">
        <v>33</v>
      </c>
      <c r="HD90" s="44">
        <v>77</v>
      </c>
      <c r="HE90" s="44">
        <v>32</v>
      </c>
      <c r="HF90" s="44">
        <v>53</v>
      </c>
      <c r="HG90" s="44">
        <v>56</v>
      </c>
      <c r="HH90" s="44">
        <v>148</v>
      </c>
      <c r="HI90" s="44">
        <v>56</v>
      </c>
      <c r="HJ90" s="44">
        <v>0.323943661971831</v>
      </c>
      <c r="HK90" s="44">
        <v>0.3783783783783784</v>
      </c>
      <c r="HL90" s="44">
        <v>0.60377358490566035</v>
      </c>
      <c r="HM90" s="44">
        <v>0.4107142857142857</v>
      </c>
      <c r="HN90" s="44">
        <v>1.2678571428571428</v>
      </c>
      <c r="HO90" s="44">
        <v>1</v>
      </c>
      <c r="HP90" s="44">
        <v>2.6428571428571428</v>
      </c>
      <c r="HQ90" s="44">
        <v>0.5714285714285714</v>
      </c>
      <c r="HR90" s="44">
        <v>0.9464285714285714</v>
      </c>
      <c r="HS90"/>
      <c r="HT90"/>
      <c r="HU90"/>
      <c r="HV90"/>
      <c r="IB90" s="40" t="s">
        <v>1180</v>
      </c>
      <c r="IC90" s="44">
        <v>0.31325301204819278</v>
      </c>
      <c r="ID90" s="44">
        <v>0.63414634146341464</v>
      </c>
      <c r="IE90" s="44">
        <v>2.024390243902439</v>
      </c>
      <c r="IF90" s="44">
        <v>41</v>
      </c>
      <c r="IG90" s="44">
        <v>26</v>
      </c>
      <c r="IH90" s="44">
        <v>83</v>
      </c>
      <c r="IJ90" s="40" t="s">
        <v>333</v>
      </c>
      <c r="IK90" s="88">
        <v>0.36666666666666664</v>
      </c>
      <c r="IL90" s="44">
        <v>0.14864864864864866</v>
      </c>
      <c r="IM90" s="44">
        <v>0.40540540540540543</v>
      </c>
      <c r="IN90" s="44">
        <v>74</v>
      </c>
      <c r="IO90" s="44">
        <v>11</v>
      </c>
      <c r="IP90" s="44">
        <v>30</v>
      </c>
      <c r="IR90" s="40" t="s">
        <v>532</v>
      </c>
      <c r="IS90" s="40" t="s">
        <v>533</v>
      </c>
      <c r="IT90" s="44">
        <v>0.43023255813953487</v>
      </c>
      <c r="IU90" s="44">
        <v>1.48</v>
      </c>
      <c r="IV90" s="44">
        <v>3.44</v>
      </c>
      <c r="IW90" s="44">
        <v>25</v>
      </c>
      <c r="IX90" s="44">
        <v>2017</v>
      </c>
      <c r="IY90" s="44">
        <v>37</v>
      </c>
      <c r="IZ90" s="44">
        <v>86</v>
      </c>
      <c r="JB90" s="40" t="s">
        <v>421</v>
      </c>
      <c r="JC90" s="40" t="s">
        <v>387</v>
      </c>
      <c r="JD90" s="44">
        <v>0.41875000000000001</v>
      </c>
      <c r="JE90" s="44">
        <v>2.7916666666666665</v>
      </c>
      <c r="JF90" s="44">
        <v>6.666666666666667</v>
      </c>
      <c r="JG90" s="44">
        <v>2007</v>
      </c>
      <c r="JH90" s="44">
        <v>67</v>
      </c>
      <c r="JI90" s="44">
        <v>160</v>
      </c>
      <c r="JL90" s="40" t="s">
        <v>483</v>
      </c>
      <c r="JM90" s="40" t="s">
        <v>471</v>
      </c>
      <c r="JN90" s="44">
        <v>0.75</v>
      </c>
      <c r="JO90" s="44">
        <v>0.25</v>
      </c>
      <c r="JP90" s="44">
        <v>0.33333333333333331</v>
      </c>
      <c r="JQ90" s="44">
        <v>2011</v>
      </c>
      <c r="JR90" s="44">
        <v>12</v>
      </c>
      <c r="JS90" s="44">
        <v>3</v>
      </c>
      <c r="JT90" s="44">
        <v>4</v>
      </c>
      <c r="JV90" s="40" t="s">
        <v>1152</v>
      </c>
      <c r="JW90" s="40" t="s">
        <v>1153</v>
      </c>
      <c r="JX90" s="44">
        <v>0.57391304347826089</v>
      </c>
      <c r="JY90" s="44">
        <v>3.1428571428571428</v>
      </c>
      <c r="JZ90" s="44">
        <v>5.4761904761904763</v>
      </c>
      <c r="KA90" s="44">
        <v>1992</v>
      </c>
      <c r="KB90" s="44">
        <v>66</v>
      </c>
      <c r="KC90" s="44">
        <v>115</v>
      </c>
      <c r="KF90" s="40" t="s">
        <v>134</v>
      </c>
      <c r="KG90" s="61">
        <v>4.2679487179487188</v>
      </c>
      <c r="KH90" s="44">
        <v>45</v>
      </c>
      <c r="KJ90"/>
      <c r="KK90"/>
      <c r="KL90"/>
      <c r="KM90"/>
      <c r="KN90"/>
      <c r="KO90"/>
      <c r="KQ90"/>
      <c r="KR90"/>
      <c r="KS90"/>
      <c r="KT90"/>
      <c r="KU90"/>
      <c r="KV90"/>
      <c r="KX90"/>
      <c r="KY90"/>
      <c r="KZ90"/>
      <c r="LA90"/>
      <c r="LB90"/>
      <c r="LC90"/>
      <c r="LD90"/>
    </row>
    <row r="91" spans="1:316" ht="15">
      <c r="A91" s="74" t="s">
        <v>314</v>
      </c>
      <c r="B91" s="74">
        <v>2013</v>
      </c>
      <c r="C91" s="74">
        <v>2013</v>
      </c>
      <c r="D91" s="89" t="str">
        <f t="shared" si="18"/>
        <v>Louden Brickley, 2013</v>
      </c>
      <c r="E91" s="89" t="str">
        <f t="shared" si="19"/>
        <v>Louden Brickley, 2013-2013</v>
      </c>
      <c r="F91" s="74">
        <v>17</v>
      </c>
      <c r="G91" s="74">
        <v>1</v>
      </c>
      <c r="H91" s="74">
        <v>1</v>
      </c>
      <c r="I91" s="75">
        <v>1</v>
      </c>
      <c r="J91" s="74">
        <v>6</v>
      </c>
      <c r="K91" s="74">
        <v>10</v>
      </c>
      <c r="L91" s="75">
        <v>0.6</v>
      </c>
      <c r="M91" s="74">
        <v>0</v>
      </c>
      <c r="N91" s="74">
        <v>0</v>
      </c>
      <c r="O91" s="75" t="s">
        <v>120</v>
      </c>
      <c r="P91" s="74">
        <v>15</v>
      </c>
      <c r="Q91" s="74">
        <v>3</v>
      </c>
      <c r="R91" s="74">
        <v>0</v>
      </c>
      <c r="S91" s="74">
        <v>3</v>
      </c>
      <c r="T91" s="74">
        <v>5</v>
      </c>
      <c r="U91" s="74">
        <v>5</v>
      </c>
      <c r="V91" s="74">
        <v>0</v>
      </c>
      <c r="W91" s="74">
        <v>7</v>
      </c>
      <c r="X91" s="74">
        <v>8</v>
      </c>
      <c r="Y91" s="76">
        <v>0.88235294117647056</v>
      </c>
      <c r="Z91" s="76">
        <v>0.17647058823529413</v>
      </c>
      <c r="AA91" s="76">
        <v>0</v>
      </c>
      <c r="AB91" s="76">
        <v>0.17647058823529413</v>
      </c>
      <c r="AC91" s="76">
        <v>0.29411764705882354</v>
      </c>
      <c r="AD91" s="76">
        <v>0.29411764705882354</v>
      </c>
      <c r="AE91" s="76">
        <v>0</v>
      </c>
      <c r="AF91" s="76">
        <v>0.41176470588235292</v>
      </c>
      <c r="AG91" s="76">
        <v>0.47058823529411764</v>
      </c>
      <c r="AH91" s="69">
        <f t="shared" si="20"/>
        <v>5.8823529411764705E-2</v>
      </c>
      <c r="AI91" s="69">
        <f t="shared" si="21"/>
        <v>0</v>
      </c>
      <c r="AJ91" s="70">
        <f t="shared" si="22"/>
        <v>0.63636363636363635</v>
      </c>
      <c r="AK91" s="69">
        <f t="shared" si="23"/>
        <v>0.6470588235294118</v>
      </c>
      <c r="AM91" s="40" t="s">
        <v>1246</v>
      </c>
      <c r="AN91" s="40" t="s">
        <v>792</v>
      </c>
      <c r="AO91" s="61">
        <v>7.7142857142857144</v>
      </c>
      <c r="AP91" s="62">
        <v>0.55284552845528456</v>
      </c>
      <c r="AQ91" s="62">
        <v>0.8</v>
      </c>
      <c r="AR91" s="44">
        <v>21</v>
      </c>
      <c r="AS91" s="44">
        <v>2021</v>
      </c>
      <c r="AT91" s="59"/>
      <c r="AU91" s="40" t="s">
        <v>930</v>
      </c>
      <c r="AV91" s="40" t="s">
        <v>308</v>
      </c>
      <c r="AW91" s="44">
        <v>183</v>
      </c>
      <c r="AX91" s="44">
        <v>0</v>
      </c>
      <c r="AY91" s="44">
        <v>0</v>
      </c>
      <c r="AZ91" s="44">
        <v>29</v>
      </c>
      <c r="BA91" s="44">
        <v>2012</v>
      </c>
      <c r="BB91" s="59"/>
      <c r="BC91" s="40" t="s">
        <v>1092</v>
      </c>
      <c r="BD91" s="44">
        <v>1.6666666666666667</v>
      </c>
      <c r="BE91" s="44">
        <v>0.2391304347826087</v>
      </c>
      <c r="BF91" s="44">
        <v>0.5</v>
      </c>
      <c r="BG91" s="44">
        <v>18</v>
      </c>
      <c r="BH91" s="44">
        <v>30</v>
      </c>
      <c r="BJ91" s="40" t="s">
        <v>452</v>
      </c>
      <c r="BK91" s="44">
        <v>69</v>
      </c>
      <c r="BL91" s="44">
        <v>0.27</v>
      </c>
      <c r="BM91" s="44">
        <v>0.3783783783783784</v>
      </c>
      <c r="BN91" s="44">
        <v>12</v>
      </c>
      <c r="BP91" s="40" t="s">
        <v>1032</v>
      </c>
      <c r="BQ91" s="40" t="s">
        <v>1000</v>
      </c>
      <c r="BR91" s="44">
        <v>4</v>
      </c>
      <c r="BS91" s="44">
        <v>1.1818181818181819</v>
      </c>
      <c r="BT91" s="44">
        <v>2.8181818181818183</v>
      </c>
      <c r="BU91" s="44">
        <v>22</v>
      </c>
      <c r="BV91" s="44">
        <v>1996</v>
      </c>
      <c r="BX91" s="40" t="s">
        <v>1032</v>
      </c>
      <c r="BY91" s="40" t="s">
        <v>1000</v>
      </c>
      <c r="BZ91" s="44">
        <v>88</v>
      </c>
      <c r="CA91" s="44">
        <v>26</v>
      </c>
      <c r="CB91" s="44">
        <v>62</v>
      </c>
      <c r="CC91" s="44">
        <v>22</v>
      </c>
      <c r="CD91" s="44">
        <v>1996</v>
      </c>
      <c r="CF91" s="40" t="s">
        <v>439</v>
      </c>
      <c r="CG91" s="44">
        <v>1.2352941176470589</v>
      </c>
      <c r="CH91" s="44">
        <v>0.52941176470588236</v>
      </c>
      <c r="CI91" s="44">
        <v>0.70588235294117652</v>
      </c>
      <c r="CJ91" s="44">
        <v>51</v>
      </c>
      <c r="CK91" s="44">
        <v>63</v>
      </c>
      <c r="CL91" s="44">
        <v>27</v>
      </c>
      <c r="CM91" s="44">
        <v>36</v>
      </c>
      <c r="CO91" s="40" t="s">
        <v>937</v>
      </c>
      <c r="CP91" s="44">
        <v>44</v>
      </c>
      <c r="CQ91" s="44">
        <v>50</v>
      </c>
      <c r="CR91" s="44">
        <v>42</v>
      </c>
      <c r="CS91" s="44">
        <v>52</v>
      </c>
      <c r="CU91" s="40" t="s">
        <v>918</v>
      </c>
      <c r="CV91" s="40" t="s">
        <v>919</v>
      </c>
      <c r="CW91" s="44">
        <v>1.85</v>
      </c>
      <c r="CX91" s="44">
        <v>2.5499999999999998</v>
      </c>
      <c r="CY91" s="44">
        <v>20</v>
      </c>
      <c r="CZ91" s="44">
        <v>1999</v>
      </c>
      <c r="DB91" s="40" t="s">
        <v>1129</v>
      </c>
      <c r="DC91" s="40" t="s">
        <v>1126</v>
      </c>
      <c r="DD91" s="44">
        <v>40</v>
      </c>
      <c r="DE91" s="44">
        <v>50</v>
      </c>
      <c r="DF91" s="44">
        <v>22</v>
      </c>
      <c r="DG91" s="44">
        <v>1993</v>
      </c>
      <c r="DI91" s="40" t="s">
        <v>425</v>
      </c>
      <c r="DJ91" s="44">
        <v>0.4</v>
      </c>
      <c r="DK91" s="44">
        <v>1.2</v>
      </c>
      <c r="DL91" s="44">
        <v>50</v>
      </c>
      <c r="DM91" s="44">
        <v>20</v>
      </c>
      <c r="DN91" s="44">
        <v>60</v>
      </c>
      <c r="DP91" s="40" t="s">
        <v>1097</v>
      </c>
      <c r="DQ91" s="44">
        <v>15</v>
      </c>
      <c r="DR91" s="44">
        <v>53</v>
      </c>
      <c r="DS91" s="44">
        <v>45</v>
      </c>
      <c r="DU91" s="40" t="s">
        <v>430</v>
      </c>
      <c r="DV91" s="40" t="s">
        <v>425</v>
      </c>
      <c r="DW91" s="44">
        <v>1.4230769230769231</v>
      </c>
      <c r="DX91" s="44">
        <v>0</v>
      </c>
      <c r="DY91" s="44">
        <v>26</v>
      </c>
      <c r="DZ91" s="44">
        <v>2008</v>
      </c>
      <c r="EB91" s="40" t="s">
        <v>942</v>
      </c>
      <c r="EC91" s="40" t="s">
        <v>943</v>
      </c>
      <c r="ED91" s="44">
        <v>32</v>
      </c>
      <c r="EE91" s="44"/>
      <c r="EF91" s="44">
        <v>19</v>
      </c>
      <c r="EG91" s="44">
        <v>1999</v>
      </c>
      <c r="EI91" s="40" t="s">
        <v>1268</v>
      </c>
      <c r="EJ91" s="44">
        <v>0.49019607843137253</v>
      </c>
      <c r="EK91" s="44">
        <v>1.0980392156862746</v>
      </c>
      <c r="EL91" s="44">
        <v>51</v>
      </c>
      <c r="EM91" s="44">
        <v>25</v>
      </c>
      <c r="EN91" s="44">
        <v>56</v>
      </c>
      <c r="EP91" s="40" t="s">
        <v>424</v>
      </c>
      <c r="EQ91" s="44">
        <v>16</v>
      </c>
      <c r="ER91" s="44"/>
      <c r="ES91" s="44">
        <v>44</v>
      </c>
      <c r="ET91"/>
      <c r="EU91" s="40" t="s">
        <v>287</v>
      </c>
      <c r="EV91" s="40" t="s">
        <v>250</v>
      </c>
      <c r="EW91" s="44">
        <v>4.1666666666666664E-2</v>
      </c>
      <c r="EX91" s="44">
        <v>2.0833333333333335</v>
      </c>
      <c r="EY91" s="44">
        <v>24</v>
      </c>
      <c r="EZ91" s="44">
        <v>2015</v>
      </c>
      <c r="FB91" s="40" t="s">
        <v>917</v>
      </c>
      <c r="FC91" s="40" t="s">
        <v>277</v>
      </c>
      <c r="FD91" s="44">
        <v>1</v>
      </c>
      <c r="FE91" s="44">
        <v>5</v>
      </c>
      <c r="FF91" s="44">
        <v>30</v>
      </c>
      <c r="FG91" s="44">
        <v>2012</v>
      </c>
      <c r="FI91" s="40" t="s">
        <v>1000</v>
      </c>
      <c r="FJ91" s="44">
        <v>0</v>
      </c>
      <c r="FK91" s="44">
        <v>0</v>
      </c>
      <c r="FL91" s="44">
        <v>65</v>
      </c>
      <c r="FM91" s="44"/>
      <c r="FN91" s="44"/>
      <c r="FO91"/>
      <c r="FP91" s="40" t="s">
        <v>687</v>
      </c>
      <c r="FQ91" s="44"/>
      <c r="FR91" s="44"/>
      <c r="FS91" s="44">
        <v>30</v>
      </c>
      <c r="FU91" s="274" t="s">
        <v>520</v>
      </c>
      <c r="FV91" s="274" t="s">
        <v>131</v>
      </c>
      <c r="FW91" s="294">
        <v>0.30612244897959184</v>
      </c>
      <c r="FX91" s="281">
        <v>8.1666666666666661</v>
      </c>
      <c r="FY91" s="281">
        <v>2.5</v>
      </c>
      <c r="FZ91" s="281">
        <v>24</v>
      </c>
      <c r="GA91" s="281">
        <v>2017</v>
      </c>
      <c r="GB91" s="281">
        <v>60</v>
      </c>
      <c r="GC91" s="282">
        <v>196</v>
      </c>
      <c r="GJ91" s="274" t="s">
        <v>1032</v>
      </c>
      <c r="GK91" s="274" t="s">
        <v>1000</v>
      </c>
      <c r="GL91" s="280">
        <v>0.23529411764705882</v>
      </c>
      <c r="GM91" s="281">
        <v>0.72727272727272729</v>
      </c>
      <c r="GN91" s="281">
        <v>3.0909090909090908</v>
      </c>
      <c r="GO91" s="281">
        <v>1996</v>
      </c>
      <c r="GP91" s="281">
        <v>16</v>
      </c>
      <c r="GQ91" s="282">
        <v>68</v>
      </c>
      <c r="GS91" s="274" t="s">
        <v>1032</v>
      </c>
      <c r="GT91" s="274" t="s">
        <v>1000</v>
      </c>
      <c r="GU91" s="280">
        <v>0.23529411764705882</v>
      </c>
      <c r="GV91" s="281">
        <v>16</v>
      </c>
      <c r="GW91" s="281">
        <v>68</v>
      </c>
      <c r="GX91" s="282">
        <v>1996</v>
      </c>
      <c r="GZ91" s="40" t="s">
        <v>1002</v>
      </c>
      <c r="HA91" s="44">
        <v>16</v>
      </c>
      <c r="HB91" s="44">
        <v>44</v>
      </c>
      <c r="HC91" s="44">
        <v>53</v>
      </c>
      <c r="HD91" s="44">
        <v>118</v>
      </c>
      <c r="HE91" s="44">
        <v>23</v>
      </c>
      <c r="HF91" s="44">
        <v>45</v>
      </c>
      <c r="HG91" s="44">
        <v>69</v>
      </c>
      <c r="HH91" s="44">
        <v>162</v>
      </c>
      <c r="HI91" s="44">
        <v>44</v>
      </c>
      <c r="HJ91" s="44">
        <v>0.36363636363636365</v>
      </c>
      <c r="HK91" s="44">
        <v>0.42592592592592593</v>
      </c>
      <c r="HL91" s="44">
        <v>0.51111111111111107</v>
      </c>
      <c r="HM91" s="44">
        <v>0.36363636363636365</v>
      </c>
      <c r="HN91" s="44">
        <v>1</v>
      </c>
      <c r="HO91" s="44">
        <v>1.5681818181818181</v>
      </c>
      <c r="HP91" s="44">
        <v>3.6818181818181817</v>
      </c>
      <c r="HQ91" s="44">
        <v>0.52272727272727271</v>
      </c>
      <c r="HR91" s="44">
        <v>1.0227272727272727</v>
      </c>
      <c r="HS91"/>
      <c r="HT91"/>
      <c r="HU91"/>
      <c r="HV91"/>
      <c r="IB91" s="40" t="s">
        <v>900</v>
      </c>
      <c r="IC91" s="44">
        <v>0.31168831168831168</v>
      </c>
      <c r="ID91" s="44">
        <v>0.54545454545454541</v>
      </c>
      <c r="IE91" s="44">
        <v>1.75</v>
      </c>
      <c r="IF91" s="44">
        <v>44</v>
      </c>
      <c r="IG91" s="44">
        <v>24</v>
      </c>
      <c r="IH91" s="44">
        <v>77</v>
      </c>
      <c r="IJ91" s="40" t="s">
        <v>1067</v>
      </c>
      <c r="IK91" s="88">
        <v>0.35</v>
      </c>
      <c r="IL91" s="44">
        <v>0.46666666666666667</v>
      </c>
      <c r="IM91" s="44">
        <v>1.3333333333333333</v>
      </c>
      <c r="IN91" s="44">
        <v>30</v>
      </c>
      <c r="IO91" s="44">
        <v>14</v>
      </c>
      <c r="IP91" s="44">
        <v>40</v>
      </c>
      <c r="IR91" s="40" t="s">
        <v>531</v>
      </c>
      <c r="IS91" s="40" t="s">
        <v>132</v>
      </c>
      <c r="IT91" s="44">
        <v>0.4293193717277487</v>
      </c>
      <c r="IU91" s="44">
        <v>3.28</v>
      </c>
      <c r="IV91" s="44">
        <v>7.64</v>
      </c>
      <c r="IW91" s="44">
        <v>25</v>
      </c>
      <c r="IX91" s="44">
        <v>2017</v>
      </c>
      <c r="IY91" s="44">
        <v>82</v>
      </c>
      <c r="IZ91" s="44">
        <v>191</v>
      </c>
      <c r="JB91" s="40" t="s">
        <v>433</v>
      </c>
      <c r="JC91" s="40" t="s">
        <v>425</v>
      </c>
      <c r="JD91" s="44">
        <v>0.41558441558441561</v>
      </c>
      <c r="JE91" s="44">
        <v>1.3913043478260869</v>
      </c>
      <c r="JF91" s="44">
        <v>3.347826086956522</v>
      </c>
      <c r="JG91" s="44">
        <v>2009</v>
      </c>
      <c r="JH91" s="44">
        <v>32</v>
      </c>
      <c r="JI91" s="44">
        <v>77</v>
      </c>
      <c r="JL91" s="40" t="s">
        <v>480</v>
      </c>
      <c r="JM91" s="40" t="s">
        <v>465</v>
      </c>
      <c r="JN91" s="44">
        <v>0.52380952380952384</v>
      </c>
      <c r="JO91" s="44">
        <v>0.73333333333333328</v>
      </c>
      <c r="JP91" s="44">
        <v>1.4</v>
      </c>
      <c r="JQ91" s="44">
        <v>2011</v>
      </c>
      <c r="JR91" s="44">
        <v>15</v>
      </c>
      <c r="JS91" s="44">
        <v>11</v>
      </c>
      <c r="JT91" s="44">
        <v>21</v>
      </c>
      <c r="JV91" s="40" t="s">
        <v>253</v>
      </c>
      <c r="JW91" s="40" t="s">
        <v>133</v>
      </c>
      <c r="JX91" s="44">
        <v>0.57258064516129037</v>
      </c>
      <c r="JY91" s="44">
        <v>2.6296296296296298</v>
      </c>
      <c r="JZ91" s="44">
        <v>4.5925925925925926</v>
      </c>
      <c r="KA91" s="44">
        <v>2016</v>
      </c>
      <c r="KB91" s="44">
        <v>71</v>
      </c>
      <c r="KC91" s="44">
        <v>124</v>
      </c>
      <c r="KF91" s="40" t="s">
        <v>689</v>
      </c>
      <c r="KG91" s="61">
        <v>3.9833333333333334</v>
      </c>
      <c r="KH91" s="44">
        <v>13</v>
      </c>
      <c r="KJ91"/>
      <c r="KK91"/>
      <c r="KL91"/>
      <c r="KM91"/>
      <c r="KN91"/>
      <c r="KO91"/>
      <c r="KQ91"/>
      <c r="KR91"/>
      <c r="KS91"/>
      <c r="KT91"/>
      <c r="KU91"/>
      <c r="KV91"/>
      <c r="KX91"/>
      <c r="KY91"/>
      <c r="KZ91"/>
      <c r="LA91"/>
      <c r="LB91"/>
      <c r="LC91"/>
      <c r="LD91"/>
    </row>
    <row r="92" spans="1:316" ht="15">
      <c r="A92" s="74" t="s">
        <v>295</v>
      </c>
      <c r="B92" s="74">
        <v>2013</v>
      </c>
      <c r="C92" s="74">
        <v>2014</v>
      </c>
      <c r="D92" s="89" t="str">
        <f t="shared" si="18"/>
        <v>Bryton Materi, 2014</v>
      </c>
      <c r="E92" s="89" t="str">
        <f t="shared" si="19"/>
        <v>Bryton Materi, 2014-2013</v>
      </c>
      <c r="F92" s="74">
        <v>28</v>
      </c>
      <c r="G92" s="74">
        <v>3</v>
      </c>
      <c r="H92" s="74">
        <v>29</v>
      </c>
      <c r="I92" s="75">
        <v>0.10344827586206896</v>
      </c>
      <c r="J92" s="74">
        <v>28</v>
      </c>
      <c r="K92" s="74">
        <v>93</v>
      </c>
      <c r="L92" s="75">
        <v>0.30107526881720431</v>
      </c>
      <c r="M92" s="74">
        <v>31</v>
      </c>
      <c r="N92" s="74">
        <v>46</v>
      </c>
      <c r="O92" s="75">
        <v>0.67391304347826086</v>
      </c>
      <c r="P92" s="74">
        <v>96</v>
      </c>
      <c r="Q92" s="74">
        <v>9</v>
      </c>
      <c r="R92" s="74">
        <v>31</v>
      </c>
      <c r="S92" s="74">
        <v>40</v>
      </c>
      <c r="T92" s="74">
        <v>63</v>
      </c>
      <c r="U92" s="74">
        <v>24</v>
      </c>
      <c r="V92" s="74">
        <v>3</v>
      </c>
      <c r="W92" s="74">
        <v>69</v>
      </c>
      <c r="X92" s="74">
        <v>46</v>
      </c>
      <c r="Y92" s="76">
        <v>3.4285714285714284</v>
      </c>
      <c r="Z92" s="76">
        <v>0.32142857142857145</v>
      </c>
      <c r="AA92" s="76">
        <v>1.1071428571428572</v>
      </c>
      <c r="AB92" s="76">
        <v>1.4285714285714286</v>
      </c>
      <c r="AC92" s="76">
        <v>2.25</v>
      </c>
      <c r="AD92" s="76">
        <v>0.8571428571428571</v>
      </c>
      <c r="AE92" s="76">
        <v>0.10714285714285714</v>
      </c>
      <c r="AF92" s="76">
        <v>2.4642857142857144</v>
      </c>
      <c r="AG92" s="76">
        <v>1.6428571428571428</v>
      </c>
      <c r="AH92" s="69">
        <f t="shared" si="20"/>
        <v>1.0357142857142858</v>
      </c>
      <c r="AI92" s="69">
        <f t="shared" si="21"/>
        <v>1.6428571428571428</v>
      </c>
      <c r="AJ92" s="70">
        <f t="shared" si="22"/>
        <v>0.25409836065573771</v>
      </c>
      <c r="AK92" s="69">
        <f t="shared" si="23"/>
        <v>4.3571428571428568</v>
      </c>
      <c r="AM92" s="40" t="s">
        <v>922</v>
      </c>
      <c r="AN92" s="40" t="s">
        <v>923</v>
      </c>
      <c r="AO92" s="61">
        <v>7.7</v>
      </c>
      <c r="AP92" s="62">
        <v>0.35416666666666669</v>
      </c>
      <c r="AQ92" s="62">
        <v>0.56060606060606055</v>
      </c>
      <c r="AR92" s="44">
        <v>20</v>
      </c>
      <c r="AS92" s="44">
        <v>1999</v>
      </c>
      <c r="AT92" s="59"/>
      <c r="AU92" s="40" t="s">
        <v>1038</v>
      </c>
      <c r="AV92" s="40" t="s">
        <v>1030</v>
      </c>
      <c r="AW92" s="44">
        <v>179</v>
      </c>
      <c r="AX92" s="44">
        <v>0.33500000000000002</v>
      </c>
      <c r="AY92" s="44">
        <v>0.58441558441558439</v>
      </c>
      <c r="AZ92" s="44">
        <v>17</v>
      </c>
      <c r="BA92" s="44">
        <v>1996</v>
      </c>
      <c r="BB92" s="59"/>
      <c r="BC92" s="40" t="s">
        <v>467</v>
      </c>
      <c r="BD92" s="44">
        <v>1.5333333333333334</v>
      </c>
      <c r="BE92" s="44">
        <v>0.40579710144927539</v>
      </c>
      <c r="BF92" s="44">
        <v>0.43333333333333335</v>
      </c>
      <c r="BG92" s="44">
        <v>45</v>
      </c>
      <c r="BH92" s="44">
        <v>69</v>
      </c>
      <c r="BJ92" s="40" t="s">
        <v>467</v>
      </c>
      <c r="BK92" s="44">
        <v>69</v>
      </c>
      <c r="BL92" s="44">
        <v>0.40579710144927539</v>
      </c>
      <c r="BM92" s="44">
        <v>0.43333333333333335</v>
      </c>
      <c r="BN92" s="44">
        <v>45</v>
      </c>
      <c r="BP92" s="40" t="s">
        <v>1296</v>
      </c>
      <c r="BQ92" s="40" t="s">
        <v>1262</v>
      </c>
      <c r="BR92" s="44">
        <v>3.9629629629629628</v>
      </c>
      <c r="BS92" s="44">
        <v>1.6296296296296295</v>
      </c>
      <c r="BT92" s="44">
        <v>2.3333333333333335</v>
      </c>
      <c r="BU92" s="44">
        <v>27</v>
      </c>
      <c r="BV92" s="44">
        <v>2022</v>
      </c>
      <c r="BX92" s="40" t="s">
        <v>262</v>
      </c>
      <c r="BY92" s="40" t="s">
        <v>130</v>
      </c>
      <c r="BZ92" s="44">
        <v>88</v>
      </c>
      <c r="CA92" s="44">
        <v>39</v>
      </c>
      <c r="CB92" s="44">
        <v>49</v>
      </c>
      <c r="CC92" s="44">
        <v>27</v>
      </c>
      <c r="CD92" s="44">
        <v>2016</v>
      </c>
      <c r="CF92" s="40" t="s">
        <v>471</v>
      </c>
      <c r="CG92" s="44">
        <v>1.1666666666666667</v>
      </c>
      <c r="CH92" s="44">
        <v>0</v>
      </c>
      <c r="CI92" s="44">
        <v>1.1666666666666667</v>
      </c>
      <c r="CJ92" s="44">
        <v>12</v>
      </c>
      <c r="CK92" s="44">
        <v>14</v>
      </c>
      <c r="CL92" s="44"/>
      <c r="CM92" s="44">
        <v>14</v>
      </c>
      <c r="CO92" s="40" t="s">
        <v>440</v>
      </c>
      <c r="CP92" s="44">
        <v>42</v>
      </c>
      <c r="CQ92" s="44">
        <v>8</v>
      </c>
      <c r="CR92" s="44">
        <v>34</v>
      </c>
      <c r="CS92" s="44">
        <v>13</v>
      </c>
      <c r="CU92" s="40" t="s">
        <v>1129</v>
      </c>
      <c r="CV92" s="40" t="s">
        <v>1126</v>
      </c>
      <c r="CW92" s="44">
        <v>1.8181818181818181</v>
      </c>
      <c r="CX92" s="44">
        <v>2.2727272727272729</v>
      </c>
      <c r="CY92" s="44">
        <v>22</v>
      </c>
      <c r="CZ92" s="44">
        <v>1993</v>
      </c>
      <c r="DB92" s="40" t="s">
        <v>1211</v>
      </c>
      <c r="DC92" s="40" t="s">
        <v>794</v>
      </c>
      <c r="DD92" s="44">
        <v>39</v>
      </c>
      <c r="DE92" s="44">
        <v>29</v>
      </c>
      <c r="DF92" s="44">
        <v>25</v>
      </c>
      <c r="DG92" s="44">
        <v>2020</v>
      </c>
      <c r="DI92" s="40" t="s">
        <v>422</v>
      </c>
      <c r="DJ92" s="44">
        <v>0.38297872340425532</v>
      </c>
      <c r="DK92" s="44">
        <v>0.91489361702127658</v>
      </c>
      <c r="DL92" s="44">
        <v>47</v>
      </c>
      <c r="DM92" s="44">
        <v>18</v>
      </c>
      <c r="DN92" s="44">
        <v>43</v>
      </c>
      <c r="DP92" s="40" t="s">
        <v>1235</v>
      </c>
      <c r="DQ92" s="44">
        <v>13</v>
      </c>
      <c r="DR92" s="44">
        <v>16</v>
      </c>
      <c r="DS92" s="44">
        <v>47</v>
      </c>
      <c r="DU92" s="40" t="s">
        <v>483</v>
      </c>
      <c r="DV92" s="40" t="s">
        <v>471</v>
      </c>
      <c r="DW92" s="44">
        <v>1.4166666666666667</v>
      </c>
      <c r="DX92" s="44">
        <v>0</v>
      </c>
      <c r="DY92" s="44">
        <v>12</v>
      </c>
      <c r="DZ92" s="44">
        <v>2011</v>
      </c>
      <c r="EB92" s="40" t="s">
        <v>740</v>
      </c>
      <c r="EC92" s="40" t="s">
        <v>732</v>
      </c>
      <c r="ED92" s="44">
        <v>31</v>
      </c>
      <c r="EE92" s="44">
        <v>59</v>
      </c>
      <c r="EF92" s="44">
        <v>28</v>
      </c>
      <c r="EG92" s="44">
        <v>2018</v>
      </c>
      <c r="EI92" s="40" t="s">
        <v>422</v>
      </c>
      <c r="EJ92" s="44">
        <v>0.46808510638297873</v>
      </c>
      <c r="EK92" s="44">
        <v>0</v>
      </c>
      <c r="EL92" s="44">
        <v>47</v>
      </c>
      <c r="EM92" s="44">
        <v>22</v>
      </c>
      <c r="EN92" s="44"/>
      <c r="EP92" s="40" t="s">
        <v>1092</v>
      </c>
      <c r="EQ92" s="44">
        <v>15</v>
      </c>
      <c r="ER92" s="44"/>
      <c r="ES92" s="44">
        <v>18</v>
      </c>
      <c r="ET92"/>
      <c r="EU92" s="40" t="s">
        <v>1213</v>
      </c>
      <c r="EV92" s="40" t="s">
        <v>536</v>
      </c>
      <c r="EW92" s="44">
        <v>4.1666666666666664E-2</v>
      </c>
      <c r="EX92" s="44">
        <v>0.66666666666666663</v>
      </c>
      <c r="EY92" s="44">
        <v>24</v>
      </c>
      <c r="EZ92" s="44">
        <v>2020</v>
      </c>
      <c r="FB92" s="40" t="s">
        <v>1232</v>
      </c>
      <c r="FC92" s="40" t="s">
        <v>792</v>
      </c>
      <c r="FD92" s="44">
        <v>1</v>
      </c>
      <c r="FE92" s="44">
        <v>8</v>
      </c>
      <c r="FF92" s="44">
        <v>17</v>
      </c>
      <c r="FG92" s="44">
        <v>2020</v>
      </c>
      <c r="FI92" s="40" t="s">
        <v>134</v>
      </c>
      <c r="FJ92" s="44">
        <v>0</v>
      </c>
      <c r="FK92" s="44">
        <v>0.73333333333333328</v>
      </c>
      <c r="FL92" s="44">
        <v>45</v>
      </c>
      <c r="FM92" s="44">
        <v>0</v>
      </c>
      <c r="FN92" s="44">
        <v>33</v>
      </c>
      <c r="FO92"/>
      <c r="FP92" s="40" t="s">
        <v>997</v>
      </c>
      <c r="FQ92" s="44"/>
      <c r="FR92" s="44"/>
      <c r="FS92" s="44">
        <v>67</v>
      </c>
      <c r="FU92" s="274" t="s">
        <v>1134</v>
      </c>
      <c r="FV92" s="274" t="s">
        <v>1096</v>
      </c>
      <c r="FW92" s="294">
        <v>0.30434782608695654</v>
      </c>
      <c r="FX92" s="281">
        <v>2</v>
      </c>
      <c r="FY92" s="281">
        <v>0.60869565217391308</v>
      </c>
      <c r="FZ92" s="281">
        <v>23</v>
      </c>
      <c r="GA92" s="281">
        <v>1993</v>
      </c>
      <c r="GB92" s="281">
        <v>14</v>
      </c>
      <c r="GC92" s="282">
        <v>46</v>
      </c>
      <c r="GJ92" s="274" t="s">
        <v>406</v>
      </c>
      <c r="GK92" s="274" t="s">
        <v>387</v>
      </c>
      <c r="GL92" s="280">
        <v>0.23529411764705882</v>
      </c>
      <c r="GM92" s="281">
        <v>0.30769230769230771</v>
      </c>
      <c r="GN92" s="281">
        <v>1.3076923076923077</v>
      </c>
      <c r="GO92" s="281">
        <v>2008</v>
      </c>
      <c r="GP92" s="281">
        <v>8</v>
      </c>
      <c r="GQ92" s="282">
        <v>34</v>
      </c>
      <c r="GS92" s="274" t="s">
        <v>406</v>
      </c>
      <c r="GT92" s="274" t="s">
        <v>387</v>
      </c>
      <c r="GU92" s="280">
        <v>0.23529411764705882</v>
      </c>
      <c r="GV92" s="281">
        <v>8</v>
      </c>
      <c r="GW92" s="281">
        <v>34</v>
      </c>
      <c r="GX92" s="282">
        <v>2008</v>
      </c>
      <c r="GZ92" s="40" t="s">
        <v>1003</v>
      </c>
      <c r="HA92" s="44">
        <v>33</v>
      </c>
      <c r="HB92" s="44">
        <v>124</v>
      </c>
      <c r="HC92" s="44">
        <v>323</v>
      </c>
      <c r="HD92" s="44">
        <v>766</v>
      </c>
      <c r="HE92" s="44">
        <v>125</v>
      </c>
      <c r="HF92" s="44">
        <v>267</v>
      </c>
      <c r="HG92" s="44">
        <v>356</v>
      </c>
      <c r="HH92" s="44">
        <v>890</v>
      </c>
      <c r="HI92" s="44">
        <v>66</v>
      </c>
      <c r="HJ92" s="44">
        <v>0.2661290322580645</v>
      </c>
      <c r="HK92" s="44">
        <v>0.4</v>
      </c>
      <c r="HL92" s="44">
        <v>0.46816479400749061</v>
      </c>
      <c r="HM92" s="44">
        <v>0.5</v>
      </c>
      <c r="HN92" s="44">
        <v>1.8787878787878789</v>
      </c>
      <c r="HO92" s="44">
        <v>5.3939393939393936</v>
      </c>
      <c r="HP92" s="44">
        <v>13.484848484848484</v>
      </c>
      <c r="HQ92" s="44">
        <v>1.893939393939394</v>
      </c>
      <c r="HR92" s="44">
        <v>4.0454545454545459</v>
      </c>
      <c r="HS92"/>
      <c r="HT92"/>
      <c r="HU92"/>
      <c r="HV92"/>
      <c r="IB92" s="40" t="s">
        <v>134</v>
      </c>
      <c r="IC92" s="44">
        <v>0.31111111111111112</v>
      </c>
      <c r="ID92" s="44">
        <v>0.31111111111111112</v>
      </c>
      <c r="IE92" s="44">
        <v>1</v>
      </c>
      <c r="IF92" s="44">
        <v>45</v>
      </c>
      <c r="IG92" s="44">
        <v>14</v>
      </c>
      <c r="IH92" s="44">
        <v>45</v>
      </c>
      <c r="IJ92" s="40" t="s">
        <v>1093</v>
      </c>
      <c r="IK92" s="88">
        <v>0.31818181818181818</v>
      </c>
      <c r="IL92" s="44">
        <v>0.46666666666666667</v>
      </c>
      <c r="IM92" s="44">
        <v>1.4666666666666666</v>
      </c>
      <c r="IN92" s="44">
        <v>15</v>
      </c>
      <c r="IO92" s="44">
        <v>7</v>
      </c>
      <c r="IP92" s="44">
        <v>22</v>
      </c>
      <c r="IR92" s="40" t="s">
        <v>803</v>
      </c>
      <c r="IS92" s="40" t="s">
        <v>539</v>
      </c>
      <c r="IT92" s="44">
        <v>0.42857142857142855</v>
      </c>
      <c r="IU92" s="44">
        <v>0.33333333333333331</v>
      </c>
      <c r="IV92" s="44">
        <v>0.77777777777777779</v>
      </c>
      <c r="IW92" s="44">
        <v>27</v>
      </c>
      <c r="IX92" s="44">
        <v>2019</v>
      </c>
      <c r="IY92" s="44">
        <v>9</v>
      </c>
      <c r="IZ92" s="44">
        <v>21</v>
      </c>
      <c r="JB92" s="40" t="s">
        <v>1090</v>
      </c>
      <c r="JC92" s="40" t="s">
        <v>1091</v>
      </c>
      <c r="JD92" s="44">
        <v>0.41428571428571431</v>
      </c>
      <c r="JE92" s="44">
        <v>7.5652173913043477</v>
      </c>
      <c r="JF92" s="44">
        <v>18.260869565217391</v>
      </c>
      <c r="JG92" s="44">
        <v>1994</v>
      </c>
      <c r="JH92" s="44">
        <v>174</v>
      </c>
      <c r="JI92" s="44">
        <v>420</v>
      </c>
      <c r="JL92" s="40" t="s">
        <v>484</v>
      </c>
      <c r="JM92" s="40" t="s">
        <v>466</v>
      </c>
      <c r="JN92" s="44">
        <v>0.5</v>
      </c>
      <c r="JO92" s="44">
        <v>0.47058823529411764</v>
      </c>
      <c r="JP92" s="44">
        <v>0.94117647058823528</v>
      </c>
      <c r="JQ92" s="44">
        <v>2011</v>
      </c>
      <c r="JR92" s="44">
        <v>17</v>
      </c>
      <c r="JS92" s="44">
        <v>8</v>
      </c>
      <c r="JT92" s="44">
        <v>16</v>
      </c>
      <c r="JV92" s="40" t="s">
        <v>1177</v>
      </c>
      <c r="JW92" s="40" t="s">
        <v>1153</v>
      </c>
      <c r="JX92" s="44">
        <v>0.57241379310344831</v>
      </c>
      <c r="JY92" s="44">
        <v>3.6086956521739131</v>
      </c>
      <c r="JZ92" s="44">
        <v>6.3043478260869561</v>
      </c>
      <c r="KA92" s="44">
        <v>1991</v>
      </c>
      <c r="KB92" s="44">
        <v>83</v>
      </c>
      <c r="KC92" s="44">
        <v>145</v>
      </c>
      <c r="KF92" s="40" t="s">
        <v>1156</v>
      </c>
      <c r="KG92" s="61">
        <v>3.907142857142857</v>
      </c>
      <c r="KH92" s="44">
        <v>59</v>
      </c>
      <c r="KJ92"/>
      <c r="KK92"/>
      <c r="KL92"/>
      <c r="KM92"/>
      <c r="KN92"/>
      <c r="KO92"/>
      <c r="KQ92"/>
      <c r="KR92"/>
      <c r="KS92"/>
      <c r="KT92"/>
      <c r="KU92"/>
      <c r="KV92"/>
      <c r="KX92"/>
      <c r="KY92"/>
      <c r="KZ92"/>
      <c r="LA92"/>
      <c r="LB92"/>
      <c r="LC92"/>
      <c r="LD92"/>
    </row>
    <row r="93" spans="1:316" ht="15">
      <c r="A93" s="74" t="s">
        <v>315</v>
      </c>
      <c r="B93" s="74">
        <v>2013</v>
      </c>
      <c r="C93" s="74">
        <v>2016</v>
      </c>
      <c r="D93" s="89" t="str">
        <f t="shared" si="18"/>
        <v>Rourke Mcpeters, 2016</v>
      </c>
      <c r="E93" s="89" t="str">
        <f t="shared" si="19"/>
        <v>Rourke Mcpeters, 2016-2013</v>
      </c>
      <c r="F93" s="74">
        <v>20</v>
      </c>
      <c r="G93" s="74">
        <v>0</v>
      </c>
      <c r="H93" s="74">
        <v>1</v>
      </c>
      <c r="I93" s="75">
        <v>0</v>
      </c>
      <c r="J93" s="74">
        <v>12</v>
      </c>
      <c r="K93" s="74">
        <v>28</v>
      </c>
      <c r="L93" s="75">
        <v>0.42857142857142855</v>
      </c>
      <c r="M93" s="74">
        <v>8</v>
      </c>
      <c r="N93" s="74">
        <v>26</v>
      </c>
      <c r="O93" s="75">
        <v>0.30769230769230771</v>
      </c>
      <c r="P93" s="74">
        <v>32</v>
      </c>
      <c r="Q93" s="74">
        <v>5</v>
      </c>
      <c r="R93" s="74">
        <v>15</v>
      </c>
      <c r="S93" s="74">
        <v>20</v>
      </c>
      <c r="T93" s="74">
        <v>10</v>
      </c>
      <c r="U93" s="74">
        <v>7</v>
      </c>
      <c r="V93" s="74">
        <v>0</v>
      </c>
      <c r="W93" s="74">
        <v>13</v>
      </c>
      <c r="X93" s="74">
        <v>6</v>
      </c>
      <c r="Y93" s="76">
        <v>1.6</v>
      </c>
      <c r="Z93" s="76">
        <v>0.25</v>
      </c>
      <c r="AA93" s="76">
        <v>0.75</v>
      </c>
      <c r="AB93" s="76">
        <v>1</v>
      </c>
      <c r="AC93" s="76">
        <v>0.5</v>
      </c>
      <c r="AD93" s="76">
        <v>0.35</v>
      </c>
      <c r="AE93" s="76">
        <v>0</v>
      </c>
      <c r="AF93" s="76">
        <v>0.65</v>
      </c>
      <c r="AG93" s="76">
        <v>0.3</v>
      </c>
      <c r="AH93" s="69">
        <f t="shared" si="20"/>
        <v>0.05</v>
      </c>
      <c r="AI93" s="69">
        <f t="shared" si="21"/>
        <v>1.3</v>
      </c>
      <c r="AJ93" s="70">
        <f t="shared" si="22"/>
        <v>0.41379310344827586</v>
      </c>
      <c r="AK93" s="69">
        <f t="shared" si="23"/>
        <v>1.45</v>
      </c>
      <c r="AM93" s="40" t="s">
        <v>477</v>
      </c>
      <c r="AN93" s="40" t="s">
        <v>464</v>
      </c>
      <c r="AO93" s="61">
        <v>7.6470588235294121</v>
      </c>
      <c r="AP93" s="62">
        <v>0.36363636363636365</v>
      </c>
      <c r="AQ93" s="62">
        <v>0.39393939393939392</v>
      </c>
      <c r="AR93" s="44">
        <v>17</v>
      </c>
      <c r="AS93" s="44">
        <v>2009</v>
      </c>
      <c r="AT93" s="59"/>
      <c r="AU93" s="40" t="s">
        <v>349</v>
      </c>
      <c r="AV93" s="40" t="s">
        <v>304</v>
      </c>
      <c r="AW93" s="44">
        <v>173</v>
      </c>
      <c r="AX93" s="44">
        <v>0.5161290322580645</v>
      </c>
      <c r="AY93" s="44">
        <v>0.625</v>
      </c>
      <c r="AZ93" s="44">
        <v>17</v>
      </c>
      <c r="BA93" s="44">
        <v>2011</v>
      </c>
      <c r="BB93" s="59"/>
      <c r="BC93" s="40" t="s">
        <v>900</v>
      </c>
      <c r="BD93" s="44">
        <v>1.5227272727272727</v>
      </c>
      <c r="BE93" s="44">
        <v>0.31168831168831168</v>
      </c>
      <c r="BF93" s="44">
        <v>0.45454545454545453</v>
      </c>
      <c r="BG93" s="44">
        <v>44</v>
      </c>
      <c r="BH93" s="44">
        <v>67</v>
      </c>
      <c r="BJ93" s="40" t="s">
        <v>469</v>
      </c>
      <c r="BK93" s="44">
        <v>69</v>
      </c>
      <c r="BL93" s="44">
        <v>0.30107526881720431</v>
      </c>
      <c r="BM93" s="44">
        <v>0.42105263157894735</v>
      </c>
      <c r="BN93" s="44">
        <v>21</v>
      </c>
      <c r="BP93" s="40" t="s">
        <v>798</v>
      </c>
      <c r="BQ93" s="40" t="s">
        <v>732</v>
      </c>
      <c r="BR93" s="44">
        <v>3.925925925925926</v>
      </c>
      <c r="BS93" s="44">
        <v>1.3703703703703705</v>
      </c>
      <c r="BT93" s="44">
        <v>2.5555555555555554</v>
      </c>
      <c r="BU93" s="44">
        <v>27</v>
      </c>
      <c r="BV93" s="44">
        <v>2019</v>
      </c>
      <c r="BX93" s="40" t="s">
        <v>740</v>
      </c>
      <c r="BY93" s="40" t="s">
        <v>732</v>
      </c>
      <c r="BZ93" s="44">
        <v>87</v>
      </c>
      <c r="CA93" s="44">
        <v>33</v>
      </c>
      <c r="CB93" s="44">
        <v>54</v>
      </c>
      <c r="CC93" s="44">
        <v>28</v>
      </c>
      <c r="CD93" s="44">
        <v>2018</v>
      </c>
      <c r="CF93" s="40" t="s">
        <v>1156</v>
      </c>
      <c r="CG93" s="44">
        <v>1.152542372881356</v>
      </c>
      <c r="CH93" s="44">
        <v>0.40677966101694918</v>
      </c>
      <c r="CI93" s="44">
        <v>0.74576271186440679</v>
      </c>
      <c r="CJ93" s="44">
        <v>59</v>
      </c>
      <c r="CK93" s="44">
        <v>68</v>
      </c>
      <c r="CL93" s="44">
        <v>24</v>
      </c>
      <c r="CM93" s="44">
        <v>44</v>
      </c>
      <c r="CO93" s="40" t="s">
        <v>469</v>
      </c>
      <c r="CP93" s="44">
        <v>41</v>
      </c>
      <c r="CQ93" s="44">
        <v>13</v>
      </c>
      <c r="CR93" s="44">
        <v>28</v>
      </c>
      <c r="CS93" s="44">
        <v>21</v>
      </c>
      <c r="CU93" s="40" t="s">
        <v>485</v>
      </c>
      <c r="CV93" s="40" t="s">
        <v>472</v>
      </c>
      <c r="CW93" s="44">
        <v>1.75</v>
      </c>
      <c r="CX93" s="44">
        <v>2.2916666666666665</v>
      </c>
      <c r="CY93" s="44">
        <v>24</v>
      </c>
      <c r="CZ93" s="44">
        <v>2009</v>
      </c>
      <c r="DB93" s="40" t="s">
        <v>975</v>
      </c>
      <c r="DC93" s="40" t="s">
        <v>962</v>
      </c>
      <c r="DD93" s="44">
        <v>39</v>
      </c>
      <c r="DE93" s="44">
        <v>28</v>
      </c>
      <c r="DF93" s="44">
        <v>23</v>
      </c>
      <c r="DG93" s="44">
        <v>1998</v>
      </c>
      <c r="DI93" s="40" t="s">
        <v>251</v>
      </c>
      <c r="DJ93" s="44">
        <v>0.37333333333333335</v>
      </c>
      <c r="DK93" s="44">
        <v>0.78666666666666663</v>
      </c>
      <c r="DL93" s="44">
        <v>75</v>
      </c>
      <c r="DM93" s="44">
        <v>28</v>
      </c>
      <c r="DN93" s="44">
        <v>59</v>
      </c>
      <c r="DP93" s="40" t="s">
        <v>470</v>
      </c>
      <c r="DQ93" s="44">
        <v>12</v>
      </c>
      <c r="DR93" s="44">
        <v>46</v>
      </c>
      <c r="DS93" s="44">
        <v>21</v>
      </c>
      <c r="DU93" s="40" t="s">
        <v>447</v>
      </c>
      <c r="DV93" s="40" t="s">
        <v>448</v>
      </c>
      <c r="DW93" s="44">
        <v>1.411764705882353</v>
      </c>
      <c r="DX93" s="44">
        <v>0.17647058823529413</v>
      </c>
      <c r="DY93" s="44">
        <v>17</v>
      </c>
      <c r="DZ93" s="44">
        <v>2011</v>
      </c>
      <c r="EB93" s="40" t="s">
        <v>443</v>
      </c>
      <c r="EC93" s="40" t="s">
        <v>439</v>
      </c>
      <c r="ED93" s="44">
        <v>31</v>
      </c>
      <c r="EE93" s="44"/>
      <c r="EF93" s="44">
        <v>24</v>
      </c>
      <c r="EG93" s="44">
        <v>2007</v>
      </c>
      <c r="EI93" s="40" t="s">
        <v>536</v>
      </c>
      <c r="EJ93" s="44">
        <v>0.44155844155844154</v>
      </c>
      <c r="EK93" s="44">
        <v>0.63636363636363635</v>
      </c>
      <c r="EL93" s="44">
        <v>77</v>
      </c>
      <c r="EM93" s="44">
        <v>34</v>
      </c>
      <c r="EN93" s="44">
        <v>49</v>
      </c>
      <c r="EP93" s="40" t="s">
        <v>1235</v>
      </c>
      <c r="EQ93" s="44">
        <v>14</v>
      </c>
      <c r="ER93" s="44">
        <v>9</v>
      </c>
      <c r="ES93" s="44">
        <v>47</v>
      </c>
      <c r="ET93"/>
      <c r="EU93" s="40" t="s">
        <v>1212</v>
      </c>
      <c r="EV93" s="40" t="s">
        <v>735</v>
      </c>
      <c r="EW93" s="44">
        <v>0.04</v>
      </c>
      <c r="EX93" s="44">
        <v>1.36</v>
      </c>
      <c r="EY93" s="44">
        <v>25</v>
      </c>
      <c r="EZ93" s="44">
        <v>2020</v>
      </c>
      <c r="FB93" s="40" t="s">
        <v>1300</v>
      </c>
      <c r="FC93" s="40" t="s">
        <v>1268</v>
      </c>
      <c r="FD93" s="44">
        <v>1</v>
      </c>
      <c r="FE93" s="44">
        <v>7</v>
      </c>
      <c r="FF93" s="44">
        <v>19</v>
      </c>
      <c r="FG93" s="44">
        <v>2022</v>
      </c>
      <c r="FI93" s="40" t="s">
        <v>999</v>
      </c>
      <c r="FJ93" s="44">
        <v>0</v>
      </c>
      <c r="FK93" s="44">
        <v>0</v>
      </c>
      <c r="FL93" s="44">
        <v>15</v>
      </c>
      <c r="FM93" s="44"/>
      <c r="FN93" s="44"/>
      <c r="FO93"/>
      <c r="FP93" s="40" t="s">
        <v>1093</v>
      </c>
      <c r="FQ93" s="44"/>
      <c r="FR93" s="44"/>
      <c r="FS93" s="44">
        <v>15</v>
      </c>
      <c r="FU93" s="274" t="s">
        <v>918</v>
      </c>
      <c r="FV93" s="274" t="s">
        <v>919</v>
      </c>
      <c r="FW93" s="294">
        <v>0.30303030303030304</v>
      </c>
      <c r="FX93" s="281">
        <v>1.65</v>
      </c>
      <c r="FY93" s="281">
        <v>0.5</v>
      </c>
      <c r="FZ93" s="281">
        <v>20</v>
      </c>
      <c r="GA93" s="281">
        <v>1999</v>
      </c>
      <c r="GB93" s="281">
        <v>10</v>
      </c>
      <c r="GC93" s="282">
        <v>33</v>
      </c>
      <c r="GJ93" s="274" t="s">
        <v>922</v>
      </c>
      <c r="GK93" s="274" t="s">
        <v>923</v>
      </c>
      <c r="GL93" s="280">
        <v>0.234375</v>
      </c>
      <c r="GM93" s="281">
        <v>0.75</v>
      </c>
      <c r="GN93" s="281">
        <v>3.2</v>
      </c>
      <c r="GO93" s="281">
        <v>1999</v>
      </c>
      <c r="GP93" s="281">
        <v>15</v>
      </c>
      <c r="GQ93" s="282">
        <v>64</v>
      </c>
      <c r="GS93" s="274" t="s">
        <v>922</v>
      </c>
      <c r="GT93" s="274" t="s">
        <v>923</v>
      </c>
      <c r="GU93" s="280">
        <v>0.234375</v>
      </c>
      <c r="GV93" s="281">
        <v>15</v>
      </c>
      <c r="GW93" s="281">
        <v>64</v>
      </c>
      <c r="GX93" s="282">
        <v>1999</v>
      </c>
      <c r="GZ93" s="40" t="s">
        <v>1000</v>
      </c>
      <c r="HA93" s="44">
        <v>54</v>
      </c>
      <c r="HB93" s="44">
        <v>195</v>
      </c>
      <c r="HC93" s="44">
        <v>109</v>
      </c>
      <c r="HD93" s="44">
        <v>276</v>
      </c>
      <c r="HE93" s="44">
        <v>51</v>
      </c>
      <c r="HF93" s="44">
        <v>77</v>
      </c>
      <c r="HG93" s="44">
        <v>163</v>
      </c>
      <c r="HH93" s="44">
        <v>471</v>
      </c>
      <c r="HI93" s="44">
        <v>65</v>
      </c>
      <c r="HJ93" s="44">
        <v>0.27692307692307694</v>
      </c>
      <c r="HK93" s="44">
        <v>0.34607218683651803</v>
      </c>
      <c r="HL93" s="44">
        <v>0.66233766233766234</v>
      </c>
      <c r="HM93" s="44">
        <v>0.83076923076923082</v>
      </c>
      <c r="HN93" s="44">
        <v>3</v>
      </c>
      <c r="HO93" s="44">
        <v>2.5076923076923077</v>
      </c>
      <c r="HP93" s="44">
        <v>7.2461538461538462</v>
      </c>
      <c r="HQ93" s="44">
        <v>0.7846153846153846</v>
      </c>
      <c r="HR93" s="44">
        <v>1.1846153846153846</v>
      </c>
      <c r="HS93"/>
      <c r="HT93"/>
      <c r="HU93"/>
      <c r="HV93"/>
      <c r="IB93" s="40" t="s">
        <v>919</v>
      </c>
      <c r="IC93" s="44">
        <v>0.30894308943089432</v>
      </c>
      <c r="ID93" s="44">
        <v>1.1515151515151516</v>
      </c>
      <c r="IE93" s="44">
        <v>3.7272727272727271</v>
      </c>
      <c r="IF93" s="44">
        <v>33</v>
      </c>
      <c r="IG93" s="44">
        <v>38</v>
      </c>
      <c r="IH93" s="44">
        <v>123</v>
      </c>
      <c r="IJ93" s="40" t="s">
        <v>425</v>
      </c>
      <c r="IK93" s="88">
        <v>0.30188679245283018</v>
      </c>
      <c r="IL93" s="44">
        <v>0.32</v>
      </c>
      <c r="IM93" s="44">
        <v>1.06</v>
      </c>
      <c r="IN93" s="44">
        <v>50</v>
      </c>
      <c r="IO93" s="44">
        <v>16</v>
      </c>
      <c r="IP93" s="44">
        <v>53</v>
      </c>
      <c r="IR93" s="40" t="s">
        <v>1351</v>
      </c>
      <c r="IS93" s="40" t="s">
        <v>1352</v>
      </c>
      <c r="IT93" s="44">
        <v>0.42857142857142855</v>
      </c>
      <c r="IU93" s="44">
        <v>0.17647058823529413</v>
      </c>
      <c r="IV93" s="44">
        <v>0.41176470588235292</v>
      </c>
      <c r="IW93" s="44">
        <v>17</v>
      </c>
      <c r="IX93" s="44">
        <v>2023</v>
      </c>
      <c r="IY93" s="44">
        <v>3</v>
      </c>
      <c r="IZ93" s="44">
        <v>7</v>
      </c>
      <c r="JB93" s="40" t="s">
        <v>334</v>
      </c>
      <c r="JC93" s="40" t="s">
        <v>250</v>
      </c>
      <c r="JD93" s="44">
        <v>0.41379310344827586</v>
      </c>
      <c r="JE93" s="44">
        <v>0.6</v>
      </c>
      <c r="JF93" s="44">
        <v>1.45</v>
      </c>
      <c r="JG93" s="44">
        <v>2013</v>
      </c>
      <c r="JH93" s="44">
        <v>12</v>
      </c>
      <c r="JI93" s="44">
        <v>29</v>
      </c>
      <c r="JL93" s="40" t="s">
        <v>486</v>
      </c>
      <c r="JM93" s="40" t="s">
        <v>333</v>
      </c>
      <c r="JN93" s="44">
        <v>1</v>
      </c>
      <c r="JO93" s="44">
        <v>0.26666666666666666</v>
      </c>
      <c r="JP93" s="44">
        <v>0.26666666666666666</v>
      </c>
      <c r="JQ93" s="44">
        <v>2011</v>
      </c>
      <c r="JR93" s="44">
        <v>15</v>
      </c>
      <c r="JS93" s="44">
        <v>4</v>
      </c>
      <c r="JT93" s="44">
        <v>4</v>
      </c>
      <c r="JV93" s="40" t="s">
        <v>1190</v>
      </c>
      <c r="JW93" s="40" t="s">
        <v>1154</v>
      </c>
      <c r="JX93" s="44">
        <v>0.5714285714285714</v>
      </c>
      <c r="JY93" s="44">
        <v>0.69565217391304346</v>
      </c>
      <c r="JZ93" s="44">
        <v>1.2173913043478262</v>
      </c>
      <c r="KA93" s="44">
        <v>1991</v>
      </c>
      <c r="KB93" s="44">
        <v>16</v>
      </c>
      <c r="KC93" s="44">
        <v>28</v>
      </c>
      <c r="KF93" s="40" t="s">
        <v>900</v>
      </c>
      <c r="KG93" s="61">
        <v>3.7508771929824558</v>
      </c>
      <c r="KH93" s="44">
        <v>44</v>
      </c>
      <c r="KJ93"/>
      <c r="KK93"/>
      <c r="KL93"/>
      <c r="KM93"/>
      <c r="KN93"/>
      <c r="KO93"/>
      <c r="KQ93"/>
      <c r="KR93"/>
      <c r="KS93"/>
      <c r="KT93"/>
      <c r="KU93"/>
      <c r="KV93"/>
      <c r="KX93"/>
      <c r="KY93"/>
      <c r="KZ93"/>
      <c r="LA93"/>
      <c r="LB93"/>
      <c r="LC93"/>
      <c r="LD93"/>
    </row>
    <row r="94" spans="1:316" ht="15">
      <c r="A94" s="74" t="s">
        <v>316</v>
      </c>
      <c r="B94" s="74">
        <v>2013</v>
      </c>
      <c r="C94" s="74">
        <v>2016</v>
      </c>
      <c r="D94" s="89" t="str">
        <f t="shared" si="18"/>
        <v>Chase Beyl, 2016</v>
      </c>
      <c r="E94" s="89" t="str">
        <f t="shared" si="19"/>
        <v>Chase Beyl, 2016-2013</v>
      </c>
      <c r="F94" s="74">
        <v>2</v>
      </c>
      <c r="G94" s="74">
        <v>0</v>
      </c>
      <c r="H94" s="74">
        <v>0</v>
      </c>
      <c r="I94" s="75" t="s">
        <v>120</v>
      </c>
      <c r="J94" s="74">
        <v>0</v>
      </c>
      <c r="K94" s="74">
        <v>0</v>
      </c>
      <c r="L94" s="75" t="s">
        <v>120</v>
      </c>
      <c r="M94" s="74">
        <v>0</v>
      </c>
      <c r="N94" s="74">
        <v>0</v>
      </c>
      <c r="O94" s="75" t="s">
        <v>120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2</v>
      </c>
      <c r="X94" s="74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0</v>
      </c>
      <c r="AD94" s="76">
        <v>0</v>
      </c>
      <c r="AE94" s="76">
        <v>0</v>
      </c>
      <c r="AF94" s="76">
        <v>1</v>
      </c>
      <c r="AG94" s="76">
        <v>0</v>
      </c>
      <c r="AH94" s="69">
        <f t="shared" si="20"/>
        <v>0</v>
      </c>
      <c r="AI94" s="69">
        <f t="shared" si="21"/>
        <v>0</v>
      </c>
      <c r="AJ94" s="70">
        <f t="shared" si="22"/>
        <v>0</v>
      </c>
      <c r="AK94" s="69">
        <f t="shared" si="23"/>
        <v>0</v>
      </c>
      <c r="AM94" s="40" t="s">
        <v>254</v>
      </c>
      <c r="AN94" s="40" t="s">
        <v>132</v>
      </c>
      <c r="AO94" s="61">
        <v>7.6296296296296298</v>
      </c>
      <c r="AP94" s="62">
        <v>0.47878787878787876</v>
      </c>
      <c r="AQ94" s="62">
        <v>0.62337662337662336</v>
      </c>
      <c r="AR94" s="44">
        <v>27</v>
      </c>
      <c r="AS94" s="44">
        <v>2016</v>
      </c>
      <c r="AT94" s="59"/>
      <c r="AU94" s="40" t="s">
        <v>347</v>
      </c>
      <c r="AV94" s="40" t="s">
        <v>279</v>
      </c>
      <c r="AW94" s="44">
        <v>173</v>
      </c>
      <c r="AX94" s="44">
        <v>0.37297297297297299</v>
      </c>
      <c r="AY94" s="44">
        <v>0.546875</v>
      </c>
      <c r="AZ94" s="44">
        <v>29</v>
      </c>
      <c r="BA94" s="44">
        <v>2014</v>
      </c>
      <c r="BB94" s="59"/>
      <c r="BC94" s="40" t="s">
        <v>333</v>
      </c>
      <c r="BD94" s="44">
        <v>1.4459459459459461</v>
      </c>
      <c r="BE94" s="44">
        <v>0.39130434782608697</v>
      </c>
      <c r="BF94" s="44">
        <v>0.36666666666666664</v>
      </c>
      <c r="BG94" s="44">
        <v>74</v>
      </c>
      <c r="BH94" s="44">
        <v>107</v>
      </c>
      <c r="BJ94" s="40" t="s">
        <v>1294</v>
      </c>
      <c r="BK94" s="44">
        <v>68</v>
      </c>
      <c r="BL94" s="44">
        <v>0.34285714285714286</v>
      </c>
      <c r="BM94" s="44">
        <v>0.5625</v>
      </c>
      <c r="BN94" s="44">
        <v>34</v>
      </c>
      <c r="BP94" s="40" t="s">
        <v>1160</v>
      </c>
      <c r="BQ94" s="40" t="s">
        <v>1155</v>
      </c>
      <c r="BR94" s="44">
        <v>3.9047619047619047</v>
      </c>
      <c r="BS94" s="44">
        <v>2.1428571428571428</v>
      </c>
      <c r="BT94" s="44">
        <v>1.7619047619047619</v>
      </c>
      <c r="BU94" s="44">
        <v>21</v>
      </c>
      <c r="BV94" s="44">
        <v>1992</v>
      </c>
      <c r="BX94" s="40" t="s">
        <v>1036</v>
      </c>
      <c r="BY94" s="40" t="s">
        <v>1029</v>
      </c>
      <c r="BZ94" s="44">
        <v>86</v>
      </c>
      <c r="CA94" s="44">
        <v>17</v>
      </c>
      <c r="CB94" s="44">
        <v>69</v>
      </c>
      <c r="CC94" s="44">
        <v>21</v>
      </c>
      <c r="CD94" s="44">
        <v>1996</v>
      </c>
      <c r="CF94" s="40" t="s">
        <v>472</v>
      </c>
      <c r="CG94" s="44">
        <v>1.126984126984127</v>
      </c>
      <c r="CH94" s="44">
        <v>0.31746031746031744</v>
      </c>
      <c r="CI94" s="44">
        <v>0.80952380952380953</v>
      </c>
      <c r="CJ94" s="44">
        <v>63</v>
      </c>
      <c r="CK94" s="44">
        <v>71</v>
      </c>
      <c r="CL94" s="44">
        <v>20</v>
      </c>
      <c r="CM94" s="44">
        <v>51</v>
      </c>
      <c r="CO94" s="40" t="s">
        <v>900</v>
      </c>
      <c r="CP94" s="44">
        <v>34</v>
      </c>
      <c r="CQ94" s="44">
        <v>12</v>
      </c>
      <c r="CR94" s="44">
        <v>22</v>
      </c>
      <c r="CS94" s="44">
        <v>44</v>
      </c>
      <c r="CU94" s="40" t="s">
        <v>1184</v>
      </c>
      <c r="CV94" s="40" t="s">
        <v>1179</v>
      </c>
      <c r="CW94" s="44">
        <v>1.75</v>
      </c>
      <c r="CX94" s="44">
        <v>2.85</v>
      </c>
      <c r="CY94" s="44">
        <v>20</v>
      </c>
      <c r="CZ94" s="44">
        <v>1991</v>
      </c>
      <c r="DB94" s="40" t="s">
        <v>443</v>
      </c>
      <c r="DC94" s="40" t="s">
        <v>439</v>
      </c>
      <c r="DD94" s="44">
        <v>39</v>
      </c>
      <c r="DE94" s="44">
        <v>51</v>
      </c>
      <c r="DF94" s="44">
        <v>24</v>
      </c>
      <c r="DG94" s="44">
        <v>2007</v>
      </c>
      <c r="DI94" s="40" t="s">
        <v>467</v>
      </c>
      <c r="DJ94" s="44">
        <v>0.35555555555555557</v>
      </c>
      <c r="DK94" s="44">
        <v>0.57777777777777772</v>
      </c>
      <c r="DL94" s="44">
        <v>45</v>
      </c>
      <c r="DM94" s="44">
        <v>16</v>
      </c>
      <c r="DN94" s="44">
        <v>26</v>
      </c>
      <c r="DP94" s="40" t="s">
        <v>1093</v>
      </c>
      <c r="DQ94" s="44">
        <v>11</v>
      </c>
      <c r="DR94" s="44">
        <v>11</v>
      </c>
      <c r="DS94" s="44">
        <v>15</v>
      </c>
      <c r="DU94" s="40" t="s">
        <v>1220</v>
      </c>
      <c r="DV94" s="40" t="s">
        <v>1214</v>
      </c>
      <c r="DW94" s="44">
        <v>1.4090909090909092</v>
      </c>
      <c r="DX94" s="44">
        <v>3.0454545454545454</v>
      </c>
      <c r="DY94" s="44">
        <v>22</v>
      </c>
      <c r="DZ94" s="44">
        <v>2020</v>
      </c>
      <c r="EB94" s="40" t="s">
        <v>1220</v>
      </c>
      <c r="EC94" s="40" t="s">
        <v>1214</v>
      </c>
      <c r="ED94" s="44">
        <v>31</v>
      </c>
      <c r="EE94" s="44">
        <v>67</v>
      </c>
      <c r="EF94" s="44">
        <v>22</v>
      </c>
      <c r="EG94" s="44">
        <v>2020</v>
      </c>
      <c r="EI94" s="40" t="s">
        <v>1127</v>
      </c>
      <c r="EJ94" s="44">
        <v>0.43478260869565216</v>
      </c>
      <c r="EK94" s="44">
        <v>0</v>
      </c>
      <c r="EL94" s="44">
        <v>23</v>
      </c>
      <c r="EM94" s="44">
        <v>10</v>
      </c>
      <c r="EN94" s="44"/>
      <c r="EP94" s="40" t="s">
        <v>472</v>
      </c>
      <c r="EQ94" s="44">
        <v>14</v>
      </c>
      <c r="ER94" s="44">
        <v>54</v>
      </c>
      <c r="ES94" s="44">
        <v>63</v>
      </c>
      <c r="ET94"/>
      <c r="EU94" s="40" t="s">
        <v>1343</v>
      </c>
      <c r="EV94" s="40" t="s">
        <v>1293</v>
      </c>
      <c r="EW94" s="44">
        <v>3.8461538461538464E-2</v>
      </c>
      <c r="EX94" s="44">
        <v>0.80769230769230771</v>
      </c>
      <c r="EY94" s="44">
        <v>26</v>
      </c>
      <c r="EZ94" s="44">
        <v>2023</v>
      </c>
      <c r="FB94" s="40" t="s">
        <v>1242</v>
      </c>
      <c r="FC94" s="40" t="s">
        <v>733</v>
      </c>
      <c r="FD94" s="44">
        <v>1</v>
      </c>
      <c r="FE94" s="44">
        <v>33</v>
      </c>
      <c r="FF94" s="44">
        <v>21</v>
      </c>
      <c r="FG94" s="44">
        <v>2021</v>
      </c>
      <c r="FI94" s="40" t="s">
        <v>473</v>
      </c>
      <c r="FJ94" s="44">
        <v>0</v>
      </c>
      <c r="FK94" s="44">
        <v>0.25</v>
      </c>
      <c r="FL94" s="44">
        <v>24</v>
      </c>
      <c r="FM94" s="44"/>
      <c r="FN94" s="44">
        <v>6</v>
      </c>
      <c r="FO94"/>
      <c r="FP94" s="40" t="s">
        <v>1029</v>
      </c>
      <c r="FQ94" s="44"/>
      <c r="FR94" s="44"/>
      <c r="FS94" s="44">
        <v>55</v>
      </c>
      <c r="FU94" s="274" t="s">
        <v>255</v>
      </c>
      <c r="FV94" s="274" t="s">
        <v>135</v>
      </c>
      <c r="FW94" s="294">
        <v>0.30088495575221241</v>
      </c>
      <c r="FX94" s="281">
        <v>8.3703703703703702</v>
      </c>
      <c r="FY94" s="281">
        <v>2.5185185185185186</v>
      </c>
      <c r="FZ94" s="281">
        <v>27</v>
      </c>
      <c r="GA94" s="281">
        <v>2016</v>
      </c>
      <c r="GB94" s="281">
        <v>68</v>
      </c>
      <c r="GC94" s="282">
        <v>226</v>
      </c>
      <c r="GJ94" s="274" t="s">
        <v>1246</v>
      </c>
      <c r="GK94" s="274" t="s">
        <v>792</v>
      </c>
      <c r="GL94" s="280">
        <v>0.23076923076923078</v>
      </c>
      <c r="GM94" s="281">
        <v>0.2857142857142857</v>
      </c>
      <c r="GN94" s="281">
        <v>1.2380952380952381</v>
      </c>
      <c r="GO94" s="281">
        <v>2021</v>
      </c>
      <c r="GP94" s="281">
        <v>6</v>
      </c>
      <c r="GQ94" s="282">
        <v>26</v>
      </c>
      <c r="GS94" s="274" t="s">
        <v>1246</v>
      </c>
      <c r="GT94" s="274" t="s">
        <v>792</v>
      </c>
      <c r="GU94" s="280">
        <v>0.23076923076923078</v>
      </c>
      <c r="GV94" s="281">
        <v>6</v>
      </c>
      <c r="GW94" s="281">
        <v>26</v>
      </c>
      <c r="GX94" s="282">
        <v>2021</v>
      </c>
      <c r="GZ94" s="40" t="s">
        <v>997</v>
      </c>
      <c r="HA94" s="44"/>
      <c r="HB94" s="44"/>
      <c r="HC94" s="44">
        <v>455</v>
      </c>
      <c r="HD94" s="44">
        <v>906</v>
      </c>
      <c r="HE94" s="44">
        <v>188</v>
      </c>
      <c r="HF94" s="44">
        <v>339</v>
      </c>
      <c r="HG94" s="44">
        <v>455</v>
      </c>
      <c r="HH94" s="44">
        <v>906</v>
      </c>
      <c r="HI94" s="44">
        <v>67</v>
      </c>
      <c r="HJ94" s="44" t="e">
        <v>#DIV/0!</v>
      </c>
      <c r="HK94" s="44">
        <v>0.50220750551876381</v>
      </c>
      <c r="HL94" s="44">
        <v>0.55457227138643073</v>
      </c>
      <c r="HM94" s="44">
        <v>0</v>
      </c>
      <c r="HN94" s="44">
        <v>0</v>
      </c>
      <c r="HO94" s="44">
        <v>6.7910447761194028</v>
      </c>
      <c r="HP94" s="44">
        <v>13.522388059701493</v>
      </c>
      <c r="HQ94" s="44">
        <v>2.8059701492537314</v>
      </c>
      <c r="HR94" s="44">
        <v>5.0597014925373136</v>
      </c>
      <c r="HS94"/>
      <c r="HT94"/>
      <c r="HU94"/>
      <c r="HV94"/>
      <c r="IB94" s="40" t="s">
        <v>252</v>
      </c>
      <c r="IC94" s="44">
        <v>0.30769230769230771</v>
      </c>
      <c r="ID94" s="44">
        <v>0.45714285714285713</v>
      </c>
      <c r="IE94" s="44">
        <v>1.4857142857142858</v>
      </c>
      <c r="IF94" s="44">
        <v>35</v>
      </c>
      <c r="IG94" s="44">
        <v>16</v>
      </c>
      <c r="IH94" s="44">
        <v>52</v>
      </c>
      <c r="IJ94" s="40" t="s">
        <v>330</v>
      </c>
      <c r="IK94" s="88">
        <v>0.26984126984126983</v>
      </c>
      <c r="IL94" s="44">
        <v>0.21794871794871795</v>
      </c>
      <c r="IM94" s="44">
        <v>0.80769230769230771</v>
      </c>
      <c r="IN94" s="44">
        <v>78</v>
      </c>
      <c r="IO94" s="44">
        <v>17</v>
      </c>
      <c r="IP94" s="44">
        <v>63</v>
      </c>
      <c r="IR94" s="40" t="s">
        <v>981</v>
      </c>
      <c r="IS94" s="40" t="s">
        <v>963</v>
      </c>
      <c r="IT94" s="44">
        <v>0.42857142857142855</v>
      </c>
      <c r="IU94" s="44">
        <v>1.75</v>
      </c>
      <c r="IV94" s="44">
        <v>4.083333333333333</v>
      </c>
      <c r="IW94" s="44">
        <v>24</v>
      </c>
      <c r="IX94" s="44">
        <v>1998</v>
      </c>
      <c r="IY94" s="44">
        <v>42</v>
      </c>
      <c r="IZ94" s="44">
        <v>98</v>
      </c>
      <c r="JB94" s="40" t="s">
        <v>368</v>
      </c>
      <c r="JC94" s="40" t="s">
        <v>325</v>
      </c>
      <c r="JD94" s="44">
        <v>0.41304347826086957</v>
      </c>
      <c r="JE94" s="44">
        <v>3.3529411764705883</v>
      </c>
      <c r="JF94" s="44">
        <v>8.117647058823529</v>
      </c>
      <c r="JG94" s="44">
        <v>2011</v>
      </c>
      <c r="JH94" s="44">
        <v>57</v>
      </c>
      <c r="JI94" s="44">
        <v>138</v>
      </c>
      <c r="JL94" s="40" t="s">
        <v>476</v>
      </c>
      <c r="JM94" s="40" t="s">
        <v>464</v>
      </c>
      <c r="JN94" s="44">
        <v>0.60655737704918034</v>
      </c>
      <c r="JO94" s="44">
        <v>4.3529411764705879</v>
      </c>
      <c r="JP94" s="44">
        <v>7.1764705882352944</v>
      </c>
      <c r="JQ94" s="44">
        <v>2010</v>
      </c>
      <c r="JR94" s="44">
        <v>17</v>
      </c>
      <c r="JS94" s="44">
        <v>74</v>
      </c>
      <c r="JT94" s="44">
        <v>122</v>
      </c>
      <c r="JV94" s="40" t="s">
        <v>1210</v>
      </c>
      <c r="JW94" s="40" t="s">
        <v>533</v>
      </c>
      <c r="JX94" s="44">
        <v>0.56716417910447758</v>
      </c>
      <c r="JY94" s="44">
        <v>1.4615384615384615</v>
      </c>
      <c r="JZ94" s="44">
        <v>2.5769230769230771</v>
      </c>
      <c r="KA94" s="44">
        <v>2020</v>
      </c>
      <c r="KB94" s="44">
        <v>38</v>
      </c>
      <c r="KC94" s="44">
        <v>67</v>
      </c>
      <c r="KF94" s="40" t="s">
        <v>1268</v>
      </c>
      <c r="KG94" s="61">
        <v>3.7091767881241564</v>
      </c>
      <c r="KH94" s="44">
        <v>51</v>
      </c>
      <c r="KJ94"/>
      <c r="KK94"/>
      <c r="KL94"/>
      <c r="KM94"/>
      <c r="KN94"/>
      <c r="KO94"/>
      <c r="KQ94"/>
      <c r="KR94"/>
      <c r="KS94"/>
      <c r="KT94"/>
      <c r="KU94"/>
      <c r="KV94"/>
      <c r="KX94"/>
      <c r="KY94"/>
      <c r="KZ94"/>
      <c r="LA94"/>
      <c r="LB94"/>
      <c r="LC94"/>
      <c r="LD94"/>
    </row>
    <row r="95" spans="1:316" ht="15">
      <c r="A95" s="74" t="s">
        <v>702</v>
      </c>
      <c r="B95" s="74">
        <v>2013</v>
      </c>
      <c r="C95" s="74">
        <v>2016</v>
      </c>
      <c r="D95" s="89" t="str">
        <f t="shared" si="18"/>
        <v>Andrew Mcmillan, 2016</v>
      </c>
      <c r="E95" s="89" t="str">
        <f t="shared" si="19"/>
        <v>Andrew Mcmillan, 2016-2013</v>
      </c>
      <c r="F95" s="74">
        <v>14</v>
      </c>
      <c r="G95" s="74">
        <v>1</v>
      </c>
      <c r="H95" s="74">
        <v>4</v>
      </c>
      <c r="I95" s="75">
        <v>0.25</v>
      </c>
      <c r="J95" s="74">
        <v>3</v>
      </c>
      <c r="K95" s="74">
        <v>16</v>
      </c>
      <c r="L95" s="75">
        <v>0.1875</v>
      </c>
      <c r="M95" s="74">
        <v>2</v>
      </c>
      <c r="N95" s="74">
        <v>2</v>
      </c>
      <c r="O95" s="75">
        <v>1</v>
      </c>
      <c r="P95" s="74">
        <v>11</v>
      </c>
      <c r="Q95" s="74">
        <v>0</v>
      </c>
      <c r="R95" s="74">
        <v>3</v>
      </c>
      <c r="S95" s="74">
        <v>3</v>
      </c>
      <c r="T95" s="74">
        <v>3</v>
      </c>
      <c r="U95" s="74">
        <v>4</v>
      </c>
      <c r="V95" s="74">
        <v>0</v>
      </c>
      <c r="W95" s="74">
        <v>9</v>
      </c>
      <c r="X95" s="74">
        <v>2</v>
      </c>
      <c r="Y95" s="76">
        <v>0.7857142857142857</v>
      </c>
      <c r="Z95" s="76">
        <v>0</v>
      </c>
      <c r="AA95" s="76">
        <v>0.21428571428571427</v>
      </c>
      <c r="AB95" s="76">
        <v>0.21428571428571427</v>
      </c>
      <c r="AC95" s="76">
        <v>0.21428571428571427</v>
      </c>
      <c r="AD95" s="76">
        <v>0.2857142857142857</v>
      </c>
      <c r="AE95" s="76">
        <v>0</v>
      </c>
      <c r="AF95" s="76">
        <v>0.6428571428571429</v>
      </c>
      <c r="AG95" s="76">
        <v>0.14285714285714285</v>
      </c>
      <c r="AH95" s="69">
        <f t="shared" si="20"/>
        <v>0.2857142857142857</v>
      </c>
      <c r="AI95" s="69">
        <f t="shared" si="21"/>
        <v>0.14285714285714285</v>
      </c>
      <c r="AJ95" s="70">
        <f t="shared" si="22"/>
        <v>0.2</v>
      </c>
      <c r="AK95" s="69">
        <f t="shared" si="23"/>
        <v>1.4285714285714286</v>
      </c>
      <c r="AM95" s="40" t="s">
        <v>796</v>
      </c>
      <c r="AN95" s="40" t="s">
        <v>533</v>
      </c>
      <c r="AO95" s="61">
        <v>7.5185185185185182</v>
      </c>
      <c r="AP95" s="62">
        <v>0.52702702702702697</v>
      </c>
      <c r="AQ95" s="62">
        <v>0.58730158730158732</v>
      </c>
      <c r="AR95" s="44">
        <v>27</v>
      </c>
      <c r="AS95" s="44">
        <v>2019</v>
      </c>
      <c r="AT95" s="59"/>
      <c r="AU95" s="40" t="s">
        <v>1036</v>
      </c>
      <c r="AV95" s="40" t="s">
        <v>1029</v>
      </c>
      <c r="AW95" s="44">
        <v>169</v>
      </c>
      <c r="AX95" s="44">
        <v>0.29559748427672955</v>
      </c>
      <c r="AY95" s="44">
        <v>0.68</v>
      </c>
      <c r="AZ95" s="44">
        <v>21</v>
      </c>
      <c r="BA95" s="44">
        <v>1996</v>
      </c>
      <c r="BB95" s="59"/>
      <c r="BC95" s="40" t="s">
        <v>999</v>
      </c>
      <c r="BD95" s="44">
        <v>1.4</v>
      </c>
      <c r="BE95" s="44">
        <v>0.36842105263157893</v>
      </c>
      <c r="BF95" s="44">
        <v>0.5</v>
      </c>
      <c r="BG95" s="44">
        <v>15</v>
      </c>
      <c r="BH95" s="44">
        <v>21</v>
      </c>
      <c r="BJ95" s="40" t="s">
        <v>900</v>
      </c>
      <c r="BK95" s="44">
        <v>67</v>
      </c>
      <c r="BL95" s="44">
        <v>0.31168831168831168</v>
      </c>
      <c r="BM95" s="44">
        <v>0.45454545454545453</v>
      </c>
      <c r="BN95" s="44">
        <v>44</v>
      </c>
      <c r="BP95" s="40" t="s">
        <v>372</v>
      </c>
      <c r="BQ95" s="40" t="s">
        <v>345</v>
      </c>
      <c r="BR95" s="44">
        <v>3.8823529411764706</v>
      </c>
      <c r="BS95" s="44">
        <v>1.2941176470588236</v>
      </c>
      <c r="BT95" s="44">
        <v>2.5882352941176472</v>
      </c>
      <c r="BU95" s="44">
        <v>17</v>
      </c>
      <c r="BV95" s="44">
        <v>2011</v>
      </c>
      <c r="BX95" s="40" t="s">
        <v>1099</v>
      </c>
      <c r="BY95" s="40" t="s">
        <v>1096</v>
      </c>
      <c r="BZ95" s="44">
        <v>86</v>
      </c>
      <c r="CA95" s="44">
        <v>11</v>
      </c>
      <c r="CB95" s="44">
        <v>75</v>
      </c>
      <c r="CC95" s="44">
        <v>23</v>
      </c>
      <c r="CD95" s="44">
        <v>1994</v>
      </c>
      <c r="CF95" s="40" t="s">
        <v>1154</v>
      </c>
      <c r="CG95" s="44">
        <v>1.096774193548387</v>
      </c>
      <c r="CH95" s="44">
        <v>0.25806451612903225</v>
      </c>
      <c r="CI95" s="44">
        <v>0.83870967741935487</v>
      </c>
      <c r="CJ95" s="44">
        <v>62</v>
      </c>
      <c r="CK95" s="44">
        <v>68</v>
      </c>
      <c r="CL95" s="44">
        <v>16</v>
      </c>
      <c r="CM95" s="44">
        <v>52</v>
      </c>
      <c r="CO95" s="40" t="s">
        <v>1092</v>
      </c>
      <c r="CP95" s="44">
        <v>34</v>
      </c>
      <c r="CQ95" s="44">
        <v>11</v>
      </c>
      <c r="CR95" s="44">
        <v>23</v>
      </c>
      <c r="CS95" s="44">
        <v>18</v>
      </c>
      <c r="CU95" s="40" t="s">
        <v>287</v>
      </c>
      <c r="CV95" s="40" t="s">
        <v>250</v>
      </c>
      <c r="CW95" s="44">
        <v>1.75</v>
      </c>
      <c r="CX95" s="44">
        <v>1.7916666666666667</v>
      </c>
      <c r="CY95" s="44">
        <v>24</v>
      </c>
      <c r="CZ95" s="44">
        <v>2015</v>
      </c>
      <c r="DB95" s="40" t="s">
        <v>282</v>
      </c>
      <c r="DC95" s="40" t="s">
        <v>279</v>
      </c>
      <c r="DD95" s="44">
        <v>39</v>
      </c>
      <c r="DE95" s="44">
        <v>34</v>
      </c>
      <c r="DF95" s="44">
        <v>27</v>
      </c>
      <c r="DG95" s="44">
        <v>2015</v>
      </c>
      <c r="DI95" s="40" t="s">
        <v>752</v>
      </c>
      <c r="DJ95" s="44">
        <v>0.35294117647058826</v>
      </c>
      <c r="DK95" s="44">
        <v>0.47058823529411764</v>
      </c>
      <c r="DL95" s="44">
        <v>17</v>
      </c>
      <c r="DM95" s="44">
        <v>6</v>
      </c>
      <c r="DN95" s="44">
        <v>8</v>
      </c>
      <c r="DP95" s="40" t="s">
        <v>465</v>
      </c>
      <c r="DQ95" s="44">
        <v>10</v>
      </c>
      <c r="DR95" s="44">
        <v>40</v>
      </c>
      <c r="DS95" s="44">
        <v>34</v>
      </c>
      <c r="DU95" s="40" t="s">
        <v>285</v>
      </c>
      <c r="DV95" s="40" t="s">
        <v>135</v>
      </c>
      <c r="DW95" s="44">
        <v>1.4074074074074074</v>
      </c>
      <c r="DX95" s="44">
        <v>1.7777777777777777</v>
      </c>
      <c r="DY95" s="44">
        <v>27</v>
      </c>
      <c r="DZ95" s="44">
        <v>2015</v>
      </c>
      <c r="EB95" s="40" t="s">
        <v>256</v>
      </c>
      <c r="EC95" s="40" t="s">
        <v>129</v>
      </c>
      <c r="ED95" s="44">
        <v>31</v>
      </c>
      <c r="EE95" s="44">
        <v>64</v>
      </c>
      <c r="EF95" s="44">
        <v>27</v>
      </c>
      <c r="EG95" s="44">
        <v>2016</v>
      </c>
      <c r="EI95" s="40" t="s">
        <v>963</v>
      </c>
      <c r="EJ95" s="44">
        <v>0.41666666666666669</v>
      </c>
      <c r="EK95" s="44">
        <v>0</v>
      </c>
      <c r="EL95" s="44">
        <v>24</v>
      </c>
      <c r="EM95" s="44">
        <v>10</v>
      </c>
      <c r="EN95" s="44"/>
      <c r="EP95" s="40" t="s">
        <v>252</v>
      </c>
      <c r="EQ95" s="44">
        <v>13</v>
      </c>
      <c r="ER95" s="44">
        <v>14</v>
      </c>
      <c r="ES95" s="44">
        <v>35</v>
      </c>
      <c r="ET95"/>
      <c r="EU95" s="40" t="s">
        <v>1297</v>
      </c>
      <c r="EV95" s="40" t="s">
        <v>1293</v>
      </c>
      <c r="EW95" s="44">
        <v>3.8461538461538464E-2</v>
      </c>
      <c r="EX95" s="44">
        <v>0.5</v>
      </c>
      <c r="EY95" s="44">
        <v>26</v>
      </c>
      <c r="EZ95" s="44">
        <v>2022</v>
      </c>
      <c r="FB95" s="40" t="s">
        <v>349</v>
      </c>
      <c r="FC95" s="40" t="s">
        <v>304</v>
      </c>
      <c r="FD95" s="44">
        <v>1</v>
      </c>
      <c r="FE95" s="44">
        <v>8</v>
      </c>
      <c r="FF95" s="44">
        <v>17</v>
      </c>
      <c r="FG95" s="44">
        <v>2011</v>
      </c>
      <c r="FI95" s="40" t="s">
        <v>1030</v>
      </c>
      <c r="FJ95" s="44">
        <v>0</v>
      </c>
      <c r="FK95" s="44">
        <v>0</v>
      </c>
      <c r="FL95" s="44">
        <v>62</v>
      </c>
      <c r="FM95" s="44"/>
      <c r="FN95" s="44"/>
      <c r="FO95"/>
      <c r="FP95" s="40" t="s">
        <v>1092</v>
      </c>
      <c r="FQ95" s="44"/>
      <c r="FR95" s="44"/>
      <c r="FS95" s="44">
        <v>18</v>
      </c>
      <c r="FU95" s="274" t="s">
        <v>1164</v>
      </c>
      <c r="FV95" s="274" t="s">
        <v>1096</v>
      </c>
      <c r="FW95" s="294">
        <v>0.3</v>
      </c>
      <c r="FX95" s="281">
        <v>1.4285714285714286</v>
      </c>
      <c r="FY95" s="281">
        <v>0.42857142857142855</v>
      </c>
      <c r="FZ95" s="281">
        <v>21</v>
      </c>
      <c r="GA95" s="281">
        <v>1992</v>
      </c>
      <c r="GB95" s="281">
        <v>9</v>
      </c>
      <c r="GC95" s="282">
        <v>30</v>
      </c>
      <c r="GJ95" s="274" t="s">
        <v>1008</v>
      </c>
      <c r="GK95" s="274" t="s">
        <v>1000</v>
      </c>
      <c r="GL95" s="280">
        <v>0.23076923076923078</v>
      </c>
      <c r="GM95" s="281">
        <v>0.68181818181818177</v>
      </c>
      <c r="GN95" s="281">
        <v>2.9545454545454546</v>
      </c>
      <c r="GO95" s="281">
        <v>1997</v>
      </c>
      <c r="GP95" s="281">
        <v>15</v>
      </c>
      <c r="GQ95" s="282">
        <v>65</v>
      </c>
      <c r="GS95" s="274" t="s">
        <v>1008</v>
      </c>
      <c r="GT95" s="274" t="s">
        <v>1000</v>
      </c>
      <c r="GU95" s="280">
        <v>0.23076923076923078</v>
      </c>
      <c r="GV95" s="281">
        <v>15</v>
      </c>
      <c r="GW95" s="281">
        <v>65</v>
      </c>
      <c r="GX95" s="282">
        <v>1997</v>
      </c>
      <c r="GZ95" s="40" t="s">
        <v>999</v>
      </c>
      <c r="HA95" s="44"/>
      <c r="HB95" s="44"/>
      <c r="HC95" s="44">
        <v>7</v>
      </c>
      <c r="HD95" s="44">
        <v>19</v>
      </c>
      <c r="HE95" s="44">
        <v>7</v>
      </c>
      <c r="HF95" s="44">
        <v>14</v>
      </c>
      <c r="HG95" s="44">
        <v>7</v>
      </c>
      <c r="HH95" s="44">
        <v>19</v>
      </c>
      <c r="HI95" s="44">
        <v>15</v>
      </c>
      <c r="HJ95" s="44" t="e">
        <v>#DIV/0!</v>
      </c>
      <c r="HK95" s="44">
        <v>0.36842105263157893</v>
      </c>
      <c r="HL95" s="44">
        <v>0.5</v>
      </c>
      <c r="HM95" s="44">
        <v>0</v>
      </c>
      <c r="HN95" s="44">
        <v>0</v>
      </c>
      <c r="HO95" s="44">
        <v>0.46666666666666667</v>
      </c>
      <c r="HP95" s="44">
        <v>1.2666666666666666</v>
      </c>
      <c r="HQ95" s="44">
        <v>0.46666666666666667</v>
      </c>
      <c r="HR95" s="44">
        <v>0.93333333333333335</v>
      </c>
      <c r="HS95"/>
      <c r="HT95"/>
      <c r="HU95"/>
      <c r="HV95"/>
      <c r="IB95" s="40" t="s">
        <v>1268</v>
      </c>
      <c r="IC95" s="44">
        <v>0.30693069306930693</v>
      </c>
      <c r="ID95" s="44">
        <v>0.60784313725490191</v>
      </c>
      <c r="IE95" s="44">
        <v>1.9803921568627452</v>
      </c>
      <c r="IF95" s="44">
        <v>51</v>
      </c>
      <c r="IG95" s="44">
        <v>31</v>
      </c>
      <c r="IH95" s="44">
        <v>101</v>
      </c>
      <c r="IR95" s="40" t="s">
        <v>324</v>
      </c>
      <c r="IS95" s="40" t="s">
        <v>325</v>
      </c>
      <c r="IT95" s="44">
        <v>0.42567567567567566</v>
      </c>
      <c r="IU95" s="44">
        <v>4.3448275862068968</v>
      </c>
      <c r="IV95" s="44">
        <v>10.206896551724139</v>
      </c>
      <c r="IW95" s="44">
        <v>29</v>
      </c>
      <c r="IX95" s="44">
        <v>2013</v>
      </c>
      <c r="IY95" s="44">
        <v>126</v>
      </c>
      <c r="IZ95" s="44">
        <v>296</v>
      </c>
      <c r="JB95" s="40" t="s">
        <v>443</v>
      </c>
      <c r="JC95" s="40" t="s">
        <v>439</v>
      </c>
      <c r="JD95" s="44">
        <v>0.4107142857142857</v>
      </c>
      <c r="JE95" s="44">
        <v>0.95833333333333337</v>
      </c>
      <c r="JF95" s="44">
        <v>2.3333333333333335</v>
      </c>
      <c r="JG95" s="44">
        <v>2007</v>
      </c>
      <c r="JH95" s="44">
        <v>23</v>
      </c>
      <c r="JI95" s="44">
        <v>56</v>
      </c>
      <c r="JL95" s="40" t="s">
        <v>487</v>
      </c>
      <c r="JM95" s="40" t="s">
        <v>467</v>
      </c>
      <c r="JN95" s="44">
        <v>0.34782608695652173</v>
      </c>
      <c r="JO95" s="44">
        <v>0.61538461538461542</v>
      </c>
      <c r="JP95" s="44">
        <v>1.7692307692307692</v>
      </c>
      <c r="JQ95" s="44">
        <v>2010</v>
      </c>
      <c r="JR95" s="44">
        <v>13</v>
      </c>
      <c r="JS95" s="44">
        <v>8</v>
      </c>
      <c r="JT95" s="44">
        <v>23</v>
      </c>
      <c r="JV95" s="40" t="s">
        <v>326</v>
      </c>
      <c r="JW95" s="40" t="s">
        <v>304</v>
      </c>
      <c r="JX95" s="44">
        <v>0.5663716814159292</v>
      </c>
      <c r="JY95" s="44">
        <v>2.2068965517241379</v>
      </c>
      <c r="JZ95" s="44">
        <v>3.896551724137931</v>
      </c>
      <c r="KA95" s="44">
        <v>2013</v>
      </c>
      <c r="KB95" s="44">
        <v>64</v>
      </c>
      <c r="KC95" s="44">
        <v>113</v>
      </c>
      <c r="KF95" s="40" t="s">
        <v>1294</v>
      </c>
      <c r="KG95" s="61">
        <v>3.7083333333333335</v>
      </c>
      <c r="KH95" s="44">
        <v>34</v>
      </c>
      <c r="KJ95"/>
      <c r="KK95"/>
      <c r="KL95"/>
      <c r="KM95"/>
      <c r="KN95"/>
      <c r="KO95"/>
      <c r="KQ95"/>
      <c r="KR95"/>
      <c r="KS95"/>
      <c r="KT95"/>
      <c r="KU95"/>
      <c r="KV95"/>
      <c r="KX95"/>
      <c r="KY95"/>
      <c r="KZ95"/>
      <c r="LA95"/>
      <c r="LB95"/>
      <c r="LC95"/>
      <c r="LD95"/>
    </row>
    <row r="96" spans="1:316" ht="15">
      <c r="A96" s="74" t="s">
        <v>317</v>
      </c>
      <c r="B96" s="74">
        <v>2013</v>
      </c>
      <c r="C96" s="74">
        <v>2015</v>
      </c>
      <c r="D96" s="89" t="str">
        <f t="shared" si="18"/>
        <v>Logan Loberg, 2015</v>
      </c>
      <c r="E96" s="89" t="str">
        <f t="shared" si="19"/>
        <v>Logan Loberg, 2015-2013</v>
      </c>
      <c r="F96" s="74">
        <v>29</v>
      </c>
      <c r="G96" s="74">
        <v>0</v>
      </c>
      <c r="H96" s="74">
        <v>4</v>
      </c>
      <c r="I96" s="75">
        <v>0</v>
      </c>
      <c r="J96" s="74">
        <v>64</v>
      </c>
      <c r="K96" s="74">
        <v>154</v>
      </c>
      <c r="L96" s="75">
        <v>0.41558441558441561</v>
      </c>
      <c r="M96" s="74">
        <v>20</v>
      </c>
      <c r="N96" s="74">
        <v>41</v>
      </c>
      <c r="O96" s="75">
        <v>0.48780487804878048</v>
      </c>
      <c r="P96" s="74">
        <v>148</v>
      </c>
      <c r="Q96" s="74">
        <v>42</v>
      </c>
      <c r="R96" s="74">
        <v>84</v>
      </c>
      <c r="S96" s="74">
        <v>126</v>
      </c>
      <c r="T96" s="74">
        <v>18</v>
      </c>
      <c r="U96" s="74">
        <v>23</v>
      </c>
      <c r="V96" s="74">
        <v>9</v>
      </c>
      <c r="W96" s="74">
        <v>22</v>
      </c>
      <c r="X96" s="74">
        <v>50</v>
      </c>
      <c r="Y96" s="76">
        <v>5.1034482758620694</v>
      </c>
      <c r="Z96" s="76">
        <v>1.4482758620689655</v>
      </c>
      <c r="AA96" s="76">
        <v>2.896551724137931</v>
      </c>
      <c r="AB96" s="76">
        <v>4.3448275862068968</v>
      </c>
      <c r="AC96" s="76">
        <v>0.62068965517241381</v>
      </c>
      <c r="AD96" s="76">
        <v>0.7931034482758621</v>
      </c>
      <c r="AE96" s="76">
        <v>0.31034482758620691</v>
      </c>
      <c r="AF96" s="76">
        <v>0.75862068965517238</v>
      </c>
      <c r="AG96" s="76">
        <v>1.7241379310344827</v>
      </c>
      <c r="AH96" s="69">
        <f t="shared" si="20"/>
        <v>0.13793103448275862</v>
      </c>
      <c r="AI96" s="69">
        <f t="shared" si="21"/>
        <v>1.4137931034482758</v>
      </c>
      <c r="AJ96" s="70">
        <f t="shared" si="22"/>
        <v>0.4050632911392405</v>
      </c>
      <c r="AK96" s="69">
        <f t="shared" si="23"/>
        <v>5.4482758620689653</v>
      </c>
      <c r="AM96" s="40" t="s">
        <v>1008</v>
      </c>
      <c r="AN96" s="40" t="s">
        <v>1000</v>
      </c>
      <c r="AO96" s="61">
        <v>7.4090909090909092</v>
      </c>
      <c r="AP96" s="62">
        <v>0.3615819209039548</v>
      </c>
      <c r="AQ96" s="62">
        <v>0.625</v>
      </c>
      <c r="AR96" s="44">
        <v>22</v>
      </c>
      <c r="AS96" s="44">
        <v>1997</v>
      </c>
      <c r="AT96" s="59"/>
      <c r="AU96" s="40" t="s">
        <v>481</v>
      </c>
      <c r="AV96" s="40" t="s">
        <v>464</v>
      </c>
      <c r="AW96" s="44">
        <v>168</v>
      </c>
      <c r="AX96" s="44">
        <v>0.27835051546391754</v>
      </c>
      <c r="AY96" s="44">
        <v>0.65517241379310343</v>
      </c>
      <c r="AZ96" s="44">
        <v>25</v>
      </c>
      <c r="BA96" s="44">
        <v>2008</v>
      </c>
      <c r="BB96" s="59"/>
      <c r="BC96" s="40" t="s">
        <v>439</v>
      </c>
      <c r="BD96" s="44">
        <v>1.3725490196078431</v>
      </c>
      <c r="BE96" s="44">
        <v>0.4107142857142857</v>
      </c>
      <c r="BF96" s="44">
        <v>0.55813953488372092</v>
      </c>
      <c r="BG96" s="44">
        <v>51</v>
      </c>
      <c r="BH96" s="44">
        <v>70</v>
      </c>
      <c r="BJ96" s="40" t="s">
        <v>466</v>
      </c>
      <c r="BK96" s="44">
        <v>54</v>
      </c>
      <c r="BL96" s="44">
        <v>0.46938775510204084</v>
      </c>
      <c r="BM96" s="44">
        <v>0.5</v>
      </c>
      <c r="BN96" s="44">
        <v>26</v>
      </c>
      <c r="BP96" s="40" t="s">
        <v>284</v>
      </c>
      <c r="BQ96" s="40" t="s">
        <v>130</v>
      </c>
      <c r="BR96" s="44">
        <v>3.8518518518518516</v>
      </c>
      <c r="BS96" s="44">
        <v>1.5925925925925926</v>
      </c>
      <c r="BT96" s="44">
        <v>2.2592592592592591</v>
      </c>
      <c r="BU96" s="44">
        <v>27</v>
      </c>
      <c r="BV96" s="44">
        <v>2015</v>
      </c>
      <c r="BX96" s="40" t="s">
        <v>1345</v>
      </c>
      <c r="BY96" s="40" t="s">
        <v>1268</v>
      </c>
      <c r="BZ96" s="44">
        <v>85</v>
      </c>
      <c r="CA96" s="44">
        <v>31</v>
      </c>
      <c r="CB96" s="44">
        <v>54</v>
      </c>
      <c r="CC96" s="44">
        <v>26</v>
      </c>
      <c r="CD96" s="44">
        <v>2023</v>
      </c>
      <c r="CF96" s="40" t="s">
        <v>999</v>
      </c>
      <c r="CG96" s="44">
        <v>1.0666666666666667</v>
      </c>
      <c r="CH96" s="44">
        <v>0.4</v>
      </c>
      <c r="CI96" s="44">
        <v>0.66666666666666663</v>
      </c>
      <c r="CJ96" s="44">
        <v>15</v>
      </c>
      <c r="CK96" s="44">
        <v>16</v>
      </c>
      <c r="CL96" s="44">
        <v>6</v>
      </c>
      <c r="CM96" s="44">
        <v>10</v>
      </c>
      <c r="CO96" s="40" t="s">
        <v>470</v>
      </c>
      <c r="CP96" s="44">
        <v>33</v>
      </c>
      <c r="CQ96" s="44">
        <v>13</v>
      </c>
      <c r="CR96" s="44">
        <v>20</v>
      </c>
      <c r="CS96" s="44">
        <v>21</v>
      </c>
      <c r="CU96" s="40" t="s">
        <v>427</v>
      </c>
      <c r="CV96" s="40" t="s">
        <v>390</v>
      </c>
      <c r="CW96" s="44">
        <v>1.7272727272727273</v>
      </c>
      <c r="CX96" s="44">
        <v>3.2727272727272729</v>
      </c>
      <c r="CY96" s="44">
        <v>22</v>
      </c>
      <c r="CZ96" s="44">
        <v>2008</v>
      </c>
      <c r="DB96" s="40" t="s">
        <v>427</v>
      </c>
      <c r="DC96" s="40" t="s">
        <v>390</v>
      </c>
      <c r="DD96" s="44">
        <v>38</v>
      </c>
      <c r="DE96" s="44">
        <v>72</v>
      </c>
      <c r="DF96" s="44">
        <v>22</v>
      </c>
      <c r="DG96" s="44">
        <v>2008</v>
      </c>
      <c r="DI96" s="40" t="s">
        <v>900</v>
      </c>
      <c r="DJ96" s="44">
        <v>0.34090909090909088</v>
      </c>
      <c r="DK96" s="44">
        <v>0.47727272727272729</v>
      </c>
      <c r="DL96" s="44">
        <v>44</v>
      </c>
      <c r="DM96" s="44">
        <v>15</v>
      </c>
      <c r="DN96" s="44">
        <v>21</v>
      </c>
      <c r="DP96" s="40" t="s">
        <v>684</v>
      </c>
      <c r="DQ96" s="44">
        <v>9</v>
      </c>
      <c r="DR96" s="44">
        <v>35</v>
      </c>
      <c r="DS96" s="44">
        <v>39</v>
      </c>
      <c r="DU96" s="40" t="s">
        <v>1061</v>
      </c>
      <c r="DV96" s="40" t="s">
        <v>1003</v>
      </c>
      <c r="DW96" s="44">
        <v>1.3809523809523809</v>
      </c>
      <c r="DX96" s="44">
        <v>0</v>
      </c>
      <c r="DY96" s="44">
        <v>21</v>
      </c>
      <c r="DZ96" s="44">
        <v>1995</v>
      </c>
      <c r="EB96" s="40" t="s">
        <v>1130</v>
      </c>
      <c r="EC96" s="40" t="s">
        <v>1091</v>
      </c>
      <c r="ED96" s="44">
        <v>31</v>
      </c>
      <c r="EE96" s="44"/>
      <c r="EF96" s="44">
        <v>23</v>
      </c>
      <c r="EG96" s="44">
        <v>1993</v>
      </c>
      <c r="EI96" s="40" t="s">
        <v>252</v>
      </c>
      <c r="EJ96" s="44">
        <v>0.37142857142857144</v>
      </c>
      <c r="EK96" s="44">
        <v>0.4</v>
      </c>
      <c r="EL96" s="44">
        <v>35</v>
      </c>
      <c r="EM96" s="44">
        <v>13</v>
      </c>
      <c r="EN96" s="44">
        <v>14</v>
      </c>
      <c r="EP96" s="40" t="s">
        <v>1157</v>
      </c>
      <c r="EQ96" s="44">
        <v>13</v>
      </c>
      <c r="ER96" s="44"/>
      <c r="ES96" s="44">
        <v>13</v>
      </c>
      <c r="ET96"/>
      <c r="EU96" s="40" t="s">
        <v>258</v>
      </c>
      <c r="EV96" s="40" t="s">
        <v>250</v>
      </c>
      <c r="EW96" s="44">
        <v>3.7037037037037035E-2</v>
      </c>
      <c r="EX96" s="44">
        <v>2.2222222222222223</v>
      </c>
      <c r="EY96" s="44">
        <v>27</v>
      </c>
      <c r="EZ96" s="44">
        <v>2016</v>
      </c>
      <c r="FB96" s="40" t="s">
        <v>740</v>
      </c>
      <c r="FC96" s="40" t="s">
        <v>732</v>
      </c>
      <c r="FD96" s="44">
        <v>1</v>
      </c>
      <c r="FE96" s="44">
        <v>59</v>
      </c>
      <c r="FF96" s="44">
        <v>28</v>
      </c>
      <c r="FG96" s="44">
        <v>2018</v>
      </c>
      <c r="FI96" s="40" t="s">
        <v>423</v>
      </c>
      <c r="FJ96" s="44">
        <v>0</v>
      </c>
      <c r="FK96" s="44">
        <v>0</v>
      </c>
      <c r="FL96" s="44">
        <v>51</v>
      </c>
      <c r="FM96" s="44"/>
      <c r="FN96" s="44"/>
      <c r="FO96"/>
      <c r="FP96" s="40" t="s">
        <v>1031</v>
      </c>
      <c r="FQ96" s="44"/>
      <c r="FR96" s="44"/>
      <c r="FS96" s="44">
        <v>29</v>
      </c>
      <c r="FU96" s="274" t="s">
        <v>741</v>
      </c>
      <c r="FV96" s="274" t="s">
        <v>733</v>
      </c>
      <c r="FW96" s="294">
        <v>0.3</v>
      </c>
      <c r="FX96" s="281">
        <v>1.4285714285714286</v>
      </c>
      <c r="FY96" s="281">
        <v>0.42857142857142855</v>
      </c>
      <c r="FZ96" s="281">
        <v>28</v>
      </c>
      <c r="GA96" s="281">
        <v>2018</v>
      </c>
      <c r="GB96" s="281">
        <v>12</v>
      </c>
      <c r="GC96" s="282">
        <v>40</v>
      </c>
      <c r="GJ96" s="274" t="s">
        <v>532</v>
      </c>
      <c r="GK96" s="274" t="s">
        <v>533</v>
      </c>
      <c r="GL96" s="280">
        <v>0.22727272727272727</v>
      </c>
      <c r="GM96" s="281">
        <v>0.2</v>
      </c>
      <c r="GN96" s="281">
        <v>0.88</v>
      </c>
      <c r="GO96" s="281">
        <v>2017</v>
      </c>
      <c r="GP96" s="281">
        <v>5</v>
      </c>
      <c r="GQ96" s="282">
        <v>22</v>
      </c>
      <c r="GS96" s="274" t="s">
        <v>532</v>
      </c>
      <c r="GT96" s="274" t="s">
        <v>533</v>
      </c>
      <c r="GU96" s="280">
        <v>0.22727272727272727</v>
      </c>
      <c r="GV96" s="281">
        <v>5</v>
      </c>
      <c r="GW96" s="281">
        <v>22</v>
      </c>
      <c r="GX96" s="282">
        <v>2017</v>
      </c>
      <c r="GZ96" s="40" t="s">
        <v>1029</v>
      </c>
      <c r="HA96" s="44">
        <v>15</v>
      </c>
      <c r="HB96" s="44">
        <v>61</v>
      </c>
      <c r="HC96" s="44">
        <v>89</v>
      </c>
      <c r="HD96" s="44">
        <v>237</v>
      </c>
      <c r="HE96" s="44">
        <v>104</v>
      </c>
      <c r="HF96" s="44">
        <v>168</v>
      </c>
      <c r="HG96" s="44">
        <v>104</v>
      </c>
      <c r="HH96" s="44">
        <v>298</v>
      </c>
      <c r="HI96" s="44">
        <v>55</v>
      </c>
      <c r="HJ96" s="44">
        <v>0.24590163934426229</v>
      </c>
      <c r="HK96" s="44">
        <v>0.34899328859060402</v>
      </c>
      <c r="HL96" s="44">
        <v>0.61904761904761907</v>
      </c>
      <c r="HM96" s="44">
        <v>0.27272727272727271</v>
      </c>
      <c r="HN96" s="44">
        <v>1.1090909090909091</v>
      </c>
      <c r="HO96" s="44">
        <v>1.8909090909090909</v>
      </c>
      <c r="HP96" s="44">
        <v>5.418181818181818</v>
      </c>
      <c r="HQ96" s="44">
        <v>1.8909090909090909</v>
      </c>
      <c r="HR96" s="44">
        <v>3.0545454545454547</v>
      </c>
      <c r="HS96"/>
      <c r="HT96"/>
      <c r="HU96"/>
      <c r="HV96"/>
      <c r="IB96" s="40" t="s">
        <v>1093</v>
      </c>
      <c r="IC96" s="44">
        <v>0.30555555555555558</v>
      </c>
      <c r="ID96" s="44">
        <v>0.73333333333333328</v>
      </c>
      <c r="IE96" s="44">
        <v>2.4</v>
      </c>
      <c r="IF96" s="44">
        <v>15</v>
      </c>
      <c r="IG96" s="44">
        <v>11</v>
      </c>
      <c r="IH96" s="44">
        <v>36</v>
      </c>
      <c r="IR96" s="40" t="s">
        <v>1130</v>
      </c>
      <c r="IS96" s="40" t="s">
        <v>1091</v>
      </c>
      <c r="IT96" s="44">
        <v>0.42553191489361702</v>
      </c>
      <c r="IU96" s="44">
        <v>3.4782608695652173</v>
      </c>
      <c r="IV96" s="44">
        <v>8.1739130434782616</v>
      </c>
      <c r="IW96" s="44">
        <v>23</v>
      </c>
      <c r="IX96" s="44">
        <v>1993</v>
      </c>
      <c r="IY96" s="44">
        <v>80</v>
      </c>
      <c r="IZ96" s="44">
        <v>188</v>
      </c>
      <c r="JB96" s="40" t="s">
        <v>1099</v>
      </c>
      <c r="JC96" s="40" t="s">
        <v>1096</v>
      </c>
      <c r="JD96" s="44">
        <v>0.40930232558139534</v>
      </c>
      <c r="JE96" s="44">
        <v>3.8260869565217392</v>
      </c>
      <c r="JF96" s="44">
        <v>9.3478260869565215</v>
      </c>
      <c r="JG96" s="44">
        <v>1994</v>
      </c>
      <c r="JH96" s="44">
        <v>88</v>
      </c>
      <c r="JI96" s="44">
        <v>215</v>
      </c>
      <c r="JL96" s="40" t="s">
        <v>491</v>
      </c>
      <c r="JM96" s="40" t="s">
        <v>473</v>
      </c>
      <c r="JN96" s="44">
        <v>0.6</v>
      </c>
      <c r="JO96" s="44">
        <v>0.25</v>
      </c>
      <c r="JP96" s="44">
        <v>0.41666666666666669</v>
      </c>
      <c r="JQ96" s="44">
        <v>2010</v>
      </c>
      <c r="JR96" s="44">
        <v>12</v>
      </c>
      <c r="JS96" s="44">
        <v>3</v>
      </c>
      <c r="JT96" s="44">
        <v>5</v>
      </c>
      <c r="JV96" s="40" t="s">
        <v>1283</v>
      </c>
      <c r="JW96" s="40" t="s">
        <v>794</v>
      </c>
      <c r="JX96" s="44">
        <v>0.56521739130434778</v>
      </c>
      <c r="JY96" s="44">
        <v>0.48148148148148145</v>
      </c>
      <c r="JZ96" s="44">
        <v>0.85185185185185186</v>
      </c>
      <c r="KA96" s="44">
        <v>2022</v>
      </c>
      <c r="KB96" s="44">
        <v>13</v>
      </c>
      <c r="KC96" s="44">
        <v>23</v>
      </c>
      <c r="KF96" s="40" t="s">
        <v>939</v>
      </c>
      <c r="KG96" s="61">
        <v>3.55</v>
      </c>
      <c r="KH96" s="44">
        <v>20</v>
      </c>
      <c r="KJ96"/>
      <c r="KK96"/>
      <c r="KL96"/>
      <c r="KM96"/>
      <c r="KN96"/>
      <c r="KO96"/>
      <c r="KQ96"/>
      <c r="KR96"/>
      <c r="KS96"/>
      <c r="KT96"/>
      <c r="KU96"/>
      <c r="KV96"/>
      <c r="KX96"/>
      <c r="KY96"/>
      <c r="KZ96"/>
      <c r="LA96"/>
      <c r="LB96"/>
      <c r="LC96"/>
      <c r="LD96"/>
    </row>
    <row r="97" spans="1:316" ht="15">
      <c r="A97" s="74" t="s">
        <v>269</v>
      </c>
      <c r="B97" s="74">
        <v>2013</v>
      </c>
      <c r="C97" s="74">
        <v>2015</v>
      </c>
      <c r="D97" s="89" t="str">
        <f t="shared" si="18"/>
        <v>Jett Materi, 2015</v>
      </c>
      <c r="E97" s="89" t="str">
        <f t="shared" si="19"/>
        <v>Jett Materi, 2015-2013</v>
      </c>
      <c r="F97" s="74">
        <v>29</v>
      </c>
      <c r="G97" s="74">
        <v>2</v>
      </c>
      <c r="H97" s="74">
        <v>11</v>
      </c>
      <c r="I97" s="75">
        <v>0.18181818181818182</v>
      </c>
      <c r="J97" s="74">
        <v>21</v>
      </c>
      <c r="K97" s="74">
        <v>72</v>
      </c>
      <c r="L97" s="75">
        <v>0.29166666666666669</v>
      </c>
      <c r="M97" s="74">
        <v>22</v>
      </c>
      <c r="N97" s="74">
        <v>48</v>
      </c>
      <c r="O97" s="75">
        <v>0.45833333333333331</v>
      </c>
      <c r="P97" s="74">
        <v>70</v>
      </c>
      <c r="Q97" s="74">
        <v>16</v>
      </c>
      <c r="R97" s="74">
        <v>52</v>
      </c>
      <c r="S97" s="74">
        <v>68</v>
      </c>
      <c r="T97" s="74">
        <v>32</v>
      </c>
      <c r="U97" s="74">
        <v>32</v>
      </c>
      <c r="V97" s="74">
        <v>0</v>
      </c>
      <c r="W97" s="74">
        <v>68</v>
      </c>
      <c r="X97" s="74">
        <v>40</v>
      </c>
      <c r="Y97" s="76">
        <v>2.4137931034482758</v>
      </c>
      <c r="Z97" s="76">
        <v>0.55172413793103448</v>
      </c>
      <c r="AA97" s="76">
        <v>1.7931034482758621</v>
      </c>
      <c r="AB97" s="76">
        <v>2.3448275862068964</v>
      </c>
      <c r="AC97" s="76">
        <v>1.103448275862069</v>
      </c>
      <c r="AD97" s="76">
        <v>1.103448275862069</v>
      </c>
      <c r="AE97" s="76">
        <v>0</v>
      </c>
      <c r="AF97" s="76">
        <v>2.3448275862068964</v>
      </c>
      <c r="AG97" s="76">
        <v>1.3793103448275863</v>
      </c>
      <c r="AH97" s="69">
        <f t="shared" si="20"/>
        <v>0.37931034482758619</v>
      </c>
      <c r="AI97" s="69">
        <f t="shared" si="21"/>
        <v>1.6551724137931034</v>
      </c>
      <c r="AJ97" s="70">
        <f t="shared" si="22"/>
        <v>0.27710843373493976</v>
      </c>
      <c r="AK97" s="69">
        <f t="shared" si="23"/>
        <v>2.8620689655172415</v>
      </c>
      <c r="AM97" s="40" t="s">
        <v>307</v>
      </c>
      <c r="AN97" s="40" t="s">
        <v>308</v>
      </c>
      <c r="AO97" s="61">
        <v>7.333333333333333</v>
      </c>
      <c r="AP97" s="62">
        <v>0.33191489361702126</v>
      </c>
      <c r="AQ97" s="62">
        <v>0.6</v>
      </c>
      <c r="AR97" s="44">
        <v>30</v>
      </c>
      <c r="AS97" s="44">
        <v>2014</v>
      </c>
      <c r="AT97" s="59"/>
      <c r="AU97" s="40" t="s">
        <v>309</v>
      </c>
      <c r="AV97" s="40" t="s">
        <v>277</v>
      </c>
      <c r="AW97" s="44">
        <v>168</v>
      </c>
      <c r="AX97" s="44">
        <v>0.29411764705882354</v>
      </c>
      <c r="AY97" s="44">
        <v>0.48648648648648651</v>
      </c>
      <c r="AZ97" s="44">
        <v>29</v>
      </c>
      <c r="BA97" s="44">
        <v>2014</v>
      </c>
      <c r="BB97" s="59"/>
      <c r="BC97" s="40" t="s">
        <v>1156</v>
      </c>
      <c r="BD97" s="44">
        <v>1.3559322033898304</v>
      </c>
      <c r="BE97" s="44">
        <v>0.5</v>
      </c>
      <c r="BF97" s="44">
        <v>0.55555555555555558</v>
      </c>
      <c r="BG97" s="44">
        <v>59</v>
      </c>
      <c r="BH97" s="44">
        <v>80</v>
      </c>
      <c r="BJ97" s="40" t="s">
        <v>134</v>
      </c>
      <c r="BK97" s="44">
        <v>43</v>
      </c>
      <c r="BL97" s="44">
        <v>0.31111111111111112</v>
      </c>
      <c r="BM97" s="44">
        <v>0.37142857142857144</v>
      </c>
      <c r="BN97" s="44">
        <v>45</v>
      </c>
      <c r="BP97" s="40" t="s">
        <v>309</v>
      </c>
      <c r="BQ97" s="40" t="s">
        <v>277</v>
      </c>
      <c r="BR97" s="44">
        <v>3.7586206896551726</v>
      </c>
      <c r="BS97" s="44">
        <v>0.65517241379310343</v>
      </c>
      <c r="BT97" s="44">
        <v>3.103448275862069</v>
      </c>
      <c r="BU97" s="44">
        <v>29</v>
      </c>
      <c r="BV97" s="44">
        <v>2014</v>
      </c>
      <c r="BX97" s="40" t="s">
        <v>1295</v>
      </c>
      <c r="BY97" s="40" t="s">
        <v>1264</v>
      </c>
      <c r="BZ97" s="44">
        <v>85</v>
      </c>
      <c r="CA97" s="44">
        <v>29</v>
      </c>
      <c r="CB97" s="44">
        <v>56</v>
      </c>
      <c r="CC97" s="44">
        <v>27</v>
      </c>
      <c r="CD97" s="44">
        <v>2022</v>
      </c>
      <c r="CF97" s="40" t="s">
        <v>424</v>
      </c>
      <c r="CG97" s="44">
        <v>1.0227272727272727</v>
      </c>
      <c r="CH97" s="44">
        <v>0.36363636363636365</v>
      </c>
      <c r="CI97" s="44">
        <v>0.65909090909090906</v>
      </c>
      <c r="CJ97" s="44">
        <v>44</v>
      </c>
      <c r="CK97" s="44">
        <v>45</v>
      </c>
      <c r="CL97" s="44">
        <v>16</v>
      </c>
      <c r="CM97" s="44">
        <v>29</v>
      </c>
      <c r="CO97" s="40" t="s">
        <v>134</v>
      </c>
      <c r="CP97" s="44">
        <v>31</v>
      </c>
      <c r="CQ97" s="44">
        <v>10</v>
      </c>
      <c r="CR97" s="44">
        <v>21</v>
      </c>
      <c r="CS97" s="44">
        <v>45</v>
      </c>
      <c r="CU97" s="40" t="s">
        <v>975</v>
      </c>
      <c r="CV97" s="40" t="s">
        <v>962</v>
      </c>
      <c r="CW97" s="44">
        <v>1.6956521739130435</v>
      </c>
      <c r="CX97" s="44">
        <v>1.2173913043478262</v>
      </c>
      <c r="CY97" s="44">
        <v>23</v>
      </c>
      <c r="CZ97" s="44">
        <v>1998</v>
      </c>
      <c r="DB97" s="40" t="s">
        <v>1131</v>
      </c>
      <c r="DC97" s="40" t="s">
        <v>1095</v>
      </c>
      <c r="DD97" s="44">
        <v>38</v>
      </c>
      <c r="DE97" s="44">
        <v>42</v>
      </c>
      <c r="DF97" s="44">
        <v>23</v>
      </c>
      <c r="DG97" s="44">
        <v>1993</v>
      </c>
      <c r="DI97" s="40" t="s">
        <v>1097</v>
      </c>
      <c r="DJ97" s="44">
        <v>0.33333333333333331</v>
      </c>
      <c r="DK97" s="44">
        <v>1.1777777777777778</v>
      </c>
      <c r="DL97" s="44">
        <v>45</v>
      </c>
      <c r="DM97" s="44">
        <v>15</v>
      </c>
      <c r="DN97" s="44">
        <v>53</v>
      </c>
      <c r="DP97" s="40" t="s">
        <v>452</v>
      </c>
      <c r="DQ97" s="44">
        <v>8</v>
      </c>
      <c r="DR97" s="44">
        <v>30</v>
      </c>
      <c r="DS97" s="44">
        <v>12</v>
      </c>
      <c r="DU97" s="40" t="s">
        <v>520</v>
      </c>
      <c r="DV97" s="40" t="s">
        <v>131</v>
      </c>
      <c r="DW97" s="44">
        <v>1.375</v>
      </c>
      <c r="DX97" s="44">
        <v>1.6666666666666667</v>
      </c>
      <c r="DY97" s="44">
        <v>24</v>
      </c>
      <c r="DZ97" s="44">
        <v>2017</v>
      </c>
      <c r="EB97" s="40" t="s">
        <v>920</v>
      </c>
      <c r="EC97" s="40" t="s">
        <v>921</v>
      </c>
      <c r="ED97" s="44">
        <v>31</v>
      </c>
      <c r="EE97" s="44"/>
      <c r="EF97" s="44">
        <v>19</v>
      </c>
      <c r="EG97" s="44">
        <v>1999</v>
      </c>
      <c r="EI97" s="40" t="s">
        <v>424</v>
      </c>
      <c r="EJ97" s="44">
        <v>0.36363636363636365</v>
      </c>
      <c r="EK97" s="44">
        <v>0</v>
      </c>
      <c r="EL97" s="44">
        <v>44</v>
      </c>
      <c r="EM97" s="44">
        <v>16</v>
      </c>
      <c r="EN97" s="44"/>
      <c r="EP97" s="40" t="s">
        <v>467</v>
      </c>
      <c r="EQ97" s="44">
        <v>12</v>
      </c>
      <c r="ER97" s="44">
        <v>52</v>
      </c>
      <c r="ES97" s="44">
        <v>45</v>
      </c>
      <c r="ET97"/>
      <c r="EU97" s="40" t="s">
        <v>803</v>
      </c>
      <c r="EV97" s="40" t="s">
        <v>539</v>
      </c>
      <c r="EW97" s="44">
        <v>3.7037037037037035E-2</v>
      </c>
      <c r="EX97" s="44">
        <v>0.96296296296296291</v>
      </c>
      <c r="EY97" s="44">
        <v>27</v>
      </c>
      <c r="EZ97" s="44">
        <v>2019</v>
      </c>
      <c r="FB97" s="40" t="s">
        <v>1343</v>
      </c>
      <c r="FC97" s="40" t="s">
        <v>1293</v>
      </c>
      <c r="FD97" s="44">
        <v>1</v>
      </c>
      <c r="FE97" s="44">
        <v>21</v>
      </c>
      <c r="FF97" s="44">
        <v>26</v>
      </c>
      <c r="FG97" s="44">
        <v>2023</v>
      </c>
      <c r="FI97" s="40" t="s">
        <v>1060</v>
      </c>
      <c r="FJ97" s="44">
        <v>0</v>
      </c>
      <c r="FK97" s="44">
        <v>0</v>
      </c>
      <c r="FL97" s="44">
        <v>48</v>
      </c>
      <c r="FM97" s="44"/>
      <c r="FN97" s="44"/>
      <c r="FO97"/>
      <c r="FP97" s="40" t="s">
        <v>1097</v>
      </c>
      <c r="FQ97" s="44"/>
      <c r="FR97" s="44"/>
      <c r="FS97" s="44">
        <v>45</v>
      </c>
      <c r="FU97" s="274" t="s">
        <v>283</v>
      </c>
      <c r="FV97" s="274" t="s">
        <v>277</v>
      </c>
      <c r="FW97" s="294">
        <v>0.29870129870129869</v>
      </c>
      <c r="FX97" s="281">
        <v>2.8518518518518516</v>
      </c>
      <c r="FY97" s="281">
        <v>0.85185185185185186</v>
      </c>
      <c r="FZ97" s="281">
        <v>27</v>
      </c>
      <c r="GA97" s="281">
        <v>2015</v>
      </c>
      <c r="GB97" s="281">
        <v>23</v>
      </c>
      <c r="GC97" s="282">
        <v>77</v>
      </c>
      <c r="GJ97" s="274" t="s">
        <v>1345</v>
      </c>
      <c r="GK97" s="274" t="s">
        <v>1268</v>
      </c>
      <c r="GL97" s="280">
        <v>0.21875</v>
      </c>
      <c r="GM97" s="281">
        <v>0.26923076923076922</v>
      </c>
      <c r="GN97" s="281">
        <v>1.2307692307692308</v>
      </c>
      <c r="GO97" s="281">
        <v>2023</v>
      </c>
      <c r="GP97" s="281">
        <v>7</v>
      </c>
      <c r="GQ97" s="282">
        <v>32</v>
      </c>
      <c r="GS97" s="274" t="s">
        <v>1345</v>
      </c>
      <c r="GT97" s="274" t="s">
        <v>1268</v>
      </c>
      <c r="GU97" s="280">
        <v>0.21875</v>
      </c>
      <c r="GV97" s="281">
        <v>7</v>
      </c>
      <c r="GW97" s="281">
        <v>32</v>
      </c>
      <c r="GX97" s="282">
        <v>2023</v>
      </c>
      <c r="GZ97" s="40" t="s">
        <v>1030</v>
      </c>
      <c r="HA97" s="44">
        <v>8</v>
      </c>
      <c r="HB97" s="44">
        <v>34</v>
      </c>
      <c r="HC97" s="44">
        <v>159</v>
      </c>
      <c r="HD97" s="44">
        <v>441</v>
      </c>
      <c r="HE97" s="44">
        <v>128</v>
      </c>
      <c r="HF97" s="44">
        <v>240</v>
      </c>
      <c r="HG97" s="44">
        <v>167</v>
      </c>
      <c r="HH97" s="44">
        <v>475</v>
      </c>
      <c r="HI97" s="44">
        <v>62</v>
      </c>
      <c r="HJ97" s="44">
        <v>0.23529411764705882</v>
      </c>
      <c r="HK97" s="44">
        <v>0.35157894736842105</v>
      </c>
      <c r="HL97" s="44">
        <v>0.53333333333333333</v>
      </c>
      <c r="HM97" s="44">
        <v>0.12903225806451613</v>
      </c>
      <c r="HN97" s="44">
        <v>0.54838709677419351</v>
      </c>
      <c r="HO97" s="44">
        <v>2.693548387096774</v>
      </c>
      <c r="HP97" s="44">
        <v>7.661290322580645</v>
      </c>
      <c r="HQ97" s="44">
        <v>2.064516129032258</v>
      </c>
      <c r="HR97" s="44">
        <v>3.870967741935484</v>
      </c>
      <c r="HS97"/>
      <c r="HT97"/>
      <c r="HU97"/>
      <c r="HV97"/>
      <c r="IB97" s="40" t="s">
        <v>469</v>
      </c>
      <c r="IC97" s="44">
        <v>0.30107526881720431</v>
      </c>
      <c r="ID97" s="44">
        <v>1.3333333333333333</v>
      </c>
      <c r="IE97" s="44">
        <v>4.4285714285714288</v>
      </c>
      <c r="IF97" s="44">
        <v>21</v>
      </c>
      <c r="IG97" s="44">
        <v>28</v>
      </c>
      <c r="IH97" s="44">
        <v>93</v>
      </c>
      <c r="IR97" s="40" t="s">
        <v>1212</v>
      </c>
      <c r="IS97" s="40" t="s">
        <v>735</v>
      </c>
      <c r="IT97" s="44">
        <v>0.42528735632183906</v>
      </c>
      <c r="IU97" s="44">
        <v>1.48</v>
      </c>
      <c r="IV97" s="44">
        <v>3.48</v>
      </c>
      <c r="IW97" s="44">
        <v>25</v>
      </c>
      <c r="IX97" s="44">
        <v>2020</v>
      </c>
      <c r="IY97" s="44">
        <v>37</v>
      </c>
      <c r="IZ97" s="44">
        <v>87</v>
      </c>
      <c r="JB97" s="40" t="s">
        <v>1211</v>
      </c>
      <c r="JC97" s="40" t="s">
        <v>794</v>
      </c>
      <c r="JD97" s="44">
        <v>0.40853658536585363</v>
      </c>
      <c r="JE97" s="44">
        <v>2.68</v>
      </c>
      <c r="JF97" s="44">
        <v>6.56</v>
      </c>
      <c r="JG97" s="44">
        <v>2020</v>
      </c>
      <c r="JH97" s="44">
        <v>67</v>
      </c>
      <c r="JI97" s="44">
        <v>164</v>
      </c>
      <c r="JL97" s="40" t="s">
        <v>479</v>
      </c>
      <c r="JM97" s="40" t="s">
        <v>469</v>
      </c>
      <c r="JN97" s="44">
        <v>0.5</v>
      </c>
      <c r="JO97" s="44">
        <v>0.5</v>
      </c>
      <c r="JP97" s="44">
        <v>1</v>
      </c>
      <c r="JQ97" s="44">
        <v>2010</v>
      </c>
      <c r="JR97" s="44">
        <v>16</v>
      </c>
      <c r="JS97" s="44">
        <v>8</v>
      </c>
      <c r="JT97" s="44">
        <v>16</v>
      </c>
      <c r="JV97" s="40" t="s">
        <v>1063</v>
      </c>
      <c r="JW97" s="40" t="s">
        <v>997</v>
      </c>
      <c r="JX97" s="44">
        <v>0.5641025641025641</v>
      </c>
      <c r="JY97" s="44">
        <v>2</v>
      </c>
      <c r="JZ97" s="44">
        <v>3.5454545454545454</v>
      </c>
      <c r="KA97" s="44">
        <v>1995</v>
      </c>
      <c r="KB97" s="44">
        <v>44</v>
      </c>
      <c r="KC97" s="44">
        <v>78</v>
      </c>
      <c r="KF97" s="40" t="s">
        <v>470</v>
      </c>
      <c r="KG97" s="61">
        <v>3.3636363636363638</v>
      </c>
      <c r="KH97" s="44">
        <v>21</v>
      </c>
      <c r="KJ97"/>
      <c r="KK97"/>
      <c r="KL97"/>
      <c r="KM97"/>
      <c r="KN97"/>
      <c r="KO97"/>
      <c r="KQ97"/>
      <c r="KR97"/>
      <c r="KS97"/>
      <c r="KT97"/>
      <c r="KU97"/>
      <c r="KV97"/>
      <c r="KX97"/>
      <c r="KY97"/>
      <c r="KZ97"/>
      <c r="LA97"/>
      <c r="LB97"/>
      <c r="LC97"/>
      <c r="LD97"/>
    </row>
    <row r="98" spans="1:316" ht="15">
      <c r="A98" s="74" t="s">
        <v>337</v>
      </c>
      <c r="B98" s="74">
        <v>2013</v>
      </c>
      <c r="C98" s="74">
        <v>2013</v>
      </c>
      <c r="D98" s="89" t="str">
        <f t="shared" si="18"/>
        <v>Caleb Garhart, 2013</v>
      </c>
      <c r="E98" s="89" t="str">
        <f t="shared" si="19"/>
        <v>Caleb Garhart, 2013-2013</v>
      </c>
      <c r="F98" s="74">
        <v>29</v>
      </c>
      <c r="G98" s="74">
        <v>0</v>
      </c>
      <c r="H98" s="74">
        <v>0</v>
      </c>
      <c r="I98" s="75" t="s">
        <v>120</v>
      </c>
      <c r="J98" s="74">
        <v>117</v>
      </c>
      <c r="K98" s="74">
        <v>297</v>
      </c>
      <c r="L98" s="75">
        <v>0.39393939393939392</v>
      </c>
      <c r="M98" s="74">
        <v>26</v>
      </c>
      <c r="N98" s="74">
        <v>67</v>
      </c>
      <c r="O98" s="75">
        <v>0.38805970149253732</v>
      </c>
      <c r="P98" s="74">
        <v>260</v>
      </c>
      <c r="Q98" s="74">
        <v>73</v>
      </c>
      <c r="R98" s="74">
        <v>116</v>
      </c>
      <c r="S98" s="74">
        <v>189</v>
      </c>
      <c r="T98" s="74">
        <v>14</v>
      </c>
      <c r="U98" s="74">
        <v>38</v>
      </c>
      <c r="V98" s="74">
        <v>7</v>
      </c>
      <c r="W98" s="74">
        <v>46</v>
      </c>
      <c r="X98" s="74">
        <v>46</v>
      </c>
      <c r="Y98" s="76">
        <v>8.9655172413793096</v>
      </c>
      <c r="Z98" s="76">
        <v>2.5172413793103448</v>
      </c>
      <c r="AA98" s="76">
        <v>4</v>
      </c>
      <c r="AB98" s="76">
        <v>6.5172413793103452</v>
      </c>
      <c r="AC98" s="76">
        <v>0.48275862068965519</v>
      </c>
      <c r="AD98" s="76">
        <v>1.3103448275862069</v>
      </c>
      <c r="AE98" s="76">
        <v>0.2413793103448276</v>
      </c>
      <c r="AF98" s="76">
        <v>1.5862068965517242</v>
      </c>
      <c r="AG98" s="76">
        <v>1.5862068965517242</v>
      </c>
      <c r="AH98" s="69">
        <f t="shared" si="20"/>
        <v>0</v>
      </c>
      <c r="AI98" s="69">
        <f t="shared" si="21"/>
        <v>2.3103448275862069</v>
      </c>
      <c r="AJ98" s="70">
        <f t="shared" si="22"/>
        <v>0.39393939393939392</v>
      </c>
      <c r="AK98" s="69">
        <f t="shared" si="23"/>
        <v>10.241379310344827</v>
      </c>
      <c r="AM98" s="40" t="s">
        <v>1242</v>
      </c>
      <c r="AN98" s="40" t="s">
        <v>733</v>
      </c>
      <c r="AO98" s="61">
        <v>7.1904761904761907</v>
      </c>
      <c r="AP98" s="62">
        <v>0.4921875</v>
      </c>
      <c r="AQ98" s="62">
        <v>0.54054054054054057</v>
      </c>
      <c r="AR98" s="44">
        <v>21</v>
      </c>
      <c r="AS98" s="44">
        <v>2021</v>
      </c>
      <c r="AT98" s="59"/>
      <c r="AU98" s="40" t="s">
        <v>1010</v>
      </c>
      <c r="AV98" s="40" t="s">
        <v>964</v>
      </c>
      <c r="AW98" s="44">
        <v>164</v>
      </c>
      <c r="AX98" s="44">
        <v>0.31111111111111112</v>
      </c>
      <c r="AY98" s="44">
        <v>0.67032967032967028</v>
      </c>
      <c r="AZ98" s="44">
        <v>23</v>
      </c>
      <c r="BA98" s="44">
        <v>1997</v>
      </c>
      <c r="BB98" s="59"/>
      <c r="BC98" s="40" t="s">
        <v>472</v>
      </c>
      <c r="BD98" s="44">
        <v>1.3333333333333333</v>
      </c>
      <c r="BE98" s="44">
        <v>0.28333333333333333</v>
      </c>
      <c r="BF98" s="44">
        <v>0.16666666666666666</v>
      </c>
      <c r="BG98" s="44">
        <v>63</v>
      </c>
      <c r="BH98" s="44">
        <v>84</v>
      </c>
      <c r="BJ98" s="40" t="s">
        <v>539</v>
      </c>
      <c r="BK98" s="44">
        <v>41</v>
      </c>
      <c r="BL98" s="44">
        <v>0.32653061224489793</v>
      </c>
      <c r="BM98" s="44">
        <v>0.44444444444444442</v>
      </c>
      <c r="BN98" s="44">
        <v>61</v>
      </c>
      <c r="BP98" s="40" t="s">
        <v>1099</v>
      </c>
      <c r="BQ98" s="40" t="s">
        <v>1096</v>
      </c>
      <c r="BR98" s="44">
        <v>3.7391304347826089</v>
      </c>
      <c r="BS98" s="44">
        <v>0.47826086956521741</v>
      </c>
      <c r="BT98" s="44">
        <v>3.2608695652173911</v>
      </c>
      <c r="BU98" s="44">
        <v>23</v>
      </c>
      <c r="BV98" s="44">
        <v>1994</v>
      </c>
      <c r="BX98" s="40" t="s">
        <v>738</v>
      </c>
      <c r="BY98" s="40" t="s">
        <v>131</v>
      </c>
      <c r="BZ98" s="44">
        <v>84</v>
      </c>
      <c r="CA98" s="44">
        <v>25</v>
      </c>
      <c r="CB98" s="44">
        <v>59</v>
      </c>
      <c r="CC98" s="44">
        <v>28</v>
      </c>
      <c r="CD98" s="44">
        <v>2018</v>
      </c>
      <c r="CF98" s="40" t="s">
        <v>436</v>
      </c>
      <c r="CG98" s="44">
        <v>1.0196078431372548</v>
      </c>
      <c r="CH98" s="44">
        <v>0.33333333333333331</v>
      </c>
      <c r="CI98" s="44">
        <v>0.68627450980392157</v>
      </c>
      <c r="CJ98" s="44">
        <v>51</v>
      </c>
      <c r="CK98" s="44">
        <v>52</v>
      </c>
      <c r="CL98" s="44">
        <v>17</v>
      </c>
      <c r="CM98" s="44">
        <v>35</v>
      </c>
      <c r="CO98" s="40" t="s">
        <v>252</v>
      </c>
      <c r="CP98" s="44">
        <v>31</v>
      </c>
      <c r="CQ98" s="44">
        <v>16</v>
      </c>
      <c r="CR98" s="44">
        <v>15</v>
      </c>
      <c r="CS98" s="44">
        <v>35</v>
      </c>
      <c r="CU98" s="40" t="s">
        <v>1241</v>
      </c>
      <c r="CV98" s="40" t="s">
        <v>732</v>
      </c>
      <c r="CW98" s="44">
        <v>1.6666666666666667</v>
      </c>
      <c r="CX98" s="44">
        <v>1.5714285714285714</v>
      </c>
      <c r="CY98" s="44">
        <v>21</v>
      </c>
      <c r="CZ98" s="44">
        <v>2021</v>
      </c>
      <c r="DB98" s="40" t="s">
        <v>918</v>
      </c>
      <c r="DC98" s="40" t="s">
        <v>919</v>
      </c>
      <c r="DD98" s="44">
        <v>37</v>
      </c>
      <c r="DE98" s="44">
        <v>51</v>
      </c>
      <c r="DF98" s="44">
        <v>20</v>
      </c>
      <c r="DG98" s="44">
        <v>1999</v>
      </c>
      <c r="DI98" s="40" t="s">
        <v>734</v>
      </c>
      <c r="DJ98" s="44">
        <v>0.3125</v>
      </c>
      <c r="DK98" s="44">
        <v>0.625</v>
      </c>
      <c r="DL98" s="44">
        <v>16</v>
      </c>
      <c r="DM98" s="44">
        <v>5</v>
      </c>
      <c r="DN98" s="44">
        <v>10</v>
      </c>
      <c r="DP98" s="40" t="s">
        <v>1127</v>
      </c>
      <c r="DQ98" s="44">
        <v>7</v>
      </c>
      <c r="DR98" s="44">
        <v>26</v>
      </c>
      <c r="DS98" s="44">
        <v>23</v>
      </c>
      <c r="DU98" s="40" t="s">
        <v>1101</v>
      </c>
      <c r="DV98" s="40" t="s">
        <v>1092</v>
      </c>
      <c r="DW98" s="44">
        <v>1.3636363636363635</v>
      </c>
      <c r="DX98" s="44">
        <v>0</v>
      </c>
      <c r="DY98" s="44">
        <v>11</v>
      </c>
      <c r="DZ98" s="44">
        <v>1995</v>
      </c>
      <c r="EB98" s="40" t="s">
        <v>971</v>
      </c>
      <c r="EC98" s="40" t="s">
        <v>943</v>
      </c>
      <c r="ED98" s="44">
        <v>30</v>
      </c>
      <c r="EE98" s="44"/>
      <c r="EF98" s="44">
        <v>24</v>
      </c>
      <c r="EG98" s="44">
        <v>1998</v>
      </c>
      <c r="EI98" s="40" t="s">
        <v>1350</v>
      </c>
      <c r="EJ98" s="44">
        <v>0.33333333333333331</v>
      </c>
      <c r="EK98" s="44">
        <v>0.16666666666666666</v>
      </c>
      <c r="EL98" s="44">
        <v>18</v>
      </c>
      <c r="EM98" s="44">
        <v>6</v>
      </c>
      <c r="EN98" s="44">
        <v>3</v>
      </c>
      <c r="EP98" s="40" t="s">
        <v>900</v>
      </c>
      <c r="EQ98" s="44">
        <v>11</v>
      </c>
      <c r="ER98" s="44">
        <v>15</v>
      </c>
      <c r="ES98" s="44">
        <v>44</v>
      </c>
      <c r="ET98"/>
      <c r="EU98" s="40" t="s">
        <v>740</v>
      </c>
      <c r="EV98" s="40" t="s">
        <v>732</v>
      </c>
      <c r="EW98" s="44">
        <v>3.5714285714285712E-2</v>
      </c>
      <c r="EX98" s="44">
        <v>2.1071428571428572</v>
      </c>
      <c r="EY98" s="44">
        <v>28</v>
      </c>
      <c r="EZ98" s="44">
        <v>2018</v>
      </c>
      <c r="FB98" s="40" t="s">
        <v>743</v>
      </c>
      <c r="FC98" s="40" t="s">
        <v>539</v>
      </c>
      <c r="FD98" s="44">
        <v>1</v>
      </c>
      <c r="FE98" s="44">
        <v>23</v>
      </c>
      <c r="FF98" s="44">
        <v>19</v>
      </c>
      <c r="FG98" s="44">
        <v>2018</v>
      </c>
      <c r="FI98" s="40" t="s">
        <v>937</v>
      </c>
      <c r="FJ98" s="44">
        <v>0</v>
      </c>
      <c r="FK98" s="44">
        <v>0</v>
      </c>
      <c r="FL98" s="44">
        <v>52</v>
      </c>
      <c r="FM98" s="44"/>
      <c r="FN98" s="44"/>
      <c r="FO98"/>
      <c r="FP98" s="40" t="s">
        <v>1067</v>
      </c>
      <c r="FQ98" s="44"/>
      <c r="FR98" s="44"/>
      <c r="FS98" s="44">
        <v>30</v>
      </c>
      <c r="FU98" s="274" t="s">
        <v>1099</v>
      </c>
      <c r="FV98" s="274" t="s">
        <v>1096</v>
      </c>
      <c r="FW98" s="294">
        <v>0.29629629629629628</v>
      </c>
      <c r="FX98" s="281">
        <v>2.347826086956522</v>
      </c>
      <c r="FY98" s="281">
        <v>0.69565217391304346</v>
      </c>
      <c r="FZ98" s="281">
        <v>23</v>
      </c>
      <c r="GA98" s="281">
        <v>1994</v>
      </c>
      <c r="GB98" s="281">
        <v>16</v>
      </c>
      <c r="GC98" s="282">
        <v>54</v>
      </c>
      <c r="GJ98" s="274" t="s">
        <v>1090</v>
      </c>
      <c r="GK98" s="274" t="s">
        <v>1091</v>
      </c>
      <c r="GL98" s="280">
        <v>0.20869565217391303</v>
      </c>
      <c r="GM98" s="281">
        <v>1.0434782608695652</v>
      </c>
      <c r="GN98" s="281">
        <v>5</v>
      </c>
      <c r="GO98" s="281">
        <v>1994</v>
      </c>
      <c r="GP98" s="281">
        <v>24</v>
      </c>
      <c r="GQ98" s="282">
        <v>115</v>
      </c>
      <c r="GS98" s="274" t="s">
        <v>1090</v>
      </c>
      <c r="GT98" s="274" t="s">
        <v>1091</v>
      </c>
      <c r="GU98" s="280">
        <v>0.20869565217391303</v>
      </c>
      <c r="GV98" s="281">
        <v>24</v>
      </c>
      <c r="GW98" s="281">
        <v>115</v>
      </c>
      <c r="GX98" s="282">
        <v>1994</v>
      </c>
      <c r="GZ98" s="40" t="s">
        <v>1031</v>
      </c>
      <c r="HA98" s="44"/>
      <c r="HB98" s="44"/>
      <c r="HC98" s="44">
        <v>42</v>
      </c>
      <c r="HD98" s="44">
        <v>106</v>
      </c>
      <c r="HE98" s="44">
        <v>20</v>
      </c>
      <c r="HF98" s="44">
        <v>33</v>
      </c>
      <c r="HG98" s="44">
        <v>42</v>
      </c>
      <c r="HH98" s="44">
        <v>106</v>
      </c>
      <c r="HI98" s="44">
        <v>29</v>
      </c>
      <c r="HJ98" s="44" t="e">
        <v>#DIV/0!</v>
      </c>
      <c r="HK98" s="44">
        <v>0.39622641509433965</v>
      </c>
      <c r="HL98" s="44">
        <v>0.60606060606060608</v>
      </c>
      <c r="HM98" s="44">
        <v>0</v>
      </c>
      <c r="HN98" s="44">
        <v>0</v>
      </c>
      <c r="HO98" s="44">
        <v>1.4482758620689655</v>
      </c>
      <c r="HP98" s="44">
        <v>3.6551724137931036</v>
      </c>
      <c r="HQ98" s="44">
        <v>0.68965517241379315</v>
      </c>
      <c r="HR98" s="44">
        <v>1.1379310344827587</v>
      </c>
      <c r="HS98"/>
      <c r="HT98"/>
      <c r="HU98"/>
      <c r="HV98"/>
      <c r="IB98" s="40" t="s">
        <v>464</v>
      </c>
      <c r="IC98" s="44">
        <v>0.3001531393568147</v>
      </c>
      <c r="ID98" s="44">
        <v>3.3220338983050848</v>
      </c>
      <c r="IE98" s="44">
        <v>11.067796610169491</v>
      </c>
      <c r="IF98" s="44">
        <v>59</v>
      </c>
      <c r="IG98" s="44">
        <v>196</v>
      </c>
      <c r="IH98" s="44">
        <v>653</v>
      </c>
      <c r="IR98" s="40" t="s">
        <v>1240</v>
      </c>
      <c r="IS98" s="40" t="s">
        <v>735</v>
      </c>
      <c r="IT98" s="44">
        <v>0.42499999999999999</v>
      </c>
      <c r="IU98" s="44">
        <v>1.6190476190476191</v>
      </c>
      <c r="IV98" s="44">
        <v>3.8095238095238093</v>
      </c>
      <c r="IW98" s="44">
        <v>21</v>
      </c>
      <c r="IX98" s="44">
        <v>2021</v>
      </c>
      <c r="IY98" s="44">
        <v>34</v>
      </c>
      <c r="IZ98" s="44">
        <v>80</v>
      </c>
      <c r="JB98" s="40" t="s">
        <v>801</v>
      </c>
      <c r="JC98" s="40" t="s">
        <v>735</v>
      </c>
      <c r="JD98" s="44">
        <v>0.40740740740740738</v>
      </c>
      <c r="JE98" s="44">
        <v>0.6470588235294118</v>
      </c>
      <c r="JF98" s="44">
        <v>1.588235294117647</v>
      </c>
      <c r="JG98" s="44">
        <v>2019</v>
      </c>
      <c r="JH98" s="44">
        <v>11</v>
      </c>
      <c r="JI98" s="44">
        <v>27</v>
      </c>
      <c r="JL98" s="40" t="s">
        <v>477</v>
      </c>
      <c r="JM98" s="40" t="s">
        <v>464</v>
      </c>
      <c r="JN98" s="44">
        <v>0.39393939393939392</v>
      </c>
      <c r="JO98" s="44">
        <v>0.76470588235294112</v>
      </c>
      <c r="JP98" s="44">
        <v>1.9411764705882353</v>
      </c>
      <c r="JQ98" s="44">
        <v>2009</v>
      </c>
      <c r="JR98" s="44">
        <v>17</v>
      </c>
      <c r="JS98" s="44">
        <v>13</v>
      </c>
      <c r="JT98" s="44">
        <v>33</v>
      </c>
      <c r="JV98" s="40" t="s">
        <v>922</v>
      </c>
      <c r="JW98" s="40" t="s">
        <v>923</v>
      </c>
      <c r="JX98" s="44">
        <v>0.56060606060606055</v>
      </c>
      <c r="JY98" s="44">
        <v>1.85</v>
      </c>
      <c r="JZ98" s="44">
        <v>3.3</v>
      </c>
      <c r="KA98" s="44">
        <v>1999</v>
      </c>
      <c r="KB98" s="44">
        <v>37</v>
      </c>
      <c r="KC98" s="44">
        <v>66</v>
      </c>
      <c r="KF98" s="40" t="s">
        <v>1093</v>
      </c>
      <c r="KG98" s="61">
        <v>3.3333333333333335</v>
      </c>
      <c r="KH98" s="44">
        <v>15</v>
      </c>
      <c r="KJ98"/>
      <c r="KK98"/>
      <c r="KL98"/>
      <c r="KM98"/>
      <c r="KN98"/>
      <c r="KO98"/>
      <c r="KQ98"/>
      <c r="KR98"/>
      <c r="KS98"/>
      <c r="KT98"/>
      <c r="KU98"/>
      <c r="KV98"/>
      <c r="KX98"/>
      <c r="KY98"/>
      <c r="KZ98"/>
      <c r="LA98"/>
      <c r="LB98"/>
      <c r="LC98"/>
      <c r="LD98"/>
    </row>
    <row r="99" spans="1:316" ht="15">
      <c r="A99" s="74" t="s">
        <v>318</v>
      </c>
      <c r="B99" s="74">
        <v>2013</v>
      </c>
      <c r="C99" s="74">
        <v>2013</v>
      </c>
      <c r="D99" s="89" t="str">
        <f t="shared" si="18"/>
        <v>Mike Christensen, 2013</v>
      </c>
      <c r="E99" s="89" t="str">
        <f t="shared" si="19"/>
        <v>Mike Christensen, 2013-2013</v>
      </c>
      <c r="F99" s="74">
        <v>27</v>
      </c>
      <c r="G99" s="74">
        <v>6</v>
      </c>
      <c r="H99" s="74">
        <v>18</v>
      </c>
      <c r="I99" s="75">
        <v>0.33333333333333331</v>
      </c>
      <c r="J99" s="74">
        <v>31</v>
      </c>
      <c r="K99" s="74">
        <v>118</v>
      </c>
      <c r="L99" s="75">
        <v>0.26271186440677968</v>
      </c>
      <c r="M99" s="74">
        <v>8</v>
      </c>
      <c r="N99" s="74">
        <v>29</v>
      </c>
      <c r="O99" s="75">
        <v>0.27586206896551724</v>
      </c>
      <c r="P99" s="74">
        <v>88</v>
      </c>
      <c r="Q99" s="74">
        <v>22</v>
      </c>
      <c r="R99" s="74">
        <v>36</v>
      </c>
      <c r="S99" s="74">
        <v>58</v>
      </c>
      <c r="T99" s="74">
        <v>32</v>
      </c>
      <c r="U99" s="74">
        <v>27</v>
      </c>
      <c r="V99" s="74">
        <v>0</v>
      </c>
      <c r="W99" s="74">
        <v>68</v>
      </c>
      <c r="X99" s="74">
        <v>24</v>
      </c>
      <c r="Y99" s="76">
        <v>3.2592592592592591</v>
      </c>
      <c r="Z99" s="76">
        <v>0.81481481481481477</v>
      </c>
      <c r="AA99" s="76">
        <v>1.3333333333333333</v>
      </c>
      <c r="AB99" s="76">
        <v>2.1481481481481484</v>
      </c>
      <c r="AC99" s="76">
        <v>1.1851851851851851</v>
      </c>
      <c r="AD99" s="76">
        <v>1</v>
      </c>
      <c r="AE99" s="76">
        <v>0</v>
      </c>
      <c r="AF99" s="76">
        <v>2.5185185185185186</v>
      </c>
      <c r="AG99" s="76">
        <v>0.88888888888888884</v>
      </c>
      <c r="AH99" s="69">
        <f t="shared" si="20"/>
        <v>0.66666666666666663</v>
      </c>
      <c r="AI99" s="69">
        <f t="shared" si="21"/>
        <v>1.0740740740740742</v>
      </c>
      <c r="AJ99" s="70">
        <f t="shared" si="22"/>
        <v>0.27205882352941174</v>
      </c>
      <c r="AK99" s="69">
        <f t="shared" si="23"/>
        <v>5.0370370370370372</v>
      </c>
      <c r="AM99" s="40" t="s">
        <v>1032</v>
      </c>
      <c r="AN99" s="40" t="s">
        <v>1000</v>
      </c>
      <c r="AO99" s="61">
        <v>7.1363636363636367</v>
      </c>
      <c r="AP99" s="62">
        <v>0.34090909090909088</v>
      </c>
      <c r="AQ99" s="62">
        <v>0.61764705882352944</v>
      </c>
      <c r="AR99" s="44">
        <v>22</v>
      </c>
      <c r="AS99" s="44">
        <v>1996</v>
      </c>
      <c r="AT99" s="59"/>
      <c r="AU99" s="40" t="s">
        <v>1008</v>
      </c>
      <c r="AV99" s="40" t="s">
        <v>1000</v>
      </c>
      <c r="AW99" s="44">
        <v>163</v>
      </c>
      <c r="AX99" s="44">
        <v>0.3615819209039548</v>
      </c>
      <c r="AY99" s="44">
        <v>0.625</v>
      </c>
      <c r="AZ99" s="44">
        <v>22</v>
      </c>
      <c r="BA99" s="44">
        <v>1997</v>
      </c>
      <c r="BB99" s="59"/>
      <c r="BC99" s="40" t="s">
        <v>734</v>
      </c>
      <c r="BD99" s="44">
        <v>1.3125</v>
      </c>
      <c r="BE99" s="44">
        <v>0.55555555555555558</v>
      </c>
      <c r="BF99" s="44">
        <v>0.25</v>
      </c>
      <c r="BG99" s="44">
        <v>16</v>
      </c>
      <c r="BH99" s="44">
        <v>21</v>
      </c>
      <c r="BJ99" s="40" t="s">
        <v>252</v>
      </c>
      <c r="BK99" s="44">
        <v>41</v>
      </c>
      <c r="BL99" s="44">
        <v>0.30769230769230771</v>
      </c>
      <c r="BM99" s="44">
        <v>0.5</v>
      </c>
      <c r="BN99" s="44">
        <v>35</v>
      </c>
      <c r="BP99" s="40" t="s">
        <v>1343</v>
      </c>
      <c r="BQ99" s="40" t="s">
        <v>1293</v>
      </c>
      <c r="BR99" s="44">
        <v>3.6538461538461537</v>
      </c>
      <c r="BS99" s="44">
        <v>1.5384615384615385</v>
      </c>
      <c r="BT99" s="44">
        <v>2.1153846153846154</v>
      </c>
      <c r="BU99" s="44">
        <v>26</v>
      </c>
      <c r="BV99" s="44">
        <v>2023</v>
      </c>
      <c r="BX99" s="40" t="s">
        <v>800</v>
      </c>
      <c r="BY99" s="40" t="s">
        <v>733</v>
      </c>
      <c r="BZ99" s="44">
        <v>84</v>
      </c>
      <c r="CA99" s="44">
        <v>35</v>
      </c>
      <c r="CB99" s="44">
        <v>46</v>
      </c>
      <c r="CC99" s="44">
        <v>27</v>
      </c>
      <c r="CD99" s="44">
        <v>2019</v>
      </c>
      <c r="CF99" s="40" t="s">
        <v>689</v>
      </c>
      <c r="CG99" s="44">
        <v>1</v>
      </c>
      <c r="CH99" s="44">
        <v>0.38461538461538464</v>
      </c>
      <c r="CI99" s="44">
        <v>0.61538461538461542</v>
      </c>
      <c r="CJ99" s="44">
        <v>13</v>
      </c>
      <c r="CK99" s="44">
        <v>13</v>
      </c>
      <c r="CL99" s="44">
        <v>5</v>
      </c>
      <c r="CM99" s="44">
        <v>8</v>
      </c>
      <c r="CO99" s="40" t="s">
        <v>448</v>
      </c>
      <c r="CP99" s="44">
        <v>31</v>
      </c>
      <c r="CQ99" s="44">
        <v>8</v>
      </c>
      <c r="CR99" s="44">
        <v>23</v>
      </c>
      <c r="CS99" s="44">
        <v>21</v>
      </c>
      <c r="CU99" s="40" t="s">
        <v>1131</v>
      </c>
      <c r="CV99" s="40" t="s">
        <v>1095</v>
      </c>
      <c r="CW99" s="44">
        <v>1.6521739130434783</v>
      </c>
      <c r="CX99" s="44">
        <v>1.826086956521739</v>
      </c>
      <c r="CY99" s="44">
        <v>23</v>
      </c>
      <c r="CZ99" s="44">
        <v>1993</v>
      </c>
      <c r="DB99" s="40" t="s">
        <v>445</v>
      </c>
      <c r="DC99" s="40" t="s">
        <v>446</v>
      </c>
      <c r="DD99" s="44">
        <v>37</v>
      </c>
      <c r="DE99" s="44">
        <v>47</v>
      </c>
      <c r="DF99" s="44">
        <v>24</v>
      </c>
      <c r="DG99" s="44">
        <v>2009</v>
      </c>
      <c r="DI99" s="40" t="s">
        <v>1127</v>
      </c>
      <c r="DJ99" s="44">
        <v>0.30434782608695654</v>
      </c>
      <c r="DK99" s="44">
        <v>1.1304347826086956</v>
      </c>
      <c r="DL99" s="44">
        <v>23</v>
      </c>
      <c r="DM99" s="44">
        <v>7</v>
      </c>
      <c r="DN99" s="44">
        <v>26</v>
      </c>
      <c r="DP99" s="40" t="s">
        <v>963</v>
      </c>
      <c r="DQ99" s="44">
        <v>7</v>
      </c>
      <c r="DR99" s="44">
        <v>25</v>
      </c>
      <c r="DS99" s="44">
        <v>24</v>
      </c>
      <c r="DU99" s="40" t="s">
        <v>1130</v>
      </c>
      <c r="DV99" s="40" t="s">
        <v>1091</v>
      </c>
      <c r="DW99" s="44">
        <v>1.3478260869565217</v>
      </c>
      <c r="DX99" s="44">
        <v>0</v>
      </c>
      <c r="DY99" s="44">
        <v>23</v>
      </c>
      <c r="DZ99" s="44">
        <v>1993</v>
      </c>
      <c r="EB99" s="40" t="s">
        <v>324</v>
      </c>
      <c r="EC99" s="40" t="s">
        <v>325</v>
      </c>
      <c r="ED99" s="44">
        <v>30</v>
      </c>
      <c r="EE99" s="44">
        <v>44</v>
      </c>
      <c r="EF99" s="44">
        <v>29</v>
      </c>
      <c r="EG99" s="44">
        <v>2013</v>
      </c>
      <c r="EI99" s="40" t="s">
        <v>1093</v>
      </c>
      <c r="EJ99" s="44">
        <v>0.33333333333333331</v>
      </c>
      <c r="EK99" s="44">
        <v>0</v>
      </c>
      <c r="EL99" s="44">
        <v>15</v>
      </c>
      <c r="EM99" s="44">
        <v>5</v>
      </c>
      <c r="EN99" s="44"/>
      <c r="EP99" s="40" t="s">
        <v>963</v>
      </c>
      <c r="EQ99" s="44">
        <v>10</v>
      </c>
      <c r="ER99" s="44"/>
      <c r="ES99" s="44">
        <v>24</v>
      </c>
      <c r="ET99"/>
      <c r="EU99" s="40" t="s">
        <v>738</v>
      </c>
      <c r="EV99" s="40" t="s">
        <v>131</v>
      </c>
      <c r="EW99" s="44">
        <v>3.5714285714285712E-2</v>
      </c>
      <c r="EX99" s="44">
        <v>2</v>
      </c>
      <c r="EY99" s="44">
        <v>28</v>
      </c>
      <c r="EZ99" s="44">
        <v>2018</v>
      </c>
      <c r="FB99" s="40" t="s">
        <v>310</v>
      </c>
      <c r="FC99" s="40" t="s">
        <v>250</v>
      </c>
      <c r="FD99" s="44">
        <v>1</v>
      </c>
      <c r="FE99" s="44">
        <v>50</v>
      </c>
      <c r="FF99" s="44">
        <v>30</v>
      </c>
      <c r="FG99" s="44">
        <v>2014</v>
      </c>
      <c r="FI99" s="40" t="s">
        <v>1093</v>
      </c>
      <c r="FJ99" s="44">
        <v>0</v>
      </c>
      <c r="FK99" s="44">
        <v>0</v>
      </c>
      <c r="FL99" s="44">
        <v>15</v>
      </c>
      <c r="FM99" s="44"/>
      <c r="FN99" s="44"/>
      <c r="FO99"/>
      <c r="FP99" s="40" t="s">
        <v>1095</v>
      </c>
      <c r="FQ99" s="44"/>
      <c r="FR99" s="44"/>
      <c r="FS99" s="44">
        <v>76</v>
      </c>
      <c r="FU99" s="274" t="s">
        <v>1057</v>
      </c>
      <c r="FV99" s="274" t="s">
        <v>1029</v>
      </c>
      <c r="FW99" s="294">
        <v>0.29629629629629628</v>
      </c>
      <c r="FX99" s="281">
        <v>1.2272727272727273</v>
      </c>
      <c r="FY99" s="281">
        <v>0.36363636363636365</v>
      </c>
      <c r="FZ99" s="281">
        <v>22</v>
      </c>
      <c r="GA99" s="281">
        <v>1995</v>
      </c>
      <c r="GB99" s="281">
        <v>8</v>
      </c>
      <c r="GC99" s="282">
        <v>27</v>
      </c>
      <c r="GJ99" s="274" t="s">
        <v>1242</v>
      </c>
      <c r="GK99" s="274" t="s">
        <v>733</v>
      </c>
      <c r="GL99" s="280">
        <v>0.20833333333333334</v>
      </c>
      <c r="GM99" s="281">
        <v>0.23809523809523808</v>
      </c>
      <c r="GN99" s="281">
        <v>1.1428571428571428</v>
      </c>
      <c r="GO99" s="281">
        <v>2021</v>
      </c>
      <c r="GP99" s="281">
        <v>5</v>
      </c>
      <c r="GQ99" s="282">
        <v>24</v>
      </c>
      <c r="GS99" s="274" t="s">
        <v>1242</v>
      </c>
      <c r="GT99" s="274" t="s">
        <v>733</v>
      </c>
      <c r="GU99" s="280">
        <v>0.20833333333333334</v>
      </c>
      <c r="GV99" s="281">
        <v>5</v>
      </c>
      <c r="GW99" s="281">
        <v>24</v>
      </c>
      <c r="GX99" s="282">
        <v>2021</v>
      </c>
      <c r="GZ99" s="40" t="s">
        <v>1060</v>
      </c>
      <c r="HA99" s="44"/>
      <c r="HB99" s="44"/>
      <c r="HC99" s="44">
        <v>74</v>
      </c>
      <c r="HD99" s="44">
        <v>189</v>
      </c>
      <c r="HE99" s="44">
        <v>31</v>
      </c>
      <c r="HF99" s="44">
        <v>78</v>
      </c>
      <c r="HG99" s="44">
        <v>74</v>
      </c>
      <c r="HH99" s="44">
        <v>189</v>
      </c>
      <c r="HI99" s="44">
        <v>48</v>
      </c>
      <c r="HJ99" s="44" t="e">
        <v>#DIV/0!</v>
      </c>
      <c r="HK99" s="44">
        <v>0.39153439153439151</v>
      </c>
      <c r="HL99" s="44">
        <v>0.39743589743589741</v>
      </c>
      <c r="HM99" s="44">
        <v>0</v>
      </c>
      <c r="HN99" s="44">
        <v>0</v>
      </c>
      <c r="HO99" s="44">
        <v>1.5416666666666667</v>
      </c>
      <c r="HP99" s="44">
        <v>3.9375</v>
      </c>
      <c r="HQ99" s="44">
        <v>0.64583333333333337</v>
      </c>
      <c r="HR99" s="44">
        <v>1.625</v>
      </c>
      <c r="HS99"/>
      <c r="HT99"/>
      <c r="HU99"/>
      <c r="HV99"/>
      <c r="IB99" s="40" t="s">
        <v>1348</v>
      </c>
      <c r="IC99" s="44">
        <v>0.29166666666666669</v>
      </c>
      <c r="ID99" s="44">
        <v>0.3888888888888889</v>
      </c>
      <c r="IE99" s="44">
        <v>1.3333333333333333</v>
      </c>
      <c r="IF99" s="44">
        <v>18</v>
      </c>
      <c r="IG99" s="44">
        <v>7</v>
      </c>
      <c r="IH99" s="44">
        <v>24</v>
      </c>
      <c r="IR99" s="40" t="s">
        <v>1342</v>
      </c>
      <c r="IS99" s="40" t="s">
        <v>1266</v>
      </c>
      <c r="IT99" s="44">
        <v>0.42489270386266093</v>
      </c>
      <c r="IU99" s="44">
        <v>3.8076923076923075</v>
      </c>
      <c r="IV99" s="44">
        <v>8.9615384615384617</v>
      </c>
      <c r="IW99" s="44">
        <v>26</v>
      </c>
      <c r="IX99" s="44">
        <v>2023</v>
      </c>
      <c r="IY99" s="44">
        <v>99</v>
      </c>
      <c r="IZ99" s="44">
        <v>233</v>
      </c>
      <c r="JB99" s="40" t="s">
        <v>1039</v>
      </c>
      <c r="JC99" s="40" t="s">
        <v>1003</v>
      </c>
      <c r="JD99" s="44">
        <v>0.4061624649859944</v>
      </c>
      <c r="JE99" s="44">
        <v>6.5909090909090908</v>
      </c>
      <c r="JF99" s="44">
        <v>16.227272727272727</v>
      </c>
      <c r="JG99" s="44">
        <v>1996</v>
      </c>
      <c r="JH99" s="44">
        <v>145</v>
      </c>
      <c r="JI99" s="44">
        <v>357</v>
      </c>
      <c r="JL99" s="40" t="s">
        <v>485</v>
      </c>
      <c r="JM99" s="40" t="s">
        <v>472</v>
      </c>
      <c r="JN99" s="44">
        <v>0.16666666666666666</v>
      </c>
      <c r="JO99" s="44">
        <v>8.3333333333333329E-2</v>
      </c>
      <c r="JP99" s="44">
        <v>0.5</v>
      </c>
      <c r="JQ99" s="44">
        <v>2009</v>
      </c>
      <c r="JR99" s="44">
        <v>24</v>
      </c>
      <c r="JS99" s="44">
        <v>2</v>
      </c>
      <c r="JT99" s="44">
        <v>12</v>
      </c>
      <c r="JV99" s="40" t="s">
        <v>1159</v>
      </c>
      <c r="JW99" s="40" t="s">
        <v>1126</v>
      </c>
      <c r="JX99" s="44">
        <v>0.55932203389830504</v>
      </c>
      <c r="JY99" s="44">
        <v>1.5714285714285714</v>
      </c>
      <c r="JZ99" s="44">
        <v>2.8095238095238093</v>
      </c>
      <c r="KA99" s="44">
        <v>1992</v>
      </c>
      <c r="KB99" s="44">
        <v>33</v>
      </c>
      <c r="KC99" s="44">
        <v>59</v>
      </c>
      <c r="KF99" s="40" t="s">
        <v>1214</v>
      </c>
      <c r="KG99" s="61">
        <v>3.2272727272727271</v>
      </c>
      <c r="KH99" s="44">
        <v>22</v>
      </c>
      <c r="KJ99"/>
      <c r="KK99"/>
      <c r="KL99"/>
      <c r="KM99"/>
      <c r="KN99"/>
      <c r="KO99"/>
      <c r="KQ99"/>
      <c r="KR99"/>
      <c r="KS99"/>
      <c r="KT99"/>
      <c r="KU99"/>
      <c r="KV99"/>
      <c r="KX99"/>
      <c r="KY99"/>
      <c r="KZ99"/>
      <c r="LA99"/>
      <c r="LB99"/>
      <c r="LC99"/>
      <c r="LD99"/>
    </row>
    <row r="100" spans="1:316" ht="15">
      <c r="A100" s="74" t="s">
        <v>319</v>
      </c>
      <c r="B100" s="74">
        <v>2013</v>
      </c>
      <c r="C100" s="74">
        <v>2013</v>
      </c>
      <c r="D100" s="89" t="str">
        <f t="shared" si="18"/>
        <v>Ty Beck, 2013</v>
      </c>
      <c r="E100" s="89" t="str">
        <f t="shared" si="19"/>
        <v>Ty Beck, 2013-2013</v>
      </c>
      <c r="F100" s="74">
        <v>29</v>
      </c>
      <c r="G100" s="74">
        <v>1</v>
      </c>
      <c r="H100" s="74">
        <v>6</v>
      </c>
      <c r="I100" s="75">
        <v>0.16666666666666666</v>
      </c>
      <c r="J100" s="74">
        <v>21</v>
      </c>
      <c r="K100" s="74">
        <v>54</v>
      </c>
      <c r="L100" s="75">
        <v>0.3888888888888889</v>
      </c>
      <c r="M100" s="74">
        <v>7</v>
      </c>
      <c r="N100" s="74">
        <v>26</v>
      </c>
      <c r="O100" s="75">
        <v>0.26923076923076922</v>
      </c>
      <c r="P100" s="74">
        <v>52</v>
      </c>
      <c r="Q100" s="74">
        <v>23</v>
      </c>
      <c r="R100" s="74">
        <v>21</v>
      </c>
      <c r="S100" s="74">
        <v>44</v>
      </c>
      <c r="T100" s="74">
        <v>24</v>
      </c>
      <c r="U100" s="74">
        <v>37</v>
      </c>
      <c r="V100" s="74">
        <v>0</v>
      </c>
      <c r="W100" s="74">
        <v>47</v>
      </c>
      <c r="X100" s="74">
        <v>25</v>
      </c>
      <c r="Y100" s="76">
        <v>1.7931034482758621</v>
      </c>
      <c r="Z100" s="76">
        <v>0.7931034482758621</v>
      </c>
      <c r="AA100" s="76">
        <v>0.72413793103448276</v>
      </c>
      <c r="AB100" s="76">
        <v>1.5172413793103448</v>
      </c>
      <c r="AC100" s="76">
        <v>0.82758620689655171</v>
      </c>
      <c r="AD100" s="76">
        <v>1.2758620689655173</v>
      </c>
      <c r="AE100" s="76">
        <v>0</v>
      </c>
      <c r="AF100" s="76">
        <v>1.6206896551724137</v>
      </c>
      <c r="AG100" s="76">
        <v>0.86206896551724133</v>
      </c>
      <c r="AH100" s="69">
        <f t="shared" si="20"/>
        <v>0.20689655172413793</v>
      </c>
      <c r="AI100" s="69">
        <f t="shared" si="21"/>
        <v>0.89655172413793105</v>
      </c>
      <c r="AJ100" s="70">
        <f t="shared" si="22"/>
        <v>0.36666666666666664</v>
      </c>
      <c r="AK100" s="69">
        <f t="shared" si="23"/>
        <v>2.0689655172413794</v>
      </c>
      <c r="AM100" s="40" t="s">
        <v>1010</v>
      </c>
      <c r="AN100" s="40" t="s">
        <v>964</v>
      </c>
      <c r="AO100" s="61">
        <v>7.1304347826086953</v>
      </c>
      <c r="AP100" s="62">
        <v>0.31111111111111112</v>
      </c>
      <c r="AQ100" s="62">
        <v>0.67032967032967028</v>
      </c>
      <c r="AR100" s="44">
        <v>23</v>
      </c>
      <c r="AS100" s="44">
        <v>1997</v>
      </c>
      <c r="AT100" s="59"/>
      <c r="AU100" s="40" t="s">
        <v>1246</v>
      </c>
      <c r="AV100" s="40" t="s">
        <v>792</v>
      </c>
      <c r="AW100" s="44">
        <v>162</v>
      </c>
      <c r="AX100" s="44">
        <v>0.55284552845528456</v>
      </c>
      <c r="AY100" s="44">
        <v>0.8</v>
      </c>
      <c r="AZ100" s="44">
        <v>21</v>
      </c>
      <c r="BA100" s="44">
        <v>2021</v>
      </c>
      <c r="BB100" s="59"/>
      <c r="BC100" s="40" t="s">
        <v>251</v>
      </c>
      <c r="BD100" s="44">
        <v>1.3066666666666666</v>
      </c>
      <c r="BE100" s="44">
        <v>0.31343283582089554</v>
      </c>
      <c r="BF100" s="44">
        <v>0.5714285714285714</v>
      </c>
      <c r="BG100" s="44">
        <v>75</v>
      </c>
      <c r="BH100" s="44">
        <v>98</v>
      </c>
      <c r="BJ100" s="40" t="s">
        <v>753</v>
      </c>
      <c r="BK100" s="44">
        <v>40</v>
      </c>
      <c r="BL100" s="44">
        <v>0.375</v>
      </c>
      <c r="BM100" s="44">
        <v>0.33333333333333331</v>
      </c>
      <c r="BN100" s="44">
        <v>35</v>
      </c>
      <c r="BP100" s="40" t="s">
        <v>1007</v>
      </c>
      <c r="BQ100" s="40" t="s">
        <v>1002</v>
      </c>
      <c r="BR100" s="44">
        <v>3.6086956521739131</v>
      </c>
      <c r="BS100" s="44">
        <v>1.6956521739130435</v>
      </c>
      <c r="BT100" s="44">
        <v>1.9130434782608696</v>
      </c>
      <c r="BU100" s="44">
        <v>23</v>
      </c>
      <c r="BV100" s="44">
        <v>1997</v>
      </c>
      <c r="BX100" s="40" t="s">
        <v>979</v>
      </c>
      <c r="BY100" s="40" t="s">
        <v>921</v>
      </c>
      <c r="BZ100" s="44">
        <v>84</v>
      </c>
      <c r="CA100" s="44">
        <v>28</v>
      </c>
      <c r="CB100" s="44">
        <v>56</v>
      </c>
      <c r="CC100" s="44">
        <v>24</v>
      </c>
      <c r="CD100" s="44">
        <v>1998</v>
      </c>
      <c r="CF100" s="40" t="s">
        <v>734</v>
      </c>
      <c r="CG100" s="44">
        <v>0.9375</v>
      </c>
      <c r="CH100" s="44">
        <v>0.3125</v>
      </c>
      <c r="CI100" s="44">
        <v>0.625</v>
      </c>
      <c r="CJ100" s="44">
        <v>16</v>
      </c>
      <c r="CK100" s="44">
        <v>15</v>
      </c>
      <c r="CL100" s="44">
        <v>5</v>
      </c>
      <c r="CM100" s="44">
        <v>10</v>
      </c>
      <c r="CO100" s="40" t="s">
        <v>680</v>
      </c>
      <c r="CP100" s="44">
        <v>30</v>
      </c>
      <c r="CQ100" s="44">
        <v>9</v>
      </c>
      <c r="CR100" s="44">
        <v>21</v>
      </c>
      <c r="CS100" s="44">
        <v>12</v>
      </c>
      <c r="CU100" s="40" t="s">
        <v>443</v>
      </c>
      <c r="CV100" s="40" t="s">
        <v>439</v>
      </c>
      <c r="CW100" s="44">
        <v>1.625</v>
      </c>
      <c r="CX100" s="44">
        <v>2.125</v>
      </c>
      <c r="CY100" s="44">
        <v>24</v>
      </c>
      <c r="CZ100" s="44">
        <v>2007</v>
      </c>
      <c r="DB100" s="40" t="s">
        <v>476</v>
      </c>
      <c r="DC100" s="40" t="s">
        <v>464</v>
      </c>
      <c r="DD100" s="44">
        <v>37</v>
      </c>
      <c r="DE100" s="44">
        <v>66</v>
      </c>
      <c r="DF100" s="44">
        <v>17</v>
      </c>
      <c r="DG100" s="44">
        <v>2010</v>
      </c>
      <c r="DI100" s="40" t="s">
        <v>336</v>
      </c>
      <c r="DJ100" s="44">
        <v>0.29411764705882354</v>
      </c>
      <c r="DK100" s="44">
        <v>0.41176470588235292</v>
      </c>
      <c r="DL100" s="44">
        <v>17</v>
      </c>
      <c r="DM100" s="44">
        <v>5</v>
      </c>
      <c r="DN100" s="44">
        <v>7</v>
      </c>
      <c r="DP100" s="40" t="s">
        <v>252</v>
      </c>
      <c r="DQ100" s="44">
        <v>7</v>
      </c>
      <c r="DR100" s="44">
        <v>31</v>
      </c>
      <c r="DS100" s="44">
        <v>35</v>
      </c>
      <c r="DU100" s="40" t="s">
        <v>346</v>
      </c>
      <c r="DV100" s="40" t="s">
        <v>345</v>
      </c>
      <c r="DW100" s="44">
        <v>1.3103448275862069</v>
      </c>
      <c r="DX100" s="44">
        <v>1.5862068965517242</v>
      </c>
      <c r="DY100" s="44">
        <v>29</v>
      </c>
      <c r="DZ100" s="44">
        <v>2013</v>
      </c>
      <c r="EB100" s="40" t="s">
        <v>254</v>
      </c>
      <c r="EC100" s="40" t="s">
        <v>132</v>
      </c>
      <c r="ED100" s="44">
        <v>30</v>
      </c>
      <c r="EE100" s="44">
        <v>62</v>
      </c>
      <c r="EF100" s="44">
        <v>27</v>
      </c>
      <c r="EG100" s="44">
        <v>2016</v>
      </c>
      <c r="EI100" s="40" t="s">
        <v>681</v>
      </c>
      <c r="EJ100" s="44">
        <v>0.30769230769230771</v>
      </c>
      <c r="EK100" s="44">
        <v>0.15384615384615385</v>
      </c>
      <c r="EL100" s="44">
        <v>13</v>
      </c>
      <c r="EM100" s="44">
        <v>4</v>
      </c>
      <c r="EN100" s="44">
        <v>2</v>
      </c>
      <c r="EP100" s="40" t="s">
        <v>1127</v>
      </c>
      <c r="EQ100" s="44">
        <v>10</v>
      </c>
      <c r="ER100" s="44"/>
      <c r="ES100" s="44">
        <v>23</v>
      </c>
      <c r="ET100"/>
      <c r="EU100" s="40" t="s">
        <v>310</v>
      </c>
      <c r="EV100" s="40" t="s">
        <v>250</v>
      </c>
      <c r="EW100" s="44">
        <v>3.3333333333333333E-2</v>
      </c>
      <c r="EX100" s="44">
        <v>1.6666666666666667</v>
      </c>
      <c r="EY100" s="44">
        <v>30</v>
      </c>
      <c r="EZ100" s="44">
        <v>2014</v>
      </c>
      <c r="FB100" s="40" t="s">
        <v>259</v>
      </c>
      <c r="FC100" s="40" t="s">
        <v>251</v>
      </c>
      <c r="FD100" s="44">
        <v>1</v>
      </c>
      <c r="FE100" s="44">
        <v>23</v>
      </c>
      <c r="FF100" s="44">
        <v>21</v>
      </c>
      <c r="FG100" s="44">
        <v>2016</v>
      </c>
      <c r="FI100" s="40" t="s">
        <v>919</v>
      </c>
      <c r="FJ100" s="44">
        <v>0</v>
      </c>
      <c r="FK100" s="44">
        <v>0</v>
      </c>
      <c r="FL100" s="44">
        <v>33</v>
      </c>
      <c r="FM100" s="44"/>
      <c r="FN100" s="44"/>
      <c r="FO100"/>
      <c r="FP100" s="40" t="s">
        <v>1091</v>
      </c>
      <c r="FQ100" s="44"/>
      <c r="FR100" s="44"/>
      <c r="FS100" s="44">
        <v>46</v>
      </c>
      <c r="FU100" s="274" t="s">
        <v>257</v>
      </c>
      <c r="FV100" s="274" t="s">
        <v>131</v>
      </c>
      <c r="FW100" s="294">
        <v>0.29565217391304349</v>
      </c>
      <c r="FX100" s="281">
        <v>4.2592592592592595</v>
      </c>
      <c r="FY100" s="281">
        <v>1.2592592592592593</v>
      </c>
      <c r="FZ100" s="281">
        <v>27</v>
      </c>
      <c r="GA100" s="281">
        <v>2016</v>
      </c>
      <c r="GB100" s="281">
        <v>34</v>
      </c>
      <c r="GC100" s="282">
        <v>115</v>
      </c>
      <c r="GJ100" s="274" t="s">
        <v>1036</v>
      </c>
      <c r="GK100" s="274" t="s">
        <v>1029</v>
      </c>
      <c r="GL100" s="280">
        <v>0.20588235294117646</v>
      </c>
      <c r="GM100" s="281">
        <v>0.33333333333333331</v>
      </c>
      <c r="GN100" s="281">
        <v>1.6190476190476191</v>
      </c>
      <c r="GO100" s="281">
        <v>1996</v>
      </c>
      <c r="GP100" s="281">
        <v>7</v>
      </c>
      <c r="GQ100" s="282">
        <v>34</v>
      </c>
      <c r="GS100" s="274" t="s">
        <v>1036</v>
      </c>
      <c r="GT100" s="274" t="s">
        <v>1029</v>
      </c>
      <c r="GU100" s="280">
        <v>0.20588235294117646</v>
      </c>
      <c r="GV100" s="281">
        <v>7</v>
      </c>
      <c r="GW100" s="281">
        <v>34</v>
      </c>
      <c r="GX100" s="282">
        <v>1996</v>
      </c>
      <c r="GZ100" s="40" t="s">
        <v>1067</v>
      </c>
      <c r="HA100" s="44"/>
      <c r="HB100" s="44"/>
      <c r="HC100" s="44">
        <v>32</v>
      </c>
      <c r="HD100" s="44">
        <v>86</v>
      </c>
      <c r="HE100" s="44">
        <v>14</v>
      </c>
      <c r="HF100" s="44">
        <v>40</v>
      </c>
      <c r="HG100" s="44">
        <v>32</v>
      </c>
      <c r="HH100" s="44">
        <v>86</v>
      </c>
      <c r="HI100" s="44">
        <v>30</v>
      </c>
      <c r="HJ100" s="44" t="e">
        <v>#DIV/0!</v>
      </c>
      <c r="HK100" s="44">
        <v>0.37209302325581395</v>
      </c>
      <c r="HL100" s="44">
        <v>0.35</v>
      </c>
      <c r="HM100" s="44">
        <v>0</v>
      </c>
      <c r="HN100" s="44">
        <v>0</v>
      </c>
      <c r="HO100" s="44">
        <v>1.0666666666666667</v>
      </c>
      <c r="HP100" s="44">
        <v>2.8666666666666667</v>
      </c>
      <c r="HQ100" s="44">
        <v>0.46666666666666667</v>
      </c>
      <c r="HR100" s="44">
        <v>1.3333333333333333</v>
      </c>
      <c r="HS100"/>
      <c r="HT100"/>
      <c r="HU100"/>
      <c r="HV100"/>
      <c r="IB100" s="40" t="s">
        <v>998</v>
      </c>
      <c r="IC100" s="44">
        <v>0.29100529100529099</v>
      </c>
      <c r="ID100" s="44">
        <v>1.1000000000000001</v>
      </c>
      <c r="IE100" s="44">
        <v>3.78</v>
      </c>
      <c r="IF100" s="44">
        <v>50</v>
      </c>
      <c r="IG100" s="44">
        <v>55</v>
      </c>
      <c r="IH100" s="44">
        <v>189</v>
      </c>
      <c r="IR100" s="40" t="s">
        <v>1135</v>
      </c>
      <c r="IS100" s="40" t="s">
        <v>1127</v>
      </c>
      <c r="IT100" s="44">
        <v>0.42424242424242425</v>
      </c>
      <c r="IU100" s="44">
        <v>1.2727272727272727</v>
      </c>
      <c r="IV100" s="44">
        <v>3</v>
      </c>
      <c r="IW100" s="44">
        <v>22</v>
      </c>
      <c r="IX100" s="44">
        <v>1993</v>
      </c>
      <c r="IY100" s="44">
        <v>28</v>
      </c>
      <c r="IZ100" s="44">
        <v>66</v>
      </c>
      <c r="JB100" s="40" t="s">
        <v>327</v>
      </c>
      <c r="JC100" s="40" t="s">
        <v>278</v>
      </c>
      <c r="JD100" s="44">
        <v>0.4050632911392405</v>
      </c>
      <c r="JE100" s="44">
        <v>2.2068965517241379</v>
      </c>
      <c r="JF100" s="44">
        <v>5.4482758620689653</v>
      </c>
      <c r="JG100" s="44">
        <v>2013</v>
      </c>
      <c r="JH100" s="44">
        <v>64</v>
      </c>
      <c r="JI100" s="44">
        <v>158</v>
      </c>
      <c r="JL100" s="40" t="s">
        <v>496</v>
      </c>
      <c r="JM100" s="40" t="s">
        <v>473</v>
      </c>
      <c r="JN100" s="44">
        <v>0.5</v>
      </c>
      <c r="JO100" s="44">
        <v>8.3333333333333329E-2</v>
      </c>
      <c r="JP100" s="44">
        <v>0.16666666666666666</v>
      </c>
      <c r="JQ100" s="44">
        <v>2009</v>
      </c>
      <c r="JR100" s="44">
        <v>12</v>
      </c>
      <c r="JS100" s="44">
        <v>1</v>
      </c>
      <c r="JT100" s="44">
        <v>2</v>
      </c>
      <c r="JV100" s="40" t="s">
        <v>443</v>
      </c>
      <c r="JW100" s="40" t="s">
        <v>439</v>
      </c>
      <c r="JX100" s="44">
        <v>0.55813953488372092</v>
      </c>
      <c r="JY100" s="44">
        <v>1</v>
      </c>
      <c r="JZ100" s="44">
        <v>1.7916666666666667</v>
      </c>
      <c r="KA100" s="44">
        <v>2007</v>
      </c>
      <c r="KB100" s="44">
        <v>24</v>
      </c>
      <c r="KC100" s="44">
        <v>43</v>
      </c>
      <c r="KF100" s="40" t="s">
        <v>466</v>
      </c>
      <c r="KG100" s="61">
        <v>3.1764705882352939</v>
      </c>
      <c r="KH100" s="44">
        <v>26</v>
      </c>
      <c r="KJ100"/>
      <c r="KK100"/>
      <c r="KL100"/>
      <c r="KM100"/>
      <c r="KN100"/>
      <c r="KO100"/>
      <c r="KQ100"/>
      <c r="KR100"/>
      <c r="KS100"/>
      <c r="KT100"/>
      <c r="KU100"/>
      <c r="KV100"/>
      <c r="KX100"/>
      <c r="KY100"/>
      <c r="KZ100"/>
      <c r="LA100"/>
      <c r="LB100"/>
      <c r="LC100"/>
      <c r="LD100"/>
    </row>
    <row r="101" spans="1:316" ht="15">
      <c r="A101" s="74" t="s">
        <v>320</v>
      </c>
      <c r="B101" s="74">
        <v>2013</v>
      </c>
      <c r="C101" s="74">
        <v>2013</v>
      </c>
      <c r="D101" s="89" t="str">
        <f t="shared" si="18"/>
        <v>Judd Brost, 2013</v>
      </c>
      <c r="E101" s="89" t="str">
        <f t="shared" si="19"/>
        <v>Judd Brost, 2013-2013</v>
      </c>
      <c r="F101" s="74">
        <v>29</v>
      </c>
      <c r="G101" s="74">
        <v>20</v>
      </c>
      <c r="H101" s="74">
        <v>76</v>
      </c>
      <c r="I101" s="75">
        <v>0.26315789473684209</v>
      </c>
      <c r="J101" s="74">
        <v>106</v>
      </c>
      <c r="K101" s="74">
        <v>220</v>
      </c>
      <c r="L101" s="75">
        <v>0.48181818181818181</v>
      </c>
      <c r="M101" s="74">
        <v>56</v>
      </c>
      <c r="N101" s="74">
        <v>86</v>
      </c>
      <c r="O101" s="75">
        <v>0.65116279069767447</v>
      </c>
      <c r="P101" s="74">
        <v>328</v>
      </c>
      <c r="Q101" s="74">
        <v>53</v>
      </c>
      <c r="R101" s="74">
        <v>95</v>
      </c>
      <c r="S101" s="74">
        <v>148</v>
      </c>
      <c r="T101" s="74">
        <v>61</v>
      </c>
      <c r="U101" s="74">
        <v>30</v>
      </c>
      <c r="V101" s="74">
        <v>5</v>
      </c>
      <c r="W101" s="74">
        <v>88</v>
      </c>
      <c r="X101" s="74">
        <v>44</v>
      </c>
      <c r="Y101" s="76">
        <v>11.310344827586206</v>
      </c>
      <c r="Z101" s="76">
        <v>1.8275862068965518</v>
      </c>
      <c r="AA101" s="76">
        <v>3.2758620689655173</v>
      </c>
      <c r="AB101" s="76">
        <v>5.1034482758620694</v>
      </c>
      <c r="AC101" s="76">
        <v>2.103448275862069</v>
      </c>
      <c r="AD101" s="76">
        <v>1.0344827586206897</v>
      </c>
      <c r="AE101" s="76">
        <v>0.17241379310344829</v>
      </c>
      <c r="AF101" s="76">
        <v>3.0344827586206895</v>
      </c>
      <c r="AG101" s="76">
        <v>1.5172413793103448</v>
      </c>
      <c r="AH101" s="69">
        <f t="shared" si="20"/>
        <v>2.6206896551724137</v>
      </c>
      <c r="AI101" s="69">
        <f t="shared" si="21"/>
        <v>2.9655172413793105</v>
      </c>
      <c r="AJ101" s="70">
        <f t="shared" si="22"/>
        <v>0.42567567567567566</v>
      </c>
      <c r="AK101" s="69">
        <f t="shared" si="23"/>
        <v>10.206896551724139</v>
      </c>
      <c r="AM101" s="40" t="s">
        <v>257</v>
      </c>
      <c r="AN101" s="40" t="s">
        <v>131</v>
      </c>
      <c r="AO101" s="61">
        <v>7.0740740740740744</v>
      </c>
      <c r="AP101" s="62">
        <v>0.38068181818181818</v>
      </c>
      <c r="AQ101" s="62">
        <v>0.71875</v>
      </c>
      <c r="AR101" s="44">
        <v>27</v>
      </c>
      <c r="AS101" s="44">
        <v>2016</v>
      </c>
      <c r="AU101" s="40" t="s">
        <v>282</v>
      </c>
      <c r="AV101" s="40" t="s">
        <v>279</v>
      </c>
      <c r="AW101" s="44">
        <v>162</v>
      </c>
      <c r="AX101" s="44">
        <v>0.35359116022099446</v>
      </c>
      <c r="AY101" s="44">
        <v>0.48571428571428571</v>
      </c>
      <c r="AZ101" s="44">
        <v>27</v>
      </c>
      <c r="BA101" s="44">
        <v>2015</v>
      </c>
      <c r="BC101" s="40" t="s">
        <v>536</v>
      </c>
      <c r="BD101" s="44">
        <v>1.2207792207792207</v>
      </c>
      <c r="BE101" s="44">
        <v>0.36936936936936937</v>
      </c>
      <c r="BF101" s="44">
        <v>0.41666666666666669</v>
      </c>
      <c r="BG101" s="44">
        <v>77</v>
      </c>
      <c r="BH101" s="44">
        <v>94</v>
      </c>
      <c r="BJ101" s="40" t="s">
        <v>470</v>
      </c>
      <c r="BK101" s="44">
        <v>37</v>
      </c>
      <c r="BL101" s="44">
        <v>0.18666666666666668</v>
      </c>
      <c r="BM101" s="44">
        <v>0.4</v>
      </c>
      <c r="BN101" s="44">
        <v>21</v>
      </c>
      <c r="BP101" s="40" t="s">
        <v>1008</v>
      </c>
      <c r="BQ101" s="40" t="s">
        <v>1000</v>
      </c>
      <c r="BR101" s="44">
        <v>3.5909090909090908</v>
      </c>
      <c r="BS101" s="44">
        <v>1.1363636363636365</v>
      </c>
      <c r="BT101" s="44">
        <v>2.4545454545454546</v>
      </c>
      <c r="BU101" s="44">
        <v>22</v>
      </c>
      <c r="BV101" s="44">
        <v>1997</v>
      </c>
      <c r="BX101" s="40" t="s">
        <v>1007</v>
      </c>
      <c r="BY101" s="40" t="s">
        <v>1002</v>
      </c>
      <c r="BZ101" s="44">
        <v>83</v>
      </c>
      <c r="CA101" s="44">
        <v>39</v>
      </c>
      <c r="CB101" s="44">
        <v>44</v>
      </c>
      <c r="CC101" s="44">
        <v>23</v>
      </c>
      <c r="CD101" s="44">
        <v>1997</v>
      </c>
      <c r="CF101" s="40" t="s">
        <v>690</v>
      </c>
      <c r="CG101" s="44">
        <v>0.9</v>
      </c>
      <c r="CH101" s="44">
        <v>0.2</v>
      </c>
      <c r="CI101" s="44">
        <v>0.7</v>
      </c>
      <c r="CJ101" s="44">
        <v>20</v>
      </c>
      <c r="CK101" s="44">
        <v>18</v>
      </c>
      <c r="CL101" s="44">
        <v>4</v>
      </c>
      <c r="CM101" s="44">
        <v>14</v>
      </c>
      <c r="CO101" s="40" t="s">
        <v>1093</v>
      </c>
      <c r="CP101" s="44">
        <v>26</v>
      </c>
      <c r="CQ101" s="44">
        <v>12</v>
      </c>
      <c r="CR101" s="44">
        <v>14</v>
      </c>
      <c r="CS101" s="44">
        <v>15</v>
      </c>
      <c r="CU101" s="40" t="s">
        <v>310</v>
      </c>
      <c r="CV101" s="40" t="s">
        <v>250</v>
      </c>
      <c r="CW101" s="44">
        <v>1.5666666666666667</v>
      </c>
      <c r="CX101" s="44">
        <v>2.1666666666666665</v>
      </c>
      <c r="CY101" s="44">
        <v>30</v>
      </c>
      <c r="CZ101" s="44">
        <v>2014</v>
      </c>
      <c r="DB101" s="40" t="s">
        <v>1184</v>
      </c>
      <c r="DC101" s="40" t="s">
        <v>1179</v>
      </c>
      <c r="DD101" s="44">
        <v>35</v>
      </c>
      <c r="DE101" s="44">
        <v>57</v>
      </c>
      <c r="DF101" s="44">
        <v>20</v>
      </c>
      <c r="DG101" s="44">
        <v>1991</v>
      </c>
      <c r="DI101" s="40" t="s">
        <v>465</v>
      </c>
      <c r="DJ101" s="44">
        <v>0.29411764705882354</v>
      </c>
      <c r="DK101" s="44">
        <v>1.1764705882352942</v>
      </c>
      <c r="DL101" s="44">
        <v>34</v>
      </c>
      <c r="DM101" s="44">
        <v>10</v>
      </c>
      <c r="DN101" s="44">
        <v>40</v>
      </c>
      <c r="DP101" s="40" t="s">
        <v>545</v>
      </c>
      <c r="DQ101" s="44">
        <v>7</v>
      </c>
      <c r="DR101" s="44">
        <v>9</v>
      </c>
      <c r="DS101" s="44">
        <v>28</v>
      </c>
      <c r="DU101" s="40" t="s">
        <v>1282</v>
      </c>
      <c r="DV101" s="40" t="s">
        <v>793</v>
      </c>
      <c r="DW101" s="44">
        <v>1.2962962962962963</v>
      </c>
      <c r="DX101" s="44">
        <v>1.1111111111111112</v>
      </c>
      <c r="DY101" s="44">
        <v>27</v>
      </c>
      <c r="DZ101" s="44">
        <v>2022</v>
      </c>
      <c r="EB101" s="40" t="s">
        <v>449</v>
      </c>
      <c r="EC101" s="40" t="s">
        <v>446</v>
      </c>
      <c r="ED101" s="44">
        <v>30</v>
      </c>
      <c r="EE101" s="44">
        <v>57</v>
      </c>
      <c r="EF101" s="44">
        <v>17</v>
      </c>
      <c r="EG101" s="44">
        <v>2010</v>
      </c>
      <c r="EI101" s="40" t="s">
        <v>1235</v>
      </c>
      <c r="EJ101" s="44">
        <v>0.2978723404255319</v>
      </c>
      <c r="EK101" s="44">
        <v>0.19148936170212766</v>
      </c>
      <c r="EL101" s="44">
        <v>47</v>
      </c>
      <c r="EM101" s="44">
        <v>14</v>
      </c>
      <c r="EN101" s="44">
        <v>9</v>
      </c>
      <c r="EP101" s="40" t="s">
        <v>689</v>
      </c>
      <c r="EQ101" s="44">
        <v>10</v>
      </c>
      <c r="ER101" s="44">
        <v>4</v>
      </c>
      <c r="ES101" s="44">
        <v>13</v>
      </c>
      <c r="ET101"/>
      <c r="EU101" s="40" t="s">
        <v>917</v>
      </c>
      <c r="EV101" s="40" t="s">
        <v>277</v>
      </c>
      <c r="EW101" s="44">
        <v>3.3333333333333333E-2</v>
      </c>
      <c r="EX101" s="44">
        <v>0.16666666666666666</v>
      </c>
      <c r="EY101" s="44">
        <v>30</v>
      </c>
      <c r="EZ101" s="44">
        <v>2012</v>
      </c>
      <c r="FB101" s="40" t="s">
        <v>803</v>
      </c>
      <c r="FC101" s="40" t="s">
        <v>539</v>
      </c>
      <c r="FD101" s="44">
        <v>1</v>
      </c>
      <c r="FE101" s="44">
        <v>26</v>
      </c>
      <c r="FF101" s="44">
        <v>27</v>
      </c>
      <c r="FG101" s="44">
        <v>2019</v>
      </c>
      <c r="FI101" s="40" t="s">
        <v>1096</v>
      </c>
      <c r="FJ101" s="44">
        <v>0</v>
      </c>
      <c r="FK101" s="44">
        <v>0</v>
      </c>
      <c r="FL101" s="44">
        <v>75</v>
      </c>
      <c r="FM101" s="44"/>
      <c r="FN101" s="44"/>
      <c r="FO101"/>
      <c r="FP101" s="40" t="s">
        <v>1096</v>
      </c>
      <c r="FQ101" s="44"/>
      <c r="FR101" s="44"/>
      <c r="FS101" s="44">
        <v>75</v>
      </c>
      <c r="FU101" s="274" t="s">
        <v>920</v>
      </c>
      <c r="FV101" s="274" t="s">
        <v>921</v>
      </c>
      <c r="FW101" s="294">
        <v>0.29213483146067415</v>
      </c>
      <c r="FX101" s="281">
        <v>4.6842105263157894</v>
      </c>
      <c r="FY101" s="281">
        <v>1.368421052631579</v>
      </c>
      <c r="FZ101" s="281">
        <v>19</v>
      </c>
      <c r="GA101" s="281">
        <v>1999</v>
      </c>
      <c r="GB101" s="281">
        <v>26</v>
      </c>
      <c r="GC101" s="282">
        <v>89</v>
      </c>
      <c r="GJ101" s="274" t="s">
        <v>476</v>
      </c>
      <c r="GK101" s="274" t="s">
        <v>464</v>
      </c>
      <c r="GL101" s="280">
        <v>0.20192307692307693</v>
      </c>
      <c r="GM101" s="281">
        <v>1.2352941176470589</v>
      </c>
      <c r="GN101" s="281">
        <v>6.117647058823529</v>
      </c>
      <c r="GO101" s="281">
        <v>2010</v>
      </c>
      <c r="GP101" s="281">
        <v>21</v>
      </c>
      <c r="GQ101" s="282">
        <v>104</v>
      </c>
      <c r="GS101" s="274" t="s">
        <v>476</v>
      </c>
      <c r="GT101" s="274" t="s">
        <v>464</v>
      </c>
      <c r="GU101" s="280">
        <v>0.20192307692307693</v>
      </c>
      <c r="GV101" s="281">
        <v>21</v>
      </c>
      <c r="GW101" s="281">
        <v>104</v>
      </c>
      <c r="GX101" s="282">
        <v>2010</v>
      </c>
      <c r="GZ101" s="40" t="s">
        <v>1093</v>
      </c>
      <c r="HA101" s="44"/>
      <c r="HB101" s="44"/>
      <c r="HC101" s="44">
        <v>11</v>
      </c>
      <c r="HD101" s="44">
        <v>36</v>
      </c>
      <c r="HE101" s="44">
        <v>7</v>
      </c>
      <c r="HF101" s="44">
        <v>22</v>
      </c>
      <c r="HG101" s="44">
        <v>11</v>
      </c>
      <c r="HH101" s="44">
        <v>36</v>
      </c>
      <c r="HI101" s="44">
        <v>15</v>
      </c>
      <c r="HJ101" s="44" t="e">
        <v>#DIV/0!</v>
      </c>
      <c r="HK101" s="44">
        <v>0.30555555555555558</v>
      </c>
      <c r="HL101" s="44">
        <v>0.31818181818181818</v>
      </c>
      <c r="HM101" s="44">
        <v>0</v>
      </c>
      <c r="HN101" s="44">
        <v>0</v>
      </c>
      <c r="HO101" s="44">
        <v>0.73333333333333328</v>
      </c>
      <c r="HP101" s="44">
        <v>2.4</v>
      </c>
      <c r="HQ101" s="44">
        <v>0.46666666666666667</v>
      </c>
      <c r="HR101" s="44">
        <v>1.4666666666666666</v>
      </c>
      <c r="HS101"/>
      <c r="HT101"/>
      <c r="HU101"/>
      <c r="HV101"/>
      <c r="IB101" s="40" t="s">
        <v>472</v>
      </c>
      <c r="IC101" s="44">
        <v>0.28333333333333333</v>
      </c>
      <c r="ID101" s="44">
        <v>0.53968253968253965</v>
      </c>
      <c r="IE101" s="44">
        <v>1.9047619047619047</v>
      </c>
      <c r="IF101" s="44">
        <v>63</v>
      </c>
      <c r="IG101" s="44">
        <v>34</v>
      </c>
      <c r="IH101" s="44">
        <v>120</v>
      </c>
      <c r="IR101" s="40" t="s">
        <v>1104</v>
      </c>
      <c r="IS101" s="40" t="s">
        <v>1094</v>
      </c>
      <c r="IT101" s="44">
        <v>0.42307692307692307</v>
      </c>
      <c r="IU101" s="44">
        <v>1.9130434782608696</v>
      </c>
      <c r="IV101" s="44">
        <v>4.5217391304347823</v>
      </c>
      <c r="IW101" s="44">
        <v>23</v>
      </c>
      <c r="IX101" s="44">
        <v>1994</v>
      </c>
      <c r="IY101" s="44">
        <v>44</v>
      </c>
      <c r="IZ101" s="44">
        <v>104</v>
      </c>
      <c r="JB101" s="40" t="s">
        <v>1006</v>
      </c>
      <c r="JC101" s="40" t="s">
        <v>1003</v>
      </c>
      <c r="JD101" s="44">
        <v>0.40476190476190477</v>
      </c>
      <c r="JE101" s="44">
        <v>5.9130434782608692</v>
      </c>
      <c r="JF101" s="44">
        <v>14.608695652173912</v>
      </c>
      <c r="JG101" s="44">
        <v>1997</v>
      </c>
      <c r="JH101" s="44">
        <v>136</v>
      </c>
      <c r="JI101" s="44">
        <v>336</v>
      </c>
      <c r="JL101" s="40" t="s">
        <v>493</v>
      </c>
      <c r="JM101" s="40" t="s">
        <v>467</v>
      </c>
      <c r="JN101" s="44">
        <v>0.7142857142857143</v>
      </c>
      <c r="JO101" s="44">
        <v>0.23809523809523808</v>
      </c>
      <c r="JP101" s="44">
        <v>0.33333333333333331</v>
      </c>
      <c r="JQ101" s="44">
        <v>2009</v>
      </c>
      <c r="JR101" s="44">
        <v>21</v>
      </c>
      <c r="JS101" s="44">
        <v>5</v>
      </c>
      <c r="JT101" s="44">
        <v>7</v>
      </c>
      <c r="JV101" s="40" t="s">
        <v>255</v>
      </c>
      <c r="JW101" s="40" t="s">
        <v>135</v>
      </c>
      <c r="JX101" s="44">
        <v>0.55128205128205132</v>
      </c>
      <c r="JY101" s="44">
        <v>1.5925925925925926</v>
      </c>
      <c r="JZ101" s="44">
        <v>2.8888888888888888</v>
      </c>
      <c r="KA101" s="44">
        <v>2016</v>
      </c>
      <c r="KB101" s="44">
        <v>43</v>
      </c>
      <c r="KC101" s="44">
        <v>78</v>
      </c>
      <c r="KF101" s="40" t="s">
        <v>1180</v>
      </c>
      <c r="KG101" s="61">
        <v>3.1739130434782608</v>
      </c>
      <c r="KH101" s="44">
        <v>41</v>
      </c>
      <c r="KJ101"/>
      <c r="KK101"/>
      <c r="KL101"/>
      <c r="KM101"/>
      <c r="KN101"/>
      <c r="KO101"/>
      <c r="KQ101"/>
      <c r="KR101"/>
      <c r="KS101"/>
      <c r="KT101"/>
      <c r="KU101"/>
      <c r="KV101"/>
      <c r="KX101"/>
      <c r="KY101"/>
      <c r="KZ101"/>
      <c r="LA101"/>
      <c r="LB101"/>
      <c r="LC101"/>
      <c r="LD101"/>
    </row>
    <row r="102" spans="1:316" ht="15">
      <c r="A102" s="74" t="s">
        <v>299</v>
      </c>
      <c r="B102" s="74">
        <v>2013</v>
      </c>
      <c r="C102" s="74">
        <v>2014</v>
      </c>
      <c r="D102" s="89" t="str">
        <f t="shared" si="18"/>
        <v>Wyatt Burr, 2014</v>
      </c>
      <c r="E102" s="89" t="str">
        <f t="shared" si="19"/>
        <v>Wyatt Burr, 2014-2013</v>
      </c>
      <c r="F102" s="74">
        <v>29</v>
      </c>
      <c r="G102" s="74">
        <v>0</v>
      </c>
      <c r="H102" s="74">
        <v>1</v>
      </c>
      <c r="I102" s="75">
        <v>0</v>
      </c>
      <c r="J102" s="74">
        <v>122</v>
      </c>
      <c r="K102" s="74">
        <v>214</v>
      </c>
      <c r="L102" s="75">
        <v>0.57009345794392519</v>
      </c>
      <c r="M102" s="74">
        <v>64</v>
      </c>
      <c r="N102" s="74">
        <v>113</v>
      </c>
      <c r="O102" s="75">
        <v>0.5663716814159292</v>
      </c>
      <c r="P102" s="74">
        <v>308</v>
      </c>
      <c r="Q102" s="74">
        <v>103</v>
      </c>
      <c r="R102" s="74">
        <v>92</v>
      </c>
      <c r="S102" s="74">
        <v>195</v>
      </c>
      <c r="T102" s="74">
        <v>35</v>
      </c>
      <c r="U102" s="74">
        <v>60</v>
      </c>
      <c r="V102" s="74">
        <v>2</v>
      </c>
      <c r="W102" s="74">
        <v>44</v>
      </c>
      <c r="X102" s="74">
        <v>52</v>
      </c>
      <c r="Y102" s="76">
        <v>10.620689655172415</v>
      </c>
      <c r="Z102" s="76">
        <v>3.5517241379310347</v>
      </c>
      <c r="AA102" s="76">
        <v>3.1724137931034484</v>
      </c>
      <c r="AB102" s="76">
        <v>6.7241379310344831</v>
      </c>
      <c r="AC102" s="76">
        <v>1.2068965517241379</v>
      </c>
      <c r="AD102" s="76">
        <v>2.0689655172413794</v>
      </c>
      <c r="AE102" s="76">
        <v>6.8965517241379309E-2</v>
      </c>
      <c r="AF102" s="76">
        <v>1.5172413793103448</v>
      </c>
      <c r="AG102" s="76">
        <v>1.7931034482758621</v>
      </c>
      <c r="AH102" s="69">
        <f t="shared" si="20"/>
        <v>3.4482758620689655E-2</v>
      </c>
      <c r="AI102" s="69">
        <f t="shared" si="21"/>
        <v>3.896551724137931</v>
      </c>
      <c r="AJ102" s="70">
        <f t="shared" si="22"/>
        <v>0.56744186046511624</v>
      </c>
      <c r="AK102" s="69">
        <f t="shared" si="23"/>
        <v>7.4137931034482758</v>
      </c>
      <c r="AM102" s="40" t="s">
        <v>256</v>
      </c>
      <c r="AN102" s="40" t="s">
        <v>129</v>
      </c>
      <c r="AO102" s="61">
        <v>7.0370370370370372</v>
      </c>
      <c r="AP102" s="62">
        <v>0.42168674698795183</v>
      </c>
      <c r="AQ102" s="62">
        <v>0.62318840579710144</v>
      </c>
      <c r="AR102" s="44">
        <v>27</v>
      </c>
      <c r="AS102" s="44">
        <v>2016</v>
      </c>
      <c r="AU102" s="40" t="s">
        <v>368</v>
      </c>
      <c r="AV102" s="40" t="s">
        <v>325</v>
      </c>
      <c r="AW102" s="44">
        <v>158</v>
      </c>
      <c r="AX102" s="44">
        <v>0.41304347826086957</v>
      </c>
      <c r="AY102" s="44">
        <v>0.61538461538461542</v>
      </c>
      <c r="AZ102" s="44">
        <v>17</v>
      </c>
      <c r="BA102" s="44">
        <v>2011</v>
      </c>
      <c r="BC102" s="40" t="s">
        <v>252</v>
      </c>
      <c r="BD102" s="44">
        <v>1.1714285714285715</v>
      </c>
      <c r="BE102" s="44">
        <v>0.30769230769230771</v>
      </c>
      <c r="BF102" s="44">
        <v>0.5</v>
      </c>
      <c r="BG102" s="44">
        <v>35</v>
      </c>
      <c r="BH102" s="44">
        <v>41</v>
      </c>
      <c r="BJ102" s="40" t="s">
        <v>1092</v>
      </c>
      <c r="BK102" s="44">
        <v>30</v>
      </c>
      <c r="BL102" s="44">
        <v>0.2391304347826087</v>
      </c>
      <c r="BM102" s="44">
        <v>0.5</v>
      </c>
      <c r="BN102" s="44">
        <v>18</v>
      </c>
      <c r="BP102" s="40" t="s">
        <v>973</v>
      </c>
      <c r="BQ102" s="40" t="s">
        <v>968</v>
      </c>
      <c r="BR102" s="44">
        <v>3.5217391304347827</v>
      </c>
      <c r="BS102" s="44">
        <v>0.86956521739130432</v>
      </c>
      <c r="BT102" s="44">
        <v>2.652173913043478</v>
      </c>
      <c r="BU102" s="44">
        <v>23</v>
      </c>
      <c r="BV102" s="44">
        <v>1998</v>
      </c>
      <c r="BX102" s="40" t="s">
        <v>1038</v>
      </c>
      <c r="BY102" s="40" t="s">
        <v>1030</v>
      </c>
      <c r="BZ102" s="44">
        <v>83</v>
      </c>
      <c r="CA102" s="44">
        <v>36</v>
      </c>
      <c r="CB102" s="44">
        <v>47</v>
      </c>
      <c r="CC102" s="44">
        <v>17</v>
      </c>
      <c r="CD102" s="44">
        <v>1996</v>
      </c>
      <c r="CF102" s="40" t="s">
        <v>252</v>
      </c>
      <c r="CG102" s="44">
        <v>0.88571428571428568</v>
      </c>
      <c r="CH102" s="44">
        <v>0.45714285714285713</v>
      </c>
      <c r="CI102" s="44">
        <v>0.42857142857142855</v>
      </c>
      <c r="CJ102" s="44">
        <v>35</v>
      </c>
      <c r="CK102" s="44">
        <v>31</v>
      </c>
      <c r="CL102" s="44">
        <v>16</v>
      </c>
      <c r="CM102" s="44">
        <v>15</v>
      </c>
      <c r="CO102" s="40" t="s">
        <v>1235</v>
      </c>
      <c r="CP102" s="44">
        <v>23</v>
      </c>
      <c r="CQ102" s="44">
        <v>11</v>
      </c>
      <c r="CR102" s="44">
        <v>12</v>
      </c>
      <c r="CS102" s="44">
        <v>47</v>
      </c>
      <c r="CU102" s="40" t="s">
        <v>1211</v>
      </c>
      <c r="CV102" s="40" t="s">
        <v>794</v>
      </c>
      <c r="CW102" s="44">
        <v>1.56</v>
      </c>
      <c r="CX102" s="44">
        <v>1.1599999999999999</v>
      </c>
      <c r="CY102" s="44">
        <v>25</v>
      </c>
      <c r="CZ102" s="44">
        <v>2020</v>
      </c>
      <c r="DB102" s="40" t="s">
        <v>1241</v>
      </c>
      <c r="DC102" s="40" t="s">
        <v>732</v>
      </c>
      <c r="DD102" s="44">
        <v>35</v>
      </c>
      <c r="DE102" s="44">
        <v>33</v>
      </c>
      <c r="DF102" s="44">
        <v>21</v>
      </c>
      <c r="DG102" s="44">
        <v>2021</v>
      </c>
      <c r="DI102" s="40" t="s">
        <v>963</v>
      </c>
      <c r="DJ102" s="44">
        <v>0.29166666666666669</v>
      </c>
      <c r="DK102" s="44">
        <v>1.0416666666666667</v>
      </c>
      <c r="DL102" s="44">
        <v>24</v>
      </c>
      <c r="DM102" s="44">
        <v>7</v>
      </c>
      <c r="DN102" s="44">
        <v>25</v>
      </c>
      <c r="DP102" s="40" t="s">
        <v>1157</v>
      </c>
      <c r="DQ102" s="44">
        <v>7</v>
      </c>
      <c r="DR102" s="44">
        <v>12</v>
      </c>
      <c r="DS102" s="44">
        <v>13</v>
      </c>
      <c r="DU102" s="40" t="s">
        <v>443</v>
      </c>
      <c r="DV102" s="40" t="s">
        <v>439</v>
      </c>
      <c r="DW102" s="44">
        <v>1.2916666666666667</v>
      </c>
      <c r="DX102" s="44">
        <v>0</v>
      </c>
      <c r="DY102" s="44">
        <v>24</v>
      </c>
      <c r="DZ102" s="44">
        <v>2007</v>
      </c>
      <c r="EB102" s="40" t="s">
        <v>1209</v>
      </c>
      <c r="EC102" s="40" t="s">
        <v>732</v>
      </c>
      <c r="ED102" s="44">
        <v>29</v>
      </c>
      <c r="EE102" s="44">
        <v>41</v>
      </c>
      <c r="EF102" s="44">
        <v>26</v>
      </c>
      <c r="EG102" s="44">
        <v>2020</v>
      </c>
      <c r="EI102" s="40" t="s">
        <v>336</v>
      </c>
      <c r="EJ102" s="44">
        <v>0.29411764705882354</v>
      </c>
      <c r="EK102" s="44">
        <v>0.47058823529411764</v>
      </c>
      <c r="EL102" s="44">
        <v>17</v>
      </c>
      <c r="EM102" s="44">
        <v>5</v>
      </c>
      <c r="EN102" s="44">
        <v>8</v>
      </c>
      <c r="EP102" s="40" t="s">
        <v>539</v>
      </c>
      <c r="EQ102" s="44">
        <v>10</v>
      </c>
      <c r="ER102" s="44">
        <v>66</v>
      </c>
      <c r="ES102" s="44">
        <v>61</v>
      </c>
      <c r="ET102"/>
      <c r="EU102" s="40" t="s">
        <v>1177</v>
      </c>
      <c r="EV102" s="40" t="s">
        <v>1153</v>
      </c>
      <c r="EW102" s="44">
        <v>0</v>
      </c>
      <c r="EX102" s="44">
        <v>0</v>
      </c>
      <c r="EY102" s="44">
        <v>23</v>
      </c>
      <c r="EZ102" s="44">
        <v>1991</v>
      </c>
      <c r="FB102" s="40" t="s">
        <v>1164</v>
      </c>
      <c r="FC102" s="40" t="s">
        <v>1096</v>
      </c>
      <c r="FD102" s="44"/>
      <c r="FE102" s="44"/>
      <c r="FF102" s="44">
        <v>21</v>
      </c>
      <c r="FG102" s="44">
        <v>1992</v>
      </c>
      <c r="FI102" s="40" t="s">
        <v>921</v>
      </c>
      <c r="FJ102" s="44">
        <v>0</v>
      </c>
      <c r="FK102" s="44">
        <v>0</v>
      </c>
      <c r="FL102" s="44">
        <v>69</v>
      </c>
      <c r="FM102" s="44"/>
      <c r="FN102" s="44"/>
      <c r="FO102"/>
      <c r="FP102" s="40" t="s">
        <v>456</v>
      </c>
      <c r="FQ102" s="44"/>
      <c r="FR102" s="44"/>
      <c r="FS102" s="44">
        <v>39</v>
      </c>
      <c r="FU102" s="274" t="s">
        <v>924</v>
      </c>
      <c r="FV102" s="274" t="s">
        <v>925</v>
      </c>
      <c r="FW102" s="294">
        <v>0.2857142857142857</v>
      </c>
      <c r="FX102" s="281">
        <v>0.35</v>
      </c>
      <c r="FY102" s="281">
        <v>0.1</v>
      </c>
      <c r="FZ102" s="281">
        <v>20</v>
      </c>
      <c r="GA102" s="281">
        <v>1999</v>
      </c>
      <c r="GB102" s="281">
        <v>2</v>
      </c>
      <c r="GC102" s="282">
        <v>7</v>
      </c>
      <c r="GJ102" s="274" t="s">
        <v>1183</v>
      </c>
      <c r="GK102" s="274" t="s">
        <v>1126</v>
      </c>
      <c r="GL102" s="280">
        <v>0.19230769230769232</v>
      </c>
      <c r="GM102" s="281">
        <v>0.21739130434782608</v>
      </c>
      <c r="GN102" s="281">
        <v>1.1304347826086956</v>
      </c>
      <c r="GO102" s="281">
        <v>1991</v>
      </c>
      <c r="GP102" s="281">
        <v>5</v>
      </c>
      <c r="GQ102" s="282">
        <v>26</v>
      </c>
      <c r="GS102" s="274" t="s">
        <v>1183</v>
      </c>
      <c r="GT102" s="274" t="s">
        <v>1126</v>
      </c>
      <c r="GU102" s="280">
        <v>0.19230769230769232</v>
      </c>
      <c r="GV102" s="281">
        <v>5</v>
      </c>
      <c r="GW102" s="281">
        <v>26</v>
      </c>
      <c r="GX102" s="282">
        <v>1991</v>
      </c>
      <c r="GZ102" s="40" t="s">
        <v>1092</v>
      </c>
      <c r="HA102" s="44"/>
      <c r="HB102" s="44">
        <v>9</v>
      </c>
      <c r="HC102" s="44">
        <v>11</v>
      </c>
      <c r="HD102" s="44">
        <v>37</v>
      </c>
      <c r="HE102" s="44">
        <v>8</v>
      </c>
      <c r="HF102" s="44">
        <v>16</v>
      </c>
      <c r="HG102" s="44">
        <v>11</v>
      </c>
      <c r="HH102" s="44">
        <v>46</v>
      </c>
      <c r="HI102" s="44">
        <v>18</v>
      </c>
      <c r="HJ102" s="44">
        <v>0</v>
      </c>
      <c r="HK102" s="44">
        <v>0.2391304347826087</v>
      </c>
      <c r="HL102" s="44">
        <v>0.5</v>
      </c>
      <c r="HM102" s="44">
        <v>0</v>
      </c>
      <c r="HN102" s="44">
        <v>0.5</v>
      </c>
      <c r="HO102" s="44">
        <v>0.61111111111111116</v>
      </c>
      <c r="HP102" s="44">
        <v>2.5555555555555554</v>
      </c>
      <c r="HQ102" s="44">
        <v>0.44444444444444442</v>
      </c>
      <c r="HR102" s="44">
        <v>0.88888888888888884</v>
      </c>
      <c r="HS102"/>
      <c r="HT102"/>
      <c r="HU102"/>
      <c r="HV102"/>
      <c r="IB102" s="40" t="s">
        <v>689</v>
      </c>
      <c r="IC102" s="44">
        <v>0.27272727272727271</v>
      </c>
      <c r="ID102" s="44">
        <v>0.46153846153846156</v>
      </c>
      <c r="IE102" s="44">
        <v>1.6923076923076923</v>
      </c>
      <c r="IF102" s="44">
        <v>13</v>
      </c>
      <c r="IG102" s="44">
        <v>6</v>
      </c>
      <c r="IH102" s="44">
        <v>22</v>
      </c>
      <c r="IR102" s="40" t="s">
        <v>1158</v>
      </c>
      <c r="IS102" s="40" t="s">
        <v>1157</v>
      </c>
      <c r="IT102" s="44">
        <v>0.42176870748299322</v>
      </c>
      <c r="IU102" s="44">
        <v>4.7692307692307692</v>
      </c>
      <c r="IV102" s="44">
        <v>11.307692307692308</v>
      </c>
      <c r="IW102" s="44">
        <v>13</v>
      </c>
      <c r="IX102" s="44">
        <v>1992</v>
      </c>
      <c r="IY102" s="44">
        <v>62</v>
      </c>
      <c r="IZ102" s="44">
        <v>147</v>
      </c>
      <c r="JB102" s="40" t="s">
        <v>426</v>
      </c>
      <c r="JC102" s="40" t="s">
        <v>390</v>
      </c>
      <c r="JD102" s="44">
        <v>0.40462427745664742</v>
      </c>
      <c r="JE102" s="44">
        <v>2.9166666666666665</v>
      </c>
      <c r="JF102" s="44">
        <v>7.208333333333333</v>
      </c>
      <c r="JG102" s="44">
        <v>2007</v>
      </c>
      <c r="JH102" s="44">
        <v>70</v>
      </c>
      <c r="JI102" s="44">
        <v>173</v>
      </c>
      <c r="JL102" s="40" t="s">
        <v>495</v>
      </c>
      <c r="JM102" s="40" t="s">
        <v>474</v>
      </c>
      <c r="JN102" s="44">
        <v>0.33333333333333331</v>
      </c>
      <c r="JO102" s="44">
        <v>0.16666666666666666</v>
      </c>
      <c r="JP102" s="44">
        <v>0.5</v>
      </c>
      <c r="JQ102" s="44">
        <v>2009</v>
      </c>
      <c r="JR102" s="44">
        <v>12</v>
      </c>
      <c r="JS102" s="44">
        <v>2</v>
      </c>
      <c r="JT102" s="44">
        <v>6</v>
      </c>
      <c r="JV102" s="40" t="s">
        <v>1184</v>
      </c>
      <c r="JW102" s="40" t="s">
        <v>1179</v>
      </c>
      <c r="JX102" s="44">
        <v>0.55102040816326525</v>
      </c>
      <c r="JY102" s="44">
        <v>2.7</v>
      </c>
      <c r="JZ102" s="44">
        <v>4.9000000000000004</v>
      </c>
      <c r="KA102" s="44">
        <v>1991</v>
      </c>
      <c r="KB102" s="44">
        <v>54</v>
      </c>
      <c r="KC102" s="44">
        <v>98</v>
      </c>
      <c r="KF102" s="40" t="s">
        <v>439</v>
      </c>
      <c r="KG102" s="61">
        <v>2.9166666666666665</v>
      </c>
      <c r="KH102" s="44">
        <v>51</v>
      </c>
      <c r="KJ102"/>
      <c r="KK102"/>
      <c r="KL102"/>
      <c r="KM102"/>
      <c r="KN102"/>
      <c r="KO102"/>
      <c r="KQ102"/>
      <c r="KR102"/>
      <c r="KS102"/>
      <c r="KT102"/>
      <c r="KU102"/>
      <c r="KV102"/>
      <c r="KX102"/>
      <c r="KY102"/>
      <c r="KZ102"/>
      <c r="LA102"/>
      <c r="LB102"/>
      <c r="LC102"/>
      <c r="LD102"/>
    </row>
    <row r="103" spans="1:316" ht="15">
      <c r="A103" s="74" t="s">
        <v>300</v>
      </c>
      <c r="B103" s="74">
        <v>2013</v>
      </c>
      <c r="C103" s="74">
        <v>2015</v>
      </c>
      <c r="D103" s="89" t="str">
        <f t="shared" si="18"/>
        <v>Davis Butts, 2015</v>
      </c>
      <c r="E103" s="89" t="str">
        <f t="shared" si="19"/>
        <v>Davis Butts, 2015-2013</v>
      </c>
      <c r="F103" s="74">
        <v>29</v>
      </c>
      <c r="G103" s="74">
        <v>0</v>
      </c>
      <c r="H103" s="74">
        <v>0</v>
      </c>
      <c r="I103" s="75" t="s">
        <v>120</v>
      </c>
      <c r="J103" s="74">
        <v>41</v>
      </c>
      <c r="K103" s="74">
        <v>79</v>
      </c>
      <c r="L103" s="75">
        <v>0.51898734177215189</v>
      </c>
      <c r="M103" s="74">
        <v>18</v>
      </c>
      <c r="N103" s="74">
        <v>30</v>
      </c>
      <c r="O103" s="75">
        <v>0.6</v>
      </c>
      <c r="P103" s="74">
        <v>100</v>
      </c>
      <c r="Q103" s="74">
        <v>28</v>
      </c>
      <c r="R103" s="74">
        <v>27</v>
      </c>
      <c r="S103" s="74">
        <v>55</v>
      </c>
      <c r="T103" s="74">
        <v>26</v>
      </c>
      <c r="U103" s="74">
        <v>22</v>
      </c>
      <c r="V103" s="74">
        <v>2</v>
      </c>
      <c r="W103" s="74">
        <v>28</v>
      </c>
      <c r="X103" s="74">
        <v>39</v>
      </c>
      <c r="Y103" s="76">
        <v>3.4482758620689653</v>
      </c>
      <c r="Z103" s="76">
        <v>0.96551724137931039</v>
      </c>
      <c r="AA103" s="76">
        <v>0.93103448275862066</v>
      </c>
      <c r="AB103" s="76">
        <v>1.896551724137931</v>
      </c>
      <c r="AC103" s="76">
        <v>0.89655172413793105</v>
      </c>
      <c r="AD103" s="76">
        <v>0.75862068965517238</v>
      </c>
      <c r="AE103" s="76">
        <v>6.8965517241379309E-2</v>
      </c>
      <c r="AF103" s="76">
        <v>0.96551724137931039</v>
      </c>
      <c r="AG103" s="76">
        <v>1.3448275862068966</v>
      </c>
      <c r="AH103" s="69">
        <f t="shared" si="20"/>
        <v>0</v>
      </c>
      <c r="AI103" s="69">
        <f t="shared" si="21"/>
        <v>1.0344827586206897</v>
      </c>
      <c r="AJ103" s="70">
        <f t="shared" si="22"/>
        <v>0.51898734177215189</v>
      </c>
      <c r="AK103" s="69">
        <f t="shared" si="23"/>
        <v>2.7241379310344827</v>
      </c>
      <c r="AM103" s="40" t="s">
        <v>1057</v>
      </c>
      <c r="AN103" s="40" t="s">
        <v>1029</v>
      </c>
      <c r="AO103" s="61">
        <v>6.8636363636363633</v>
      </c>
      <c r="AP103" s="62">
        <v>0.4</v>
      </c>
      <c r="AQ103" s="62">
        <v>0.53846153846153844</v>
      </c>
      <c r="AR103" s="44">
        <v>22</v>
      </c>
      <c r="AS103" s="44">
        <v>1995</v>
      </c>
      <c r="AU103" s="40" t="s">
        <v>1032</v>
      </c>
      <c r="AV103" s="40" t="s">
        <v>1000</v>
      </c>
      <c r="AW103" s="44">
        <v>157</v>
      </c>
      <c r="AX103" s="44">
        <v>0.34090909090909088</v>
      </c>
      <c r="AY103" s="44">
        <v>0.61764705882352944</v>
      </c>
      <c r="AZ103" s="44">
        <v>22</v>
      </c>
      <c r="BA103" s="44">
        <v>1996</v>
      </c>
      <c r="BC103" s="40" t="s">
        <v>680</v>
      </c>
      <c r="BD103" s="44">
        <v>1.1666666666666667</v>
      </c>
      <c r="BE103" s="44">
        <v>0.18518518518518517</v>
      </c>
      <c r="BF103" s="44">
        <v>0.30769230769230771</v>
      </c>
      <c r="BG103" s="44">
        <v>12</v>
      </c>
      <c r="BH103" s="44">
        <v>14</v>
      </c>
      <c r="BJ103" s="40" t="s">
        <v>456</v>
      </c>
      <c r="BK103" s="44">
        <v>29</v>
      </c>
      <c r="BL103" s="44">
        <v>0.34285714285714286</v>
      </c>
      <c r="BM103" s="44">
        <v>0.66666666666666663</v>
      </c>
      <c r="BN103" s="44">
        <v>39</v>
      </c>
      <c r="BP103" s="40" t="s">
        <v>979</v>
      </c>
      <c r="BQ103" s="40" t="s">
        <v>921</v>
      </c>
      <c r="BR103" s="44">
        <v>3.5</v>
      </c>
      <c r="BS103" s="44">
        <v>1.1666666666666667</v>
      </c>
      <c r="BT103" s="44">
        <v>2.3333333333333335</v>
      </c>
      <c r="BU103" s="44">
        <v>24</v>
      </c>
      <c r="BV103" s="44">
        <v>1998</v>
      </c>
      <c r="BX103" s="40" t="s">
        <v>1211</v>
      </c>
      <c r="BY103" s="40" t="s">
        <v>794</v>
      </c>
      <c r="BZ103" s="44">
        <v>82</v>
      </c>
      <c r="CA103" s="44">
        <v>28</v>
      </c>
      <c r="CB103" s="44">
        <v>54</v>
      </c>
      <c r="CC103" s="44">
        <v>25</v>
      </c>
      <c r="CD103" s="44">
        <v>2020</v>
      </c>
      <c r="CF103" s="40" t="s">
        <v>937</v>
      </c>
      <c r="CG103" s="44">
        <v>0.84615384615384615</v>
      </c>
      <c r="CH103" s="44">
        <v>0.96153846153846156</v>
      </c>
      <c r="CI103" s="44">
        <v>0.80769230769230771</v>
      </c>
      <c r="CJ103" s="44">
        <v>52</v>
      </c>
      <c r="CK103" s="44">
        <v>44</v>
      </c>
      <c r="CL103" s="44">
        <v>50</v>
      </c>
      <c r="CM103" s="44">
        <v>42</v>
      </c>
      <c r="CO103" s="40" t="s">
        <v>456</v>
      </c>
      <c r="CP103" s="44">
        <v>21</v>
      </c>
      <c r="CQ103" s="44">
        <v>9</v>
      </c>
      <c r="CR103" s="44">
        <v>12</v>
      </c>
      <c r="CS103" s="44">
        <v>39</v>
      </c>
      <c r="CU103" s="40" t="s">
        <v>445</v>
      </c>
      <c r="CV103" s="40" t="s">
        <v>446</v>
      </c>
      <c r="CW103" s="44">
        <v>1.5416666666666667</v>
      </c>
      <c r="CX103" s="44">
        <v>1.9583333333333333</v>
      </c>
      <c r="CY103" s="44">
        <v>24</v>
      </c>
      <c r="CZ103" s="44">
        <v>2009</v>
      </c>
      <c r="DB103" s="40" t="s">
        <v>326</v>
      </c>
      <c r="DC103" s="40" t="s">
        <v>304</v>
      </c>
      <c r="DD103" s="44">
        <v>35</v>
      </c>
      <c r="DE103" s="44">
        <v>44</v>
      </c>
      <c r="DF103" s="44">
        <v>29</v>
      </c>
      <c r="DG103" s="44">
        <v>2013</v>
      </c>
      <c r="DI103" s="40" t="s">
        <v>1235</v>
      </c>
      <c r="DJ103" s="44">
        <v>0.27659574468085107</v>
      </c>
      <c r="DK103" s="44">
        <v>0.34042553191489361</v>
      </c>
      <c r="DL103" s="44">
        <v>47</v>
      </c>
      <c r="DM103" s="44">
        <v>13</v>
      </c>
      <c r="DN103" s="44">
        <v>16</v>
      </c>
      <c r="DP103" s="40" t="s">
        <v>752</v>
      </c>
      <c r="DQ103" s="44">
        <v>6</v>
      </c>
      <c r="DR103" s="44">
        <v>8</v>
      </c>
      <c r="DS103" s="44">
        <v>17</v>
      </c>
      <c r="DU103" s="40" t="s">
        <v>1240</v>
      </c>
      <c r="DV103" s="40" t="s">
        <v>735</v>
      </c>
      <c r="DW103" s="44">
        <v>1.2857142857142858</v>
      </c>
      <c r="DX103" s="44">
        <v>1.4285714285714286</v>
      </c>
      <c r="DY103" s="44">
        <v>21</v>
      </c>
      <c r="DZ103" s="44">
        <v>2021</v>
      </c>
      <c r="EB103" s="40" t="s">
        <v>426</v>
      </c>
      <c r="EC103" s="40" t="s">
        <v>390</v>
      </c>
      <c r="ED103" s="44">
        <v>29</v>
      </c>
      <c r="EE103" s="44"/>
      <c r="EF103" s="44">
        <v>24</v>
      </c>
      <c r="EG103" s="44">
        <v>2007</v>
      </c>
      <c r="EI103" s="40" t="s">
        <v>467</v>
      </c>
      <c r="EJ103" s="44">
        <v>0.26666666666666666</v>
      </c>
      <c r="EK103" s="44">
        <v>1.1555555555555554</v>
      </c>
      <c r="EL103" s="44">
        <v>45</v>
      </c>
      <c r="EM103" s="44">
        <v>12</v>
      </c>
      <c r="EN103" s="44">
        <v>52</v>
      </c>
      <c r="EP103" s="40" t="s">
        <v>925</v>
      </c>
      <c r="EQ103" s="44">
        <v>10</v>
      </c>
      <c r="ER103" s="44"/>
      <c r="ES103" s="44">
        <v>20</v>
      </c>
      <c r="ET103"/>
      <c r="EU103" s="40" t="s">
        <v>1064</v>
      </c>
      <c r="EV103" s="40" t="s">
        <v>1000</v>
      </c>
      <c r="EW103" s="44">
        <v>0</v>
      </c>
      <c r="EX103" s="44">
        <v>0</v>
      </c>
      <c r="EY103" s="44">
        <v>19</v>
      </c>
      <c r="EZ103" s="44">
        <v>1995</v>
      </c>
      <c r="FB103" s="40" t="s">
        <v>1351</v>
      </c>
      <c r="FC103" s="40" t="s">
        <v>1352</v>
      </c>
      <c r="FD103" s="44"/>
      <c r="FE103" s="44">
        <v>6</v>
      </c>
      <c r="FF103" s="44">
        <v>17</v>
      </c>
      <c r="FG103" s="44">
        <v>2023</v>
      </c>
      <c r="FI103" s="40" t="s">
        <v>1098</v>
      </c>
      <c r="FJ103" s="44">
        <v>0</v>
      </c>
      <c r="FK103" s="44">
        <v>0</v>
      </c>
      <c r="FL103" s="44">
        <v>56</v>
      </c>
      <c r="FM103" s="44"/>
      <c r="FN103" s="44"/>
      <c r="FO103"/>
      <c r="FP103" s="40" t="s">
        <v>1098</v>
      </c>
      <c r="FQ103" s="44"/>
      <c r="FR103" s="44"/>
      <c r="FS103" s="44">
        <v>56</v>
      </c>
      <c r="FU103" s="274" t="s">
        <v>442</v>
      </c>
      <c r="FV103" s="274" t="s">
        <v>436</v>
      </c>
      <c r="FW103" s="294">
        <v>0.2857142857142857</v>
      </c>
      <c r="FX103" s="281">
        <v>3.5</v>
      </c>
      <c r="FY103" s="281">
        <v>1</v>
      </c>
      <c r="FZ103" s="281">
        <v>24</v>
      </c>
      <c r="GA103" s="281">
        <v>2007</v>
      </c>
      <c r="GB103" s="281">
        <v>24</v>
      </c>
      <c r="GC103" s="282">
        <v>84</v>
      </c>
      <c r="GJ103" s="274" t="s">
        <v>797</v>
      </c>
      <c r="GK103" s="274" t="s">
        <v>129</v>
      </c>
      <c r="GL103" s="280">
        <v>0.19148936170212766</v>
      </c>
      <c r="GM103" s="281">
        <v>0.33333333333333331</v>
      </c>
      <c r="GN103" s="281">
        <v>1.7407407407407407</v>
      </c>
      <c r="GO103" s="281">
        <v>2019</v>
      </c>
      <c r="GP103" s="281">
        <v>9</v>
      </c>
      <c r="GQ103" s="282">
        <v>47</v>
      </c>
      <c r="GS103" s="274" t="s">
        <v>797</v>
      </c>
      <c r="GT103" s="274" t="s">
        <v>129</v>
      </c>
      <c r="GU103" s="280">
        <v>0.19148936170212766</v>
      </c>
      <c r="GV103" s="281">
        <v>9</v>
      </c>
      <c r="GW103" s="281">
        <v>47</v>
      </c>
      <c r="GX103" s="282">
        <v>2019</v>
      </c>
      <c r="GZ103" s="40" t="s">
        <v>1096</v>
      </c>
      <c r="HA103" s="44">
        <v>39</v>
      </c>
      <c r="HB103" s="44">
        <v>131</v>
      </c>
      <c r="HC103" s="44">
        <v>127</v>
      </c>
      <c r="HD103" s="44">
        <v>285</v>
      </c>
      <c r="HE103" s="44">
        <v>189</v>
      </c>
      <c r="HF103" s="44">
        <v>282</v>
      </c>
      <c r="HG103" s="44">
        <v>166</v>
      </c>
      <c r="HH103" s="44">
        <v>416</v>
      </c>
      <c r="HI103" s="44">
        <v>75</v>
      </c>
      <c r="HJ103" s="44">
        <v>0.29770992366412213</v>
      </c>
      <c r="HK103" s="44">
        <v>0.39903846153846156</v>
      </c>
      <c r="HL103" s="44">
        <v>0.67021276595744683</v>
      </c>
      <c r="HM103" s="44">
        <v>0.52</v>
      </c>
      <c r="HN103" s="44">
        <v>1.7466666666666666</v>
      </c>
      <c r="HO103" s="44">
        <v>2.2133333333333334</v>
      </c>
      <c r="HP103" s="44">
        <v>5.5466666666666669</v>
      </c>
      <c r="HQ103" s="44">
        <v>2.52</v>
      </c>
      <c r="HR103" s="44">
        <v>3.76</v>
      </c>
      <c r="HS103"/>
      <c r="HT103"/>
      <c r="HU103"/>
      <c r="HV103"/>
      <c r="IB103" s="40" t="s">
        <v>452</v>
      </c>
      <c r="IC103" s="44">
        <v>0.27</v>
      </c>
      <c r="ID103" s="44">
        <v>2.25</v>
      </c>
      <c r="IE103" s="44">
        <v>8.3333333333333339</v>
      </c>
      <c r="IF103" s="44">
        <v>12</v>
      </c>
      <c r="IG103" s="44">
        <v>27</v>
      </c>
      <c r="IH103" s="44">
        <v>100</v>
      </c>
      <c r="IR103" s="40" t="s">
        <v>256</v>
      </c>
      <c r="IS103" s="40" t="s">
        <v>129</v>
      </c>
      <c r="IT103" s="44">
        <v>0.42168674698795183</v>
      </c>
      <c r="IU103" s="44">
        <v>2.5925925925925926</v>
      </c>
      <c r="IV103" s="44">
        <v>6.1481481481481479</v>
      </c>
      <c r="IW103" s="44">
        <v>27</v>
      </c>
      <c r="IX103" s="44">
        <v>2016</v>
      </c>
      <c r="IY103" s="44">
        <v>70</v>
      </c>
      <c r="IZ103" s="44">
        <v>166</v>
      </c>
      <c r="JB103" s="40" t="s">
        <v>262</v>
      </c>
      <c r="JC103" s="40" t="s">
        <v>130</v>
      </c>
      <c r="JD103" s="44">
        <v>0.40384615384615385</v>
      </c>
      <c r="JE103" s="44">
        <v>1.5555555555555556</v>
      </c>
      <c r="JF103" s="44">
        <v>3.8518518518518516</v>
      </c>
      <c r="JG103" s="44">
        <v>2016</v>
      </c>
      <c r="JH103" s="44">
        <v>42</v>
      </c>
      <c r="JI103" s="44">
        <v>104</v>
      </c>
      <c r="JL103" s="40" t="s">
        <v>497</v>
      </c>
      <c r="JM103" s="40" t="s">
        <v>475</v>
      </c>
      <c r="JN103" s="44">
        <v>0</v>
      </c>
      <c r="JO103" s="44">
        <v>0</v>
      </c>
      <c r="JP103" s="44">
        <v>0.16666666666666666</v>
      </c>
      <c r="JQ103" s="44">
        <v>2009</v>
      </c>
      <c r="JR103" s="44">
        <v>12</v>
      </c>
      <c r="JS103" s="44"/>
      <c r="JT103" s="44">
        <v>2</v>
      </c>
      <c r="JV103" s="40" t="s">
        <v>936</v>
      </c>
      <c r="JW103" s="40" t="s">
        <v>937</v>
      </c>
      <c r="JX103" s="44">
        <v>0.54838709677419351</v>
      </c>
      <c r="JY103" s="44">
        <v>0.89473684210526316</v>
      </c>
      <c r="JZ103" s="44">
        <v>1.631578947368421</v>
      </c>
      <c r="KA103" s="44">
        <v>1999</v>
      </c>
      <c r="KB103" s="44">
        <v>17</v>
      </c>
      <c r="KC103" s="44">
        <v>31</v>
      </c>
      <c r="KF103" s="40" t="s">
        <v>1092</v>
      </c>
      <c r="KG103" s="61">
        <v>2.8363636363636364</v>
      </c>
      <c r="KH103" s="44">
        <v>18</v>
      </c>
      <c r="KJ103"/>
      <c r="KK103"/>
      <c r="KL103"/>
      <c r="KM103"/>
      <c r="KN103"/>
      <c r="KO103"/>
      <c r="KQ103"/>
      <c r="KR103"/>
      <c r="KS103"/>
      <c r="KT103"/>
      <c r="KU103"/>
      <c r="KV103"/>
      <c r="KX103"/>
      <c r="KY103"/>
      <c r="KZ103"/>
      <c r="LA103"/>
      <c r="LB103"/>
      <c r="LC103"/>
      <c r="LD103"/>
    </row>
    <row r="104" spans="1:316" ht="15">
      <c r="A104" s="74" t="s">
        <v>321</v>
      </c>
      <c r="B104" s="74">
        <v>2013</v>
      </c>
      <c r="C104" s="74">
        <v>2016</v>
      </c>
      <c r="D104" s="89" t="str">
        <f t="shared" si="18"/>
        <v>Doug Williams, 2016</v>
      </c>
      <c r="E104" s="89" t="str">
        <f t="shared" si="19"/>
        <v>Doug Williams, 2016-2013</v>
      </c>
      <c r="F104" s="74">
        <v>9</v>
      </c>
      <c r="G104" s="74">
        <v>0</v>
      </c>
      <c r="H104" s="74">
        <v>1</v>
      </c>
      <c r="I104" s="75">
        <v>0</v>
      </c>
      <c r="J104" s="74">
        <v>1</v>
      </c>
      <c r="K104" s="74">
        <v>5</v>
      </c>
      <c r="L104" s="75">
        <v>0.2</v>
      </c>
      <c r="M104" s="74">
        <v>0</v>
      </c>
      <c r="N104" s="74">
        <v>0</v>
      </c>
      <c r="O104" s="75" t="s">
        <v>120</v>
      </c>
      <c r="P104" s="74">
        <v>2</v>
      </c>
      <c r="Q104" s="74">
        <v>1</v>
      </c>
      <c r="R104" s="74">
        <v>4</v>
      </c>
      <c r="S104" s="74">
        <v>5</v>
      </c>
      <c r="T104" s="74">
        <v>1</v>
      </c>
      <c r="U104" s="74">
        <v>1</v>
      </c>
      <c r="V104" s="74">
        <v>1</v>
      </c>
      <c r="W104" s="74">
        <v>2</v>
      </c>
      <c r="X104" s="74">
        <v>0</v>
      </c>
      <c r="Y104" s="76">
        <v>0.22222222222222221</v>
      </c>
      <c r="Z104" s="76">
        <v>0.1111111111111111</v>
      </c>
      <c r="AA104" s="76">
        <v>0.44444444444444442</v>
      </c>
      <c r="AB104" s="76">
        <v>0.55555555555555558</v>
      </c>
      <c r="AC104" s="76">
        <v>0.1111111111111111</v>
      </c>
      <c r="AD104" s="76">
        <v>0.1111111111111111</v>
      </c>
      <c r="AE104" s="76">
        <v>0.1111111111111111</v>
      </c>
      <c r="AF104" s="76">
        <v>0.22222222222222221</v>
      </c>
      <c r="AG104" s="76">
        <v>0</v>
      </c>
      <c r="AH104" s="69">
        <f t="shared" si="20"/>
        <v>0.1111111111111111</v>
      </c>
      <c r="AI104" s="69">
        <f t="shared" si="21"/>
        <v>0</v>
      </c>
      <c r="AJ104" s="70">
        <f t="shared" si="22"/>
        <v>0.16666666666666666</v>
      </c>
      <c r="AK104" s="69">
        <f t="shared" si="23"/>
        <v>0.66666666666666663</v>
      </c>
      <c r="AM104" s="40" t="s">
        <v>973</v>
      </c>
      <c r="AN104" s="40" t="s">
        <v>968</v>
      </c>
      <c r="AO104" s="61">
        <v>6.7391304347826084</v>
      </c>
      <c r="AP104" s="62">
        <v>0.5074626865671642</v>
      </c>
      <c r="AQ104" s="62">
        <v>0.48648648648648651</v>
      </c>
      <c r="AR104" s="44">
        <v>23</v>
      </c>
      <c r="AS104" s="44">
        <v>1998</v>
      </c>
      <c r="AU104" s="40" t="s">
        <v>973</v>
      </c>
      <c r="AV104" s="40" t="s">
        <v>968</v>
      </c>
      <c r="AW104" s="44">
        <v>155</v>
      </c>
      <c r="AX104" s="44">
        <v>0.5074626865671642</v>
      </c>
      <c r="AY104" s="44">
        <v>0.48648648648648651</v>
      </c>
      <c r="AZ104" s="44">
        <v>23</v>
      </c>
      <c r="BA104" s="44">
        <v>1998</v>
      </c>
      <c r="BC104" s="40" t="s">
        <v>1348</v>
      </c>
      <c r="BD104" s="44">
        <v>1.1666666666666667</v>
      </c>
      <c r="BE104" s="44">
        <v>0.29166666666666669</v>
      </c>
      <c r="BF104" s="44" t="e">
        <v>#DIV/0!</v>
      </c>
      <c r="BG104" s="44">
        <v>18</v>
      </c>
      <c r="BH104" s="44">
        <v>21</v>
      </c>
      <c r="BJ104" s="40" t="s">
        <v>1093</v>
      </c>
      <c r="BK104" s="44">
        <v>29</v>
      </c>
      <c r="BL104" s="44">
        <v>0.30555555555555558</v>
      </c>
      <c r="BM104" s="44">
        <v>0.31818181818181818</v>
      </c>
      <c r="BN104" s="44">
        <v>15</v>
      </c>
      <c r="BP104" s="40" t="s">
        <v>1134</v>
      </c>
      <c r="BQ104" s="40" t="s">
        <v>1096</v>
      </c>
      <c r="BR104" s="44">
        <v>3.4782608695652173</v>
      </c>
      <c r="BS104" s="44">
        <v>0.65217391304347827</v>
      </c>
      <c r="BT104" s="44">
        <v>2.8260869565217392</v>
      </c>
      <c r="BU104" s="44">
        <v>23</v>
      </c>
      <c r="BV104" s="44">
        <v>1993</v>
      </c>
      <c r="BX104" s="40" t="s">
        <v>1160</v>
      </c>
      <c r="BY104" s="40" t="s">
        <v>1155</v>
      </c>
      <c r="BZ104" s="44">
        <v>82</v>
      </c>
      <c r="CA104" s="44">
        <v>45</v>
      </c>
      <c r="CB104" s="44">
        <v>37</v>
      </c>
      <c r="CC104" s="44">
        <v>21</v>
      </c>
      <c r="CD104" s="44">
        <v>1992</v>
      </c>
      <c r="CF104" s="40" t="s">
        <v>681</v>
      </c>
      <c r="CG104" s="44">
        <v>0.84615384615384615</v>
      </c>
      <c r="CH104" s="44">
        <v>0.30769230769230771</v>
      </c>
      <c r="CI104" s="44">
        <v>0.53846153846153844</v>
      </c>
      <c r="CJ104" s="44">
        <v>13</v>
      </c>
      <c r="CK104" s="44">
        <v>11</v>
      </c>
      <c r="CL104" s="44">
        <v>4</v>
      </c>
      <c r="CM104" s="44">
        <v>7</v>
      </c>
      <c r="CO104" s="40" t="s">
        <v>473</v>
      </c>
      <c r="CP104" s="44">
        <v>20</v>
      </c>
      <c r="CQ104" s="44">
        <v>8</v>
      </c>
      <c r="CR104" s="44">
        <v>12</v>
      </c>
      <c r="CS104" s="44">
        <v>24</v>
      </c>
      <c r="CU104" s="40" t="s">
        <v>449</v>
      </c>
      <c r="CV104" s="40" t="s">
        <v>446</v>
      </c>
      <c r="CW104" s="44">
        <v>1.5294117647058822</v>
      </c>
      <c r="CX104" s="44">
        <v>2.2352941176470589</v>
      </c>
      <c r="CY104" s="44">
        <v>17</v>
      </c>
      <c r="CZ104" s="44">
        <v>2010</v>
      </c>
      <c r="DB104" s="40" t="s">
        <v>540</v>
      </c>
      <c r="DC104" s="40" t="s">
        <v>129</v>
      </c>
      <c r="DD104" s="44">
        <v>35</v>
      </c>
      <c r="DE104" s="44">
        <v>38</v>
      </c>
      <c r="DF104" s="44">
        <v>16</v>
      </c>
      <c r="DG104" s="44">
        <v>2017</v>
      </c>
      <c r="DI104" s="40" t="s">
        <v>999</v>
      </c>
      <c r="DJ104" s="44">
        <v>0.26666666666666666</v>
      </c>
      <c r="DK104" s="44">
        <v>0.4</v>
      </c>
      <c r="DL104" s="44">
        <v>15</v>
      </c>
      <c r="DM104" s="44">
        <v>4</v>
      </c>
      <c r="DN104" s="44">
        <v>6</v>
      </c>
      <c r="DP104" s="40" t="s">
        <v>1067</v>
      </c>
      <c r="DQ104" s="44">
        <v>6</v>
      </c>
      <c r="DR104" s="44">
        <v>10</v>
      </c>
      <c r="DS104" s="44">
        <v>30</v>
      </c>
      <c r="DU104" s="40" t="s">
        <v>1281</v>
      </c>
      <c r="DV104" s="40" t="s">
        <v>792</v>
      </c>
      <c r="DW104" s="44">
        <v>1.28</v>
      </c>
      <c r="DX104" s="44">
        <v>1.4</v>
      </c>
      <c r="DY104" s="44">
        <v>25</v>
      </c>
      <c r="DZ104" s="44">
        <v>2022</v>
      </c>
      <c r="EB104" s="40" t="s">
        <v>977</v>
      </c>
      <c r="EC104" s="40" t="s">
        <v>964</v>
      </c>
      <c r="ED104" s="44">
        <v>29</v>
      </c>
      <c r="EE104" s="44"/>
      <c r="EF104" s="44">
        <v>23</v>
      </c>
      <c r="EG104" s="44">
        <v>1998</v>
      </c>
      <c r="EI104" s="40" t="s">
        <v>251</v>
      </c>
      <c r="EJ104" s="44">
        <v>0.26666666666666666</v>
      </c>
      <c r="EK104" s="44">
        <v>0.61333333333333329</v>
      </c>
      <c r="EL104" s="44">
        <v>75</v>
      </c>
      <c r="EM104" s="44">
        <v>20</v>
      </c>
      <c r="EN104" s="44">
        <v>46</v>
      </c>
      <c r="EP104" s="40" t="s">
        <v>1067</v>
      </c>
      <c r="EQ104" s="44">
        <v>7</v>
      </c>
      <c r="ER104" s="44"/>
      <c r="ES104" s="44">
        <v>30</v>
      </c>
      <c r="ET104"/>
      <c r="EU104" s="40" t="s">
        <v>447</v>
      </c>
      <c r="EV104" s="40" t="s">
        <v>448</v>
      </c>
      <c r="EW104" s="44">
        <v>0</v>
      </c>
      <c r="EX104" s="44">
        <v>0.17647058823529413</v>
      </c>
      <c r="EY104" s="44">
        <v>17</v>
      </c>
      <c r="EZ104" s="44">
        <v>2011</v>
      </c>
      <c r="FB104" s="40" t="s">
        <v>1233</v>
      </c>
      <c r="FC104" s="40" t="s">
        <v>753</v>
      </c>
      <c r="FD104" s="44"/>
      <c r="FE104" s="44">
        <v>14</v>
      </c>
      <c r="FF104" s="44">
        <v>17</v>
      </c>
      <c r="FG104" s="44">
        <v>2020</v>
      </c>
      <c r="FI104" s="40" t="s">
        <v>944</v>
      </c>
      <c r="FJ104" s="44">
        <v>0</v>
      </c>
      <c r="FK104" s="44">
        <v>0</v>
      </c>
      <c r="FL104" s="44">
        <v>11</v>
      </c>
      <c r="FM104" s="44"/>
      <c r="FN104" s="44"/>
      <c r="FO104"/>
      <c r="FP104" s="40" t="s">
        <v>454</v>
      </c>
      <c r="FQ104" s="44"/>
      <c r="FR104" s="44"/>
      <c r="FS104" s="44">
        <v>36</v>
      </c>
      <c r="FU104" s="274" t="s">
        <v>800</v>
      </c>
      <c r="FV104" s="274" t="s">
        <v>733</v>
      </c>
      <c r="FW104" s="294">
        <v>0.28260869565217389</v>
      </c>
      <c r="FX104" s="281">
        <v>1.7037037037037037</v>
      </c>
      <c r="FY104" s="281">
        <v>0.48148148148148145</v>
      </c>
      <c r="FZ104" s="281">
        <v>27</v>
      </c>
      <c r="GA104" s="281">
        <v>2019</v>
      </c>
      <c r="GB104" s="281">
        <v>13</v>
      </c>
      <c r="GC104" s="282">
        <v>46</v>
      </c>
      <c r="GJ104" s="274" t="s">
        <v>1039</v>
      </c>
      <c r="GK104" s="274" t="s">
        <v>1003</v>
      </c>
      <c r="GL104" s="280">
        <v>0.1891891891891892</v>
      </c>
      <c r="GM104" s="281">
        <v>0.31818181818181818</v>
      </c>
      <c r="GN104" s="281">
        <v>1.6818181818181819</v>
      </c>
      <c r="GO104" s="281">
        <v>1996</v>
      </c>
      <c r="GP104" s="281">
        <v>7</v>
      </c>
      <c r="GQ104" s="282">
        <v>37</v>
      </c>
      <c r="GS104" s="274" t="s">
        <v>1039</v>
      </c>
      <c r="GT104" s="274" t="s">
        <v>1003</v>
      </c>
      <c r="GU104" s="280">
        <v>0.1891891891891892</v>
      </c>
      <c r="GV104" s="281">
        <v>7</v>
      </c>
      <c r="GW104" s="281">
        <v>37</v>
      </c>
      <c r="GX104" s="282">
        <v>1996</v>
      </c>
      <c r="GZ104" s="40" t="s">
        <v>1097</v>
      </c>
      <c r="HA104" s="44">
        <v>2</v>
      </c>
      <c r="HB104" s="44">
        <v>16</v>
      </c>
      <c r="HC104" s="44">
        <v>109</v>
      </c>
      <c r="HD104" s="44">
        <v>232</v>
      </c>
      <c r="HE104" s="44">
        <v>49</v>
      </c>
      <c r="HF104" s="44">
        <v>74</v>
      </c>
      <c r="HG104" s="44">
        <v>111</v>
      </c>
      <c r="HH104" s="44">
        <v>248</v>
      </c>
      <c r="HI104" s="44">
        <v>45</v>
      </c>
      <c r="HJ104" s="44">
        <v>0.125</v>
      </c>
      <c r="HK104" s="44">
        <v>0.44758064516129031</v>
      </c>
      <c r="HL104" s="44">
        <v>0.66216216216216217</v>
      </c>
      <c r="HM104" s="44">
        <v>4.4444444444444446E-2</v>
      </c>
      <c r="HN104" s="44">
        <v>0.35555555555555557</v>
      </c>
      <c r="HO104" s="44">
        <v>2.4666666666666668</v>
      </c>
      <c r="HP104" s="44">
        <v>5.5111111111111111</v>
      </c>
      <c r="HQ104" s="44">
        <v>1.0888888888888888</v>
      </c>
      <c r="HR104" s="44">
        <v>1.6444444444444444</v>
      </c>
      <c r="HS104"/>
      <c r="HT104"/>
      <c r="HU104"/>
      <c r="HV104"/>
      <c r="IB104" s="40" t="s">
        <v>330</v>
      </c>
      <c r="IC104" s="44">
        <v>0.26293103448275862</v>
      </c>
      <c r="ID104" s="44">
        <v>0.78205128205128205</v>
      </c>
      <c r="IE104" s="44">
        <v>2.9743589743589745</v>
      </c>
      <c r="IF104" s="44">
        <v>78</v>
      </c>
      <c r="IG104" s="44">
        <v>61</v>
      </c>
      <c r="IH104" s="44">
        <v>232</v>
      </c>
      <c r="IR104" s="40" t="s">
        <v>1184</v>
      </c>
      <c r="IS104" s="40" t="s">
        <v>1179</v>
      </c>
      <c r="IT104" s="44">
        <v>0.42056074766355139</v>
      </c>
      <c r="IU104" s="44">
        <v>4.5</v>
      </c>
      <c r="IV104" s="44">
        <v>10.7</v>
      </c>
      <c r="IW104" s="44">
        <v>20</v>
      </c>
      <c r="IX104" s="44">
        <v>1991</v>
      </c>
      <c r="IY104" s="44">
        <v>90</v>
      </c>
      <c r="IZ104" s="44">
        <v>214</v>
      </c>
      <c r="JB104" s="40" t="s">
        <v>1164</v>
      </c>
      <c r="JC104" s="40" t="s">
        <v>1096</v>
      </c>
      <c r="JD104" s="44">
        <v>0.40384615384615385</v>
      </c>
      <c r="JE104" s="44">
        <v>1</v>
      </c>
      <c r="JF104" s="44">
        <v>2.4761904761904763</v>
      </c>
      <c r="JG104" s="44">
        <v>1992</v>
      </c>
      <c r="JH104" s="44">
        <v>21</v>
      </c>
      <c r="JI104" s="44">
        <v>52</v>
      </c>
      <c r="JL104" s="40" t="s">
        <v>494</v>
      </c>
      <c r="JM104" s="40" t="s">
        <v>465</v>
      </c>
      <c r="JN104" s="44">
        <v>0.7</v>
      </c>
      <c r="JO104" s="44">
        <v>0.36842105263157893</v>
      </c>
      <c r="JP104" s="44">
        <v>0.52631578947368418</v>
      </c>
      <c r="JQ104" s="44">
        <v>2009</v>
      </c>
      <c r="JR104" s="44">
        <v>19</v>
      </c>
      <c r="JS104" s="44">
        <v>7</v>
      </c>
      <c r="JT104" s="44">
        <v>10</v>
      </c>
      <c r="JV104" s="40" t="s">
        <v>347</v>
      </c>
      <c r="JW104" s="40" t="s">
        <v>279</v>
      </c>
      <c r="JX104" s="44">
        <v>0.546875</v>
      </c>
      <c r="JY104" s="44">
        <v>1.2068965517241379</v>
      </c>
      <c r="JZ104" s="44">
        <v>2.2068965517241379</v>
      </c>
      <c r="KA104" s="44">
        <v>2014</v>
      </c>
      <c r="KB104" s="44">
        <v>35</v>
      </c>
      <c r="KC104" s="44">
        <v>64</v>
      </c>
      <c r="KF104" s="40" t="s">
        <v>456</v>
      </c>
      <c r="KG104" s="61">
        <v>2.4166666666666665</v>
      </c>
      <c r="KH104" s="44">
        <v>39</v>
      </c>
      <c r="KJ104"/>
      <c r="KK104"/>
      <c r="KL104"/>
      <c r="KM104"/>
      <c r="KN104"/>
      <c r="KO104"/>
      <c r="KQ104"/>
      <c r="KR104"/>
      <c r="KS104"/>
      <c r="KT104"/>
      <c r="KU104"/>
      <c r="KV104"/>
      <c r="KX104"/>
      <c r="KY104"/>
      <c r="KZ104"/>
      <c r="LA104"/>
      <c r="LB104"/>
      <c r="LC104"/>
      <c r="LD104"/>
    </row>
    <row r="105" spans="1:316" ht="15">
      <c r="A105" s="74" t="s">
        <v>339</v>
      </c>
      <c r="B105" s="74">
        <v>2012</v>
      </c>
      <c r="C105" s="74">
        <v>2015</v>
      </c>
      <c r="D105" s="89" t="str">
        <f t="shared" si="18"/>
        <v>Colton Pierce, 2015</v>
      </c>
      <c r="E105" s="89" t="str">
        <f t="shared" si="19"/>
        <v>Colton Pierce, 2015-2012</v>
      </c>
      <c r="F105" s="74">
        <v>30</v>
      </c>
      <c r="G105" s="74"/>
      <c r="H105" s="74"/>
      <c r="I105" s="75" t="e">
        <f t="shared" ref="I105:I168" si="24">G105/H105</f>
        <v>#DIV/0!</v>
      </c>
      <c r="J105" s="74"/>
      <c r="K105" s="74"/>
      <c r="L105" s="75" t="e">
        <f t="shared" ref="L105:L168" si="25">J105/K105</f>
        <v>#DIV/0!</v>
      </c>
      <c r="M105" s="74"/>
      <c r="N105" s="74"/>
      <c r="O105" s="75" t="e">
        <f t="shared" ref="O105:O168" si="26">M105/N105</f>
        <v>#DIV/0!</v>
      </c>
      <c r="P105" s="92">
        <v>5</v>
      </c>
      <c r="Q105" s="74"/>
      <c r="R105" s="74"/>
      <c r="S105" s="74"/>
      <c r="T105" s="74"/>
      <c r="U105" s="74"/>
      <c r="V105" s="74"/>
      <c r="W105" s="74"/>
      <c r="X105" s="74"/>
      <c r="Y105" s="76">
        <f t="shared" ref="Y105:Y168" si="27">P105/F105</f>
        <v>0.16666666666666666</v>
      </c>
      <c r="Z105" s="76">
        <f t="shared" ref="Z105:Z168" si="28">Q105/F105</f>
        <v>0</v>
      </c>
      <c r="AA105" s="76">
        <f t="shared" ref="AA105:AA168" si="29">R105/F105</f>
        <v>0</v>
      </c>
      <c r="AB105" s="76">
        <f t="shared" ref="AB105:AB168" si="30">S105/F105</f>
        <v>0</v>
      </c>
      <c r="AC105" s="76">
        <f t="shared" ref="AC105:AC168" si="31">T105/F105</f>
        <v>0</v>
      </c>
      <c r="AD105" s="76">
        <f t="shared" ref="AD105:AD168" si="32">U105/F105</f>
        <v>0</v>
      </c>
      <c r="AE105" s="76">
        <f t="shared" ref="AE105:AE168" si="33">V105/F105</f>
        <v>0</v>
      </c>
      <c r="AF105" s="76">
        <f t="shared" ref="AF105:AF168" si="34">W105/F105</f>
        <v>0</v>
      </c>
      <c r="AG105" s="76">
        <f t="shared" ref="AG105:AG168" si="35">X105/F105</f>
        <v>0</v>
      </c>
      <c r="AH105" s="69">
        <f t="shared" si="20"/>
        <v>0</v>
      </c>
      <c r="AI105" s="69">
        <f t="shared" si="21"/>
        <v>0</v>
      </c>
      <c r="AJ105" s="70">
        <f t="shared" si="22"/>
        <v>0</v>
      </c>
      <c r="AK105" s="69">
        <f t="shared" si="23"/>
        <v>0</v>
      </c>
      <c r="AM105" s="40" t="s">
        <v>481</v>
      </c>
      <c r="AN105" s="40" t="s">
        <v>464</v>
      </c>
      <c r="AO105" s="61">
        <v>6.72</v>
      </c>
      <c r="AP105" s="62">
        <v>0.27835051546391754</v>
      </c>
      <c r="AQ105" s="62">
        <v>0.65517241379310343</v>
      </c>
      <c r="AR105" s="44">
        <v>25</v>
      </c>
      <c r="AS105" s="44">
        <v>2008</v>
      </c>
      <c r="AU105" s="40" t="s">
        <v>928</v>
      </c>
      <c r="AV105" s="40" t="s">
        <v>345</v>
      </c>
      <c r="AW105" s="44">
        <v>155</v>
      </c>
      <c r="AX105" s="44">
        <v>0</v>
      </c>
      <c r="AY105" s="44" t="e">
        <v>#DIV/0!</v>
      </c>
      <c r="AZ105" s="44">
        <v>30</v>
      </c>
      <c r="BA105" s="44">
        <v>2012</v>
      </c>
      <c r="BC105" s="40" t="s">
        <v>689</v>
      </c>
      <c r="BD105" s="44">
        <v>1.1538461538461537</v>
      </c>
      <c r="BE105" s="44">
        <v>0.27272727272727271</v>
      </c>
      <c r="BF105" s="44">
        <v>0.5</v>
      </c>
      <c r="BG105" s="44">
        <v>13</v>
      </c>
      <c r="BH105" s="44">
        <v>15</v>
      </c>
      <c r="BJ105" s="40" t="s">
        <v>1235</v>
      </c>
      <c r="BK105" s="44">
        <v>28</v>
      </c>
      <c r="BL105" s="44">
        <v>0.36842105263157893</v>
      </c>
      <c r="BM105" s="44">
        <v>0</v>
      </c>
      <c r="BN105" s="44">
        <v>47</v>
      </c>
      <c r="BP105" s="40" t="s">
        <v>477</v>
      </c>
      <c r="BQ105" s="40" t="s">
        <v>464</v>
      </c>
      <c r="BR105" s="44">
        <v>3.4117647058823528</v>
      </c>
      <c r="BS105" s="44">
        <v>0.52941176470588236</v>
      </c>
      <c r="BT105" s="44">
        <v>2.8823529411764706</v>
      </c>
      <c r="BU105" s="44">
        <v>17</v>
      </c>
      <c r="BV105" s="44">
        <v>2009</v>
      </c>
      <c r="BX105" s="40" t="s">
        <v>973</v>
      </c>
      <c r="BY105" s="40" t="s">
        <v>968</v>
      </c>
      <c r="BZ105" s="44">
        <v>81</v>
      </c>
      <c r="CA105" s="44">
        <v>20</v>
      </c>
      <c r="CB105" s="44">
        <v>61</v>
      </c>
      <c r="CC105" s="44">
        <v>23</v>
      </c>
      <c r="CD105" s="44">
        <v>1998</v>
      </c>
      <c r="CF105" s="40" t="s">
        <v>473</v>
      </c>
      <c r="CG105" s="44">
        <v>0.83333333333333337</v>
      </c>
      <c r="CH105" s="44">
        <v>0.33333333333333331</v>
      </c>
      <c r="CI105" s="44">
        <v>0.5</v>
      </c>
      <c r="CJ105" s="44">
        <v>24</v>
      </c>
      <c r="CK105" s="44">
        <v>20</v>
      </c>
      <c r="CL105" s="44">
        <v>8</v>
      </c>
      <c r="CM105" s="44">
        <v>12</v>
      </c>
      <c r="CO105" s="40" t="s">
        <v>684</v>
      </c>
      <c r="CP105" s="44">
        <v>19</v>
      </c>
      <c r="CQ105" s="44">
        <v>8</v>
      </c>
      <c r="CR105" s="44">
        <v>11</v>
      </c>
      <c r="CS105" s="44">
        <v>39</v>
      </c>
      <c r="CU105" s="40" t="s">
        <v>1032</v>
      </c>
      <c r="CV105" s="40" t="s">
        <v>1000</v>
      </c>
      <c r="CW105" s="44">
        <v>1.5</v>
      </c>
      <c r="CX105" s="44">
        <v>1.5</v>
      </c>
      <c r="CY105" s="44">
        <v>22</v>
      </c>
      <c r="CZ105" s="44">
        <v>1996</v>
      </c>
      <c r="DB105" s="40" t="s">
        <v>1101</v>
      </c>
      <c r="DC105" s="40" t="s">
        <v>1092</v>
      </c>
      <c r="DD105" s="44">
        <v>34</v>
      </c>
      <c r="DE105" s="44">
        <v>18</v>
      </c>
      <c r="DF105" s="44">
        <v>11</v>
      </c>
      <c r="DG105" s="44">
        <v>1995</v>
      </c>
      <c r="DI105" s="40" t="s">
        <v>345</v>
      </c>
      <c r="DJ105" s="44">
        <v>0.25</v>
      </c>
      <c r="DK105" s="44">
        <v>0.92105263157894735</v>
      </c>
      <c r="DL105" s="44">
        <v>76</v>
      </c>
      <c r="DM105" s="44">
        <v>19</v>
      </c>
      <c r="DN105" s="44">
        <v>70</v>
      </c>
      <c r="DP105" s="40" t="s">
        <v>967</v>
      </c>
      <c r="DQ105" s="44">
        <v>6</v>
      </c>
      <c r="DR105" s="44">
        <v>7</v>
      </c>
      <c r="DS105" s="44">
        <v>11</v>
      </c>
      <c r="DU105" s="40" t="s">
        <v>332</v>
      </c>
      <c r="DV105" s="40" t="s">
        <v>333</v>
      </c>
      <c r="DW105" s="44">
        <v>1.2758620689655173</v>
      </c>
      <c r="DX105" s="44">
        <v>0.86206896551724133</v>
      </c>
      <c r="DY105" s="44">
        <v>29</v>
      </c>
      <c r="DZ105" s="44">
        <v>2013</v>
      </c>
      <c r="EB105" s="40" t="s">
        <v>800</v>
      </c>
      <c r="EC105" s="40" t="s">
        <v>733</v>
      </c>
      <c r="ED105" s="44">
        <v>29</v>
      </c>
      <c r="EE105" s="44">
        <v>57</v>
      </c>
      <c r="EF105" s="44">
        <v>27</v>
      </c>
      <c r="EG105" s="44">
        <v>2019</v>
      </c>
      <c r="EI105" s="40" t="s">
        <v>680</v>
      </c>
      <c r="EJ105" s="44">
        <v>0.25</v>
      </c>
      <c r="EK105" s="44">
        <v>0.75</v>
      </c>
      <c r="EL105" s="44">
        <v>12</v>
      </c>
      <c r="EM105" s="44">
        <v>3</v>
      </c>
      <c r="EN105" s="44">
        <v>9</v>
      </c>
      <c r="EP105" s="40" t="s">
        <v>753</v>
      </c>
      <c r="EQ105" s="44">
        <v>7</v>
      </c>
      <c r="ER105" s="44">
        <v>20</v>
      </c>
      <c r="ES105" s="44">
        <v>35</v>
      </c>
      <c r="ET105"/>
      <c r="EU105" s="40" t="s">
        <v>497</v>
      </c>
      <c r="EV105" s="40" t="s">
        <v>475</v>
      </c>
      <c r="EW105" s="44">
        <v>0</v>
      </c>
      <c r="EX105" s="44">
        <v>0.25</v>
      </c>
      <c r="EY105" s="44">
        <v>12</v>
      </c>
      <c r="EZ105" s="44">
        <v>2009</v>
      </c>
      <c r="FB105" s="40" t="s">
        <v>497</v>
      </c>
      <c r="FC105" s="40" t="s">
        <v>475</v>
      </c>
      <c r="FD105" s="44"/>
      <c r="FE105" s="44">
        <v>3</v>
      </c>
      <c r="FF105" s="44">
        <v>12</v>
      </c>
      <c r="FG105" s="44">
        <v>2009</v>
      </c>
      <c r="FI105" s="40" t="s">
        <v>1094</v>
      </c>
      <c r="FJ105" s="44">
        <v>0</v>
      </c>
      <c r="FK105" s="44">
        <v>0</v>
      </c>
      <c r="FL105" s="44">
        <v>51</v>
      </c>
      <c r="FM105" s="44"/>
      <c r="FN105" s="44"/>
      <c r="FO105"/>
      <c r="FP105" s="40" t="s">
        <v>1094</v>
      </c>
      <c r="FQ105" s="44"/>
      <c r="FR105" s="44"/>
      <c r="FS105" s="44">
        <v>51</v>
      </c>
      <c r="FU105" s="274" t="s">
        <v>1161</v>
      </c>
      <c r="FV105" s="274" t="s">
        <v>1154</v>
      </c>
      <c r="FW105" s="294">
        <v>0.28125</v>
      </c>
      <c r="FX105" s="281">
        <v>3.0476190476190474</v>
      </c>
      <c r="FY105" s="281">
        <v>0.8571428571428571</v>
      </c>
      <c r="FZ105" s="281">
        <v>21</v>
      </c>
      <c r="GA105" s="281">
        <v>1992</v>
      </c>
      <c r="GB105" s="281">
        <v>18</v>
      </c>
      <c r="GC105" s="282">
        <v>64</v>
      </c>
      <c r="GJ105" s="274" t="s">
        <v>1184</v>
      </c>
      <c r="GK105" s="274" t="s">
        <v>1179</v>
      </c>
      <c r="GL105" s="280">
        <v>0.18840579710144928</v>
      </c>
      <c r="GM105" s="281">
        <v>0.65</v>
      </c>
      <c r="GN105" s="281">
        <v>3.45</v>
      </c>
      <c r="GO105" s="281">
        <v>1991</v>
      </c>
      <c r="GP105" s="281">
        <v>13</v>
      </c>
      <c r="GQ105" s="282">
        <v>69</v>
      </c>
      <c r="GS105" s="274" t="s">
        <v>1184</v>
      </c>
      <c r="GT105" s="274" t="s">
        <v>1179</v>
      </c>
      <c r="GU105" s="280">
        <v>0.18840579710144928</v>
      </c>
      <c r="GV105" s="281">
        <v>13</v>
      </c>
      <c r="GW105" s="281">
        <v>69</v>
      </c>
      <c r="GX105" s="282">
        <v>1991</v>
      </c>
      <c r="GZ105" s="40" t="s">
        <v>1098</v>
      </c>
      <c r="HA105" s="44">
        <v>1</v>
      </c>
      <c r="HB105" s="44">
        <v>5</v>
      </c>
      <c r="HC105" s="44">
        <v>88</v>
      </c>
      <c r="HD105" s="44">
        <v>209</v>
      </c>
      <c r="HE105" s="44">
        <v>73</v>
      </c>
      <c r="HF105" s="44">
        <v>121</v>
      </c>
      <c r="HG105" s="44">
        <v>89</v>
      </c>
      <c r="HH105" s="44">
        <v>214</v>
      </c>
      <c r="HI105" s="44">
        <v>56</v>
      </c>
      <c r="HJ105" s="44">
        <v>0.2</v>
      </c>
      <c r="HK105" s="44">
        <v>0.41588785046728971</v>
      </c>
      <c r="HL105" s="44">
        <v>0.60330578512396693</v>
      </c>
      <c r="HM105" s="44">
        <v>1.7857142857142856E-2</v>
      </c>
      <c r="HN105" s="44">
        <v>8.9285714285714288E-2</v>
      </c>
      <c r="HO105" s="44">
        <v>1.5892857142857142</v>
      </c>
      <c r="HP105" s="44">
        <v>3.8214285714285716</v>
      </c>
      <c r="HQ105" s="44">
        <v>1.3035714285714286</v>
      </c>
      <c r="HR105" s="44">
        <v>2.1607142857142856</v>
      </c>
      <c r="HS105"/>
      <c r="HT105"/>
      <c r="HU105"/>
      <c r="HV105"/>
      <c r="IB105" s="40" t="s">
        <v>1092</v>
      </c>
      <c r="IC105" s="44">
        <v>0.2391304347826087</v>
      </c>
      <c r="ID105" s="44">
        <v>0.61111111111111116</v>
      </c>
      <c r="IE105" s="44">
        <v>2.5555555555555554</v>
      </c>
      <c r="IF105" s="44">
        <v>18</v>
      </c>
      <c r="IG105" s="44">
        <v>11</v>
      </c>
      <c r="IH105" s="44">
        <v>46</v>
      </c>
      <c r="IR105" s="40" t="s">
        <v>421</v>
      </c>
      <c r="IS105" s="40" t="s">
        <v>387</v>
      </c>
      <c r="IT105" s="44">
        <v>0.41875000000000001</v>
      </c>
      <c r="IU105" s="44">
        <v>2.7916666666666665</v>
      </c>
      <c r="IV105" s="44">
        <v>6.666666666666667</v>
      </c>
      <c r="IW105" s="44">
        <v>24</v>
      </c>
      <c r="IX105" s="44">
        <v>2007</v>
      </c>
      <c r="IY105" s="44">
        <v>67</v>
      </c>
      <c r="IZ105" s="44">
        <v>160</v>
      </c>
      <c r="JB105" s="40" t="s">
        <v>1062</v>
      </c>
      <c r="JC105" s="40" t="s">
        <v>1002</v>
      </c>
      <c r="JD105" s="44">
        <v>0.40350877192982454</v>
      </c>
      <c r="JE105" s="44">
        <v>1.3529411764705883</v>
      </c>
      <c r="JF105" s="44">
        <v>3.3529411764705883</v>
      </c>
      <c r="JG105" s="44">
        <v>1995</v>
      </c>
      <c r="JH105" s="44">
        <v>23</v>
      </c>
      <c r="JI105" s="44">
        <v>57</v>
      </c>
      <c r="JL105" s="40" t="s">
        <v>482</v>
      </c>
      <c r="JM105" s="40" t="s">
        <v>470</v>
      </c>
      <c r="JN105" s="44">
        <v>0.4</v>
      </c>
      <c r="JO105" s="44">
        <v>0.36363636363636365</v>
      </c>
      <c r="JP105" s="44">
        <v>0.90909090909090906</v>
      </c>
      <c r="JQ105" s="44">
        <v>2008</v>
      </c>
      <c r="JR105" s="44">
        <v>11</v>
      </c>
      <c r="JS105" s="44">
        <v>4</v>
      </c>
      <c r="JT105" s="44">
        <v>10</v>
      </c>
      <c r="JV105" s="40" t="s">
        <v>1343</v>
      </c>
      <c r="JW105" s="40" t="s">
        <v>1293</v>
      </c>
      <c r="JX105" s="44">
        <v>0.54545454545454541</v>
      </c>
      <c r="JY105" s="44">
        <v>0.92307692307692313</v>
      </c>
      <c r="JZ105" s="44">
        <v>1.6923076923076923</v>
      </c>
      <c r="KA105" s="44">
        <v>2023</v>
      </c>
      <c r="KB105" s="44">
        <v>24</v>
      </c>
      <c r="KC105" s="44">
        <v>44</v>
      </c>
      <c r="KF105" s="40" t="s">
        <v>252</v>
      </c>
      <c r="KG105" s="61">
        <v>2.3888888888888888</v>
      </c>
      <c r="KH105" s="44">
        <v>35</v>
      </c>
      <c r="KJ105"/>
      <c r="KK105"/>
      <c r="KL105"/>
      <c r="KM105"/>
      <c r="KN105"/>
      <c r="KO105"/>
      <c r="KQ105"/>
      <c r="KR105"/>
      <c r="KS105"/>
      <c r="KT105"/>
      <c r="KU105"/>
      <c r="KV105"/>
      <c r="KX105"/>
      <c r="KY105"/>
      <c r="KZ105"/>
      <c r="LA105"/>
      <c r="LB105"/>
      <c r="LC105"/>
      <c r="LD105"/>
    </row>
    <row r="106" spans="1:316" ht="15">
      <c r="A106" s="74" t="s">
        <v>269</v>
      </c>
      <c r="B106" s="74">
        <v>2012</v>
      </c>
      <c r="C106" s="74">
        <v>2015</v>
      </c>
      <c r="D106" s="89" t="str">
        <f t="shared" si="18"/>
        <v>Jett Materi, 2015</v>
      </c>
      <c r="E106" s="89" t="str">
        <f t="shared" si="19"/>
        <v>Jett Materi, 2015-2012</v>
      </c>
      <c r="F106" s="74">
        <v>30</v>
      </c>
      <c r="G106" s="74">
        <v>5</v>
      </c>
      <c r="H106" s="74">
        <v>9</v>
      </c>
      <c r="I106" s="75">
        <f t="shared" si="24"/>
        <v>0.55555555555555558</v>
      </c>
      <c r="J106" s="74">
        <v>3</v>
      </c>
      <c r="K106" s="74">
        <v>14</v>
      </c>
      <c r="L106" s="75">
        <f t="shared" si="25"/>
        <v>0.21428571428571427</v>
      </c>
      <c r="M106" s="74"/>
      <c r="N106" s="74"/>
      <c r="O106" s="75" t="e">
        <f t="shared" si="26"/>
        <v>#DIV/0!</v>
      </c>
      <c r="P106" s="92">
        <v>44</v>
      </c>
      <c r="Q106" s="74">
        <v>3</v>
      </c>
      <c r="R106" s="74">
        <v>1</v>
      </c>
      <c r="S106" s="74">
        <v>4</v>
      </c>
      <c r="T106" s="74"/>
      <c r="U106" s="74">
        <v>2</v>
      </c>
      <c r="V106" s="74">
        <v>1</v>
      </c>
      <c r="W106" s="74">
        <v>1</v>
      </c>
      <c r="X106" s="74">
        <v>5</v>
      </c>
      <c r="Y106" s="76">
        <f t="shared" si="27"/>
        <v>1.4666666666666666</v>
      </c>
      <c r="Z106" s="76">
        <f t="shared" si="28"/>
        <v>0.1</v>
      </c>
      <c r="AA106" s="76">
        <f t="shared" si="29"/>
        <v>3.3333333333333333E-2</v>
      </c>
      <c r="AB106" s="76">
        <f t="shared" si="30"/>
        <v>0.13333333333333333</v>
      </c>
      <c r="AC106" s="76">
        <f t="shared" si="31"/>
        <v>0</v>
      </c>
      <c r="AD106" s="76">
        <f t="shared" si="32"/>
        <v>6.6666666666666666E-2</v>
      </c>
      <c r="AE106" s="76">
        <f t="shared" si="33"/>
        <v>3.3333333333333333E-2</v>
      </c>
      <c r="AF106" s="76">
        <f t="shared" si="34"/>
        <v>3.3333333333333333E-2</v>
      </c>
      <c r="AG106" s="76">
        <f t="shared" si="35"/>
        <v>0.16666666666666666</v>
      </c>
      <c r="AH106" s="69">
        <f t="shared" si="20"/>
        <v>0.3</v>
      </c>
      <c r="AI106" s="69">
        <f t="shared" si="21"/>
        <v>0</v>
      </c>
      <c r="AJ106" s="70">
        <f t="shared" si="22"/>
        <v>0.34782608695652173</v>
      </c>
      <c r="AK106" s="69">
        <f t="shared" si="23"/>
        <v>0.76666666666666672</v>
      </c>
      <c r="AM106" s="40" t="s">
        <v>1221</v>
      </c>
      <c r="AN106" s="40" t="s">
        <v>733</v>
      </c>
      <c r="AO106" s="61">
        <v>6.6363636363636367</v>
      </c>
      <c r="AP106" s="62">
        <v>0.43846153846153846</v>
      </c>
      <c r="AQ106" s="62">
        <v>0.46031746031746029</v>
      </c>
      <c r="AR106" s="44">
        <v>22</v>
      </c>
      <c r="AS106" s="44">
        <v>2020</v>
      </c>
      <c r="AU106" s="40" t="s">
        <v>922</v>
      </c>
      <c r="AV106" s="40" t="s">
        <v>923</v>
      </c>
      <c r="AW106" s="44">
        <v>154</v>
      </c>
      <c r="AX106" s="44">
        <v>0.35416666666666669</v>
      </c>
      <c r="AY106" s="44">
        <v>0.56060606060606055</v>
      </c>
      <c r="AZ106" s="44">
        <v>20</v>
      </c>
      <c r="BA106" s="44">
        <v>1999</v>
      </c>
      <c r="BC106" s="40" t="s">
        <v>753</v>
      </c>
      <c r="BD106" s="44">
        <v>1.1428571428571428</v>
      </c>
      <c r="BE106" s="44">
        <v>0.375</v>
      </c>
      <c r="BF106" s="44">
        <v>0.33333333333333331</v>
      </c>
      <c r="BG106" s="44">
        <v>35</v>
      </c>
      <c r="BH106" s="44">
        <v>40</v>
      </c>
      <c r="BJ106" s="40" t="s">
        <v>684</v>
      </c>
      <c r="BK106" s="44">
        <v>28</v>
      </c>
      <c r="BL106" s="44">
        <v>0.23255813953488372</v>
      </c>
      <c r="BM106" s="44">
        <v>0.41666666666666669</v>
      </c>
      <c r="BN106" s="44">
        <v>39</v>
      </c>
      <c r="BP106" s="40" t="s">
        <v>1105</v>
      </c>
      <c r="BQ106" s="40" t="s">
        <v>1060</v>
      </c>
      <c r="BR106" s="44">
        <v>3.4</v>
      </c>
      <c r="BS106" s="44">
        <v>1.9</v>
      </c>
      <c r="BT106" s="44">
        <v>1.45</v>
      </c>
      <c r="BU106" s="44">
        <v>20</v>
      </c>
      <c r="BV106" s="44">
        <v>1994</v>
      </c>
      <c r="BX106" s="40" t="s">
        <v>1209</v>
      </c>
      <c r="BY106" s="40" t="s">
        <v>732</v>
      </c>
      <c r="BZ106" s="44">
        <v>80</v>
      </c>
      <c r="CA106" s="44">
        <v>22</v>
      </c>
      <c r="CB106" s="44">
        <v>58</v>
      </c>
      <c r="CC106" s="44">
        <v>26</v>
      </c>
      <c r="CD106" s="44">
        <v>2020</v>
      </c>
      <c r="CF106" s="40" t="s">
        <v>333</v>
      </c>
      <c r="CG106" s="44">
        <v>0.81081081081081086</v>
      </c>
      <c r="CH106" s="44">
        <v>0.39189189189189189</v>
      </c>
      <c r="CI106" s="44">
        <v>0.41891891891891891</v>
      </c>
      <c r="CJ106" s="44">
        <v>74</v>
      </c>
      <c r="CK106" s="44">
        <v>60</v>
      </c>
      <c r="CL106" s="44">
        <v>29</v>
      </c>
      <c r="CM106" s="44">
        <v>31</v>
      </c>
      <c r="CO106" s="40" t="s">
        <v>690</v>
      </c>
      <c r="CP106" s="44">
        <v>18</v>
      </c>
      <c r="CQ106" s="44">
        <v>4</v>
      </c>
      <c r="CR106" s="44">
        <v>14</v>
      </c>
      <c r="CS106" s="44">
        <v>20</v>
      </c>
      <c r="CU106" s="40" t="s">
        <v>1062</v>
      </c>
      <c r="CV106" s="40" t="s">
        <v>1002</v>
      </c>
      <c r="CW106" s="44">
        <v>1.4705882352941178</v>
      </c>
      <c r="CX106" s="44">
        <v>1.3529411764705883</v>
      </c>
      <c r="CY106" s="44">
        <v>17</v>
      </c>
      <c r="CZ106" s="44">
        <v>1995</v>
      </c>
      <c r="DB106" s="40" t="s">
        <v>258</v>
      </c>
      <c r="DC106" s="40" t="s">
        <v>250</v>
      </c>
      <c r="DD106" s="44">
        <v>34</v>
      </c>
      <c r="DE106" s="44">
        <v>41</v>
      </c>
      <c r="DF106" s="44">
        <v>27</v>
      </c>
      <c r="DG106" s="44">
        <v>2016</v>
      </c>
      <c r="DI106" s="40" t="s">
        <v>545</v>
      </c>
      <c r="DJ106" s="44">
        <v>0.25</v>
      </c>
      <c r="DK106" s="44">
        <v>0.32142857142857145</v>
      </c>
      <c r="DL106" s="44">
        <v>28</v>
      </c>
      <c r="DM106" s="44">
        <v>7</v>
      </c>
      <c r="DN106" s="44">
        <v>9</v>
      </c>
      <c r="DP106" s="40" t="s">
        <v>753</v>
      </c>
      <c r="DQ106" s="44">
        <v>6</v>
      </c>
      <c r="DR106" s="44">
        <v>22</v>
      </c>
      <c r="DS106" s="44">
        <v>35</v>
      </c>
      <c r="DU106" s="40" t="s">
        <v>1342</v>
      </c>
      <c r="DV106" s="40" t="s">
        <v>1266</v>
      </c>
      <c r="DW106" s="44">
        <v>1.2692307692307692</v>
      </c>
      <c r="DX106" s="44">
        <v>2</v>
      </c>
      <c r="DY106" s="44">
        <v>26</v>
      </c>
      <c r="DZ106" s="44">
        <v>2023</v>
      </c>
      <c r="EB106" s="40" t="s">
        <v>258</v>
      </c>
      <c r="EC106" s="40" t="s">
        <v>250</v>
      </c>
      <c r="ED106" s="44">
        <v>29</v>
      </c>
      <c r="EE106" s="44">
        <v>60</v>
      </c>
      <c r="EF106" s="44">
        <v>27</v>
      </c>
      <c r="EG106" s="44">
        <v>2016</v>
      </c>
      <c r="EI106" s="40" t="s">
        <v>900</v>
      </c>
      <c r="EJ106" s="44">
        <v>0.25</v>
      </c>
      <c r="EK106" s="44">
        <v>0.34090909090909088</v>
      </c>
      <c r="EL106" s="44">
        <v>44</v>
      </c>
      <c r="EM106" s="44">
        <v>11</v>
      </c>
      <c r="EN106" s="44">
        <v>15</v>
      </c>
      <c r="EP106" s="40" t="s">
        <v>545</v>
      </c>
      <c r="EQ106" s="44">
        <v>6</v>
      </c>
      <c r="ER106" s="44">
        <v>9</v>
      </c>
      <c r="ES106" s="44">
        <v>28</v>
      </c>
      <c r="ET106"/>
      <c r="EU106" s="40" t="s">
        <v>1131</v>
      </c>
      <c r="EV106" s="40" t="s">
        <v>1095</v>
      </c>
      <c r="EW106" s="44">
        <v>0</v>
      </c>
      <c r="EX106" s="44">
        <v>0</v>
      </c>
      <c r="EY106" s="44">
        <v>23</v>
      </c>
      <c r="EZ106" s="44">
        <v>1993</v>
      </c>
      <c r="FB106" s="40" t="s">
        <v>1105</v>
      </c>
      <c r="FC106" s="40" t="s">
        <v>1060</v>
      </c>
      <c r="FD106" s="44"/>
      <c r="FE106" s="44"/>
      <c r="FF106" s="44">
        <v>20</v>
      </c>
      <c r="FG106" s="44">
        <v>1994</v>
      </c>
      <c r="FI106" s="40" t="s">
        <v>939</v>
      </c>
      <c r="FJ106" s="44">
        <v>0</v>
      </c>
      <c r="FK106" s="44">
        <v>0</v>
      </c>
      <c r="FL106" s="44">
        <v>20</v>
      </c>
      <c r="FM106" s="44"/>
      <c r="FN106" s="44"/>
      <c r="FO106"/>
      <c r="FP106" s="40" t="s">
        <v>1355</v>
      </c>
      <c r="FQ106" s="44"/>
      <c r="FR106" s="44">
        <v>4</v>
      </c>
      <c r="FS106" s="44">
        <v>13</v>
      </c>
      <c r="FU106" s="274" t="s">
        <v>449</v>
      </c>
      <c r="FV106" s="274" t="s">
        <v>446</v>
      </c>
      <c r="FW106" s="294">
        <v>0.27272727272727271</v>
      </c>
      <c r="FX106" s="281">
        <v>2.5882352941176472</v>
      </c>
      <c r="FY106" s="281">
        <v>0.70588235294117652</v>
      </c>
      <c r="FZ106" s="281">
        <v>17</v>
      </c>
      <c r="GA106" s="281">
        <v>2010</v>
      </c>
      <c r="GB106" s="281">
        <v>12</v>
      </c>
      <c r="GC106" s="282">
        <v>44</v>
      </c>
      <c r="GJ106" s="274" t="s">
        <v>1160</v>
      </c>
      <c r="GK106" s="274" t="s">
        <v>1155</v>
      </c>
      <c r="GL106" s="280">
        <v>0.18421052631578946</v>
      </c>
      <c r="GM106" s="281">
        <v>0.66666666666666663</v>
      </c>
      <c r="GN106" s="281">
        <v>3.6190476190476191</v>
      </c>
      <c r="GO106" s="281">
        <v>1992</v>
      </c>
      <c r="GP106" s="281">
        <v>14</v>
      </c>
      <c r="GQ106" s="282">
        <v>76</v>
      </c>
      <c r="GS106" s="274" t="s">
        <v>1160</v>
      </c>
      <c r="GT106" s="274" t="s">
        <v>1155</v>
      </c>
      <c r="GU106" s="280">
        <v>0.18421052631578946</v>
      </c>
      <c r="GV106" s="281">
        <v>14</v>
      </c>
      <c r="GW106" s="281">
        <v>76</v>
      </c>
      <c r="GX106" s="282">
        <v>1992</v>
      </c>
      <c r="GZ106" s="40" t="s">
        <v>1095</v>
      </c>
      <c r="HA106" s="44">
        <v>130</v>
      </c>
      <c r="HB106" s="44">
        <v>333</v>
      </c>
      <c r="HC106" s="44">
        <v>127</v>
      </c>
      <c r="HD106" s="44">
        <v>359</v>
      </c>
      <c r="HE106" s="44">
        <v>195</v>
      </c>
      <c r="HF106" s="44">
        <v>300</v>
      </c>
      <c r="HG106" s="44">
        <v>257</v>
      </c>
      <c r="HH106" s="44">
        <v>692</v>
      </c>
      <c r="HI106" s="44">
        <v>76</v>
      </c>
      <c r="HJ106" s="44">
        <v>0.39039039039039036</v>
      </c>
      <c r="HK106" s="44">
        <v>0.37138728323699421</v>
      </c>
      <c r="HL106" s="44">
        <v>0.65</v>
      </c>
      <c r="HM106" s="44">
        <v>1.7105263157894737</v>
      </c>
      <c r="HN106" s="44">
        <v>4.3815789473684212</v>
      </c>
      <c r="HO106" s="44">
        <v>3.3815789473684212</v>
      </c>
      <c r="HP106" s="44">
        <v>9.1052631578947363</v>
      </c>
      <c r="HQ106" s="44">
        <v>2.5657894736842106</v>
      </c>
      <c r="HR106" s="44">
        <v>3.9473684210526314</v>
      </c>
      <c r="HS106"/>
      <c r="HT106"/>
      <c r="HU106"/>
      <c r="HV106"/>
      <c r="IB106" s="40" t="s">
        <v>684</v>
      </c>
      <c r="IC106" s="44">
        <v>0.23255813953488372</v>
      </c>
      <c r="ID106" s="44">
        <v>0.25641025641025639</v>
      </c>
      <c r="IE106" s="44">
        <v>1.1025641025641026</v>
      </c>
      <c r="IF106" s="44">
        <v>39</v>
      </c>
      <c r="IG106" s="44">
        <v>10</v>
      </c>
      <c r="IH106" s="44">
        <v>43</v>
      </c>
      <c r="IR106" s="40" t="s">
        <v>1108</v>
      </c>
      <c r="IS106" s="40" t="s">
        <v>1067</v>
      </c>
      <c r="IT106" s="44">
        <v>0.41666666666666669</v>
      </c>
      <c r="IU106" s="44">
        <v>0.35714285714285715</v>
      </c>
      <c r="IV106" s="44">
        <v>0.8571428571428571</v>
      </c>
      <c r="IW106" s="44">
        <v>14</v>
      </c>
      <c r="IX106" s="44">
        <v>1994</v>
      </c>
      <c r="IY106" s="44">
        <v>5</v>
      </c>
      <c r="IZ106" s="44">
        <v>12</v>
      </c>
      <c r="JB106" s="40" t="s">
        <v>776</v>
      </c>
      <c r="JC106" s="40" t="s">
        <v>131</v>
      </c>
      <c r="JD106" s="44">
        <v>0.40336134453781514</v>
      </c>
      <c r="JE106" s="44">
        <v>5.333333333333333</v>
      </c>
      <c r="JF106" s="44">
        <v>13.222222222222221</v>
      </c>
      <c r="JG106" s="44">
        <v>2019</v>
      </c>
      <c r="JH106" s="44">
        <v>144</v>
      </c>
      <c r="JI106" s="44">
        <v>357</v>
      </c>
      <c r="JL106" s="40" t="s">
        <v>481</v>
      </c>
      <c r="JM106" s="40" t="s">
        <v>464</v>
      </c>
      <c r="JN106" s="44">
        <v>0.65517241379310343</v>
      </c>
      <c r="JO106" s="44">
        <v>0.76</v>
      </c>
      <c r="JP106" s="44">
        <v>1.1599999999999999</v>
      </c>
      <c r="JQ106" s="44">
        <v>2008</v>
      </c>
      <c r="JR106" s="44">
        <v>25</v>
      </c>
      <c r="JS106" s="44">
        <v>19</v>
      </c>
      <c r="JT106" s="44">
        <v>29</v>
      </c>
      <c r="JV106" s="40" t="s">
        <v>1245</v>
      </c>
      <c r="JW106" s="40" t="s">
        <v>793</v>
      </c>
      <c r="JX106" s="44">
        <v>0.54545454545454541</v>
      </c>
      <c r="JY106" s="44">
        <v>0.8571428571428571</v>
      </c>
      <c r="JZ106" s="44">
        <v>1.5714285714285714</v>
      </c>
      <c r="KA106" s="44">
        <v>2021</v>
      </c>
      <c r="KB106" s="44">
        <v>18</v>
      </c>
      <c r="KC106" s="44">
        <v>33</v>
      </c>
      <c r="KF106" s="40" t="s">
        <v>684</v>
      </c>
      <c r="KG106" s="61">
        <v>2.1382783882783882</v>
      </c>
      <c r="KH106" s="44">
        <v>39</v>
      </c>
      <c r="KJ106"/>
      <c r="KK106"/>
      <c r="KL106"/>
      <c r="KM106"/>
      <c r="KN106"/>
      <c r="KO106"/>
      <c r="KQ106"/>
      <c r="KR106"/>
      <c r="KS106"/>
      <c r="KT106"/>
      <c r="KU106"/>
      <c r="KV106"/>
      <c r="KX106"/>
      <c r="KY106"/>
      <c r="KZ106"/>
      <c r="LA106"/>
      <c r="LB106"/>
      <c r="LC106"/>
      <c r="LD106"/>
    </row>
    <row r="107" spans="1:316" ht="15">
      <c r="A107" s="74" t="s">
        <v>317</v>
      </c>
      <c r="B107" s="74">
        <v>2012</v>
      </c>
      <c r="C107" s="74">
        <v>2015</v>
      </c>
      <c r="D107" s="89" t="str">
        <f t="shared" si="18"/>
        <v>Logan Loberg, 2015</v>
      </c>
      <c r="E107" s="89" t="str">
        <f t="shared" si="19"/>
        <v>Logan Loberg, 2015-2012</v>
      </c>
      <c r="F107" s="74">
        <v>30</v>
      </c>
      <c r="G107" s="74"/>
      <c r="H107" s="74"/>
      <c r="I107" s="75" t="e">
        <f t="shared" si="24"/>
        <v>#DIV/0!</v>
      </c>
      <c r="J107" s="74">
        <v>5</v>
      </c>
      <c r="K107" s="74">
        <v>11</v>
      </c>
      <c r="L107" s="75">
        <f t="shared" si="25"/>
        <v>0.45454545454545453</v>
      </c>
      <c r="M107" s="74"/>
      <c r="N107" s="74"/>
      <c r="O107" s="75" t="e">
        <f t="shared" si="26"/>
        <v>#DIV/0!</v>
      </c>
      <c r="P107" s="92">
        <v>112</v>
      </c>
      <c r="Q107" s="74">
        <v>3</v>
      </c>
      <c r="R107" s="74">
        <v>5</v>
      </c>
      <c r="S107" s="74">
        <v>8</v>
      </c>
      <c r="T107" s="74"/>
      <c r="U107" s="74"/>
      <c r="V107" s="74"/>
      <c r="W107" s="74"/>
      <c r="X107" s="74">
        <v>3</v>
      </c>
      <c r="Y107" s="76">
        <f t="shared" si="27"/>
        <v>3.7333333333333334</v>
      </c>
      <c r="Z107" s="76">
        <f t="shared" si="28"/>
        <v>0.1</v>
      </c>
      <c r="AA107" s="76">
        <f t="shared" si="29"/>
        <v>0.16666666666666666</v>
      </c>
      <c r="AB107" s="76">
        <f t="shared" si="30"/>
        <v>0.26666666666666666</v>
      </c>
      <c r="AC107" s="76">
        <f t="shared" si="31"/>
        <v>0</v>
      </c>
      <c r="AD107" s="76">
        <f t="shared" si="32"/>
        <v>0</v>
      </c>
      <c r="AE107" s="76">
        <f t="shared" si="33"/>
        <v>0</v>
      </c>
      <c r="AF107" s="76">
        <f t="shared" si="34"/>
        <v>0</v>
      </c>
      <c r="AG107" s="76">
        <f t="shared" si="35"/>
        <v>0.1</v>
      </c>
      <c r="AH107" s="69">
        <f t="shared" si="20"/>
        <v>0</v>
      </c>
      <c r="AI107" s="69">
        <f t="shared" si="21"/>
        <v>0</v>
      </c>
      <c r="AJ107" s="70">
        <f t="shared" si="22"/>
        <v>0.45454545454545453</v>
      </c>
      <c r="AK107" s="69">
        <f t="shared" si="23"/>
        <v>0.36666666666666664</v>
      </c>
      <c r="AM107" s="40" t="s">
        <v>429</v>
      </c>
      <c r="AN107" s="40" t="s">
        <v>424</v>
      </c>
      <c r="AO107" s="61">
        <v>6.5882352941176467</v>
      </c>
      <c r="AP107" s="62">
        <v>0.38144329896907214</v>
      </c>
      <c r="AQ107" s="62">
        <v>0.68571428571428572</v>
      </c>
      <c r="AR107" s="44">
        <v>17</v>
      </c>
      <c r="AS107" s="44">
        <v>2007</v>
      </c>
      <c r="AU107" s="40" t="s">
        <v>442</v>
      </c>
      <c r="AV107" s="40" t="s">
        <v>436</v>
      </c>
      <c r="AW107" s="44">
        <v>153</v>
      </c>
      <c r="AX107" s="44">
        <v>0.3575757575757576</v>
      </c>
      <c r="AY107" s="44">
        <v>0.61111111111111116</v>
      </c>
      <c r="AZ107" s="44">
        <v>24</v>
      </c>
      <c r="BA107" s="44">
        <v>2007</v>
      </c>
      <c r="BC107" s="40" t="s">
        <v>134</v>
      </c>
      <c r="BD107" s="44">
        <v>0.9555555555555556</v>
      </c>
      <c r="BE107" s="44">
        <v>0.31111111111111112</v>
      </c>
      <c r="BF107" s="44">
        <v>0.37142857142857144</v>
      </c>
      <c r="BG107" s="44">
        <v>45</v>
      </c>
      <c r="BH107" s="44">
        <v>43</v>
      </c>
      <c r="BJ107" s="40" t="s">
        <v>999</v>
      </c>
      <c r="BK107" s="44">
        <v>21</v>
      </c>
      <c r="BL107" s="44">
        <v>0.36842105263157893</v>
      </c>
      <c r="BM107" s="44">
        <v>0.5</v>
      </c>
      <c r="BN107" s="44">
        <v>15</v>
      </c>
      <c r="BP107" s="40" t="s">
        <v>310</v>
      </c>
      <c r="BQ107" s="40" t="s">
        <v>250</v>
      </c>
      <c r="BR107" s="44">
        <v>3.3666666666666667</v>
      </c>
      <c r="BS107" s="44">
        <v>1.2333333333333334</v>
      </c>
      <c r="BT107" s="44">
        <v>2.1333333333333333</v>
      </c>
      <c r="BU107" s="44">
        <v>30</v>
      </c>
      <c r="BV107" s="44">
        <v>2014</v>
      </c>
      <c r="BX107" s="40" t="s">
        <v>1283</v>
      </c>
      <c r="BY107" s="40" t="s">
        <v>794</v>
      </c>
      <c r="BZ107" s="44">
        <v>80</v>
      </c>
      <c r="CA107" s="44">
        <v>34</v>
      </c>
      <c r="CB107" s="44">
        <v>46</v>
      </c>
      <c r="CC107" s="44">
        <v>27</v>
      </c>
      <c r="CD107" s="44">
        <v>2022</v>
      </c>
      <c r="CF107" s="40" t="s">
        <v>900</v>
      </c>
      <c r="CG107" s="44">
        <v>0.77272727272727271</v>
      </c>
      <c r="CH107" s="44">
        <v>0.27272727272727271</v>
      </c>
      <c r="CI107" s="44">
        <v>0.5</v>
      </c>
      <c r="CJ107" s="44">
        <v>44</v>
      </c>
      <c r="CK107" s="44">
        <v>34</v>
      </c>
      <c r="CL107" s="44">
        <v>12</v>
      </c>
      <c r="CM107" s="44">
        <v>22</v>
      </c>
      <c r="CO107" s="40" t="s">
        <v>999</v>
      </c>
      <c r="CP107" s="44">
        <v>16</v>
      </c>
      <c r="CQ107" s="44">
        <v>6</v>
      </c>
      <c r="CR107" s="44">
        <v>10</v>
      </c>
      <c r="CS107" s="44">
        <v>15</v>
      </c>
      <c r="CU107" s="40" t="s">
        <v>282</v>
      </c>
      <c r="CV107" s="40" t="s">
        <v>279</v>
      </c>
      <c r="CW107" s="44">
        <v>1.4444444444444444</v>
      </c>
      <c r="CX107" s="44">
        <v>1.2592592592592593</v>
      </c>
      <c r="CY107" s="44">
        <v>27</v>
      </c>
      <c r="CZ107" s="44">
        <v>2015</v>
      </c>
      <c r="DB107" s="40" t="s">
        <v>532</v>
      </c>
      <c r="DC107" s="40" t="s">
        <v>533</v>
      </c>
      <c r="DD107" s="44">
        <v>34</v>
      </c>
      <c r="DE107" s="44">
        <v>48</v>
      </c>
      <c r="DF107" s="44">
        <v>25</v>
      </c>
      <c r="DG107" s="44">
        <v>2017</v>
      </c>
      <c r="DI107" s="40" t="s">
        <v>681</v>
      </c>
      <c r="DJ107" s="44">
        <v>0.23076923076923078</v>
      </c>
      <c r="DK107" s="44">
        <v>0.92307692307692313</v>
      </c>
      <c r="DL107" s="44">
        <v>13</v>
      </c>
      <c r="DM107" s="44">
        <v>3</v>
      </c>
      <c r="DN107" s="44">
        <v>12</v>
      </c>
      <c r="DP107" s="40" t="s">
        <v>734</v>
      </c>
      <c r="DQ107" s="44">
        <v>5</v>
      </c>
      <c r="DR107" s="44">
        <v>10</v>
      </c>
      <c r="DS107" s="44">
        <v>16</v>
      </c>
      <c r="DU107" s="40" t="s">
        <v>977</v>
      </c>
      <c r="DV107" s="40" t="s">
        <v>964</v>
      </c>
      <c r="DW107" s="44">
        <v>1.2608695652173914</v>
      </c>
      <c r="DX107" s="44">
        <v>0</v>
      </c>
      <c r="DY107" s="44">
        <v>23</v>
      </c>
      <c r="DZ107" s="44">
        <v>1998</v>
      </c>
      <c r="EB107" s="40" t="s">
        <v>281</v>
      </c>
      <c r="EC107" s="40" t="s">
        <v>278</v>
      </c>
      <c r="ED107" s="44">
        <v>29</v>
      </c>
      <c r="EE107" s="44">
        <v>76</v>
      </c>
      <c r="EF107" s="44">
        <v>27</v>
      </c>
      <c r="EG107" s="44">
        <v>2015</v>
      </c>
      <c r="EI107" s="40" t="s">
        <v>1067</v>
      </c>
      <c r="EJ107" s="44">
        <v>0.23333333333333334</v>
      </c>
      <c r="EK107" s="44">
        <v>0</v>
      </c>
      <c r="EL107" s="44">
        <v>30</v>
      </c>
      <c r="EM107" s="44">
        <v>7</v>
      </c>
      <c r="EN107" s="44"/>
      <c r="EP107" s="40" t="s">
        <v>1350</v>
      </c>
      <c r="EQ107" s="44">
        <v>6</v>
      </c>
      <c r="ER107" s="44">
        <v>3</v>
      </c>
      <c r="ES107" s="44">
        <v>18</v>
      </c>
      <c r="ET107"/>
      <c r="EU107" s="40" t="s">
        <v>928</v>
      </c>
      <c r="EV107" s="40" t="s">
        <v>345</v>
      </c>
      <c r="EW107" s="44">
        <v>0</v>
      </c>
      <c r="EX107" s="44">
        <v>0</v>
      </c>
      <c r="EY107" s="44">
        <v>30</v>
      </c>
      <c r="EZ107" s="44">
        <v>2012</v>
      </c>
      <c r="FB107" s="40" t="s">
        <v>931</v>
      </c>
      <c r="FC107" s="40" t="s">
        <v>333</v>
      </c>
      <c r="FD107" s="44"/>
      <c r="FE107" s="44">
        <v>3</v>
      </c>
      <c r="FF107" s="44">
        <v>30</v>
      </c>
      <c r="FG107" s="44">
        <v>2012</v>
      </c>
      <c r="FI107" s="40" t="s">
        <v>1126</v>
      </c>
      <c r="FJ107" s="44">
        <v>0</v>
      </c>
      <c r="FK107" s="44">
        <v>0</v>
      </c>
      <c r="FL107" s="44">
        <v>66</v>
      </c>
      <c r="FM107" s="44"/>
      <c r="FN107" s="44"/>
      <c r="FO107"/>
      <c r="FP107" s="40" t="s">
        <v>1126</v>
      </c>
      <c r="FQ107" s="44"/>
      <c r="FR107" s="44"/>
      <c r="FS107" s="44">
        <v>66</v>
      </c>
      <c r="FU107" s="274" t="s">
        <v>1344</v>
      </c>
      <c r="FV107" s="274" t="s">
        <v>1292</v>
      </c>
      <c r="FW107" s="294">
        <v>0.26923076923076922</v>
      </c>
      <c r="FX107" s="281">
        <v>3</v>
      </c>
      <c r="FY107" s="281">
        <v>0.80769230769230771</v>
      </c>
      <c r="FZ107" s="281">
        <v>26</v>
      </c>
      <c r="GA107" s="281">
        <v>2023</v>
      </c>
      <c r="GB107" s="281">
        <v>21</v>
      </c>
      <c r="GC107" s="282">
        <v>78</v>
      </c>
      <c r="GJ107" s="274" t="s">
        <v>1162</v>
      </c>
      <c r="GK107" s="274" t="s">
        <v>1095</v>
      </c>
      <c r="GL107" s="280">
        <v>0.18181818181818182</v>
      </c>
      <c r="GM107" s="281">
        <v>0.22222222222222221</v>
      </c>
      <c r="GN107" s="281">
        <v>1.2222222222222223</v>
      </c>
      <c r="GO107" s="281">
        <v>1992</v>
      </c>
      <c r="GP107" s="281">
        <v>4</v>
      </c>
      <c r="GQ107" s="282">
        <v>22</v>
      </c>
      <c r="GS107" s="274" t="s">
        <v>1162</v>
      </c>
      <c r="GT107" s="274" t="s">
        <v>1095</v>
      </c>
      <c r="GU107" s="280">
        <v>0.18181818181818182</v>
      </c>
      <c r="GV107" s="281">
        <v>4</v>
      </c>
      <c r="GW107" s="281">
        <v>22</v>
      </c>
      <c r="GX107" s="282">
        <v>1992</v>
      </c>
      <c r="GZ107" s="40" t="s">
        <v>1094</v>
      </c>
      <c r="HA107" s="44">
        <v>1</v>
      </c>
      <c r="HB107" s="44">
        <v>7</v>
      </c>
      <c r="HC107" s="44">
        <v>81</v>
      </c>
      <c r="HD107" s="44">
        <v>199</v>
      </c>
      <c r="HE107" s="44">
        <v>40</v>
      </c>
      <c r="HF107" s="44">
        <v>85</v>
      </c>
      <c r="HG107" s="44">
        <v>82</v>
      </c>
      <c r="HH107" s="44">
        <v>206</v>
      </c>
      <c r="HI107" s="44">
        <v>51</v>
      </c>
      <c r="HJ107" s="44">
        <v>0.14285714285714285</v>
      </c>
      <c r="HK107" s="44">
        <v>0.39805825242718446</v>
      </c>
      <c r="HL107" s="44">
        <v>0.47058823529411764</v>
      </c>
      <c r="HM107" s="44">
        <v>1.9607843137254902E-2</v>
      </c>
      <c r="HN107" s="44">
        <v>0.13725490196078433</v>
      </c>
      <c r="HO107" s="44">
        <v>1.607843137254902</v>
      </c>
      <c r="HP107" s="44">
        <v>4.0392156862745097</v>
      </c>
      <c r="HQ107" s="44">
        <v>0.78431372549019607</v>
      </c>
      <c r="HR107" s="44">
        <v>1.6666666666666667</v>
      </c>
      <c r="HS107"/>
      <c r="HT107"/>
      <c r="HU107"/>
      <c r="HV107"/>
      <c r="IB107" s="40" t="s">
        <v>939</v>
      </c>
      <c r="IC107" s="44">
        <v>0.20481927710843373</v>
      </c>
      <c r="ID107" s="44">
        <v>0.85</v>
      </c>
      <c r="IE107" s="44">
        <v>4.1500000000000004</v>
      </c>
      <c r="IF107" s="44">
        <v>20</v>
      </c>
      <c r="IG107" s="44">
        <v>17</v>
      </c>
      <c r="IH107" s="44">
        <v>83</v>
      </c>
      <c r="IR107" s="40" t="s">
        <v>433</v>
      </c>
      <c r="IS107" s="40" t="s">
        <v>425</v>
      </c>
      <c r="IT107" s="44">
        <v>0.41558441558441561</v>
      </c>
      <c r="IU107" s="44">
        <v>1.3913043478260869</v>
      </c>
      <c r="IV107" s="44">
        <v>3.347826086956522</v>
      </c>
      <c r="IW107" s="44">
        <v>23</v>
      </c>
      <c r="IX107" s="44">
        <v>2009</v>
      </c>
      <c r="IY107" s="44">
        <v>32</v>
      </c>
      <c r="IZ107" s="44">
        <v>77</v>
      </c>
      <c r="JB107" s="40" t="s">
        <v>1100</v>
      </c>
      <c r="JC107" s="40" t="s">
        <v>1095</v>
      </c>
      <c r="JD107" s="44">
        <v>0.40233236151603496</v>
      </c>
      <c r="JE107" s="44">
        <v>6</v>
      </c>
      <c r="JF107" s="44">
        <v>14.913043478260869</v>
      </c>
      <c r="JG107" s="44">
        <v>1994</v>
      </c>
      <c r="JH107" s="44">
        <v>138</v>
      </c>
      <c r="JI107" s="44">
        <v>343</v>
      </c>
      <c r="JL107" s="40" t="s">
        <v>490</v>
      </c>
      <c r="JM107" s="40" t="s">
        <v>467</v>
      </c>
      <c r="JN107" s="44" t="e">
        <v>#DIV/0!</v>
      </c>
      <c r="JO107" s="44">
        <v>0</v>
      </c>
      <c r="JP107" s="44">
        <v>0</v>
      </c>
      <c r="JQ107" s="44">
        <v>2008</v>
      </c>
      <c r="JR107" s="44">
        <v>11</v>
      </c>
      <c r="JS107" s="44"/>
      <c r="JT107" s="44"/>
      <c r="JV107" s="40" t="s">
        <v>1342</v>
      </c>
      <c r="JW107" s="40" t="s">
        <v>1266</v>
      </c>
      <c r="JX107" s="44">
        <v>0.54545454545454541</v>
      </c>
      <c r="JY107" s="44">
        <v>1.3846153846153846</v>
      </c>
      <c r="JZ107" s="44">
        <v>2.5384615384615383</v>
      </c>
      <c r="KA107" s="44">
        <v>2023</v>
      </c>
      <c r="KB107" s="44">
        <v>36</v>
      </c>
      <c r="KC107" s="44">
        <v>66</v>
      </c>
      <c r="KF107" s="40" t="s">
        <v>1235</v>
      </c>
      <c r="KG107" s="61">
        <v>2.1036437246963562</v>
      </c>
      <c r="KH107" s="44">
        <v>47</v>
      </c>
      <c r="KJ107"/>
      <c r="KK107"/>
      <c r="KL107"/>
      <c r="KM107"/>
      <c r="KN107"/>
      <c r="KO107"/>
      <c r="KQ107"/>
      <c r="KR107"/>
      <c r="KS107"/>
      <c r="KT107"/>
      <c r="KU107"/>
      <c r="KV107"/>
      <c r="KX107"/>
      <c r="KY107"/>
      <c r="KZ107"/>
      <c r="LA107"/>
      <c r="LB107"/>
      <c r="LC107"/>
      <c r="LD107"/>
    </row>
    <row r="108" spans="1:316" ht="15">
      <c r="A108" s="74" t="s">
        <v>295</v>
      </c>
      <c r="B108" s="74">
        <v>2012</v>
      </c>
      <c r="C108" s="74">
        <v>2014</v>
      </c>
      <c r="D108" s="89" t="str">
        <f t="shared" si="18"/>
        <v>Bryton Materi, 2014</v>
      </c>
      <c r="E108" s="89" t="str">
        <f t="shared" si="19"/>
        <v>Bryton Materi, 2014-2012</v>
      </c>
      <c r="F108" s="74">
        <v>29</v>
      </c>
      <c r="G108" s="74"/>
      <c r="H108" s="74"/>
      <c r="I108" s="75" t="e">
        <f t="shared" si="24"/>
        <v>#DIV/0!</v>
      </c>
      <c r="J108" s="74"/>
      <c r="K108" s="74">
        <v>2</v>
      </c>
      <c r="L108" s="75">
        <f t="shared" si="25"/>
        <v>0</v>
      </c>
      <c r="M108" s="74"/>
      <c r="N108" s="74">
        <v>4</v>
      </c>
      <c r="O108" s="75">
        <f t="shared" si="26"/>
        <v>0</v>
      </c>
      <c r="P108" s="92">
        <v>183</v>
      </c>
      <c r="Q108" s="74"/>
      <c r="R108" s="74">
        <v>1</v>
      </c>
      <c r="S108" s="74">
        <v>1</v>
      </c>
      <c r="T108" s="74"/>
      <c r="U108" s="74"/>
      <c r="V108" s="74"/>
      <c r="W108" s="74">
        <v>2</v>
      </c>
      <c r="X108" s="74">
        <v>1</v>
      </c>
      <c r="Y108" s="76">
        <f t="shared" si="27"/>
        <v>6.3103448275862073</v>
      </c>
      <c r="Z108" s="76">
        <f t="shared" si="28"/>
        <v>0</v>
      </c>
      <c r="AA108" s="76">
        <f t="shared" si="29"/>
        <v>3.4482758620689655E-2</v>
      </c>
      <c r="AB108" s="76">
        <f t="shared" si="30"/>
        <v>3.4482758620689655E-2</v>
      </c>
      <c r="AC108" s="76">
        <f t="shared" si="31"/>
        <v>0</v>
      </c>
      <c r="AD108" s="76">
        <f t="shared" si="32"/>
        <v>0</v>
      </c>
      <c r="AE108" s="76">
        <f t="shared" si="33"/>
        <v>0</v>
      </c>
      <c r="AF108" s="76">
        <f t="shared" si="34"/>
        <v>6.8965517241379309E-2</v>
      </c>
      <c r="AG108" s="76">
        <f t="shared" si="35"/>
        <v>3.4482758620689655E-2</v>
      </c>
      <c r="AH108" s="69">
        <f t="shared" si="20"/>
        <v>0</v>
      </c>
      <c r="AI108" s="69">
        <f t="shared" si="21"/>
        <v>0.13793103448275862</v>
      </c>
      <c r="AJ108" s="70">
        <f t="shared" si="22"/>
        <v>0</v>
      </c>
      <c r="AK108" s="69">
        <f t="shared" si="23"/>
        <v>6.8965517241379309E-2</v>
      </c>
      <c r="AM108" s="40" t="s">
        <v>1161</v>
      </c>
      <c r="AN108" s="40" t="s">
        <v>1154</v>
      </c>
      <c r="AO108" s="61">
        <v>6.4285714285714288</v>
      </c>
      <c r="AP108" s="62">
        <v>0.29850746268656714</v>
      </c>
      <c r="AQ108" s="62">
        <v>0.72549019607843135</v>
      </c>
      <c r="AR108" s="44">
        <v>21</v>
      </c>
      <c r="AS108" s="44">
        <v>1992</v>
      </c>
      <c r="AU108" s="40" t="s">
        <v>1057</v>
      </c>
      <c r="AV108" s="40" t="s">
        <v>1029</v>
      </c>
      <c r="AW108" s="44">
        <v>151</v>
      </c>
      <c r="AX108" s="44">
        <v>0.4</v>
      </c>
      <c r="AY108" s="44">
        <v>0.53846153846153844</v>
      </c>
      <c r="AZ108" s="44">
        <v>22</v>
      </c>
      <c r="BA108" s="44">
        <v>1995</v>
      </c>
      <c r="BC108" s="40" t="s">
        <v>471</v>
      </c>
      <c r="BD108" s="44">
        <v>0.91666666666666663</v>
      </c>
      <c r="BE108" s="44">
        <v>0.23529411764705882</v>
      </c>
      <c r="BF108" s="44">
        <v>0.75</v>
      </c>
      <c r="BG108" s="44">
        <v>12</v>
      </c>
      <c r="BH108" s="44">
        <v>11</v>
      </c>
      <c r="BJ108" s="40" t="s">
        <v>1348</v>
      </c>
      <c r="BK108" s="44">
        <v>21</v>
      </c>
      <c r="BL108" s="44">
        <v>0.29166666666666669</v>
      </c>
      <c r="BM108" s="44" t="e">
        <v>#DIV/0!</v>
      </c>
      <c r="BN108" s="44">
        <v>18</v>
      </c>
      <c r="BP108" s="40" t="s">
        <v>1185</v>
      </c>
      <c r="BQ108" s="40" t="s">
        <v>1155</v>
      </c>
      <c r="BR108" s="44">
        <v>3.3043478260869565</v>
      </c>
      <c r="BS108" s="44">
        <v>2.0869565217391304</v>
      </c>
      <c r="BT108" s="44">
        <v>1.2173913043478262</v>
      </c>
      <c r="BU108" s="44">
        <v>23</v>
      </c>
      <c r="BV108" s="44">
        <v>1991</v>
      </c>
      <c r="BX108" s="40" t="s">
        <v>1134</v>
      </c>
      <c r="BY108" s="40" t="s">
        <v>1096</v>
      </c>
      <c r="BZ108" s="44">
        <v>80</v>
      </c>
      <c r="CA108" s="44">
        <v>15</v>
      </c>
      <c r="CB108" s="44">
        <v>65</v>
      </c>
      <c r="CC108" s="44">
        <v>23</v>
      </c>
      <c r="CD108" s="44">
        <v>1993</v>
      </c>
      <c r="CF108" s="40" t="s">
        <v>1128</v>
      </c>
      <c r="CG108" s="44">
        <v>0.73333333333333328</v>
      </c>
      <c r="CH108" s="44">
        <v>0.4</v>
      </c>
      <c r="CI108" s="44">
        <v>0.33333333333333331</v>
      </c>
      <c r="CJ108" s="44">
        <v>15</v>
      </c>
      <c r="CK108" s="44">
        <v>11</v>
      </c>
      <c r="CL108" s="44">
        <v>6</v>
      </c>
      <c r="CM108" s="44">
        <v>5</v>
      </c>
      <c r="CO108" s="40" t="s">
        <v>734</v>
      </c>
      <c r="CP108" s="44">
        <v>15</v>
      </c>
      <c r="CQ108" s="44">
        <v>5</v>
      </c>
      <c r="CR108" s="44">
        <v>10</v>
      </c>
      <c r="CS108" s="44">
        <v>16</v>
      </c>
      <c r="CU108" s="40" t="s">
        <v>1177</v>
      </c>
      <c r="CV108" s="40" t="s">
        <v>1153</v>
      </c>
      <c r="CW108" s="44">
        <v>1.4347826086956521</v>
      </c>
      <c r="CX108" s="44">
        <v>1.8695652173913044</v>
      </c>
      <c r="CY108" s="44">
        <v>23</v>
      </c>
      <c r="CZ108" s="44">
        <v>1991</v>
      </c>
      <c r="DB108" s="40" t="s">
        <v>254</v>
      </c>
      <c r="DC108" s="40" t="s">
        <v>132</v>
      </c>
      <c r="DD108" s="44">
        <v>34</v>
      </c>
      <c r="DE108" s="44">
        <v>52</v>
      </c>
      <c r="DF108" s="44">
        <v>27</v>
      </c>
      <c r="DG108" s="44">
        <v>2016</v>
      </c>
      <c r="DI108" s="40" t="s">
        <v>689</v>
      </c>
      <c r="DJ108" s="44">
        <v>0.23076923076923078</v>
      </c>
      <c r="DK108" s="44">
        <v>0.46153846153846156</v>
      </c>
      <c r="DL108" s="44">
        <v>13</v>
      </c>
      <c r="DM108" s="44">
        <v>3</v>
      </c>
      <c r="DN108" s="44">
        <v>6</v>
      </c>
      <c r="DP108" s="40" t="s">
        <v>336</v>
      </c>
      <c r="DQ108" s="44">
        <v>5</v>
      </c>
      <c r="DR108" s="44">
        <v>7</v>
      </c>
      <c r="DS108" s="44">
        <v>17</v>
      </c>
      <c r="DU108" s="40" t="s">
        <v>799</v>
      </c>
      <c r="DV108" s="40" t="s">
        <v>794</v>
      </c>
      <c r="DW108" s="44">
        <v>1.2592592592592593</v>
      </c>
      <c r="DX108" s="44">
        <v>1.3333333333333333</v>
      </c>
      <c r="DY108" s="44">
        <v>27</v>
      </c>
      <c r="DZ108" s="44">
        <v>2019</v>
      </c>
      <c r="EB108" s="40" t="s">
        <v>1061</v>
      </c>
      <c r="EC108" s="40" t="s">
        <v>1003</v>
      </c>
      <c r="ED108" s="44">
        <v>29</v>
      </c>
      <c r="EE108" s="44"/>
      <c r="EF108" s="44">
        <v>21</v>
      </c>
      <c r="EG108" s="44">
        <v>1995</v>
      </c>
      <c r="EI108" s="40" t="s">
        <v>472</v>
      </c>
      <c r="EJ108" s="44">
        <v>0.22222222222222221</v>
      </c>
      <c r="EK108" s="44">
        <v>0.8571428571428571</v>
      </c>
      <c r="EL108" s="44">
        <v>63</v>
      </c>
      <c r="EM108" s="44">
        <v>14</v>
      </c>
      <c r="EN108" s="44">
        <v>54</v>
      </c>
      <c r="EP108" s="40" t="s">
        <v>1093</v>
      </c>
      <c r="EQ108" s="44">
        <v>5</v>
      </c>
      <c r="ER108" s="44"/>
      <c r="ES108" s="44">
        <v>15</v>
      </c>
      <c r="ET108"/>
      <c r="EU108" s="40" t="s">
        <v>1194</v>
      </c>
      <c r="EV108" s="40" t="s">
        <v>1181</v>
      </c>
      <c r="EW108" s="44">
        <v>0</v>
      </c>
      <c r="EX108" s="44">
        <v>0</v>
      </c>
      <c r="EY108" s="44">
        <v>18</v>
      </c>
      <c r="EZ108" s="44">
        <v>1990</v>
      </c>
      <c r="FB108" s="40" t="s">
        <v>1192</v>
      </c>
      <c r="FC108" s="40" t="s">
        <v>1180</v>
      </c>
      <c r="FD108" s="44"/>
      <c r="FE108" s="44"/>
      <c r="FF108" s="44">
        <v>18</v>
      </c>
      <c r="FG108" s="44">
        <v>1990</v>
      </c>
      <c r="FI108" s="40" t="s">
        <v>923</v>
      </c>
      <c r="FJ108" s="44">
        <v>0</v>
      </c>
      <c r="FK108" s="44">
        <v>0</v>
      </c>
      <c r="FL108" s="44">
        <v>32</v>
      </c>
      <c r="FM108" s="44"/>
      <c r="FN108" s="44"/>
      <c r="FO108"/>
      <c r="FP108" s="40" t="s">
        <v>1348</v>
      </c>
      <c r="FQ108" s="44"/>
      <c r="FR108" s="44"/>
      <c r="FS108" s="44">
        <v>18</v>
      </c>
      <c r="FU108" s="274" t="s">
        <v>744</v>
      </c>
      <c r="FV108" s="274" t="s">
        <v>129</v>
      </c>
      <c r="FW108" s="294">
        <v>0.26923076923076922</v>
      </c>
      <c r="FX108" s="281">
        <v>2.2608695652173911</v>
      </c>
      <c r="FY108" s="281">
        <v>0.60869565217391308</v>
      </c>
      <c r="FZ108" s="281">
        <v>23</v>
      </c>
      <c r="GA108" s="281">
        <v>2018</v>
      </c>
      <c r="GB108" s="281">
        <v>14</v>
      </c>
      <c r="GC108" s="282">
        <v>52</v>
      </c>
      <c r="GJ108" s="274" t="s">
        <v>1185</v>
      </c>
      <c r="GK108" s="274" t="s">
        <v>1155</v>
      </c>
      <c r="GL108" s="280">
        <v>0.18181818181818182</v>
      </c>
      <c r="GM108" s="281">
        <v>0.17391304347826086</v>
      </c>
      <c r="GN108" s="281">
        <v>0.95652173913043481</v>
      </c>
      <c r="GO108" s="281">
        <v>1991</v>
      </c>
      <c r="GP108" s="281">
        <v>4</v>
      </c>
      <c r="GQ108" s="282">
        <v>22</v>
      </c>
      <c r="GS108" s="274" t="s">
        <v>1185</v>
      </c>
      <c r="GT108" s="274" t="s">
        <v>1155</v>
      </c>
      <c r="GU108" s="280">
        <v>0.18181818181818182</v>
      </c>
      <c r="GV108" s="281">
        <v>4</v>
      </c>
      <c r="GW108" s="281">
        <v>22</v>
      </c>
      <c r="GX108" s="282">
        <v>1991</v>
      </c>
      <c r="GZ108" s="40" t="s">
        <v>1091</v>
      </c>
      <c r="HA108" s="44">
        <v>49</v>
      </c>
      <c r="HB108" s="44">
        <v>186</v>
      </c>
      <c r="HC108" s="44">
        <v>205</v>
      </c>
      <c r="HD108" s="44">
        <v>422</v>
      </c>
      <c r="HE108" s="44">
        <v>136</v>
      </c>
      <c r="HF108" s="44">
        <v>218</v>
      </c>
      <c r="HG108" s="44">
        <v>254</v>
      </c>
      <c r="HH108" s="44">
        <v>608</v>
      </c>
      <c r="HI108" s="44">
        <v>46</v>
      </c>
      <c r="HJ108" s="44">
        <v>0.26344086021505375</v>
      </c>
      <c r="HK108" s="44">
        <v>0.41776315789473684</v>
      </c>
      <c r="HL108" s="44">
        <v>0.62385321100917435</v>
      </c>
      <c r="HM108" s="44">
        <v>1.0652173913043479</v>
      </c>
      <c r="HN108" s="44">
        <v>4.0434782608695654</v>
      </c>
      <c r="HO108" s="44">
        <v>5.5217391304347823</v>
      </c>
      <c r="HP108" s="44">
        <v>13.217391304347826</v>
      </c>
      <c r="HQ108" s="44">
        <v>2.9565217391304346</v>
      </c>
      <c r="HR108" s="44">
        <v>4.7391304347826084</v>
      </c>
      <c r="HS108"/>
      <c r="HT108"/>
      <c r="HU108"/>
      <c r="HV108"/>
      <c r="IB108" s="40" t="s">
        <v>470</v>
      </c>
      <c r="IC108" s="44">
        <v>0.18666666666666668</v>
      </c>
      <c r="ID108" s="44">
        <v>0.66666666666666663</v>
      </c>
      <c r="IE108" s="44">
        <v>3.5714285714285716</v>
      </c>
      <c r="IF108" s="44">
        <v>21</v>
      </c>
      <c r="IG108" s="44">
        <v>14</v>
      </c>
      <c r="IH108" s="44">
        <v>75</v>
      </c>
      <c r="IR108" s="40" t="s">
        <v>1090</v>
      </c>
      <c r="IS108" s="40" t="s">
        <v>1091</v>
      </c>
      <c r="IT108" s="44">
        <v>0.41428571428571431</v>
      </c>
      <c r="IU108" s="44">
        <v>7.5652173913043477</v>
      </c>
      <c r="IV108" s="44">
        <v>18.260869565217391</v>
      </c>
      <c r="IW108" s="44">
        <v>23</v>
      </c>
      <c r="IX108" s="44">
        <v>1994</v>
      </c>
      <c r="IY108" s="44">
        <v>174</v>
      </c>
      <c r="IZ108" s="44">
        <v>420</v>
      </c>
      <c r="JB108" s="40" t="s">
        <v>519</v>
      </c>
      <c r="JC108" s="40" t="s">
        <v>135</v>
      </c>
      <c r="JD108" s="44">
        <v>0.40097799511002447</v>
      </c>
      <c r="JE108" s="44">
        <v>6.56</v>
      </c>
      <c r="JF108" s="44">
        <v>16.36</v>
      </c>
      <c r="JG108" s="44">
        <v>2017</v>
      </c>
      <c r="JH108" s="44">
        <v>164</v>
      </c>
      <c r="JI108" s="44">
        <v>409</v>
      </c>
      <c r="JL108" s="40" t="s">
        <v>478</v>
      </c>
      <c r="JM108" s="40" t="s">
        <v>468</v>
      </c>
      <c r="JN108" s="44">
        <v>0.15384615384615385</v>
      </c>
      <c r="JO108" s="44">
        <v>8.3333333333333329E-2</v>
      </c>
      <c r="JP108" s="44">
        <v>0.54166666666666663</v>
      </c>
      <c r="JQ108" s="44">
        <v>2008</v>
      </c>
      <c r="JR108" s="44">
        <v>24</v>
      </c>
      <c r="JS108" s="44">
        <v>2</v>
      </c>
      <c r="JT108" s="44">
        <v>13</v>
      </c>
      <c r="JV108" s="40" t="s">
        <v>1164</v>
      </c>
      <c r="JW108" s="40" t="s">
        <v>1096</v>
      </c>
      <c r="JX108" s="44">
        <v>0.54166666666666663</v>
      </c>
      <c r="JY108" s="44">
        <v>0.61904761904761907</v>
      </c>
      <c r="JZ108" s="44">
        <v>1.1428571428571428</v>
      </c>
      <c r="KA108" s="44">
        <v>1992</v>
      </c>
      <c r="KB108" s="44">
        <v>13</v>
      </c>
      <c r="KC108" s="44">
        <v>24</v>
      </c>
      <c r="KF108" s="40" t="s">
        <v>539</v>
      </c>
      <c r="KG108" s="61">
        <v>1.8241715399610134</v>
      </c>
      <c r="KH108" s="44">
        <v>61</v>
      </c>
      <c r="KJ108"/>
      <c r="KK108"/>
      <c r="KL108"/>
      <c r="KM108"/>
      <c r="KN108"/>
      <c r="KO108"/>
      <c r="KQ108"/>
      <c r="KR108"/>
      <c r="KS108"/>
      <c r="KT108"/>
      <c r="KU108"/>
      <c r="KV108"/>
      <c r="KX108"/>
      <c r="KY108"/>
      <c r="KZ108"/>
      <c r="LA108"/>
      <c r="LB108"/>
      <c r="LC108"/>
      <c r="LD108"/>
    </row>
    <row r="109" spans="1:316" ht="15">
      <c r="A109" s="74" t="s">
        <v>337</v>
      </c>
      <c r="B109" s="74">
        <v>2012</v>
      </c>
      <c r="C109" s="74">
        <v>2013</v>
      </c>
      <c r="D109" s="89" t="str">
        <f t="shared" si="18"/>
        <v>Caleb Garhart, 2013</v>
      </c>
      <c r="E109" s="89" t="str">
        <f t="shared" si="19"/>
        <v>Caleb Garhart, 2013-2012</v>
      </c>
      <c r="F109" s="74">
        <v>30</v>
      </c>
      <c r="G109" s="74"/>
      <c r="H109" s="74"/>
      <c r="I109" s="75" t="e">
        <f t="shared" si="24"/>
        <v>#DIV/0!</v>
      </c>
      <c r="J109" s="74"/>
      <c r="K109" s="74"/>
      <c r="L109" s="75" t="e">
        <f t="shared" si="25"/>
        <v>#DIV/0!</v>
      </c>
      <c r="M109" s="74"/>
      <c r="N109" s="74"/>
      <c r="O109" s="75" t="e">
        <f t="shared" si="26"/>
        <v>#DIV/0!</v>
      </c>
      <c r="P109" s="92">
        <v>155</v>
      </c>
      <c r="Q109" s="74"/>
      <c r="R109" s="74"/>
      <c r="S109" s="74"/>
      <c r="T109" s="74"/>
      <c r="U109" s="74"/>
      <c r="V109" s="74"/>
      <c r="W109" s="74"/>
      <c r="X109" s="74"/>
      <c r="Y109" s="76">
        <f t="shared" si="27"/>
        <v>5.166666666666667</v>
      </c>
      <c r="Z109" s="76">
        <f t="shared" si="28"/>
        <v>0</v>
      </c>
      <c r="AA109" s="76">
        <f t="shared" si="29"/>
        <v>0</v>
      </c>
      <c r="AB109" s="76">
        <f t="shared" si="30"/>
        <v>0</v>
      </c>
      <c r="AC109" s="76">
        <f t="shared" si="31"/>
        <v>0</v>
      </c>
      <c r="AD109" s="76">
        <f t="shared" si="32"/>
        <v>0</v>
      </c>
      <c r="AE109" s="76">
        <f t="shared" si="33"/>
        <v>0</v>
      </c>
      <c r="AF109" s="76">
        <f t="shared" si="34"/>
        <v>0</v>
      </c>
      <c r="AG109" s="76">
        <f t="shared" si="35"/>
        <v>0</v>
      </c>
      <c r="AH109" s="69">
        <f t="shared" si="20"/>
        <v>0</v>
      </c>
      <c r="AI109" s="69">
        <f t="shared" si="21"/>
        <v>0</v>
      </c>
      <c r="AJ109" s="70">
        <f t="shared" si="22"/>
        <v>0</v>
      </c>
      <c r="AK109" s="69">
        <f t="shared" si="23"/>
        <v>0</v>
      </c>
      <c r="AM109" s="40" t="s">
        <v>442</v>
      </c>
      <c r="AN109" s="40" t="s">
        <v>436</v>
      </c>
      <c r="AO109" s="61">
        <v>6.375</v>
      </c>
      <c r="AP109" s="62">
        <v>0.3575757575757576</v>
      </c>
      <c r="AQ109" s="62">
        <v>0.61111111111111116</v>
      </c>
      <c r="AR109" s="44">
        <v>24</v>
      </c>
      <c r="AS109" s="44">
        <v>2007</v>
      </c>
      <c r="AU109" s="40" t="s">
        <v>1242</v>
      </c>
      <c r="AV109" s="40" t="s">
        <v>733</v>
      </c>
      <c r="AW109" s="44">
        <v>151</v>
      </c>
      <c r="AX109" s="44">
        <v>0.4921875</v>
      </c>
      <c r="AY109" s="44">
        <v>0.54054054054054057</v>
      </c>
      <c r="AZ109" s="44">
        <v>21</v>
      </c>
      <c r="BA109" s="44">
        <v>2021</v>
      </c>
      <c r="BC109" s="40" t="s">
        <v>336</v>
      </c>
      <c r="BD109" s="44">
        <v>0.88235294117647056</v>
      </c>
      <c r="BE109" s="44">
        <v>0.63636363636363635</v>
      </c>
      <c r="BF109" s="44" t="e">
        <v>#DIV/0!</v>
      </c>
      <c r="BG109" s="44">
        <v>17</v>
      </c>
      <c r="BH109" s="44">
        <v>15</v>
      </c>
      <c r="BJ109" s="40" t="s">
        <v>734</v>
      </c>
      <c r="BK109" s="44">
        <v>21</v>
      </c>
      <c r="BL109" s="44">
        <v>0.55555555555555558</v>
      </c>
      <c r="BM109" s="44">
        <v>0.25</v>
      </c>
      <c r="BN109" s="44">
        <v>16</v>
      </c>
      <c r="BP109" s="40" t="s">
        <v>484</v>
      </c>
      <c r="BQ109" s="40" t="s">
        <v>466</v>
      </c>
      <c r="BR109" s="44">
        <v>3.2941176470588234</v>
      </c>
      <c r="BS109" s="44">
        <v>1.4705882352941178</v>
      </c>
      <c r="BT109" s="44">
        <v>1.8235294117647058</v>
      </c>
      <c r="BU109" s="44">
        <v>17</v>
      </c>
      <c r="BV109" s="44">
        <v>2011</v>
      </c>
      <c r="BX109" s="40" t="s">
        <v>286</v>
      </c>
      <c r="BY109" s="40" t="s">
        <v>132</v>
      </c>
      <c r="BZ109" s="44">
        <v>79</v>
      </c>
      <c r="CA109" s="44">
        <v>35</v>
      </c>
      <c r="CB109" s="44">
        <v>44</v>
      </c>
      <c r="CC109" s="44">
        <v>24</v>
      </c>
      <c r="CD109" s="44">
        <v>2015</v>
      </c>
      <c r="CF109" s="40" t="s">
        <v>280</v>
      </c>
      <c r="CG109" s="44">
        <v>0.70588235294117652</v>
      </c>
      <c r="CH109" s="44">
        <v>0.23529411764705882</v>
      </c>
      <c r="CI109" s="44">
        <v>0.47058823529411764</v>
      </c>
      <c r="CJ109" s="44">
        <v>17</v>
      </c>
      <c r="CK109" s="44">
        <v>12</v>
      </c>
      <c r="CL109" s="44">
        <v>4</v>
      </c>
      <c r="CM109" s="44">
        <v>8</v>
      </c>
      <c r="CO109" s="40" t="s">
        <v>471</v>
      </c>
      <c r="CP109" s="44">
        <v>14</v>
      </c>
      <c r="CQ109" s="44"/>
      <c r="CR109" s="44">
        <v>14</v>
      </c>
      <c r="CS109" s="44">
        <v>12</v>
      </c>
      <c r="CU109" s="40" t="s">
        <v>938</v>
      </c>
      <c r="CV109" s="40" t="s">
        <v>939</v>
      </c>
      <c r="CW109" s="44">
        <v>1.4</v>
      </c>
      <c r="CX109" s="44">
        <v>2.6</v>
      </c>
      <c r="CY109" s="44">
        <v>20</v>
      </c>
      <c r="CZ109" s="44">
        <v>1999</v>
      </c>
      <c r="DB109" s="40" t="s">
        <v>1212</v>
      </c>
      <c r="DC109" s="40" t="s">
        <v>735</v>
      </c>
      <c r="DD109" s="44">
        <v>33</v>
      </c>
      <c r="DE109" s="44">
        <v>26</v>
      </c>
      <c r="DF109" s="44">
        <v>25</v>
      </c>
      <c r="DG109" s="44">
        <v>2020</v>
      </c>
      <c r="DI109" s="40" t="s">
        <v>684</v>
      </c>
      <c r="DJ109" s="44">
        <v>0.23076923076923078</v>
      </c>
      <c r="DK109" s="44">
        <v>0.89743589743589747</v>
      </c>
      <c r="DL109" s="44">
        <v>39</v>
      </c>
      <c r="DM109" s="44">
        <v>9</v>
      </c>
      <c r="DN109" s="44">
        <v>35</v>
      </c>
      <c r="DP109" s="40" t="s">
        <v>471</v>
      </c>
      <c r="DQ109" s="44">
        <v>5</v>
      </c>
      <c r="DR109" s="44">
        <v>31</v>
      </c>
      <c r="DS109" s="44">
        <v>12</v>
      </c>
      <c r="DU109" s="40" t="s">
        <v>282</v>
      </c>
      <c r="DV109" s="40" t="s">
        <v>279</v>
      </c>
      <c r="DW109" s="44">
        <v>1.2592592592592593</v>
      </c>
      <c r="DX109" s="44">
        <v>1.8888888888888888</v>
      </c>
      <c r="DY109" s="44">
        <v>27</v>
      </c>
      <c r="DZ109" s="44">
        <v>2015</v>
      </c>
      <c r="EB109" s="40" t="s">
        <v>257</v>
      </c>
      <c r="EC109" s="40" t="s">
        <v>131</v>
      </c>
      <c r="ED109" s="44">
        <v>28</v>
      </c>
      <c r="EE109" s="44">
        <v>32</v>
      </c>
      <c r="EF109" s="44">
        <v>27</v>
      </c>
      <c r="EG109" s="44">
        <v>2016</v>
      </c>
      <c r="EI109" s="40" t="s">
        <v>474</v>
      </c>
      <c r="EJ109" s="44">
        <v>0.21428571428571427</v>
      </c>
      <c r="EK109" s="44">
        <v>0.5714285714285714</v>
      </c>
      <c r="EL109" s="44">
        <v>14</v>
      </c>
      <c r="EM109" s="44">
        <v>3</v>
      </c>
      <c r="EN109" s="44">
        <v>8</v>
      </c>
      <c r="EP109" s="40" t="s">
        <v>684</v>
      </c>
      <c r="EQ109" s="44">
        <v>5</v>
      </c>
      <c r="ER109" s="44">
        <v>11</v>
      </c>
      <c r="ES109" s="44">
        <v>39</v>
      </c>
      <c r="ET109"/>
      <c r="EU109" s="40" t="s">
        <v>935</v>
      </c>
      <c r="EV109" s="40" t="s">
        <v>330</v>
      </c>
      <c r="EW109" s="44">
        <v>0</v>
      </c>
      <c r="EX109" s="44">
        <v>0.2</v>
      </c>
      <c r="EY109" s="44">
        <v>30</v>
      </c>
      <c r="EZ109" s="44">
        <v>2012</v>
      </c>
      <c r="FB109" s="40" t="s">
        <v>932</v>
      </c>
      <c r="FC109" s="40" t="s">
        <v>325</v>
      </c>
      <c r="FD109" s="44"/>
      <c r="FE109" s="44">
        <v>5</v>
      </c>
      <c r="FF109" s="44">
        <v>30</v>
      </c>
      <c r="FG109" s="44">
        <v>2012</v>
      </c>
      <c r="FI109" s="40" t="s">
        <v>1128</v>
      </c>
      <c r="FJ109" s="44">
        <v>0</v>
      </c>
      <c r="FK109" s="44">
        <v>0</v>
      </c>
      <c r="FL109" s="44">
        <v>15</v>
      </c>
      <c r="FM109" s="44"/>
      <c r="FN109" s="44"/>
      <c r="FO109"/>
      <c r="FP109" s="40" t="s">
        <v>1128</v>
      </c>
      <c r="FQ109" s="44"/>
      <c r="FR109" s="44"/>
      <c r="FS109" s="44">
        <v>15</v>
      </c>
      <c r="FU109" s="274" t="s">
        <v>307</v>
      </c>
      <c r="FV109" s="274" t="s">
        <v>308</v>
      </c>
      <c r="FW109" s="294">
        <v>0.26829268292682928</v>
      </c>
      <c r="FX109" s="281">
        <v>2.7333333333333334</v>
      </c>
      <c r="FY109" s="281">
        <v>0.73333333333333328</v>
      </c>
      <c r="FZ109" s="281">
        <v>30</v>
      </c>
      <c r="GA109" s="281">
        <v>2014</v>
      </c>
      <c r="GB109" s="281">
        <v>22</v>
      </c>
      <c r="GC109" s="282">
        <v>82</v>
      </c>
      <c r="GJ109" s="274" t="s">
        <v>1186</v>
      </c>
      <c r="GK109" s="274" t="s">
        <v>1180</v>
      </c>
      <c r="GL109" s="280">
        <v>0.17391304347826086</v>
      </c>
      <c r="GM109" s="281">
        <v>0.17391304347826086</v>
      </c>
      <c r="GN109" s="281">
        <v>1</v>
      </c>
      <c r="GO109" s="281">
        <v>1991</v>
      </c>
      <c r="GP109" s="281">
        <v>4</v>
      </c>
      <c r="GQ109" s="282">
        <v>23</v>
      </c>
      <c r="GS109" s="274" t="s">
        <v>1186</v>
      </c>
      <c r="GT109" s="274" t="s">
        <v>1180</v>
      </c>
      <c r="GU109" s="280">
        <v>0.17391304347826086</v>
      </c>
      <c r="GV109" s="281">
        <v>4</v>
      </c>
      <c r="GW109" s="281">
        <v>23</v>
      </c>
      <c r="GX109" s="282">
        <v>1991</v>
      </c>
      <c r="GZ109" s="40" t="s">
        <v>1126</v>
      </c>
      <c r="HA109" s="44">
        <v>36</v>
      </c>
      <c r="HB109" s="44">
        <v>134</v>
      </c>
      <c r="HC109" s="44">
        <v>259</v>
      </c>
      <c r="HD109" s="44">
        <v>588</v>
      </c>
      <c r="HE109" s="44">
        <v>172</v>
      </c>
      <c r="HF109" s="44">
        <v>291</v>
      </c>
      <c r="HG109" s="44">
        <v>295</v>
      </c>
      <c r="HH109" s="44">
        <v>722</v>
      </c>
      <c r="HI109" s="44">
        <v>66</v>
      </c>
      <c r="HJ109" s="44">
        <v>0.26865671641791045</v>
      </c>
      <c r="HK109" s="44">
        <v>0.40858725761772852</v>
      </c>
      <c r="HL109" s="44">
        <v>0.59106529209621994</v>
      </c>
      <c r="HM109" s="44">
        <v>0.54545454545454541</v>
      </c>
      <c r="HN109" s="44">
        <v>2.0303030303030303</v>
      </c>
      <c r="HO109" s="44">
        <v>4.4696969696969697</v>
      </c>
      <c r="HP109" s="44">
        <v>10.939393939393939</v>
      </c>
      <c r="HQ109" s="44">
        <v>2.606060606060606</v>
      </c>
      <c r="HR109" s="44">
        <v>4.4090909090909092</v>
      </c>
      <c r="HS109"/>
      <c r="HT109"/>
      <c r="HU109"/>
      <c r="HV109"/>
      <c r="IB109" s="40" t="s">
        <v>680</v>
      </c>
      <c r="IC109" s="44">
        <v>0.18518518518518517</v>
      </c>
      <c r="ID109" s="44">
        <v>0.41666666666666669</v>
      </c>
      <c r="IE109" s="44">
        <v>2.25</v>
      </c>
      <c r="IF109" s="44">
        <v>12</v>
      </c>
      <c r="IG109" s="44">
        <v>5</v>
      </c>
      <c r="IH109" s="44">
        <v>27</v>
      </c>
      <c r="IR109" s="40" t="s">
        <v>334</v>
      </c>
      <c r="IS109" s="40" t="s">
        <v>250</v>
      </c>
      <c r="IT109" s="44">
        <v>0.41379310344827586</v>
      </c>
      <c r="IU109" s="44">
        <v>0.6</v>
      </c>
      <c r="IV109" s="44">
        <v>1.45</v>
      </c>
      <c r="IW109" s="44">
        <v>20</v>
      </c>
      <c r="IX109" s="44">
        <v>2013</v>
      </c>
      <c r="IY109" s="44">
        <v>12</v>
      </c>
      <c r="IZ109" s="44">
        <v>29</v>
      </c>
      <c r="JB109" s="40" t="s">
        <v>1057</v>
      </c>
      <c r="JC109" s="40" t="s">
        <v>1029</v>
      </c>
      <c r="JD109" s="44">
        <v>0.4</v>
      </c>
      <c r="JE109" s="44">
        <v>2.4545454545454546</v>
      </c>
      <c r="JF109" s="44">
        <v>6.1363636363636367</v>
      </c>
      <c r="JG109" s="44">
        <v>1995</v>
      </c>
      <c r="JH109" s="44">
        <v>54</v>
      </c>
      <c r="JI109" s="44">
        <v>135</v>
      </c>
      <c r="JL109" s="40" t="s">
        <v>492</v>
      </c>
      <c r="JM109" s="40" t="s">
        <v>472</v>
      </c>
      <c r="JN109" s="44" t="e">
        <v>#DIV/0!</v>
      </c>
      <c r="JO109" s="44">
        <v>0</v>
      </c>
      <c r="JP109" s="44">
        <v>0</v>
      </c>
      <c r="JQ109" s="44">
        <v>2007</v>
      </c>
      <c r="JR109" s="44">
        <v>12</v>
      </c>
      <c r="JS109" s="44"/>
      <c r="JT109" s="44"/>
      <c r="JV109" s="40" t="s">
        <v>1242</v>
      </c>
      <c r="JW109" s="40" t="s">
        <v>733</v>
      </c>
      <c r="JX109" s="44">
        <v>0.54054054054054057</v>
      </c>
      <c r="JY109" s="44">
        <v>0.95238095238095233</v>
      </c>
      <c r="JZ109" s="44">
        <v>1.7619047619047619</v>
      </c>
      <c r="KA109" s="44">
        <v>2021</v>
      </c>
      <c r="KB109" s="44">
        <v>20</v>
      </c>
      <c r="KC109" s="44">
        <v>37</v>
      </c>
      <c r="KF109" s="40" t="s">
        <v>1128</v>
      </c>
      <c r="KG109" s="61">
        <v>1.6153846153846154</v>
      </c>
      <c r="KH109" s="44">
        <v>15</v>
      </c>
      <c r="KJ109"/>
      <c r="KK109"/>
      <c r="KL109"/>
      <c r="KM109"/>
      <c r="KN109"/>
      <c r="KO109"/>
      <c r="KQ109"/>
      <c r="KR109"/>
      <c r="KS109"/>
      <c r="KT109"/>
      <c r="KU109"/>
      <c r="KV109"/>
      <c r="KX109"/>
      <c r="KY109"/>
      <c r="KZ109"/>
      <c r="LA109"/>
      <c r="LB109"/>
      <c r="LC109"/>
      <c r="LD109"/>
    </row>
    <row r="110" spans="1:316" ht="15">
      <c r="A110" s="74" t="s">
        <v>318</v>
      </c>
      <c r="B110" s="74">
        <v>2012</v>
      </c>
      <c r="C110" s="74">
        <v>2013</v>
      </c>
      <c r="D110" s="89" t="str">
        <f t="shared" si="18"/>
        <v>Mike Christensen, 2013</v>
      </c>
      <c r="E110" s="89" t="str">
        <f t="shared" si="19"/>
        <v>Mike Christensen, 2013-2012</v>
      </c>
      <c r="F110" s="74">
        <v>30</v>
      </c>
      <c r="G110" s="74"/>
      <c r="H110" s="74">
        <v>2</v>
      </c>
      <c r="I110" s="75">
        <f t="shared" si="24"/>
        <v>0</v>
      </c>
      <c r="J110" s="74">
        <v>4</v>
      </c>
      <c r="K110" s="74">
        <v>20</v>
      </c>
      <c r="L110" s="75">
        <f t="shared" si="25"/>
        <v>0.2</v>
      </c>
      <c r="M110" s="74"/>
      <c r="N110" s="74"/>
      <c r="O110" s="75" t="e">
        <f t="shared" si="26"/>
        <v>#DIV/0!</v>
      </c>
      <c r="P110" s="92">
        <v>116</v>
      </c>
      <c r="Q110" s="74">
        <v>2</v>
      </c>
      <c r="R110" s="74">
        <v>3</v>
      </c>
      <c r="S110" s="74">
        <v>5</v>
      </c>
      <c r="T110" s="74"/>
      <c r="U110" s="74">
        <v>2</v>
      </c>
      <c r="V110" s="74"/>
      <c r="W110" s="74">
        <v>5</v>
      </c>
      <c r="X110" s="74">
        <v>6</v>
      </c>
      <c r="Y110" s="76">
        <f t="shared" si="27"/>
        <v>3.8666666666666667</v>
      </c>
      <c r="Z110" s="76">
        <f t="shared" si="28"/>
        <v>6.6666666666666666E-2</v>
      </c>
      <c r="AA110" s="76">
        <f t="shared" si="29"/>
        <v>0.1</v>
      </c>
      <c r="AB110" s="76">
        <f t="shared" si="30"/>
        <v>0.16666666666666666</v>
      </c>
      <c r="AC110" s="76">
        <f t="shared" si="31"/>
        <v>0</v>
      </c>
      <c r="AD110" s="76">
        <f t="shared" si="32"/>
        <v>6.6666666666666666E-2</v>
      </c>
      <c r="AE110" s="76">
        <f t="shared" si="33"/>
        <v>0</v>
      </c>
      <c r="AF110" s="76">
        <f t="shared" si="34"/>
        <v>0.16666666666666666</v>
      </c>
      <c r="AG110" s="76">
        <f t="shared" si="35"/>
        <v>0.2</v>
      </c>
      <c r="AH110" s="69">
        <f t="shared" si="20"/>
        <v>6.6666666666666666E-2</v>
      </c>
      <c r="AI110" s="69">
        <f t="shared" si="21"/>
        <v>0</v>
      </c>
      <c r="AJ110" s="70">
        <f t="shared" si="22"/>
        <v>0.18181818181818182</v>
      </c>
      <c r="AK110" s="69">
        <f t="shared" si="23"/>
        <v>0.73333333333333328</v>
      </c>
      <c r="AM110" s="40" t="s">
        <v>930</v>
      </c>
      <c r="AN110" s="40" t="s">
        <v>308</v>
      </c>
      <c r="AO110" s="61">
        <v>6.3103448275862073</v>
      </c>
      <c r="AP110" s="62">
        <v>0</v>
      </c>
      <c r="AQ110" s="62">
        <v>0</v>
      </c>
      <c r="AR110" s="44">
        <v>29</v>
      </c>
      <c r="AS110" s="44">
        <v>2012</v>
      </c>
      <c r="AU110" s="40" t="s">
        <v>327</v>
      </c>
      <c r="AV110" s="40" t="s">
        <v>278</v>
      </c>
      <c r="AW110" s="44">
        <v>148</v>
      </c>
      <c r="AX110" s="44">
        <v>0.4050632911392405</v>
      </c>
      <c r="AY110" s="44">
        <v>0.48780487804878048</v>
      </c>
      <c r="AZ110" s="44">
        <v>29</v>
      </c>
      <c r="BA110" s="44">
        <v>2013</v>
      </c>
      <c r="BC110" s="40" t="s">
        <v>1350</v>
      </c>
      <c r="BD110" s="44">
        <v>0.77777777777777779</v>
      </c>
      <c r="BE110" s="44">
        <v>0.29411764705882354</v>
      </c>
      <c r="BF110" s="44">
        <v>0.5</v>
      </c>
      <c r="BG110" s="44">
        <v>18</v>
      </c>
      <c r="BH110" s="44">
        <v>14</v>
      </c>
      <c r="BJ110" s="40" t="s">
        <v>473</v>
      </c>
      <c r="BK110" s="44">
        <v>18</v>
      </c>
      <c r="BL110" s="44">
        <v>0.31578947368421051</v>
      </c>
      <c r="BM110" s="44">
        <v>0.5714285714285714</v>
      </c>
      <c r="BN110" s="44">
        <v>24</v>
      </c>
      <c r="BP110" s="40" t="s">
        <v>1062</v>
      </c>
      <c r="BQ110" s="40" t="s">
        <v>1002</v>
      </c>
      <c r="BR110" s="44">
        <v>3.2941176470588234</v>
      </c>
      <c r="BS110" s="44">
        <v>1.1764705882352942</v>
      </c>
      <c r="BT110" s="44">
        <v>2.1176470588235294</v>
      </c>
      <c r="BU110" s="44">
        <v>17</v>
      </c>
      <c r="BV110" s="44">
        <v>1995</v>
      </c>
      <c r="BX110" s="40" t="s">
        <v>1008</v>
      </c>
      <c r="BY110" s="40" t="s">
        <v>1000</v>
      </c>
      <c r="BZ110" s="44">
        <v>79</v>
      </c>
      <c r="CA110" s="44">
        <v>25</v>
      </c>
      <c r="CB110" s="44">
        <v>54</v>
      </c>
      <c r="CC110" s="44">
        <v>22</v>
      </c>
      <c r="CD110" s="44">
        <v>1997</v>
      </c>
      <c r="CF110" s="40" t="s">
        <v>134</v>
      </c>
      <c r="CG110" s="44">
        <v>0.68888888888888888</v>
      </c>
      <c r="CH110" s="44">
        <v>0.22222222222222221</v>
      </c>
      <c r="CI110" s="44">
        <v>0.46666666666666667</v>
      </c>
      <c r="CJ110" s="44">
        <v>45</v>
      </c>
      <c r="CK110" s="44">
        <v>31</v>
      </c>
      <c r="CL110" s="44">
        <v>10</v>
      </c>
      <c r="CM110" s="44">
        <v>21</v>
      </c>
      <c r="CO110" s="40" t="s">
        <v>689</v>
      </c>
      <c r="CP110" s="44">
        <v>13</v>
      </c>
      <c r="CQ110" s="44">
        <v>5</v>
      </c>
      <c r="CR110" s="44">
        <v>8</v>
      </c>
      <c r="CS110" s="44">
        <v>13</v>
      </c>
      <c r="CU110" s="40" t="s">
        <v>441</v>
      </c>
      <c r="CV110" s="40" t="s">
        <v>440</v>
      </c>
      <c r="CW110" s="44">
        <v>1.3846153846153846</v>
      </c>
      <c r="CX110" s="44">
        <v>4.8461538461538458</v>
      </c>
      <c r="CY110" s="44">
        <v>13</v>
      </c>
      <c r="CZ110" s="44">
        <v>2008</v>
      </c>
      <c r="DB110" s="40" t="s">
        <v>1032</v>
      </c>
      <c r="DC110" s="40" t="s">
        <v>1000</v>
      </c>
      <c r="DD110" s="44">
        <v>33</v>
      </c>
      <c r="DE110" s="44">
        <v>33</v>
      </c>
      <c r="DF110" s="44">
        <v>22</v>
      </c>
      <c r="DG110" s="44">
        <v>1996</v>
      </c>
      <c r="DI110" s="40" t="s">
        <v>1128</v>
      </c>
      <c r="DJ110" s="44">
        <v>0.2</v>
      </c>
      <c r="DK110" s="44">
        <v>6.6666666666666666E-2</v>
      </c>
      <c r="DL110" s="44">
        <v>15</v>
      </c>
      <c r="DM110" s="44">
        <v>3</v>
      </c>
      <c r="DN110" s="44">
        <v>1</v>
      </c>
      <c r="DP110" s="40" t="s">
        <v>468</v>
      </c>
      <c r="DQ110" s="44">
        <v>4</v>
      </c>
      <c r="DR110" s="44">
        <v>22</v>
      </c>
      <c r="DS110" s="44">
        <v>26</v>
      </c>
      <c r="DU110" s="40" t="s">
        <v>971</v>
      </c>
      <c r="DV110" s="40" t="s">
        <v>943</v>
      </c>
      <c r="DW110" s="44">
        <v>1.25</v>
      </c>
      <c r="DX110" s="44">
        <v>0</v>
      </c>
      <c r="DY110" s="44">
        <v>24</v>
      </c>
      <c r="DZ110" s="44">
        <v>1998</v>
      </c>
      <c r="EB110" s="40" t="s">
        <v>975</v>
      </c>
      <c r="EC110" s="40" t="s">
        <v>962</v>
      </c>
      <c r="ED110" s="44">
        <v>28</v>
      </c>
      <c r="EE110" s="44"/>
      <c r="EF110" s="44">
        <v>23</v>
      </c>
      <c r="EG110" s="44">
        <v>1998</v>
      </c>
      <c r="EI110" s="40" t="s">
        <v>545</v>
      </c>
      <c r="EJ110" s="44">
        <v>0.21428571428571427</v>
      </c>
      <c r="EK110" s="44">
        <v>0.32142857142857145</v>
      </c>
      <c r="EL110" s="44">
        <v>28</v>
      </c>
      <c r="EM110" s="44">
        <v>6</v>
      </c>
      <c r="EN110" s="44">
        <v>9</v>
      </c>
      <c r="EP110" s="40" t="s">
        <v>336</v>
      </c>
      <c r="EQ110" s="44">
        <v>5</v>
      </c>
      <c r="ER110" s="44">
        <v>8</v>
      </c>
      <c r="ES110" s="44">
        <v>17</v>
      </c>
      <c r="ET110"/>
      <c r="EU110" s="40" t="s">
        <v>262</v>
      </c>
      <c r="EV110" s="40" t="s">
        <v>130</v>
      </c>
      <c r="EW110" s="44">
        <v>0</v>
      </c>
      <c r="EX110" s="44">
        <v>1.5555555555555556</v>
      </c>
      <c r="EY110" s="44">
        <v>27</v>
      </c>
      <c r="EZ110" s="44">
        <v>2016</v>
      </c>
      <c r="FB110" s="40" t="s">
        <v>1301</v>
      </c>
      <c r="FC110" s="40" t="s">
        <v>1235</v>
      </c>
      <c r="FD110" s="44"/>
      <c r="FE110" s="44">
        <v>5</v>
      </c>
      <c r="FF110" s="44">
        <v>19</v>
      </c>
      <c r="FG110" s="44">
        <v>2022</v>
      </c>
      <c r="FI110" s="40" t="s">
        <v>1348</v>
      </c>
      <c r="FJ110" s="44">
        <v>0</v>
      </c>
      <c r="FK110" s="44">
        <v>0</v>
      </c>
      <c r="FL110" s="44">
        <v>18</v>
      </c>
      <c r="FM110" s="44"/>
      <c r="FN110" s="44"/>
      <c r="FO110"/>
      <c r="FP110" s="40" t="s">
        <v>939</v>
      </c>
      <c r="FQ110" s="44"/>
      <c r="FR110" s="44"/>
      <c r="FS110" s="44">
        <v>20</v>
      </c>
      <c r="FU110" s="274" t="s">
        <v>1012</v>
      </c>
      <c r="FV110" s="274" t="s">
        <v>921</v>
      </c>
      <c r="FW110" s="294">
        <v>0.26666666666666666</v>
      </c>
      <c r="FX110" s="281">
        <v>0.75</v>
      </c>
      <c r="FY110" s="281">
        <v>0.2</v>
      </c>
      <c r="FZ110" s="281">
        <v>20</v>
      </c>
      <c r="GA110" s="281">
        <v>1997</v>
      </c>
      <c r="GB110" s="281">
        <v>4</v>
      </c>
      <c r="GC110" s="282">
        <v>15</v>
      </c>
      <c r="GJ110" s="274" t="s">
        <v>256</v>
      </c>
      <c r="GK110" s="274" t="s">
        <v>129</v>
      </c>
      <c r="GL110" s="280">
        <v>0.17073170731707318</v>
      </c>
      <c r="GM110" s="281">
        <v>0.25925925925925924</v>
      </c>
      <c r="GN110" s="281">
        <v>1.5185185185185186</v>
      </c>
      <c r="GO110" s="281">
        <v>2016</v>
      </c>
      <c r="GP110" s="281">
        <v>7</v>
      </c>
      <c r="GQ110" s="282">
        <v>41</v>
      </c>
      <c r="GS110" s="274" t="s">
        <v>256</v>
      </c>
      <c r="GT110" s="274" t="s">
        <v>129</v>
      </c>
      <c r="GU110" s="280">
        <v>0.17073170731707318</v>
      </c>
      <c r="GV110" s="281">
        <v>7</v>
      </c>
      <c r="GW110" s="281">
        <v>41</v>
      </c>
      <c r="GX110" s="282">
        <v>2016</v>
      </c>
      <c r="GZ110" s="40" t="s">
        <v>1127</v>
      </c>
      <c r="HA110" s="44"/>
      <c r="HB110" s="44"/>
      <c r="HC110" s="44">
        <v>29</v>
      </c>
      <c r="HD110" s="44">
        <v>67</v>
      </c>
      <c r="HE110" s="44">
        <v>13</v>
      </c>
      <c r="HF110" s="44">
        <v>27</v>
      </c>
      <c r="HG110" s="44">
        <v>29</v>
      </c>
      <c r="HH110" s="44">
        <v>67</v>
      </c>
      <c r="HI110" s="44">
        <v>23</v>
      </c>
      <c r="HJ110" s="44" t="e">
        <v>#DIV/0!</v>
      </c>
      <c r="HK110" s="44">
        <v>0.43283582089552236</v>
      </c>
      <c r="HL110" s="44">
        <v>0.48148148148148145</v>
      </c>
      <c r="HM110" s="44">
        <v>0</v>
      </c>
      <c r="HN110" s="44">
        <v>0</v>
      </c>
      <c r="HO110" s="44">
        <v>1.2608695652173914</v>
      </c>
      <c r="HP110" s="44">
        <v>2.9130434782608696</v>
      </c>
      <c r="HQ110" s="44">
        <v>0.56521739130434778</v>
      </c>
      <c r="HR110" s="44">
        <v>1.173913043478261</v>
      </c>
      <c r="HS110"/>
      <c r="HT110"/>
      <c r="HU110"/>
      <c r="HV110"/>
      <c r="IB110" s="40" t="s">
        <v>280</v>
      </c>
      <c r="IC110" s="44">
        <v>0.17391304347826086</v>
      </c>
      <c r="ID110" s="44">
        <v>0.23529411764705882</v>
      </c>
      <c r="IE110" s="44">
        <v>1.3529411764705883</v>
      </c>
      <c r="IF110" s="44">
        <v>17</v>
      </c>
      <c r="IG110" s="44">
        <v>4</v>
      </c>
      <c r="IH110" s="44">
        <v>23</v>
      </c>
      <c r="IR110" s="40" t="s">
        <v>368</v>
      </c>
      <c r="IS110" s="40" t="s">
        <v>325</v>
      </c>
      <c r="IT110" s="44">
        <v>0.41304347826086957</v>
      </c>
      <c r="IU110" s="44">
        <v>3.3529411764705883</v>
      </c>
      <c r="IV110" s="44">
        <v>8.117647058823529</v>
      </c>
      <c r="IW110" s="44">
        <v>17</v>
      </c>
      <c r="IX110" s="44">
        <v>2011</v>
      </c>
      <c r="IY110" s="44">
        <v>57</v>
      </c>
      <c r="IZ110" s="44">
        <v>138</v>
      </c>
      <c r="JB110" s="40" t="s">
        <v>1190</v>
      </c>
      <c r="JC110" s="40" t="s">
        <v>1154</v>
      </c>
      <c r="JD110" s="44">
        <v>0.4</v>
      </c>
      <c r="JE110" s="44">
        <v>0.60869565217391308</v>
      </c>
      <c r="JF110" s="44">
        <v>1.5217391304347827</v>
      </c>
      <c r="JG110" s="44">
        <v>1991</v>
      </c>
      <c r="JH110" s="44">
        <v>14</v>
      </c>
      <c r="JI110" s="44">
        <v>35</v>
      </c>
      <c r="JL110" s="40" t="s">
        <v>488</v>
      </c>
      <c r="JM110" s="40" t="s">
        <v>456</v>
      </c>
      <c r="JN110" s="44">
        <v>0.66666666666666663</v>
      </c>
      <c r="JO110" s="44">
        <v>0.33333333333333331</v>
      </c>
      <c r="JP110" s="44">
        <v>0.5</v>
      </c>
      <c r="JQ110" s="44">
        <v>2007</v>
      </c>
      <c r="JR110" s="44">
        <v>12</v>
      </c>
      <c r="JS110" s="44">
        <v>4</v>
      </c>
      <c r="JT110" s="44">
        <v>6</v>
      </c>
      <c r="JV110" s="40" t="s">
        <v>1346</v>
      </c>
      <c r="JW110" s="40" t="s">
        <v>1294</v>
      </c>
      <c r="JX110" s="44">
        <v>0.54</v>
      </c>
      <c r="JY110" s="44">
        <v>0.625</v>
      </c>
      <c r="JZ110" s="44">
        <v>1.1666666666666667</v>
      </c>
      <c r="KA110" s="44">
        <v>2023</v>
      </c>
      <c r="KB110" s="44">
        <v>15</v>
      </c>
      <c r="KC110" s="44">
        <v>28</v>
      </c>
      <c r="KF110" s="40" t="s">
        <v>1182</v>
      </c>
      <c r="KG110" s="61">
        <v>1.5555555555555556</v>
      </c>
      <c r="KH110" s="44">
        <v>31</v>
      </c>
      <c r="KJ110"/>
      <c r="KK110"/>
      <c r="KL110"/>
      <c r="KM110"/>
      <c r="KN110"/>
      <c r="KO110"/>
      <c r="KQ110"/>
      <c r="KR110"/>
      <c r="KS110"/>
      <c r="KT110"/>
      <c r="KU110"/>
      <c r="KV110"/>
      <c r="KX110"/>
      <c r="KY110"/>
      <c r="KZ110"/>
      <c r="LA110"/>
      <c r="LB110"/>
      <c r="LC110"/>
      <c r="LD110"/>
    </row>
    <row r="111" spans="1:316" ht="15">
      <c r="A111" s="74" t="s">
        <v>319</v>
      </c>
      <c r="B111" s="74">
        <v>2012</v>
      </c>
      <c r="C111" s="74">
        <v>2013</v>
      </c>
      <c r="D111" s="89" t="str">
        <f t="shared" si="18"/>
        <v>Ty Beck, 2013</v>
      </c>
      <c r="E111" s="89" t="str">
        <f t="shared" si="19"/>
        <v>Ty Beck, 2013-2012</v>
      </c>
      <c r="F111" s="74">
        <v>30</v>
      </c>
      <c r="G111" s="74"/>
      <c r="H111" s="74">
        <v>1</v>
      </c>
      <c r="I111" s="75">
        <f t="shared" si="24"/>
        <v>0</v>
      </c>
      <c r="J111" s="74">
        <v>1</v>
      </c>
      <c r="K111" s="74">
        <v>3</v>
      </c>
      <c r="L111" s="75">
        <f t="shared" si="25"/>
        <v>0.33333333333333331</v>
      </c>
      <c r="M111" s="74"/>
      <c r="N111" s="74"/>
      <c r="O111" s="75" t="e">
        <f t="shared" si="26"/>
        <v>#DIV/0!</v>
      </c>
      <c r="P111" s="92">
        <v>21</v>
      </c>
      <c r="Q111" s="74">
        <v>1</v>
      </c>
      <c r="R111" s="74"/>
      <c r="S111" s="74">
        <v>1</v>
      </c>
      <c r="T111" s="74"/>
      <c r="U111" s="74"/>
      <c r="V111" s="74"/>
      <c r="W111" s="74"/>
      <c r="X111" s="74">
        <v>3</v>
      </c>
      <c r="Y111" s="76">
        <f t="shared" si="27"/>
        <v>0.7</v>
      </c>
      <c r="Z111" s="76">
        <f t="shared" si="28"/>
        <v>3.3333333333333333E-2</v>
      </c>
      <c r="AA111" s="76">
        <f t="shared" si="29"/>
        <v>0</v>
      </c>
      <c r="AB111" s="76">
        <f t="shared" si="30"/>
        <v>3.3333333333333333E-2</v>
      </c>
      <c r="AC111" s="76">
        <f t="shared" si="31"/>
        <v>0</v>
      </c>
      <c r="AD111" s="76">
        <f t="shared" si="32"/>
        <v>0</v>
      </c>
      <c r="AE111" s="76">
        <f t="shared" si="33"/>
        <v>0</v>
      </c>
      <c r="AF111" s="76">
        <f t="shared" si="34"/>
        <v>0</v>
      </c>
      <c r="AG111" s="76">
        <f t="shared" si="35"/>
        <v>0.1</v>
      </c>
      <c r="AH111" s="69">
        <f t="shared" si="20"/>
        <v>3.3333333333333333E-2</v>
      </c>
      <c r="AI111" s="69">
        <f t="shared" si="21"/>
        <v>0</v>
      </c>
      <c r="AJ111" s="70">
        <f t="shared" si="22"/>
        <v>0.25</v>
      </c>
      <c r="AK111" s="69">
        <f t="shared" si="23"/>
        <v>0.13333333333333333</v>
      </c>
      <c r="AM111" s="40" t="s">
        <v>282</v>
      </c>
      <c r="AN111" s="40" t="s">
        <v>279</v>
      </c>
      <c r="AO111" s="61">
        <v>6</v>
      </c>
      <c r="AP111" s="62">
        <v>0.35359116022099446</v>
      </c>
      <c r="AQ111" s="62">
        <v>0.48571428571428571</v>
      </c>
      <c r="AR111" s="44">
        <v>27</v>
      </c>
      <c r="AS111" s="44">
        <v>2015</v>
      </c>
      <c r="AU111" s="40" t="s">
        <v>1221</v>
      </c>
      <c r="AV111" s="40" t="s">
        <v>733</v>
      </c>
      <c r="AW111" s="44">
        <v>146</v>
      </c>
      <c r="AX111" s="44">
        <v>0.43846153846153846</v>
      </c>
      <c r="AY111" s="44">
        <v>0.46031746031746029</v>
      </c>
      <c r="AZ111" s="44">
        <v>22</v>
      </c>
      <c r="BA111" s="44">
        <v>2020</v>
      </c>
      <c r="BC111" s="40" t="s">
        <v>473</v>
      </c>
      <c r="BD111" s="44">
        <v>0.75</v>
      </c>
      <c r="BE111" s="44">
        <v>0.31578947368421051</v>
      </c>
      <c r="BF111" s="44">
        <v>0.5714285714285714</v>
      </c>
      <c r="BG111" s="44">
        <v>24</v>
      </c>
      <c r="BH111" s="44">
        <v>18</v>
      </c>
      <c r="BJ111" s="40" t="s">
        <v>336</v>
      </c>
      <c r="BK111" s="44">
        <v>15</v>
      </c>
      <c r="BL111" s="44">
        <v>0.63636363636363635</v>
      </c>
      <c r="BM111" s="44" t="e">
        <v>#DIV/0!</v>
      </c>
      <c r="BN111" s="44">
        <v>17</v>
      </c>
      <c r="BP111" s="40" t="s">
        <v>286</v>
      </c>
      <c r="BQ111" s="40" t="s">
        <v>132</v>
      </c>
      <c r="BR111" s="44">
        <v>3.2916666666666665</v>
      </c>
      <c r="BS111" s="44">
        <v>1.4583333333333333</v>
      </c>
      <c r="BT111" s="44">
        <v>1.8333333333333333</v>
      </c>
      <c r="BU111" s="44">
        <v>24</v>
      </c>
      <c r="BV111" s="44">
        <v>2015</v>
      </c>
      <c r="BX111" s="40" t="s">
        <v>972</v>
      </c>
      <c r="BY111" s="40" t="s">
        <v>969</v>
      </c>
      <c r="BZ111" s="44">
        <v>77</v>
      </c>
      <c r="CA111" s="44">
        <v>34</v>
      </c>
      <c r="CB111" s="44">
        <v>43</v>
      </c>
      <c r="CC111" s="44">
        <v>24</v>
      </c>
      <c r="CD111" s="44">
        <v>1998</v>
      </c>
      <c r="CF111" s="40" t="s">
        <v>1357</v>
      </c>
      <c r="CG111" s="44">
        <v>0.58333333333333337</v>
      </c>
      <c r="CH111" s="44">
        <v>0.16666666666666666</v>
      </c>
      <c r="CI111" s="44">
        <v>0.41666666666666669</v>
      </c>
      <c r="CJ111" s="44">
        <v>12</v>
      </c>
      <c r="CK111" s="44">
        <v>7</v>
      </c>
      <c r="CL111" s="44">
        <v>2</v>
      </c>
      <c r="CM111" s="44">
        <v>5</v>
      </c>
      <c r="CO111" s="40" t="s">
        <v>1181</v>
      </c>
      <c r="CP111" s="44">
        <v>13</v>
      </c>
      <c r="CQ111" s="44">
        <v>7</v>
      </c>
      <c r="CR111" s="44">
        <v>6</v>
      </c>
      <c r="CS111" s="44">
        <v>35</v>
      </c>
      <c r="CU111" s="40" t="s">
        <v>532</v>
      </c>
      <c r="CV111" s="40" t="s">
        <v>533</v>
      </c>
      <c r="CW111" s="44">
        <v>1.36</v>
      </c>
      <c r="CX111" s="44">
        <v>1.92</v>
      </c>
      <c r="CY111" s="44">
        <v>25</v>
      </c>
      <c r="CZ111" s="44">
        <v>2017</v>
      </c>
      <c r="DB111" s="40" t="s">
        <v>1177</v>
      </c>
      <c r="DC111" s="40" t="s">
        <v>1153</v>
      </c>
      <c r="DD111" s="44">
        <v>33</v>
      </c>
      <c r="DE111" s="44">
        <v>43</v>
      </c>
      <c r="DF111" s="44">
        <v>23</v>
      </c>
      <c r="DG111" s="44">
        <v>1991</v>
      </c>
      <c r="DI111" s="40" t="s">
        <v>1067</v>
      </c>
      <c r="DJ111" s="44">
        <v>0.2</v>
      </c>
      <c r="DK111" s="44">
        <v>0.33333333333333331</v>
      </c>
      <c r="DL111" s="44">
        <v>30</v>
      </c>
      <c r="DM111" s="44">
        <v>6</v>
      </c>
      <c r="DN111" s="44">
        <v>10</v>
      </c>
      <c r="DP111" s="40" t="s">
        <v>999</v>
      </c>
      <c r="DQ111" s="44">
        <v>4</v>
      </c>
      <c r="DR111" s="44">
        <v>6</v>
      </c>
      <c r="DS111" s="44">
        <v>15</v>
      </c>
      <c r="DU111" s="40" t="s">
        <v>540</v>
      </c>
      <c r="DV111" s="40" t="s">
        <v>129</v>
      </c>
      <c r="DW111" s="44">
        <v>1.25</v>
      </c>
      <c r="DX111" s="44">
        <v>2.625</v>
      </c>
      <c r="DY111" s="44">
        <v>16</v>
      </c>
      <c r="DZ111" s="44">
        <v>2017</v>
      </c>
      <c r="EB111" s="40" t="s">
        <v>1104</v>
      </c>
      <c r="EC111" s="40" t="s">
        <v>1094</v>
      </c>
      <c r="ED111" s="44">
        <v>27</v>
      </c>
      <c r="EE111" s="44"/>
      <c r="EF111" s="44">
        <v>23</v>
      </c>
      <c r="EG111" s="44">
        <v>1994</v>
      </c>
      <c r="EI111" s="40" t="s">
        <v>753</v>
      </c>
      <c r="EJ111" s="44">
        <v>0.2</v>
      </c>
      <c r="EK111" s="44">
        <v>0.5714285714285714</v>
      </c>
      <c r="EL111" s="44">
        <v>35</v>
      </c>
      <c r="EM111" s="44">
        <v>7</v>
      </c>
      <c r="EN111" s="44">
        <v>20</v>
      </c>
      <c r="EP111" s="40" t="s">
        <v>454</v>
      </c>
      <c r="EQ111" s="44">
        <v>5</v>
      </c>
      <c r="ER111" s="44"/>
      <c r="ES111" s="44">
        <v>36</v>
      </c>
      <c r="ET111"/>
      <c r="EU111" s="40" t="s">
        <v>931</v>
      </c>
      <c r="EV111" s="40" t="s">
        <v>333</v>
      </c>
      <c r="EW111" s="44">
        <v>0</v>
      </c>
      <c r="EX111" s="44">
        <v>0.1</v>
      </c>
      <c r="EY111" s="44">
        <v>30</v>
      </c>
      <c r="EZ111" s="44">
        <v>2012</v>
      </c>
      <c r="FB111" s="40" t="s">
        <v>926</v>
      </c>
      <c r="FC111" s="40" t="s">
        <v>304</v>
      </c>
      <c r="FD111" s="44"/>
      <c r="FE111" s="44">
        <v>7</v>
      </c>
      <c r="FF111" s="44">
        <v>30</v>
      </c>
      <c r="FG111" s="44">
        <v>2012</v>
      </c>
      <c r="FI111" s="40" t="s">
        <v>1154</v>
      </c>
      <c r="FJ111" s="44">
        <v>0</v>
      </c>
      <c r="FK111" s="44">
        <v>0</v>
      </c>
      <c r="FL111" s="44">
        <v>62</v>
      </c>
      <c r="FM111" s="44"/>
      <c r="FN111" s="44"/>
      <c r="FO111"/>
      <c r="FP111" s="40" t="s">
        <v>1154</v>
      </c>
      <c r="FQ111" s="44"/>
      <c r="FR111" s="44"/>
      <c r="FS111" s="44">
        <v>62</v>
      </c>
      <c r="FU111" s="274" t="s">
        <v>1212</v>
      </c>
      <c r="FV111" s="274" t="s">
        <v>735</v>
      </c>
      <c r="FW111" s="294">
        <v>0.26470588235294118</v>
      </c>
      <c r="FX111" s="281">
        <v>1.36</v>
      </c>
      <c r="FY111" s="281">
        <v>0.36</v>
      </c>
      <c r="FZ111" s="281">
        <v>25</v>
      </c>
      <c r="GA111" s="281">
        <v>2020</v>
      </c>
      <c r="GB111" s="281">
        <v>9</v>
      </c>
      <c r="GC111" s="282">
        <v>34</v>
      </c>
      <c r="GJ111" s="274" t="s">
        <v>482</v>
      </c>
      <c r="GK111" s="274" t="s">
        <v>470</v>
      </c>
      <c r="GL111" s="280">
        <v>0.16666666666666666</v>
      </c>
      <c r="GM111" s="281">
        <v>0.45454545454545453</v>
      </c>
      <c r="GN111" s="281">
        <v>2.7272727272727271</v>
      </c>
      <c r="GO111" s="281">
        <v>2008</v>
      </c>
      <c r="GP111" s="281">
        <v>5</v>
      </c>
      <c r="GQ111" s="282">
        <v>30</v>
      </c>
      <c r="GS111" s="274" t="s">
        <v>482</v>
      </c>
      <c r="GT111" s="274" t="s">
        <v>470</v>
      </c>
      <c r="GU111" s="280">
        <v>0.16666666666666666</v>
      </c>
      <c r="GV111" s="281">
        <v>5</v>
      </c>
      <c r="GW111" s="281">
        <v>30</v>
      </c>
      <c r="GX111" s="282">
        <v>2008</v>
      </c>
      <c r="GZ111" s="40" t="s">
        <v>1128</v>
      </c>
      <c r="HA111" s="44"/>
      <c r="HB111" s="44"/>
      <c r="HC111" s="44">
        <v>3</v>
      </c>
      <c r="HD111" s="44">
        <v>4</v>
      </c>
      <c r="HE111" s="44">
        <v>4</v>
      </c>
      <c r="HF111" s="44">
        <v>6</v>
      </c>
      <c r="HG111" s="44">
        <v>3</v>
      </c>
      <c r="HH111" s="44">
        <v>4</v>
      </c>
      <c r="HI111" s="44">
        <v>15</v>
      </c>
      <c r="HJ111" s="44" t="e">
        <v>#DIV/0!</v>
      </c>
      <c r="HK111" s="44">
        <v>0.75</v>
      </c>
      <c r="HL111" s="44">
        <v>0.66666666666666663</v>
      </c>
      <c r="HM111" s="44">
        <v>0</v>
      </c>
      <c r="HN111" s="44">
        <v>0</v>
      </c>
      <c r="HO111" s="44">
        <v>0.2</v>
      </c>
      <c r="HP111" s="44">
        <v>0.26666666666666666</v>
      </c>
      <c r="HQ111" s="44">
        <v>0.26666666666666666</v>
      </c>
      <c r="HR111" s="44">
        <v>0.4</v>
      </c>
      <c r="HS111"/>
      <c r="HT111"/>
      <c r="HU111"/>
      <c r="HV111"/>
      <c r="IB111" s="40" t="s">
        <v>468</v>
      </c>
      <c r="IC111" s="44">
        <v>0.15625</v>
      </c>
      <c r="ID111" s="44">
        <v>0.19230769230769232</v>
      </c>
      <c r="IE111" s="44">
        <v>1.2307692307692308</v>
      </c>
      <c r="IF111" s="44">
        <v>26</v>
      </c>
      <c r="IG111" s="44">
        <v>5</v>
      </c>
      <c r="IH111" s="44">
        <v>32</v>
      </c>
      <c r="IR111" s="40" t="s">
        <v>443</v>
      </c>
      <c r="IS111" s="40" t="s">
        <v>439</v>
      </c>
      <c r="IT111" s="44">
        <v>0.4107142857142857</v>
      </c>
      <c r="IU111" s="44">
        <v>0.95833333333333337</v>
      </c>
      <c r="IV111" s="44">
        <v>2.3333333333333335</v>
      </c>
      <c r="IW111" s="44">
        <v>24</v>
      </c>
      <c r="IX111" s="44">
        <v>2007</v>
      </c>
      <c r="IY111" s="44">
        <v>23</v>
      </c>
      <c r="IZ111" s="44">
        <v>56</v>
      </c>
      <c r="JB111" s="40" t="s">
        <v>493</v>
      </c>
      <c r="JC111" s="40" t="s">
        <v>467</v>
      </c>
      <c r="JD111" s="44">
        <v>0.4</v>
      </c>
      <c r="JE111" s="44">
        <v>0.38095238095238093</v>
      </c>
      <c r="JF111" s="44">
        <v>0.95238095238095233</v>
      </c>
      <c r="JG111" s="44">
        <v>2009</v>
      </c>
      <c r="JH111" s="44">
        <v>8</v>
      </c>
      <c r="JI111" s="44">
        <v>20</v>
      </c>
      <c r="JL111" s="40" t="s">
        <v>489</v>
      </c>
      <c r="JM111" s="40" t="s">
        <v>470</v>
      </c>
      <c r="JN111" s="44" t="e">
        <v>#DIV/0!</v>
      </c>
      <c r="JO111" s="44">
        <v>0</v>
      </c>
      <c r="JP111" s="44">
        <v>0</v>
      </c>
      <c r="JQ111" s="44">
        <v>2007</v>
      </c>
      <c r="JR111" s="44">
        <v>10</v>
      </c>
      <c r="JS111" s="44"/>
      <c r="JT111" s="44"/>
      <c r="JV111" s="40" t="s">
        <v>1057</v>
      </c>
      <c r="JW111" s="40" t="s">
        <v>1029</v>
      </c>
      <c r="JX111" s="44">
        <v>0.53846153846153844</v>
      </c>
      <c r="JY111" s="44">
        <v>1.5909090909090908</v>
      </c>
      <c r="JZ111" s="44">
        <v>2.9545454545454546</v>
      </c>
      <c r="KA111" s="44">
        <v>1995</v>
      </c>
      <c r="KB111" s="44">
        <v>35</v>
      </c>
      <c r="KC111" s="44">
        <v>65</v>
      </c>
      <c r="KF111" s="40" t="s">
        <v>473</v>
      </c>
      <c r="KG111" s="61">
        <v>1.5</v>
      </c>
      <c r="KH111" s="44">
        <v>24</v>
      </c>
      <c r="KJ111"/>
      <c r="KK111"/>
      <c r="KL111"/>
      <c r="KM111"/>
      <c r="KN111"/>
      <c r="KO111"/>
      <c r="KQ111"/>
      <c r="KR111"/>
      <c r="KS111"/>
      <c r="KT111"/>
      <c r="KU111"/>
      <c r="KV111"/>
      <c r="KX111"/>
      <c r="KY111"/>
      <c r="KZ111"/>
      <c r="LA111"/>
      <c r="LB111"/>
      <c r="LC111"/>
      <c r="LD111"/>
    </row>
    <row r="112" spans="1:316" ht="15">
      <c r="A112" s="74" t="s">
        <v>338</v>
      </c>
      <c r="B112" s="74">
        <v>2012</v>
      </c>
      <c r="C112" s="74">
        <v>2012</v>
      </c>
      <c r="D112" s="89" t="str">
        <f t="shared" si="18"/>
        <v>Jake Kokesh, 2012</v>
      </c>
      <c r="E112" s="89" t="str">
        <f t="shared" si="19"/>
        <v>Jake Kokesh, 2012-2012</v>
      </c>
      <c r="F112" s="74">
        <v>30</v>
      </c>
      <c r="G112" s="74"/>
      <c r="H112" s="74"/>
      <c r="I112" s="75" t="e">
        <f t="shared" si="24"/>
        <v>#DIV/0!</v>
      </c>
      <c r="J112" s="74"/>
      <c r="K112" s="74"/>
      <c r="L112" s="75" t="e">
        <f t="shared" si="25"/>
        <v>#DIV/0!</v>
      </c>
      <c r="M112" s="74"/>
      <c r="N112" s="74"/>
      <c r="O112" s="75" t="e">
        <f t="shared" si="26"/>
        <v>#DIV/0!</v>
      </c>
      <c r="P112" s="92">
        <v>3</v>
      </c>
      <c r="Q112" s="74"/>
      <c r="R112" s="74"/>
      <c r="S112" s="74"/>
      <c r="T112" s="74"/>
      <c r="U112" s="74"/>
      <c r="V112" s="74"/>
      <c r="W112" s="74"/>
      <c r="X112" s="74"/>
      <c r="Y112" s="76">
        <f t="shared" si="27"/>
        <v>0.1</v>
      </c>
      <c r="Z112" s="76">
        <f t="shared" si="28"/>
        <v>0</v>
      </c>
      <c r="AA112" s="76">
        <f t="shared" si="29"/>
        <v>0</v>
      </c>
      <c r="AB112" s="76">
        <f t="shared" si="30"/>
        <v>0</v>
      </c>
      <c r="AC112" s="76">
        <f t="shared" si="31"/>
        <v>0</v>
      </c>
      <c r="AD112" s="76">
        <f t="shared" si="32"/>
        <v>0</v>
      </c>
      <c r="AE112" s="76">
        <f t="shared" si="33"/>
        <v>0</v>
      </c>
      <c r="AF112" s="76">
        <f t="shared" si="34"/>
        <v>0</v>
      </c>
      <c r="AG112" s="76">
        <f t="shared" si="35"/>
        <v>0</v>
      </c>
      <c r="AH112" s="69">
        <f t="shared" si="20"/>
        <v>0</v>
      </c>
      <c r="AI112" s="69">
        <f t="shared" si="21"/>
        <v>0</v>
      </c>
      <c r="AJ112" s="70">
        <f t="shared" si="22"/>
        <v>0</v>
      </c>
      <c r="AK112" s="69">
        <f t="shared" si="23"/>
        <v>0</v>
      </c>
      <c r="AM112" s="40" t="s">
        <v>736</v>
      </c>
      <c r="AN112" s="40" t="s">
        <v>533</v>
      </c>
      <c r="AO112" s="61">
        <v>6</v>
      </c>
      <c r="AP112" s="62">
        <v>0.51020408163265307</v>
      </c>
      <c r="AQ112" s="62">
        <v>0.6</v>
      </c>
      <c r="AR112" s="44">
        <v>23</v>
      </c>
      <c r="AS112" s="44">
        <v>2018</v>
      </c>
      <c r="AU112" s="40" t="s">
        <v>284</v>
      </c>
      <c r="AV112" s="40" t="s">
        <v>130</v>
      </c>
      <c r="AW112" s="44">
        <v>139</v>
      </c>
      <c r="AX112" s="44">
        <v>0.49074074074074076</v>
      </c>
      <c r="AY112" s="44">
        <v>0.38823529411764707</v>
      </c>
      <c r="AZ112" s="44">
        <v>27</v>
      </c>
      <c r="BA112" s="44">
        <v>2015</v>
      </c>
      <c r="BC112" s="40" t="s">
        <v>456</v>
      </c>
      <c r="BD112" s="44">
        <v>0.74358974358974361</v>
      </c>
      <c r="BE112" s="44">
        <v>0.34285714285714286</v>
      </c>
      <c r="BF112" s="44">
        <v>0.66666666666666663</v>
      </c>
      <c r="BG112" s="44">
        <v>39</v>
      </c>
      <c r="BH112" s="44">
        <v>29</v>
      </c>
      <c r="BJ112" s="40" t="s">
        <v>689</v>
      </c>
      <c r="BK112" s="44">
        <v>15</v>
      </c>
      <c r="BL112" s="44">
        <v>0.27272727272727271</v>
      </c>
      <c r="BM112" s="44">
        <v>0.5</v>
      </c>
      <c r="BN112" s="44">
        <v>13</v>
      </c>
      <c r="BP112" s="40" t="s">
        <v>1211</v>
      </c>
      <c r="BQ112" s="40" t="s">
        <v>794</v>
      </c>
      <c r="BR112" s="44">
        <v>3.28</v>
      </c>
      <c r="BS112" s="44">
        <v>1.1200000000000001</v>
      </c>
      <c r="BT112" s="44">
        <v>2.16</v>
      </c>
      <c r="BU112" s="44">
        <v>25</v>
      </c>
      <c r="BV112" s="44">
        <v>2020</v>
      </c>
      <c r="BX112" s="40" t="s">
        <v>307</v>
      </c>
      <c r="BY112" s="40" t="s">
        <v>308</v>
      </c>
      <c r="BZ112" s="44">
        <v>77</v>
      </c>
      <c r="CA112" s="44">
        <v>17</v>
      </c>
      <c r="CB112" s="44">
        <v>60</v>
      </c>
      <c r="CC112" s="44">
        <v>30</v>
      </c>
      <c r="CD112" s="44">
        <v>2014</v>
      </c>
      <c r="CF112" s="40" t="s">
        <v>456</v>
      </c>
      <c r="CG112" s="44">
        <v>0.53846153846153844</v>
      </c>
      <c r="CH112" s="44">
        <v>0.23076923076923078</v>
      </c>
      <c r="CI112" s="44">
        <v>0.30769230769230771</v>
      </c>
      <c r="CJ112" s="44">
        <v>39</v>
      </c>
      <c r="CK112" s="44">
        <v>21</v>
      </c>
      <c r="CL112" s="44">
        <v>9</v>
      </c>
      <c r="CM112" s="44">
        <v>12</v>
      </c>
      <c r="CO112" s="40" t="s">
        <v>280</v>
      </c>
      <c r="CP112" s="44">
        <v>12</v>
      </c>
      <c r="CQ112" s="44">
        <v>4</v>
      </c>
      <c r="CR112" s="44">
        <v>8</v>
      </c>
      <c r="CS112" s="44">
        <v>17</v>
      </c>
      <c r="CU112" s="40" t="s">
        <v>447</v>
      </c>
      <c r="CV112" s="40" t="s">
        <v>448</v>
      </c>
      <c r="CW112" s="44">
        <v>1.3529411764705883</v>
      </c>
      <c r="CX112" s="44">
        <v>3.7647058823529411</v>
      </c>
      <c r="CY112" s="44">
        <v>17</v>
      </c>
      <c r="CZ112" s="44">
        <v>2011</v>
      </c>
      <c r="DB112" s="40" t="s">
        <v>972</v>
      </c>
      <c r="DC112" s="40" t="s">
        <v>969</v>
      </c>
      <c r="DD112" s="44">
        <v>32</v>
      </c>
      <c r="DE112" s="44">
        <v>37</v>
      </c>
      <c r="DF112" s="44">
        <v>24</v>
      </c>
      <c r="DG112" s="44">
        <v>1998</v>
      </c>
      <c r="DI112" s="40" t="s">
        <v>252</v>
      </c>
      <c r="DJ112" s="44">
        <v>0.2</v>
      </c>
      <c r="DK112" s="44">
        <v>0.88571428571428568</v>
      </c>
      <c r="DL112" s="44">
        <v>35</v>
      </c>
      <c r="DM112" s="44">
        <v>7</v>
      </c>
      <c r="DN112" s="44">
        <v>31</v>
      </c>
      <c r="DP112" s="40" t="s">
        <v>1031</v>
      </c>
      <c r="DQ112" s="44">
        <v>4</v>
      </c>
      <c r="DR112" s="44">
        <v>14</v>
      </c>
      <c r="DS112" s="44">
        <v>29</v>
      </c>
      <c r="DU112" s="40" t="s">
        <v>975</v>
      </c>
      <c r="DV112" s="40" t="s">
        <v>962</v>
      </c>
      <c r="DW112" s="44">
        <v>1.2173913043478262</v>
      </c>
      <c r="DX112" s="44">
        <v>0</v>
      </c>
      <c r="DY112" s="44">
        <v>23</v>
      </c>
      <c r="DZ112" s="44">
        <v>1998</v>
      </c>
      <c r="EB112" s="40" t="s">
        <v>329</v>
      </c>
      <c r="EC112" s="40" t="s">
        <v>330</v>
      </c>
      <c r="ED112" s="44">
        <v>27</v>
      </c>
      <c r="EE112" s="44">
        <v>24</v>
      </c>
      <c r="EF112" s="44">
        <v>27</v>
      </c>
      <c r="EG112" s="44">
        <v>2013</v>
      </c>
      <c r="EI112" s="40" t="s">
        <v>543</v>
      </c>
      <c r="EJ112" s="44">
        <v>0.18181818181818182</v>
      </c>
      <c r="EK112" s="44">
        <v>0.54545454545454541</v>
      </c>
      <c r="EL112" s="44">
        <v>11</v>
      </c>
      <c r="EM112" s="44">
        <v>2</v>
      </c>
      <c r="EN112" s="44">
        <v>6</v>
      </c>
      <c r="EP112" s="40" t="s">
        <v>134</v>
      </c>
      <c r="EQ112" s="44">
        <v>4</v>
      </c>
      <c r="ER112" s="44">
        <v>33</v>
      </c>
      <c r="ES112" s="44">
        <v>45</v>
      </c>
      <c r="ET112"/>
      <c r="EU112" s="40" t="s">
        <v>1103</v>
      </c>
      <c r="EV112" s="40" t="s">
        <v>1030</v>
      </c>
      <c r="EW112" s="44">
        <v>0</v>
      </c>
      <c r="EX112" s="44">
        <v>0</v>
      </c>
      <c r="EY112" s="44">
        <v>22</v>
      </c>
      <c r="EZ112" s="44">
        <v>1994</v>
      </c>
      <c r="FB112" s="40" t="s">
        <v>1106</v>
      </c>
      <c r="FC112" s="40" t="s">
        <v>1029</v>
      </c>
      <c r="FD112" s="44"/>
      <c r="FE112" s="44"/>
      <c r="FF112" s="44">
        <v>11</v>
      </c>
      <c r="FG112" s="44">
        <v>1994</v>
      </c>
      <c r="FI112" s="40" t="s">
        <v>925</v>
      </c>
      <c r="FJ112" s="44">
        <v>0</v>
      </c>
      <c r="FK112" s="44">
        <v>0</v>
      </c>
      <c r="FL112" s="44">
        <v>20</v>
      </c>
      <c r="FM112" s="44"/>
      <c r="FN112" s="44"/>
      <c r="FO112"/>
      <c r="FP112" s="40" t="s">
        <v>923</v>
      </c>
      <c r="FQ112" s="44"/>
      <c r="FR112" s="44"/>
      <c r="FS112" s="44">
        <v>32</v>
      </c>
      <c r="FU112" s="274" t="s">
        <v>324</v>
      </c>
      <c r="FV112" s="274" t="s">
        <v>325</v>
      </c>
      <c r="FW112" s="294">
        <v>0.26315789473684209</v>
      </c>
      <c r="FX112" s="281">
        <v>2.6206896551724137</v>
      </c>
      <c r="FY112" s="281">
        <v>0.68965517241379315</v>
      </c>
      <c r="FZ112" s="281">
        <v>29</v>
      </c>
      <c r="GA112" s="281">
        <v>2013</v>
      </c>
      <c r="GB112" s="281">
        <v>20</v>
      </c>
      <c r="GC112" s="282">
        <v>76</v>
      </c>
      <c r="GJ112" s="274" t="s">
        <v>479</v>
      </c>
      <c r="GK112" s="274" t="s">
        <v>469</v>
      </c>
      <c r="GL112" s="280">
        <v>0.15625</v>
      </c>
      <c r="GM112" s="281">
        <v>0.3125</v>
      </c>
      <c r="GN112" s="281">
        <v>2</v>
      </c>
      <c r="GO112" s="281">
        <v>2010</v>
      </c>
      <c r="GP112" s="281">
        <v>5</v>
      </c>
      <c r="GQ112" s="282">
        <v>32</v>
      </c>
      <c r="GS112" s="274" t="s">
        <v>479</v>
      </c>
      <c r="GT112" s="274" t="s">
        <v>469</v>
      </c>
      <c r="GU112" s="280">
        <v>0.15625</v>
      </c>
      <c r="GV112" s="281">
        <v>5</v>
      </c>
      <c r="GW112" s="281">
        <v>32</v>
      </c>
      <c r="GX112" s="282">
        <v>2010</v>
      </c>
      <c r="GZ112" s="40" t="s">
        <v>1153</v>
      </c>
      <c r="HA112" s="44">
        <v>2</v>
      </c>
      <c r="HB112" s="44">
        <v>5</v>
      </c>
      <c r="HC112" s="44">
        <v>374</v>
      </c>
      <c r="HD112" s="44">
        <v>721</v>
      </c>
      <c r="HE112" s="44">
        <v>149</v>
      </c>
      <c r="HF112" s="44">
        <v>260</v>
      </c>
      <c r="HG112" s="44">
        <v>376</v>
      </c>
      <c r="HH112" s="44">
        <v>726</v>
      </c>
      <c r="HI112" s="44">
        <v>62</v>
      </c>
      <c r="HJ112" s="44">
        <v>0.4</v>
      </c>
      <c r="HK112" s="44">
        <v>0.51790633608815428</v>
      </c>
      <c r="HL112" s="44">
        <v>0.57307692307692304</v>
      </c>
      <c r="HM112" s="44">
        <v>3.2258064516129031E-2</v>
      </c>
      <c r="HN112" s="44">
        <v>8.0645161290322578E-2</v>
      </c>
      <c r="HO112" s="44">
        <v>6.064516129032258</v>
      </c>
      <c r="HP112" s="44">
        <v>11.709677419354838</v>
      </c>
      <c r="HQ112" s="44">
        <v>2.403225806451613</v>
      </c>
      <c r="HR112" s="44">
        <v>4.193548387096774</v>
      </c>
      <c r="HS112"/>
      <c r="HT112"/>
      <c r="HU112"/>
      <c r="HV112"/>
      <c r="IB112" s="40" t="s">
        <v>545</v>
      </c>
      <c r="IC112" s="44">
        <v>0.11538461538461539</v>
      </c>
      <c r="ID112" s="44">
        <v>0.10714285714285714</v>
      </c>
      <c r="IE112" s="44">
        <v>0.9285714285714286</v>
      </c>
      <c r="IF112" s="44">
        <v>28</v>
      </c>
      <c r="IG112" s="44">
        <v>3</v>
      </c>
      <c r="IH112" s="44">
        <v>26</v>
      </c>
      <c r="IR112" s="40" t="s">
        <v>1099</v>
      </c>
      <c r="IS112" s="40" t="s">
        <v>1096</v>
      </c>
      <c r="IT112" s="44">
        <v>0.40930232558139534</v>
      </c>
      <c r="IU112" s="44">
        <v>3.8260869565217392</v>
      </c>
      <c r="IV112" s="44">
        <v>9.3478260869565215</v>
      </c>
      <c r="IW112" s="44">
        <v>23</v>
      </c>
      <c r="IX112" s="44">
        <v>1994</v>
      </c>
      <c r="IY112" s="44">
        <v>88</v>
      </c>
      <c r="IZ112" s="44">
        <v>215</v>
      </c>
      <c r="JB112" s="40" t="s">
        <v>281</v>
      </c>
      <c r="JC112" s="40" t="s">
        <v>278</v>
      </c>
      <c r="JD112" s="44">
        <v>0.3981042654028436</v>
      </c>
      <c r="JE112" s="44">
        <v>6.2222222222222223</v>
      </c>
      <c r="JF112" s="44">
        <v>15.62962962962963</v>
      </c>
      <c r="JG112" s="44">
        <v>2015</v>
      </c>
      <c r="JH112" s="44">
        <v>168</v>
      </c>
      <c r="JI112" s="44">
        <v>422</v>
      </c>
      <c r="JL112" s="40" t="s">
        <v>498</v>
      </c>
      <c r="JM112" s="40" t="s">
        <v>472</v>
      </c>
      <c r="JN112" s="44" t="e">
        <v>#DIV/0!</v>
      </c>
      <c r="JO112" s="44">
        <v>0</v>
      </c>
      <c r="JP112" s="44">
        <v>0</v>
      </c>
      <c r="JQ112" s="44">
        <v>2006</v>
      </c>
      <c r="JR112" s="44">
        <v>27</v>
      </c>
      <c r="JS112" s="44"/>
      <c r="JT112" s="44"/>
      <c r="JV112" s="40" t="s">
        <v>971</v>
      </c>
      <c r="JW112" s="40" t="s">
        <v>943</v>
      </c>
      <c r="JX112" s="44">
        <v>0.52554744525547448</v>
      </c>
      <c r="JY112" s="44">
        <v>3</v>
      </c>
      <c r="JZ112" s="44">
        <v>5.708333333333333</v>
      </c>
      <c r="KA112" s="44">
        <v>1998</v>
      </c>
      <c r="KB112" s="44">
        <v>72</v>
      </c>
      <c r="KC112" s="44">
        <v>137</v>
      </c>
      <c r="KF112" s="40" t="s">
        <v>734</v>
      </c>
      <c r="KG112" s="61">
        <v>1.3125</v>
      </c>
      <c r="KH112" s="44">
        <v>16</v>
      </c>
      <c r="KJ112"/>
      <c r="KK112"/>
      <c r="KL112"/>
      <c r="KM112"/>
      <c r="KN112"/>
      <c r="KO112"/>
      <c r="KQ112"/>
      <c r="KR112"/>
      <c r="KS112"/>
      <c r="KT112"/>
      <c r="KU112"/>
      <c r="KV112"/>
      <c r="KX112"/>
      <c r="KY112"/>
      <c r="KZ112"/>
      <c r="LA112"/>
      <c r="LB112"/>
      <c r="LC112"/>
      <c r="LD112"/>
    </row>
    <row r="113" spans="1:316" ht="15">
      <c r="A113" s="74" t="s">
        <v>320</v>
      </c>
      <c r="B113" s="74">
        <v>2012</v>
      </c>
      <c r="C113" s="74">
        <v>2013</v>
      </c>
      <c r="D113" s="89" t="str">
        <f t="shared" si="18"/>
        <v>Judd Brost, 2013</v>
      </c>
      <c r="E113" s="89" t="str">
        <f t="shared" si="19"/>
        <v>Judd Brost, 2013-2012</v>
      </c>
      <c r="F113" s="74">
        <v>30</v>
      </c>
      <c r="G113" s="74">
        <v>1</v>
      </c>
      <c r="H113" s="74">
        <v>2</v>
      </c>
      <c r="I113" s="75">
        <f t="shared" si="24"/>
        <v>0.5</v>
      </c>
      <c r="J113" s="74">
        <v>10</v>
      </c>
      <c r="K113" s="74">
        <v>37</v>
      </c>
      <c r="L113" s="75">
        <f t="shared" si="25"/>
        <v>0.27027027027027029</v>
      </c>
      <c r="M113" s="74">
        <v>3</v>
      </c>
      <c r="N113" s="74">
        <v>3</v>
      </c>
      <c r="O113" s="75">
        <f t="shared" si="26"/>
        <v>1</v>
      </c>
      <c r="P113" s="92">
        <v>395</v>
      </c>
      <c r="Q113" s="74">
        <v>3</v>
      </c>
      <c r="R113" s="74">
        <v>7</v>
      </c>
      <c r="S113" s="74">
        <v>10</v>
      </c>
      <c r="T113" s="74"/>
      <c r="U113" s="74"/>
      <c r="V113" s="74"/>
      <c r="W113" s="74">
        <v>2</v>
      </c>
      <c r="X113" s="74">
        <v>5</v>
      </c>
      <c r="Y113" s="76">
        <f t="shared" si="27"/>
        <v>13.166666666666666</v>
      </c>
      <c r="Z113" s="76">
        <f t="shared" si="28"/>
        <v>0.1</v>
      </c>
      <c r="AA113" s="76">
        <f t="shared" si="29"/>
        <v>0.23333333333333334</v>
      </c>
      <c r="AB113" s="76">
        <f t="shared" si="30"/>
        <v>0.33333333333333331</v>
      </c>
      <c r="AC113" s="76">
        <f t="shared" si="31"/>
        <v>0</v>
      </c>
      <c r="AD113" s="76">
        <f t="shared" si="32"/>
        <v>0</v>
      </c>
      <c r="AE113" s="76">
        <f t="shared" si="33"/>
        <v>0</v>
      </c>
      <c r="AF113" s="76">
        <f t="shared" si="34"/>
        <v>6.6666666666666666E-2</v>
      </c>
      <c r="AG113" s="76">
        <f t="shared" si="35"/>
        <v>0.16666666666666666</v>
      </c>
      <c r="AH113" s="69">
        <f t="shared" si="20"/>
        <v>6.6666666666666666E-2</v>
      </c>
      <c r="AI113" s="69">
        <f t="shared" si="21"/>
        <v>0.1</v>
      </c>
      <c r="AJ113" s="70">
        <f t="shared" si="22"/>
        <v>0.28205128205128205</v>
      </c>
      <c r="AK113" s="69">
        <f t="shared" si="23"/>
        <v>1.3</v>
      </c>
      <c r="AM113" s="40" t="s">
        <v>347</v>
      </c>
      <c r="AN113" s="40" t="s">
        <v>279</v>
      </c>
      <c r="AO113" s="61">
        <v>5.9655172413793105</v>
      </c>
      <c r="AP113" s="62">
        <v>0.37297297297297299</v>
      </c>
      <c r="AQ113" s="62">
        <v>0.546875</v>
      </c>
      <c r="AR113" s="44">
        <v>29</v>
      </c>
      <c r="AS113" s="44">
        <v>2014</v>
      </c>
      <c r="AU113" s="40" t="s">
        <v>736</v>
      </c>
      <c r="AV113" s="40" t="s">
        <v>533</v>
      </c>
      <c r="AW113" s="44">
        <v>138</v>
      </c>
      <c r="AX113" s="44">
        <v>0.51020408163265307</v>
      </c>
      <c r="AY113" s="44">
        <v>0.6</v>
      </c>
      <c r="AZ113" s="44">
        <v>23</v>
      </c>
      <c r="BA113" s="44">
        <v>2018</v>
      </c>
      <c r="BC113" s="40" t="s">
        <v>684</v>
      </c>
      <c r="BD113" s="44">
        <v>0.71794871794871795</v>
      </c>
      <c r="BE113" s="44">
        <v>0.23255813953488372</v>
      </c>
      <c r="BF113" s="44">
        <v>0.41666666666666669</v>
      </c>
      <c r="BG113" s="44">
        <v>39</v>
      </c>
      <c r="BH113" s="44">
        <v>28</v>
      </c>
      <c r="BJ113" s="40" t="s">
        <v>680</v>
      </c>
      <c r="BK113" s="44">
        <v>14</v>
      </c>
      <c r="BL113" s="44">
        <v>0.18518518518518517</v>
      </c>
      <c r="BM113" s="44">
        <v>0.30769230769230771</v>
      </c>
      <c r="BN113" s="44">
        <v>12</v>
      </c>
      <c r="BP113" s="40" t="s">
        <v>1057</v>
      </c>
      <c r="BQ113" s="40" t="s">
        <v>1029</v>
      </c>
      <c r="BR113" s="44">
        <v>3.2727272727272729</v>
      </c>
      <c r="BS113" s="44">
        <v>0.68181818181818177</v>
      </c>
      <c r="BT113" s="44">
        <v>2.5909090909090908</v>
      </c>
      <c r="BU113" s="44">
        <v>22</v>
      </c>
      <c r="BV113" s="44">
        <v>1995</v>
      </c>
      <c r="BX113" s="40" t="s">
        <v>1185</v>
      </c>
      <c r="BY113" s="40" t="s">
        <v>1155</v>
      </c>
      <c r="BZ113" s="44">
        <v>76</v>
      </c>
      <c r="CA113" s="44">
        <v>48</v>
      </c>
      <c r="CB113" s="44">
        <v>28</v>
      </c>
      <c r="CC113" s="44">
        <v>23</v>
      </c>
      <c r="CD113" s="44">
        <v>1991</v>
      </c>
      <c r="CF113" s="40" t="s">
        <v>474</v>
      </c>
      <c r="CG113" s="44">
        <v>0.5</v>
      </c>
      <c r="CH113" s="44">
        <v>0.14285714285714285</v>
      </c>
      <c r="CI113" s="44">
        <v>0.35714285714285715</v>
      </c>
      <c r="CJ113" s="44">
        <v>14</v>
      </c>
      <c r="CK113" s="44">
        <v>7</v>
      </c>
      <c r="CL113" s="44">
        <v>2</v>
      </c>
      <c r="CM113" s="44">
        <v>5</v>
      </c>
      <c r="CO113" s="40" t="s">
        <v>919</v>
      </c>
      <c r="CP113" s="44">
        <v>12</v>
      </c>
      <c r="CQ113" s="44">
        <v>34</v>
      </c>
      <c r="CR113" s="44">
        <v>5</v>
      </c>
      <c r="CS113" s="44">
        <v>33</v>
      </c>
      <c r="CU113" s="40" t="s">
        <v>922</v>
      </c>
      <c r="CV113" s="40" t="s">
        <v>923</v>
      </c>
      <c r="CW113" s="44">
        <v>1.35</v>
      </c>
      <c r="CX113" s="44">
        <v>3.15</v>
      </c>
      <c r="CY113" s="44">
        <v>20</v>
      </c>
      <c r="CZ113" s="44">
        <v>1999</v>
      </c>
      <c r="DB113" s="40" t="s">
        <v>331</v>
      </c>
      <c r="DC113" s="40" t="s">
        <v>277</v>
      </c>
      <c r="DD113" s="44">
        <v>32</v>
      </c>
      <c r="DE113" s="44">
        <v>68</v>
      </c>
      <c r="DF113" s="44">
        <v>29</v>
      </c>
      <c r="DG113" s="44">
        <v>2013</v>
      </c>
      <c r="DI113" s="40" t="s">
        <v>944</v>
      </c>
      <c r="DJ113" s="44">
        <v>0.18181818181818182</v>
      </c>
      <c r="DK113" s="44">
        <v>0.27272727272727271</v>
      </c>
      <c r="DL113" s="44">
        <v>11</v>
      </c>
      <c r="DM113" s="44">
        <v>2</v>
      </c>
      <c r="DN113" s="44">
        <v>3</v>
      </c>
      <c r="DP113" s="40" t="s">
        <v>681</v>
      </c>
      <c r="DQ113" s="44">
        <v>3</v>
      </c>
      <c r="DR113" s="44">
        <v>12</v>
      </c>
      <c r="DS113" s="44">
        <v>13</v>
      </c>
      <c r="DU113" s="40" t="s">
        <v>426</v>
      </c>
      <c r="DV113" s="40" t="s">
        <v>390</v>
      </c>
      <c r="DW113" s="44">
        <v>1.2083333333333333</v>
      </c>
      <c r="DX113" s="44">
        <v>0</v>
      </c>
      <c r="DY113" s="44">
        <v>24</v>
      </c>
      <c r="DZ113" s="44">
        <v>2007</v>
      </c>
      <c r="EB113" s="40" t="s">
        <v>1240</v>
      </c>
      <c r="EC113" s="40" t="s">
        <v>735</v>
      </c>
      <c r="ED113" s="44">
        <v>27</v>
      </c>
      <c r="EE113" s="44">
        <v>30</v>
      </c>
      <c r="EF113" s="44">
        <v>21</v>
      </c>
      <c r="EG113" s="44">
        <v>2021</v>
      </c>
      <c r="EI113" s="40" t="s">
        <v>944</v>
      </c>
      <c r="EJ113" s="44">
        <v>0.18181818181818182</v>
      </c>
      <c r="EK113" s="44">
        <v>0</v>
      </c>
      <c r="EL113" s="44">
        <v>11</v>
      </c>
      <c r="EM113" s="44">
        <v>2</v>
      </c>
      <c r="EN113" s="44"/>
      <c r="EP113" s="40" t="s">
        <v>456</v>
      </c>
      <c r="EQ113" s="44">
        <v>4</v>
      </c>
      <c r="ER113" s="44"/>
      <c r="ES113" s="44">
        <v>39</v>
      </c>
      <c r="ET113"/>
      <c r="EU113" s="40" t="s">
        <v>490</v>
      </c>
      <c r="EV113" s="40" t="s">
        <v>467</v>
      </c>
      <c r="EW113" s="44">
        <v>0</v>
      </c>
      <c r="EX113" s="44">
        <v>0</v>
      </c>
      <c r="EY113" s="44">
        <v>11</v>
      </c>
      <c r="EZ113" s="44">
        <v>2008</v>
      </c>
      <c r="FB113" s="40" t="s">
        <v>490</v>
      </c>
      <c r="FC113" s="40" t="s">
        <v>467</v>
      </c>
      <c r="FD113" s="44"/>
      <c r="FE113" s="44"/>
      <c r="FF113" s="44">
        <v>11</v>
      </c>
      <c r="FG113" s="44">
        <v>2008</v>
      </c>
      <c r="FI113" s="40" t="s">
        <v>1156</v>
      </c>
      <c r="FJ113" s="44">
        <v>0</v>
      </c>
      <c r="FK113" s="44">
        <v>0</v>
      </c>
      <c r="FL113" s="44">
        <v>59</v>
      </c>
      <c r="FM113" s="44"/>
      <c r="FN113" s="44"/>
      <c r="FO113"/>
      <c r="FP113" s="40" t="s">
        <v>1156</v>
      </c>
      <c r="FQ113" s="44"/>
      <c r="FR113" s="44"/>
      <c r="FS113" s="44">
        <v>59</v>
      </c>
      <c r="FU113" s="274" t="s">
        <v>1295</v>
      </c>
      <c r="FV113" s="274" t="s">
        <v>1264</v>
      </c>
      <c r="FW113" s="294">
        <v>0.26315789473684209</v>
      </c>
      <c r="FX113" s="281">
        <v>2.1111111111111112</v>
      </c>
      <c r="FY113" s="281">
        <v>0.55555555555555558</v>
      </c>
      <c r="FZ113" s="281">
        <v>27</v>
      </c>
      <c r="GA113" s="281">
        <v>2022</v>
      </c>
      <c r="GB113" s="281">
        <v>15</v>
      </c>
      <c r="GC113" s="282">
        <v>57</v>
      </c>
      <c r="GJ113" s="274" t="s">
        <v>1013</v>
      </c>
      <c r="GK113" s="274" t="s">
        <v>998</v>
      </c>
      <c r="GL113" s="280">
        <v>0.14285714285714285</v>
      </c>
      <c r="GM113" s="281">
        <v>0.26666666666666666</v>
      </c>
      <c r="GN113" s="281">
        <v>1.8666666666666667</v>
      </c>
      <c r="GO113" s="281">
        <v>1997</v>
      </c>
      <c r="GP113" s="281">
        <v>4</v>
      </c>
      <c r="GQ113" s="282">
        <v>28</v>
      </c>
      <c r="GS113" s="274" t="s">
        <v>1013</v>
      </c>
      <c r="GT113" s="274" t="s">
        <v>998</v>
      </c>
      <c r="GU113" s="280">
        <v>0.14285714285714285</v>
      </c>
      <c r="GV113" s="281">
        <v>4</v>
      </c>
      <c r="GW113" s="281">
        <v>28</v>
      </c>
      <c r="GX113" s="282">
        <v>1997</v>
      </c>
      <c r="GZ113" s="40" t="s">
        <v>1154</v>
      </c>
      <c r="HA113" s="44">
        <v>26</v>
      </c>
      <c r="HB113" s="44">
        <v>83</v>
      </c>
      <c r="HC113" s="44">
        <v>28</v>
      </c>
      <c r="HD113" s="44">
        <v>86</v>
      </c>
      <c r="HE113" s="44">
        <v>53</v>
      </c>
      <c r="HF113" s="44">
        <v>79</v>
      </c>
      <c r="HG113" s="44">
        <v>54</v>
      </c>
      <c r="HH113" s="44">
        <v>169</v>
      </c>
      <c r="HI113" s="44">
        <v>62</v>
      </c>
      <c r="HJ113" s="44">
        <v>0.31325301204819278</v>
      </c>
      <c r="HK113" s="44">
        <v>0.31952662721893493</v>
      </c>
      <c r="HL113" s="44">
        <v>0.67088607594936711</v>
      </c>
      <c r="HM113" s="44">
        <v>0.41935483870967744</v>
      </c>
      <c r="HN113" s="44">
        <v>1.3387096774193548</v>
      </c>
      <c r="HO113" s="44">
        <v>0.87096774193548387</v>
      </c>
      <c r="HP113" s="44">
        <v>2.725806451612903</v>
      </c>
      <c r="HQ113" s="44">
        <v>0.85483870967741937</v>
      </c>
      <c r="HR113" s="44">
        <v>1.2741935483870968</v>
      </c>
      <c r="HS113"/>
      <c r="HT113"/>
      <c r="HU113"/>
      <c r="HV113"/>
      <c r="IR113" s="40" t="s">
        <v>1211</v>
      </c>
      <c r="IS113" s="40" t="s">
        <v>794</v>
      </c>
      <c r="IT113" s="44">
        <v>0.40853658536585363</v>
      </c>
      <c r="IU113" s="44">
        <v>2.68</v>
      </c>
      <c r="IV113" s="44">
        <v>6.56</v>
      </c>
      <c r="IW113" s="44">
        <v>25</v>
      </c>
      <c r="IX113" s="44">
        <v>2020</v>
      </c>
      <c r="IY113" s="44">
        <v>67</v>
      </c>
      <c r="IZ113" s="44">
        <v>164</v>
      </c>
      <c r="JB113" s="40" t="s">
        <v>255</v>
      </c>
      <c r="JC113" s="40" t="s">
        <v>135</v>
      </c>
      <c r="JD113" s="44">
        <v>0.39631336405529954</v>
      </c>
      <c r="JE113" s="44">
        <v>6.3703703703703702</v>
      </c>
      <c r="JF113" s="44">
        <v>16.074074074074073</v>
      </c>
      <c r="JG113" s="44">
        <v>2016</v>
      </c>
      <c r="JH113" s="44">
        <v>172</v>
      </c>
      <c r="JI113" s="44">
        <v>434</v>
      </c>
      <c r="JL113" s="40" t="s">
        <v>519</v>
      </c>
      <c r="JM113" s="40" t="s">
        <v>135</v>
      </c>
      <c r="JN113" s="44">
        <v>0.48863636363636365</v>
      </c>
      <c r="JO113" s="44">
        <v>1.72</v>
      </c>
      <c r="JP113" s="44">
        <v>3.52</v>
      </c>
      <c r="JQ113" s="44">
        <v>2017</v>
      </c>
      <c r="JR113" s="44">
        <v>25</v>
      </c>
      <c r="JS113" s="44">
        <v>43</v>
      </c>
      <c r="JT113" s="44">
        <v>88</v>
      </c>
      <c r="JV113" s="40" t="s">
        <v>480</v>
      </c>
      <c r="JW113" s="40" t="s">
        <v>465</v>
      </c>
      <c r="JX113" s="44">
        <v>0.52380952380952384</v>
      </c>
      <c r="JY113" s="44">
        <v>0.73333333333333328</v>
      </c>
      <c r="JZ113" s="44">
        <v>1.4</v>
      </c>
      <c r="KA113" s="44">
        <v>2011</v>
      </c>
      <c r="KB113" s="44">
        <v>11</v>
      </c>
      <c r="KC113" s="44">
        <v>21</v>
      </c>
      <c r="KF113" s="40" t="s">
        <v>475</v>
      </c>
      <c r="KG113" s="61">
        <v>1.2666666666666666</v>
      </c>
      <c r="KH113" s="44">
        <v>26</v>
      </c>
      <c r="KJ113"/>
      <c r="KK113"/>
      <c r="KL113"/>
      <c r="KM113"/>
      <c r="KN113"/>
      <c r="KO113"/>
      <c r="KQ113"/>
      <c r="KR113"/>
      <c r="KS113"/>
      <c r="KT113"/>
      <c r="KU113"/>
      <c r="KV113"/>
      <c r="KX113"/>
      <c r="KY113"/>
      <c r="KZ113"/>
      <c r="LA113"/>
      <c r="LB113"/>
      <c r="LC113"/>
      <c r="LD113"/>
    </row>
    <row r="114" spans="1:316" ht="15">
      <c r="A114" s="74" t="s">
        <v>299</v>
      </c>
      <c r="B114" s="74">
        <v>2012</v>
      </c>
      <c r="C114" s="74">
        <v>2014</v>
      </c>
      <c r="D114" s="89" t="str">
        <f t="shared" si="18"/>
        <v>Wyatt Burr, 2014</v>
      </c>
      <c r="E114" s="89" t="str">
        <f t="shared" si="19"/>
        <v>Wyatt Burr, 2014-2012</v>
      </c>
      <c r="F114" s="74">
        <v>30</v>
      </c>
      <c r="G114" s="74"/>
      <c r="H114" s="74"/>
      <c r="I114" s="75" t="e">
        <f t="shared" si="24"/>
        <v>#DIV/0!</v>
      </c>
      <c r="J114" s="74">
        <v>6</v>
      </c>
      <c r="K114" s="74">
        <v>16</v>
      </c>
      <c r="L114" s="75">
        <f t="shared" si="25"/>
        <v>0.375</v>
      </c>
      <c r="M114" s="74">
        <v>3</v>
      </c>
      <c r="N114" s="74">
        <v>7</v>
      </c>
      <c r="O114" s="75">
        <f t="shared" si="26"/>
        <v>0.42857142857142855</v>
      </c>
      <c r="P114" s="92">
        <v>335</v>
      </c>
      <c r="Q114" s="74">
        <v>4</v>
      </c>
      <c r="R114" s="74">
        <v>7</v>
      </c>
      <c r="S114" s="74">
        <v>11</v>
      </c>
      <c r="T114" s="74"/>
      <c r="U114" s="74"/>
      <c r="V114" s="74"/>
      <c r="W114" s="74">
        <v>1</v>
      </c>
      <c r="X114" s="74">
        <v>7</v>
      </c>
      <c r="Y114" s="76">
        <f t="shared" si="27"/>
        <v>11.166666666666666</v>
      </c>
      <c r="Z114" s="76">
        <f t="shared" si="28"/>
        <v>0.13333333333333333</v>
      </c>
      <c r="AA114" s="76">
        <f t="shared" si="29"/>
        <v>0.23333333333333334</v>
      </c>
      <c r="AB114" s="76">
        <f t="shared" si="30"/>
        <v>0.36666666666666664</v>
      </c>
      <c r="AC114" s="76">
        <f t="shared" si="31"/>
        <v>0</v>
      </c>
      <c r="AD114" s="76">
        <f t="shared" si="32"/>
        <v>0</v>
      </c>
      <c r="AE114" s="76">
        <f t="shared" si="33"/>
        <v>0</v>
      </c>
      <c r="AF114" s="76">
        <f t="shared" si="34"/>
        <v>3.3333333333333333E-2</v>
      </c>
      <c r="AG114" s="76">
        <f t="shared" si="35"/>
        <v>0.23333333333333334</v>
      </c>
      <c r="AH114" s="69">
        <f t="shared" si="20"/>
        <v>0</v>
      </c>
      <c r="AI114" s="69">
        <f t="shared" si="21"/>
        <v>0.23333333333333334</v>
      </c>
      <c r="AJ114" s="70">
        <f t="shared" si="22"/>
        <v>0.375</v>
      </c>
      <c r="AK114" s="69">
        <f t="shared" si="23"/>
        <v>0.53333333333333333</v>
      </c>
      <c r="AM114" s="40" t="s">
        <v>1064</v>
      </c>
      <c r="AN114" s="40" t="s">
        <v>1000</v>
      </c>
      <c r="AO114" s="61">
        <v>5.8421052631578947</v>
      </c>
      <c r="AP114" s="62">
        <v>0.33050847457627119</v>
      </c>
      <c r="AQ114" s="62">
        <v>0.90909090909090906</v>
      </c>
      <c r="AR114" s="44">
        <v>19</v>
      </c>
      <c r="AS114" s="44">
        <v>1995</v>
      </c>
      <c r="AU114" s="40" t="s">
        <v>1158</v>
      </c>
      <c r="AV114" s="40" t="s">
        <v>1157</v>
      </c>
      <c r="AW114" s="44">
        <v>136</v>
      </c>
      <c r="AX114" s="44">
        <v>0.42176870748299322</v>
      </c>
      <c r="AY114" s="44">
        <v>0.52173913043478259</v>
      </c>
      <c r="AZ114" s="44">
        <v>13</v>
      </c>
      <c r="BA114" s="44">
        <v>1992</v>
      </c>
      <c r="BC114" s="40" t="s">
        <v>539</v>
      </c>
      <c r="BD114" s="44">
        <v>0.67213114754098358</v>
      </c>
      <c r="BE114" s="44">
        <v>0.32653061224489793</v>
      </c>
      <c r="BF114" s="44">
        <v>0.44444444444444442</v>
      </c>
      <c r="BG114" s="44">
        <v>61</v>
      </c>
      <c r="BH114" s="44">
        <v>41</v>
      </c>
      <c r="BJ114" s="40" t="s">
        <v>1350</v>
      </c>
      <c r="BK114" s="44">
        <v>14</v>
      </c>
      <c r="BL114" s="44">
        <v>0.29411764705882354</v>
      </c>
      <c r="BM114" s="44">
        <v>0.5</v>
      </c>
      <c r="BN114" s="44">
        <v>18</v>
      </c>
      <c r="BP114" s="40" t="s">
        <v>1345</v>
      </c>
      <c r="BQ114" s="40" t="s">
        <v>1268</v>
      </c>
      <c r="BR114" s="44">
        <v>3.2692307692307692</v>
      </c>
      <c r="BS114" s="44">
        <v>1.1923076923076923</v>
      </c>
      <c r="BT114" s="44">
        <v>2.0769230769230771</v>
      </c>
      <c r="BU114" s="44">
        <v>26</v>
      </c>
      <c r="BV114" s="44">
        <v>2023</v>
      </c>
      <c r="BX114" s="40" t="s">
        <v>1100</v>
      </c>
      <c r="BY114" s="40" t="s">
        <v>1095</v>
      </c>
      <c r="BZ114" s="44">
        <v>75</v>
      </c>
      <c r="CA114" s="44">
        <v>40</v>
      </c>
      <c r="CB114" s="44">
        <v>35</v>
      </c>
      <c r="CC114" s="44">
        <v>23</v>
      </c>
      <c r="CD114" s="44">
        <v>1994</v>
      </c>
      <c r="CF114" s="40" t="s">
        <v>1235</v>
      </c>
      <c r="CG114" s="44">
        <v>0.48936170212765956</v>
      </c>
      <c r="CH114" s="44">
        <v>0.23404255319148937</v>
      </c>
      <c r="CI114" s="44">
        <v>0.25531914893617019</v>
      </c>
      <c r="CJ114" s="44">
        <v>47</v>
      </c>
      <c r="CK114" s="44">
        <v>23</v>
      </c>
      <c r="CL114" s="44">
        <v>11</v>
      </c>
      <c r="CM114" s="44">
        <v>12</v>
      </c>
      <c r="CO114" s="40" t="s">
        <v>545</v>
      </c>
      <c r="CP114" s="44">
        <v>11</v>
      </c>
      <c r="CQ114" s="44">
        <v>6</v>
      </c>
      <c r="CR114" s="44">
        <v>5</v>
      </c>
      <c r="CS114" s="44">
        <v>28</v>
      </c>
      <c r="CU114" s="40" t="s">
        <v>1012</v>
      </c>
      <c r="CV114" s="40" t="s">
        <v>921</v>
      </c>
      <c r="CW114" s="44">
        <v>1.35</v>
      </c>
      <c r="CX114" s="44">
        <v>1.85</v>
      </c>
      <c r="CY114" s="44">
        <v>20</v>
      </c>
      <c r="CZ114" s="44">
        <v>1997</v>
      </c>
      <c r="DB114" s="40" t="s">
        <v>329</v>
      </c>
      <c r="DC114" s="40" t="s">
        <v>330</v>
      </c>
      <c r="DD114" s="44">
        <v>32</v>
      </c>
      <c r="DE114" s="44">
        <v>68</v>
      </c>
      <c r="DF114" s="44">
        <v>27</v>
      </c>
      <c r="DG114" s="44">
        <v>2013</v>
      </c>
      <c r="DI114" s="40" t="s">
        <v>753</v>
      </c>
      <c r="DJ114" s="44">
        <v>0.17142857142857143</v>
      </c>
      <c r="DK114" s="44">
        <v>0.62857142857142856</v>
      </c>
      <c r="DL114" s="44">
        <v>35</v>
      </c>
      <c r="DM114" s="44">
        <v>6</v>
      </c>
      <c r="DN114" s="44">
        <v>22</v>
      </c>
      <c r="DP114" s="40" t="s">
        <v>689</v>
      </c>
      <c r="DQ114" s="44">
        <v>3</v>
      </c>
      <c r="DR114" s="44">
        <v>6</v>
      </c>
      <c r="DS114" s="44">
        <v>13</v>
      </c>
      <c r="DU114" s="40" t="s">
        <v>1244</v>
      </c>
      <c r="DV114" s="40" t="s">
        <v>794</v>
      </c>
      <c r="DW114" s="44">
        <v>1.1904761904761905</v>
      </c>
      <c r="DX114" s="44">
        <v>1.6666666666666667</v>
      </c>
      <c r="DY114" s="44">
        <v>21</v>
      </c>
      <c r="DZ114" s="44">
        <v>2021</v>
      </c>
      <c r="EB114" s="40" t="s">
        <v>441</v>
      </c>
      <c r="EC114" s="40" t="s">
        <v>440</v>
      </c>
      <c r="ED114" s="44">
        <v>27</v>
      </c>
      <c r="EE114" s="44"/>
      <c r="EF114" s="44">
        <v>13</v>
      </c>
      <c r="EG114" s="44">
        <v>2008</v>
      </c>
      <c r="EI114" s="40" t="s">
        <v>539</v>
      </c>
      <c r="EJ114" s="44">
        <v>0.16393442622950818</v>
      </c>
      <c r="EK114" s="44">
        <v>1.0819672131147542</v>
      </c>
      <c r="EL114" s="44">
        <v>61</v>
      </c>
      <c r="EM114" s="44">
        <v>10</v>
      </c>
      <c r="EN114" s="44">
        <v>66</v>
      </c>
      <c r="EP114" s="40" t="s">
        <v>681</v>
      </c>
      <c r="EQ114" s="44">
        <v>4</v>
      </c>
      <c r="ER114" s="44">
        <v>2</v>
      </c>
      <c r="ES114" s="44">
        <v>13</v>
      </c>
      <c r="ET114"/>
      <c r="EU114" s="40" t="s">
        <v>1152</v>
      </c>
      <c r="EV114" s="40" t="s">
        <v>1153</v>
      </c>
      <c r="EW114" s="44">
        <v>0</v>
      </c>
      <c r="EX114" s="44">
        <v>0</v>
      </c>
      <c r="EY114" s="44">
        <v>21</v>
      </c>
      <c r="EZ114" s="44">
        <v>1992</v>
      </c>
      <c r="FB114" s="40" t="s">
        <v>1135</v>
      </c>
      <c r="FC114" s="40" t="s">
        <v>1127</v>
      </c>
      <c r="FD114" s="44"/>
      <c r="FE114" s="44"/>
      <c r="FF114" s="44">
        <v>22</v>
      </c>
      <c r="FG114" s="44">
        <v>1993</v>
      </c>
      <c r="FI114" s="40" t="s">
        <v>475</v>
      </c>
      <c r="FJ114" s="44">
        <v>0</v>
      </c>
      <c r="FK114" s="44">
        <v>0.19230769230769232</v>
      </c>
      <c r="FL114" s="44">
        <v>26</v>
      </c>
      <c r="FM114" s="44"/>
      <c r="FN114" s="44">
        <v>5</v>
      </c>
      <c r="FO114"/>
      <c r="FP114" s="40" t="s">
        <v>941</v>
      </c>
      <c r="FQ114" s="44"/>
      <c r="FR114" s="44"/>
      <c r="FS114" s="44">
        <v>10</v>
      </c>
      <c r="FU114" s="274" t="s">
        <v>1061</v>
      </c>
      <c r="FV114" s="274" t="s">
        <v>1003</v>
      </c>
      <c r="FW114" s="294">
        <v>0.25531914893617019</v>
      </c>
      <c r="FX114" s="281">
        <v>2.2380952380952381</v>
      </c>
      <c r="FY114" s="281">
        <v>0.5714285714285714</v>
      </c>
      <c r="FZ114" s="281">
        <v>21</v>
      </c>
      <c r="GA114" s="281">
        <v>1995</v>
      </c>
      <c r="GB114" s="281">
        <v>12</v>
      </c>
      <c r="GC114" s="282">
        <v>47</v>
      </c>
      <c r="GJ114" s="274" t="s">
        <v>309</v>
      </c>
      <c r="GK114" s="274" t="s">
        <v>277</v>
      </c>
      <c r="GL114" s="280">
        <v>0.125</v>
      </c>
      <c r="GM114" s="281">
        <v>0.13793103448275862</v>
      </c>
      <c r="GN114" s="281">
        <v>1.103448275862069</v>
      </c>
      <c r="GO114" s="281">
        <v>2014</v>
      </c>
      <c r="GP114" s="281">
        <v>4</v>
      </c>
      <c r="GQ114" s="282">
        <v>32</v>
      </c>
      <c r="GS114" s="274" t="s">
        <v>309</v>
      </c>
      <c r="GT114" s="274" t="s">
        <v>277</v>
      </c>
      <c r="GU114" s="280">
        <v>0.125</v>
      </c>
      <c r="GV114" s="281">
        <v>4</v>
      </c>
      <c r="GW114" s="281">
        <v>32</v>
      </c>
      <c r="GX114" s="282">
        <v>2014</v>
      </c>
      <c r="GZ114" s="40" t="s">
        <v>1155</v>
      </c>
      <c r="HA114" s="44">
        <v>18</v>
      </c>
      <c r="HB114" s="44">
        <v>98</v>
      </c>
      <c r="HC114" s="44">
        <v>167</v>
      </c>
      <c r="HD114" s="44">
        <v>345</v>
      </c>
      <c r="HE114" s="44">
        <v>103</v>
      </c>
      <c r="HF114" s="44">
        <v>148</v>
      </c>
      <c r="HG114" s="44">
        <v>185</v>
      </c>
      <c r="HH114" s="44">
        <v>443</v>
      </c>
      <c r="HI114" s="44">
        <v>62</v>
      </c>
      <c r="HJ114" s="44">
        <v>0.18367346938775511</v>
      </c>
      <c r="HK114" s="44">
        <v>0.41760722347629797</v>
      </c>
      <c r="HL114" s="44">
        <v>0.69594594594594594</v>
      </c>
      <c r="HM114" s="44">
        <v>0.29032258064516131</v>
      </c>
      <c r="HN114" s="44">
        <v>1.5806451612903225</v>
      </c>
      <c r="HO114" s="44">
        <v>2.9838709677419355</v>
      </c>
      <c r="HP114" s="44">
        <v>7.145161290322581</v>
      </c>
      <c r="HQ114" s="44">
        <v>1.6612903225806452</v>
      </c>
      <c r="HR114" s="44">
        <v>2.3870967741935485</v>
      </c>
      <c r="HS114"/>
      <c r="HT114"/>
      <c r="HU114"/>
      <c r="HV114"/>
      <c r="IR114" s="40" t="s">
        <v>801</v>
      </c>
      <c r="IS114" s="40" t="s">
        <v>735</v>
      </c>
      <c r="IT114" s="44">
        <v>0.40740740740740738</v>
      </c>
      <c r="IU114" s="44">
        <v>0.6470588235294118</v>
      </c>
      <c r="IV114" s="44">
        <v>1.588235294117647</v>
      </c>
      <c r="IW114" s="44">
        <v>17</v>
      </c>
      <c r="IX114" s="44">
        <v>2019</v>
      </c>
      <c r="IY114" s="44">
        <v>11</v>
      </c>
      <c r="IZ114" s="44">
        <v>27</v>
      </c>
      <c r="JB114" s="40" t="s">
        <v>1011</v>
      </c>
      <c r="JC114" s="40" t="s">
        <v>1001</v>
      </c>
      <c r="JD114" s="44">
        <v>0.39506172839506171</v>
      </c>
      <c r="JE114" s="44">
        <v>1.3913043478260869</v>
      </c>
      <c r="JF114" s="44">
        <v>3.5217391304347827</v>
      </c>
      <c r="JG114" s="44">
        <v>1997</v>
      </c>
      <c r="JH114" s="44">
        <v>32</v>
      </c>
      <c r="JI114" s="44">
        <v>81</v>
      </c>
      <c r="JL114" s="40" t="s">
        <v>520</v>
      </c>
      <c r="JM114" s="40" t="s">
        <v>131</v>
      </c>
      <c r="JN114" s="44">
        <v>0.61538461538461542</v>
      </c>
      <c r="JO114" s="44">
        <v>0.66666666666666663</v>
      </c>
      <c r="JP114" s="44">
        <v>1.0833333333333333</v>
      </c>
      <c r="JQ114" s="44">
        <v>2017</v>
      </c>
      <c r="JR114" s="44">
        <v>24</v>
      </c>
      <c r="JS114" s="44">
        <v>16</v>
      </c>
      <c r="JT114" s="44">
        <v>26</v>
      </c>
      <c r="JV114" s="40" t="s">
        <v>1033</v>
      </c>
      <c r="JW114" s="40" t="s">
        <v>1001</v>
      </c>
      <c r="JX114" s="44">
        <v>0.52173913043478259</v>
      </c>
      <c r="JY114" s="44">
        <v>0.54545454545454541</v>
      </c>
      <c r="JZ114" s="44">
        <v>1.0454545454545454</v>
      </c>
      <c r="KA114" s="44">
        <v>1996</v>
      </c>
      <c r="KB114" s="44">
        <v>12</v>
      </c>
      <c r="KC114" s="44">
        <v>23</v>
      </c>
      <c r="KF114" s="40" t="s">
        <v>680</v>
      </c>
      <c r="KG114" s="61">
        <v>1.1666666666666667</v>
      </c>
      <c r="KH114" s="44">
        <v>12</v>
      </c>
      <c r="KJ114"/>
      <c r="KK114"/>
      <c r="KL114"/>
      <c r="KM114"/>
      <c r="KN114"/>
      <c r="KO114"/>
      <c r="KQ114"/>
      <c r="KR114"/>
      <c r="KS114"/>
      <c r="KT114"/>
      <c r="KU114"/>
      <c r="KV114"/>
      <c r="KX114"/>
      <c r="KY114"/>
      <c r="KZ114"/>
      <c r="LA114"/>
      <c r="LB114"/>
      <c r="LC114"/>
      <c r="LD114"/>
    </row>
    <row r="115" spans="1:316" ht="15">
      <c r="A115" s="74" t="s">
        <v>300</v>
      </c>
      <c r="B115" s="74">
        <v>2012</v>
      </c>
      <c r="C115" s="74">
        <v>2015</v>
      </c>
      <c r="D115" s="89" t="str">
        <f t="shared" si="18"/>
        <v>Davis Butts, 2015</v>
      </c>
      <c r="E115" s="89" t="str">
        <f t="shared" si="19"/>
        <v>Davis Butts, 2015-2012</v>
      </c>
      <c r="F115" s="74">
        <v>30</v>
      </c>
      <c r="G115" s="74"/>
      <c r="H115" s="74"/>
      <c r="I115" s="75" t="e">
        <f t="shared" si="24"/>
        <v>#DIV/0!</v>
      </c>
      <c r="J115" s="74">
        <v>3</v>
      </c>
      <c r="K115" s="74">
        <v>4</v>
      </c>
      <c r="L115" s="75">
        <f t="shared" si="25"/>
        <v>0.75</v>
      </c>
      <c r="M115" s="74"/>
      <c r="N115" s="74"/>
      <c r="O115" s="75" t="e">
        <f t="shared" si="26"/>
        <v>#DIV/0!</v>
      </c>
      <c r="P115" s="92">
        <v>74</v>
      </c>
      <c r="Q115" s="74">
        <v>1</v>
      </c>
      <c r="R115" s="74">
        <v>1</v>
      </c>
      <c r="S115" s="74">
        <v>2</v>
      </c>
      <c r="T115" s="74"/>
      <c r="U115" s="74"/>
      <c r="V115" s="74"/>
      <c r="W115" s="74">
        <v>2</v>
      </c>
      <c r="X115" s="74">
        <v>1</v>
      </c>
      <c r="Y115" s="76">
        <f t="shared" si="27"/>
        <v>2.4666666666666668</v>
      </c>
      <c r="Z115" s="76">
        <f t="shared" si="28"/>
        <v>3.3333333333333333E-2</v>
      </c>
      <c r="AA115" s="76">
        <f t="shared" si="29"/>
        <v>3.3333333333333333E-2</v>
      </c>
      <c r="AB115" s="76">
        <f t="shared" si="30"/>
        <v>6.6666666666666666E-2</v>
      </c>
      <c r="AC115" s="76">
        <f t="shared" si="31"/>
        <v>0</v>
      </c>
      <c r="AD115" s="76">
        <f t="shared" si="32"/>
        <v>0</v>
      </c>
      <c r="AE115" s="76">
        <f t="shared" si="33"/>
        <v>0</v>
      </c>
      <c r="AF115" s="76">
        <f t="shared" si="34"/>
        <v>6.6666666666666666E-2</v>
      </c>
      <c r="AG115" s="76">
        <f t="shared" si="35"/>
        <v>3.3333333333333333E-2</v>
      </c>
      <c r="AH115" s="69">
        <f t="shared" si="20"/>
        <v>0</v>
      </c>
      <c r="AI115" s="69">
        <f t="shared" si="21"/>
        <v>0</v>
      </c>
      <c r="AJ115" s="70">
        <f t="shared" si="22"/>
        <v>0.75</v>
      </c>
      <c r="AK115" s="69">
        <f t="shared" si="23"/>
        <v>0.13333333333333333</v>
      </c>
      <c r="AM115" s="40" t="s">
        <v>309</v>
      </c>
      <c r="AN115" s="40" t="s">
        <v>277</v>
      </c>
      <c r="AO115" s="61">
        <v>5.7931034482758621</v>
      </c>
      <c r="AP115" s="62">
        <v>0.29411764705882354</v>
      </c>
      <c r="AQ115" s="62">
        <v>0.48648648648648651</v>
      </c>
      <c r="AR115" s="44">
        <v>29</v>
      </c>
      <c r="AS115" s="44">
        <v>2014</v>
      </c>
      <c r="AU115" s="40" t="s">
        <v>1161</v>
      </c>
      <c r="AV115" s="40" t="s">
        <v>1154</v>
      </c>
      <c r="AW115" s="44">
        <v>135</v>
      </c>
      <c r="AX115" s="44">
        <v>0.29850746268656714</v>
      </c>
      <c r="AY115" s="44">
        <v>0.72549019607843135</v>
      </c>
      <c r="AZ115" s="44">
        <v>21</v>
      </c>
      <c r="BA115" s="44">
        <v>1992</v>
      </c>
      <c r="BC115" s="40" t="s">
        <v>1128</v>
      </c>
      <c r="BD115" s="44">
        <v>0.66666666666666663</v>
      </c>
      <c r="BE115" s="44">
        <v>0.75</v>
      </c>
      <c r="BF115" s="44">
        <v>0.66666666666666663</v>
      </c>
      <c r="BG115" s="44">
        <v>15</v>
      </c>
      <c r="BH115" s="44">
        <v>10</v>
      </c>
      <c r="BJ115" s="40" t="s">
        <v>690</v>
      </c>
      <c r="BK115" s="44">
        <v>13</v>
      </c>
      <c r="BL115" s="44">
        <v>0.33333333333333331</v>
      </c>
      <c r="BM115" s="44">
        <v>0</v>
      </c>
      <c r="BN115" s="44">
        <v>20</v>
      </c>
      <c r="BP115" s="40" t="s">
        <v>1100</v>
      </c>
      <c r="BQ115" s="40" t="s">
        <v>1095</v>
      </c>
      <c r="BR115" s="44">
        <v>3.2608695652173911</v>
      </c>
      <c r="BS115" s="44">
        <v>1.7391304347826086</v>
      </c>
      <c r="BT115" s="44">
        <v>1.5217391304347827</v>
      </c>
      <c r="BU115" s="44">
        <v>23</v>
      </c>
      <c r="BV115" s="44">
        <v>1994</v>
      </c>
      <c r="BX115" s="40" t="s">
        <v>981</v>
      </c>
      <c r="BY115" s="40" t="s">
        <v>963</v>
      </c>
      <c r="BZ115" s="44">
        <v>74</v>
      </c>
      <c r="CA115" s="44">
        <v>31</v>
      </c>
      <c r="CB115" s="44">
        <v>43</v>
      </c>
      <c r="CC115" s="44">
        <v>24</v>
      </c>
      <c r="CD115" s="44">
        <v>1998</v>
      </c>
      <c r="CF115" s="40" t="s">
        <v>684</v>
      </c>
      <c r="CG115" s="44">
        <v>0.48717948717948717</v>
      </c>
      <c r="CH115" s="44">
        <v>0.20512820512820512</v>
      </c>
      <c r="CI115" s="44">
        <v>0.28205128205128205</v>
      </c>
      <c r="CJ115" s="44">
        <v>39</v>
      </c>
      <c r="CK115" s="44">
        <v>19</v>
      </c>
      <c r="CL115" s="44">
        <v>8</v>
      </c>
      <c r="CM115" s="44">
        <v>11</v>
      </c>
      <c r="CO115" s="40" t="s">
        <v>681</v>
      </c>
      <c r="CP115" s="44">
        <v>11</v>
      </c>
      <c r="CQ115" s="44">
        <v>4</v>
      </c>
      <c r="CR115" s="44">
        <v>7</v>
      </c>
      <c r="CS115" s="44">
        <v>13</v>
      </c>
      <c r="CU115" s="40" t="s">
        <v>972</v>
      </c>
      <c r="CV115" s="40" t="s">
        <v>969</v>
      </c>
      <c r="CW115" s="44">
        <v>1.3333333333333333</v>
      </c>
      <c r="CX115" s="44">
        <v>1.5416666666666667</v>
      </c>
      <c r="CY115" s="44">
        <v>24</v>
      </c>
      <c r="CZ115" s="44">
        <v>1998</v>
      </c>
      <c r="DB115" s="40" t="s">
        <v>1345</v>
      </c>
      <c r="DC115" s="40" t="s">
        <v>1268</v>
      </c>
      <c r="DD115" s="44">
        <v>32</v>
      </c>
      <c r="DE115" s="44">
        <v>31</v>
      </c>
      <c r="DF115" s="44">
        <v>26</v>
      </c>
      <c r="DG115" s="44">
        <v>2023</v>
      </c>
      <c r="DI115" s="40" t="s">
        <v>1357</v>
      </c>
      <c r="DJ115" s="44">
        <v>0.16666666666666666</v>
      </c>
      <c r="DK115" s="44">
        <v>8.3333333333333329E-2</v>
      </c>
      <c r="DL115" s="44">
        <v>12</v>
      </c>
      <c r="DM115" s="44">
        <v>2</v>
      </c>
      <c r="DN115" s="44">
        <v>1</v>
      </c>
      <c r="DP115" s="40" t="s">
        <v>473</v>
      </c>
      <c r="DQ115" s="44">
        <v>3</v>
      </c>
      <c r="DR115" s="44">
        <v>5</v>
      </c>
      <c r="DS115" s="44">
        <v>24</v>
      </c>
      <c r="DU115" s="40" t="s">
        <v>1245</v>
      </c>
      <c r="DV115" s="40" t="s">
        <v>793</v>
      </c>
      <c r="DW115" s="44">
        <v>1.1904761904761905</v>
      </c>
      <c r="DX115" s="44">
        <v>1.7142857142857142</v>
      </c>
      <c r="DY115" s="44">
        <v>21</v>
      </c>
      <c r="DZ115" s="44">
        <v>2021</v>
      </c>
      <c r="EB115" s="40" t="s">
        <v>1007</v>
      </c>
      <c r="EC115" s="40" t="s">
        <v>1002</v>
      </c>
      <c r="ED115" s="44">
        <v>27</v>
      </c>
      <c r="EE115" s="44"/>
      <c r="EF115" s="44">
        <v>23</v>
      </c>
      <c r="EG115" s="44">
        <v>1997</v>
      </c>
      <c r="EI115" s="40" t="s">
        <v>454</v>
      </c>
      <c r="EJ115" s="44">
        <v>0.1388888888888889</v>
      </c>
      <c r="EK115" s="44">
        <v>0</v>
      </c>
      <c r="EL115" s="44">
        <v>36</v>
      </c>
      <c r="EM115" s="44">
        <v>5</v>
      </c>
      <c r="EN115" s="44"/>
      <c r="EP115" s="40" t="s">
        <v>475</v>
      </c>
      <c r="EQ115" s="44">
        <v>3</v>
      </c>
      <c r="ER115" s="44">
        <v>5</v>
      </c>
      <c r="ES115" s="44">
        <v>26</v>
      </c>
      <c r="ET115"/>
      <c r="EU115" s="40" t="s">
        <v>932</v>
      </c>
      <c r="EV115" s="40" t="s">
        <v>325</v>
      </c>
      <c r="EW115" s="44">
        <v>0</v>
      </c>
      <c r="EX115" s="44">
        <v>0.16666666666666666</v>
      </c>
      <c r="EY115" s="44">
        <v>30</v>
      </c>
      <c r="EZ115" s="44">
        <v>2012</v>
      </c>
      <c r="FB115" s="40" t="s">
        <v>929</v>
      </c>
      <c r="FC115" s="40" t="s">
        <v>279</v>
      </c>
      <c r="FD115" s="44"/>
      <c r="FE115" s="44">
        <v>1</v>
      </c>
      <c r="FF115" s="44">
        <v>30</v>
      </c>
      <c r="FG115" s="44">
        <v>2012</v>
      </c>
      <c r="FI115" s="40" t="s">
        <v>1181</v>
      </c>
      <c r="FJ115" s="44">
        <v>0</v>
      </c>
      <c r="FK115" s="44">
        <v>0</v>
      </c>
      <c r="FL115" s="44">
        <v>35</v>
      </c>
      <c r="FM115" s="44"/>
      <c r="FN115" s="44"/>
      <c r="FO115"/>
      <c r="FP115" s="40" t="s">
        <v>1181</v>
      </c>
      <c r="FQ115" s="44"/>
      <c r="FR115" s="44"/>
      <c r="FS115" s="44">
        <v>35</v>
      </c>
      <c r="FU115" s="274" t="s">
        <v>1034</v>
      </c>
      <c r="FV115" s="274" t="s">
        <v>998</v>
      </c>
      <c r="FW115" s="294">
        <v>0.25490196078431371</v>
      </c>
      <c r="FX115" s="281">
        <v>2.3181818181818183</v>
      </c>
      <c r="FY115" s="281">
        <v>0.59090909090909094</v>
      </c>
      <c r="FZ115" s="281">
        <v>22</v>
      </c>
      <c r="GA115" s="281">
        <v>1996</v>
      </c>
      <c r="GB115" s="281">
        <v>13</v>
      </c>
      <c r="GC115" s="282">
        <v>51</v>
      </c>
      <c r="GJ115" s="274" t="s">
        <v>1221</v>
      </c>
      <c r="GK115" s="274" t="s">
        <v>733</v>
      </c>
      <c r="GL115" s="280">
        <v>0.10714285714285714</v>
      </c>
      <c r="GM115" s="281">
        <v>0.13636363636363635</v>
      </c>
      <c r="GN115" s="281">
        <v>1.2727272727272727</v>
      </c>
      <c r="GO115" s="281">
        <v>2020</v>
      </c>
      <c r="GP115" s="281">
        <v>3</v>
      </c>
      <c r="GQ115" s="282">
        <v>28</v>
      </c>
      <c r="GS115" s="274" t="s">
        <v>1221</v>
      </c>
      <c r="GT115" s="274" t="s">
        <v>733</v>
      </c>
      <c r="GU115" s="280">
        <v>0.10714285714285714</v>
      </c>
      <c r="GV115" s="281">
        <v>3</v>
      </c>
      <c r="GW115" s="281">
        <v>28</v>
      </c>
      <c r="GX115" s="282">
        <v>2020</v>
      </c>
      <c r="GZ115" s="40" t="s">
        <v>1156</v>
      </c>
      <c r="HA115" s="44">
        <v>3</v>
      </c>
      <c r="HB115" s="44">
        <v>6</v>
      </c>
      <c r="HC115" s="44">
        <v>28</v>
      </c>
      <c r="HD115" s="44">
        <v>56</v>
      </c>
      <c r="HE115" s="44">
        <v>15</v>
      </c>
      <c r="HF115" s="44">
        <v>27</v>
      </c>
      <c r="HG115" s="44">
        <v>31</v>
      </c>
      <c r="HH115" s="44">
        <v>62</v>
      </c>
      <c r="HI115" s="44">
        <v>59</v>
      </c>
      <c r="HJ115" s="44">
        <v>0.5</v>
      </c>
      <c r="HK115" s="44">
        <v>0.5</v>
      </c>
      <c r="HL115" s="44">
        <v>0.55555555555555558</v>
      </c>
      <c r="HM115" s="44">
        <v>5.0847457627118647E-2</v>
      </c>
      <c r="HN115" s="44">
        <v>0.10169491525423729</v>
      </c>
      <c r="HO115" s="44">
        <v>0.52542372881355937</v>
      </c>
      <c r="HP115" s="44">
        <v>1.0508474576271187</v>
      </c>
      <c r="HQ115" s="44">
        <v>0.25423728813559321</v>
      </c>
      <c r="HR115" s="44">
        <v>0.4576271186440678</v>
      </c>
      <c r="HS115"/>
      <c r="HT115"/>
      <c r="HU115"/>
      <c r="HV115"/>
      <c r="IR115" s="40" t="s">
        <v>1039</v>
      </c>
      <c r="IS115" s="40" t="s">
        <v>1003</v>
      </c>
      <c r="IT115" s="44">
        <v>0.4061624649859944</v>
      </c>
      <c r="IU115" s="44">
        <v>6.5909090909090908</v>
      </c>
      <c r="IV115" s="44">
        <v>16.227272727272727</v>
      </c>
      <c r="IW115" s="44">
        <v>22</v>
      </c>
      <c r="IX115" s="44">
        <v>1996</v>
      </c>
      <c r="IY115" s="44">
        <v>145</v>
      </c>
      <c r="IZ115" s="44">
        <v>357</v>
      </c>
      <c r="JB115" s="40" t="s">
        <v>346</v>
      </c>
      <c r="JC115" s="40" t="s">
        <v>345</v>
      </c>
      <c r="JD115" s="44">
        <v>0.39393939393939392</v>
      </c>
      <c r="JE115" s="44">
        <v>4.0344827586206895</v>
      </c>
      <c r="JF115" s="44">
        <v>10.241379310344827</v>
      </c>
      <c r="JG115" s="44">
        <v>2013</v>
      </c>
      <c r="JH115" s="44">
        <v>117</v>
      </c>
      <c r="JI115" s="44">
        <v>297</v>
      </c>
      <c r="JL115" s="40" t="s">
        <v>532</v>
      </c>
      <c r="JM115" s="40" t="s">
        <v>533</v>
      </c>
      <c r="JN115" s="44">
        <v>0.42222222222222222</v>
      </c>
      <c r="JO115" s="44">
        <v>0.76</v>
      </c>
      <c r="JP115" s="44">
        <v>1.8</v>
      </c>
      <c r="JQ115" s="44">
        <v>2017</v>
      </c>
      <c r="JR115" s="44">
        <v>25</v>
      </c>
      <c r="JS115" s="44">
        <v>19</v>
      </c>
      <c r="JT115" s="44">
        <v>45</v>
      </c>
      <c r="JV115" s="40" t="s">
        <v>1158</v>
      </c>
      <c r="JW115" s="40" t="s">
        <v>1157</v>
      </c>
      <c r="JX115" s="44">
        <v>0.52173913043478259</v>
      </c>
      <c r="JY115" s="44">
        <v>0.92307692307692313</v>
      </c>
      <c r="JZ115" s="44">
        <v>1.7692307692307692</v>
      </c>
      <c r="KA115" s="44">
        <v>1992</v>
      </c>
      <c r="KB115" s="44">
        <v>12</v>
      </c>
      <c r="KC115" s="44">
        <v>23</v>
      </c>
      <c r="KF115" s="40" t="s">
        <v>1348</v>
      </c>
      <c r="KG115" s="61">
        <v>1.1666666666666667</v>
      </c>
      <c r="KH115" s="44">
        <v>18</v>
      </c>
      <c r="KJ115"/>
      <c r="KK115"/>
      <c r="KL115"/>
      <c r="KM115"/>
      <c r="KN115"/>
      <c r="KO115"/>
      <c r="KQ115"/>
      <c r="KR115"/>
      <c r="KS115"/>
      <c r="KT115"/>
      <c r="KU115"/>
      <c r="KV115"/>
      <c r="KX115"/>
      <c r="KY115"/>
      <c r="KZ115"/>
      <c r="LA115"/>
      <c r="LB115"/>
      <c r="LC115"/>
      <c r="LD115"/>
    </row>
    <row r="116" spans="1:316" ht="15">
      <c r="A116" s="74" t="s">
        <v>340</v>
      </c>
      <c r="B116" s="74">
        <v>2011</v>
      </c>
      <c r="C116" s="74">
        <v>2014</v>
      </c>
      <c r="D116" s="89" t="str">
        <f t="shared" si="18"/>
        <v>Bryton Materi, 2014</v>
      </c>
      <c r="E116" s="89" t="str">
        <f t="shared" si="19"/>
        <v>Bryton Materi, 2014-2011</v>
      </c>
      <c r="F116" s="74">
        <v>17</v>
      </c>
      <c r="G116" s="74">
        <v>12</v>
      </c>
      <c r="H116" s="74">
        <v>35</v>
      </c>
      <c r="I116" s="75">
        <f t="shared" si="24"/>
        <v>0.34285714285714286</v>
      </c>
      <c r="J116" s="74">
        <v>23</v>
      </c>
      <c r="K116" s="74">
        <v>61</v>
      </c>
      <c r="L116" s="75">
        <f t="shared" si="25"/>
        <v>0.37704918032786883</v>
      </c>
      <c r="M116" s="74">
        <v>9</v>
      </c>
      <c r="N116" s="74">
        <v>22</v>
      </c>
      <c r="O116" s="75">
        <f t="shared" si="26"/>
        <v>0.40909090909090912</v>
      </c>
      <c r="P116" s="74">
        <v>91</v>
      </c>
      <c r="Q116" s="74">
        <v>4</v>
      </c>
      <c r="R116" s="74">
        <v>24</v>
      </c>
      <c r="S116" s="74">
        <v>28</v>
      </c>
      <c r="T116" s="74">
        <v>15</v>
      </c>
      <c r="U116" s="74">
        <v>20</v>
      </c>
      <c r="V116" s="74">
        <v>2</v>
      </c>
      <c r="W116" s="74">
        <v>94</v>
      </c>
      <c r="X116" s="74">
        <v>6</v>
      </c>
      <c r="Y116" s="76">
        <f t="shared" si="27"/>
        <v>5.3529411764705879</v>
      </c>
      <c r="Z116" s="76">
        <f t="shared" si="28"/>
        <v>0.23529411764705882</v>
      </c>
      <c r="AA116" s="76">
        <f t="shared" si="29"/>
        <v>1.411764705882353</v>
      </c>
      <c r="AB116" s="76">
        <f t="shared" si="30"/>
        <v>1.6470588235294117</v>
      </c>
      <c r="AC116" s="76">
        <f t="shared" si="31"/>
        <v>0.88235294117647056</v>
      </c>
      <c r="AD116" s="76">
        <f t="shared" si="32"/>
        <v>1.1764705882352942</v>
      </c>
      <c r="AE116" s="76">
        <f t="shared" si="33"/>
        <v>0.11764705882352941</v>
      </c>
      <c r="AF116" s="76">
        <f t="shared" si="34"/>
        <v>5.5294117647058822</v>
      </c>
      <c r="AG116" s="76">
        <f t="shared" si="35"/>
        <v>0.35294117647058826</v>
      </c>
      <c r="AH116" s="69">
        <f t="shared" si="20"/>
        <v>2.0588235294117645</v>
      </c>
      <c r="AI116" s="69">
        <f t="shared" si="21"/>
        <v>1.2941176470588236</v>
      </c>
      <c r="AJ116" s="70">
        <f t="shared" si="22"/>
        <v>0.36458333333333331</v>
      </c>
      <c r="AK116" s="69">
        <f t="shared" si="23"/>
        <v>5.6470588235294121</v>
      </c>
      <c r="AM116" s="40" t="s">
        <v>447</v>
      </c>
      <c r="AN116" s="40" t="s">
        <v>448</v>
      </c>
      <c r="AO116" s="61">
        <v>5.7647058823529411</v>
      </c>
      <c r="AP116" s="62">
        <v>0.44303797468354428</v>
      </c>
      <c r="AQ116" s="62">
        <v>0.4375</v>
      </c>
      <c r="AR116" s="44">
        <v>17</v>
      </c>
      <c r="AS116" s="44">
        <v>2011</v>
      </c>
      <c r="AU116" s="40" t="s">
        <v>1133</v>
      </c>
      <c r="AV116" s="40" t="s">
        <v>1098</v>
      </c>
      <c r="AW116" s="44">
        <v>131</v>
      </c>
      <c r="AX116" s="44">
        <v>0.36666666666666664</v>
      </c>
      <c r="AY116" s="44">
        <v>0.60869565217391308</v>
      </c>
      <c r="AZ116" s="44">
        <v>23</v>
      </c>
      <c r="BA116" s="44">
        <v>1993</v>
      </c>
      <c r="BC116" s="40" t="s">
        <v>690</v>
      </c>
      <c r="BD116" s="44">
        <v>0.65</v>
      </c>
      <c r="BE116" s="44">
        <v>0.33333333333333331</v>
      </c>
      <c r="BF116" s="44">
        <v>0</v>
      </c>
      <c r="BG116" s="44">
        <v>20</v>
      </c>
      <c r="BH116" s="44">
        <v>13</v>
      </c>
      <c r="BJ116" s="40" t="s">
        <v>468</v>
      </c>
      <c r="BK116" s="44">
        <v>12</v>
      </c>
      <c r="BL116" s="44">
        <v>0.15625</v>
      </c>
      <c r="BM116" s="44">
        <v>0.15384615384615385</v>
      </c>
      <c r="BN116" s="44">
        <v>26</v>
      </c>
      <c r="BP116" s="40" t="s">
        <v>262</v>
      </c>
      <c r="BQ116" s="40" t="s">
        <v>130</v>
      </c>
      <c r="BR116" s="44">
        <v>3.2592592592592591</v>
      </c>
      <c r="BS116" s="44">
        <v>1.4444444444444444</v>
      </c>
      <c r="BT116" s="44">
        <v>1.8148148148148149</v>
      </c>
      <c r="BU116" s="44">
        <v>27</v>
      </c>
      <c r="BV116" s="44">
        <v>2016</v>
      </c>
      <c r="BX116" s="40" t="s">
        <v>520</v>
      </c>
      <c r="BY116" s="40" t="s">
        <v>131</v>
      </c>
      <c r="BZ116" s="44">
        <v>73</v>
      </c>
      <c r="CA116" s="44">
        <v>28</v>
      </c>
      <c r="CB116" s="44">
        <v>45</v>
      </c>
      <c r="CC116" s="44">
        <v>24</v>
      </c>
      <c r="CD116" s="44">
        <v>2017</v>
      </c>
      <c r="CF116" s="40" t="s">
        <v>967</v>
      </c>
      <c r="CG116" s="44">
        <v>0.45454545454545453</v>
      </c>
      <c r="CH116" s="44">
        <v>0.45454545454545453</v>
      </c>
      <c r="CI116" s="44">
        <v>0</v>
      </c>
      <c r="CJ116" s="44">
        <v>11</v>
      </c>
      <c r="CK116" s="44">
        <v>5</v>
      </c>
      <c r="CL116" s="44">
        <v>5</v>
      </c>
      <c r="CM116" s="44"/>
      <c r="CO116" s="40" t="s">
        <v>1128</v>
      </c>
      <c r="CP116" s="44">
        <v>11</v>
      </c>
      <c r="CQ116" s="44">
        <v>6</v>
      </c>
      <c r="CR116" s="44">
        <v>5</v>
      </c>
      <c r="CS116" s="44">
        <v>15</v>
      </c>
      <c r="CU116" s="40" t="s">
        <v>1212</v>
      </c>
      <c r="CV116" s="40" t="s">
        <v>735</v>
      </c>
      <c r="CW116" s="44">
        <v>1.32</v>
      </c>
      <c r="CX116" s="44">
        <v>1.04</v>
      </c>
      <c r="CY116" s="44">
        <v>25</v>
      </c>
      <c r="CZ116" s="44">
        <v>2020</v>
      </c>
      <c r="DB116" s="40" t="s">
        <v>799</v>
      </c>
      <c r="DC116" s="40" t="s">
        <v>794</v>
      </c>
      <c r="DD116" s="44">
        <v>31</v>
      </c>
      <c r="DE116" s="44">
        <v>25</v>
      </c>
      <c r="DF116" s="44">
        <v>27</v>
      </c>
      <c r="DG116" s="44">
        <v>2019</v>
      </c>
      <c r="DI116" s="40" t="s">
        <v>468</v>
      </c>
      <c r="DJ116" s="44">
        <v>0.15384615384615385</v>
      </c>
      <c r="DK116" s="44">
        <v>0.84615384615384615</v>
      </c>
      <c r="DL116" s="44">
        <v>26</v>
      </c>
      <c r="DM116" s="44">
        <v>4</v>
      </c>
      <c r="DN116" s="44">
        <v>22</v>
      </c>
      <c r="DP116" s="40" t="s">
        <v>1128</v>
      </c>
      <c r="DQ116" s="44">
        <v>3</v>
      </c>
      <c r="DR116" s="44">
        <v>1</v>
      </c>
      <c r="DS116" s="44">
        <v>15</v>
      </c>
      <c r="DU116" s="40" t="s">
        <v>739</v>
      </c>
      <c r="DV116" s="40" t="s">
        <v>135</v>
      </c>
      <c r="DW116" s="44">
        <v>1.1785714285714286</v>
      </c>
      <c r="DX116" s="44">
        <v>1.8928571428571428</v>
      </c>
      <c r="DY116" s="44">
        <v>28</v>
      </c>
      <c r="DZ116" s="44">
        <v>2018</v>
      </c>
      <c r="EB116" s="40" t="s">
        <v>478</v>
      </c>
      <c r="EC116" s="40" t="s">
        <v>468</v>
      </c>
      <c r="ED116" s="44">
        <v>26</v>
      </c>
      <c r="EE116" s="44"/>
      <c r="EF116" s="44">
        <v>24</v>
      </c>
      <c r="EG116" s="44">
        <v>2008</v>
      </c>
      <c r="EI116" s="40" t="s">
        <v>999</v>
      </c>
      <c r="EJ116" s="44">
        <v>0.13333333333333333</v>
      </c>
      <c r="EK116" s="44">
        <v>0</v>
      </c>
      <c r="EL116" s="44">
        <v>15</v>
      </c>
      <c r="EM116" s="44">
        <v>2</v>
      </c>
      <c r="EN116" s="44"/>
      <c r="EP116" s="40" t="s">
        <v>1181</v>
      </c>
      <c r="EQ116" s="44">
        <v>3</v>
      </c>
      <c r="ER116" s="44"/>
      <c r="ES116" s="44">
        <v>35</v>
      </c>
      <c r="ET116"/>
      <c r="EU116" s="40" t="s">
        <v>1189</v>
      </c>
      <c r="EV116" s="40" t="s">
        <v>1095</v>
      </c>
      <c r="EW116" s="44">
        <v>0</v>
      </c>
      <c r="EX116" s="44">
        <v>0</v>
      </c>
      <c r="EY116" s="44">
        <v>12</v>
      </c>
      <c r="EZ116" s="44">
        <v>1991</v>
      </c>
      <c r="FB116" s="40" t="s">
        <v>1186</v>
      </c>
      <c r="FC116" s="40" t="s">
        <v>1180</v>
      </c>
      <c r="FD116" s="44"/>
      <c r="FE116" s="44"/>
      <c r="FF116" s="44">
        <v>23</v>
      </c>
      <c r="FG116" s="44">
        <v>1991</v>
      </c>
      <c r="FI116" s="40" t="s">
        <v>356</v>
      </c>
      <c r="FJ116" s="44">
        <v>0</v>
      </c>
      <c r="FK116" s="44">
        <v>0</v>
      </c>
      <c r="FL116" s="44">
        <v>43</v>
      </c>
      <c r="FM116" s="44"/>
      <c r="FN116" s="44"/>
      <c r="FO116"/>
      <c r="FP116" s="40" t="s">
        <v>925</v>
      </c>
      <c r="FQ116" s="44"/>
      <c r="FR116" s="44"/>
      <c r="FS116" s="44">
        <v>20</v>
      </c>
      <c r="FU116" s="274" t="s">
        <v>311</v>
      </c>
      <c r="FV116" s="274" t="s">
        <v>251</v>
      </c>
      <c r="FW116" s="294">
        <v>0.25</v>
      </c>
      <c r="FX116" s="281">
        <v>0.17391304347826086</v>
      </c>
      <c r="FY116" s="281">
        <v>4.3478260869565216E-2</v>
      </c>
      <c r="FZ116" s="281">
        <v>23</v>
      </c>
      <c r="GA116" s="281">
        <v>2014</v>
      </c>
      <c r="GB116" s="281">
        <v>1</v>
      </c>
      <c r="GC116" s="282">
        <v>4</v>
      </c>
      <c r="GJ116" s="274" t="s">
        <v>938</v>
      </c>
      <c r="GK116" s="274" t="s">
        <v>939</v>
      </c>
      <c r="GL116" s="280">
        <v>0.10714285714285714</v>
      </c>
      <c r="GM116" s="281">
        <v>0.15</v>
      </c>
      <c r="GN116" s="281">
        <v>1.4</v>
      </c>
      <c r="GO116" s="281">
        <v>1999</v>
      </c>
      <c r="GP116" s="281">
        <v>3</v>
      </c>
      <c r="GQ116" s="282">
        <v>28</v>
      </c>
      <c r="GS116" s="274" t="s">
        <v>938</v>
      </c>
      <c r="GT116" s="274" t="s">
        <v>939</v>
      </c>
      <c r="GU116" s="280">
        <v>0.10714285714285714</v>
      </c>
      <c r="GV116" s="281">
        <v>3</v>
      </c>
      <c r="GW116" s="281">
        <v>28</v>
      </c>
      <c r="GX116" s="282">
        <v>1999</v>
      </c>
      <c r="GZ116" s="40" t="s">
        <v>1157</v>
      </c>
      <c r="HA116" s="44"/>
      <c r="HB116" s="44">
        <v>1</v>
      </c>
      <c r="HC116" s="44">
        <v>62</v>
      </c>
      <c r="HD116" s="44">
        <v>146</v>
      </c>
      <c r="HE116" s="44">
        <v>12</v>
      </c>
      <c r="HF116" s="44">
        <v>23</v>
      </c>
      <c r="HG116" s="44">
        <v>62</v>
      </c>
      <c r="HH116" s="44">
        <v>147</v>
      </c>
      <c r="HI116" s="44">
        <v>13</v>
      </c>
      <c r="HJ116" s="44">
        <v>0</v>
      </c>
      <c r="HK116" s="44">
        <v>0.42176870748299322</v>
      </c>
      <c r="HL116" s="44">
        <v>0.52173913043478259</v>
      </c>
      <c r="HM116" s="44">
        <v>0</v>
      </c>
      <c r="HN116" s="44">
        <v>7.6923076923076927E-2</v>
      </c>
      <c r="HO116" s="44">
        <v>4.7692307692307692</v>
      </c>
      <c r="HP116" s="44">
        <v>11.307692307692308</v>
      </c>
      <c r="HQ116" s="44">
        <v>0.92307692307692313</v>
      </c>
      <c r="HR116" s="44">
        <v>1.7692307692307692</v>
      </c>
      <c r="HS116"/>
      <c r="HT116"/>
      <c r="HU116"/>
      <c r="HV116"/>
      <c r="IR116" s="40" t="s">
        <v>327</v>
      </c>
      <c r="IS116" s="40" t="s">
        <v>278</v>
      </c>
      <c r="IT116" s="44">
        <v>0.4050632911392405</v>
      </c>
      <c r="IU116" s="44">
        <v>2.2068965517241379</v>
      </c>
      <c r="IV116" s="44">
        <v>5.4482758620689653</v>
      </c>
      <c r="IW116" s="44">
        <v>29</v>
      </c>
      <c r="IX116" s="44">
        <v>2013</v>
      </c>
      <c r="IY116" s="44">
        <v>64</v>
      </c>
      <c r="IZ116" s="44">
        <v>158</v>
      </c>
      <c r="JB116" s="40" t="s">
        <v>924</v>
      </c>
      <c r="JC116" s="40" t="s">
        <v>925</v>
      </c>
      <c r="JD116" s="44">
        <v>0.39325842696629215</v>
      </c>
      <c r="JE116" s="44">
        <v>1.75</v>
      </c>
      <c r="JF116" s="44">
        <v>4.45</v>
      </c>
      <c r="JG116" s="44">
        <v>1999</v>
      </c>
      <c r="JH116" s="44">
        <v>35</v>
      </c>
      <c r="JI116" s="44">
        <v>89</v>
      </c>
      <c r="JL116" s="40" t="s">
        <v>534</v>
      </c>
      <c r="JM116" s="40" t="s">
        <v>130</v>
      </c>
      <c r="JN116" s="44">
        <v>0.44897959183673469</v>
      </c>
      <c r="JO116" s="44">
        <v>0.88</v>
      </c>
      <c r="JP116" s="44">
        <v>1.96</v>
      </c>
      <c r="JQ116" s="44">
        <v>2017</v>
      </c>
      <c r="JR116" s="44">
        <v>25</v>
      </c>
      <c r="JS116" s="44">
        <v>22</v>
      </c>
      <c r="JT116" s="44">
        <v>49</v>
      </c>
      <c r="JV116" s="40" t="s">
        <v>283</v>
      </c>
      <c r="JW116" s="40" t="s">
        <v>277</v>
      </c>
      <c r="JX116" s="44">
        <v>0.51724137931034486</v>
      </c>
      <c r="JY116" s="44">
        <v>2.7777777777777777</v>
      </c>
      <c r="JZ116" s="44">
        <v>5.3703703703703702</v>
      </c>
      <c r="KA116" s="44">
        <v>2015</v>
      </c>
      <c r="KB116" s="44">
        <v>75</v>
      </c>
      <c r="KC116" s="44">
        <v>145</v>
      </c>
      <c r="KF116" s="40" t="s">
        <v>543</v>
      </c>
      <c r="KG116" s="61">
        <v>1</v>
      </c>
      <c r="KH116" s="44">
        <v>11</v>
      </c>
      <c r="KJ116"/>
      <c r="KK116"/>
      <c r="KL116"/>
      <c r="KM116"/>
      <c r="KN116"/>
      <c r="KO116"/>
      <c r="KQ116"/>
      <c r="KR116"/>
      <c r="KS116"/>
      <c r="KT116"/>
      <c r="KU116"/>
      <c r="KV116"/>
      <c r="KX116"/>
      <c r="KY116"/>
      <c r="KZ116"/>
      <c r="LA116"/>
      <c r="LB116"/>
      <c r="LC116"/>
      <c r="LD116"/>
    </row>
    <row r="117" spans="1:316" ht="15">
      <c r="A117" s="74" t="s">
        <v>299</v>
      </c>
      <c r="B117" s="74">
        <v>2011</v>
      </c>
      <c r="C117" s="74">
        <v>2014</v>
      </c>
      <c r="D117" s="89" t="str">
        <f t="shared" si="18"/>
        <v>Wyatt Burr, 2014</v>
      </c>
      <c r="E117" s="89" t="str">
        <f t="shared" si="19"/>
        <v>Wyatt Burr, 2014-2011</v>
      </c>
      <c r="F117" s="74">
        <v>17</v>
      </c>
      <c r="G117" s="74"/>
      <c r="H117" s="74">
        <v>4</v>
      </c>
      <c r="I117" s="75">
        <f t="shared" si="24"/>
        <v>0</v>
      </c>
      <c r="J117" s="74">
        <v>64</v>
      </c>
      <c r="K117" s="74">
        <v>120</v>
      </c>
      <c r="L117" s="75">
        <f t="shared" si="25"/>
        <v>0.53333333333333333</v>
      </c>
      <c r="M117" s="74">
        <v>45</v>
      </c>
      <c r="N117" s="74">
        <v>72</v>
      </c>
      <c r="O117" s="75">
        <f t="shared" si="26"/>
        <v>0.625</v>
      </c>
      <c r="P117" s="74">
        <v>173</v>
      </c>
      <c r="Q117" s="74">
        <v>34</v>
      </c>
      <c r="R117" s="74">
        <v>75</v>
      </c>
      <c r="S117" s="74">
        <v>109</v>
      </c>
      <c r="T117" s="74">
        <v>3</v>
      </c>
      <c r="U117" s="74">
        <v>25</v>
      </c>
      <c r="V117" s="74">
        <v>1</v>
      </c>
      <c r="W117" s="74">
        <v>28</v>
      </c>
      <c r="X117" s="74">
        <v>8</v>
      </c>
      <c r="Y117" s="76">
        <f t="shared" si="27"/>
        <v>10.176470588235293</v>
      </c>
      <c r="Z117" s="76">
        <f t="shared" si="28"/>
        <v>2</v>
      </c>
      <c r="AA117" s="76">
        <f t="shared" si="29"/>
        <v>4.4117647058823533</v>
      </c>
      <c r="AB117" s="76">
        <f t="shared" si="30"/>
        <v>6.4117647058823533</v>
      </c>
      <c r="AC117" s="76">
        <f t="shared" si="31"/>
        <v>0.17647058823529413</v>
      </c>
      <c r="AD117" s="76">
        <f t="shared" si="32"/>
        <v>1.4705882352941178</v>
      </c>
      <c r="AE117" s="76">
        <f t="shared" si="33"/>
        <v>5.8823529411764705E-2</v>
      </c>
      <c r="AF117" s="76">
        <f t="shared" si="34"/>
        <v>1.6470588235294117</v>
      </c>
      <c r="AG117" s="76">
        <f t="shared" si="35"/>
        <v>0.47058823529411764</v>
      </c>
      <c r="AH117" s="69">
        <f t="shared" si="20"/>
        <v>0.23529411764705882</v>
      </c>
      <c r="AI117" s="69">
        <f t="shared" si="21"/>
        <v>4.2352941176470589</v>
      </c>
      <c r="AJ117" s="70">
        <f t="shared" si="22"/>
        <v>0.5161290322580645</v>
      </c>
      <c r="AK117" s="69">
        <f t="shared" si="23"/>
        <v>7.2941176470588234</v>
      </c>
      <c r="AM117" s="40" t="s">
        <v>451</v>
      </c>
      <c r="AN117" s="40" t="s">
        <v>452</v>
      </c>
      <c r="AO117" s="61">
        <v>5.75</v>
      </c>
      <c r="AP117" s="62">
        <v>0.27</v>
      </c>
      <c r="AQ117" s="62">
        <v>0.3783783783783784</v>
      </c>
      <c r="AR117" s="44">
        <v>12</v>
      </c>
      <c r="AS117" s="44">
        <v>2010</v>
      </c>
      <c r="AU117" s="40" t="s">
        <v>477</v>
      </c>
      <c r="AV117" s="40" t="s">
        <v>464</v>
      </c>
      <c r="AW117" s="44">
        <v>130</v>
      </c>
      <c r="AX117" s="44">
        <v>0.36363636363636365</v>
      </c>
      <c r="AY117" s="44">
        <v>0.39393939393939392</v>
      </c>
      <c r="AZ117" s="44">
        <v>17</v>
      </c>
      <c r="BA117" s="44">
        <v>2009</v>
      </c>
      <c r="BC117" s="40" t="s">
        <v>1235</v>
      </c>
      <c r="BD117" s="44">
        <v>0.5957446808510638</v>
      </c>
      <c r="BE117" s="44">
        <v>0.36842105263157893</v>
      </c>
      <c r="BF117" s="44">
        <v>0</v>
      </c>
      <c r="BG117" s="44">
        <v>47</v>
      </c>
      <c r="BH117" s="44">
        <v>28</v>
      </c>
      <c r="BJ117" s="40" t="s">
        <v>471</v>
      </c>
      <c r="BK117" s="44">
        <v>11</v>
      </c>
      <c r="BL117" s="44">
        <v>0.23529411764705882</v>
      </c>
      <c r="BM117" s="44">
        <v>0.75</v>
      </c>
      <c r="BN117" s="44">
        <v>12</v>
      </c>
      <c r="BP117" s="40" t="s">
        <v>441</v>
      </c>
      <c r="BQ117" s="40" t="s">
        <v>440</v>
      </c>
      <c r="BR117" s="44">
        <v>3.2307692307692308</v>
      </c>
      <c r="BS117" s="44">
        <v>0.61538461538461542</v>
      </c>
      <c r="BT117" s="44">
        <v>2.6153846153846154</v>
      </c>
      <c r="BU117" s="44">
        <v>13</v>
      </c>
      <c r="BV117" s="44">
        <v>2008</v>
      </c>
      <c r="BX117" s="40" t="s">
        <v>1057</v>
      </c>
      <c r="BY117" s="40" t="s">
        <v>1029</v>
      </c>
      <c r="BZ117" s="44">
        <v>72</v>
      </c>
      <c r="CA117" s="44">
        <v>15</v>
      </c>
      <c r="CB117" s="44">
        <v>57</v>
      </c>
      <c r="CC117" s="44">
        <v>22</v>
      </c>
      <c r="CD117" s="44">
        <v>1995</v>
      </c>
      <c r="CF117" s="40" t="s">
        <v>543</v>
      </c>
      <c r="CG117" s="44">
        <v>0.45454545454545453</v>
      </c>
      <c r="CH117" s="44">
        <v>0.36363636363636365</v>
      </c>
      <c r="CI117" s="44">
        <v>9.0909090909090912E-2</v>
      </c>
      <c r="CJ117" s="44">
        <v>11</v>
      </c>
      <c r="CK117" s="44">
        <v>5</v>
      </c>
      <c r="CL117" s="44">
        <v>4</v>
      </c>
      <c r="CM117" s="44">
        <v>1</v>
      </c>
      <c r="CO117" s="40" t="s">
        <v>475</v>
      </c>
      <c r="CP117" s="44">
        <v>10</v>
      </c>
      <c r="CQ117" s="44">
        <v>4</v>
      </c>
      <c r="CR117" s="44">
        <v>6</v>
      </c>
      <c r="CS117" s="44">
        <v>26</v>
      </c>
      <c r="CU117" s="40" t="s">
        <v>1033</v>
      </c>
      <c r="CV117" s="40" t="s">
        <v>1001</v>
      </c>
      <c r="CW117" s="44">
        <v>1.3181818181818181</v>
      </c>
      <c r="CX117" s="44">
        <v>1.7727272727272727</v>
      </c>
      <c r="CY117" s="44">
        <v>22</v>
      </c>
      <c r="CZ117" s="44">
        <v>1996</v>
      </c>
      <c r="DB117" s="40" t="s">
        <v>1005</v>
      </c>
      <c r="DC117" s="40" t="s">
        <v>997</v>
      </c>
      <c r="DD117" s="44">
        <v>30</v>
      </c>
      <c r="DE117" s="44">
        <v>33</v>
      </c>
      <c r="DF117" s="44">
        <v>23</v>
      </c>
      <c r="DG117" s="44">
        <v>1997</v>
      </c>
      <c r="DI117" s="40" t="s">
        <v>474</v>
      </c>
      <c r="DJ117" s="44">
        <v>0.14285714285714285</v>
      </c>
      <c r="DK117" s="44">
        <v>0.6428571428571429</v>
      </c>
      <c r="DL117" s="44">
        <v>14</v>
      </c>
      <c r="DM117" s="44">
        <v>2</v>
      </c>
      <c r="DN117" s="44">
        <v>9</v>
      </c>
      <c r="DP117" s="40" t="s">
        <v>1181</v>
      </c>
      <c r="DQ117" s="44">
        <v>3</v>
      </c>
      <c r="DR117" s="44">
        <v>6</v>
      </c>
      <c r="DS117" s="44">
        <v>35</v>
      </c>
      <c r="DU117" s="40" t="s">
        <v>370</v>
      </c>
      <c r="DV117" s="40" t="s">
        <v>308</v>
      </c>
      <c r="DW117" s="44">
        <v>1.1764705882352942</v>
      </c>
      <c r="DX117" s="44">
        <v>0.35294117647058826</v>
      </c>
      <c r="DY117" s="44">
        <v>17</v>
      </c>
      <c r="DZ117" s="44">
        <v>2011</v>
      </c>
      <c r="EB117" s="40" t="s">
        <v>1296</v>
      </c>
      <c r="EC117" s="40" t="s">
        <v>1262</v>
      </c>
      <c r="ED117" s="44">
        <v>26</v>
      </c>
      <c r="EE117" s="44">
        <v>39</v>
      </c>
      <c r="EF117" s="44">
        <v>27</v>
      </c>
      <c r="EG117" s="44">
        <v>2022</v>
      </c>
      <c r="EI117" s="40" t="s">
        <v>684</v>
      </c>
      <c r="EJ117" s="44">
        <v>0.12820512820512819</v>
      </c>
      <c r="EK117" s="44">
        <v>0.28205128205128205</v>
      </c>
      <c r="EL117" s="44">
        <v>39</v>
      </c>
      <c r="EM117" s="44">
        <v>5</v>
      </c>
      <c r="EN117" s="44">
        <v>11</v>
      </c>
      <c r="EP117" s="40" t="s">
        <v>680</v>
      </c>
      <c r="EQ117" s="44">
        <v>3</v>
      </c>
      <c r="ER117" s="44">
        <v>9</v>
      </c>
      <c r="ES117" s="44">
        <v>12</v>
      </c>
      <c r="ET117"/>
      <c r="EU117" s="40" t="s">
        <v>492</v>
      </c>
      <c r="EV117" s="40" t="s">
        <v>472</v>
      </c>
      <c r="EW117" s="44">
        <v>0</v>
      </c>
      <c r="EX117" s="44">
        <v>0</v>
      </c>
      <c r="EY117" s="44">
        <v>12</v>
      </c>
      <c r="EZ117" s="44">
        <v>2007</v>
      </c>
      <c r="FB117" s="40" t="s">
        <v>492</v>
      </c>
      <c r="FC117" s="40" t="s">
        <v>472</v>
      </c>
      <c r="FD117" s="44"/>
      <c r="FE117" s="44"/>
      <c r="FF117" s="44">
        <v>12</v>
      </c>
      <c r="FG117" s="44">
        <v>2007</v>
      </c>
      <c r="FI117" s="40" t="s">
        <v>1178</v>
      </c>
      <c r="FJ117" s="44">
        <v>0</v>
      </c>
      <c r="FK117" s="44">
        <v>0</v>
      </c>
      <c r="FL117" s="44">
        <v>40</v>
      </c>
      <c r="FM117" s="44"/>
      <c r="FN117" s="44"/>
      <c r="FO117"/>
      <c r="FP117" s="40" t="s">
        <v>1178</v>
      </c>
      <c r="FQ117" s="44"/>
      <c r="FR117" s="44"/>
      <c r="FS117" s="44">
        <v>40</v>
      </c>
      <c r="FU117" s="274" t="s">
        <v>485</v>
      </c>
      <c r="FV117" s="274" t="s">
        <v>472</v>
      </c>
      <c r="FW117" s="294">
        <v>0.25</v>
      </c>
      <c r="FX117" s="281">
        <v>2.1666666666666665</v>
      </c>
      <c r="FY117" s="281">
        <v>0.54166666666666663</v>
      </c>
      <c r="FZ117" s="281">
        <v>24</v>
      </c>
      <c r="GA117" s="281">
        <v>2009</v>
      </c>
      <c r="GB117" s="281">
        <v>13</v>
      </c>
      <c r="GC117" s="282">
        <v>52</v>
      </c>
      <c r="GJ117" s="290" t="s">
        <v>328</v>
      </c>
      <c r="GK117" s="290" t="s">
        <v>308</v>
      </c>
      <c r="GL117" s="291">
        <v>0.10344827586206896</v>
      </c>
      <c r="GM117" s="292">
        <v>0.10714285714285714</v>
      </c>
      <c r="GN117" s="292">
        <v>1.0357142857142858</v>
      </c>
      <c r="GO117" s="292">
        <v>2013</v>
      </c>
      <c r="GP117" s="292">
        <v>3</v>
      </c>
      <c r="GQ117" s="293">
        <v>29</v>
      </c>
      <c r="GS117" s="290" t="s">
        <v>328</v>
      </c>
      <c r="GT117" s="290" t="s">
        <v>308</v>
      </c>
      <c r="GU117" s="291">
        <v>0.10344827586206896</v>
      </c>
      <c r="GV117" s="292">
        <v>3</v>
      </c>
      <c r="GW117" s="292">
        <v>29</v>
      </c>
      <c r="GX117" s="293">
        <v>2013</v>
      </c>
      <c r="GZ117" s="40" t="s">
        <v>1181</v>
      </c>
      <c r="HA117" s="44"/>
      <c r="HB117" s="44"/>
      <c r="HC117" s="44">
        <v>2</v>
      </c>
      <c r="HD117" s="44">
        <v>8</v>
      </c>
      <c r="HE117" s="44">
        <v>1</v>
      </c>
      <c r="HF117" s="44">
        <v>5</v>
      </c>
      <c r="HG117" s="44">
        <v>2</v>
      </c>
      <c r="HH117" s="44">
        <v>8</v>
      </c>
      <c r="HI117" s="44">
        <v>35</v>
      </c>
      <c r="HJ117" s="44" t="e">
        <v>#DIV/0!</v>
      </c>
      <c r="HK117" s="44">
        <v>0.25</v>
      </c>
      <c r="HL117" s="44">
        <v>0.2</v>
      </c>
      <c r="HM117" s="44">
        <v>0</v>
      </c>
      <c r="HN117" s="44">
        <v>0</v>
      </c>
      <c r="HO117" s="44">
        <v>5.7142857142857141E-2</v>
      </c>
      <c r="HP117" s="44">
        <v>0.22857142857142856</v>
      </c>
      <c r="HQ117" s="44">
        <v>2.8571428571428571E-2</v>
      </c>
      <c r="HR117" s="44">
        <v>0.14285714285714285</v>
      </c>
      <c r="HS117"/>
      <c r="HT117"/>
      <c r="HU117"/>
      <c r="HV117"/>
      <c r="IR117" s="40" t="s">
        <v>1006</v>
      </c>
      <c r="IS117" s="40" t="s">
        <v>1003</v>
      </c>
      <c r="IT117" s="44">
        <v>0.40476190476190477</v>
      </c>
      <c r="IU117" s="44">
        <v>5.9130434782608692</v>
      </c>
      <c r="IV117" s="44">
        <v>14.608695652173912</v>
      </c>
      <c r="IW117" s="44">
        <v>23</v>
      </c>
      <c r="IX117" s="44">
        <v>1997</v>
      </c>
      <c r="IY117" s="44">
        <v>136</v>
      </c>
      <c r="IZ117" s="44">
        <v>336</v>
      </c>
      <c r="JB117" s="40" t="s">
        <v>312</v>
      </c>
      <c r="JC117" s="40" t="s">
        <v>132</v>
      </c>
      <c r="JD117" s="44">
        <v>0.39285714285714285</v>
      </c>
      <c r="JE117" s="44">
        <v>0.5</v>
      </c>
      <c r="JF117" s="44">
        <v>1.2727272727272727</v>
      </c>
      <c r="JG117" s="44">
        <v>2014</v>
      </c>
      <c r="JH117" s="44">
        <v>11</v>
      </c>
      <c r="JI117" s="44">
        <v>28</v>
      </c>
      <c r="JL117" s="40" t="s">
        <v>531</v>
      </c>
      <c r="JM117" s="40" t="s">
        <v>132</v>
      </c>
      <c r="JN117" s="44">
        <v>0.47457627118644069</v>
      </c>
      <c r="JO117" s="44">
        <v>2.2400000000000002</v>
      </c>
      <c r="JP117" s="44">
        <v>4.72</v>
      </c>
      <c r="JQ117" s="44">
        <v>2017</v>
      </c>
      <c r="JR117" s="44">
        <v>25</v>
      </c>
      <c r="JS117" s="44">
        <v>56</v>
      </c>
      <c r="JT117" s="44">
        <v>118</v>
      </c>
      <c r="JV117" s="40" t="s">
        <v>1006</v>
      </c>
      <c r="JW117" s="40" t="s">
        <v>1003</v>
      </c>
      <c r="JX117" s="44">
        <v>0.51648351648351654</v>
      </c>
      <c r="JY117" s="44">
        <v>2.0434782608695654</v>
      </c>
      <c r="JZ117" s="44">
        <v>3.9565217391304346</v>
      </c>
      <c r="KA117" s="44">
        <v>1997</v>
      </c>
      <c r="KB117" s="44">
        <v>47</v>
      </c>
      <c r="KC117" s="44">
        <v>91</v>
      </c>
      <c r="KF117" s="40" t="s">
        <v>471</v>
      </c>
      <c r="KG117" s="61">
        <v>0.91666666666666663</v>
      </c>
      <c r="KH117" s="44">
        <v>12</v>
      </c>
      <c r="KJ117"/>
      <c r="KK117"/>
      <c r="KL117"/>
      <c r="KM117"/>
      <c r="KN117"/>
      <c r="KO117"/>
      <c r="KQ117"/>
      <c r="KR117"/>
      <c r="KS117"/>
      <c r="KT117"/>
      <c r="KU117"/>
      <c r="KV117"/>
      <c r="KX117"/>
      <c r="KY117"/>
      <c r="KZ117"/>
      <c r="LA117"/>
      <c r="LB117"/>
      <c r="LC117"/>
      <c r="LD117"/>
    </row>
    <row r="118" spans="1:316" ht="15">
      <c r="A118" s="74" t="s">
        <v>337</v>
      </c>
      <c r="B118" s="74">
        <v>2011</v>
      </c>
      <c r="C118" s="74">
        <v>2013</v>
      </c>
      <c r="D118" s="89" t="str">
        <f t="shared" si="18"/>
        <v>Caleb Garhart, 2013</v>
      </c>
      <c r="E118" s="89" t="str">
        <f t="shared" si="19"/>
        <v>Caleb Garhart, 2013-2011</v>
      </c>
      <c r="F118" s="74">
        <v>17</v>
      </c>
      <c r="G118" s="74"/>
      <c r="H118" s="74"/>
      <c r="I118" s="75" t="e">
        <f t="shared" si="24"/>
        <v>#DIV/0!</v>
      </c>
      <c r="J118" s="74">
        <v>23</v>
      </c>
      <c r="K118" s="74">
        <v>51</v>
      </c>
      <c r="L118" s="75">
        <f t="shared" si="25"/>
        <v>0.45098039215686275</v>
      </c>
      <c r="M118" s="74">
        <v>10</v>
      </c>
      <c r="N118" s="74">
        <v>21</v>
      </c>
      <c r="O118" s="75">
        <f t="shared" si="26"/>
        <v>0.47619047619047616</v>
      </c>
      <c r="P118" s="74">
        <v>56</v>
      </c>
      <c r="Q118" s="74">
        <v>22</v>
      </c>
      <c r="R118" s="74">
        <v>44</v>
      </c>
      <c r="S118" s="74">
        <v>66</v>
      </c>
      <c r="T118" s="74">
        <v>5</v>
      </c>
      <c r="U118" s="74">
        <v>11</v>
      </c>
      <c r="V118" s="74">
        <v>2</v>
      </c>
      <c r="W118" s="74">
        <v>24</v>
      </c>
      <c r="X118" s="74">
        <v>3</v>
      </c>
      <c r="Y118" s="76">
        <f t="shared" si="27"/>
        <v>3.2941176470588234</v>
      </c>
      <c r="Z118" s="76">
        <f t="shared" si="28"/>
        <v>1.2941176470588236</v>
      </c>
      <c r="AA118" s="76">
        <f t="shared" si="29"/>
        <v>2.5882352941176472</v>
      </c>
      <c r="AB118" s="76">
        <f t="shared" si="30"/>
        <v>3.8823529411764706</v>
      </c>
      <c r="AC118" s="76">
        <f t="shared" si="31"/>
        <v>0.29411764705882354</v>
      </c>
      <c r="AD118" s="76">
        <f t="shared" si="32"/>
        <v>0.6470588235294118</v>
      </c>
      <c r="AE118" s="76">
        <f t="shared" si="33"/>
        <v>0.11764705882352941</v>
      </c>
      <c r="AF118" s="76">
        <f t="shared" si="34"/>
        <v>1.411764705882353</v>
      </c>
      <c r="AG118" s="76">
        <f t="shared" si="35"/>
        <v>0.17647058823529413</v>
      </c>
      <c r="AH118" s="69">
        <f t="shared" si="20"/>
        <v>0</v>
      </c>
      <c r="AI118" s="69">
        <f t="shared" si="21"/>
        <v>1.2352941176470589</v>
      </c>
      <c r="AJ118" s="70">
        <f t="shared" si="22"/>
        <v>0.45098039215686275</v>
      </c>
      <c r="AK118" s="69">
        <f t="shared" si="23"/>
        <v>3</v>
      </c>
      <c r="AM118" s="40" t="s">
        <v>1059</v>
      </c>
      <c r="AN118" s="40" t="s">
        <v>1060</v>
      </c>
      <c r="AO118" s="61">
        <v>5.7272727272727275</v>
      </c>
      <c r="AP118" s="62">
        <v>0.375</v>
      </c>
      <c r="AQ118" s="62">
        <v>0.41379310344827586</v>
      </c>
      <c r="AR118" s="44">
        <v>22</v>
      </c>
      <c r="AS118" s="44">
        <v>1995</v>
      </c>
      <c r="AU118" s="40" t="s">
        <v>1059</v>
      </c>
      <c r="AV118" s="40" t="s">
        <v>1060</v>
      </c>
      <c r="AW118" s="44">
        <v>126</v>
      </c>
      <c r="AX118" s="44">
        <v>0.375</v>
      </c>
      <c r="AY118" s="44">
        <v>0.41379310344827586</v>
      </c>
      <c r="AZ118" s="44">
        <v>22</v>
      </c>
      <c r="BA118" s="44">
        <v>1995</v>
      </c>
      <c r="BC118" s="40" t="s">
        <v>280</v>
      </c>
      <c r="BD118" s="44">
        <v>0.52941176470588236</v>
      </c>
      <c r="BE118" s="44">
        <v>0.17391304347826086</v>
      </c>
      <c r="BF118" s="44">
        <v>0.5</v>
      </c>
      <c r="BG118" s="44">
        <v>17</v>
      </c>
      <c r="BH118" s="44">
        <v>9</v>
      </c>
      <c r="BJ118" s="40" t="s">
        <v>545</v>
      </c>
      <c r="BK118" s="44">
        <v>10</v>
      </c>
      <c r="BL118" s="44">
        <v>0.11538461538461539</v>
      </c>
      <c r="BM118" s="44">
        <v>0.5714285714285714</v>
      </c>
      <c r="BN118" s="44">
        <v>28</v>
      </c>
      <c r="BP118" s="40" t="s">
        <v>972</v>
      </c>
      <c r="BQ118" s="40" t="s">
        <v>969</v>
      </c>
      <c r="BR118" s="44">
        <v>3.2083333333333335</v>
      </c>
      <c r="BS118" s="44">
        <v>1.4166666666666667</v>
      </c>
      <c r="BT118" s="44">
        <v>1.7916666666666667</v>
      </c>
      <c r="BU118" s="44">
        <v>24</v>
      </c>
      <c r="BV118" s="44">
        <v>1998</v>
      </c>
      <c r="BX118" s="40" t="s">
        <v>1066</v>
      </c>
      <c r="BY118" s="40" t="s">
        <v>1067</v>
      </c>
      <c r="BZ118" s="44">
        <v>71</v>
      </c>
      <c r="CA118" s="44">
        <v>30</v>
      </c>
      <c r="CB118" s="44">
        <v>41</v>
      </c>
      <c r="CC118" s="44">
        <v>12</v>
      </c>
      <c r="CD118" s="44">
        <v>1995</v>
      </c>
      <c r="CF118" s="40" t="s">
        <v>752</v>
      </c>
      <c r="CG118" s="44">
        <v>0.41176470588235292</v>
      </c>
      <c r="CH118" s="44">
        <v>0.11764705882352941</v>
      </c>
      <c r="CI118" s="44">
        <v>0.29411764705882354</v>
      </c>
      <c r="CJ118" s="44">
        <v>17</v>
      </c>
      <c r="CK118" s="44">
        <v>7</v>
      </c>
      <c r="CL118" s="44">
        <v>2</v>
      </c>
      <c r="CM118" s="44">
        <v>5</v>
      </c>
      <c r="CO118" s="40" t="s">
        <v>923</v>
      </c>
      <c r="CP118" s="44">
        <v>10</v>
      </c>
      <c r="CQ118" s="44">
        <v>41</v>
      </c>
      <c r="CR118" s="44">
        <v>7</v>
      </c>
      <c r="CS118" s="44">
        <v>32</v>
      </c>
      <c r="CU118" s="40" t="s">
        <v>1005</v>
      </c>
      <c r="CV118" s="40" t="s">
        <v>997</v>
      </c>
      <c r="CW118" s="44">
        <v>1.3043478260869565</v>
      </c>
      <c r="CX118" s="44">
        <v>1.4347826086956521</v>
      </c>
      <c r="CY118" s="44">
        <v>23</v>
      </c>
      <c r="CZ118" s="44">
        <v>1997</v>
      </c>
      <c r="DB118" s="40" t="s">
        <v>1296</v>
      </c>
      <c r="DC118" s="40" t="s">
        <v>1262</v>
      </c>
      <c r="DD118" s="44">
        <v>30</v>
      </c>
      <c r="DE118" s="44">
        <v>34</v>
      </c>
      <c r="DF118" s="44">
        <v>27</v>
      </c>
      <c r="DG118" s="44">
        <v>2022</v>
      </c>
      <c r="DI118" s="40" t="s">
        <v>1031</v>
      </c>
      <c r="DJ118" s="44">
        <v>0.13793103448275862</v>
      </c>
      <c r="DK118" s="44">
        <v>0.48275862068965519</v>
      </c>
      <c r="DL118" s="44">
        <v>29</v>
      </c>
      <c r="DM118" s="44">
        <v>4</v>
      </c>
      <c r="DN118" s="44">
        <v>14</v>
      </c>
      <c r="DP118" s="40" t="s">
        <v>466</v>
      </c>
      <c r="DQ118" s="44">
        <v>2</v>
      </c>
      <c r="DR118" s="44">
        <v>26</v>
      </c>
      <c r="DS118" s="44">
        <v>26</v>
      </c>
      <c r="DU118" s="40" t="s">
        <v>368</v>
      </c>
      <c r="DV118" s="40" t="s">
        <v>325</v>
      </c>
      <c r="DW118" s="44">
        <v>1.1764705882352942</v>
      </c>
      <c r="DX118" s="44">
        <v>0.11764705882352941</v>
      </c>
      <c r="DY118" s="44">
        <v>17</v>
      </c>
      <c r="DZ118" s="44">
        <v>2011</v>
      </c>
      <c r="EB118" s="40" t="s">
        <v>1244</v>
      </c>
      <c r="EC118" s="40" t="s">
        <v>794</v>
      </c>
      <c r="ED118" s="44">
        <v>25</v>
      </c>
      <c r="EE118" s="44">
        <v>35</v>
      </c>
      <c r="EF118" s="44">
        <v>21</v>
      </c>
      <c r="EG118" s="44">
        <v>2021</v>
      </c>
      <c r="EI118" s="40" t="s">
        <v>473</v>
      </c>
      <c r="EJ118" s="44">
        <v>0.125</v>
      </c>
      <c r="EK118" s="44">
        <v>0.25</v>
      </c>
      <c r="EL118" s="44">
        <v>24</v>
      </c>
      <c r="EM118" s="44">
        <v>3</v>
      </c>
      <c r="EN118" s="44">
        <v>6</v>
      </c>
      <c r="EP118" s="40" t="s">
        <v>474</v>
      </c>
      <c r="EQ118" s="44">
        <v>3</v>
      </c>
      <c r="ER118" s="44">
        <v>8</v>
      </c>
      <c r="ES118" s="44">
        <v>14</v>
      </c>
      <c r="ET118"/>
      <c r="EU118" s="40" t="s">
        <v>290</v>
      </c>
      <c r="EV118" s="40" t="s">
        <v>280</v>
      </c>
      <c r="EW118" s="44">
        <v>0</v>
      </c>
      <c r="EX118" s="44">
        <v>0.52941176470588236</v>
      </c>
      <c r="EY118" s="44">
        <v>17</v>
      </c>
      <c r="EZ118" s="44">
        <v>2015</v>
      </c>
      <c r="FB118" s="40" t="s">
        <v>1209</v>
      </c>
      <c r="FC118" s="40" t="s">
        <v>732</v>
      </c>
      <c r="FD118" s="44"/>
      <c r="FE118" s="44">
        <v>41</v>
      </c>
      <c r="FF118" s="44">
        <v>26</v>
      </c>
      <c r="FG118" s="44">
        <v>2020</v>
      </c>
      <c r="FI118" s="40" t="s">
        <v>422</v>
      </c>
      <c r="FJ118" s="44">
        <v>0</v>
      </c>
      <c r="FK118" s="44">
        <v>0</v>
      </c>
      <c r="FL118" s="44">
        <v>47</v>
      </c>
      <c r="FM118" s="44"/>
      <c r="FN118" s="44"/>
      <c r="FO118"/>
      <c r="FP118" s="40" t="s">
        <v>943</v>
      </c>
      <c r="FQ118" s="44"/>
      <c r="FR118" s="44"/>
      <c r="FS118" s="44">
        <v>43</v>
      </c>
      <c r="FU118" s="274" t="s">
        <v>1132</v>
      </c>
      <c r="FV118" s="274" t="s">
        <v>1094</v>
      </c>
      <c r="FW118" s="294">
        <v>0.25</v>
      </c>
      <c r="FX118" s="281">
        <v>0.17391304347826086</v>
      </c>
      <c r="FY118" s="281">
        <v>4.3478260869565216E-2</v>
      </c>
      <c r="FZ118" s="281">
        <v>23</v>
      </c>
      <c r="GA118" s="281">
        <v>1993</v>
      </c>
      <c r="GB118" s="281">
        <v>1</v>
      </c>
      <c r="GC118" s="282">
        <v>4</v>
      </c>
      <c r="GZ118" s="40" t="s">
        <v>1182</v>
      </c>
      <c r="HA118" s="44"/>
      <c r="HB118" s="44"/>
      <c r="HC118" s="44">
        <v>4</v>
      </c>
      <c r="HD118" s="44">
        <v>10</v>
      </c>
      <c r="HE118" s="44">
        <v>1</v>
      </c>
      <c r="HF118" s="44">
        <v>2</v>
      </c>
      <c r="HG118" s="44">
        <v>4</v>
      </c>
      <c r="HH118" s="44">
        <v>10</v>
      </c>
      <c r="HI118" s="44">
        <v>31</v>
      </c>
      <c r="HJ118" s="44" t="e">
        <v>#DIV/0!</v>
      </c>
      <c r="HK118" s="44">
        <v>0.4</v>
      </c>
      <c r="HL118" s="44">
        <v>0.5</v>
      </c>
      <c r="HM118" s="44">
        <v>0</v>
      </c>
      <c r="HN118" s="44">
        <v>0</v>
      </c>
      <c r="HO118" s="44">
        <v>0.12903225806451613</v>
      </c>
      <c r="HP118" s="44">
        <v>0.32258064516129031</v>
      </c>
      <c r="HQ118" s="44">
        <v>3.2258064516129031E-2</v>
      </c>
      <c r="HR118" s="44">
        <v>6.4516129032258063E-2</v>
      </c>
      <c r="HS118"/>
      <c r="HT118"/>
      <c r="HU118"/>
      <c r="HV118"/>
      <c r="IR118" s="40" t="s">
        <v>426</v>
      </c>
      <c r="IS118" s="40" t="s">
        <v>390</v>
      </c>
      <c r="IT118" s="44">
        <v>0.40462427745664742</v>
      </c>
      <c r="IU118" s="44">
        <v>2.9166666666666665</v>
      </c>
      <c r="IV118" s="44">
        <v>7.208333333333333</v>
      </c>
      <c r="IW118" s="44">
        <v>24</v>
      </c>
      <c r="IX118" s="44">
        <v>2007</v>
      </c>
      <c r="IY118" s="44">
        <v>70</v>
      </c>
      <c r="IZ118" s="44">
        <v>173</v>
      </c>
      <c r="JB118" s="40" t="s">
        <v>311</v>
      </c>
      <c r="JC118" s="40" t="s">
        <v>251</v>
      </c>
      <c r="JD118" s="44">
        <v>0.39285714285714285</v>
      </c>
      <c r="JE118" s="44">
        <v>0.95652173913043481</v>
      </c>
      <c r="JF118" s="44">
        <v>2.4347826086956523</v>
      </c>
      <c r="JG118" s="44">
        <v>2014</v>
      </c>
      <c r="JH118" s="44">
        <v>22</v>
      </c>
      <c r="JI118" s="44">
        <v>56</v>
      </c>
      <c r="JL118" s="40" t="s">
        <v>537</v>
      </c>
      <c r="JM118" s="40" t="s">
        <v>900</v>
      </c>
      <c r="JN118" s="44">
        <v>0.35294117647058826</v>
      </c>
      <c r="JO118" s="44">
        <v>0.31578947368421051</v>
      </c>
      <c r="JP118" s="44">
        <v>0.89473684210526316</v>
      </c>
      <c r="JQ118" s="44">
        <v>2017</v>
      </c>
      <c r="JR118" s="44">
        <v>19</v>
      </c>
      <c r="JS118" s="44">
        <v>6</v>
      </c>
      <c r="JT118" s="44">
        <v>17</v>
      </c>
      <c r="JV118" s="40" t="s">
        <v>1132</v>
      </c>
      <c r="JW118" s="40" t="s">
        <v>1094</v>
      </c>
      <c r="JX118" s="44">
        <v>0.49019607843137253</v>
      </c>
      <c r="JY118" s="44">
        <v>1.0869565217391304</v>
      </c>
      <c r="JZ118" s="44">
        <v>2.2173913043478262</v>
      </c>
      <c r="KA118" s="44">
        <v>1993</v>
      </c>
      <c r="KB118" s="44">
        <v>25</v>
      </c>
      <c r="KC118" s="44">
        <v>51</v>
      </c>
      <c r="KF118" s="40" t="s">
        <v>336</v>
      </c>
      <c r="KG118" s="61">
        <v>0.88235294117647056</v>
      </c>
      <c r="KH118" s="44">
        <v>17</v>
      </c>
      <c r="KJ118"/>
      <c r="KK118"/>
      <c r="KL118"/>
      <c r="KM118"/>
      <c r="KN118"/>
      <c r="KO118"/>
      <c r="KQ118"/>
      <c r="KR118"/>
      <c r="KS118"/>
      <c r="KT118"/>
      <c r="KU118"/>
      <c r="KV118"/>
      <c r="KX118"/>
      <c r="KY118"/>
      <c r="KZ118"/>
      <c r="LA118"/>
      <c r="LB118"/>
      <c r="LC118"/>
      <c r="LD118"/>
    </row>
    <row r="119" spans="1:316" ht="15">
      <c r="A119" s="74" t="s">
        <v>320</v>
      </c>
      <c r="B119" s="74">
        <v>2011</v>
      </c>
      <c r="C119" s="74">
        <v>2013</v>
      </c>
      <c r="D119" s="89" t="str">
        <f t="shared" si="18"/>
        <v>Judd Brost, 2013</v>
      </c>
      <c r="E119" s="89" t="str">
        <f t="shared" si="19"/>
        <v>Judd Brost, 2013-2011</v>
      </c>
      <c r="F119" s="74">
        <v>17</v>
      </c>
      <c r="G119" s="74">
        <v>28</v>
      </c>
      <c r="H119" s="74">
        <v>67</v>
      </c>
      <c r="I119" s="75">
        <f t="shared" si="24"/>
        <v>0.41791044776119401</v>
      </c>
      <c r="J119" s="74">
        <v>29</v>
      </c>
      <c r="K119" s="74">
        <v>71</v>
      </c>
      <c r="L119" s="75">
        <f t="shared" si="25"/>
        <v>0.40845070422535212</v>
      </c>
      <c r="M119" s="74">
        <v>16</v>
      </c>
      <c r="N119" s="74">
        <v>26</v>
      </c>
      <c r="O119" s="75">
        <f t="shared" si="26"/>
        <v>0.61538461538461542</v>
      </c>
      <c r="P119" s="74">
        <v>158</v>
      </c>
      <c r="Q119" s="74">
        <v>14</v>
      </c>
      <c r="R119" s="74">
        <v>33</v>
      </c>
      <c r="S119" s="74">
        <v>47</v>
      </c>
      <c r="T119" s="74">
        <v>8</v>
      </c>
      <c r="U119" s="74">
        <v>20</v>
      </c>
      <c r="V119" s="74"/>
      <c r="W119" s="74">
        <v>60</v>
      </c>
      <c r="X119" s="74">
        <v>2</v>
      </c>
      <c r="Y119" s="76">
        <f t="shared" si="27"/>
        <v>9.2941176470588243</v>
      </c>
      <c r="Z119" s="76">
        <f t="shared" si="28"/>
        <v>0.82352941176470584</v>
      </c>
      <c r="AA119" s="76">
        <f t="shared" si="29"/>
        <v>1.9411764705882353</v>
      </c>
      <c r="AB119" s="76">
        <f t="shared" si="30"/>
        <v>2.7647058823529411</v>
      </c>
      <c r="AC119" s="76">
        <f t="shared" si="31"/>
        <v>0.47058823529411764</v>
      </c>
      <c r="AD119" s="76">
        <f t="shared" si="32"/>
        <v>1.1764705882352942</v>
      </c>
      <c r="AE119" s="76">
        <f t="shared" si="33"/>
        <v>0</v>
      </c>
      <c r="AF119" s="76">
        <f t="shared" si="34"/>
        <v>3.5294117647058822</v>
      </c>
      <c r="AG119" s="76">
        <f t="shared" si="35"/>
        <v>0.11764705882352941</v>
      </c>
      <c r="AH119" s="69">
        <f t="shared" si="20"/>
        <v>3.9411764705882355</v>
      </c>
      <c r="AI119" s="69">
        <f t="shared" si="21"/>
        <v>1.5294117647058822</v>
      </c>
      <c r="AJ119" s="70">
        <f t="shared" si="22"/>
        <v>0.41304347826086957</v>
      </c>
      <c r="AK119" s="69">
        <f t="shared" si="23"/>
        <v>8.117647058823529</v>
      </c>
      <c r="AM119" s="40" t="s">
        <v>1133</v>
      </c>
      <c r="AN119" s="40" t="s">
        <v>1098</v>
      </c>
      <c r="AO119" s="61">
        <v>5.6956521739130439</v>
      </c>
      <c r="AP119" s="62">
        <v>0.36666666666666664</v>
      </c>
      <c r="AQ119" s="62">
        <v>0.60869565217391308</v>
      </c>
      <c r="AR119" s="44">
        <v>23</v>
      </c>
      <c r="AS119" s="44">
        <v>1993</v>
      </c>
      <c r="AU119" s="40" t="s">
        <v>737</v>
      </c>
      <c r="AV119" s="40" t="s">
        <v>130</v>
      </c>
      <c r="AW119" s="44">
        <v>122</v>
      </c>
      <c r="AX119" s="44">
        <v>0.43859649122807015</v>
      </c>
      <c r="AY119" s="44">
        <v>0.32203389830508472</v>
      </c>
      <c r="AZ119" s="44">
        <v>28</v>
      </c>
      <c r="BA119" s="44">
        <v>2018</v>
      </c>
      <c r="BC119" s="40" t="s">
        <v>468</v>
      </c>
      <c r="BD119" s="44">
        <v>0.46153846153846156</v>
      </c>
      <c r="BE119" s="44">
        <v>0.15625</v>
      </c>
      <c r="BF119" s="44">
        <v>0.15384615384615385</v>
      </c>
      <c r="BG119" s="44">
        <v>26</v>
      </c>
      <c r="BH119" s="44">
        <v>12</v>
      </c>
      <c r="BJ119" s="40" t="s">
        <v>1128</v>
      </c>
      <c r="BK119" s="44">
        <v>10</v>
      </c>
      <c r="BL119" s="44">
        <v>0.75</v>
      </c>
      <c r="BM119" s="44">
        <v>0.66666666666666663</v>
      </c>
      <c r="BN119" s="44">
        <v>15</v>
      </c>
      <c r="BP119" s="40" t="s">
        <v>1295</v>
      </c>
      <c r="BQ119" s="40" t="s">
        <v>1264</v>
      </c>
      <c r="BR119" s="44">
        <v>3.1481481481481484</v>
      </c>
      <c r="BS119" s="44">
        <v>1.0740740740740742</v>
      </c>
      <c r="BT119" s="44">
        <v>2.074074074074074</v>
      </c>
      <c r="BU119" s="44">
        <v>27</v>
      </c>
      <c r="BV119" s="44">
        <v>2022</v>
      </c>
      <c r="BX119" s="40" t="s">
        <v>1104</v>
      </c>
      <c r="BY119" s="40" t="s">
        <v>1094</v>
      </c>
      <c r="BZ119" s="44">
        <v>70</v>
      </c>
      <c r="CA119" s="44">
        <v>25</v>
      </c>
      <c r="CB119" s="44">
        <v>45</v>
      </c>
      <c r="CC119" s="44">
        <v>23</v>
      </c>
      <c r="CD119" s="44">
        <v>1994</v>
      </c>
      <c r="CF119" s="40" t="s">
        <v>545</v>
      </c>
      <c r="CG119" s="44">
        <v>0.39285714285714285</v>
      </c>
      <c r="CH119" s="44">
        <v>0.21428571428571427</v>
      </c>
      <c r="CI119" s="44">
        <v>0.17857142857142858</v>
      </c>
      <c r="CJ119" s="44">
        <v>28</v>
      </c>
      <c r="CK119" s="44">
        <v>11</v>
      </c>
      <c r="CL119" s="44">
        <v>6</v>
      </c>
      <c r="CM119" s="44">
        <v>5</v>
      </c>
      <c r="CO119" s="40" t="s">
        <v>454</v>
      </c>
      <c r="CP119" s="44">
        <v>8</v>
      </c>
      <c r="CQ119" s="44">
        <v>2</v>
      </c>
      <c r="CR119" s="44">
        <v>6</v>
      </c>
      <c r="CS119" s="44">
        <v>36</v>
      </c>
      <c r="CU119" s="40" t="s">
        <v>1152</v>
      </c>
      <c r="CV119" s="40" t="s">
        <v>1153</v>
      </c>
      <c r="CW119" s="44">
        <v>1.2857142857142858</v>
      </c>
      <c r="CX119" s="44">
        <v>1.4761904761904763</v>
      </c>
      <c r="CY119" s="44">
        <v>21</v>
      </c>
      <c r="CZ119" s="44">
        <v>1992</v>
      </c>
      <c r="DB119" s="40" t="s">
        <v>1033</v>
      </c>
      <c r="DC119" s="40" t="s">
        <v>1001</v>
      </c>
      <c r="DD119" s="44">
        <v>29</v>
      </c>
      <c r="DE119" s="44">
        <v>39</v>
      </c>
      <c r="DF119" s="44">
        <v>22</v>
      </c>
      <c r="DG119" s="44">
        <v>1996</v>
      </c>
      <c r="DI119" s="40" t="s">
        <v>473</v>
      </c>
      <c r="DJ119" s="44">
        <v>0.125</v>
      </c>
      <c r="DK119" s="44">
        <v>0.20833333333333334</v>
      </c>
      <c r="DL119" s="44">
        <v>24</v>
      </c>
      <c r="DM119" s="44">
        <v>3</v>
      </c>
      <c r="DN119" s="44">
        <v>5</v>
      </c>
      <c r="DP119" s="40" t="s">
        <v>474</v>
      </c>
      <c r="DQ119" s="44">
        <v>2</v>
      </c>
      <c r="DR119" s="44">
        <v>9</v>
      </c>
      <c r="DS119" s="44">
        <v>14</v>
      </c>
      <c r="DU119" s="40" t="s">
        <v>1007</v>
      </c>
      <c r="DV119" s="40" t="s">
        <v>1002</v>
      </c>
      <c r="DW119" s="44">
        <v>1.173913043478261</v>
      </c>
      <c r="DX119" s="44">
        <v>0</v>
      </c>
      <c r="DY119" s="44">
        <v>23</v>
      </c>
      <c r="DZ119" s="44">
        <v>1997</v>
      </c>
      <c r="EB119" s="40" t="s">
        <v>479</v>
      </c>
      <c r="EC119" s="40" t="s">
        <v>469</v>
      </c>
      <c r="ED119" s="44">
        <v>25</v>
      </c>
      <c r="EE119" s="44">
        <v>27</v>
      </c>
      <c r="EF119" s="44">
        <v>16</v>
      </c>
      <c r="EG119" s="44">
        <v>2010</v>
      </c>
      <c r="EI119" s="40" t="s">
        <v>475</v>
      </c>
      <c r="EJ119" s="44">
        <v>0.11538461538461539</v>
      </c>
      <c r="EK119" s="44">
        <v>0.19230769230769232</v>
      </c>
      <c r="EL119" s="44">
        <v>26</v>
      </c>
      <c r="EM119" s="44">
        <v>3</v>
      </c>
      <c r="EN119" s="44">
        <v>5</v>
      </c>
      <c r="EP119" s="40" t="s">
        <v>473</v>
      </c>
      <c r="EQ119" s="44">
        <v>3</v>
      </c>
      <c r="ER119" s="44">
        <v>6</v>
      </c>
      <c r="ES119" s="44">
        <v>24</v>
      </c>
      <c r="ET119"/>
      <c r="EU119" s="40" t="s">
        <v>488</v>
      </c>
      <c r="EV119" s="40" t="s">
        <v>456</v>
      </c>
      <c r="EW119" s="44">
        <v>0</v>
      </c>
      <c r="EX119" s="44">
        <v>0</v>
      </c>
      <c r="EY119" s="44">
        <v>12</v>
      </c>
      <c r="EZ119" s="44">
        <v>2007</v>
      </c>
      <c r="FB119" s="40" t="s">
        <v>488</v>
      </c>
      <c r="FC119" s="40" t="s">
        <v>456</v>
      </c>
      <c r="FD119" s="44"/>
      <c r="FE119" s="44"/>
      <c r="FF119" s="44">
        <v>12</v>
      </c>
      <c r="FG119" s="44">
        <v>2007</v>
      </c>
      <c r="FI119" s="40" t="s">
        <v>1179</v>
      </c>
      <c r="FJ119" s="44">
        <v>0</v>
      </c>
      <c r="FK119" s="44">
        <v>0</v>
      </c>
      <c r="FL119" s="44">
        <v>38</v>
      </c>
      <c r="FM119" s="44"/>
      <c r="FN119" s="44"/>
      <c r="FO119"/>
      <c r="FP119" s="40" t="s">
        <v>1179</v>
      </c>
      <c r="FQ119" s="44"/>
      <c r="FR119" s="44"/>
      <c r="FS119" s="44">
        <v>38</v>
      </c>
      <c r="FU119" s="274" t="s">
        <v>799</v>
      </c>
      <c r="FV119" s="274" t="s">
        <v>794</v>
      </c>
      <c r="FW119" s="294">
        <v>0.25</v>
      </c>
      <c r="FX119" s="281">
        <v>2.074074074074074</v>
      </c>
      <c r="FY119" s="281">
        <v>0.51851851851851849</v>
      </c>
      <c r="FZ119" s="281">
        <v>27</v>
      </c>
      <c r="GA119" s="281">
        <v>2019</v>
      </c>
      <c r="GB119" s="281">
        <v>14</v>
      </c>
      <c r="GC119" s="282">
        <v>56</v>
      </c>
      <c r="GZ119" s="40" t="s">
        <v>1178</v>
      </c>
      <c r="HA119" s="44">
        <v>17</v>
      </c>
      <c r="HB119" s="44">
        <v>54</v>
      </c>
      <c r="HC119" s="44">
        <v>38</v>
      </c>
      <c r="HD119" s="44">
        <v>99</v>
      </c>
      <c r="HE119" s="44">
        <v>68</v>
      </c>
      <c r="HF119" s="44">
        <v>103</v>
      </c>
      <c r="HG119" s="44">
        <v>55</v>
      </c>
      <c r="HH119" s="44">
        <v>153</v>
      </c>
      <c r="HI119" s="44">
        <v>40</v>
      </c>
      <c r="HJ119" s="44">
        <v>0.31481481481481483</v>
      </c>
      <c r="HK119" s="44">
        <v>0.35947712418300654</v>
      </c>
      <c r="HL119" s="44">
        <v>0.66019417475728159</v>
      </c>
      <c r="HM119" s="44">
        <v>0.42499999999999999</v>
      </c>
      <c r="HN119" s="44">
        <v>1.35</v>
      </c>
      <c r="HO119" s="44">
        <v>1.375</v>
      </c>
      <c r="HP119" s="44">
        <v>3.8250000000000002</v>
      </c>
      <c r="HQ119" s="44">
        <v>1.7</v>
      </c>
      <c r="HR119" s="44">
        <v>2.5750000000000002</v>
      </c>
      <c r="HS119"/>
      <c r="HT119"/>
      <c r="HU119"/>
      <c r="HV119"/>
      <c r="IR119" s="40" t="s">
        <v>262</v>
      </c>
      <c r="IS119" s="40" t="s">
        <v>130</v>
      </c>
      <c r="IT119" s="44">
        <v>0.40384615384615385</v>
      </c>
      <c r="IU119" s="44">
        <v>1.5555555555555556</v>
      </c>
      <c r="IV119" s="44">
        <v>3.8518518518518516</v>
      </c>
      <c r="IW119" s="44">
        <v>27</v>
      </c>
      <c r="IX119" s="44">
        <v>2016</v>
      </c>
      <c r="IY119" s="44">
        <v>42</v>
      </c>
      <c r="IZ119" s="44">
        <v>104</v>
      </c>
      <c r="JB119" s="40" t="s">
        <v>1265</v>
      </c>
      <c r="JC119" s="40" t="s">
        <v>1266</v>
      </c>
      <c r="JD119" s="44">
        <v>0.39285714285714285</v>
      </c>
      <c r="JE119" s="44">
        <v>0.84615384615384615</v>
      </c>
      <c r="JF119" s="44">
        <v>2.1538461538461537</v>
      </c>
      <c r="JG119" s="44">
        <v>2021</v>
      </c>
      <c r="JH119" s="44">
        <v>11</v>
      </c>
      <c r="JI119" s="44">
        <v>28</v>
      </c>
      <c r="JL119" s="40" t="s">
        <v>541</v>
      </c>
      <c r="JM119" s="40" t="s">
        <v>134</v>
      </c>
      <c r="JN119" s="44">
        <v>0.23809523809523808</v>
      </c>
      <c r="JO119" s="44">
        <v>0.25</v>
      </c>
      <c r="JP119" s="44">
        <v>1.05</v>
      </c>
      <c r="JQ119" s="44">
        <v>2017</v>
      </c>
      <c r="JR119" s="44">
        <v>20</v>
      </c>
      <c r="JS119" s="44">
        <v>5</v>
      </c>
      <c r="JT119" s="44">
        <v>21</v>
      </c>
      <c r="JV119" s="40" t="s">
        <v>924</v>
      </c>
      <c r="JW119" s="40" t="s">
        <v>925</v>
      </c>
      <c r="JX119" s="44">
        <v>0.48888888888888887</v>
      </c>
      <c r="JY119" s="44">
        <v>1.1000000000000001</v>
      </c>
      <c r="JZ119" s="44">
        <v>2.25</v>
      </c>
      <c r="KA119" s="44">
        <v>1999</v>
      </c>
      <c r="KB119" s="44">
        <v>22</v>
      </c>
      <c r="KC119" s="44">
        <v>45</v>
      </c>
      <c r="KF119" s="40" t="s">
        <v>545</v>
      </c>
      <c r="KG119" s="61">
        <v>0.79166666666666663</v>
      </c>
      <c r="KH119" s="44">
        <v>28</v>
      </c>
      <c r="KJ119"/>
      <c r="KK119"/>
      <c r="KL119"/>
      <c r="KM119"/>
      <c r="KN119"/>
      <c r="KO119"/>
      <c r="KQ119"/>
      <c r="KR119"/>
      <c r="KS119"/>
      <c r="KT119"/>
      <c r="KU119"/>
      <c r="KV119"/>
      <c r="KX119"/>
      <c r="KY119"/>
      <c r="KZ119"/>
      <c r="LA119"/>
      <c r="LB119"/>
      <c r="LC119"/>
      <c r="LD119"/>
    </row>
    <row r="120" spans="1:316" ht="15">
      <c r="A120" s="74" t="s">
        <v>341</v>
      </c>
      <c r="B120" s="74">
        <v>2011</v>
      </c>
      <c r="C120" s="74">
        <v>2013</v>
      </c>
      <c r="D120" s="89" t="str">
        <f t="shared" si="18"/>
        <v>Jimi Shepherd, 2013</v>
      </c>
      <c r="E120" s="89" t="str">
        <f t="shared" si="19"/>
        <v>Jimi Shepherd, 2013-2011</v>
      </c>
      <c r="F120" s="74">
        <v>12</v>
      </c>
      <c r="G120" s="74"/>
      <c r="H120" s="74">
        <v>1</v>
      </c>
      <c r="I120" s="75">
        <f t="shared" si="24"/>
        <v>0</v>
      </c>
      <c r="J120" s="74">
        <v>4</v>
      </c>
      <c r="K120" s="74">
        <v>16</v>
      </c>
      <c r="L120" s="75">
        <f t="shared" si="25"/>
        <v>0.25</v>
      </c>
      <c r="M120" s="74">
        <v>3</v>
      </c>
      <c r="N120" s="74">
        <v>4</v>
      </c>
      <c r="O120" s="75">
        <f t="shared" si="26"/>
        <v>0.75</v>
      </c>
      <c r="P120" s="74">
        <v>11</v>
      </c>
      <c r="Q120" s="74"/>
      <c r="R120" s="74">
        <v>14</v>
      </c>
      <c r="S120" s="74">
        <v>14</v>
      </c>
      <c r="T120" s="74">
        <v>5</v>
      </c>
      <c r="U120" s="74">
        <v>17</v>
      </c>
      <c r="V120" s="74"/>
      <c r="W120" s="74">
        <v>31</v>
      </c>
      <c r="X120" s="74"/>
      <c r="Y120" s="76">
        <f t="shared" si="27"/>
        <v>0.91666666666666663</v>
      </c>
      <c r="Z120" s="76">
        <f t="shared" si="28"/>
        <v>0</v>
      </c>
      <c r="AA120" s="76">
        <f t="shared" si="29"/>
        <v>1.1666666666666667</v>
      </c>
      <c r="AB120" s="76">
        <f t="shared" si="30"/>
        <v>1.1666666666666667</v>
      </c>
      <c r="AC120" s="76">
        <f t="shared" si="31"/>
        <v>0.41666666666666669</v>
      </c>
      <c r="AD120" s="76">
        <f t="shared" si="32"/>
        <v>1.4166666666666667</v>
      </c>
      <c r="AE120" s="76">
        <f t="shared" si="33"/>
        <v>0</v>
      </c>
      <c r="AF120" s="76">
        <f t="shared" si="34"/>
        <v>2.5833333333333335</v>
      </c>
      <c r="AG120" s="76">
        <f t="shared" si="35"/>
        <v>0</v>
      </c>
      <c r="AH120" s="69">
        <f t="shared" si="20"/>
        <v>8.3333333333333329E-2</v>
      </c>
      <c r="AI120" s="69">
        <f t="shared" si="21"/>
        <v>0.33333333333333331</v>
      </c>
      <c r="AJ120" s="70">
        <f t="shared" si="22"/>
        <v>0.23529411764705882</v>
      </c>
      <c r="AK120" s="69">
        <f t="shared" si="23"/>
        <v>1.4166666666666667</v>
      </c>
      <c r="AM120" s="40" t="s">
        <v>936</v>
      </c>
      <c r="AN120" s="40" t="s">
        <v>937</v>
      </c>
      <c r="AO120" s="61">
        <v>5.4736842105263159</v>
      </c>
      <c r="AP120" s="62">
        <v>0.37234042553191488</v>
      </c>
      <c r="AQ120" s="62">
        <v>0.54838709677419351</v>
      </c>
      <c r="AR120" s="44">
        <v>19</v>
      </c>
      <c r="AS120" s="44">
        <v>1999</v>
      </c>
      <c r="AU120" s="40" t="s">
        <v>1107</v>
      </c>
      <c r="AV120" s="40" t="s">
        <v>1098</v>
      </c>
      <c r="AW120" s="44">
        <v>118</v>
      </c>
      <c r="AX120" s="44">
        <v>0.48888888888888887</v>
      </c>
      <c r="AY120" s="44">
        <v>0.61224489795918369</v>
      </c>
      <c r="AZ120" s="44">
        <v>23</v>
      </c>
      <c r="BA120" s="44">
        <v>1994</v>
      </c>
      <c r="BC120" s="40" t="s">
        <v>1352</v>
      </c>
      <c r="BD120" s="44">
        <v>0.41176470588235292</v>
      </c>
      <c r="BE120" s="44">
        <v>0.42857142857142855</v>
      </c>
      <c r="BF120" s="44">
        <v>0.25</v>
      </c>
      <c r="BG120" s="44">
        <v>17</v>
      </c>
      <c r="BH120" s="44">
        <v>7</v>
      </c>
      <c r="BJ120" s="40" t="s">
        <v>475</v>
      </c>
      <c r="BK120" s="44">
        <v>9</v>
      </c>
      <c r="BL120" s="44">
        <v>0.25</v>
      </c>
      <c r="BM120" s="44">
        <v>0.14285714285714285</v>
      </c>
      <c r="BN120" s="44">
        <v>26</v>
      </c>
      <c r="BP120" s="40" t="s">
        <v>800</v>
      </c>
      <c r="BQ120" s="40" t="s">
        <v>733</v>
      </c>
      <c r="BR120" s="44">
        <v>3.1111111111111112</v>
      </c>
      <c r="BS120" s="44">
        <v>1.2962962962962963</v>
      </c>
      <c r="BT120" s="44">
        <v>1.7037037037037037</v>
      </c>
      <c r="BU120" s="44">
        <v>27</v>
      </c>
      <c r="BV120" s="44">
        <v>2019</v>
      </c>
      <c r="BX120" s="40" t="s">
        <v>1212</v>
      </c>
      <c r="BY120" s="40" t="s">
        <v>735</v>
      </c>
      <c r="BZ120" s="44">
        <v>69</v>
      </c>
      <c r="CA120" s="44">
        <v>23</v>
      </c>
      <c r="CB120" s="44">
        <v>46</v>
      </c>
      <c r="CC120" s="44">
        <v>25</v>
      </c>
      <c r="CD120" s="44">
        <v>2020</v>
      </c>
      <c r="CF120" s="40" t="s">
        <v>475</v>
      </c>
      <c r="CG120" s="44">
        <v>0.38461538461538464</v>
      </c>
      <c r="CH120" s="44">
        <v>0.15384615384615385</v>
      </c>
      <c r="CI120" s="44">
        <v>0.23076923076923078</v>
      </c>
      <c r="CJ120" s="44">
        <v>26</v>
      </c>
      <c r="CK120" s="44">
        <v>10</v>
      </c>
      <c r="CL120" s="44">
        <v>4</v>
      </c>
      <c r="CM120" s="44">
        <v>6</v>
      </c>
      <c r="CO120" s="40" t="s">
        <v>1357</v>
      </c>
      <c r="CP120" s="44">
        <v>7</v>
      </c>
      <c r="CQ120" s="44">
        <v>2</v>
      </c>
      <c r="CR120" s="44">
        <v>5</v>
      </c>
      <c r="CS120" s="44">
        <v>12</v>
      </c>
      <c r="CU120" s="40" t="s">
        <v>258</v>
      </c>
      <c r="CV120" s="40" t="s">
        <v>250</v>
      </c>
      <c r="CW120" s="44">
        <v>1.2592592592592593</v>
      </c>
      <c r="CX120" s="44">
        <v>1.5185185185185186</v>
      </c>
      <c r="CY120" s="44">
        <v>27</v>
      </c>
      <c r="CZ120" s="44">
        <v>2016</v>
      </c>
      <c r="DB120" s="40" t="s">
        <v>256</v>
      </c>
      <c r="DC120" s="40" t="s">
        <v>129</v>
      </c>
      <c r="DD120" s="44">
        <v>29</v>
      </c>
      <c r="DE120" s="44">
        <v>45</v>
      </c>
      <c r="DF120" s="44">
        <v>27</v>
      </c>
      <c r="DG120" s="44">
        <v>2016</v>
      </c>
      <c r="DI120" s="40" t="s">
        <v>280</v>
      </c>
      <c r="DJ120" s="44">
        <v>0.11764705882352941</v>
      </c>
      <c r="DK120" s="44">
        <v>0.47058823529411764</v>
      </c>
      <c r="DL120" s="44">
        <v>17</v>
      </c>
      <c r="DM120" s="44">
        <v>2</v>
      </c>
      <c r="DN120" s="44">
        <v>8</v>
      </c>
      <c r="DP120" s="40" t="s">
        <v>690</v>
      </c>
      <c r="DQ120" s="44">
        <v>2</v>
      </c>
      <c r="DR120" s="44">
        <v>9</v>
      </c>
      <c r="DS120" s="44">
        <v>20</v>
      </c>
      <c r="DU120" s="40" t="s">
        <v>1104</v>
      </c>
      <c r="DV120" s="40" t="s">
        <v>1094</v>
      </c>
      <c r="DW120" s="44">
        <v>1.173913043478261</v>
      </c>
      <c r="DX120" s="44">
        <v>0</v>
      </c>
      <c r="DY120" s="44">
        <v>23</v>
      </c>
      <c r="DZ120" s="44">
        <v>1994</v>
      </c>
      <c r="EB120" s="40" t="s">
        <v>1245</v>
      </c>
      <c r="EC120" s="40" t="s">
        <v>793</v>
      </c>
      <c r="ED120" s="44">
        <v>25</v>
      </c>
      <c r="EE120" s="44">
        <v>36</v>
      </c>
      <c r="EF120" s="44">
        <v>21</v>
      </c>
      <c r="EG120" s="44">
        <v>2021</v>
      </c>
      <c r="EI120" s="40" t="s">
        <v>1348</v>
      </c>
      <c r="EJ120" s="44">
        <v>0.1111111111111111</v>
      </c>
      <c r="EK120" s="44">
        <v>0</v>
      </c>
      <c r="EL120" s="44">
        <v>18</v>
      </c>
      <c r="EM120" s="44">
        <v>2</v>
      </c>
      <c r="EN120" s="44"/>
      <c r="EP120" s="40" t="s">
        <v>1348</v>
      </c>
      <c r="EQ120" s="44">
        <v>2</v>
      </c>
      <c r="ER120" s="44"/>
      <c r="ES120" s="44">
        <v>18</v>
      </c>
      <c r="ET120"/>
      <c r="EU120" s="40" t="s">
        <v>450</v>
      </c>
      <c r="EV120" s="40" t="s">
        <v>446</v>
      </c>
      <c r="EW120" s="44">
        <v>0</v>
      </c>
      <c r="EX120" s="44">
        <v>0</v>
      </c>
      <c r="EY120" s="44">
        <v>24</v>
      </c>
      <c r="EZ120" s="44">
        <v>2008</v>
      </c>
      <c r="FB120" s="40" t="s">
        <v>483</v>
      </c>
      <c r="FC120" s="40" t="s">
        <v>471</v>
      </c>
      <c r="FD120" s="44"/>
      <c r="FE120" s="44"/>
      <c r="FF120" s="44">
        <v>12</v>
      </c>
      <c r="FG120" s="44">
        <v>2011</v>
      </c>
      <c r="FI120" s="40" t="s">
        <v>456</v>
      </c>
      <c r="FJ120" s="44">
        <v>0</v>
      </c>
      <c r="FK120" s="44">
        <v>0</v>
      </c>
      <c r="FL120" s="44">
        <v>39</v>
      </c>
      <c r="FM120" s="44"/>
      <c r="FN120" s="44"/>
      <c r="FO120"/>
      <c r="FP120" s="40" t="s">
        <v>967</v>
      </c>
      <c r="FQ120" s="44"/>
      <c r="FR120" s="44"/>
      <c r="FS120" s="44">
        <v>11</v>
      </c>
      <c r="FU120" s="274" t="s">
        <v>972</v>
      </c>
      <c r="FV120" s="274" t="s">
        <v>969</v>
      </c>
      <c r="FW120" s="294">
        <v>0.25</v>
      </c>
      <c r="FX120" s="281">
        <v>0.33333333333333331</v>
      </c>
      <c r="FY120" s="281">
        <v>8.3333333333333329E-2</v>
      </c>
      <c r="FZ120" s="281">
        <v>24</v>
      </c>
      <c r="GA120" s="281">
        <v>1998</v>
      </c>
      <c r="GB120" s="281">
        <v>2</v>
      </c>
      <c r="GC120" s="282">
        <v>8</v>
      </c>
      <c r="GZ120" s="40" t="s">
        <v>1180</v>
      </c>
      <c r="HA120" s="44">
        <v>4</v>
      </c>
      <c r="HB120" s="44">
        <v>23</v>
      </c>
      <c r="HC120" s="44">
        <v>22</v>
      </c>
      <c r="HD120" s="44">
        <v>60</v>
      </c>
      <c r="HE120" s="44">
        <v>17</v>
      </c>
      <c r="HF120" s="44">
        <v>41</v>
      </c>
      <c r="HG120" s="44">
        <v>26</v>
      </c>
      <c r="HH120" s="44">
        <v>83</v>
      </c>
      <c r="HI120" s="44">
        <v>41</v>
      </c>
      <c r="HJ120" s="44">
        <v>0.17391304347826086</v>
      </c>
      <c r="HK120" s="44">
        <v>0.31325301204819278</v>
      </c>
      <c r="HL120" s="44">
        <v>0.41463414634146339</v>
      </c>
      <c r="HM120" s="44">
        <v>9.7560975609756101E-2</v>
      </c>
      <c r="HN120" s="44">
        <v>0.56097560975609762</v>
      </c>
      <c r="HO120" s="44">
        <v>0.63414634146341464</v>
      </c>
      <c r="HP120" s="44">
        <v>2.024390243902439</v>
      </c>
      <c r="HQ120" s="44">
        <v>0.41463414634146339</v>
      </c>
      <c r="HR120" s="44">
        <v>1</v>
      </c>
      <c r="HS120"/>
      <c r="HT120"/>
      <c r="HU120"/>
      <c r="HV120"/>
      <c r="IR120" s="40" t="s">
        <v>1164</v>
      </c>
      <c r="IS120" s="40" t="s">
        <v>1096</v>
      </c>
      <c r="IT120" s="44">
        <v>0.40384615384615385</v>
      </c>
      <c r="IU120" s="44">
        <v>1</v>
      </c>
      <c r="IV120" s="44">
        <v>2.4761904761904763</v>
      </c>
      <c r="IW120" s="44">
        <v>21</v>
      </c>
      <c r="IX120" s="44">
        <v>1992</v>
      </c>
      <c r="IY120" s="44">
        <v>21</v>
      </c>
      <c r="IZ120" s="44">
        <v>52</v>
      </c>
      <c r="JB120" s="40" t="s">
        <v>1063</v>
      </c>
      <c r="JC120" s="40" t="s">
        <v>997</v>
      </c>
      <c r="JD120" s="44">
        <v>0.39170506912442399</v>
      </c>
      <c r="JE120" s="44">
        <v>3.8636363636363638</v>
      </c>
      <c r="JF120" s="44">
        <v>9.8636363636363633</v>
      </c>
      <c r="JG120" s="44">
        <v>1995</v>
      </c>
      <c r="JH120" s="44">
        <v>85</v>
      </c>
      <c r="JI120" s="44">
        <v>217</v>
      </c>
      <c r="JL120" s="40" t="s">
        <v>538</v>
      </c>
      <c r="JM120" s="40" t="s">
        <v>539</v>
      </c>
      <c r="JN120" s="44">
        <v>0.66666666666666663</v>
      </c>
      <c r="JO120" s="44">
        <v>0.13333333333333333</v>
      </c>
      <c r="JP120" s="44">
        <v>0.2</v>
      </c>
      <c r="JQ120" s="44">
        <v>2017</v>
      </c>
      <c r="JR120" s="44">
        <v>15</v>
      </c>
      <c r="JS120" s="44">
        <v>2</v>
      </c>
      <c r="JT120" s="44">
        <v>3</v>
      </c>
      <c r="JV120" s="40" t="s">
        <v>519</v>
      </c>
      <c r="JW120" s="40" t="s">
        <v>135</v>
      </c>
      <c r="JX120" s="44">
        <v>0.48863636363636365</v>
      </c>
      <c r="JY120" s="44">
        <v>1.72</v>
      </c>
      <c r="JZ120" s="44">
        <v>3.52</v>
      </c>
      <c r="KA120" s="44">
        <v>2017</v>
      </c>
      <c r="KB120" s="44">
        <v>43</v>
      </c>
      <c r="KC120" s="44">
        <v>88</v>
      </c>
      <c r="KF120" s="40" t="s">
        <v>1350</v>
      </c>
      <c r="KG120" s="61">
        <v>0.77777777777777779</v>
      </c>
      <c r="KH120" s="44">
        <v>18</v>
      </c>
      <c r="KJ120"/>
      <c r="KK120"/>
      <c r="KL120"/>
      <c r="KM120"/>
      <c r="KN120"/>
      <c r="KO120"/>
      <c r="KQ120"/>
      <c r="KR120"/>
      <c r="KS120"/>
      <c r="KT120"/>
      <c r="KU120"/>
      <c r="KV120"/>
      <c r="KX120"/>
      <c r="KY120"/>
      <c r="KZ120"/>
      <c r="LA120"/>
      <c r="LB120"/>
      <c r="LC120"/>
      <c r="LD120"/>
    </row>
    <row r="121" spans="1:316" ht="15">
      <c r="A121" s="74" t="s">
        <v>342</v>
      </c>
      <c r="B121" s="74">
        <v>2011</v>
      </c>
      <c r="C121" s="74">
        <v>2013</v>
      </c>
      <c r="D121" s="89" t="str">
        <f t="shared" si="18"/>
        <v>Mike Christensen, 2013</v>
      </c>
      <c r="E121" s="89" t="str">
        <f t="shared" si="19"/>
        <v>Mike Christensen, 2013-2011</v>
      </c>
      <c r="F121" s="74">
        <v>11</v>
      </c>
      <c r="G121" s="74"/>
      <c r="H121" s="74">
        <v>4</v>
      </c>
      <c r="I121" s="75">
        <f t="shared" si="24"/>
        <v>0</v>
      </c>
      <c r="J121" s="74">
        <v>13</v>
      </c>
      <c r="K121" s="74">
        <v>36</v>
      </c>
      <c r="L121" s="75">
        <f t="shared" si="25"/>
        <v>0.3611111111111111</v>
      </c>
      <c r="M121" s="74">
        <v>5</v>
      </c>
      <c r="N121" s="74">
        <v>18</v>
      </c>
      <c r="O121" s="75">
        <f t="shared" si="26"/>
        <v>0.27777777777777779</v>
      </c>
      <c r="P121" s="74">
        <v>31</v>
      </c>
      <c r="Q121" s="74">
        <v>7</v>
      </c>
      <c r="R121" s="74">
        <v>18</v>
      </c>
      <c r="S121" s="74">
        <v>25</v>
      </c>
      <c r="T121" s="74">
        <v>9</v>
      </c>
      <c r="U121" s="74">
        <v>24</v>
      </c>
      <c r="V121" s="74"/>
      <c r="W121" s="74">
        <v>29</v>
      </c>
      <c r="X121" s="74">
        <v>1</v>
      </c>
      <c r="Y121" s="76">
        <f t="shared" si="27"/>
        <v>2.8181818181818183</v>
      </c>
      <c r="Z121" s="76">
        <f t="shared" si="28"/>
        <v>0.63636363636363635</v>
      </c>
      <c r="AA121" s="76">
        <f t="shared" si="29"/>
        <v>1.6363636363636365</v>
      </c>
      <c r="AB121" s="76">
        <f t="shared" si="30"/>
        <v>2.2727272727272729</v>
      </c>
      <c r="AC121" s="76">
        <f t="shared" si="31"/>
        <v>0.81818181818181823</v>
      </c>
      <c r="AD121" s="76">
        <f t="shared" si="32"/>
        <v>2.1818181818181817</v>
      </c>
      <c r="AE121" s="76">
        <f t="shared" si="33"/>
        <v>0</v>
      </c>
      <c r="AF121" s="76">
        <f t="shared" si="34"/>
        <v>2.6363636363636362</v>
      </c>
      <c r="AG121" s="76">
        <f t="shared" si="35"/>
        <v>9.0909090909090912E-2</v>
      </c>
      <c r="AH121" s="69">
        <f t="shared" si="20"/>
        <v>0.36363636363636365</v>
      </c>
      <c r="AI121" s="69">
        <f t="shared" si="21"/>
        <v>1.6363636363636365</v>
      </c>
      <c r="AJ121" s="70">
        <f t="shared" si="22"/>
        <v>0.32500000000000001</v>
      </c>
      <c r="AK121" s="69">
        <f t="shared" si="23"/>
        <v>3.6363636363636362</v>
      </c>
      <c r="AM121" s="40" t="s">
        <v>370</v>
      </c>
      <c r="AN121" s="40" t="s">
        <v>308</v>
      </c>
      <c r="AO121" s="61">
        <v>5.3529411764705879</v>
      </c>
      <c r="AP121" s="62">
        <v>0.36458333333333331</v>
      </c>
      <c r="AQ121" s="62">
        <v>0.40909090909090912</v>
      </c>
      <c r="AR121" s="44">
        <v>17</v>
      </c>
      <c r="AS121" s="44">
        <v>2011</v>
      </c>
      <c r="AU121" s="40" t="s">
        <v>935</v>
      </c>
      <c r="AV121" s="40" t="s">
        <v>330</v>
      </c>
      <c r="AW121" s="44">
        <v>116</v>
      </c>
      <c r="AX121" s="44">
        <v>0.18181818181818182</v>
      </c>
      <c r="AY121" s="44" t="e">
        <v>#DIV/0!</v>
      </c>
      <c r="AZ121" s="44">
        <v>30</v>
      </c>
      <c r="BA121" s="44">
        <v>2012</v>
      </c>
      <c r="BC121" s="40" t="s">
        <v>681</v>
      </c>
      <c r="BD121" s="44">
        <v>0.38461538461538464</v>
      </c>
      <c r="BE121" s="44">
        <v>0.22222222222222221</v>
      </c>
      <c r="BF121" s="44">
        <v>0.2</v>
      </c>
      <c r="BG121" s="44">
        <v>13</v>
      </c>
      <c r="BH121" s="44">
        <v>5</v>
      </c>
      <c r="BJ121" s="40" t="s">
        <v>280</v>
      </c>
      <c r="BK121" s="44">
        <v>9</v>
      </c>
      <c r="BL121" s="44">
        <v>0.17391304347826086</v>
      </c>
      <c r="BM121" s="44">
        <v>0.5</v>
      </c>
      <c r="BN121" s="44">
        <v>17</v>
      </c>
      <c r="BP121" s="40" t="s">
        <v>740</v>
      </c>
      <c r="BQ121" s="40" t="s">
        <v>732</v>
      </c>
      <c r="BR121" s="44">
        <v>3.1071428571428572</v>
      </c>
      <c r="BS121" s="44">
        <v>1.1785714285714286</v>
      </c>
      <c r="BT121" s="44">
        <v>1.9285714285714286</v>
      </c>
      <c r="BU121" s="44">
        <v>28</v>
      </c>
      <c r="BV121" s="44">
        <v>2018</v>
      </c>
      <c r="BX121" s="40" t="s">
        <v>1105</v>
      </c>
      <c r="BY121" s="40" t="s">
        <v>1060</v>
      </c>
      <c r="BZ121" s="44">
        <v>68</v>
      </c>
      <c r="CA121" s="44">
        <v>38</v>
      </c>
      <c r="CB121" s="44">
        <v>29</v>
      </c>
      <c r="CC121" s="44">
        <v>20</v>
      </c>
      <c r="CD121" s="44">
        <v>1994</v>
      </c>
      <c r="CF121" s="40" t="s">
        <v>1181</v>
      </c>
      <c r="CG121" s="44">
        <v>0.37142857142857144</v>
      </c>
      <c r="CH121" s="44">
        <v>0.2</v>
      </c>
      <c r="CI121" s="44">
        <v>0.17142857142857143</v>
      </c>
      <c r="CJ121" s="44">
        <v>35</v>
      </c>
      <c r="CK121" s="44">
        <v>13</v>
      </c>
      <c r="CL121" s="44">
        <v>7</v>
      </c>
      <c r="CM121" s="44">
        <v>6</v>
      </c>
      <c r="CO121" s="40" t="s">
        <v>474</v>
      </c>
      <c r="CP121" s="44">
        <v>7</v>
      </c>
      <c r="CQ121" s="44">
        <v>2</v>
      </c>
      <c r="CR121" s="44">
        <v>5</v>
      </c>
      <c r="CS121" s="44">
        <v>14</v>
      </c>
      <c r="CU121" s="40" t="s">
        <v>254</v>
      </c>
      <c r="CV121" s="40" t="s">
        <v>132</v>
      </c>
      <c r="CW121" s="44">
        <v>1.2592592592592593</v>
      </c>
      <c r="CX121" s="44">
        <v>1.9259259259259258</v>
      </c>
      <c r="CY121" s="44">
        <v>27</v>
      </c>
      <c r="CZ121" s="44">
        <v>2016</v>
      </c>
      <c r="DB121" s="40" t="s">
        <v>1346</v>
      </c>
      <c r="DC121" s="40" t="s">
        <v>1294</v>
      </c>
      <c r="DD121" s="44">
        <v>29</v>
      </c>
      <c r="DE121" s="44">
        <v>16</v>
      </c>
      <c r="DF121" s="44">
        <v>24</v>
      </c>
      <c r="DG121" s="44">
        <v>2023</v>
      </c>
      <c r="DI121" s="40" t="s">
        <v>1350</v>
      </c>
      <c r="DJ121" s="44">
        <v>0.1111111111111111</v>
      </c>
      <c r="DK121" s="44">
        <v>0.72222222222222221</v>
      </c>
      <c r="DL121" s="44">
        <v>18</v>
      </c>
      <c r="DM121" s="44">
        <v>2</v>
      </c>
      <c r="DN121" s="44">
        <v>13</v>
      </c>
      <c r="DP121" s="40" t="s">
        <v>1357</v>
      </c>
      <c r="DQ121" s="44">
        <v>2</v>
      </c>
      <c r="DR121" s="44">
        <v>1</v>
      </c>
      <c r="DS121" s="44">
        <v>12</v>
      </c>
      <c r="DU121" s="40" t="s">
        <v>256</v>
      </c>
      <c r="DV121" s="40" t="s">
        <v>129</v>
      </c>
      <c r="DW121" s="44">
        <v>1.1481481481481481</v>
      </c>
      <c r="DX121" s="44">
        <v>2.3703703703703702</v>
      </c>
      <c r="DY121" s="44">
        <v>27</v>
      </c>
      <c r="DZ121" s="44">
        <v>2016</v>
      </c>
      <c r="EB121" s="40" t="s">
        <v>349</v>
      </c>
      <c r="EC121" s="40" t="s">
        <v>304</v>
      </c>
      <c r="ED121" s="44">
        <v>25</v>
      </c>
      <c r="EE121" s="44">
        <v>8</v>
      </c>
      <c r="EF121" s="44">
        <v>17</v>
      </c>
      <c r="EG121" s="44">
        <v>2011</v>
      </c>
      <c r="EI121" s="40" t="s">
        <v>456</v>
      </c>
      <c r="EJ121" s="44">
        <v>0.10256410256410256</v>
      </c>
      <c r="EK121" s="44">
        <v>0</v>
      </c>
      <c r="EL121" s="44">
        <v>39</v>
      </c>
      <c r="EM121" s="44">
        <v>4</v>
      </c>
      <c r="EN121" s="44"/>
      <c r="EP121" s="40" t="s">
        <v>543</v>
      </c>
      <c r="EQ121" s="44">
        <v>2</v>
      </c>
      <c r="ER121" s="44">
        <v>6</v>
      </c>
      <c r="ES121" s="44">
        <v>11</v>
      </c>
      <c r="ET121"/>
      <c r="EU121" s="40" t="s">
        <v>489</v>
      </c>
      <c r="EV121" s="40" t="s">
        <v>470</v>
      </c>
      <c r="EW121" s="44">
        <v>0</v>
      </c>
      <c r="EX121" s="44">
        <v>0</v>
      </c>
      <c r="EY121" s="44">
        <v>10</v>
      </c>
      <c r="EZ121" s="44">
        <v>2007</v>
      </c>
      <c r="FB121" s="40" t="s">
        <v>489</v>
      </c>
      <c r="FC121" s="40" t="s">
        <v>470</v>
      </c>
      <c r="FD121" s="44"/>
      <c r="FE121" s="44"/>
      <c r="FF121" s="44">
        <v>10</v>
      </c>
      <c r="FG121" s="44">
        <v>2007</v>
      </c>
      <c r="FI121" s="40" t="s">
        <v>330</v>
      </c>
      <c r="FJ121" s="44">
        <v>0</v>
      </c>
      <c r="FK121" s="44">
        <v>0.5</v>
      </c>
      <c r="FL121" s="44">
        <v>78</v>
      </c>
      <c r="FM121" s="44">
        <v>0</v>
      </c>
      <c r="FN121" s="44">
        <v>39</v>
      </c>
      <c r="FO121"/>
      <c r="FP121" s="40" t="s">
        <v>543</v>
      </c>
      <c r="FQ121" s="44">
        <v>0</v>
      </c>
      <c r="FR121" s="44">
        <v>6</v>
      </c>
      <c r="FS121" s="44">
        <v>11</v>
      </c>
      <c r="FU121" s="274" t="s">
        <v>1349</v>
      </c>
      <c r="FV121" s="274" t="s">
        <v>1350</v>
      </c>
      <c r="FW121" s="294">
        <v>0.25</v>
      </c>
      <c r="FX121" s="281">
        <v>0.66666666666666663</v>
      </c>
      <c r="FY121" s="281">
        <v>0.16666666666666666</v>
      </c>
      <c r="FZ121" s="281">
        <v>18</v>
      </c>
      <c r="GA121" s="281">
        <v>2023</v>
      </c>
      <c r="GB121" s="281">
        <v>3</v>
      </c>
      <c r="GC121" s="282">
        <v>12</v>
      </c>
      <c r="GZ121" s="40" t="s">
        <v>1179</v>
      </c>
      <c r="HA121" s="44">
        <v>13</v>
      </c>
      <c r="HB121" s="44">
        <v>69</v>
      </c>
      <c r="HC121" s="44">
        <v>77</v>
      </c>
      <c r="HD121" s="44">
        <v>145</v>
      </c>
      <c r="HE121" s="44">
        <v>54</v>
      </c>
      <c r="HF121" s="44">
        <v>98</v>
      </c>
      <c r="HG121" s="44">
        <v>90</v>
      </c>
      <c r="HH121" s="44">
        <v>214</v>
      </c>
      <c r="HI121" s="44">
        <v>38</v>
      </c>
      <c r="HJ121" s="44">
        <v>0.18840579710144928</v>
      </c>
      <c r="HK121" s="44">
        <v>0.42056074766355139</v>
      </c>
      <c r="HL121" s="44">
        <v>0.55102040816326525</v>
      </c>
      <c r="HM121" s="44">
        <v>0.34210526315789475</v>
      </c>
      <c r="HN121" s="44">
        <v>1.8157894736842106</v>
      </c>
      <c r="HO121" s="44">
        <v>2.3684210526315788</v>
      </c>
      <c r="HP121" s="44">
        <v>5.6315789473684212</v>
      </c>
      <c r="HQ121" s="44">
        <v>1.4210526315789473</v>
      </c>
      <c r="HR121" s="44">
        <v>2.5789473684210527</v>
      </c>
      <c r="HS121"/>
      <c r="HT121"/>
      <c r="HU121"/>
      <c r="HV121"/>
      <c r="IR121" s="40" t="s">
        <v>1062</v>
      </c>
      <c r="IS121" s="40" t="s">
        <v>1002</v>
      </c>
      <c r="IT121" s="44">
        <v>0.40350877192982454</v>
      </c>
      <c r="IU121" s="44">
        <v>1.3529411764705883</v>
      </c>
      <c r="IV121" s="44">
        <v>3.3529411764705883</v>
      </c>
      <c r="IW121" s="44">
        <v>17</v>
      </c>
      <c r="IX121" s="44">
        <v>1995</v>
      </c>
      <c r="IY121" s="44">
        <v>23</v>
      </c>
      <c r="IZ121" s="44">
        <v>57</v>
      </c>
      <c r="JB121" s="40" t="s">
        <v>492</v>
      </c>
      <c r="JC121" s="40" t="s">
        <v>472</v>
      </c>
      <c r="JD121" s="44">
        <v>0.39130434782608697</v>
      </c>
      <c r="JE121" s="44">
        <v>0.75</v>
      </c>
      <c r="JF121" s="44">
        <v>1.9166666666666667</v>
      </c>
      <c r="JG121" s="44">
        <v>2007</v>
      </c>
      <c r="JH121" s="44">
        <v>9</v>
      </c>
      <c r="JI121" s="44">
        <v>23</v>
      </c>
      <c r="JL121" s="40" t="s">
        <v>542</v>
      </c>
      <c r="JM121" s="40" t="s">
        <v>543</v>
      </c>
      <c r="JN121" s="44" t="e">
        <v>#DIV/0!</v>
      </c>
      <c r="JO121" s="44">
        <v>0</v>
      </c>
      <c r="JP121" s="44">
        <v>0</v>
      </c>
      <c r="JQ121" s="44">
        <v>2017</v>
      </c>
      <c r="JR121" s="44">
        <v>10</v>
      </c>
      <c r="JS121" s="44"/>
      <c r="JT121" s="44"/>
      <c r="JV121" s="40" t="s">
        <v>327</v>
      </c>
      <c r="JW121" s="40" t="s">
        <v>278</v>
      </c>
      <c r="JX121" s="44">
        <v>0.48780487804878048</v>
      </c>
      <c r="JY121" s="44">
        <v>0.68965517241379315</v>
      </c>
      <c r="JZ121" s="44">
        <v>1.4137931034482758</v>
      </c>
      <c r="KA121" s="44">
        <v>2013</v>
      </c>
      <c r="KB121" s="44">
        <v>20</v>
      </c>
      <c r="KC121" s="44">
        <v>41</v>
      </c>
      <c r="KF121" s="40" t="s">
        <v>454</v>
      </c>
      <c r="KG121" s="61">
        <v>0.77777777777777779</v>
      </c>
      <c r="KH121" s="44">
        <v>36</v>
      </c>
      <c r="KJ121"/>
      <c r="KK121"/>
      <c r="KL121"/>
      <c r="KM121"/>
      <c r="KN121"/>
      <c r="KO121"/>
      <c r="KQ121"/>
      <c r="KR121"/>
      <c r="KS121"/>
      <c r="KT121"/>
      <c r="KU121"/>
      <c r="KV121"/>
      <c r="KX121"/>
      <c r="KY121"/>
      <c r="KZ121"/>
      <c r="LA121"/>
      <c r="LB121"/>
      <c r="LC121"/>
      <c r="LD121"/>
    </row>
    <row r="122" spans="1:316" ht="15">
      <c r="A122" s="74" t="s">
        <v>338</v>
      </c>
      <c r="B122" s="74">
        <v>2011</v>
      </c>
      <c r="C122" s="74">
        <v>2012</v>
      </c>
      <c r="D122" s="89" t="str">
        <f t="shared" si="18"/>
        <v>Jake Kokesh, 2012</v>
      </c>
      <c r="E122" s="89" t="str">
        <f t="shared" si="19"/>
        <v>Jake Kokesh, 2012-2011</v>
      </c>
      <c r="F122" s="74">
        <v>13</v>
      </c>
      <c r="G122" s="74"/>
      <c r="H122" s="74"/>
      <c r="I122" s="75" t="e">
        <f t="shared" si="24"/>
        <v>#DIV/0!</v>
      </c>
      <c r="J122" s="74"/>
      <c r="K122" s="74">
        <v>2</v>
      </c>
      <c r="L122" s="75">
        <f t="shared" si="25"/>
        <v>0</v>
      </c>
      <c r="M122" s="74">
        <v>1</v>
      </c>
      <c r="N122" s="74">
        <v>4</v>
      </c>
      <c r="O122" s="75">
        <f t="shared" si="26"/>
        <v>0.25</v>
      </c>
      <c r="P122" s="74">
        <v>1</v>
      </c>
      <c r="Q122" s="74">
        <v>2</v>
      </c>
      <c r="R122" s="74">
        <v>2</v>
      </c>
      <c r="S122" s="74">
        <v>4</v>
      </c>
      <c r="T122" s="74">
        <v>1</v>
      </c>
      <c r="U122" s="74"/>
      <c r="V122" s="74"/>
      <c r="W122" s="74">
        <v>3</v>
      </c>
      <c r="X122" s="74"/>
      <c r="Y122" s="76">
        <f t="shared" si="27"/>
        <v>7.6923076923076927E-2</v>
      </c>
      <c r="Z122" s="76">
        <f t="shared" si="28"/>
        <v>0.15384615384615385</v>
      </c>
      <c r="AA122" s="76">
        <f t="shared" si="29"/>
        <v>0.15384615384615385</v>
      </c>
      <c r="AB122" s="76">
        <f t="shared" si="30"/>
        <v>0.30769230769230771</v>
      </c>
      <c r="AC122" s="76">
        <f t="shared" si="31"/>
        <v>7.6923076923076927E-2</v>
      </c>
      <c r="AD122" s="76">
        <f t="shared" si="32"/>
        <v>0</v>
      </c>
      <c r="AE122" s="76">
        <f t="shared" si="33"/>
        <v>0</v>
      </c>
      <c r="AF122" s="76">
        <f t="shared" si="34"/>
        <v>0.23076923076923078</v>
      </c>
      <c r="AG122" s="76">
        <f t="shared" si="35"/>
        <v>0</v>
      </c>
      <c r="AH122" s="69">
        <f t="shared" si="20"/>
        <v>0</v>
      </c>
      <c r="AI122" s="69">
        <f t="shared" si="21"/>
        <v>0.30769230769230771</v>
      </c>
      <c r="AJ122" s="70">
        <f t="shared" si="22"/>
        <v>0</v>
      </c>
      <c r="AK122" s="69">
        <f t="shared" si="23"/>
        <v>0.15384615384615385</v>
      </c>
      <c r="AM122" s="40" t="s">
        <v>1245</v>
      </c>
      <c r="AN122" s="40" t="s">
        <v>793</v>
      </c>
      <c r="AO122" s="61">
        <v>5.333333333333333</v>
      </c>
      <c r="AP122" s="62">
        <v>0.57317073170731703</v>
      </c>
      <c r="AQ122" s="62">
        <v>0.54545454545454541</v>
      </c>
      <c r="AR122" s="44">
        <v>21</v>
      </c>
      <c r="AS122" s="44">
        <v>2021</v>
      </c>
      <c r="AU122" s="40" t="s">
        <v>800</v>
      </c>
      <c r="AV122" s="40" t="s">
        <v>733</v>
      </c>
      <c r="AW122" s="44">
        <v>115</v>
      </c>
      <c r="AX122" s="44">
        <v>0.32258064516129031</v>
      </c>
      <c r="AY122" s="44">
        <v>0.47826086956521741</v>
      </c>
      <c r="AZ122" s="44">
        <v>27</v>
      </c>
      <c r="BA122" s="44">
        <v>2019</v>
      </c>
      <c r="BC122" s="40" t="s">
        <v>967</v>
      </c>
      <c r="BD122" s="44">
        <v>0.36363636363636365</v>
      </c>
      <c r="BE122" s="44">
        <v>0.22222222222222221</v>
      </c>
      <c r="BF122" s="44" t="e">
        <v>#DIV/0!</v>
      </c>
      <c r="BG122" s="44">
        <v>11</v>
      </c>
      <c r="BH122" s="44">
        <v>4</v>
      </c>
      <c r="BJ122" s="40" t="s">
        <v>1182</v>
      </c>
      <c r="BK122" s="44">
        <v>9</v>
      </c>
      <c r="BL122" s="44">
        <v>0.4</v>
      </c>
      <c r="BM122" s="44">
        <v>0.5</v>
      </c>
      <c r="BN122" s="44">
        <v>31</v>
      </c>
      <c r="BP122" s="40" t="s">
        <v>981</v>
      </c>
      <c r="BQ122" s="40" t="s">
        <v>963</v>
      </c>
      <c r="BR122" s="44">
        <v>3.0833333333333335</v>
      </c>
      <c r="BS122" s="44">
        <v>1.2916666666666667</v>
      </c>
      <c r="BT122" s="44">
        <v>1.7916666666666667</v>
      </c>
      <c r="BU122" s="44">
        <v>24</v>
      </c>
      <c r="BV122" s="44">
        <v>1998</v>
      </c>
      <c r="BX122" s="40" t="s">
        <v>331</v>
      </c>
      <c r="BY122" s="40" t="s">
        <v>277</v>
      </c>
      <c r="BZ122" s="44">
        <v>68</v>
      </c>
      <c r="CA122" s="44">
        <v>16</v>
      </c>
      <c r="CB122" s="44">
        <v>52</v>
      </c>
      <c r="CC122" s="44">
        <v>29</v>
      </c>
      <c r="CD122" s="44">
        <v>2013</v>
      </c>
      <c r="CF122" s="40" t="s">
        <v>919</v>
      </c>
      <c r="CG122" s="44">
        <v>0.36363636363636365</v>
      </c>
      <c r="CH122" s="44">
        <v>1.0303030303030303</v>
      </c>
      <c r="CI122" s="44">
        <v>0.15151515151515152</v>
      </c>
      <c r="CJ122" s="44">
        <v>33</v>
      </c>
      <c r="CK122" s="44">
        <v>12</v>
      </c>
      <c r="CL122" s="44">
        <v>34</v>
      </c>
      <c r="CM122" s="44">
        <v>5</v>
      </c>
      <c r="CO122" s="40" t="s">
        <v>752</v>
      </c>
      <c r="CP122" s="44">
        <v>7</v>
      </c>
      <c r="CQ122" s="44">
        <v>2</v>
      </c>
      <c r="CR122" s="44">
        <v>5</v>
      </c>
      <c r="CS122" s="44">
        <v>17</v>
      </c>
      <c r="CU122" s="40" t="s">
        <v>1345</v>
      </c>
      <c r="CV122" s="40" t="s">
        <v>1268</v>
      </c>
      <c r="CW122" s="44">
        <v>1.2307692307692308</v>
      </c>
      <c r="CX122" s="44">
        <v>1.1923076923076923</v>
      </c>
      <c r="CY122" s="44">
        <v>26</v>
      </c>
      <c r="CZ122" s="44">
        <v>2023</v>
      </c>
      <c r="DB122" s="40" t="s">
        <v>938</v>
      </c>
      <c r="DC122" s="40" t="s">
        <v>939</v>
      </c>
      <c r="DD122" s="44">
        <v>28</v>
      </c>
      <c r="DE122" s="44">
        <v>52</v>
      </c>
      <c r="DF122" s="44">
        <v>20</v>
      </c>
      <c r="DG122" s="44">
        <v>1999</v>
      </c>
      <c r="DI122" s="40" t="s">
        <v>690</v>
      </c>
      <c r="DJ122" s="44">
        <v>0.1</v>
      </c>
      <c r="DK122" s="44">
        <v>0.45</v>
      </c>
      <c r="DL122" s="44">
        <v>20</v>
      </c>
      <c r="DM122" s="44">
        <v>2</v>
      </c>
      <c r="DN122" s="44">
        <v>9</v>
      </c>
      <c r="DP122" s="40" t="s">
        <v>456</v>
      </c>
      <c r="DQ122" s="44">
        <v>2</v>
      </c>
      <c r="DR122" s="44">
        <v>16</v>
      </c>
      <c r="DS122" s="44">
        <v>39</v>
      </c>
      <c r="DU122" s="40" t="s">
        <v>1299</v>
      </c>
      <c r="DV122" s="40" t="s">
        <v>1292</v>
      </c>
      <c r="DW122" s="44">
        <v>1.1428571428571428</v>
      </c>
      <c r="DX122" s="44">
        <v>0.61904761904761907</v>
      </c>
      <c r="DY122" s="44">
        <v>21</v>
      </c>
      <c r="DZ122" s="44">
        <v>2022</v>
      </c>
      <c r="EB122" s="40" t="s">
        <v>445</v>
      </c>
      <c r="EC122" s="40" t="s">
        <v>446</v>
      </c>
      <c r="ED122" s="44">
        <v>25</v>
      </c>
      <c r="EE122" s="44">
        <v>77</v>
      </c>
      <c r="EF122" s="44">
        <v>24</v>
      </c>
      <c r="EG122" s="44">
        <v>2009</v>
      </c>
      <c r="EI122" s="40" t="s">
        <v>690</v>
      </c>
      <c r="EJ122" s="44">
        <v>0.1</v>
      </c>
      <c r="EK122" s="44">
        <v>0.4</v>
      </c>
      <c r="EL122" s="44">
        <v>20</v>
      </c>
      <c r="EM122" s="44">
        <v>2</v>
      </c>
      <c r="EN122" s="44">
        <v>8</v>
      </c>
      <c r="EP122" s="40" t="s">
        <v>944</v>
      </c>
      <c r="EQ122" s="44">
        <v>2</v>
      </c>
      <c r="ER122" s="44"/>
      <c r="ES122" s="44">
        <v>11</v>
      </c>
      <c r="ET122"/>
      <c r="EU122" s="40" t="s">
        <v>1062</v>
      </c>
      <c r="EV122" s="40" t="s">
        <v>1002</v>
      </c>
      <c r="EW122" s="44">
        <v>0</v>
      </c>
      <c r="EX122" s="44">
        <v>0</v>
      </c>
      <c r="EY122" s="44">
        <v>17</v>
      </c>
      <c r="EZ122" s="44">
        <v>1995</v>
      </c>
      <c r="FB122" s="40" t="s">
        <v>1349</v>
      </c>
      <c r="FC122" s="40" t="s">
        <v>1350</v>
      </c>
      <c r="FD122" s="44"/>
      <c r="FE122" s="44">
        <v>3</v>
      </c>
      <c r="FF122" s="44">
        <v>18</v>
      </c>
      <c r="FG122" s="44">
        <v>2023</v>
      </c>
      <c r="FI122" s="40" t="s">
        <v>969</v>
      </c>
      <c r="FJ122" s="44">
        <v>0</v>
      </c>
      <c r="FK122" s="44">
        <v>0</v>
      </c>
      <c r="FL122" s="44">
        <v>24</v>
      </c>
      <c r="FM122" s="44"/>
      <c r="FN122" s="44"/>
      <c r="FO122"/>
      <c r="FP122" s="40" t="s">
        <v>964</v>
      </c>
      <c r="FQ122" s="44"/>
      <c r="FR122" s="44"/>
      <c r="FS122" s="44">
        <v>76</v>
      </c>
      <c r="FU122" s="274" t="s">
        <v>685</v>
      </c>
      <c r="FV122" s="274" t="s">
        <v>684</v>
      </c>
      <c r="FW122" s="294">
        <v>0.25</v>
      </c>
      <c r="FX122" s="281">
        <v>0.30769230769230771</v>
      </c>
      <c r="FY122" s="281">
        <v>7.6923076923076927E-2</v>
      </c>
      <c r="FZ122" s="281">
        <v>13</v>
      </c>
      <c r="GA122" s="281">
        <v>2015</v>
      </c>
      <c r="GB122" s="281">
        <v>1</v>
      </c>
      <c r="GC122" s="282">
        <v>4</v>
      </c>
      <c r="GZ122" s="40" t="s">
        <v>1214</v>
      </c>
      <c r="HA122" s="44">
        <v>5</v>
      </c>
      <c r="HB122" s="44">
        <v>11</v>
      </c>
      <c r="HC122" s="44">
        <v>19</v>
      </c>
      <c r="HD122" s="44">
        <v>51</v>
      </c>
      <c r="HE122" s="44">
        <v>18</v>
      </c>
      <c r="HF122" s="44">
        <v>38</v>
      </c>
      <c r="HG122" s="44">
        <v>24</v>
      </c>
      <c r="HH122" s="44">
        <v>62</v>
      </c>
      <c r="HI122" s="44">
        <v>22</v>
      </c>
      <c r="HJ122" s="44">
        <v>0.45454545454545453</v>
      </c>
      <c r="HK122" s="44">
        <v>0.38709677419354838</v>
      </c>
      <c r="HL122" s="44">
        <v>0.47368421052631576</v>
      </c>
      <c r="HM122" s="44">
        <v>0.22727272727272727</v>
      </c>
      <c r="HN122" s="44">
        <v>0.5</v>
      </c>
      <c r="HO122" s="44">
        <v>1.0909090909090908</v>
      </c>
      <c r="HP122" s="44">
        <v>2.8181818181818183</v>
      </c>
      <c r="HQ122" s="44">
        <v>0.81818181818181823</v>
      </c>
      <c r="HR122" s="44">
        <v>1.7272727272727273</v>
      </c>
      <c r="HS122"/>
      <c r="HT122"/>
      <c r="HU122"/>
      <c r="HV122"/>
      <c r="IR122" s="40" t="s">
        <v>776</v>
      </c>
      <c r="IS122" s="40" t="s">
        <v>131</v>
      </c>
      <c r="IT122" s="44">
        <v>0.40336134453781514</v>
      </c>
      <c r="IU122" s="44">
        <v>5.333333333333333</v>
      </c>
      <c r="IV122" s="44">
        <v>13.222222222222221</v>
      </c>
      <c r="IW122" s="44">
        <v>27</v>
      </c>
      <c r="IX122" s="44">
        <v>2019</v>
      </c>
      <c r="IY122" s="44">
        <v>144</v>
      </c>
      <c r="IZ122" s="44">
        <v>357</v>
      </c>
      <c r="JB122" s="40" t="s">
        <v>977</v>
      </c>
      <c r="JC122" s="40" t="s">
        <v>964</v>
      </c>
      <c r="JD122" s="44">
        <v>0.38983050847457629</v>
      </c>
      <c r="JE122" s="44">
        <v>3</v>
      </c>
      <c r="JF122" s="44">
        <v>7.6956521739130439</v>
      </c>
      <c r="JG122" s="44">
        <v>1998</v>
      </c>
      <c r="JH122" s="44">
        <v>69</v>
      </c>
      <c r="JI122" s="44">
        <v>177</v>
      </c>
      <c r="JL122" s="40" t="s">
        <v>535</v>
      </c>
      <c r="JM122" s="40" t="s">
        <v>536</v>
      </c>
      <c r="JN122" s="44">
        <v>0.6</v>
      </c>
      <c r="JO122" s="44">
        <v>0.23076923076923078</v>
      </c>
      <c r="JP122" s="44">
        <v>0.38461538461538464</v>
      </c>
      <c r="JQ122" s="44">
        <v>2017</v>
      </c>
      <c r="JR122" s="44">
        <v>13</v>
      </c>
      <c r="JS122" s="44">
        <v>3</v>
      </c>
      <c r="JT122" s="44">
        <v>5</v>
      </c>
      <c r="JV122" s="40" t="s">
        <v>309</v>
      </c>
      <c r="JW122" s="40" t="s">
        <v>277</v>
      </c>
      <c r="JX122" s="44">
        <v>0.48648648648648651</v>
      </c>
      <c r="JY122" s="44">
        <v>1.8620689655172413</v>
      </c>
      <c r="JZ122" s="44">
        <v>3.8275862068965516</v>
      </c>
      <c r="KA122" s="44">
        <v>2014</v>
      </c>
      <c r="KB122" s="44">
        <v>54</v>
      </c>
      <c r="KC122" s="44">
        <v>111</v>
      </c>
      <c r="KF122" s="40" t="s">
        <v>690</v>
      </c>
      <c r="KG122" s="61">
        <v>0.72222222222222221</v>
      </c>
      <c r="KH122" s="44">
        <v>20</v>
      </c>
      <c r="KJ122"/>
      <c r="KK122"/>
      <c r="KL122"/>
      <c r="KM122"/>
      <c r="KN122"/>
      <c r="KO122"/>
      <c r="KQ122"/>
      <c r="KR122"/>
      <c r="KS122"/>
      <c r="KT122"/>
      <c r="KU122"/>
      <c r="KV122"/>
      <c r="KX122"/>
      <c r="KY122"/>
      <c r="KZ122"/>
      <c r="LA122"/>
      <c r="LB122"/>
      <c r="LC122"/>
      <c r="LD122"/>
    </row>
    <row r="123" spans="1:316" ht="15">
      <c r="A123" s="74" t="s">
        <v>343</v>
      </c>
      <c r="B123" s="74">
        <v>2011</v>
      </c>
      <c r="C123" s="74">
        <v>2012</v>
      </c>
      <c r="D123" s="89" t="str">
        <f t="shared" si="18"/>
        <v>Kevin Allen, 2012</v>
      </c>
      <c r="E123" s="89" t="str">
        <f t="shared" si="19"/>
        <v>Kevin Allen, 2012-2011</v>
      </c>
      <c r="F123" s="74">
        <v>15</v>
      </c>
      <c r="G123" s="74"/>
      <c r="H123" s="74"/>
      <c r="I123" s="75" t="e">
        <f t="shared" si="24"/>
        <v>#DIV/0!</v>
      </c>
      <c r="J123" s="74">
        <v>25</v>
      </c>
      <c r="K123" s="74">
        <v>67</v>
      </c>
      <c r="L123" s="75">
        <f t="shared" si="25"/>
        <v>0.37313432835820898</v>
      </c>
      <c r="M123" s="74">
        <v>11</v>
      </c>
      <c r="N123" s="74">
        <v>21</v>
      </c>
      <c r="O123" s="75">
        <f t="shared" si="26"/>
        <v>0.52380952380952384</v>
      </c>
      <c r="P123" s="74">
        <v>61</v>
      </c>
      <c r="Q123" s="74">
        <v>19</v>
      </c>
      <c r="R123" s="74">
        <v>42</v>
      </c>
      <c r="S123" s="74">
        <v>61</v>
      </c>
      <c r="T123" s="74">
        <v>6</v>
      </c>
      <c r="U123" s="74">
        <v>25</v>
      </c>
      <c r="V123" s="74">
        <v>3</v>
      </c>
      <c r="W123" s="74">
        <v>33</v>
      </c>
      <c r="X123" s="74">
        <v>3</v>
      </c>
      <c r="Y123" s="76">
        <f t="shared" si="27"/>
        <v>4.0666666666666664</v>
      </c>
      <c r="Z123" s="76">
        <f t="shared" si="28"/>
        <v>1.2666666666666666</v>
      </c>
      <c r="AA123" s="76">
        <f t="shared" si="29"/>
        <v>2.8</v>
      </c>
      <c r="AB123" s="76">
        <f t="shared" si="30"/>
        <v>4.0666666666666664</v>
      </c>
      <c r="AC123" s="76">
        <f t="shared" si="31"/>
        <v>0.4</v>
      </c>
      <c r="AD123" s="76">
        <f t="shared" si="32"/>
        <v>1.6666666666666667</v>
      </c>
      <c r="AE123" s="76">
        <f t="shared" si="33"/>
        <v>0.2</v>
      </c>
      <c r="AF123" s="76">
        <f t="shared" si="34"/>
        <v>2.2000000000000002</v>
      </c>
      <c r="AG123" s="76">
        <f t="shared" si="35"/>
        <v>0.2</v>
      </c>
      <c r="AH123" s="69">
        <f t="shared" si="20"/>
        <v>0</v>
      </c>
      <c r="AI123" s="69">
        <f t="shared" si="21"/>
        <v>1.4</v>
      </c>
      <c r="AJ123" s="70">
        <f t="shared" si="22"/>
        <v>0.37313432835820898</v>
      </c>
      <c r="AK123" s="69">
        <f t="shared" si="23"/>
        <v>4.4666666666666668</v>
      </c>
      <c r="AM123" s="40" t="s">
        <v>1066</v>
      </c>
      <c r="AN123" s="40" t="s">
        <v>1067</v>
      </c>
      <c r="AO123" s="61">
        <v>5.25</v>
      </c>
      <c r="AP123" s="62">
        <v>0.36486486486486486</v>
      </c>
      <c r="AQ123" s="62">
        <v>0.32142857142857145</v>
      </c>
      <c r="AR123" s="44">
        <v>12</v>
      </c>
      <c r="AS123" s="44">
        <v>1995</v>
      </c>
      <c r="AU123" s="40" t="s">
        <v>429</v>
      </c>
      <c r="AV123" s="40" t="s">
        <v>424</v>
      </c>
      <c r="AW123" s="44">
        <v>112</v>
      </c>
      <c r="AX123" s="44">
        <v>0.38144329896907214</v>
      </c>
      <c r="AY123" s="44">
        <v>0.68571428571428572</v>
      </c>
      <c r="AZ123" s="44">
        <v>17</v>
      </c>
      <c r="BA123" s="44">
        <v>2007</v>
      </c>
      <c r="BC123" s="40" t="s">
        <v>545</v>
      </c>
      <c r="BD123" s="44">
        <v>0.35714285714285715</v>
      </c>
      <c r="BE123" s="44">
        <v>0.11538461538461539</v>
      </c>
      <c r="BF123" s="44">
        <v>0.5714285714285714</v>
      </c>
      <c r="BG123" s="44">
        <v>28</v>
      </c>
      <c r="BH123" s="44">
        <v>10</v>
      </c>
      <c r="BJ123" s="40" t="s">
        <v>1352</v>
      </c>
      <c r="BK123" s="44">
        <v>7</v>
      </c>
      <c r="BL123" s="44">
        <v>0.42857142857142855</v>
      </c>
      <c r="BM123" s="44">
        <v>0.25</v>
      </c>
      <c r="BN123" s="44">
        <v>17</v>
      </c>
      <c r="BP123" s="40" t="s">
        <v>1209</v>
      </c>
      <c r="BQ123" s="40" t="s">
        <v>732</v>
      </c>
      <c r="BR123" s="44">
        <v>3.0769230769230771</v>
      </c>
      <c r="BS123" s="44">
        <v>0.84615384615384615</v>
      </c>
      <c r="BT123" s="44">
        <v>2.2307692307692308</v>
      </c>
      <c r="BU123" s="44">
        <v>26</v>
      </c>
      <c r="BV123" s="44">
        <v>2020</v>
      </c>
      <c r="BX123" s="40" t="s">
        <v>421</v>
      </c>
      <c r="BY123" s="40" t="s">
        <v>387</v>
      </c>
      <c r="BZ123" s="44">
        <v>67</v>
      </c>
      <c r="CA123" s="44">
        <v>20</v>
      </c>
      <c r="CB123" s="44">
        <v>47</v>
      </c>
      <c r="CC123" s="44">
        <v>24</v>
      </c>
      <c r="CD123" s="44">
        <v>2007</v>
      </c>
      <c r="CF123" s="40" t="s">
        <v>923</v>
      </c>
      <c r="CG123" s="44">
        <v>0.3125</v>
      </c>
      <c r="CH123" s="44">
        <v>1.28125</v>
      </c>
      <c r="CI123" s="44">
        <v>0.21875</v>
      </c>
      <c r="CJ123" s="44">
        <v>32</v>
      </c>
      <c r="CK123" s="44">
        <v>10</v>
      </c>
      <c r="CL123" s="44">
        <v>41</v>
      </c>
      <c r="CM123" s="44">
        <v>7</v>
      </c>
      <c r="CO123" s="40" t="s">
        <v>1352</v>
      </c>
      <c r="CP123" s="44">
        <v>5</v>
      </c>
      <c r="CQ123" s="44">
        <v>1</v>
      </c>
      <c r="CR123" s="44">
        <v>4</v>
      </c>
      <c r="CS123" s="44">
        <v>17</v>
      </c>
      <c r="CU123" s="40" t="s">
        <v>1039</v>
      </c>
      <c r="CV123" s="40" t="s">
        <v>1003</v>
      </c>
      <c r="CW123" s="44">
        <v>1.2272727272727273</v>
      </c>
      <c r="CX123" s="44">
        <v>2.3636363636363638</v>
      </c>
      <c r="CY123" s="44">
        <v>22</v>
      </c>
      <c r="CZ123" s="44">
        <v>1996</v>
      </c>
      <c r="DB123" s="40" t="s">
        <v>306</v>
      </c>
      <c r="DC123" s="40" t="s">
        <v>278</v>
      </c>
      <c r="DD123" s="44">
        <v>28</v>
      </c>
      <c r="DE123" s="44">
        <v>41</v>
      </c>
      <c r="DF123" s="44">
        <v>30</v>
      </c>
      <c r="DG123" s="44">
        <v>2014</v>
      </c>
      <c r="DI123" s="40" t="s">
        <v>941</v>
      </c>
      <c r="DJ123" s="44">
        <v>0.1</v>
      </c>
      <c r="DK123" s="44">
        <v>0.2</v>
      </c>
      <c r="DL123" s="44">
        <v>10</v>
      </c>
      <c r="DM123" s="44">
        <v>1</v>
      </c>
      <c r="DN123" s="44">
        <v>2</v>
      </c>
      <c r="DP123" s="40" t="s">
        <v>1350</v>
      </c>
      <c r="DQ123" s="44">
        <v>2</v>
      </c>
      <c r="DR123" s="44">
        <v>13</v>
      </c>
      <c r="DS123" s="44">
        <v>18</v>
      </c>
      <c r="DU123" s="40" t="s">
        <v>1032</v>
      </c>
      <c r="DV123" s="40" t="s">
        <v>1000</v>
      </c>
      <c r="DW123" s="44">
        <v>1.1363636363636365</v>
      </c>
      <c r="DX123" s="44">
        <v>0</v>
      </c>
      <c r="DY123" s="44">
        <v>22</v>
      </c>
      <c r="DZ123" s="44">
        <v>1996</v>
      </c>
      <c r="EB123" s="40" t="s">
        <v>480</v>
      </c>
      <c r="EC123" s="40" t="s">
        <v>465</v>
      </c>
      <c r="ED123" s="44">
        <v>25</v>
      </c>
      <c r="EE123" s="44">
        <v>3</v>
      </c>
      <c r="EF123" s="44">
        <v>15</v>
      </c>
      <c r="EG123" s="44">
        <v>2011</v>
      </c>
      <c r="EI123" s="40" t="s">
        <v>941</v>
      </c>
      <c r="EJ123" s="44">
        <v>0.1</v>
      </c>
      <c r="EK123" s="44">
        <v>0</v>
      </c>
      <c r="EL123" s="44">
        <v>10</v>
      </c>
      <c r="EM123" s="44">
        <v>1</v>
      </c>
      <c r="EN123" s="44"/>
      <c r="EP123" s="40" t="s">
        <v>690</v>
      </c>
      <c r="EQ123" s="44">
        <v>2</v>
      </c>
      <c r="ER123" s="44">
        <v>8</v>
      </c>
      <c r="ES123" s="44">
        <v>20</v>
      </c>
      <c r="ET123"/>
      <c r="EU123" s="40" t="s">
        <v>498</v>
      </c>
      <c r="EV123" s="40" t="s">
        <v>472</v>
      </c>
      <c r="EW123" s="44">
        <v>0</v>
      </c>
      <c r="EX123" s="44">
        <v>0</v>
      </c>
      <c r="EY123" s="44">
        <v>27</v>
      </c>
      <c r="EZ123" s="44">
        <v>2006</v>
      </c>
      <c r="FB123" s="40" t="s">
        <v>498</v>
      </c>
      <c r="FC123" s="40" t="s">
        <v>472</v>
      </c>
      <c r="FD123" s="44"/>
      <c r="FE123" s="44"/>
      <c r="FF123" s="44">
        <v>27</v>
      </c>
      <c r="FG123" s="44">
        <v>2006</v>
      </c>
      <c r="FI123" s="40" t="s">
        <v>424</v>
      </c>
      <c r="FJ123" s="44">
        <v>0</v>
      </c>
      <c r="FK123" s="44">
        <v>0</v>
      </c>
      <c r="FL123" s="44">
        <v>44</v>
      </c>
      <c r="FM123" s="44"/>
      <c r="FN123" s="44"/>
      <c r="FO123"/>
      <c r="FP123" s="40" t="s">
        <v>356</v>
      </c>
      <c r="FQ123" s="44"/>
      <c r="FR123" s="44"/>
      <c r="FS123" s="44">
        <v>43</v>
      </c>
      <c r="FU123" s="274" t="s">
        <v>1343</v>
      </c>
      <c r="FV123" s="274" t="s">
        <v>1293</v>
      </c>
      <c r="FW123" s="294">
        <v>0.25</v>
      </c>
      <c r="FX123" s="281">
        <v>5.0769230769230766</v>
      </c>
      <c r="FY123" s="281">
        <v>1.2692307692307692</v>
      </c>
      <c r="FZ123" s="281">
        <v>26</v>
      </c>
      <c r="GA123" s="281">
        <v>2023</v>
      </c>
      <c r="GB123" s="281">
        <v>33</v>
      </c>
      <c r="GC123" s="282">
        <v>132</v>
      </c>
      <c r="GZ123" s="40" t="s">
        <v>1207</v>
      </c>
      <c r="HA123" s="44">
        <v>200</v>
      </c>
      <c r="HB123" s="44">
        <v>507</v>
      </c>
      <c r="HC123" s="44">
        <v>327</v>
      </c>
      <c r="HD123" s="44">
        <v>543</v>
      </c>
      <c r="HE123" s="44">
        <v>114</v>
      </c>
      <c r="HF123" s="44">
        <v>166</v>
      </c>
      <c r="HG123" s="44">
        <v>527</v>
      </c>
      <c r="HH123" s="44">
        <v>1050</v>
      </c>
      <c r="HI123" s="44">
        <v>72</v>
      </c>
      <c r="HJ123" s="44">
        <v>0.39447731755424065</v>
      </c>
      <c r="HK123" s="44">
        <v>0.50190476190476185</v>
      </c>
      <c r="HL123" s="44">
        <v>0.68674698795180722</v>
      </c>
      <c r="HM123" s="44">
        <v>2.7777777777777777</v>
      </c>
      <c r="HN123" s="44">
        <v>7.041666666666667</v>
      </c>
      <c r="HO123" s="44">
        <v>7.3194444444444446</v>
      </c>
      <c r="HP123" s="44">
        <v>14.583333333333334</v>
      </c>
      <c r="HQ123" s="44">
        <v>1.5833333333333333</v>
      </c>
      <c r="HR123" s="44">
        <v>2.3055555555555554</v>
      </c>
      <c r="HS123"/>
      <c r="HT123"/>
      <c r="HU123"/>
      <c r="HV123"/>
      <c r="IR123" s="40" t="s">
        <v>1100</v>
      </c>
      <c r="IS123" s="40" t="s">
        <v>1095</v>
      </c>
      <c r="IT123" s="44">
        <v>0.40233236151603496</v>
      </c>
      <c r="IU123" s="44">
        <v>6</v>
      </c>
      <c r="IV123" s="44">
        <v>14.913043478260869</v>
      </c>
      <c r="IW123" s="44">
        <v>23</v>
      </c>
      <c r="IX123" s="44">
        <v>1994</v>
      </c>
      <c r="IY123" s="44">
        <v>138</v>
      </c>
      <c r="IZ123" s="44">
        <v>343</v>
      </c>
      <c r="JB123" s="40" t="s">
        <v>976</v>
      </c>
      <c r="JC123" s="40" t="s">
        <v>937</v>
      </c>
      <c r="JD123" s="44">
        <v>0.3888888888888889</v>
      </c>
      <c r="JE123" s="44">
        <v>0.95454545454545459</v>
      </c>
      <c r="JF123" s="44">
        <v>2.4545454545454546</v>
      </c>
      <c r="JG123" s="44">
        <v>1998</v>
      </c>
      <c r="JH123" s="44">
        <v>21</v>
      </c>
      <c r="JI123" s="44">
        <v>54</v>
      </c>
      <c r="JL123" s="40" t="s">
        <v>544</v>
      </c>
      <c r="JM123" s="40" t="s">
        <v>545</v>
      </c>
      <c r="JN123" s="44">
        <v>0.66666666666666663</v>
      </c>
      <c r="JO123" s="44">
        <v>0.33333333333333331</v>
      </c>
      <c r="JP123" s="44">
        <v>0.5</v>
      </c>
      <c r="JQ123" s="44">
        <v>2017</v>
      </c>
      <c r="JR123" s="44">
        <v>12</v>
      </c>
      <c r="JS123" s="44">
        <v>4</v>
      </c>
      <c r="JT123" s="44">
        <v>6</v>
      </c>
      <c r="JV123" s="40" t="s">
        <v>973</v>
      </c>
      <c r="JW123" s="40" t="s">
        <v>968</v>
      </c>
      <c r="JX123" s="44">
        <v>0.48648648648648651</v>
      </c>
      <c r="JY123" s="44">
        <v>0.78260869565217395</v>
      </c>
      <c r="JZ123" s="44">
        <v>1.6086956521739131</v>
      </c>
      <c r="KA123" s="44">
        <v>1998</v>
      </c>
      <c r="KB123" s="44">
        <v>18</v>
      </c>
      <c r="KC123" s="44">
        <v>37</v>
      </c>
      <c r="KF123" s="40" t="s">
        <v>1181</v>
      </c>
      <c r="KG123" s="61">
        <v>0.625</v>
      </c>
      <c r="KH123" s="44">
        <v>35</v>
      </c>
      <c r="KJ123"/>
      <c r="KK123"/>
      <c r="KL123"/>
      <c r="KM123"/>
      <c r="KN123"/>
      <c r="KO123"/>
      <c r="KQ123"/>
      <c r="KR123"/>
      <c r="KS123"/>
      <c r="KT123"/>
      <c r="KU123"/>
      <c r="KV123"/>
      <c r="KX123"/>
      <c r="KY123"/>
      <c r="KZ123"/>
      <c r="LA123"/>
      <c r="LB123"/>
      <c r="LC123"/>
      <c r="LD123"/>
    </row>
    <row r="124" spans="1:316" ht="15">
      <c r="A124" s="74" t="s">
        <v>344</v>
      </c>
      <c r="B124" s="74">
        <v>2011</v>
      </c>
      <c r="C124" s="74">
        <v>2011</v>
      </c>
      <c r="D124" s="89" t="str">
        <f t="shared" si="18"/>
        <v>Travis Woods, 2011</v>
      </c>
      <c r="E124" s="89" t="str">
        <f t="shared" si="19"/>
        <v>Travis Woods, 2011-2011</v>
      </c>
      <c r="F124" s="74">
        <v>17</v>
      </c>
      <c r="G124" s="74">
        <v>14</v>
      </c>
      <c r="H124" s="74">
        <v>28</v>
      </c>
      <c r="I124" s="75">
        <f t="shared" si="24"/>
        <v>0.5</v>
      </c>
      <c r="J124" s="74">
        <v>21</v>
      </c>
      <c r="K124" s="74">
        <v>51</v>
      </c>
      <c r="L124" s="75">
        <f t="shared" si="25"/>
        <v>0.41176470588235292</v>
      </c>
      <c r="M124" s="74">
        <v>14</v>
      </c>
      <c r="N124" s="74">
        <v>32</v>
      </c>
      <c r="O124" s="75">
        <f t="shared" si="26"/>
        <v>0.4375</v>
      </c>
      <c r="P124" s="74">
        <v>98</v>
      </c>
      <c r="Q124" s="74">
        <v>6</v>
      </c>
      <c r="R124" s="74">
        <v>22</v>
      </c>
      <c r="S124" s="74">
        <v>28</v>
      </c>
      <c r="T124" s="74">
        <v>23</v>
      </c>
      <c r="U124" s="74">
        <v>24</v>
      </c>
      <c r="V124" s="74"/>
      <c r="W124" s="74">
        <v>64</v>
      </c>
      <c r="X124" s="74">
        <v>3</v>
      </c>
      <c r="Y124" s="76">
        <f t="shared" si="27"/>
        <v>5.7647058823529411</v>
      </c>
      <c r="Z124" s="76">
        <f t="shared" si="28"/>
        <v>0.35294117647058826</v>
      </c>
      <c r="AA124" s="76">
        <f t="shared" si="29"/>
        <v>1.2941176470588236</v>
      </c>
      <c r="AB124" s="76">
        <f t="shared" si="30"/>
        <v>1.6470588235294117</v>
      </c>
      <c r="AC124" s="76">
        <f t="shared" si="31"/>
        <v>1.3529411764705883</v>
      </c>
      <c r="AD124" s="76">
        <f t="shared" si="32"/>
        <v>1.411764705882353</v>
      </c>
      <c r="AE124" s="76">
        <f t="shared" si="33"/>
        <v>0</v>
      </c>
      <c r="AF124" s="76">
        <f t="shared" si="34"/>
        <v>3.7647058823529411</v>
      </c>
      <c r="AG124" s="76">
        <f t="shared" si="35"/>
        <v>0.17647058823529413</v>
      </c>
      <c r="AH124" s="69">
        <f t="shared" si="20"/>
        <v>1.6470588235294117</v>
      </c>
      <c r="AI124" s="69">
        <f t="shared" si="21"/>
        <v>1.8823529411764706</v>
      </c>
      <c r="AJ124" s="70">
        <f t="shared" si="22"/>
        <v>0.44303797468354428</v>
      </c>
      <c r="AK124" s="69">
        <f t="shared" si="23"/>
        <v>4.6470588235294121</v>
      </c>
      <c r="AM124" s="40" t="s">
        <v>928</v>
      </c>
      <c r="AN124" s="40" t="s">
        <v>345</v>
      </c>
      <c r="AO124" s="61">
        <v>5.166666666666667</v>
      </c>
      <c r="AP124" s="62">
        <v>0</v>
      </c>
      <c r="AQ124" s="62" t="e">
        <v>#DIV/0!</v>
      </c>
      <c r="AR124" s="44">
        <v>30</v>
      </c>
      <c r="AS124" s="44">
        <v>2012</v>
      </c>
      <c r="AU124" s="40" t="s">
        <v>934</v>
      </c>
      <c r="AV124" s="40" t="s">
        <v>278</v>
      </c>
      <c r="AW124" s="44">
        <v>112</v>
      </c>
      <c r="AX124" s="44">
        <v>0.45454545454545453</v>
      </c>
      <c r="AY124" s="44" t="e">
        <v>#DIV/0!</v>
      </c>
      <c r="AZ124" s="44">
        <v>30</v>
      </c>
      <c r="BA124" s="44">
        <v>2012</v>
      </c>
      <c r="BC124" s="40" t="s">
        <v>475</v>
      </c>
      <c r="BD124" s="44">
        <v>0.34615384615384615</v>
      </c>
      <c r="BE124" s="44">
        <v>0.25</v>
      </c>
      <c r="BF124" s="44">
        <v>0.14285714285714285</v>
      </c>
      <c r="BG124" s="44">
        <v>26</v>
      </c>
      <c r="BH124" s="44">
        <v>9</v>
      </c>
      <c r="BJ124" s="40" t="s">
        <v>454</v>
      </c>
      <c r="BK124" s="44">
        <v>7</v>
      </c>
      <c r="BL124" s="44">
        <v>0.42857142857142855</v>
      </c>
      <c r="BM124" s="44">
        <v>0.5</v>
      </c>
      <c r="BN124" s="44">
        <v>36</v>
      </c>
      <c r="BP124" s="40" t="s">
        <v>1104</v>
      </c>
      <c r="BQ124" s="40" t="s">
        <v>1094</v>
      </c>
      <c r="BR124" s="44">
        <v>3.0434782608695654</v>
      </c>
      <c r="BS124" s="44">
        <v>1.0869565217391304</v>
      </c>
      <c r="BT124" s="44">
        <v>1.9565217391304348</v>
      </c>
      <c r="BU124" s="44">
        <v>23</v>
      </c>
      <c r="BV124" s="44">
        <v>1994</v>
      </c>
      <c r="BX124" s="40" t="s">
        <v>372</v>
      </c>
      <c r="BY124" s="40" t="s">
        <v>345</v>
      </c>
      <c r="BZ124" s="44">
        <v>66</v>
      </c>
      <c r="CA124" s="44">
        <v>22</v>
      </c>
      <c r="CB124" s="44">
        <v>44</v>
      </c>
      <c r="CC124" s="44">
        <v>17</v>
      </c>
      <c r="CD124" s="44">
        <v>2011</v>
      </c>
      <c r="CF124" s="40" t="s">
        <v>1352</v>
      </c>
      <c r="CG124" s="44">
        <v>0.29411764705882354</v>
      </c>
      <c r="CH124" s="44">
        <v>5.8823529411764705E-2</v>
      </c>
      <c r="CI124" s="44">
        <v>0.23529411764705882</v>
      </c>
      <c r="CJ124" s="44">
        <v>17</v>
      </c>
      <c r="CK124" s="44">
        <v>5</v>
      </c>
      <c r="CL124" s="44">
        <v>1</v>
      </c>
      <c r="CM124" s="44">
        <v>4</v>
      </c>
      <c r="CO124" s="40" t="s">
        <v>967</v>
      </c>
      <c r="CP124" s="44">
        <v>5</v>
      </c>
      <c r="CQ124" s="44">
        <v>5</v>
      </c>
      <c r="CR124" s="44"/>
      <c r="CS124" s="44">
        <v>11</v>
      </c>
      <c r="CU124" s="40" t="s">
        <v>1133</v>
      </c>
      <c r="CV124" s="40" t="s">
        <v>1098</v>
      </c>
      <c r="CW124" s="44">
        <v>1.2173913043478262</v>
      </c>
      <c r="CX124" s="44">
        <v>1.9130434782608696</v>
      </c>
      <c r="CY124" s="44">
        <v>23</v>
      </c>
      <c r="CZ124" s="44">
        <v>1993</v>
      </c>
      <c r="DB124" s="40" t="s">
        <v>1133</v>
      </c>
      <c r="DC124" s="40" t="s">
        <v>1098</v>
      </c>
      <c r="DD124" s="44">
        <v>28</v>
      </c>
      <c r="DE124" s="44">
        <v>44</v>
      </c>
      <c r="DF124" s="44">
        <v>23</v>
      </c>
      <c r="DG124" s="44">
        <v>1993</v>
      </c>
      <c r="DI124" s="40" t="s">
        <v>543</v>
      </c>
      <c r="DJ124" s="44">
        <v>9.0909090909090912E-2</v>
      </c>
      <c r="DK124" s="44">
        <v>0.18181818181818182</v>
      </c>
      <c r="DL124" s="44">
        <v>11</v>
      </c>
      <c r="DM124" s="44">
        <v>1</v>
      </c>
      <c r="DN124" s="44">
        <v>2</v>
      </c>
      <c r="DP124" s="40" t="s">
        <v>1182</v>
      </c>
      <c r="DQ124" s="44">
        <v>2</v>
      </c>
      <c r="DR124" s="44">
        <v>1</v>
      </c>
      <c r="DS124" s="44">
        <v>31</v>
      </c>
      <c r="DU124" s="40" t="s">
        <v>1062</v>
      </c>
      <c r="DV124" s="40" t="s">
        <v>1002</v>
      </c>
      <c r="DW124" s="44">
        <v>1.1176470588235294</v>
      </c>
      <c r="DX124" s="44">
        <v>0</v>
      </c>
      <c r="DY124" s="44">
        <v>17</v>
      </c>
      <c r="DZ124" s="44">
        <v>1995</v>
      </c>
      <c r="EB124" s="40" t="s">
        <v>1032</v>
      </c>
      <c r="EC124" s="40" t="s">
        <v>1000</v>
      </c>
      <c r="ED124" s="44">
        <v>25</v>
      </c>
      <c r="EE124" s="44"/>
      <c r="EF124" s="44">
        <v>22</v>
      </c>
      <c r="EG124" s="44">
        <v>1996</v>
      </c>
      <c r="EI124" s="40" t="s">
        <v>134</v>
      </c>
      <c r="EJ124" s="44">
        <v>8.8888888888888892E-2</v>
      </c>
      <c r="EK124" s="44">
        <v>0.73333333333333328</v>
      </c>
      <c r="EL124" s="44">
        <v>45</v>
      </c>
      <c r="EM124" s="44">
        <v>4</v>
      </c>
      <c r="EN124" s="44">
        <v>33</v>
      </c>
      <c r="EP124" s="40" t="s">
        <v>999</v>
      </c>
      <c r="EQ124" s="44">
        <v>2</v>
      </c>
      <c r="ER124" s="44"/>
      <c r="ES124" s="44">
        <v>15</v>
      </c>
      <c r="ET124"/>
      <c r="EU124" s="40" t="s">
        <v>1106</v>
      </c>
      <c r="EV124" s="40" t="s">
        <v>1029</v>
      </c>
      <c r="EW124" s="44">
        <v>0</v>
      </c>
      <c r="EX124" s="44">
        <v>0</v>
      </c>
      <c r="EY124" s="44">
        <v>11</v>
      </c>
      <c r="EZ124" s="44">
        <v>1994</v>
      </c>
      <c r="FB124" s="40" t="s">
        <v>1064</v>
      </c>
      <c r="FC124" s="40" t="s">
        <v>1000</v>
      </c>
      <c r="FD124" s="44"/>
      <c r="FE124" s="44"/>
      <c r="FF124" s="44">
        <v>19</v>
      </c>
      <c r="FG124" s="44">
        <v>1995</v>
      </c>
      <c r="FI124" s="40" t="s">
        <v>968</v>
      </c>
      <c r="FJ124" s="44">
        <v>0</v>
      </c>
      <c r="FK124" s="44">
        <v>0</v>
      </c>
      <c r="FL124" s="44">
        <v>57</v>
      </c>
      <c r="FM124" s="44"/>
      <c r="FN124" s="44"/>
      <c r="FO124"/>
      <c r="FP124" s="40" t="s">
        <v>962</v>
      </c>
      <c r="FQ124" s="44"/>
      <c r="FR124" s="44"/>
      <c r="FS124" s="44">
        <v>33</v>
      </c>
      <c r="FU124" s="274" t="s">
        <v>537</v>
      </c>
      <c r="FV124" s="274" t="s">
        <v>900</v>
      </c>
      <c r="FW124" s="294">
        <v>0.25</v>
      </c>
      <c r="FX124" s="281">
        <v>1.4736842105263157</v>
      </c>
      <c r="FY124" s="281">
        <v>0.36842105263157893</v>
      </c>
      <c r="FZ124" s="281">
        <v>19</v>
      </c>
      <c r="GA124" s="281">
        <v>2017</v>
      </c>
      <c r="GB124" s="281">
        <v>7</v>
      </c>
      <c r="GC124" s="282">
        <v>28</v>
      </c>
      <c r="GZ124" s="40" t="s">
        <v>1235</v>
      </c>
      <c r="HA124" s="44">
        <v>0</v>
      </c>
      <c r="HB124" s="44">
        <v>13</v>
      </c>
      <c r="HC124" s="44">
        <v>14</v>
      </c>
      <c r="HD124" s="44">
        <v>25</v>
      </c>
      <c r="HE124" s="44"/>
      <c r="HF124" s="44">
        <v>6</v>
      </c>
      <c r="HG124" s="44">
        <v>14</v>
      </c>
      <c r="HH124" s="44">
        <v>38</v>
      </c>
      <c r="HI124" s="44">
        <v>47</v>
      </c>
      <c r="HJ124" s="44">
        <v>0</v>
      </c>
      <c r="HK124" s="44">
        <v>0.36842105263157893</v>
      </c>
      <c r="HL124" s="44">
        <v>0</v>
      </c>
      <c r="HM124" s="44">
        <v>0</v>
      </c>
      <c r="HN124" s="44">
        <v>0.27659574468085107</v>
      </c>
      <c r="HO124" s="44">
        <v>0.2978723404255319</v>
      </c>
      <c r="HP124" s="44">
        <v>0.80851063829787229</v>
      </c>
      <c r="HQ124" s="44">
        <v>0</v>
      </c>
      <c r="HR124" s="44">
        <v>0.1276595744680851</v>
      </c>
      <c r="HS124"/>
      <c r="HT124"/>
      <c r="HU124"/>
      <c r="HV124"/>
      <c r="IR124" s="40" t="s">
        <v>519</v>
      </c>
      <c r="IS124" s="40" t="s">
        <v>135</v>
      </c>
      <c r="IT124" s="44">
        <v>0.40097799511002447</v>
      </c>
      <c r="IU124" s="44">
        <v>6.56</v>
      </c>
      <c r="IV124" s="44">
        <v>16.36</v>
      </c>
      <c r="IW124" s="44">
        <v>25</v>
      </c>
      <c r="IX124" s="44">
        <v>2017</v>
      </c>
      <c r="IY124" s="44">
        <v>164</v>
      </c>
      <c r="IZ124" s="44">
        <v>409</v>
      </c>
      <c r="JB124" s="40" t="s">
        <v>1009</v>
      </c>
      <c r="JC124" s="40" t="s">
        <v>968</v>
      </c>
      <c r="JD124" s="44">
        <v>0.38793103448275862</v>
      </c>
      <c r="JE124" s="44">
        <v>1.9565217391304348</v>
      </c>
      <c r="JF124" s="44">
        <v>5.0434782608695654</v>
      </c>
      <c r="JG124" s="44">
        <v>1997</v>
      </c>
      <c r="JH124" s="44">
        <v>45</v>
      </c>
      <c r="JI124" s="44">
        <v>116</v>
      </c>
      <c r="JL124" s="40" t="s">
        <v>540</v>
      </c>
      <c r="JM124" s="40" t="s">
        <v>129</v>
      </c>
      <c r="JN124" s="44">
        <v>0.71</v>
      </c>
      <c r="JO124" s="44">
        <v>4.375</v>
      </c>
      <c r="JP124" s="44">
        <v>6.125</v>
      </c>
      <c r="JQ124" s="44">
        <v>2017</v>
      </c>
      <c r="JR124" s="44">
        <v>16</v>
      </c>
      <c r="JS124" s="44">
        <v>70</v>
      </c>
      <c r="JT124" s="44">
        <v>98</v>
      </c>
      <c r="JV124" s="40" t="s">
        <v>282</v>
      </c>
      <c r="JW124" s="40" t="s">
        <v>279</v>
      </c>
      <c r="JX124" s="44">
        <v>0.48571428571428571</v>
      </c>
      <c r="JY124" s="44">
        <v>1.2592592592592593</v>
      </c>
      <c r="JZ124" s="44">
        <v>2.5925925925925926</v>
      </c>
      <c r="KA124" s="44">
        <v>2015</v>
      </c>
      <c r="KB124" s="44">
        <v>34</v>
      </c>
      <c r="KC124" s="44">
        <v>70</v>
      </c>
      <c r="KF124" s="40" t="s">
        <v>280</v>
      </c>
      <c r="KG124" s="61">
        <v>0.52941176470588236</v>
      </c>
      <c r="KH124" s="44">
        <v>17</v>
      </c>
      <c r="KJ124"/>
      <c r="KK124"/>
      <c r="KL124"/>
      <c r="KM124"/>
      <c r="KN124"/>
      <c r="KO124"/>
      <c r="KQ124"/>
      <c r="KR124"/>
      <c r="KS124"/>
      <c r="KT124"/>
      <c r="KU124"/>
      <c r="KV124"/>
      <c r="KX124"/>
      <c r="KY124"/>
      <c r="KZ124"/>
      <c r="LA124"/>
      <c r="LB124"/>
      <c r="LC124"/>
      <c r="LD124"/>
    </row>
    <row r="125" spans="1:316" ht="15">
      <c r="A125" s="74" t="s">
        <v>365</v>
      </c>
      <c r="B125" s="74">
        <v>2011</v>
      </c>
      <c r="C125" s="74">
        <v>2011</v>
      </c>
      <c r="D125" s="89" t="str">
        <f t="shared" si="18"/>
        <v>Codi Jones, 2011</v>
      </c>
      <c r="E125" s="89" t="str">
        <f t="shared" si="19"/>
        <v>Codi Jones, 2011-2011</v>
      </c>
      <c r="F125" s="74">
        <v>17</v>
      </c>
      <c r="G125" s="74"/>
      <c r="H125" s="74"/>
      <c r="I125" s="75" t="e">
        <f t="shared" si="24"/>
        <v>#DIV/0!</v>
      </c>
      <c r="J125" s="74">
        <v>23</v>
      </c>
      <c r="K125" s="74">
        <v>47</v>
      </c>
      <c r="L125" s="75">
        <f t="shared" si="25"/>
        <v>0.48936170212765956</v>
      </c>
      <c r="M125" s="74">
        <v>8</v>
      </c>
      <c r="N125" s="74">
        <v>16</v>
      </c>
      <c r="O125" s="75">
        <f t="shared" si="26"/>
        <v>0.5</v>
      </c>
      <c r="P125" s="74">
        <v>54</v>
      </c>
      <c r="Q125" s="74">
        <v>25</v>
      </c>
      <c r="R125" s="74">
        <v>31</v>
      </c>
      <c r="S125" s="74">
        <v>56</v>
      </c>
      <c r="T125" s="74">
        <v>2</v>
      </c>
      <c r="U125" s="74">
        <v>17</v>
      </c>
      <c r="V125" s="74"/>
      <c r="W125" s="74">
        <v>26</v>
      </c>
      <c r="X125" s="74">
        <v>3</v>
      </c>
      <c r="Y125" s="76">
        <f t="shared" si="27"/>
        <v>3.1764705882352939</v>
      </c>
      <c r="Z125" s="76">
        <f t="shared" si="28"/>
        <v>1.4705882352941178</v>
      </c>
      <c r="AA125" s="76">
        <f t="shared" si="29"/>
        <v>1.8235294117647058</v>
      </c>
      <c r="AB125" s="76">
        <f t="shared" si="30"/>
        <v>3.2941176470588234</v>
      </c>
      <c r="AC125" s="76">
        <f t="shared" si="31"/>
        <v>0.11764705882352941</v>
      </c>
      <c r="AD125" s="76">
        <f t="shared" si="32"/>
        <v>1</v>
      </c>
      <c r="AE125" s="76">
        <f t="shared" si="33"/>
        <v>0</v>
      </c>
      <c r="AF125" s="76">
        <f t="shared" si="34"/>
        <v>1.5294117647058822</v>
      </c>
      <c r="AG125" s="76">
        <f t="shared" si="35"/>
        <v>0.17647058823529413</v>
      </c>
      <c r="AH125" s="69">
        <f t="shared" si="20"/>
        <v>0</v>
      </c>
      <c r="AI125" s="69">
        <f t="shared" si="21"/>
        <v>0.94117647058823528</v>
      </c>
      <c r="AJ125" s="70">
        <f t="shared" si="22"/>
        <v>0.48936170212765956</v>
      </c>
      <c r="AK125" s="69">
        <f t="shared" si="23"/>
        <v>2.7647058823529411</v>
      </c>
      <c r="AM125" s="40" t="s">
        <v>284</v>
      </c>
      <c r="AN125" s="40" t="s">
        <v>130</v>
      </c>
      <c r="AO125" s="61">
        <v>5.1481481481481479</v>
      </c>
      <c r="AP125" s="62">
        <v>0.49074074074074076</v>
      </c>
      <c r="AQ125" s="62">
        <v>0.38823529411764707</v>
      </c>
      <c r="AR125" s="44">
        <v>27</v>
      </c>
      <c r="AS125" s="44">
        <v>2015</v>
      </c>
      <c r="AU125" s="40" t="s">
        <v>1245</v>
      </c>
      <c r="AV125" s="40" t="s">
        <v>793</v>
      </c>
      <c r="AW125" s="44">
        <v>112</v>
      </c>
      <c r="AX125" s="44">
        <v>0.57317073170731703</v>
      </c>
      <c r="AY125" s="44">
        <v>0.54545454545454541</v>
      </c>
      <c r="AZ125" s="44">
        <v>21</v>
      </c>
      <c r="BA125" s="44">
        <v>2021</v>
      </c>
      <c r="BC125" s="40" t="s">
        <v>1355</v>
      </c>
      <c r="BD125" s="44">
        <v>0.30769230769230771</v>
      </c>
      <c r="BE125" s="44">
        <v>0.14285714285714285</v>
      </c>
      <c r="BF125" s="44">
        <v>0.5</v>
      </c>
      <c r="BG125" s="44">
        <v>13</v>
      </c>
      <c r="BH125" s="44">
        <v>4</v>
      </c>
      <c r="BJ125" s="40" t="s">
        <v>1181</v>
      </c>
      <c r="BK125" s="44">
        <v>5</v>
      </c>
      <c r="BL125" s="44">
        <v>0.25</v>
      </c>
      <c r="BM125" s="44">
        <v>0.2</v>
      </c>
      <c r="BN125" s="44">
        <v>35</v>
      </c>
      <c r="BP125" s="40" t="s">
        <v>520</v>
      </c>
      <c r="BQ125" s="40" t="s">
        <v>131</v>
      </c>
      <c r="BR125" s="44">
        <v>3.0416666666666665</v>
      </c>
      <c r="BS125" s="44">
        <v>1.1666666666666667</v>
      </c>
      <c r="BT125" s="44">
        <v>1.875</v>
      </c>
      <c r="BU125" s="44">
        <v>24</v>
      </c>
      <c r="BV125" s="44">
        <v>2017</v>
      </c>
      <c r="BX125" s="40" t="s">
        <v>1009</v>
      </c>
      <c r="BY125" s="40" t="s">
        <v>968</v>
      </c>
      <c r="BZ125" s="44">
        <v>66</v>
      </c>
      <c r="CA125" s="44">
        <v>20</v>
      </c>
      <c r="CB125" s="44">
        <v>46</v>
      </c>
      <c r="CC125" s="44">
        <v>23</v>
      </c>
      <c r="CD125" s="44">
        <v>1997</v>
      </c>
      <c r="CF125" s="40" t="s">
        <v>454</v>
      </c>
      <c r="CG125" s="44">
        <v>0.22222222222222221</v>
      </c>
      <c r="CH125" s="44">
        <v>5.5555555555555552E-2</v>
      </c>
      <c r="CI125" s="44">
        <v>0.16666666666666666</v>
      </c>
      <c r="CJ125" s="44">
        <v>36</v>
      </c>
      <c r="CK125" s="44">
        <v>8</v>
      </c>
      <c r="CL125" s="44">
        <v>2</v>
      </c>
      <c r="CM125" s="44">
        <v>6</v>
      </c>
      <c r="CO125" s="40" t="s">
        <v>543</v>
      </c>
      <c r="CP125" s="44">
        <v>5</v>
      </c>
      <c r="CQ125" s="44">
        <v>4</v>
      </c>
      <c r="CR125" s="44">
        <v>1</v>
      </c>
      <c r="CS125" s="44">
        <v>11</v>
      </c>
      <c r="CU125" s="40" t="s">
        <v>1346</v>
      </c>
      <c r="CV125" s="40" t="s">
        <v>1294</v>
      </c>
      <c r="CW125" s="44">
        <v>1.2083333333333333</v>
      </c>
      <c r="CX125" s="44">
        <v>0.66666666666666663</v>
      </c>
      <c r="CY125" s="44">
        <v>24</v>
      </c>
      <c r="CZ125" s="44">
        <v>2023</v>
      </c>
      <c r="DB125" s="40" t="s">
        <v>922</v>
      </c>
      <c r="DC125" s="40" t="s">
        <v>923</v>
      </c>
      <c r="DD125" s="44">
        <v>27</v>
      </c>
      <c r="DE125" s="44">
        <v>63</v>
      </c>
      <c r="DF125" s="44">
        <v>20</v>
      </c>
      <c r="DG125" s="44">
        <v>1999</v>
      </c>
      <c r="DI125" s="40" t="s">
        <v>1181</v>
      </c>
      <c r="DJ125" s="44">
        <v>8.5714285714285715E-2</v>
      </c>
      <c r="DK125" s="44">
        <v>0.17142857142857143</v>
      </c>
      <c r="DL125" s="44">
        <v>35</v>
      </c>
      <c r="DM125" s="44">
        <v>3</v>
      </c>
      <c r="DN125" s="44">
        <v>6</v>
      </c>
      <c r="DP125" s="40" t="s">
        <v>280</v>
      </c>
      <c r="DQ125" s="44">
        <v>2</v>
      </c>
      <c r="DR125" s="44">
        <v>8</v>
      </c>
      <c r="DS125" s="44">
        <v>17</v>
      </c>
      <c r="DU125" s="40" t="s">
        <v>1209</v>
      </c>
      <c r="DV125" s="40" t="s">
        <v>732</v>
      </c>
      <c r="DW125" s="44">
        <v>1.1153846153846154</v>
      </c>
      <c r="DX125" s="44">
        <v>1.5769230769230769</v>
      </c>
      <c r="DY125" s="44">
        <v>26</v>
      </c>
      <c r="DZ125" s="44">
        <v>2020</v>
      </c>
      <c r="EB125" s="40" t="s">
        <v>1299</v>
      </c>
      <c r="EC125" s="40" t="s">
        <v>1292</v>
      </c>
      <c r="ED125" s="44">
        <v>24</v>
      </c>
      <c r="EE125" s="44">
        <v>13</v>
      </c>
      <c r="EF125" s="44">
        <v>21</v>
      </c>
      <c r="EG125" s="44">
        <v>2022</v>
      </c>
      <c r="EI125" s="40" t="s">
        <v>1181</v>
      </c>
      <c r="EJ125" s="44">
        <v>8.5714285714285715E-2</v>
      </c>
      <c r="EK125" s="44">
        <v>0</v>
      </c>
      <c r="EL125" s="44">
        <v>35</v>
      </c>
      <c r="EM125" s="44">
        <v>3</v>
      </c>
      <c r="EN125" s="44"/>
      <c r="EP125" s="40" t="s">
        <v>1128</v>
      </c>
      <c r="EQ125" s="44">
        <v>1</v>
      </c>
      <c r="ER125" s="44"/>
      <c r="ES125" s="44">
        <v>15</v>
      </c>
      <c r="ET125"/>
      <c r="EU125" s="40" t="s">
        <v>926</v>
      </c>
      <c r="EV125" s="40" t="s">
        <v>304</v>
      </c>
      <c r="EW125" s="44">
        <v>0</v>
      </c>
      <c r="EX125" s="44">
        <v>0.23333333333333334</v>
      </c>
      <c r="EY125" s="44">
        <v>30</v>
      </c>
      <c r="EZ125" s="44">
        <v>2012</v>
      </c>
      <c r="FB125" s="40" t="s">
        <v>289</v>
      </c>
      <c r="FC125" s="40" t="s">
        <v>251</v>
      </c>
      <c r="FD125" s="44">
        <v>0</v>
      </c>
      <c r="FE125" s="44">
        <v>10</v>
      </c>
      <c r="FF125" s="44">
        <v>22</v>
      </c>
      <c r="FG125" s="44">
        <v>2015</v>
      </c>
      <c r="FI125" s="40" t="s">
        <v>469</v>
      </c>
      <c r="FJ125" s="44">
        <v>0</v>
      </c>
      <c r="FK125" s="44">
        <v>1.4285714285714286</v>
      </c>
      <c r="FL125" s="44">
        <v>21</v>
      </c>
      <c r="FM125" s="44"/>
      <c r="FN125" s="44">
        <v>30</v>
      </c>
      <c r="FO125"/>
      <c r="FP125" s="40" t="s">
        <v>466</v>
      </c>
      <c r="FQ125" s="44"/>
      <c r="FR125" s="44">
        <v>4</v>
      </c>
      <c r="FS125" s="44">
        <v>26</v>
      </c>
      <c r="FU125" s="274" t="s">
        <v>705</v>
      </c>
      <c r="FV125" s="274" t="s">
        <v>684</v>
      </c>
      <c r="FW125" s="294">
        <v>0.25</v>
      </c>
      <c r="FX125" s="281">
        <v>0.2857142857142857</v>
      </c>
      <c r="FY125" s="281">
        <v>7.1428571428571425E-2</v>
      </c>
      <c r="FZ125" s="281">
        <v>14</v>
      </c>
      <c r="GA125" s="281">
        <v>2013</v>
      </c>
      <c r="GB125" s="281">
        <v>1</v>
      </c>
      <c r="GC125" s="282">
        <v>4</v>
      </c>
      <c r="GZ125" s="40" t="s">
        <v>1264</v>
      </c>
      <c r="HA125" s="44">
        <v>53</v>
      </c>
      <c r="HB125" s="44">
        <v>175</v>
      </c>
      <c r="HC125" s="44">
        <v>214</v>
      </c>
      <c r="HD125" s="44">
        <v>362</v>
      </c>
      <c r="HE125" s="44">
        <v>51</v>
      </c>
      <c r="HF125" s="44">
        <v>73</v>
      </c>
      <c r="HG125" s="44">
        <v>267</v>
      </c>
      <c r="HH125" s="44">
        <v>537</v>
      </c>
      <c r="HI125" s="44">
        <v>65</v>
      </c>
      <c r="HJ125" s="44">
        <v>0.30285714285714288</v>
      </c>
      <c r="HK125" s="44">
        <v>0.4972067039106145</v>
      </c>
      <c r="HL125" s="44">
        <v>0.69863013698630139</v>
      </c>
      <c r="HM125" s="44">
        <v>0.81538461538461537</v>
      </c>
      <c r="HN125" s="44">
        <v>2.6923076923076925</v>
      </c>
      <c r="HO125" s="44">
        <v>4.1076923076923073</v>
      </c>
      <c r="HP125" s="44">
        <v>8.2615384615384624</v>
      </c>
      <c r="HQ125" s="44">
        <v>0.7846153846153846</v>
      </c>
      <c r="HR125" s="44">
        <v>1.1230769230769231</v>
      </c>
      <c r="HS125"/>
      <c r="HT125"/>
      <c r="HU125"/>
      <c r="HV125"/>
      <c r="IR125" s="40" t="s">
        <v>742</v>
      </c>
      <c r="IS125" s="40" t="s">
        <v>536</v>
      </c>
      <c r="IT125" s="44">
        <v>0.4</v>
      </c>
      <c r="IU125" s="44">
        <v>0.33333333333333331</v>
      </c>
      <c r="IV125" s="44">
        <v>0.83333333333333337</v>
      </c>
      <c r="IW125" s="44">
        <v>18</v>
      </c>
      <c r="IX125" s="44">
        <v>2018</v>
      </c>
      <c r="IY125" s="44">
        <v>6</v>
      </c>
      <c r="IZ125" s="44">
        <v>15</v>
      </c>
      <c r="JB125" s="40" t="s">
        <v>1299</v>
      </c>
      <c r="JC125" s="40" t="s">
        <v>1292</v>
      </c>
      <c r="JD125" s="44">
        <v>0.38775510204081631</v>
      </c>
      <c r="JE125" s="44">
        <v>0.90476190476190477</v>
      </c>
      <c r="JF125" s="44">
        <v>2.3333333333333335</v>
      </c>
      <c r="JG125" s="44">
        <v>2022</v>
      </c>
      <c r="JH125" s="44">
        <v>19</v>
      </c>
      <c r="JI125" s="44">
        <v>49</v>
      </c>
      <c r="JL125" s="40" t="s">
        <v>683</v>
      </c>
      <c r="JM125" s="40" t="s">
        <v>680</v>
      </c>
      <c r="JN125" s="44">
        <v>0.30769230769230771</v>
      </c>
      <c r="JO125" s="44">
        <v>0.33333333333333331</v>
      </c>
      <c r="JP125" s="44">
        <v>1.0833333333333333</v>
      </c>
      <c r="JQ125" s="44">
        <v>2014</v>
      </c>
      <c r="JR125" s="44">
        <v>12</v>
      </c>
      <c r="JS125" s="44">
        <v>4</v>
      </c>
      <c r="JT125" s="44">
        <v>13</v>
      </c>
      <c r="JV125" s="40" t="s">
        <v>972</v>
      </c>
      <c r="JW125" s="40" t="s">
        <v>969</v>
      </c>
      <c r="JX125" s="44">
        <v>0.4854368932038835</v>
      </c>
      <c r="JY125" s="44">
        <v>2.0833333333333335</v>
      </c>
      <c r="JZ125" s="44">
        <v>4.291666666666667</v>
      </c>
      <c r="KA125" s="44">
        <v>1998</v>
      </c>
      <c r="KB125" s="44">
        <v>50</v>
      </c>
      <c r="KC125" s="44">
        <v>103</v>
      </c>
      <c r="KF125" s="40" t="s">
        <v>468</v>
      </c>
      <c r="KG125" s="61">
        <v>0.5</v>
      </c>
      <c r="KH125" s="44">
        <v>26</v>
      </c>
      <c r="KJ125"/>
      <c r="KK125"/>
      <c r="KL125"/>
      <c r="KM125"/>
      <c r="KN125"/>
      <c r="KO125"/>
      <c r="KQ125"/>
      <c r="KR125"/>
      <c r="KS125"/>
      <c r="KT125"/>
      <c r="KU125"/>
      <c r="KV125"/>
      <c r="KX125"/>
      <c r="KY125"/>
      <c r="KZ125"/>
      <c r="LA125"/>
      <c r="LB125"/>
      <c r="LC125"/>
      <c r="LD125"/>
    </row>
    <row r="126" spans="1:316" ht="15">
      <c r="A126" s="74" t="s">
        <v>319</v>
      </c>
      <c r="B126" s="74">
        <v>2011</v>
      </c>
      <c r="C126" s="74">
        <v>2013</v>
      </c>
      <c r="D126" s="89" t="str">
        <f t="shared" si="18"/>
        <v>Ty Beck, 2013</v>
      </c>
      <c r="E126" s="89" t="str">
        <f t="shared" si="19"/>
        <v>Ty Beck, 2013-2011</v>
      </c>
      <c r="F126" s="74">
        <v>15</v>
      </c>
      <c r="G126" s="74">
        <v>4</v>
      </c>
      <c r="H126" s="74">
        <v>13</v>
      </c>
      <c r="I126" s="75">
        <f t="shared" si="24"/>
        <v>0.30769230769230771</v>
      </c>
      <c r="J126" s="74">
        <v>9</v>
      </c>
      <c r="K126" s="74">
        <v>15</v>
      </c>
      <c r="L126" s="75">
        <f t="shared" si="25"/>
        <v>0.6</v>
      </c>
      <c r="M126" s="74">
        <v>4</v>
      </c>
      <c r="N126" s="74">
        <v>4</v>
      </c>
      <c r="O126" s="75">
        <f t="shared" si="26"/>
        <v>1</v>
      </c>
      <c r="P126" s="74">
        <v>34</v>
      </c>
      <c r="Q126" s="74">
        <v>5</v>
      </c>
      <c r="R126" s="74">
        <v>10</v>
      </c>
      <c r="S126" s="74">
        <v>15</v>
      </c>
      <c r="T126" s="74">
        <v>6</v>
      </c>
      <c r="U126" s="74">
        <v>9</v>
      </c>
      <c r="V126" s="74">
        <v>1</v>
      </c>
      <c r="W126" s="74">
        <v>30</v>
      </c>
      <c r="X126" s="74">
        <v>4</v>
      </c>
      <c r="Y126" s="76">
        <f t="shared" si="27"/>
        <v>2.2666666666666666</v>
      </c>
      <c r="Z126" s="76">
        <f t="shared" si="28"/>
        <v>0.33333333333333331</v>
      </c>
      <c r="AA126" s="76">
        <f t="shared" si="29"/>
        <v>0.66666666666666663</v>
      </c>
      <c r="AB126" s="76">
        <f t="shared" si="30"/>
        <v>1</v>
      </c>
      <c r="AC126" s="76">
        <f t="shared" si="31"/>
        <v>0.4</v>
      </c>
      <c r="AD126" s="76">
        <f t="shared" si="32"/>
        <v>0.6</v>
      </c>
      <c r="AE126" s="76">
        <f t="shared" si="33"/>
        <v>6.6666666666666666E-2</v>
      </c>
      <c r="AF126" s="76">
        <f t="shared" si="34"/>
        <v>2</v>
      </c>
      <c r="AG126" s="76">
        <f t="shared" si="35"/>
        <v>0.26666666666666666</v>
      </c>
      <c r="AH126" s="69">
        <f t="shared" si="20"/>
        <v>0.8666666666666667</v>
      </c>
      <c r="AI126" s="69">
        <f t="shared" si="21"/>
        <v>0.26666666666666666</v>
      </c>
      <c r="AJ126" s="70">
        <f t="shared" si="22"/>
        <v>0.4642857142857143</v>
      </c>
      <c r="AK126" s="69">
        <f t="shared" si="23"/>
        <v>1.8666666666666667</v>
      </c>
      <c r="AM126" s="40" t="s">
        <v>1107</v>
      </c>
      <c r="AN126" s="40" t="s">
        <v>1098</v>
      </c>
      <c r="AO126" s="61">
        <v>5.1304347826086953</v>
      </c>
      <c r="AP126" s="62">
        <v>0.48888888888888887</v>
      </c>
      <c r="AQ126" s="62">
        <v>0.61224489795918369</v>
      </c>
      <c r="AR126" s="44">
        <v>23</v>
      </c>
      <c r="AS126" s="44">
        <v>1994</v>
      </c>
      <c r="AU126" s="40" t="s">
        <v>1064</v>
      </c>
      <c r="AV126" s="40" t="s">
        <v>1000</v>
      </c>
      <c r="AW126" s="44">
        <v>111</v>
      </c>
      <c r="AX126" s="44">
        <v>0.33050847457627119</v>
      </c>
      <c r="AY126" s="44">
        <v>0.90909090909090906</v>
      </c>
      <c r="AZ126" s="44">
        <v>19</v>
      </c>
      <c r="BA126" s="44">
        <v>1995</v>
      </c>
      <c r="BC126" s="40" t="s">
        <v>1182</v>
      </c>
      <c r="BD126" s="44">
        <v>0.29032258064516131</v>
      </c>
      <c r="BE126" s="44">
        <v>0.4</v>
      </c>
      <c r="BF126" s="44">
        <v>0.5</v>
      </c>
      <c r="BG126" s="44">
        <v>31</v>
      </c>
      <c r="BH126" s="44">
        <v>9</v>
      </c>
      <c r="BJ126" s="40" t="s">
        <v>681</v>
      </c>
      <c r="BK126" s="44">
        <v>5</v>
      </c>
      <c r="BL126" s="44">
        <v>0.22222222222222221</v>
      </c>
      <c r="BM126" s="44">
        <v>0.2</v>
      </c>
      <c r="BN126" s="44">
        <v>13</v>
      </c>
      <c r="BP126" s="40" t="s">
        <v>738</v>
      </c>
      <c r="BQ126" s="40" t="s">
        <v>131</v>
      </c>
      <c r="BR126" s="44">
        <v>3</v>
      </c>
      <c r="BS126" s="44">
        <v>0.8928571428571429</v>
      </c>
      <c r="BT126" s="44">
        <v>2.1071428571428572</v>
      </c>
      <c r="BU126" s="44">
        <v>28</v>
      </c>
      <c r="BV126" s="44">
        <v>2018</v>
      </c>
      <c r="BX126" s="40" t="s">
        <v>485</v>
      </c>
      <c r="BY126" s="40" t="s">
        <v>472</v>
      </c>
      <c r="BZ126" s="44">
        <v>66</v>
      </c>
      <c r="CA126" s="44">
        <v>19</v>
      </c>
      <c r="CB126" s="44">
        <v>47</v>
      </c>
      <c r="CC126" s="44">
        <v>24</v>
      </c>
      <c r="CD126" s="44">
        <v>2009</v>
      </c>
      <c r="CF126" s="40" t="s">
        <v>336</v>
      </c>
      <c r="CG126" s="44">
        <v>0.17647058823529413</v>
      </c>
      <c r="CH126" s="44">
        <v>0.17647058823529413</v>
      </c>
      <c r="CI126" s="44">
        <v>0</v>
      </c>
      <c r="CJ126" s="44">
        <v>17</v>
      </c>
      <c r="CK126" s="44">
        <v>3</v>
      </c>
      <c r="CL126" s="44">
        <v>3</v>
      </c>
      <c r="CM126" s="44">
        <v>0</v>
      </c>
      <c r="CO126" s="40" t="s">
        <v>356</v>
      </c>
      <c r="CP126" s="44">
        <v>4</v>
      </c>
      <c r="CQ126" s="44">
        <v>2</v>
      </c>
      <c r="CR126" s="44">
        <v>2</v>
      </c>
      <c r="CS126" s="44">
        <v>43</v>
      </c>
      <c r="CU126" s="40" t="s">
        <v>326</v>
      </c>
      <c r="CV126" s="40" t="s">
        <v>304</v>
      </c>
      <c r="CW126" s="44">
        <v>1.2068965517241379</v>
      </c>
      <c r="CX126" s="44">
        <v>1.5172413793103448</v>
      </c>
      <c r="CY126" s="44">
        <v>29</v>
      </c>
      <c r="CZ126" s="44">
        <v>2013</v>
      </c>
      <c r="DB126" s="40" t="s">
        <v>1039</v>
      </c>
      <c r="DC126" s="40" t="s">
        <v>1003</v>
      </c>
      <c r="DD126" s="44">
        <v>27</v>
      </c>
      <c r="DE126" s="44">
        <v>52</v>
      </c>
      <c r="DF126" s="44">
        <v>22</v>
      </c>
      <c r="DG126" s="44">
        <v>1996</v>
      </c>
      <c r="DI126" s="40" t="s">
        <v>680</v>
      </c>
      <c r="DJ126" s="44">
        <v>8.3333333333333329E-2</v>
      </c>
      <c r="DK126" s="44">
        <v>0.66666666666666663</v>
      </c>
      <c r="DL126" s="44">
        <v>12</v>
      </c>
      <c r="DM126" s="44">
        <v>1</v>
      </c>
      <c r="DN126" s="44">
        <v>8</v>
      </c>
      <c r="DP126" s="40" t="s">
        <v>944</v>
      </c>
      <c r="DQ126" s="44">
        <v>2</v>
      </c>
      <c r="DR126" s="44">
        <v>3</v>
      </c>
      <c r="DS126" s="44">
        <v>11</v>
      </c>
      <c r="DU126" s="40" t="s">
        <v>254</v>
      </c>
      <c r="DV126" s="40" t="s">
        <v>132</v>
      </c>
      <c r="DW126" s="44">
        <v>1.1111111111111112</v>
      </c>
      <c r="DX126" s="44">
        <v>2.2962962962962963</v>
      </c>
      <c r="DY126" s="44">
        <v>27</v>
      </c>
      <c r="DZ126" s="44">
        <v>2016</v>
      </c>
      <c r="EB126" s="40" t="s">
        <v>371</v>
      </c>
      <c r="EC126" s="40" t="s">
        <v>330</v>
      </c>
      <c r="ED126" s="44">
        <v>24</v>
      </c>
      <c r="EE126" s="44">
        <v>1</v>
      </c>
      <c r="EF126" s="44">
        <v>11</v>
      </c>
      <c r="EG126" s="44">
        <v>2011</v>
      </c>
      <c r="EI126" s="40" t="s">
        <v>1128</v>
      </c>
      <c r="EJ126" s="44">
        <v>6.6666666666666666E-2</v>
      </c>
      <c r="EK126" s="44">
        <v>0</v>
      </c>
      <c r="EL126" s="44">
        <v>15</v>
      </c>
      <c r="EM126" s="44">
        <v>1</v>
      </c>
      <c r="EN126" s="44"/>
      <c r="EP126" s="40" t="s">
        <v>280</v>
      </c>
      <c r="EQ126" s="44">
        <v>1</v>
      </c>
      <c r="ER126" s="44">
        <v>9</v>
      </c>
      <c r="ES126" s="44">
        <v>17</v>
      </c>
      <c r="ET126"/>
      <c r="EU126" s="40" t="s">
        <v>1105</v>
      </c>
      <c r="EV126" s="40" t="s">
        <v>1060</v>
      </c>
      <c r="EW126" s="44">
        <v>0</v>
      </c>
      <c r="EX126" s="44">
        <v>0</v>
      </c>
      <c r="EY126" s="44">
        <v>20</v>
      </c>
      <c r="EZ126" s="44">
        <v>1994</v>
      </c>
      <c r="FB126" s="40" t="s">
        <v>1103</v>
      </c>
      <c r="FC126" s="40" t="s">
        <v>1030</v>
      </c>
      <c r="FD126" s="44"/>
      <c r="FE126" s="44"/>
      <c r="FF126" s="44">
        <v>22</v>
      </c>
      <c r="FG126" s="44">
        <v>1994</v>
      </c>
      <c r="FI126" s="40" t="s">
        <v>963</v>
      </c>
      <c r="FJ126" s="44">
        <v>0</v>
      </c>
      <c r="FK126" s="44">
        <v>0</v>
      </c>
      <c r="FL126" s="44">
        <v>24</v>
      </c>
      <c r="FM126" s="44"/>
      <c r="FN126" s="44"/>
      <c r="FO126"/>
      <c r="FP126" s="40" t="s">
        <v>969</v>
      </c>
      <c r="FQ126" s="44"/>
      <c r="FR126" s="44"/>
      <c r="FS126" s="44">
        <v>24</v>
      </c>
      <c r="FU126" s="274" t="s">
        <v>492</v>
      </c>
      <c r="FV126" s="274" t="s">
        <v>472</v>
      </c>
      <c r="FW126" s="294">
        <v>0.25</v>
      </c>
      <c r="FX126" s="281">
        <v>0.33333333333333331</v>
      </c>
      <c r="FY126" s="281">
        <v>8.3333333333333329E-2</v>
      </c>
      <c r="FZ126" s="281">
        <v>12</v>
      </c>
      <c r="GA126" s="281">
        <v>2007</v>
      </c>
      <c r="GB126" s="281">
        <v>1</v>
      </c>
      <c r="GC126" s="282">
        <v>4</v>
      </c>
      <c r="GZ126" s="40" t="s">
        <v>1262</v>
      </c>
      <c r="HA126" s="44">
        <v>34</v>
      </c>
      <c r="HB126" s="44">
        <v>102</v>
      </c>
      <c r="HC126" s="44">
        <v>133</v>
      </c>
      <c r="HD126" s="44">
        <v>245</v>
      </c>
      <c r="HE126" s="44">
        <v>74</v>
      </c>
      <c r="HF126" s="44">
        <v>117</v>
      </c>
      <c r="HG126" s="44">
        <v>167</v>
      </c>
      <c r="HH126" s="44">
        <v>347</v>
      </c>
      <c r="HI126" s="44">
        <v>64</v>
      </c>
      <c r="HJ126" s="44">
        <v>0.33333333333333331</v>
      </c>
      <c r="HK126" s="44">
        <v>0.48126801152737753</v>
      </c>
      <c r="HL126" s="44">
        <v>0.63247863247863245</v>
      </c>
      <c r="HM126" s="44">
        <v>0.53125</v>
      </c>
      <c r="HN126" s="44">
        <v>1.59375</v>
      </c>
      <c r="HO126" s="44">
        <v>2.609375</v>
      </c>
      <c r="HP126" s="44">
        <v>5.421875</v>
      </c>
      <c r="HQ126" s="44">
        <v>1.15625</v>
      </c>
      <c r="HR126" s="44">
        <v>1.828125</v>
      </c>
      <c r="HS126"/>
      <c r="HT126"/>
      <c r="HU126"/>
      <c r="HV126"/>
      <c r="IR126" s="40" t="s">
        <v>1057</v>
      </c>
      <c r="IS126" s="40" t="s">
        <v>1029</v>
      </c>
      <c r="IT126" s="44">
        <v>0.4</v>
      </c>
      <c r="IU126" s="44">
        <v>2.4545454545454546</v>
      </c>
      <c r="IV126" s="44">
        <v>6.1363636363636367</v>
      </c>
      <c r="IW126" s="44">
        <v>22</v>
      </c>
      <c r="IX126" s="44">
        <v>1995</v>
      </c>
      <c r="IY126" s="44">
        <v>54</v>
      </c>
      <c r="IZ126" s="44">
        <v>135</v>
      </c>
      <c r="JB126" s="40" t="s">
        <v>1159</v>
      </c>
      <c r="JC126" s="40" t="s">
        <v>1126</v>
      </c>
      <c r="JD126" s="44">
        <v>0.38766519823788548</v>
      </c>
      <c r="JE126" s="44">
        <v>4.1904761904761907</v>
      </c>
      <c r="JF126" s="44">
        <v>10.80952380952381</v>
      </c>
      <c r="JG126" s="44">
        <v>1992</v>
      </c>
      <c r="JH126" s="44">
        <v>88</v>
      </c>
      <c r="JI126" s="44">
        <v>227</v>
      </c>
      <c r="JL126" s="40" t="s">
        <v>682</v>
      </c>
      <c r="JM126" s="40" t="s">
        <v>681</v>
      </c>
      <c r="JN126" s="44">
        <v>0.2</v>
      </c>
      <c r="JO126" s="44">
        <v>7.6923076923076927E-2</v>
      </c>
      <c r="JP126" s="44">
        <v>0.38461538461538464</v>
      </c>
      <c r="JQ126" s="44">
        <v>2014</v>
      </c>
      <c r="JR126" s="44">
        <v>13</v>
      </c>
      <c r="JS126" s="44">
        <v>1</v>
      </c>
      <c r="JT126" s="44">
        <v>5</v>
      </c>
      <c r="JV126" s="40" t="s">
        <v>1058</v>
      </c>
      <c r="JW126" s="40" t="s">
        <v>1030</v>
      </c>
      <c r="JX126" s="44">
        <v>0.48333333333333334</v>
      </c>
      <c r="JY126" s="44">
        <v>2.6363636363636362</v>
      </c>
      <c r="JZ126" s="44">
        <v>5.4545454545454541</v>
      </c>
      <c r="KA126" s="44">
        <v>1995</v>
      </c>
      <c r="KB126" s="44">
        <v>58</v>
      </c>
      <c r="KC126" s="44">
        <v>120</v>
      </c>
      <c r="KF126" s="40" t="s">
        <v>1352</v>
      </c>
      <c r="KG126" s="61">
        <v>0.41176470588235292</v>
      </c>
      <c r="KH126" s="44">
        <v>17</v>
      </c>
      <c r="KJ126"/>
      <c r="KK126"/>
      <c r="KL126"/>
      <c r="KM126"/>
      <c r="KN126"/>
      <c r="KO126"/>
      <c r="KQ126"/>
      <c r="KR126"/>
      <c r="KS126"/>
      <c r="KT126"/>
      <c r="KU126"/>
      <c r="KV126"/>
      <c r="KX126"/>
      <c r="KY126"/>
      <c r="KZ126"/>
      <c r="LA126"/>
      <c r="LB126"/>
      <c r="LC126"/>
      <c r="LD126"/>
    </row>
    <row r="127" spans="1:316" ht="15">
      <c r="A127" s="74" t="s">
        <v>463</v>
      </c>
      <c r="B127" s="74">
        <v>2011</v>
      </c>
      <c r="C127" s="74">
        <v>2011</v>
      </c>
      <c r="D127" s="89" t="str">
        <f t="shared" si="18"/>
        <v>Trevor Gudgel, 2011</v>
      </c>
      <c r="E127" s="89" t="str">
        <f t="shared" si="19"/>
        <v>Trevor Gudgel, 2011-2011</v>
      </c>
      <c r="F127" s="74">
        <v>7</v>
      </c>
      <c r="G127" s="74"/>
      <c r="H127" s="74">
        <v>3</v>
      </c>
      <c r="I127" s="75">
        <f t="shared" si="24"/>
        <v>0</v>
      </c>
      <c r="J127" s="74">
        <v>10</v>
      </c>
      <c r="K127" s="74">
        <v>27</v>
      </c>
      <c r="L127" s="75">
        <f t="shared" si="25"/>
        <v>0.37037037037037035</v>
      </c>
      <c r="M127" s="74">
        <v>9</v>
      </c>
      <c r="N127" s="74">
        <v>19</v>
      </c>
      <c r="O127" s="75">
        <f t="shared" si="26"/>
        <v>0.47368421052631576</v>
      </c>
      <c r="P127" s="74">
        <v>29</v>
      </c>
      <c r="Q127" s="74">
        <v>1</v>
      </c>
      <c r="R127" s="74">
        <v>14</v>
      </c>
      <c r="S127" s="74">
        <v>15</v>
      </c>
      <c r="T127" s="74">
        <v>1</v>
      </c>
      <c r="U127" s="74">
        <v>7</v>
      </c>
      <c r="V127" s="74"/>
      <c r="W127" s="74">
        <v>23</v>
      </c>
      <c r="X127" s="74">
        <v>2</v>
      </c>
      <c r="Y127" s="76">
        <f t="shared" si="27"/>
        <v>4.1428571428571432</v>
      </c>
      <c r="Z127" s="76">
        <f t="shared" si="28"/>
        <v>0.14285714285714285</v>
      </c>
      <c r="AA127" s="76">
        <f t="shared" si="29"/>
        <v>2</v>
      </c>
      <c r="AB127" s="76">
        <f t="shared" si="30"/>
        <v>2.1428571428571428</v>
      </c>
      <c r="AC127" s="76">
        <f t="shared" si="31"/>
        <v>0.14285714285714285</v>
      </c>
      <c r="AD127" s="76">
        <f t="shared" si="32"/>
        <v>1</v>
      </c>
      <c r="AE127" s="76">
        <f t="shared" si="33"/>
        <v>0</v>
      </c>
      <c r="AF127" s="76">
        <f t="shared" si="34"/>
        <v>3.2857142857142856</v>
      </c>
      <c r="AG127" s="76">
        <f t="shared" si="35"/>
        <v>0.2857142857142857</v>
      </c>
      <c r="AH127" s="69">
        <f t="shared" si="20"/>
        <v>0.42857142857142855</v>
      </c>
      <c r="AI127" s="69">
        <f t="shared" si="21"/>
        <v>2.7142857142857144</v>
      </c>
      <c r="AJ127" s="70">
        <f t="shared" si="22"/>
        <v>0.33333333333333331</v>
      </c>
      <c r="AK127" s="69">
        <f t="shared" si="23"/>
        <v>4.2857142857142856</v>
      </c>
      <c r="AM127" s="40" t="s">
        <v>327</v>
      </c>
      <c r="AN127" s="40" t="s">
        <v>278</v>
      </c>
      <c r="AO127" s="61">
        <v>5.1034482758620694</v>
      </c>
      <c r="AP127" s="62">
        <v>0.4050632911392405</v>
      </c>
      <c r="AQ127" s="62">
        <v>0.48780487804878048</v>
      </c>
      <c r="AR127" s="44">
        <v>29</v>
      </c>
      <c r="AS127" s="44">
        <v>2013</v>
      </c>
      <c r="AU127" s="40" t="s">
        <v>258</v>
      </c>
      <c r="AV127" s="40" t="s">
        <v>250</v>
      </c>
      <c r="AW127" s="44">
        <v>111</v>
      </c>
      <c r="AX127" s="44">
        <v>0.38524590163934425</v>
      </c>
      <c r="AY127" s="44">
        <v>0.45945945945945948</v>
      </c>
      <c r="AZ127" s="44">
        <v>27</v>
      </c>
      <c r="BA127" s="44">
        <v>2016</v>
      </c>
      <c r="BC127" s="40" t="s">
        <v>752</v>
      </c>
      <c r="BD127" s="44">
        <v>0.23529411764705882</v>
      </c>
      <c r="BE127" s="44">
        <v>0.22222222222222221</v>
      </c>
      <c r="BF127" s="44" t="e">
        <v>#DIV/0!</v>
      </c>
      <c r="BG127" s="44">
        <v>17</v>
      </c>
      <c r="BH127" s="44">
        <v>4</v>
      </c>
      <c r="BJ127" s="40" t="s">
        <v>687</v>
      </c>
      <c r="BK127" s="44">
        <v>5</v>
      </c>
      <c r="BL127" s="44" t="e">
        <v>#DIV/0!</v>
      </c>
      <c r="BM127" s="44" t="e">
        <v>#DIV/0!</v>
      </c>
      <c r="BN127" s="44">
        <v>30</v>
      </c>
      <c r="BP127" s="40" t="s">
        <v>1283</v>
      </c>
      <c r="BQ127" s="40" t="s">
        <v>794</v>
      </c>
      <c r="BR127" s="44">
        <v>2.9629629629629628</v>
      </c>
      <c r="BS127" s="44">
        <v>1.2592592592592593</v>
      </c>
      <c r="BT127" s="44">
        <v>1.7037037037037037</v>
      </c>
      <c r="BU127" s="44">
        <v>27</v>
      </c>
      <c r="BV127" s="44">
        <v>2022</v>
      </c>
      <c r="BX127" s="40" t="s">
        <v>1010</v>
      </c>
      <c r="BY127" s="40" t="s">
        <v>964</v>
      </c>
      <c r="BZ127" s="44">
        <v>65</v>
      </c>
      <c r="CA127" s="44">
        <v>9</v>
      </c>
      <c r="CB127" s="44">
        <v>56</v>
      </c>
      <c r="CC127" s="44">
        <v>23</v>
      </c>
      <c r="CD127" s="44">
        <v>1997</v>
      </c>
      <c r="CF127" s="40" t="s">
        <v>1355</v>
      </c>
      <c r="CG127" s="44">
        <v>0.15384615384615385</v>
      </c>
      <c r="CH127" s="44">
        <v>7.6923076923076927E-2</v>
      </c>
      <c r="CI127" s="44">
        <v>7.6923076923076927E-2</v>
      </c>
      <c r="CJ127" s="44">
        <v>13</v>
      </c>
      <c r="CK127" s="44">
        <v>2</v>
      </c>
      <c r="CL127" s="44">
        <v>1</v>
      </c>
      <c r="CM127" s="44">
        <v>1</v>
      </c>
      <c r="CO127" s="40" t="s">
        <v>1182</v>
      </c>
      <c r="CP127" s="44">
        <v>3</v>
      </c>
      <c r="CQ127" s="44"/>
      <c r="CR127" s="44">
        <v>3</v>
      </c>
      <c r="CS127" s="44">
        <v>31</v>
      </c>
      <c r="CU127" s="40" t="s">
        <v>329</v>
      </c>
      <c r="CV127" s="40" t="s">
        <v>330</v>
      </c>
      <c r="CW127" s="44">
        <v>1.1851851851851851</v>
      </c>
      <c r="CX127" s="44">
        <v>2.5185185185185186</v>
      </c>
      <c r="CY127" s="44">
        <v>27</v>
      </c>
      <c r="CZ127" s="44">
        <v>2013</v>
      </c>
      <c r="DB127" s="40" t="s">
        <v>1152</v>
      </c>
      <c r="DC127" s="40" t="s">
        <v>1153</v>
      </c>
      <c r="DD127" s="44">
        <v>27</v>
      </c>
      <c r="DE127" s="44">
        <v>31</v>
      </c>
      <c r="DF127" s="44">
        <v>21</v>
      </c>
      <c r="DG127" s="44">
        <v>1992</v>
      </c>
      <c r="DI127" s="40" t="s">
        <v>1355</v>
      </c>
      <c r="DJ127" s="44">
        <v>7.6923076923076927E-2</v>
      </c>
      <c r="DK127" s="44">
        <v>0.46153846153846156</v>
      </c>
      <c r="DL127" s="44">
        <v>13</v>
      </c>
      <c r="DM127" s="44">
        <v>1</v>
      </c>
      <c r="DN127" s="44">
        <v>6</v>
      </c>
      <c r="DP127" s="40" t="s">
        <v>1352</v>
      </c>
      <c r="DQ127" s="44">
        <v>1</v>
      </c>
      <c r="DR127" s="44">
        <v>6</v>
      </c>
      <c r="DS127" s="44">
        <v>17</v>
      </c>
      <c r="DU127" s="40" t="s">
        <v>740</v>
      </c>
      <c r="DV127" s="40" t="s">
        <v>732</v>
      </c>
      <c r="DW127" s="44">
        <v>1.1071428571428572</v>
      </c>
      <c r="DX127" s="44">
        <v>2.1071428571428572</v>
      </c>
      <c r="DY127" s="44">
        <v>28</v>
      </c>
      <c r="DZ127" s="44">
        <v>2018</v>
      </c>
      <c r="EB127" s="40" t="s">
        <v>310</v>
      </c>
      <c r="EC127" s="40" t="s">
        <v>250</v>
      </c>
      <c r="ED127" s="44">
        <v>24</v>
      </c>
      <c r="EE127" s="44">
        <v>50</v>
      </c>
      <c r="EF127" s="44">
        <v>30</v>
      </c>
      <c r="EG127" s="44">
        <v>2014</v>
      </c>
      <c r="EI127" s="40" t="s">
        <v>280</v>
      </c>
      <c r="EJ127" s="44">
        <v>5.8823529411764705E-2</v>
      </c>
      <c r="EK127" s="44">
        <v>0.52941176470588236</v>
      </c>
      <c r="EL127" s="44">
        <v>17</v>
      </c>
      <c r="EM127" s="44">
        <v>1</v>
      </c>
      <c r="EN127" s="44">
        <v>9</v>
      </c>
      <c r="EP127" s="40" t="s">
        <v>1352</v>
      </c>
      <c r="EQ127" s="44">
        <v>1</v>
      </c>
      <c r="ER127" s="44">
        <v>6</v>
      </c>
      <c r="ES127" s="44">
        <v>17</v>
      </c>
      <c r="ET127"/>
      <c r="EU127" s="40" t="s">
        <v>929</v>
      </c>
      <c r="EV127" s="40" t="s">
        <v>279</v>
      </c>
      <c r="EW127" s="44">
        <v>0</v>
      </c>
      <c r="EX127" s="44">
        <v>3.3333333333333333E-2</v>
      </c>
      <c r="EY127" s="44">
        <v>30</v>
      </c>
      <c r="EZ127" s="44">
        <v>2012</v>
      </c>
      <c r="FB127" s="40" t="s">
        <v>927</v>
      </c>
      <c r="FC127" s="40" t="s">
        <v>356</v>
      </c>
      <c r="FD127" s="44"/>
      <c r="FE127" s="44"/>
      <c r="FF127" s="44">
        <v>30</v>
      </c>
      <c r="FG127" s="44">
        <v>2012</v>
      </c>
      <c r="FI127" s="40" t="s">
        <v>1355</v>
      </c>
      <c r="FJ127" s="44">
        <v>0</v>
      </c>
      <c r="FK127" s="44">
        <v>0.30769230769230771</v>
      </c>
      <c r="FL127" s="44">
        <v>13</v>
      </c>
      <c r="FM127" s="44"/>
      <c r="FN127" s="44">
        <v>4</v>
      </c>
      <c r="FO127"/>
      <c r="FP127" s="40" t="s">
        <v>330</v>
      </c>
      <c r="FQ127" s="44">
        <v>0</v>
      </c>
      <c r="FR127" s="44">
        <v>39</v>
      </c>
      <c r="FS127" s="44">
        <v>78</v>
      </c>
      <c r="FU127" s="274" t="s">
        <v>541</v>
      </c>
      <c r="FV127" s="274" t="s">
        <v>134</v>
      </c>
      <c r="FW127" s="294">
        <v>0.25</v>
      </c>
      <c r="FX127" s="281">
        <v>0.4</v>
      </c>
      <c r="FY127" s="281">
        <v>0.1</v>
      </c>
      <c r="FZ127" s="281">
        <v>20</v>
      </c>
      <c r="GA127" s="281">
        <v>2017</v>
      </c>
      <c r="GB127" s="281">
        <v>2</v>
      </c>
      <c r="GC127" s="282">
        <v>8</v>
      </c>
      <c r="GZ127" s="40" t="s">
        <v>1266</v>
      </c>
      <c r="HA127" s="44">
        <v>32</v>
      </c>
      <c r="HB127" s="44">
        <v>115</v>
      </c>
      <c r="HC127" s="44">
        <v>104</v>
      </c>
      <c r="HD127" s="44">
        <v>205</v>
      </c>
      <c r="HE127" s="44">
        <v>48</v>
      </c>
      <c r="HF127" s="44">
        <v>87</v>
      </c>
      <c r="HG127" s="44">
        <v>136</v>
      </c>
      <c r="HH127" s="44">
        <v>320</v>
      </c>
      <c r="HI127" s="44">
        <v>60</v>
      </c>
      <c r="HJ127" s="44">
        <v>0.27826086956521739</v>
      </c>
      <c r="HK127" s="44">
        <v>0.42499999999999999</v>
      </c>
      <c r="HL127" s="44">
        <v>0.55172413793103448</v>
      </c>
      <c r="HM127" s="44">
        <v>0.53333333333333333</v>
      </c>
      <c r="HN127" s="44">
        <v>1.9166666666666667</v>
      </c>
      <c r="HO127" s="44">
        <v>2.2666666666666666</v>
      </c>
      <c r="HP127" s="44">
        <v>5.333333333333333</v>
      </c>
      <c r="HQ127" s="44">
        <v>0.8</v>
      </c>
      <c r="HR127" s="44">
        <v>1.45</v>
      </c>
      <c r="HS127"/>
      <c r="HT127"/>
      <c r="HU127"/>
      <c r="HV127"/>
      <c r="IR127" s="40" t="s">
        <v>743</v>
      </c>
      <c r="IS127" s="40" t="s">
        <v>539</v>
      </c>
      <c r="IT127" s="44">
        <v>0.4</v>
      </c>
      <c r="IU127" s="44">
        <v>0.31578947368421051</v>
      </c>
      <c r="IV127" s="44">
        <v>0.78947368421052633</v>
      </c>
      <c r="IW127" s="44">
        <v>19</v>
      </c>
      <c r="IX127" s="44">
        <v>2018</v>
      </c>
      <c r="IY127" s="44">
        <v>6</v>
      </c>
      <c r="IZ127" s="44">
        <v>15</v>
      </c>
      <c r="JB127" s="40" t="s">
        <v>1220</v>
      </c>
      <c r="JC127" s="40" t="s">
        <v>1214</v>
      </c>
      <c r="JD127" s="44">
        <v>0.38709677419354838</v>
      </c>
      <c r="JE127" s="44">
        <v>1.0909090909090908</v>
      </c>
      <c r="JF127" s="44">
        <v>2.8181818181818183</v>
      </c>
      <c r="JG127" s="44">
        <v>2020</v>
      </c>
      <c r="JH127" s="44">
        <v>24</v>
      </c>
      <c r="JI127" s="44">
        <v>62</v>
      </c>
      <c r="JL127" s="40" t="s">
        <v>685</v>
      </c>
      <c r="JM127" s="40" t="s">
        <v>684</v>
      </c>
      <c r="JN127" s="44">
        <v>0.3</v>
      </c>
      <c r="JO127" s="44">
        <v>0.23076923076923078</v>
      </c>
      <c r="JP127" s="44">
        <v>0.76923076923076927</v>
      </c>
      <c r="JQ127" s="44">
        <v>2015</v>
      </c>
      <c r="JR127" s="44">
        <v>13</v>
      </c>
      <c r="JS127" s="44">
        <v>3</v>
      </c>
      <c r="JT127" s="44">
        <v>10</v>
      </c>
      <c r="JV127" s="40" t="s">
        <v>286</v>
      </c>
      <c r="JW127" s="40" t="s">
        <v>132</v>
      </c>
      <c r="JX127" s="44">
        <v>0.48275862068965519</v>
      </c>
      <c r="JY127" s="44">
        <v>0.58333333333333337</v>
      </c>
      <c r="JZ127" s="44">
        <v>1.2083333333333333</v>
      </c>
      <c r="KA127" s="44">
        <v>2015</v>
      </c>
      <c r="KB127" s="44">
        <v>14</v>
      </c>
      <c r="KC127" s="44">
        <v>29</v>
      </c>
      <c r="KF127" s="40" t="s">
        <v>681</v>
      </c>
      <c r="KG127" s="61">
        <v>0.38461538461538464</v>
      </c>
      <c r="KH127" s="44">
        <v>13</v>
      </c>
      <c r="KJ127"/>
      <c r="KK127"/>
      <c r="KL127"/>
      <c r="KM127"/>
      <c r="KN127"/>
      <c r="KO127"/>
      <c r="KQ127"/>
      <c r="KR127"/>
      <c r="KS127"/>
      <c r="KT127"/>
      <c r="KU127"/>
      <c r="KV127"/>
      <c r="KX127"/>
      <c r="KY127"/>
      <c r="KZ127"/>
      <c r="LA127"/>
      <c r="LB127"/>
      <c r="LC127"/>
      <c r="LD127"/>
    </row>
    <row r="128" spans="1:316" ht="15">
      <c r="A128" s="74" t="s">
        <v>358</v>
      </c>
      <c r="B128" s="74">
        <v>2010</v>
      </c>
      <c r="C128" s="74">
        <v>2011</v>
      </c>
      <c r="D128" s="89" t="str">
        <f t="shared" si="18"/>
        <v>Derek Lougee, 2011</v>
      </c>
      <c r="E128" s="89" t="str">
        <f t="shared" si="19"/>
        <v>Derek Lougee, 2011-2010</v>
      </c>
      <c r="F128" s="74">
        <v>17</v>
      </c>
      <c r="G128" s="74">
        <v>21</v>
      </c>
      <c r="H128" s="74">
        <v>104</v>
      </c>
      <c r="I128" s="75">
        <f t="shared" si="24"/>
        <v>0.20192307692307693</v>
      </c>
      <c r="J128" s="74">
        <v>73</v>
      </c>
      <c r="K128" s="74">
        <v>223</v>
      </c>
      <c r="L128" s="75">
        <f t="shared" si="25"/>
        <v>0.3273542600896861</v>
      </c>
      <c r="M128" s="74">
        <v>74</v>
      </c>
      <c r="N128" s="74">
        <v>122</v>
      </c>
      <c r="O128" s="75">
        <f t="shared" si="26"/>
        <v>0.60655737704918034</v>
      </c>
      <c r="P128" s="74">
        <v>283</v>
      </c>
      <c r="Q128" s="74">
        <v>27</v>
      </c>
      <c r="R128" s="74">
        <v>76</v>
      </c>
      <c r="S128" s="74">
        <v>103</v>
      </c>
      <c r="T128" s="74">
        <v>37</v>
      </c>
      <c r="U128" s="74">
        <v>43</v>
      </c>
      <c r="V128" s="74">
        <v>7</v>
      </c>
      <c r="W128" s="74">
        <v>66</v>
      </c>
      <c r="X128" s="74">
        <v>51</v>
      </c>
      <c r="Y128" s="76">
        <f t="shared" si="27"/>
        <v>16.647058823529413</v>
      </c>
      <c r="Z128" s="76">
        <f t="shared" si="28"/>
        <v>1.588235294117647</v>
      </c>
      <c r="AA128" s="76">
        <f t="shared" si="29"/>
        <v>4.4705882352941178</v>
      </c>
      <c r="AB128" s="76">
        <f t="shared" si="30"/>
        <v>6.0588235294117645</v>
      </c>
      <c r="AC128" s="76">
        <f t="shared" si="31"/>
        <v>2.1764705882352939</v>
      </c>
      <c r="AD128" s="76">
        <f t="shared" si="32"/>
        <v>2.5294117647058822</v>
      </c>
      <c r="AE128" s="76">
        <f t="shared" si="33"/>
        <v>0.41176470588235292</v>
      </c>
      <c r="AF128" s="76">
        <f t="shared" si="34"/>
        <v>3.8823529411764706</v>
      </c>
      <c r="AG128" s="76">
        <f t="shared" si="35"/>
        <v>3</v>
      </c>
      <c r="AH128" s="69">
        <f t="shared" si="20"/>
        <v>6.117647058823529</v>
      </c>
      <c r="AI128" s="69">
        <f t="shared" si="21"/>
        <v>7.1764705882352944</v>
      </c>
      <c r="AJ128" s="70">
        <f t="shared" si="22"/>
        <v>0.28746177370030579</v>
      </c>
      <c r="AK128" s="69">
        <f t="shared" si="23"/>
        <v>19.235294117647058</v>
      </c>
      <c r="AM128" s="40" t="s">
        <v>1013</v>
      </c>
      <c r="AN128" s="40" t="s">
        <v>998</v>
      </c>
      <c r="AO128" s="61">
        <v>5.0666666666666664</v>
      </c>
      <c r="AP128" s="62">
        <v>0.27777777777777779</v>
      </c>
      <c r="AQ128" s="62">
        <v>0.72727272727272729</v>
      </c>
      <c r="AR128" s="44">
        <v>15</v>
      </c>
      <c r="AS128" s="44">
        <v>1997</v>
      </c>
      <c r="AU128" s="40" t="s">
        <v>1009</v>
      </c>
      <c r="AV128" s="40" t="s">
        <v>968</v>
      </c>
      <c r="AW128" s="44">
        <v>111</v>
      </c>
      <c r="AX128" s="44">
        <v>0.38793103448275862</v>
      </c>
      <c r="AY128" s="44">
        <v>0.58620689655172409</v>
      </c>
      <c r="AZ128" s="44">
        <v>23</v>
      </c>
      <c r="BA128" s="44">
        <v>1997</v>
      </c>
      <c r="BC128" s="40" t="s">
        <v>941</v>
      </c>
      <c r="BD128" s="44">
        <v>0.2</v>
      </c>
      <c r="BE128" s="44">
        <v>0.33333333333333331</v>
      </c>
      <c r="BF128" s="44" t="e">
        <v>#DIV/0!</v>
      </c>
      <c r="BG128" s="44">
        <v>10</v>
      </c>
      <c r="BH128" s="44">
        <v>2</v>
      </c>
      <c r="BJ128" s="40" t="s">
        <v>967</v>
      </c>
      <c r="BK128" s="44">
        <v>4</v>
      </c>
      <c r="BL128" s="44">
        <v>0.22222222222222221</v>
      </c>
      <c r="BM128" s="44" t="e">
        <v>#DIV/0!</v>
      </c>
      <c r="BN128" s="44">
        <v>11</v>
      </c>
      <c r="BP128" s="40" t="s">
        <v>1244</v>
      </c>
      <c r="BQ128" s="40" t="s">
        <v>794</v>
      </c>
      <c r="BR128" s="44">
        <v>2.9523809523809526</v>
      </c>
      <c r="BS128" s="44">
        <v>1.2380952380952381</v>
      </c>
      <c r="BT128" s="44">
        <v>1.7142857142857142</v>
      </c>
      <c r="BU128" s="44">
        <v>21</v>
      </c>
      <c r="BV128" s="44">
        <v>2021</v>
      </c>
      <c r="BX128" s="40" t="s">
        <v>1135</v>
      </c>
      <c r="BY128" s="40" t="s">
        <v>1127</v>
      </c>
      <c r="BZ128" s="44">
        <v>64</v>
      </c>
      <c r="CA128" s="44">
        <v>25</v>
      </c>
      <c r="CB128" s="44">
        <v>39</v>
      </c>
      <c r="CC128" s="44">
        <v>22</v>
      </c>
      <c r="CD128" s="44">
        <v>1993</v>
      </c>
      <c r="CF128" s="40" t="s">
        <v>1348</v>
      </c>
      <c r="CG128" s="44">
        <v>0.1111111111111111</v>
      </c>
      <c r="CH128" s="44">
        <v>5.5555555555555552E-2</v>
      </c>
      <c r="CI128" s="44">
        <v>5.5555555555555552E-2</v>
      </c>
      <c r="CJ128" s="44">
        <v>18</v>
      </c>
      <c r="CK128" s="44">
        <v>2</v>
      </c>
      <c r="CL128" s="44">
        <v>1</v>
      </c>
      <c r="CM128" s="44">
        <v>1</v>
      </c>
      <c r="CO128" s="40" t="s">
        <v>336</v>
      </c>
      <c r="CP128" s="44">
        <v>3</v>
      </c>
      <c r="CQ128" s="44">
        <v>3</v>
      </c>
      <c r="CR128" s="44">
        <v>0</v>
      </c>
      <c r="CS128" s="44">
        <v>17</v>
      </c>
      <c r="CU128" s="40" t="s">
        <v>799</v>
      </c>
      <c r="CV128" s="40" t="s">
        <v>794</v>
      </c>
      <c r="CW128" s="44">
        <v>1.1481481481481481</v>
      </c>
      <c r="CX128" s="44">
        <v>0.92592592592592593</v>
      </c>
      <c r="CY128" s="44">
        <v>27</v>
      </c>
      <c r="CZ128" s="44">
        <v>2019</v>
      </c>
      <c r="DB128" s="40" t="s">
        <v>1012</v>
      </c>
      <c r="DC128" s="40" t="s">
        <v>921</v>
      </c>
      <c r="DD128" s="44">
        <v>27</v>
      </c>
      <c r="DE128" s="44">
        <v>37</v>
      </c>
      <c r="DF128" s="44">
        <v>20</v>
      </c>
      <c r="DG128" s="44">
        <v>1997</v>
      </c>
      <c r="DI128" s="40" t="s">
        <v>466</v>
      </c>
      <c r="DJ128" s="44">
        <v>7.6923076923076927E-2</v>
      </c>
      <c r="DK128" s="44">
        <v>1</v>
      </c>
      <c r="DL128" s="44">
        <v>26</v>
      </c>
      <c r="DM128" s="44">
        <v>2</v>
      </c>
      <c r="DN128" s="44">
        <v>26</v>
      </c>
      <c r="DP128" s="40" t="s">
        <v>356</v>
      </c>
      <c r="DQ128" s="44">
        <v>1</v>
      </c>
      <c r="DR128" s="44">
        <v>3</v>
      </c>
      <c r="DS128" s="44">
        <v>43</v>
      </c>
      <c r="DU128" s="40" t="s">
        <v>331</v>
      </c>
      <c r="DV128" s="40" t="s">
        <v>277</v>
      </c>
      <c r="DW128" s="44">
        <v>1.103448275862069</v>
      </c>
      <c r="DX128" s="44">
        <v>1.3793103448275863</v>
      </c>
      <c r="DY128" s="44">
        <v>29</v>
      </c>
      <c r="DZ128" s="44">
        <v>2013</v>
      </c>
      <c r="EB128" s="40" t="s">
        <v>1034</v>
      </c>
      <c r="EC128" s="40" t="s">
        <v>998</v>
      </c>
      <c r="ED128" s="44">
        <v>24</v>
      </c>
      <c r="EE128" s="44"/>
      <c r="EF128" s="44">
        <v>22</v>
      </c>
      <c r="EG128" s="44">
        <v>1996</v>
      </c>
      <c r="EI128" s="40" t="s">
        <v>752</v>
      </c>
      <c r="EJ128" s="44">
        <v>5.8823529411764705E-2</v>
      </c>
      <c r="EK128" s="44">
        <v>0.11764705882352941</v>
      </c>
      <c r="EL128" s="44">
        <v>17</v>
      </c>
      <c r="EM128" s="44">
        <v>1</v>
      </c>
      <c r="EN128" s="44">
        <v>2</v>
      </c>
      <c r="EP128" s="40" t="s">
        <v>752</v>
      </c>
      <c r="EQ128" s="44">
        <v>1</v>
      </c>
      <c r="ER128" s="44">
        <v>2</v>
      </c>
      <c r="ES128" s="44">
        <v>17</v>
      </c>
      <c r="ET128"/>
      <c r="EU128" s="40" t="s">
        <v>1135</v>
      </c>
      <c r="EV128" s="40" t="s">
        <v>1127</v>
      </c>
      <c r="EW128" s="44">
        <v>0</v>
      </c>
      <c r="EX128" s="44">
        <v>0</v>
      </c>
      <c r="EY128" s="44">
        <v>22</v>
      </c>
      <c r="EZ128" s="44">
        <v>1993</v>
      </c>
      <c r="FB128" s="40" t="s">
        <v>1131</v>
      </c>
      <c r="FC128" s="40" t="s">
        <v>1095</v>
      </c>
      <c r="FD128" s="44"/>
      <c r="FE128" s="44"/>
      <c r="FF128" s="44">
        <v>23</v>
      </c>
      <c r="FG128" s="44">
        <v>1993</v>
      </c>
      <c r="FI128" s="40" t="s">
        <v>436</v>
      </c>
      <c r="FJ128" s="44">
        <v>0</v>
      </c>
      <c r="FK128" s="44">
        <v>0</v>
      </c>
      <c r="FL128" s="44">
        <v>51</v>
      </c>
      <c r="FM128" s="44"/>
      <c r="FN128" s="44"/>
      <c r="FO128"/>
      <c r="FP128" s="40" t="s">
        <v>968</v>
      </c>
      <c r="FQ128" s="44"/>
      <c r="FR128" s="44"/>
      <c r="FS128" s="44">
        <v>57</v>
      </c>
      <c r="FU128" s="274" t="s">
        <v>1068</v>
      </c>
      <c r="FV128" s="274" t="s">
        <v>998</v>
      </c>
      <c r="FW128" s="294">
        <v>0.25</v>
      </c>
      <c r="FX128" s="281">
        <v>0.61538461538461542</v>
      </c>
      <c r="FY128" s="281">
        <v>0.15384615384615385</v>
      </c>
      <c r="FZ128" s="281">
        <v>13</v>
      </c>
      <c r="GA128" s="281">
        <v>1995</v>
      </c>
      <c r="GB128" s="281">
        <v>2</v>
      </c>
      <c r="GC128" s="282">
        <v>8</v>
      </c>
      <c r="GZ128" s="40" t="s">
        <v>1268</v>
      </c>
      <c r="HA128" s="44">
        <v>11</v>
      </c>
      <c r="HB128" s="44">
        <v>47</v>
      </c>
      <c r="HC128" s="44">
        <v>20</v>
      </c>
      <c r="HD128" s="44">
        <v>54</v>
      </c>
      <c r="HE128" s="44">
        <v>12</v>
      </c>
      <c r="HF128" s="44">
        <v>32</v>
      </c>
      <c r="HG128" s="44">
        <v>31</v>
      </c>
      <c r="HH128" s="44">
        <v>101</v>
      </c>
      <c r="HI128" s="44">
        <v>51</v>
      </c>
      <c r="HJ128" s="44">
        <v>0.23404255319148937</v>
      </c>
      <c r="HK128" s="44">
        <v>0.30693069306930693</v>
      </c>
      <c r="HL128" s="44">
        <v>0.375</v>
      </c>
      <c r="HM128" s="44">
        <v>0.21568627450980393</v>
      </c>
      <c r="HN128" s="44">
        <v>0.92156862745098034</v>
      </c>
      <c r="HO128" s="44">
        <v>0.60784313725490191</v>
      </c>
      <c r="HP128" s="44">
        <v>1.9803921568627452</v>
      </c>
      <c r="HQ128" s="44">
        <v>0.23529411764705882</v>
      </c>
      <c r="HR128" s="44">
        <v>0.62745098039215685</v>
      </c>
      <c r="HS128"/>
      <c r="HT128"/>
      <c r="HU128"/>
      <c r="HV128"/>
      <c r="IR128" s="40" t="s">
        <v>493</v>
      </c>
      <c r="IS128" s="40" t="s">
        <v>467</v>
      </c>
      <c r="IT128" s="44">
        <v>0.4</v>
      </c>
      <c r="IU128" s="44">
        <v>0.38095238095238093</v>
      </c>
      <c r="IV128" s="44">
        <v>0.95238095238095233</v>
      </c>
      <c r="IW128" s="44">
        <v>21</v>
      </c>
      <c r="IX128" s="44">
        <v>2009</v>
      </c>
      <c r="IY128" s="44">
        <v>8</v>
      </c>
      <c r="IZ128" s="44">
        <v>20</v>
      </c>
      <c r="JB128" s="40" t="s">
        <v>428</v>
      </c>
      <c r="JC128" s="40" t="s">
        <v>390</v>
      </c>
      <c r="JD128" s="44">
        <v>0.38659793814432991</v>
      </c>
      <c r="JE128" s="44">
        <v>6.25</v>
      </c>
      <c r="JF128" s="44">
        <v>16.166666666666668</v>
      </c>
      <c r="JG128" s="44">
        <v>2009</v>
      </c>
      <c r="JH128" s="44">
        <v>150</v>
      </c>
      <c r="JI128" s="44">
        <v>388</v>
      </c>
      <c r="JL128" s="40" t="s">
        <v>704</v>
      </c>
      <c r="JM128" s="40" t="s">
        <v>684</v>
      </c>
      <c r="JN128" s="44">
        <v>0</v>
      </c>
      <c r="JO128" s="44">
        <v>0</v>
      </c>
      <c r="JP128" s="44">
        <v>0</v>
      </c>
      <c r="JQ128" s="44">
        <v>2014</v>
      </c>
      <c r="JR128" s="44">
        <v>12</v>
      </c>
      <c r="JS128" s="44">
        <v>0</v>
      </c>
      <c r="JT128" s="44">
        <v>0</v>
      </c>
      <c r="JV128" s="40" t="s">
        <v>306</v>
      </c>
      <c r="JW128" s="40" t="s">
        <v>278</v>
      </c>
      <c r="JX128" s="44">
        <v>0.48192771084337349</v>
      </c>
      <c r="JY128" s="44">
        <v>1.3333333333333333</v>
      </c>
      <c r="JZ128" s="44">
        <v>2.7666666666666666</v>
      </c>
      <c r="KA128" s="44">
        <v>2014</v>
      </c>
      <c r="KB128" s="44">
        <v>40</v>
      </c>
      <c r="KC128" s="44">
        <v>83</v>
      </c>
      <c r="KF128" s="40" t="s">
        <v>967</v>
      </c>
      <c r="KG128" s="61">
        <v>0.36363636363636365</v>
      </c>
      <c r="KH128" s="44">
        <v>11</v>
      </c>
      <c r="KJ128"/>
      <c r="KK128"/>
      <c r="KL128"/>
      <c r="KM128"/>
      <c r="KN128"/>
      <c r="KO128"/>
      <c r="KQ128"/>
      <c r="KR128"/>
      <c r="KS128"/>
      <c r="KT128"/>
      <c r="KU128"/>
      <c r="KV128"/>
      <c r="KX128"/>
      <c r="KY128"/>
      <c r="KZ128"/>
      <c r="LA128"/>
      <c r="LB128"/>
      <c r="LC128"/>
      <c r="LD128"/>
    </row>
    <row r="129" spans="1:316" ht="15">
      <c r="A129" s="74" t="s">
        <v>359</v>
      </c>
      <c r="B129" s="74">
        <v>2010</v>
      </c>
      <c r="C129" s="74">
        <v>2010</v>
      </c>
      <c r="D129" s="89" t="str">
        <f t="shared" si="18"/>
        <v>Nate Sutherland, 2010</v>
      </c>
      <c r="E129" s="89" t="str">
        <f t="shared" si="19"/>
        <v>Nate Sutherland, 2010-2010</v>
      </c>
      <c r="F129" s="74">
        <v>17</v>
      </c>
      <c r="G129" s="74">
        <v>12</v>
      </c>
      <c r="H129" s="74">
        <v>44</v>
      </c>
      <c r="I129" s="75">
        <f t="shared" si="24"/>
        <v>0.27272727272727271</v>
      </c>
      <c r="J129" s="74">
        <v>66</v>
      </c>
      <c r="K129" s="74">
        <v>162</v>
      </c>
      <c r="L129" s="75">
        <f t="shared" si="25"/>
        <v>0.40740740740740738</v>
      </c>
      <c r="M129" s="74">
        <v>30</v>
      </c>
      <c r="N129" s="74">
        <v>68</v>
      </c>
      <c r="O129" s="75">
        <f t="shared" si="26"/>
        <v>0.44117647058823528</v>
      </c>
      <c r="P129" s="74">
        <v>198</v>
      </c>
      <c r="Q129" s="74">
        <v>49</v>
      </c>
      <c r="R129" s="74">
        <v>99</v>
      </c>
      <c r="S129" s="74">
        <v>148</v>
      </c>
      <c r="T129" s="74">
        <v>26</v>
      </c>
      <c r="U129" s="74">
        <v>30</v>
      </c>
      <c r="V129" s="74">
        <v>6</v>
      </c>
      <c r="W129" s="74">
        <v>38</v>
      </c>
      <c r="X129" s="74">
        <v>57</v>
      </c>
      <c r="Y129" s="76">
        <f t="shared" si="27"/>
        <v>11.647058823529411</v>
      </c>
      <c r="Z129" s="76">
        <f t="shared" si="28"/>
        <v>2.8823529411764706</v>
      </c>
      <c r="AA129" s="76">
        <f t="shared" si="29"/>
        <v>5.8235294117647056</v>
      </c>
      <c r="AB129" s="76">
        <f t="shared" si="30"/>
        <v>8.7058823529411757</v>
      </c>
      <c r="AC129" s="76">
        <f t="shared" si="31"/>
        <v>1.5294117647058822</v>
      </c>
      <c r="AD129" s="76">
        <f t="shared" si="32"/>
        <v>1.7647058823529411</v>
      </c>
      <c r="AE129" s="76">
        <f t="shared" si="33"/>
        <v>0.35294117647058826</v>
      </c>
      <c r="AF129" s="76">
        <f t="shared" si="34"/>
        <v>2.2352941176470589</v>
      </c>
      <c r="AG129" s="76">
        <f t="shared" si="35"/>
        <v>3.3529411764705883</v>
      </c>
      <c r="AH129" s="69">
        <f t="shared" si="20"/>
        <v>2.5882352941176472</v>
      </c>
      <c r="AI129" s="69">
        <f t="shared" si="21"/>
        <v>4</v>
      </c>
      <c r="AJ129" s="70">
        <f t="shared" si="22"/>
        <v>0.37864077669902912</v>
      </c>
      <c r="AK129" s="69">
        <f t="shared" si="23"/>
        <v>12.117647058823529</v>
      </c>
      <c r="AM129" s="40" t="s">
        <v>1009</v>
      </c>
      <c r="AN129" s="40" t="s">
        <v>968</v>
      </c>
      <c r="AO129" s="61">
        <v>4.8260869565217392</v>
      </c>
      <c r="AP129" s="62">
        <v>0.38793103448275862</v>
      </c>
      <c r="AQ129" s="62">
        <v>0.58620689655172409</v>
      </c>
      <c r="AR129" s="44">
        <v>23</v>
      </c>
      <c r="AS129" s="44">
        <v>1997</v>
      </c>
      <c r="AU129" s="40" t="s">
        <v>1007</v>
      </c>
      <c r="AV129" s="40" t="s">
        <v>1002</v>
      </c>
      <c r="AW129" s="44">
        <v>109</v>
      </c>
      <c r="AX129" s="44">
        <v>0.44680851063829785</v>
      </c>
      <c r="AY129" s="44">
        <v>0.44444444444444442</v>
      </c>
      <c r="AZ129" s="44">
        <v>23</v>
      </c>
      <c r="BA129" s="44">
        <v>1997</v>
      </c>
      <c r="BC129" s="40" t="s">
        <v>454</v>
      </c>
      <c r="BD129" s="44">
        <v>0.19444444444444445</v>
      </c>
      <c r="BE129" s="44">
        <v>0.42857142857142855</v>
      </c>
      <c r="BF129" s="44">
        <v>0.5</v>
      </c>
      <c r="BG129" s="44">
        <v>36</v>
      </c>
      <c r="BH129" s="44">
        <v>7</v>
      </c>
      <c r="BJ129" s="40" t="s">
        <v>1355</v>
      </c>
      <c r="BK129" s="44">
        <v>4</v>
      </c>
      <c r="BL129" s="44">
        <v>0.14285714285714285</v>
      </c>
      <c r="BM129" s="44">
        <v>0.5</v>
      </c>
      <c r="BN129" s="44">
        <v>13</v>
      </c>
      <c r="BP129" s="40" t="s">
        <v>1135</v>
      </c>
      <c r="BQ129" s="40" t="s">
        <v>1127</v>
      </c>
      <c r="BR129" s="44">
        <v>2.9090909090909092</v>
      </c>
      <c r="BS129" s="44">
        <v>1.1363636363636365</v>
      </c>
      <c r="BT129" s="44">
        <v>1.7727272727272727</v>
      </c>
      <c r="BU129" s="44">
        <v>22</v>
      </c>
      <c r="BV129" s="44">
        <v>1993</v>
      </c>
      <c r="BX129" s="40" t="s">
        <v>443</v>
      </c>
      <c r="BY129" s="40" t="s">
        <v>439</v>
      </c>
      <c r="BZ129" s="44">
        <v>63</v>
      </c>
      <c r="CA129" s="44">
        <v>27</v>
      </c>
      <c r="CB129" s="44">
        <v>36</v>
      </c>
      <c r="CC129" s="44">
        <v>24</v>
      </c>
      <c r="CD129" s="44">
        <v>2007</v>
      </c>
      <c r="CF129" s="40" t="s">
        <v>1350</v>
      </c>
      <c r="CG129" s="44">
        <v>0.1111111111111111</v>
      </c>
      <c r="CH129" s="44">
        <v>0</v>
      </c>
      <c r="CI129" s="44">
        <v>0.1111111111111111</v>
      </c>
      <c r="CJ129" s="44">
        <v>18</v>
      </c>
      <c r="CK129" s="44">
        <v>2</v>
      </c>
      <c r="CL129" s="44"/>
      <c r="CM129" s="44">
        <v>2</v>
      </c>
      <c r="CO129" s="40" t="s">
        <v>1355</v>
      </c>
      <c r="CP129" s="44">
        <v>2</v>
      </c>
      <c r="CQ129" s="44">
        <v>1</v>
      </c>
      <c r="CR129" s="44">
        <v>1</v>
      </c>
      <c r="CS129" s="44">
        <v>13</v>
      </c>
      <c r="CU129" s="40" t="s">
        <v>1059</v>
      </c>
      <c r="CV129" s="40" t="s">
        <v>1060</v>
      </c>
      <c r="CW129" s="44">
        <v>1.1363636363636365</v>
      </c>
      <c r="CX129" s="44">
        <v>1.6818181818181819</v>
      </c>
      <c r="CY129" s="44">
        <v>22</v>
      </c>
      <c r="CZ129" s="44">
        <v>1995</v>
      </c>
      <c r="DB129" s="40" t="s">
        <v>449</v>
      </c>
      <c r="DC129" s="40" t="s">
        <v>446</v>
      </c>
      <c r="DD129" s="44">
        <v>26</v>
      </c>
      <c r="DE129" s="44">
        <v>38</v>
      </c>
      <c r="DF129" s="44">
        <v>17</v>
      </c>
      <c r="DG129" s="44">
        <v>2010</v>
      </c>
      <c r="DI129" s="40" t="s">
        <v>1182</v>
      </c>
      <c r="DJ129" s="44">
        <v>6.4516129032258063E-2</v>
      </c>
      <c r="DK129" s="44">
        <v>3.2258064516129031E-2</v>
      </c>
      <c r="DL129" s="44">
        <v>31</v>
      </c>
      <c r="DM129" s="44">
        <v>2</v>
      </c>
      <c r="DN129" s="44">
        <v>1</v>
      </c>
      <c r="DP129" s="40" t="s">
        <v>543</v>
      </c>
      <c r="DQ129" s="44">
        <v>1</v>
      </c>
      <c r="DR129" s="44">
        <v>2</v>
      </c>
      <c r="DS129" s="44">
        <v>11</v>
      </c>
      <c r="DU129" s="40" t="s">
        <v>432</v>
      </c>
      <c r="DV129" s="40" t="s">
        <v>422</v>
      </c>
      <c r="DW129" s="44">
        <v>1.1000000000000001</v>
      </c>
      <c r="DX129" s="44">
        <v>0</v>
      </c>
      <c r="DY129" s="44">
        <v>20</v>
      </c>
      <c r="DZ129" s="44">
        <v>2007</v>
      </c>
      <c r="EB129" s="40" t="s">
        <v>447</v>
      </c>
      <c r="EC129" s="40" t="s">
        <v>448</v>
      </c>
      <c r="ED129" s="44">
        <v>24</v>
      </c>
      <c r="EE129" s="44">
        <v>3</v>
      </c>
      <c r="EF129" s="44">
        <v>17</v>
      </c>
      <c r="EG129" s="44">
        <v>2011</v>
      </c>
      <c r="EI129" s="40" t="s">
        <v>1352</v>
      </c>
      <c r="EJ129" s="44">
        <v>5.8823529411764705E-2</v>
      </c>
      <c r="EK129" s="44">
        <v>0.35294117647058826</v>
      </c>
      <c r="EL129" s="44">
        <v>17</v>
      </c>
      <c r="EM129" s="44">
        <v>1</v>
      </c>
      <c r="EN129" s="44">
        <v>6</v>
      </c>
      <c r="EP129" s="40" t="s">
        <v>941</v>
      </c>
      <c r="EQ129" s="44">
        <v>1</v>
      </c>
      <c r="ER129" s="44"/>
      <c r="ES129" s="44">
        <v>10</v>
      </c>
      <c r="ET129"/>
      <c r="EU129" s="40" t="s">
        <v>312</v>
      </c>
      <c r="EV129" s="40" t="s">
        <v>132</v>
      </c>
      <c r="EW129" s="44">
        <v>0</v>
      </c>
      <c r="EX129" s="44">
        <v>0.36363636363636365</v>
      </c>
      <c r="EY129" s="44">
        <v>22</v>
      </c>
      <c r="EZ129" s="44">
        <v>2014</v>
      </c>
      <c r="FB129" s="40" t="s">
        <v>357</v>
      </c>
      <c r="FC129" s="40" t="s">
        <v>356</v>
      </c>
      <c r="FD129" s="44"/>
      <c r="FE129" s="44"/>
      <c r="FF129" s="44">
        <v>13</v>
      </c>
      <c r="FG129" s="44">
        <v>2011</v>
      </c>
      <c r="FI129" s="40" t="s">
        <v>943</v>
      </c>
      <c r="FJ129" s="44">
        <v>0</v>
      </c>
      <c r="FK129" s="44">
        <v>0</v>
      </c>
      <c r="FL129" s="44">
        <v>43</v>
      </c>
      <c r="FM129" s="44"/>
      <c r="FN129" s="44"/>
      <c r="FO129"/>
      <c r="FP129" s="40" t="s">
        <v>937</v>
      </c>
      <c r="FQ129" s="44"/>
      <c r="FR129" s="44"/>
      <c r="FS129" s="44">
        <v>52</v>
      </c>
      <c r="FU129" s="274" t="s">
        <v>406</v>
      </c>
      <c r="FV129" s="274" t="s">
        <v>387</v>
      </c>
      <c r="FW129" s="294">
        <v>0.23529411764705882</v>
      </c>
      <c r="FX129" s="281">
        <v>1.3076923076923077</v>
      </c>
      <c r="FY129" s="281">
        <v>0.30769230769230771</v>
      </c>
      <c r="FZ129" s="281">
        <v>26</v>
      </c>
      <c r="GA129" s="281">
        <v>2008</v>
      </c>
      <c r="GB129" s="281">
        <v>8</v>
      </c>
      <c r="GC129" s="282">
        <v>34</v>
      </c>
      <c r="GZ129" s="40" t="s">
        <v>1293</v>
      </c>
      <c r="HA129" s="44">
        <v>50</v>
      </c>
      <c r="HB129" s="44">
        <v>179</v>
      </c>
      <c r="HC129" s="44">
        <v>65</v>
      </c>
      <c r="HD129" s="44">
        <v>141</v>
      </c>
      <c r="HE129" s="44">
        <v>27</v>
      </c>
      <c r="HF129" s="44">
        <v>50</v>
      </c>
      <c r="HG129" s="44">
        <v>115</v>
      </c>
      <c r="HH129" s="44">
        <v>320</v>
      </c>
      <c r="HI129" s="44">
        <v>52</v>
      </c>
      <c r="HJ129" s="44">
        <v>0.27932960893854747</v>
      </c>
      <c r="HK129" s="44">
        <v>0.359375</v>
      </c>
      <c r="HL129" s="44">
        <v>0.54</v>
      </c>
      <c r="HM129" s="44">
        <v>0.96153846153846156</v>
      </c>
      <c r="HN129" s="44">
        <v>3.4423076923076925</v>
      </c>
      <c r="HO129" s="44">
        <v>2.2115384615384617</v>
      </c>
      <c r="HP129" s="44">
        <v>6.1538461538461542</v>
      </c>
      <c r="HQ129" s="44">
        <v>0.51923076923076927</v>
      </c>
      <c r="HR129" s="44">
        <v>0.96153846153846156</v>
      </c>
      <c r="HS129"/>
      <c r="HT129"/>
      <c r="HU129"/>
      <c r="HV129"/>
      <c r="IR129" s="40" t="s">
        <v>544</v>
      </c>
      <c r="IS129" s="40" t="s">
        <v>545</v>
      </c>
      <c r="IT129" s="44">
        <v>0.4</v>
      </c>
      <c r="IU129" s="44">
        <v>0.16666666666666666</v>
      </c>
      <c r="IV129" s="44">
        <v>0.41666666666666669</v>
      </c>
      <c r="IW129" s="44">
        <v>12</v>
      </c>
      <c r="IX129" s="44">
        <v>2017</v>
      </c>
      <c r="IY129" s="44">
        <v>2</v>
      </c>
      <c r="IZ129" s="44">
        <v>5</v>
      </c>
      <c r="JB129" s="40" t="s">
        <v>1129</v>
      </c>
      <c r="JC129" s="40" t="s">
        <v>1126</v>
      </c>
      <c r="JD129" s="44">
        <v>0.38580246913580246</v>
      </c>
      <c r="JE129" s="44">
        <v>5.6818181818181817</v>
      </c>
      <c r="JF129" s="44">
        <v>14.727272727272727</v>
      </c>
      <c r="JG129" s="44">
        <v>1993</v>
      </c>
      <c r="JH129" s="44">
        <v>125</v>
      </c>
      <c r="JI129" s="44">
        <v>324</v>
      </c>
      <c r="JL129" s="40" t="s">
        <v>705</v>
      </c>
      <c r="JM129" s="40" t="s">
        <v>684</v>
      </c>
      <c r="JN129" s="44">
        <v>1</v>
      </c>
      <c r="JO129" s="44">
        <v>0.14285714285714285</v>
      </c>
      <c r="JP129" s="44">
        <v>0.14285714285714285</v>
      </c>
      <c r="JQ129" s="44">
        <v>2013</v>
      </c>
      <c r="JR129" s="44">
        <v>14</v>
      </c>
      <c r="JS129" s="44">
        <v>2</v>
      </c>
      <c r="JT129" s="44">
        <v>2</v>
      </c>
      <c r="JV129" s="40" t="s">
        <v>1135</v>
      </c>
      <c r="JW129" s="40" t="s">
        <v>1127</v>
      </c>
      <c r="JX129" s="44">
        <v>0.48148148148148145</v>
      </c>
      <c r="JY129" s="44">
        <v>0.59090909090909094</v>
      </c>
      <c r="JZ129" s="44">
        <v>1.2272727272727273</v>
      </c>
      <c r="KA129" s="44">
        <v>1993</v>
      </c>
      <c r="KB129" s="44">
        <v>13</v>
      </c>
      <c r="KC129" s="44">
        <v>27</v>
      </c>
      <c r="KF129" s="40" t="s">
        <v>1355</v>
      </c>
      <c r="KG129" s="61">
        <v>0.30769230769230771</v>
      </c>
      <c r="KH129" s="44">
        <v>13</v>
      </c>
      <c r="KJ129"/>
      <c r="KK129"/>
      <c r="KL129"/>
      <c r="KM129"/>
      <c r="KN129"/>
      <c r="KO129"/>
      <c r="KQ129"/>
      <c r="KR129"/>
      <c r="KS129"/>
      <c r="KT129"/>
      <c r="KU129"/>
      <c r="KV129"/>
      <c r="KX129"/>
      <c r="KY129"/>
      <c r="KZ129"/>
      <c r="LA129"/>
      <c r="LB129"/>
      <c r="LC129"/>
      <c r="LD129"/>
    </row>
    <row r="130" spans="1:316" ht="15">
      <c r="A130" s="74" t="s">
        <v>360</v>
      </c>
      <c r="B130" s="74">
        <v>2010</v>
      </c>
      <c r="C130" s="74">
        <v>2010</v>
      </c>
      <c r="D130" s="89" t="str">
        <f t="shared" si="18"/>
        <v>Zach Woods, 2010</v>
      </c>
      <c r="E130" s="89" t="str">
        <f t="shared" si="19"/>
        <v>Zach Woods, 2010-2010</v>
      </c>
      <c r="F130" s="74">
        <v>12</v>
      </c>
      <c r="G130" s="74">
        <v>1</v>
      </c>
      <c r="H130" s="74">
        <v>19</v>
      </c>
      <c r="I130" s="75">
        <f t="shared" si="24"/>
        <v>5.2631578947368418E-2</v>
      </c>
      <c r="J130" s="74">
        <v>26</v>
      </c>
      <c r="K130" s="74">
        <v>81</v>
      </c>
      <c r="L130" s="75">
        <f t="shared" si="25"/>
        <v>0.32098765432098764</v>
      </c>
      <c r="M130" s="74">
        <v>14</v>
      </c>
      <c r="N130" s="74">
        <v>37</v>
      </c>
      <c r="O130" s="75">
        <f t="shared" si="26"/>
        <v>0.3783783783783784</v>
      </c>
      <c r="P130" s="74">
        <v>69</v>
      </c>
      <c r="Q130" s="74">
        <v>25</v>
      </c>
      <c r="R130" s="74">
        <v>35</v>
      </c>
      <c r="S130" s="74">
        <v>60</v>
      </c>
      <c r="T130" s="74">
        <v>8</v>
      </c>
      <c r="U130" s="74">
        <v>23</v>
      </c>
      <c r="V130" s="74">
        <v>1</v>
      </c>
      <c r="W130" s="74">
        <v>30</v>
      </c>
      <c r="X130" s="74">
        <v>31</v>
      </c>
      <c r="Y130" s="76">
        <f t="shared" si="27"/>
        <v>5.75</v>
      </c>
      <c r="Z130" s="76">
        <f t="shared" si="28"/>
        <v>2.0833333333333335</v>
      </c>
      <c r="AA130" s="76">
        <f t="shared" si="29"/>
        <v>2.9166666666666665</v>
      </c>
      <c r="AB130" s="76">
        <f t="shared" si="30"/>
        <v>5</v>
      </c>
      <c r="AC130" s="76">
        <f t="shared" si="31"/>
        <v>0.66666666666666663</v>
      </c>
      <c r="AD130" s="76">
        <f t="shared" si="32"/>
        <v>1.9166666666666667</v>
      </c>
      <c r="AE130" s="76">
        <f t="shared" si="33"/>
        <v>8.3333333333333329E-2</v>
      </c>
      <c r="AF130" s="76">
        <f t="shared" si="34"/>
        <v>2.5</v>
      </c>
      <c r="AG130" s="76">
        <f t="shared" si="35"/>
        <v>2.5833333333333335</v>
      </c>
      <c r="AH130" s="69">
        <f t="shared" si="20"/>
        <v>1.5833333333333333</v>
      </c>
      <c r="AI130" s="69">
        <f t="shared" si="21"/>
        <v>3.0833333333333335</v>
      </c>
      <c r="AJ130" s="70">
        <f t="shared" si="22"/>
        <v>0.27</v>
      </c>
      <c r="AK130" s="69">
        <f t="shared" si="23"/>
        <v>8.3333333333333339</v>
      </c>
      <c r="AM130" s="40" t="s">
        <v>1007</v>
      </c>
      <c r="AN130" s="40" t="s">
        <v>1002</v>
      </c>
      <c r="AO130" s="61">
        <v>4.7391304347826084</v>
      </c>
      <c r="AP130" s="62">
        <v>0.44680851063829785</v>
      </c>
      <c r="AQ130" s="62">
        <v>0.44444444444444442</v>
      </c>
      <c r="AR130" s="44">
        <v>23</v>
      </c>
      <c r="AS130" s="44">
        <v>1997</v>
      </c>
      <c r="AU130" s="40" t="s">
        <v>1296</v>
      </c>
      <c r="AV130" s="40" t="s">
        <v>1262</v>
      </c>
      <c r="AW130" s="44">
        <v>108</v>
      </c>
      <c r="AX130" s="44">
        <v>0.46808510638297873</v>
      </c>
      <c r="AY130" s="44">
        <v>0.47058823529411764</v>
      </c>
      <c r="AZ130" s="44">
        <v>27</v>
      </c>
      <c r="BA130" s="44">
        <v>2022</v>
      </c>
      <c r="BC130" s="40" t="s">
        <v>944</v>
      </c>
      <c r="BD130" s="44">
        <v>0.18181818181818182</v>
      </c>
      <c r="BE130" s="44">
        <v>0</v>
      </c>
      <c r="BF130" s="44">
        <v>0.66666666666666663</v>
      </c>
      <c r="BG130" s="44">
        <v>11</v>
      </c>
      <c r="BH130" s="44">
        <v>2</v>
      </c>
      <c r="BJ130" s="40" t="s">
        <v>752</v>
      </c>
      <c r="BK130" s="44">
        <v>4</v>
      </c>
      <c r="BL130" s="44">
        <v>0.22222222222222221</v>
      </c>
      <c r="BM130" s="44" t="e">
        <v>#DIV/0!</v>
      </c>
      <c r="BN130" s="44">
        <v>17</v>
      </c>
      <c r="BP130" s="40" t="s">
        <v>1009</v>
      </c>
      <c r="BQ130" s="40" t="s">
        <v>968</v>
      </c>
      <c r="BR130" s="44">
        <v>2.8695652173913042</v>
      </c>
      <c r="BS130" s="44">
        <v>0.86956521739130432</v>
      </c>
      <c r="BT130" s="44">
        <v>2</v>
      </c>
      <c r="BU130" s="44">
        <v>23</v>
      </c>
      <c r="BV130" s="44">
        <v>1997</v>
      </c>
      <c r="BX130" s="40" t="s">
        <v>1244</v>
      </c>
      <c r="BY130" s="40" t="s">
        <v>794</v>
      </c>
      <c r="BZ130" s="44">
        <v>62</v>
      </c>
      <c r="CA130" s="44">
        <v>26</v>
      </c>
      <c r="CB130" s="44">
        <v>36</v>
      </c>
      <c r="CC130" s="44">
        <v>21</v>
      </c>
      <c r="CD130" s="44">
        <v>2021</v>
      </c>
      <c r="CF130" s="40" t="s">
        <v>1182</v>
      </c>
      <c r="CG130" s="44">
        <v>9.6774193548387094E-2</v>
      </c>
      <c r="CH130" s="44">
        <v>0</v>
      </c>
      <c r="CI130" s="44">
        <v>9.6774193548387094E-2</v>
      </c>
      <c r="CJ130" s="44">
        <v>31</v>
      </c>
      <c r="CK130" s="44">
        <v>3</v>
      </c>
      <c r="CL130" s="44"/>
      <c r="CM130" s="44">
        <v>3</v>
      </c>
      <c r="CO130" s="40" t="s">
        <v>1348</v>
      </c>
      <c r="CP130" s="44">
        <v>2</v>
      </c>
      <c r="CQ130" s="44">
        <v>1</v>
      </c>
      <c r="CR130" s="44">
        <v>1</v>
      </c>
      <c r="CS130" s="44">
        <v>18</v>
      </c>
      <c r="CU130" s="40" t="s">
        <v>1132</v>
      </c>
      <c r="CV130" s="40" t="s">
        <v>1094</v>
      </c>
      <c r="CW130" s="44">
        <v>1.1304347826086956</v>
      </c>
      <c r="CX130" s="44">
        <v>1.3043478260869565</v>
      </c>
      <c r="CY130" s="44">
        <v>23</v>
      </c>
      <c r="CZ130" s="44">
        <v>1993</v>
      </c>
      <c r="DB130" s="40" t="s">
        <v>1132</v>
      </c>
      <c r="DC130" s="40" t="s">
        <v>1094</v>
      </c>
      <c r="DD130" s="44">
        <v>26</v>
      </c>
      <c r="DE130" s="44">
        <v>30</v>
      </c>
      <c r="DF130" s="44">
        <v>23</v>
      </c>
      <c r="DG130" s="44">
        <v>1993</v>
      </c>
      <c r="DI130" s="40" t="s">
        <v>1352</v>
      </c>
      <c r="DJ130" s="44">
        <v>5.8823529411764705E-2</v>
      </c>
      <c r="DK130" s="44">
        <v>0.35294117647058826</v>
      </c>
      <c r="DL130" s="44">
        <v>17</v>
      </c>
      <c r="DM130" s="44">
        <v>1</v>
      </c>
      <c r="DN130" s="44">
        <v>6</v>
      </c>
      <c r="DP130" s="40" t="s">
        <v>475</v>
      </c>
      <c r="DQ130" s="44">
        <v>1</v>
      </c>
      <c r="DR130" s="44">
        <v>5</v>
      </c>
      <c r="DS130" s="44">
        <v>26</v>
      </c>
      <c r="DU130" s="40" t="s">
        <v>1034</v>
      </c>
      <c r="DV130" s="40" t="s">
        <v>998</v>
      </c>
      <c r="DW130" s="44">
        <v>1.0909090909090908</v>
      </c>
      <c r="DX130" s="44">
        <v>0</v>
      </c>
      <c r="DY130" s="44">
        <v>22</v>
      </c>
      <c r="DZ130" s="44">
        <v>1996</v>
      </c>
      <c r="EB130" s="40" t="s">
        <v>328</v>
      </c>
      <c r="EC130" s="40" t="s">
        <v>308</v>
      </c>
      <c r="ED130" s="44">
        <v>24</v>
      </c>
      <c r="EE130" s="44">
        <v>46</v>
      </c>
      <c r="EF130" s="44">
        <v>28</v>
      </c>
      <c r="EG130" s="44">
        <v>2013</v>
      </c>
      <c r="EI130" s="40" t="s">
        <v>687</v>
      </c>
      <c r="EJ130" s="44">
        <v>0</v>
      </c>
      <c r="EK130" s="44">
        <v>0</v>
      </c>
      <c r="EL130" s="44">
        <v>30</v>
      </c>
      <c r="EM130" s="44"/>
      <c r="EN130" s="44"/>
      <c r="EP130" s="40" t="s">
        <v>1355</v>
      </c>
      <c r="EQ130" s="44"/>
      <c r="ER130" s="44">
        <v>4</v>
      </c>
      <c r="ES130" s="44">
        <v>13</v>
      </c>
      <c r="ET130"/>
      <c r="EU130" s="40" t="s">
        <v>1164</v>
      </c>
      <c r="EV130" s="40" t="s">
        <v>1096</v>
      </c>
      <c r="EW130" s="44">
        <v>0</v>
      </c>
      <c r="EX130" s="44">
        <v>0</v>
      </c>
      <c r="EY130" s="44">
        <v>21</v>
      </c>
      <c r="EZ130" s="44">
        <v>1992</v>
      </c>
      <c r="FB130" s="40" t="s">
        <v>1152</v>
      </c>
      <c r="FC130" s="40" t="s">
        <v>1153</v>
      </c>
      <c r="FD130" s="44"/>
      <c r="FE130" s="44"/>
      <c r="FF130" s="44">
        <v>21</v>
      </c>
      <c r="FG130" s="44">
        <v>1992</v>
      </c>
      <c r="FI130" s="40" t="s">
        <v>1350</v>
      </c>
      <c r="FJ130" s="44">
        <v>0</v>
      </c>
      <c r="FK130" s="44">
        <v>0.16666666666666666</v>
      </c>
      <c r="FL130" s="44">
        <v>18</v>
      </c>
      <c r="FM130" s="44"/>
      <c r="FN130" s="44">
        <v>3</v>
      </c>
      <c r="FO130"/>
      <c r="FP130" s="40" t="s">
        <v>1350</v>
      </c>
      <c r="FQ130" s="44"/>
      <c r="FR130" s="44">
        <v>3</v>
      </c>
      <c r="FS130" s="44">
        <v>18</v>
      </c>
      <c r="FU130" s="274" t="s">
        <v>1129</v>
      </c>
      <c r="FV130" s="274" t="s">
        <v>1126</v>
      </c>
      <c r="FW130" s="294">
        <v>0.23529411764705882</v>
      </c>
      <c r="FX130" s="281">
        <v>2.3181818181818183</v>
      </c>
      <c r="FY130" s="281">
        <v>0.54545454545454541</v>
      </c>
      <c r="FZ130" s="281">
        <v>22</v>
      </c>
      <c r="GA130" s="281">
        <v>1993</v>
      </c>
      <c r="GB130" s="281">
        <v>12</v>
      </c>
      <c r="GC130" s="282">
        <v>51</v>
      </c>
      <c r="GZ130" s="40" t="s">
        <v>1292</v>
      </c>
      <c r="HA130" s="44">
        <v>29</v>
      </c>
      <c r="HB130" s="44">
        <v>101</v>
      </c>
      <c r="HC130" s="44">
        <v>75</v>
      </c>
      <c r="HD130" s="44">
        <v>143</v>
      </c>
      <c r="HE130" s="44">
        <v>23</v>
      </c>
      <c r="HF130" s="44">
        <v>46</v>
      </c>
      <c r="HG130" s="44">
        <v>104</v>
      </c>
      <c r="HH130" s="44">
        <v>244</v>
      </c>
      <c r="HI130" s="44">
        <v>47</v>
      </c>
      <c r="HJ130" s="44">
        <v>0.28712871287128711</v>
      </c>
      <c r="HK130" s="44">
        <v>0.42622950819672129</v>
      </c>
      <c r="HL130" s="44">
        <v>0.5</v>
      </c>
      <c r="HM130" s="44">
        <v>0.61702127659574468</v>
      </c>
      <c r="HN130" s="44">
        <v>2.1489361702127661</v>
      </c>
      <c r="HO130" s="44">
        <v>2.2127659574468086</v>
      </c>
      <c r="HP130" s="44">
        <v>5.1914893617021276</v>
      </c>
      <c r="HQ130" s="44">
        <v>0.48936170212765956</v>
      </c>
      <c r="HR130" s="44">
        <v>0.97872340425531912</v>
      </c>
      <c r="HS130"/>
      <c r="HT130"/>
      <c r="HU130"/>
      <c r="HV130"/>
      <c r="IR130" s="40" t="s">
        <v>1190</v>
      </c>
      <c r="IS130" s="40" t="s">
        <v>1154</v>
      </c>
      <c r="IT130" s="44">
        <v>0.4</v>
      </c>
      <c r="IU130" s="44">
        <v>0.60869565217391308</v>
      </c>
      <c r="IV130" s="44">
        <v>1.5217391304347827</v>
      </c>
      <c r="IW130" s="44">
        <v>23</v>
      </c>
      <c r="IX130" s="44">
        <v>1991</v>
      </c>
      <c r="IY130" s="44">
        <v>14</v>
      </c>
      <c r="IZ130" s="44">
        <v>35</v>
      </c>
      <c r="JB130" s="40" t="s">
        <v>258</v>
      </c>
      <c r="JC130" s="40" t="s">
        <v>250</v>
      </c>
      <c r="JD130" s="44">
        <v>0.38524590163934425</v>
      </c>
      <c r="JE130" s="44">
        <v>1.7407407407407407</v>
      </c>
      <c r="JF130" s="44">
        <v>4.5185185185185182</v>
      </c>
      <c r="JG130" s="44">
        <v>2016</v>
      </c>
      <c r="JH130" s="44">
        <v>47</v>
      </c>
      <c r="JI130" s="44">
        <v>122</v>
      </c>
      <c r="JL130" s="40" t="s">
        <v>716</v>
      </c>
      <c r="JM130" s="40" t="s">
        <v>330</v>
      </c>
      <c r="JN130" s="44">
        <v>0.25</v>
      </c>
      <c r="JO130" s="44">
        <v>0.4</v>
      </c>
      <c r="JP130" s="44">
        <v>1.6</v>
      </c>
      <c r="JQ130" s="44">
        <v>2010</v>
      </c>
      <c r="JR130" s="44">
        <v>10</v>
      </c>
      <c r="JS130" s="44">
        <v>4</v>
      </c>
      <c r="JT130" s="44">
        <v>16</v>
      </c>
      <c r="JV130" s="40" t="s">
        <v>1037</v>
      </c>
      <c r="JW130" s="40" t="s">
        <v>997</v>
      </c>
      <c r="JX130" s="44">
        <v>0.47967479674796748</v>
      </c>
      <c r="JY130" s="44">
        <v>2.6818181818181817</v>
      </c>
      <c r="JZ130" s="44">
        <v>5.5909090909090908</v>
      </c>
      <c r="KA130" s="44">
        <v>1996</v>
      </c>
      <c r="KB130" s="44">
        <v>59</v>
      </c>
      <c r="KC130" s="44">
        <v>123</v>
      </c>
      <c r="KF130" s="40" t="s">
        <v>944</v>
      </c>
      <c r="KG130" s="61">
        <v>0.2857142857142857</v>
      </c>
      <c r="KH130" s="44">
        <v>11</v>
      </c>
      <c r="KJ130"/>
      <c r="KK130"/>
      <c r="KL130"/>
      <c r="KM130"/>
      <c r="KN130"/>
      <c r="KO130"/>
      <c r="KQ130"/>
      <c r="KR130"/>
      <c r="KS130"/>
      <c r="KT130"/>
      <c r="KU130"/>
      <c r="KV130"/>
      <c r="KX130"/>
      <c r="KY130"/>
      <c r="KZ130"/>
      <c r="LA130"/>
      <c r="LB130"/>
      <c r="LC130"/>
      <c r="LD130"/>
    </row>
    <row r="131" spans="1:316" ht="15">
      <c r="A131" s="74" t="s">
        <v>361</v>
      </c>
      <c r="B131" s="74">
        <v>2010</v>
      </c>
      <c r="C131" s="74">
        <v>2010</v>
      </c>
      <c r="D131" s="89" t="str">
        <f t="shared" ref="D131:D194" si="36">CONCATENATE(IFERROR(LEFT($A131,FIND(",",$A131)-1),$A131),", ",TRIM($C131))</f>
        <v>Dain Parrish, 2010</v>
      </c>
      <c r="E131" s="89" t="str">
        <f t="shared" ref="E131:E194" si="37">CONCATENATE(D131,"-",B131)</f>
        <v>Dain Parrish, 2010-2010</v>
      </c>
      <c r="F131" s="74">
        <v>7</v>
      </c>
      <c r="G131" s="74"/>
      <c r="H131" s="74">
        <v>2</v>
      </c>
      <c r="I131" s="75">
        <f t="shared" si="24"/>
        <v>0</v>
      </c>
      <c r="J131" s="74">
        <v>5</v>
      </c>
      <c r="K131" s="74">
        <v>23</v>
      </c>
      <c r="L131" s="75">
        <f t="shared" si="25"/>
        <v>0.21739130434782608</v>
      </c>
      <c r="M131" s="74"/>
      <c r="N131" s="74">
        <v>2</v>
      </c>
      <c r="O131" s="75">
        <f t="shared" si="26"/>
        <v>0</v>
      </c>
      <c r="P131" s="74">
        <v>10</v>
      </c>
      <c r="Q131" s="74">
        <v>9</v>
      </c>
      <c r="R131" s="74">
        <v>16</v>
      </c>
      <c r="S131" s="74">
        <v>25</v>
      </c>
      <c r="T131" s="74">
        <v>6</v>
      </c>
      <c r="U131" s="74">
        <v>9</v>
      </c>
      <c r="V131" s="74"/>
      <c r="W131" s="74">
        <v>11</v>
      </c>
      <c r="X131" s="74">
        <v>10</v>
      </c>
      <c r="Y131" s="76">
        <f t="shared" si="27"/>
        <v>1.4285714285714286</v>
      </c>
      <c r="Z131" s="76">
        <f t="shared" si="28"/>
        <v>1.2857142857142858</v>
      </c>
      <c r="AA131" s="76">
        <f t="shared" si="29"/>
        <v>2.2857142857142856</v>
      </c>
      <c r="AB131" s="76">
        <f t="shared" si="30"/>
        <v>3.5714285714285716</v>
      </c>
      <c r="AC131" s="76">
        <f t="shared" si="31"/>
        <v>0.8571428571428571</v>
      </c>
      <c r="AD131" s="76">
        <f t="shared" si="32"/>
        <v>1.2857142857142858</v>
      </c>
      <c r="AE131" s="76">
        <f t="shared" si="33"/>
        <v>0</v>
      </c>
      <c r="AF131" s="76">
        <f t="shared" si="34"/>
        <v>1.5714285714285714</v>
      </c>
      <c r="AG131" s="76">
        <f t="shared" si="35"/>
        <v>1.4285714285714286</v>
      </c>
      <c r="AH131" s="69">
        <f t="shared" ref="AH131:AH194" si="38">IF($F131&gt;0,$H131/$F131,0)</f>
        <v>0.2857142857142857</v>
      </c>
      <c r="AI131" s="69">
        <f t="shared" ref="AI131:AI194" si="39">IF($F131&gt;0,$N131/$F131,0)</f>
        <v>0.2857142857142857</v>
      </c>
      <c r="AJ131" s="70">
        <f t="shared" ref="AJ131:AJ194" si="40">IF($H131+$K131&gt;0,($G131+$J131)/($H131+$K131),0)</f>
        <v>0.2</v>
      </c>
      <c r="AK131" s="69">
        <f t="shared" ref="AK131:AK194" si="41">IF($F131&gt;0,($H131+$K131)/$F131,0)</f>
        <v>3.5714285714285716</v>
      </c>
      <c r="AM131" s="40" t="s">
        <v>924</v>
      </c>
      <c r="AN131" s="40" t="s">
        <v>925</v>
      </c>
      <c r="AO131" s="61">
        <v>4.7</v>
      </c>
      <c r="AP131" s="62">
        <v>0.39325842696629215</v>
      </c>
      <c r="AQ131" s="62">
        <v>0.48888888888888887</v>
      </c>
      <c r="AR131" s="44">
        <v>20</v>
      </c>
      <c r="AS131" s="44">
        <v>1999</v>
      </c>
      <c r="AU131" s="40" t="s">
        <v>981</v>
      </c>
      <c r="AV131" s="40" t="s">
        <v>963</v>
      </c>
      <c r="AW131" s="44">
        <v>108</v>
      </c>
      <c r="AX131" s="44">
        <v>0.42857142857142855</v>
      </c>
      <c r="AY131" s="44">
        <v>0.58620689655172409</v>
      </c>
      <c r="AZ131" s="44">
        <v>24</v>
      </c>
      <c r="BA131" s="44">
        <v>1998</v>
      </c>
      <c r="BC131" s="40" t="s">
        <v>1357</v>
      </c>
      <c r="BD131" s="44">
        <v>0.16666666666666666</v>
      </c>
      <c r="BE131" s="44">
        <v>0.125</v>
      </c>
      <c r="BF131" s="44" t="e">
        <v>#DIV/0!</v>
      </c>
      <c r="BG131" s="44">
        <v>12</v>
      </c>
      <c r="BH131" s="44">
        <v>2</v>
      </c>
      <c r="BJ131" s="40" t="s">
        <v>356</v>
      </c>
      <c r="BK131" s="44">
        <v>4</v>
      </c>
      <c r="BL131" s="44">
        <v>0</v>
      </c>
      <c r="BM131" s="44">
        <v>0.25</v>
      </c>
      <c r="BN131" s="44">
        <v>43</v>
      </c>
      <c r="BP131" s="40" t="s">
        <v>1010</v>
      </c>
      <c r="BQ131" s="40" t="s">
        <v>964</v>
      </c>
      <c r="BR131" s="44">
        <v>2.8260869565217392</v>
      </c>
      <c r="BS131" s="44">
        <v>0.39130434782608697</v>
      </c>
      <c r="BT131" s="44">
        <v>2.4347826086956523</v>
      </c>
      <c r="BU131" s="44">
        <v>23</v>
      </c>
      <c r="BV131" s="44">
        <v>1997</v>
      </c>
      <c r="BX131" s="40" t="s">
        <v>480</v>
      </c>
      <c r="BY131" s="40" t="s">
        <v>465</v>
      </c>
      <c r="BZ131" s="44">
        <v>61</v>
      </c>
      <c r="CA131" s="44">
        <v>19</v>
      </c>
      <c r="CB131" s="44">
        <v>42</v>
      </c>
      <c r="CC131" s="44">
        <v>15</v>
      </c>
      <c r="CD131" s="44">
        <v>2011</v>
      </c>
      <c r="CF131" s="40" t="s">
        <v>356</v>
      </c>
      <c r="CG131" s="44">
        <v>9.3023255813953487E-2</v>
      </c>
      <c r="CH131" s="44">
        <v>4.6511627906976744E-2</v>
      </c>
      <c r="CI131" s="44">
        <v>4.6511627906976744E-2</v>
      </c>
      <c r="CJ131" s="44">
        <v>43</v>
      </c>
      <c r="CK131" s="44">
        <v>4</v>
      </c>
      <c r="CL131" s="44">
        <v>2</v>
      </c>
      <c r="CM131" s="44">
        <v>2</v>
      </c>
      <c r="CO131" s="40" t="s">
        <v>1350</v>
      </c>
      <c r="CP131" s="44">
        <v>2</v>
      </c>
      <c r="CQ131" s="44"/>
      <c r="CR131" s="44">
        <v>2</v>
      </c>
      <c r="CS131" s="44">
        <v>18</v>
      </c>
      <c r="CU131" s="40" t="s">
        <v>1296</v>
      </c>
      <c r="CV131" s="40" t="s">
        <v>1262</v>
      </c>
      <c r="CW131" s="44">
        <v>1.1111111111111112</v>
      </c>
      <c r="CX131" s="44">
        <v>1.2592592592592593</v>
      </c>
      <c r="CY131" s="44">
        <v>27</v>
      </c>
      <c r="CZ131" s="44">
        <v>2022</v>
      </c>
      <c r="DB131" s="40" t="s">
        <v>348</v>
      </c>
      <c r="DC131" s="40" t="s">
        <v>279</v>
      </c>
      <c r="DD131" s="44">
        <v>26</v>
      </c>
      <c r="DE131" s="44">
        <v>28</v>
      </c>
      <c r="DF131" s="44">
        <v>29</v>
      </c>
      <c r="DG131" s="44">
        <v>2013</v>
      </c>
      <c r="DI131" s="40" t="s">
        <v>456</v>
      </c>
      <c r="DJ131" s="44">
        <v>5.128205128205128E-2</v>
      </c>
      <c r="DK131" s="44">
        <v>0.41025641025641024</v>
      </c>
      <c r="DL131" s="44">
        <v>39</v>
      </c>
      <c r="DM131" s="44">
        <v>2</v>
      </c>
      <c r="DN131" s="44">
        <v>16</v>
      </c>
      <c r="DP131" s="40" t="s">
        <v>1355</v>
      </c>
      <c r="DQ131" s="44">
        <v>1</v>
      </c>
      <c r="DR131" s="44">
        <v>6</v>
      </c>
      <c r="DS131" s="44">
        <v>13</v>
      </c>
      <c r="DU131" s="40" t="s">
        <v>976</v>
      </c>
      <c r="DV131" s="40" t="s">
        <v>937</v>
      </c>
      <c r="DW131" s="44">
        <v>1.0909090909090908</v>
      </c>
      <c r="DX131" s="44">
        <v>0</v>
      </c>
      <c r="DY131" s="44">
        <v>22</v>
      </c>
      <c r="DZ131" s="44">
        <v>1998</v>
      </c>
      <c r="EB131" s="40" t="s">
        <v>1212</v>
      </c>
      <c r="EC131" s="40" t="s">
        <v>735</v>
      </c>
      <c r="ED131" s="44">
        <v>24</v>
      </c>
      <c r="EE131" s="44">
        <v>34</v>
      </c>
      <c r="EF131" s="44">
        <v>25</v>
      </c>
      <c r="EG131" s="44">
        <v>2020</v>
      </c>
      <c r="EI131" s="40" t="s">
        <v>1182</v>
      </c>
      <c r="EJ131" s="44">
        <v>0</v>
      </c>
      <c r="EK131" s="44">
        <v>0</v>
      </c>
      <c r="EL131" s="44">
        <v>31</v>
      </c>
      <c r="EM131" s="44"/>
      <c r="EN131" s="44"/>
      <c r="EP131" s="40" t="s">
        <v>1357</v>
      </c>
      <c r="EQ131" s="44"/>
      <c r="ER131" s="44">
        <v>4</v>
      </c>
      <c r="ES131" s="44">
        <v>12</v>
      </c>
      <c r="ET131"/>
      <c r="EU131" s="40" t="s">
        <v>927</v>
      </c>
      <c r="EV131" s="40" t="s">
        <v>356</v>
      </c>
      <c r="EW131" s="44">
        <v>0</v>
      </c>
      <c r="EX131" s="44">
        <v>0</v>
      </c>
      <c r="EY131" s="44">
        <v>30</v>
      </c>
      <c r="EZ131" s="44">
        <v>2012</v>
      </c>
      <c r="FB131" s="40" t="s">
        <v>335</v>
      </c>
      <c r="FC131" s="40" t="s">
        <v>336</v>
      </c>
      <c r="FD131" s="44">
        <v>0</v>
      </c>
      <c r="FE131" s="44">
        <v>8</v>
      </c>
      <c r="FF131" s="44">
        <v>17</v>
      </c>
      <c r="FG131" s="44">
        <v>2013</v>
      </c>
      <c r="FI131" s="40" t="s">
        <v>967</v>
      </c>
      <c r="FJ131" s="44">
        <v>0</v>
      </c>
      <c r="FK131" s="44">
        <v>0</v>
      </c>
      <c r="FL131" s="44">
        <v>11</v>
      </c>
      <c r="FM131" s="44"/>
      <c r="FN131" s="44"/>
      <c r="FO131"/>
      <c r="FP131" s="40" t="s">
        <v>919</v>
      </c>
      <c r="FQ131" s="44"/>
      <c r="FR131" s="44"/>
      <c r="FS131" s="44">
        <v>33</v>
      </c>
      <c r="FU131" s="274" t="s">
        <v>1032</v>
      </c>
      <c r="FV131" s="274" t="s">
        <v>1000</v>
      </c>
      <c r="FW131" s="294">
        <v>0.23529411764705882</v>
      </c>
      <c r="FX131" s="281">
        <v>3.0909090909090908</v>
      </c>
      <c r="FY131" s="281">
        <v>0.72727272727272729</v>
      </c>
      <c r="FZ131" s="281">
        <v>22</v>
      </c>
      <c r="GA131" s="281">
        <v>1996</v>
      </c>
      <c r="GB131" s="281">
        <v>16</v>
      </c>
      <c r="GC131" s="282">
        <v>68</v>
      </c>
      <c r="GZ131" s="40" t="s">
        <v>1294</v>
      </c>
      <c r="HA131" s="44">
        <v>2</v>
      </c>
      <c r="HB131" s="44">
        <v>13</v>
      </c>
      <c r="HC131" s="44">
        <v>22</v>
      </c>
      <c r="HD131" s="44">
        <v>57</v>
      </c>
      <c r="HE131" s="44">
        <v>18</v>
      </c>
      <c r="HF131" s="44">
        <v>32</v>
      </c>
      <c r="HG131" s="44">
        <v>24</v>
      </c>
      <c r="HH131" s="44">
        <v>70</v>
      </c>
      <c r="HI131" s="44">
        <v>34</v>
      </c>
      <c r="HJ131" s="44">
        <v>0.15384615384615385</v>
      </c>
      <c r="HK131" s="44">
        <v>0.34285714285714286</v>
      </c>
      <c r="HL131" s="44">
        <v>0.5625</v>
      </c>
      <c r="HM131" s="44">
        <v>5.8823529411764705E-2</v>
      </c>
      <c r="HN131" s="44">
        <v>0.38235294117647056</v>
      </c>
      <c r="HO131" s="44">
        <v>0.70588235294117652</v>
      </c>
      <c r="HP131" s="44">
        <v>2.0588235294117645</v>
      </c>
      <c r="HQ131" s="44">
        <v>0.52941176470588236</v>
      </c>
      <c r="HR131" s="44">
        <v>0.94117647058823528</v>
      </c>
      <c r="HS131"/>
      <c r="HT131"/>
      <c r="HU131"/>
      <c r="HV131"/>
      <c r="IR131" s="40" t="s">
        <v>281</v>
      </c>
      <c r="IS131" s="40" t="s">
        <v>278</v>
      </c>
      <c r="IT131" s="44">
        <v>0.3981042654028436</v>
      </c>
      <c r="IU131" s="44">
        <v>6.2222222222222223</v>
      </c>
      <c r="IV131" s="44">
        <v>15.62962962962963</v>
      </c>
      <c r="IW131" s="44">
        <v>27</v>
      </c>
      <c r="IX131" s="44">
        <v>2015</v>
      </c>
      <c r="IY131" s="44">
        <v>168</v>
      </c>
      <c r="IZ131" s="44">
        <v>422</v>
      </c>
      <c r="JB131" s="40" t="s">
        <v>1134</v>
      </c>
      <c r="JC131" s="40" t="s">
        <v>1096</v>
      </c>
      <c r="JD131" s="44">
        <v>0.38356164383561642</v>
      </c>
      <c r="JE131" s="44">
        <v>2.4347826086956523</v>
      </c>
      <c r="JF131" s="44">
        <v>6.3478260869565215</v>
      </c>
      <c r="JG131" s="44">
        <v>1993</v>
      </c>
      <c r="JH131" s="44">
        <v>56</v>
      </c>
      <c r="JI131" s="44">
        <v>146</v>
      </c>
      <c r="JL131" s="40" t="s">
        <v>739</v>
      </c>
      <c r="JM131" s="40" t="s">
        <v>135</v>
      </c>
      <c r="JN131" s="44">
        <v>0.68235294117647061</v>
      </c>
      <c r="JO131" s="44">
        <v>2.0714285714285716</v>
      </c>
      <c r="JP131" s="44">
        <v>3.0357142857142856</v>
      </c>
      <c r="JQ131" s="44">
        <v>2018</v>
      </c>
      <c r="JR131" s="44">
        <v>28</v>
      </c>
      <c r="JS131" s="44">
        <v>58</v>
      </c>
      <c r="JT131" s="44">
        <v>85</v>
      </c>
      <c r="JV131" s="40" t="s">
        <v>431</v>
      </c>
      <c r="JW131" s="40" t="s">
        <v>423</v>
      </c>
      <c r="JX131" s="44">
        <v>0.47826086956521741</v>
      </c>
      <c r="JY131" s="44">
        <v>0.91666666666666663</v>
      </c>
      <c r="JZ131" s="44">
        <v>1.9166666666666667</v>
      </c>
      <c r="KA131" s="44">
        <v>2007</v>
      </c>
      <c r="KB131" s="44">
        <v>22</v>
      </c>
      <c r="KC131" s="44">
        <v>46</v>
      </c>
      <c r="KF131" s="40" t="s">
        <v>752</v>
      </c>
      <c r="KG131" s="61">
        <v>0.25</v>
      </c>
      <c r="KH131" s="44">
        <v>17</v>
      </c>
      <c r="KJ131"/>
      <c r="KK131"/>
      <c r="KL131"/>
      <c r="KM131"/>
      <c r="KN131"/>
      <c r="KO131"/>
      <c r="KQ131"/>
      <c r="KR131"/>
      <c r="KS131"/>
      <c r="KT131"/>
      <c r="KU131"/>
      <c r="KV131"/>
      <c r="KX131"/>
      <c r="KY131"/>
      <c r="KZ131"/>
      <c r="LA131"/>
      <c r="LB131"/>
      <c r="LC131"/>
      <c r="LD131"/>
    </row>
    <row r="132" spans="1:316" ht="15">
      <c r="A132" s="74" t="s">
        <v>381</v>
      </c>
      <c r="B132" s="74">
        <v>2010</v>
      </c>
      <c r="C132" s="74">
        <v>2010</v>
      </c>
      <c r="D132" s="89" t="str">
        <f t="shared" si="36"/>
        <v>Dalton Latham, 2010</v>
      </c>
      <c r="E132" s="89" t="str">
        <f t="shared" si="37"/>
        <v>Dalton Latham, 2010-2010</v>
      </c>
      <c r="F132" s="74">
        <v>13</v>
      </c>
      <c r="G132" s="74"/>
      <c r="H132" s="74"/>
      <c r="I132" s="75" t="e">
        <f t="shared" si="24"/>
        <v>#DIV/0!</v>
      </c>
      <c r="J132" s="74">
        <v>17</v>
      </c>
      <c r="K132" s="74">
        <v>46</v>
      </c>
      <c r="L132" s="75">
        <f t="shared" si="25"/>
        <v>0.36956521739130432</v>
      </c>
      <c r="M132" s="74">
        <v>8</v>
      </c>
      <c r="N132" s="74">
        <v>23</v>
      </c>
      <c r="O132" s="75">
        <f t="shared" si="26"/>
        <v>0.34782608695652173</v>
      </c>
      <c r="P132" s="74">
        <v>42</v>
      </c>
      <c r="Q132" s="74">
        <v>25</v>
      </c>
      <c r="R132" s="74">
        <v>32</v>
      </c>
      <c r="S132" s="74">
        <v>57</v>
      </c>
      <c r="T132" s="74">
        <v>13</v>
      </c>
      <c r="U132" s="74">
        <v>7</v>
      </c>
      <c r="V132" s="74">
        <v>3</v>
      </c>
      <c r="W132" s="74">
        <v>17</v>
      </c>
      <c r="X132" s="74">
        <v>33</v>
      </c>
      <c r="Y132" s="76">
        <f t="shared" si="27"/>
        <v>3.2307692307692308</v>
      </c>
      <c r="Z132" s="76">
        <f t="shared" si="28"/>
        <v>1.9230769230769231</v>
      </c>
      <c r="AA132" s="76">
        <f t="shared" si="29"/>
        <v>2.4615384615384617</v>
      </c>
      <c r="AB132" s="76">
        <f t="shared" si="30"/>
        <v>4.384615384615385</v>
      </c>
      <c r="AC132" s="76">
        <f t="shared" si="31"/>
        <v>1</v>
      </c>
      <c r="AD132" s="76">
        <f t="shared" si="32"/>
        <v>0.53846153846153844</v>
      </c>
      <c r="AE132" s="76">
        <f t="shared" si="33"/>
        <v>0.23076923076923078</v>
      </c>
      <c r="AF132" s="76">
        <f t="shared" si="34"/>
        <v>1.3076923076923077</v>
      </c>
      <c r="AG132" s="76">
        <f t="shared" si="35"/>
        <v>2.5384615384615383</v>
      </c>
      <c r="AH132" s="69">
        <f t="shared" si="38"/>
        <v>0</v>
      </c>
      <c r="AI132" s="69">
        <f t="shared" si="39"/>
        <v>1.7692307692307692</v>
      </c>
      <c r="AJ132" s="70">
        <f t="shared" si="40"/>
        <v>0.36956521739130432</v>
      </c>
      <c r="AK132" s="69">
        <f t="shared" si="41"/>
        <v>3.5384615384615383</v>
      </c>
      <c r="AM132" s="40" t="s">
        <v>369</v>
      </c>
      <c r="AN132" s="40" t="s">
        <v>325</v>
      </c>
      <c r="AO132" s="61">
        <v>4.6470588235294121</v>
      </c>
      <c r="AP132" s="62">
        <v>0.375</v>
      </c>
      <c r="AQ132" s="62">
        <v>0.66666666666666663</v>
      </c>
      <c r="AR132" s="44">
        <v>17</v>
      </c>
      <c r="AS132" s="44">
        <v>2010</v>
      </c>
      <c r="AU132" s="40" t="s">
        <v>262</v>
      </c>
      <c r="AV132" s="40" t="s">
        <v>130</v>
      </c>
      <c r="AW132" s="44">
        <v>105</v>
      </c>
      <c r="AX132" s="44">
        <v>0.40384615384615385</v>
      </c>
      <c r="AY132" s="44">
        <v>0.42</v>
      </c>
      <c r="AZ132" s="44">
        <v>27</v>
      </c>
      <c r="BA132" s="44">
        <v>2016</v>
      </c>
      <c r="BC132" s="40" t="s">
        <v>687</v>
      </c>
      <c r="BD132" s="44">
        <v>0.16666666666666666</v>
      </c>
      <c r="BE132" s="44" t="e">
        <v>#DIV/0!</v>
      </c>
      <c r="BF132" s="44" t="e">
        <v>#DIV/0!</v>
      </c>
      <c r="BG132" s="44">
        <v>30</v>
      </c>
      <c r="BH132" s="44">
        <v>5</v>
      </c>
      <c r="BJ132" s="40" t="s">
        <v>944</v>
      </c>
      <c r="BK132" s="44">
        <v>2</v>
      </c>
      <c r="BL132" s="44">
        <v>0</v>
      </c>
      <c r="BM132" s="44">
        <v>0.66666666666666663</v>
      </c>
      <c r="BN132" s="44">
        <v>11</v>
      </c>
      <c r="BP132" s="40" t="s">
        <v>1101</v>
      </c>
      <c r="BQ132" s="40" t="s">
        <v>1092</v>
      </c>
      <c r="BR132" s="44">
        <v>2.8181818181818183</v>
      </c>
      <c r="BS132" s="44">
        <v>0.90909090909090906</v>
      </c>
      <c r="BT132" s="44">
        <v>1.9090909090909092</v>
      </c>
      <c r="BU132" s="44">
        <v>11</v>
      </c>
      <c r="BV132" s="44">
        <v>1995</v>
      </c>
      <c r="BX132" s="40" t="s">
        <v>1346</v>
      </c>
      <c r="BY132" s="40" t="s">
        <v>1294</v>
      </c>
      <c r="BZ132" s="44">
        <v>61</v>
      </c>
      <c r="CA132" s="44">
        <v>27</v>
      </c>
      <c r="CB132" s="44">
        <v>34</v>
      </c>
      <c r="CC132" s="44">
        <v>24</v>
      </c>
      <c r="CD132" s="44">
        <v>2023</v>
      </c>
      <c r="CF132" s="40" t="s">
        <v>925</v>
      </c>
      <c r="CG132" s="44">
        <v>0</v>
      </c>
      <c r="CH132" s="44">
        <v>1.95</v>
      </c>
      <c r="CI132" s="44">
        <v>0</v>
      </c>
      <c r="CJ132" s="44">
        <v>20</v>
      </c>
      <c r="CK132" s="44"/>
      <c r="CL132" s="44">
        <v>39</v>
      </c>
      <c r="CM132" s="44"/>
      <c r="CO132" s="40" t="s">
        <v>687</v>
      </c>
      <c r="CP132" s="44"/>
      <c r="CQ132" s="44"/>
      <c r="CR132" s="44"/>
      <c r="CS132" s="44">
        <v>30</v>
      </c>
      <c r="CU132" s="40" t="s">
        <v>331</v>
      </c>
      <c r="CV132" s="40" t="s">
        <v>277</v>
      </c>
      <c r="CW132" s="44">
        <v>1.103448275862069</v>
      </c>
      <c r="CX132" s="44">
        <v>2.3448275862068964</v>
      </c>
      <c r="CY132" s="44">
        <v>29</v>
      </c>
      <c r="CZ132" s="44">
        <v>2013</v>
      </c>
      <c r="DB132" s="40" t="s">
        <v>1059</v>
      </c>
      <c r="DC132" s="40" t="s">
        <v>1060</v>
      </c>
      <c r="DD132" s="44">
        <v>25</v>
      </c>
      <c r="DE132" s="44">
        <v>37</v>
      </c>
      <c r="DF132" s="44">
        <v>22</v>
      </c>
      <c r="DG132" s="44">
        <v>1995</v>
      </c>
      <c r="DI132" s="40" t="s">
        <v>475</v>
      </c>
      <c r="DJ132" s="44">
        <v>3.8461538461538464E-2</v>
      </c>
      <c r="DK132" s="44">
        <v>0.19230769230769232</v>
      </c>
      <c r="DL132" s="44">
        <v>26</v>
      </c>
      <c r="DM132" s="44">
        <v>1</v>
      </c>
      <c r="DN132" s="44">
        <v>5</v>
      </c>
      <c r="DP132" s="40" t="s">
        <v>680</v>
      </c>
      <c r="DQ132" s="44">
        <v>1</v>
      </c>
      <c r="DR132" s="44">
        <v>8</v>
      </c>
      <c r="DS132" s="44">
        <v>12</v>
      </c>
      <c r="DU132" s="40" t="s">
        <v>478</v>
      </c>
      <c r="DV132" s="40" t="s">
        <v>468</v>
      </c>
      <c r="DW132" s="44">
        <v>1.0833333333333333</v>
      </c>
      <c r="DX132" s="44">
        <v>0</v>
      </c>
      <c r="DY132" s="44">
        <v>24</v>
      </c>
      <c r="DZ132" s="44">
        <v>2008</v>
      </c>
      <c r="EB132" s="40" t="s">
        <v>1346</v>
      </c>
      <c r="EC132" s="40" t="s">
        <v>1294</v>
      </c>
      <c r="ED132" s="44">
        <v>24</v>
      </c>
      <c r="EE132" s="44">
        <v>27</v>
      </c>
      <c r="EF132" s="44">
        <v>24</v>
      </c>
      <c r="EG132" s="44">
        <v>2023</v>
      </c>
      <c r="EI132" s="40" t="s">
        <v>1355</v>
      </c>
      <c r="EJ132" s="44">
        <v>0</v>
      </c>
      <c r="EK132" s="44">
        <v>0.30769230769230771</v>
      </c>
      <c r="EL132" s="44">
        <v>13</v>
      </c>
      <c r="EM132" s="44"/>
      <c r="EN132" s="44">
        <v>4</v>
      </c>
      <c r="EP132" s="40" t="s">
        <v>356</v>
      </c>
      <c r="EQ132" s="44"/>
      <c r="ER132" s="44"/>
      <c r="ES132" s="44">
        <v>43</v>
      </c>
      <c r="ET132"/>
      <c r="EU132" s="40" t="s">
        <v>1186</v>
      </c>
      <c r="EV132" s="40" t="s">
        <v>1180</v>
      </c>
      <c r="EW132" s="44">
        <v>0</v>
      </c>
      <c r="EX132" s="44">
        <v>0</v>
      </c>
      <c r="EY132" s="44">
        <v>23</v>
      </c>
      <c r="EZ132" s="44">
        <v>1991</v>
      </c>
      <c r="FB132" s="40" t="s">
        <v>1177</v>
      </c>
      <c r="FC132" s="40" t="s">
        <v>1153</v>
      </c>
      <c r="FD132" s="44"/>
      <c r="FE132" s="44"/>
      <c r="FF132" s="44">
        <v>23</v>
      </c>
      <c r="FG132" s="44">
        <v>1991</v>
      </c>
      <c r="FI132" s="40" t="s">
        <v>1352</v>
      </c>
      <c r="FJ132" s="44">
        <v>0</v>
      </c>
      <c r="FK132" s="44">
        <v>0.35294117647058826</v>
      </c>
      <c r="FL132" s="44">
        <v>17</v>
      </c>
      <c r="FM132" s="44"/>
      <c r="FN132" s="44">
        <v>6</v>
      </c>
      <c r="FO132"/>
      <c r="FP132" s="40" t="s">
        <v>1352</v>
      </c>
      <c r="FQ132" s="44"/>
      <c r="FR132" s="44">
        <v>6</v>
      </c>
      <c r="FS132" s="44">
        <v>17</v>
      </c>
      <c r="FU132" s="274" t="s">
        <v>922</v>
      </c>
      <c r="FV132" s="274" t="s">
        <v>923</v>
      </c>
      <c r="FW132" s="294">
        <v>0.234375</v>
      </c>
      <c r="FX132" s="281">
        <v>3.2</v>
      </c>
      <c r="FY132" s="281">
        <v>0.75</v>
      </c>
      <c r="FZ132" s="281">
        <v>20</v>
      </c>
      <c r="GA132" s="281">
        <v>1999</v>
      </c>
      <c r="GB132" s="281">
        <v>15</v>
      </c>
      <c r="GC132" s="282">
        <v>64</v>
      </c>
      <c r="GZ132" s="40" t="s">
        <v>1350</v>
      </c>
      <c r="HA132" s="44">
        <v>3</v>
      </c>
      <c r="HB132" s="44">
        <v>12</v>
      </c>
      <c r="HC132" s="44">
        <v>2</v>
      </c>
      <c r="HD132" s="44">
        <v>5</v>
      </c>
      <c r="HE132" s="44">
        <v>1</v>
      </c>
      <c r="HF132" s="44">
        <v>2</v>
      </c>
      <c r="HG132" s="44">
        <v>5</v>
      </c>
      <c r="HH132" s="44">
        <v>17</v>
      </c>
      <c r="HI132" s="44">
        <v>18</v>
      </c>
      <c r="HJ132" s="44">
        <v>0.25</v>
      </c>
      <c r="HK132" s="44">
        <v>0.29411764705882354</v>
      </c>
      <c r="HL132" s="44">
        <v>0.5</v>
      </c>
      <c r="HM132" s="44">
        <v>0.16666666666666666</v>
      </c>
      <c r="HN132" s="44">
        <v>0.66666666666666663</v>
      </c>
      <c r="HO132" s="44">
        <v>0.27777777777777779</v>
      </c>
      <c r="HP132" s="44">
        <v>0.94444444444444442</v>
      </c>
      <c r="HQ132" s="44">
        <v>5.5555555555555552E-2</v>
      </c>
      <c r="HR132" s="44">
        <v>0.1111111111111111</v>
      </c>
      <c r="HS132"/>
      <c r="HT132"/>
      <c r="HU132"/>
      <c r="HV132"/>
      <c r="IR132" s="40" t="s">
        <v>255</v>
      </c>
      <c r="IS132" s="40" t="s">
        <v>135</v>
      </c>
      <c r="IT132" s="44">
        <v>0.39631336405529954</v>
      </c>
      <c r="IU132" s="44">
        <v>6.3703703703703702</v>
      </c>
      <c r="IV132" s="44">
        <v>16.074074074074073</v>
      </c>
      <c r="IW132" s="44">
        <v>27</v>
      </c>
      <c r="IX132" s="44">
        <v>2016</v>
      </c>
      <c r="IY132" s="44">
        <v>172</v>
      </c>
      <c r="IZ132" s="44">
        <v>434</v>
      </c>
      <c r="JB132" s="40" t="s">
        <v>285</v>
      </c>
      <c r="JC132" s="40" t="s">
        <v>135</v>
      </c>
      <c r="JD132" s="44">
        <v>0.38309859154929576</v>
      </c>
      <c r="JE132" s="44">
        <v>5.0370370370370372</v>
      </c>
      <c r="JF132" s="44">
        <v>13.148148148148149</v>
      </c>
      <c r="JG132" s="44">
        <v>2015</v>
      </c>
      <c r="JH132" s="44">
        <v>136</v>
      </c>
      <c r="JI132" s="44">
        <v>355</v>
      </c>
      <c r="JL132" s="40" t="s">
        <v>738</v>
      </c>
      <c r="JM132" s="40" t="s">
        <v>131</v>
      </c>
      <c r="JN132" s="44">
        <v>0.78947368421052633</v>
      </c>
      <c r="JO132" s="44">
        <v>1.0714285714285714</v>
      </c>
      <c r="JP132" s="44">
        <v>1.3571428571428572</v>
      </c>
      <c r="JQ132" s="44">
        <v>2018</v>
      </c>
      <c r="JR132" s="44">
        <v>28</v>
      </c>
      <c r="JS132" s="44">
        <v>30</v>
      </c>
      <c r="JT132" s="44">
        <v>38</v>
      </c>
      <c r="JV132" s="40" t="s">
        <v>800</v>
      </c>
      <c r="JW132" s="40" t="s">
        <v>733</v>
      </c>
      <c r="JX132" s="44">
        <v>0.47826086956521741</v>
      </c>
      <c r="JY132" s="44">
        <v>0.81481481481481477</v>
      </c>
      <c r="JZ132" s="44">
        <v>1.7037037037037037</v>
      </c>
      <c r="KA132" s="44">
        <v>2019</v>
      </c>
      <c r="KB132" s="44">
        <v>22</v>
      </c>
      <c r="KC132" s="44">
        <v>46</v>
      </c>
      <c r="KF132" s="40" t="s">
        <v>941</v>
      </c>
      <c r="KG132" s="61">
        <v>0.2</v>
      </c>
      <c r="KH132" s="44">
        <v>10</v>
      </c>
      <c r="KJ132"/>
      <c r="KK132"/>
      <c r="KL132"/>
      <c r="KM132"/>
      <c r="KN132"/>
      <c r="KO132"/>
      <c r="KQ132"/>
      <c r="KR132"/>
      <c r="KS132"/>
      <c r="KT132"/>
      <c r="KU132"/>
      <c r="KV132"/>
      <c r="KX132"/>
      <c r="KY132"/>
      <c r="KZ132"/>
      <c r="LA132"/>
      <c r="LB132"/>
      <c r="LC132"/>
      <c r="LD132"/>
    </row>
    <row r="133" spans="1:316" ht="15">
      <c r="A133" s="74" t="s">
        <v>320</v>
      </c>
      <c r="B133" s="74">
        <v>2010</v>
      </c>
      <c r="C133" s="74">
        <v>2013</v>
      </c>
      <c r="D133" s="89" t="str">
        <f t="shared" si="36"/>
        <v>Judd Brost, 2013</v>
      </c>
      <c r="E133" s="89" t="str">
        <f t="shared" si="37"/>
        <v>Judd Brost, 2013-2010</v>
      </c>
      <c r="F133" s="74">
        <v>17</v>
      </c>
      <c r="G133" s="74">
        <v>19</v>
      </c>
      <c r="H133" s="74">
        <v>51</v>
      </c>
      <c r="I133" s="75">
        <f t="shared" si="24"/>
        <v>0.37254901960784315</v>
      </c>
      <c r="J133" s="74">
        <v>8</v>
      </c>
      <c r="K133" s="74">
        <v>21</v>
      </c>
      <c r="L133" s="75">
        <f t="shared" si="25"/>
        <v>0.38095238095238093</v>
      </c>
      <c r="M133" s="74">
        <v>6</v>
      </c>
      <c r="N133" s="74">
        <v>9</v>
      </c>
      <c r="O133" s="75">
        <f t="shared" si="26"/>
        <v>0.66666666666666663</v>
      </c>
      <c r="P133" s="74">
        <v>79</v>
      </c>
      <c r="Q133" s="74">
        <v>8</v>
      </c>
      <c r="R133" s="74">
        <v>13</v>
      </c>
      <c r="S133" s="74">
        <v>21</v>
      </c>
      <c r="T133" s="74">
        <v>11</v>
      </c>
      <c r="U133" s="74">
        <v>2</v>
      </c>
      <c r="V133" s="74">
        <v>1</v>
      </c>
      <c r="W133" s="74">
        <v>25</v>
      </c>
      <c r="X133" s="74">
        <v>16</v>
      </c>
      <c r="Y133" s="76">
        <f t="shared" si="27"/>
        <v>4.6470588235294121</v>
      </c>
      <c r="Z133" s="76">
        <f t="shared" si="28"/>
        <v>0.47058823529411764</v>
      </c>
      <c r="AA133" s="76">
        <f t="shared" si="29"/>
        <v>0.76470588235294112</v>
      </c>
      <c r="AB133" s="76">
        <f t="shared" si="30"/>
        <v>1.2352941176470589</v>
      </c>
      <c r="AC133" s="76">
        <f t="shared" si="31"/>
        <v>0.6470588235294118</v>
      </c>
      <c r="AD133" s="76">
        <f t="shared" si="32"/>
        <v>0.11764705882352941</v>
      </c>
      <c r="AE133" s="76">
        <f t="shared" si="33"/>
        <v>5.8823529411764705E-2</v>
      </c>
      <c r="AF133" s="76">
        <f t="shared" si="34"/>
        <v>1.4705882352941178</v>
      </c>
      <c r="AG133" s="76">
        <f t="shared" si="35"/>
        <v>0.94117647058823528</v>
      </c>
      <c r="AH133" s="69">
        <f t="shared" si="38"/>
        <v>3</v>
      </c>
      <c r="AI133" s="69">
        <f t="shared" si="39"/>
        <v>0.52941176470588236</v>
      </c>
      <c r="AJ133" s="70">
        <f t="shared" si="40"/>
        <v>0.375</v>
      </c>
      <c r="AK133" s="69">
        <f t="shared" si="41"/>
        <v>4.2352941176470589</v>
      </c>
      <c r="AM133" s="40" t="s">
        <v>1034</v>
      </c>
      <c r="AN133" s="40" t="s">
        <v>998</v>
      </c>
      <c r="AO133" s="61">
        <v>4.6363636363636367</v>
      </c>
      <c r="AP133" s="62">
        <v>0.30188679245283018</v>
      </c>
      <c r="AQ133" s="62">
        <v>0.7142857142857143</v>
      </c>
      <c r="AR133" s="44">
        <v>22</v>
      </c>
      <c r="AS133" s="44">
        <v>1996</v>
      </c>
      <c r="AU133" s="40" t="s">
        <v>936</v>
      </c>
      <c r="AV133" s="40" t="s">
        <v>937</v>
      </c>
      <c r="AW133" s="44">
        <v>104</v>
      </c>
      <c r="AX133" s="44">
        <v>0.37234042553191488</v>
      </c>
      <c r="AY133" s="44">
        <v>0.54838709677419351</v>
      </c>
      <c r="AZ133" s="44">
        <v>19</v>
      </c>
      <c r="BA133" s="44">
        <v>1999</v>
      </c>
      <c r="BC133" s="40" t="s">
        <v>474</v>
      </c>
      <c r="BD133" s="44">
        <v>0.14285714285714285</v>
      </c>
      <c r="BE133" s="44">
        <v>0</v>
      </c>
      <c r="BF133" s="44">
        <v>0.33333333333333331</v>
      </c>
      <c r="BG133" s="44">
        <v>14</v>
      </c>
      <c r="BH133" s="44">
        <v>2</v>
      </c>
      <c r="BJ133" s="40" t="s">
        <v>1357</v>
      </c>
      <c r="BK133" s="44">
        <v>2</v>
      </c>
      <c r="BL133" s="44">
        <v>0.125</v>
      </c>
      <c r="BM133" s="44" t="e">
        <v>#DIV/0!</v>
      </c>
      <c r="BN133" s="44">
        <v>12</v>
      </c>
      <c r="BP133" s="40" t="s">
        <v>421</v>
      </c>
      <c r="BQ133" s="40" t="s">
        <v>387</v>
      </c>
      <c r="BR133" s="44">
        <v>2.7916666666666665</v>
      </c>
      <c r="BS133" s="44">
        <v>0.83333333333333337</v>
      </c>
      <c r="BT133" s="44">
        <v>1.9583333333333333</v>
      </c>
      <c r="BU133" s="44">
        <v>24</v>
      </c>
      <c r="BV133" s="44">
        <v>2007</v>
      </c>
      <c r="BX133" s="40" t="s">
        <v>450</v>
      </c>
      <c r="BY133" s="40" t="s">
        <v>446</v>
      </c>
      <c r="BZ133" s="44">
        <v>61</v>
      </c>
      <c r="CA133" s="44">
        <v>19</v>
      </c>
      <c r="CB133" s="44">
        <v>42</v>
      </c>
      <c r="CC133" s="44">
        <v>24</v>
      </c>
      <c r="CD133" s="44">
        <v>2008</v>
      </c>
      <c r="CF133" s="40" t="s">
        <v>687</v>
      </c>
      <c r="CG133" s="44">
        <v>0</v>
      </c>
      <c r="CH133" s="44">
        <v>0</v>
      </c>
      <c r="CI133" s="44">
        <v>0</v>
      </c>
      <c r="CJ133" s="44">
        <v>30</v>
      </c>
      <c r="CK133" s="44"/>
      <c r="CL133" s="44"/>
      <c r="CM133" s="44"/>
      <c r="CO133" s="40" t="s">
        <v>939</v>
      </c>
      <c r="CP133" s="44"/>
      <c r="CQ133" s="44">
        <v>34</v>
      </c>
      <c r="CR133" s="44"/>
      <c r="CS133" s="44">
        <v>20</v>
      </c>
      <c r="CU133" s="40" t="s">
        <v>1061</v>
      </c>
      <c r="CV133" s="40" t="s">
        <v>1003</v>
      </c>
      <c r="CW133" s="44">
        <v>1.0952380952380953</v>
      </c>
      <c r="CX133" s="44">
        <v>2.5714285714285716</v>
      </c>
      <c r="CY133" s="44">
        <v>21</v>
      </c>
      <c r="CZ133" s="44">
        <v>1995</v>
      </c>
      <c r="DB133" s="40" t="s">
        <v>1062</v>
      </c>
      <c r="DC133" s="40" t="s">
        <v>1002</v>
      </c>
      <c r="DD133" s="44">
        <v>25</v>
      </c>
      <c r="DE133" s="44">
        <v>23</v>
      </c>
      <c r="DF133" s="44">
        <v>17</v>
      </c>
      <c r="DG133" s="44">
        <v>1995</v>
      </c>
      <c r="DI133" s="40" t="s">
        <v>454</v>
      </c>
      <c r="DJ133" s="44">
        <v>2.7777777777777776E-2</v>
      </c>
      <c r="DK133" s="44">
        <v>0.1388888888888889</v>
      </c>
      <c r="DL133" s="44">
        <v>36</v>
      </c>
      <c r="DM133" s="44">
        <v>1</v>
      </c>
      <c r="DN133" s="44">
        <v>5</v>
      </c>
      <c r="DP133" s="40" t="s">
        <v>454</v>
      </c>
      <c r="DQ133" s="44">
        <v>1</v>
      </c>
      <c r="DR133" s="44">
        <v>5</v>
      </c>
      <c r="DS133" s="44">
        <v>36</v>
      </c>
      <c r="DU133" s="40" t="s">
        <v>800</v>
      </c>
      <c r="DV133" s="40" t="s">
        <v>733</v>
      </c>
      <c r="DW133" s="44">
        <v>1.0740740740740742</v>
      </c>
      <c r="DX133" s="44">
        <v>2.1111111111111112</v>
      </c>
      <c r="DY133" s="44">
        <v>27</v>
      </c>
      <c r="DZ133" s="44">
        <v>2019</v>
      </c>
      <c r="EB133" s="40" t="s">
        <v>976</v>
      </c>
      <c r="EC133" s="40" t="s">
        <v>937</v>
      </c>
      <c r="ED133" s="44">
        <v>24</v>
      </c>
      <c r="EE133" s="44"/>
      <c r="EF133" s="44">
        <v>22</v>
      </c>
      <c r="EG133" s="44">
        <v>1998</v>
      </c>
      <c r="EI133" s="40" t="s">
        <v>967</v>
      </c>
      <c r="EJ133" s="44">
        <v>0</v>
      </c>
      <c r="EK133" s="44">
        <v>0</v>
      </c>
      <c r="EL133" s="44">
        <v>11</v>
      </c>
      <c r="EM133" s="44"/>
      <c r="EN133" s="44"/>
      <c r="EP133" s="40" t="s">
        <v>967</v>
      </c>
      <c r="EQ133" s="44"/>
      <c r="ER133" s="44"/>
      <c r="ES133" s="44">
        <v>11</v>
      </c>
      <c r="ET133"/>
      <c r="EU133" s="40" t="s">
        <v>357</v>
      </c>
      <c r="EV133" s="40" t="s">
        <v>356</v>
      </c>
      <c r="EW133" s="44">
        <v>0</v>
      </c>
      <c r="EX133" s="44">
        <v>0</v>
      </c>
      <c r="EY133" s="44">
        <v>13</v>
      </c>
      <c r="EZ133" s="44">
        <v>2011</v>
      </c>
      <c r="FB133" s="40" t="s">
        <v>261</v>
      </c>
      <c r="FC133" s="40" t="s">
        <v>900</v>
      </c>
      <c r="FD133" s="44">
        <v>0</v>
      </c>
      <c r="FE133" s="44">
        <v>2</v>
      </c>
      <c r="FF133" s="44">
        <v>15</v>
      </c>
      <c r="FG133" s="44">
        <v>2016</v>
      </c>
      <c r="FI133" s="40" t="s">
        <v>964</v>
      </c>
      <c r="FJ133" s="44">
        <v>0</v>
      </c>
      <c r="FK133" s="44">
        <v>0</v>
      </c>
      <c r="FL133" s="44">
        <v>76</v>
      </c>
      <c r="FM133" s="44"/>
      <c r="FN133" s="44"/>
      <c r="FO133"/>
      <c r="FP133" s="40" t="s">
        <v>921</v>
      </c>
      <c r="FQ133" s="44"/>
      <c r="FR133" s="44"/>
      <c r="FS133" s="44">
        <v>69</v>
      </c>
      <c r="FU133" s="274" t="s">
        <v>1246</v>
      </c>
      <c r="FV133" s="274" t="s">
        <v>792</v>
      </c>
      <c r="FW133" s="294">
        <v>0.23076923076923078</v>
      </c>
      <c r="FX133" s="281">
        <v>1.2380952380952381</v>
      </c>
      <c r="FY133" s="281">
        <v>0.2857142857142857</v>
      </c>
      <c r="FZ133" s="281">
        <v>21</v>
      </c>
      <c r="GA133" s="281">
        <v>2021</v>
      </c>
      <c r="GB133" s="281">
        <v>6</v>
      </c>
      <c r="GC133" s="282">
        <v>26</v>
      </c>
      <c r="GZ133" s="40" t="s">
        <v>1355</v>
      </c>
      <c r="HA133" s="44">
        <v>1</v>
      </c>
      <c r="HB133" s="44">
        <v>6</v>
      </c>
      <c r="HC133" s="44"/>
      <c r="HD133" s="44">
        <v>1</v>
      </c>
      <c r="HE133" s="44">
        <v>1</v>
      </c>
      <c r="HF133" s="44">
        <v>2</v>
      </c>
      <c r="HG133" s="44">
        <v>1</v>
      </c>
      <c r="HH133" s="44">
        <v>7</v>
      </c>
      <c r="HI133" s="44">
        <v>13</v>
      </c>
      <c r="HJ133" s="44">
        <v>0.16666666666666666</v>
      </c>
      <c r="HK133" s="44">
        <v>0.14285714285714285</v>
      </c>
      <c r="HL133" s="44">
        <v>0.5</v>
      </c>
      <c r="HM133" s="44">
        <v>7.6923076923076927E-2</v>
      </c>
      <c r="HN133" s="44">
        <v>0.46153846153846156</v>
      </c>
      <c r="HO133" s="44">
        <v>7.6923076923076927E-2</v>
      </c>
      <c r="HP133" s="44">
        <v>0.53846153846153844</v>
      </c>
      <c r="HQ133" s="44">
        <v>7.6923076923076927E-2</v>
      </c>
      <c r="HR133" s="44">
        <v>0.15384615384615385</v>
      </c>
      <c r="HS133"/>
      <c r="HT133"/>
      <c r="HU133"/>
      <c r="HV133"/>
      <c r="IR133" s="40" t="s">
        <v>1011</v>
      </c>
      <c r="IS133" s="40" t="s">
        <v>1001</v>
      </c>
      <c r="IT133" s="44">
        <v>0.39506172839506171</v>
      </c>
      <c r="IU133" s="44">
        <v>1.3913043478260869</v>
      </c>
      <c r="IV133" s="44">
        <v>3.5217391304347827</v>
      </c>
      <c r="IW133" s="44">
        <v>23</v>
      </c>
      <c r="IX133" s="44">
        <v>1997</v>
      </c>
      <c r="IY133" s="44">
        <v>32</v>
      </c>
      <c r="IZ133" s="44">
        <v>81</v>
      </c>
      <c r="JB133" s="40" t="s">
        <v>1132</v>
      </c>
      <c r="JC133" s="40" t="s">
        <v>1094</v>
      </c>
      <c r="JD133" s="44">
        <v>0.38297872340425532</v>
      </c>
      <c r="JE133" s="44">
        <v>1.5652173913043479</v>
      </c>
      <c r="JF133" s="44">
        <v>4.0869565217391308</v>
      </c>
      <c r="JG133" s="44">
        <v>1993</v>
      </c>
      <c r="JH133" s="44">
        <v>36</v>
      </c>
      <c r="JI133" s="44">
        <v>94</v>
      </c>
      <c r="JL133" s="40" t="s">
        <v>737</v>
      </c>
      <c r="JM133" s="40" t="s">
        <v>130</v>
      </c>
      <c r="JN133" s="44">
        <v>0.32203389830508472</v>
      </c>
      <c r="JO133" s="44">
        <v>0.6785714285714286</v>
      </c>
      <c r="JP133" s="44">
        <v>2.1071428571428572</v>
      </c>
      <c r="JQ133" s="44">
        <v>2018</v>
      </c>
      <c r="JR133" s="44">
        <v>28</v>
      </c>
      <c r="JS133" s="44">
        <v>19</v>
      </c>
      <c r="JT133" s="44">
        <v>59</v>
      </c>
      <c r="JV133" s="40" t="s">
        <v>372</v>
      </c>
      <c r="JW133" s="40" t="s">
        <v>345</v>
      </c>
      <c r="JX133" s="44">
        <v>0.47619047619047616</v>
      </c>
      <c r="JY133" s="44">
        <v>0.58823529411764708</v>
      </c>
      <c r="JZ133" s="44">
        <v>1.2352941176470589</v>
      </c>
      <c r="KA133" s="44">
        <v>2011</v>
      </c>
      <c r="KB133" s="44">
        <v>10</v>
      </c>
      <c r="KC133" s="44">
        <v>21</v>
      </c>
      <c r="KF133" s="40" t="s">
        <v>356</v>
      </c>
      <c r="KG133" s="61">
        <v>0.17692307692307693</v>
      </c>
      <c r="KH133" s="44">
        <v>43</v>
      </c>
      <c r="KJ133"/>
      <c r="KK133"/>
      <c r="KL133"/>
      <c r="KM133"/>
      <c r="KN133"/>
      <c r="KO133"/>
      <c r="KQ133"/>
      <c r="KR133"/>
      <c r="KS133"/>
      <c r="KT133"/>
      <c r="KU133"/>
      <c r="KV133"/>
      <c r="KX133"/>
      <c r="KY133"/>
      <c r="KZ133"/>
      <c r="LA133"/>
      <c r="LB133"/>
      <c r="LC133"/>
      <c r="LD133"/>
    </row>
    <row r="134" spans="1:316" ht="15">
      <c r="A134" s="74" t="s">
        <v>362</v>
      </c>
      <c r="B134" s="74">
        <v>2010</v>
      </c>
      <c r="C134" s="74">
        <v>2010</v>
      </c>
      <c r="D134" s="89" t="str">
        <f t="shared" si="36"/>
        <v>James Donohoe, 2010</v>
      </c>
      <c r="E134" s="89" t="str">
        <f t="shared" si="37"/>
        <v>James Donohoe, 2010-2010</v>
      </c>
      <c r="F134" s="74">
        <v>12</v>
      </c>
      <c r="G134" s="74">
        <v>1</v>
      </c>
      <c r="H134" s="74">
        <v>2</v>
      </c>
      <c r="I134" s="75">
        <f t="shared" si="24"/>
        <v>0.5</v>
      </c>
      <c r="J134" s="74">
        <v>4</v>
      </c>
      <c r="K134" s="74">
        <v>13</v>
      </c>
      <c r="L134" s="75">
        <f t="shared" si="25"/>
        <v>0.30769230769230771</v>
      </c>
      <c r="M134" s="74">
        <v>3</v>
      </c>
      <c r="N134" s="74">
        <v>5</v>
      </c>
      <c r="O134" s="75">
        <f t="shared" si="26"/>
        <v>0.6</v>
      </c>
      <c r="P134" s="74">
        <v>14</v>
      </c>
      <c r="Q134" s="74">
        <v>7</v>
      </c>
      <c r="R134" s="74">
        <v>8</v>
      </c>
      <c r="S134" s="74">
        <v>15</v>
      </c>
      <c r="T134" s="74">
        <v>1</v>
      </c>
      <c r="U134" s="74">
        <v>3</v>
      </c>
      <c r="V134" s="74"/>
      <c r="W134" s="74">
        <v>2</v>
      </c>
      <c r="X134" s="74">
        <v>4</v>
      </c>
      <c r="Y134" s="76">
        <f t="shared" si="27"/>
        <v>1.1666666666666667</v>
      </c>
      <c r="Z134" s="76">
        <f t="shared" si="28"/>
        <v>0.58333333333333337</v>
      </c>
      <c r="AA134" s="76">
        <f t="shared" si="29"/>
        <v>0.66666666666666663</v>
      </c>
      <c r="AB134" s="76">
        <f t="shared" si="30"/>
        <v>1.25</v>
      </c>
      <c r="AC134" s="76">
        <f t="shared" si="31"/>
        <v>8.3333333333333329E-2</v>
      </c>
      <c r="AD134" s="76">
        <f t="shared" si="32"/>
        <v>0.25</v>
      </c>
      <c r="AE134" s="76">
        <f t="shared" si="33"/>
        <v>0</v>
      </c>
      <c r="AF134" s="76">
        <f t="shared" si="34"/>
        <v>0.16666666666666666</v>
      </c>
      <c r="AG134" s="76">
        <f t="shared" si="35"/>
        <v>0.33333333333333331</v>
      </c>
      <c r="AH134" s="69">
        <f t="shared" si="38"/>
        <v>0.16666666666666666</v>
      </c>
      <c r="AI134" s="69">
        <f t="shared" si="39"/>
        <v>0.41666666666666669</v>
      </c>
      <c r="AJ134" s="70">
        <f t="shared" si="40"/>
        <v>0.33333333333333331</v>
      </c>
      <c r="AK134" s="69">
        <f t="shared" si="41"/>
        <v>1.25</v>
      </c>
      <c r="AM134" s="40" t="s">
        <v>981</v>
      </c>
      <c r="AN134" s="40" t="s">
        <v>963</v>
      </c>
      <c r="AO134" s="61">
        <v>4.5</v>
      </c>
      <c r="AP134" s="62">
        <v>0.42857142857142855</v>
      </c>
      <c r="AQ134" s="62">
        <v>0.58620689655172409</v>
      </c>
      <c r="AR134" s="44">
        <v>24</v>
      </c>
      <c r="AS134" s="44">
        <v>1998</v>
      </c>
      <c r="AU134" s="40" t="s">
        <v>445</v>
      </c>
      <c r="AV134" s="40" t="s">
        <v>446</v>
      </c>
      <c r="AW134" s="44">
        <v>103</v>
      </c>
      <c r="AX134" s="44">
        <v>0.45833333333333331</v>
      </c>
      <c r="AY134" s="44">
        <v>0.35714285714285715</v>
      </c>
      <c r="AZ134" s="44">
        <v>24</v>
      </c>
      <c r="BA134" s="44">
        <v>2009</v>
      </c>
      <c r="BC134" s="40" t="s">
        <v>1181</v>
      </c>
      <c r="BD134" s="44">
        <v>0.14285714285714285</v>
      </c>
      <c r="BE134" s="44">
        <v>0.25</v>
      </c>
      <c r="BF134" s="44">
        <v>0.2</v>
      </c>
      <c r="BG134" s="44">
        <v>35</v>
      </c>
      <c r="BH134" s="44">
        <v>5</v>
      </c>
      <c r="BJ134" s="40" t="s">
        <v>474</v>
      </c>
      <c r="BK134" s="44">
        <v>2</v>
      </c>
      <c r="BL134" s="44">
        <v>0</v>
      </c>
      <c r="BM134" s="44">
        <v>0.33333333333333331</v>
      </c>
      <c r="BN134" s="44">
        <v>14</v>
      </c>
      <c r="BP134" s="40" t="s">
        <v>368</v>
      </c>
      <c r="BQ134" s="40" t="s">
        <v>325</v>
      </c>
      <c r="BR134" s="44">
        <v>2.7647058823529411</v>
      </c>
      <c r="BS134" s="44">
        <v>0.82352941176470584</v>
      </c>
      <c r="BT134" s="44">
        <v>1.9411764705882353</v>
      </c>
      <c r="BU134" s="44">
        <v>17</v>
      </c>
      <c r="BV134" s="44">
        <v>2011</v>
      </c>
      <c r="BX134" s="40" t="s">
        <v>1186</v>
      </c>
      <c r="BY134" s="40" t="s">
        <v>1180</v>
      </c>
      <c r="BZ134" s="44">
        <v>61</v>
      </c>
      <c r="CA134" s="44">
        <v>26</v>
      </c>
      <c r="CB134" s="44">
        <v>35</v>
      </c>
      <c r="CC134" s="44">
        <v>23</v>
      </c>
      <c r="CD134" s="44">
        <v>1991</v>
      </c>
      <c r="CF134" s="40" t="s">
        <v>939</v>
      </c>
      <c r="CG134" s="44">
        <v>0</v>
      </c>
      <c r="CH134" s="44">
        <v>1.7</v>
      </c>
      <c r="CI134" s="44">
        <v>0</v>
      </c>
      <c r="CJ134" s="44">
        <v>20</v>
      </c>
      <c r="CK134" s="44"/>
      <c r="CL134" s="44">
        <v>34</v>
      </c>
      <c r="CM134" s="44"/>
      <c r="CO134" s="40" t="s">
        <v>941</v>
      </c>
      <c r="CP134" s="44"/>
      <c r="CQ134" s="44">
        <v>2</v>
      </c>
      <c r="CR134" s="44"/>
      <c r="CS134" s="44">
        <v>10</v>
      </c>
      <c r="CU134" s="40" t="s">
        <v>1107</v>
      </c>
      <c r="CV134" s="40" t="s">
        <v>1098</v>
      </c>
      <c r="CW134" s="44">
        <v>1.0869565217391304</v>
      </c>
      <c r="CX134" s="44">
        <v>1</v>
      </c>
      <c r="CY134" s="44">
        <v>23</v>
      </c>
      <c r="CZ134" s="44">
        <v>1994</v>
      </c>
      <c r="DB134" s="40" t="s">
        <v>1107</v>
      </c>
      <c r="DC134" s="40" t="s">
        <v>1098</v>
      </c>
      <c r="DD134" s="44">
        <v>25</v>
      </c>
      <c r="DE134" s="44">
        <v>23</v>
      </c>
      <c r="DF134" s="44">
        <v>23</v>
      </c>
      <c r="DG134" s="44">
        <v>1994</v>
      </c>
      <c r="DI134" s="40" t="s">
        <v>356</v>
      </c>
      <c r="DJ134" s="44">
        <v>2.3255813953488372E-2</v>
      </c>
      <c r="DK134" s="44">
        <v>6.9767441860465115E-2</v>
      </c>
      <c r="DL134" s="44">
        <v>43</v>
      </c>
      <c r="DM134" s="44">
        <v>1</v>
      </c>
      <c r="DN134" s="44">
        <v>3</v>
      </c>
      <c r="DP134" s="40" t="s">
        <v>941</v>
      </c>
      <c r="DQ134" s="44">
        <v>1</v>
      </c>
      <c r="DR134" s="44">
        <v>2</v>
      </c>
      <c r="DS134" s="44">
        <v>10</v>
      </c>
      <c r="DU134" s="40" t="s">
        <v>258</v>
      </c>
      <c r="DV134" s="40" t="s">
        <v>250</v>
      </c>
      <c r="DW134" s="44">
        <v>1.0740740740740742</v>
      </c>
      <c r="DX134" s="44">
        <v>2.2222222222222223</v>
      </c>
      <c r="DY134" s="44">
        <v>27</v>
      </c>
      <c r="DZ134" s="44">
        <v>2016</v>
      </c>
      <c r="EB134" s="40" t="s">
        <v>1013</v>
      </c>
      <c r="EC134" s="40" t="s">
        <v>998</v>
      </c>
      <c r="ED134" s="44">
        <v>23</v>
      </c>
      <c r="EE134" s="44"/>
      <c r="EF134" s="44">
        <v>15</v>
      </c>
      <c r="EG134" s="44">
        <v>1997</v>
      </c>
      <c r="EI134" s="40" t="s">
        <v>1357</v>
      </c>
      <c r="EJ134" s="44">
        <v>0</v>
      </c>
      <c r="EK134" s="44">
        <v>0.33333333333333331</v>
      </c>
      <c r="EL134" s="44">
        <v>12</v>
      </c>
      <c r="EM134" s="44"/>
      <c r="EN134" s="44">
        <v>4</v>
      </c>
      <c r="EP134" s="40" t="s">
        <v>734</v>
      </c>
      <c r="EQ134" s="44"/>
      <c r="ER134" s="44">
        <v>14</v>
      </c>
      <c r="ES134" s="44">
        <v>16</v>
      </c>
      <c r="ET134"/>
      <c r="EU134" s="40" t="s">
        <v>1192</v>
      </c>
      <c r="EV134" s="40" t="s">
        <v>1180</v>
      </c>
      <c r="EW134" s="44">
        <v>0</v>
      </c>
      <c r="EX134" s="44">
        <v>0</v>
      </c>
      <c r="EY134" s="44">
        <v>18</v>
      </c>
      <c r="EZ134" s="44">
        <v>1990</v>
      </c>
      <c r="FB134" s="40" t="s">
        <v>1189</v>
      </c>
      <c r="FC134" s="40" t="s">
        <v>1095</v>
      </c>
      <c r="FD134" s="44"/>
      <c r="FE134" s="44"/>
      <c r="FF134" s="44">
        <v>12</v>
      </c>
      <c r="FG134" s="44">
        <v>1991</v>
      </c>
      <c r="FI134" s="40" t="s">
        <v>962</v>
      </c>
      <c r="FJ134" s="44">
        <v>0</v>
      </c>
      <c r="FK134" s="44">
        <v>0</v>
      </c>
      <c r="FL134" s="44">
        <v>33</v>
      </c>
      <c r="FM134" s="44"/>
      <c r="FN134" s="44"/>
      <c r="FO134"/>
      <c r="FP134" s="40" t="s">
        <v>280</v>
      </c>
      <c r="FQ134" s="44">
        <v>0</v>
      </c>
      <c r="FR134" s="44">
        <v>9</v>
      </c>
      <c r="FS134" s="44">
        <v>17</v>
      </c>
      <c r="FU134" s="274" t="s">
        <v>1008</v>
      </c>
      <c r="FV134" s="274" t="s">
        <v>1000</v>
      </c>
      <c r="FW134" s="294">
        <v>0.23076923076923078</v>
      </c>
      <c r="FX134" s="281">
        <v>2.9545454545454546</v>
      </c>
      <c r="FY134" s="281">
        <v>0.68181818181818177</v>
      </c>
      <c r="FZ134" s="281">
        <v>22</v>
      </c>
      <c r="GA134" s="281">
        <v>1997</v>
      </c>
      <c r="GB134" s="281">
        <v>15</v>
      </c>
      <c r="GC134" s="282">
        <v>65</v>
      </c>
      <c r="GZ134" s="40" t="s">
        <v>1352</v>
      </c>
      <c r="HA134" s="44"/>
      <c r="HB134" s="44">
        <v>3</v>
      </c>
      <c r="HC134" s="44">
        <v>3</v>
      </c>
      <c r="HD134" s="44">
        <v>4</v>
      </c>
      <c r="HE134" s="44">
        <v>1</v>
      </c>
      <c r="HF134" s="44">
        <v>4</v>
      </c>
      <c r="HG134" s="44">
        <v>3</v>
      </c>
      <c r="HH134" s="44">
        <v>7</v>
      </c>
      <c r="HI134" s="44">
        <v>17</v>
      </c>
      <c r="HJ134" s="44">
        <v>0</v>
      </c>
      <c r="HK134" s="44">
        <v>0.42857142857142855</v>
      </c>
      <c r="HL134" s="44">
        <v>0.25</v>
      </c>
      <c r="HM134" s="44">
        <v>0</v>
      </c>
      <c r="HN134" s="44">
        <v>0.17647058823529413</v>
      </c>
      <c r="HO134" s="44">
        <v>0.17647058823529413</v>
      </c>
      <c r="HP134" s="44">
        <v>0.41176470588235292</v>
      </c>
      <c r="HQ134" s="44">
        <v>5.8823529411764705E-2</v>
      </c>
      <c r="HR134" s="44">
        <v>0.23529411764705882</v>
      </c>
      <c r="HS134"/>
      <c r="HT134"/>
      <c r="HU134"/>
      <c r="HV134"/>
      <c r="IR134" s="40" t="s">
        <v>346</v>
      </c>
      <c r="IS134" s="40" t="s">
        <v>345</v>
      </c>
      <c r="IT134" s="44">
        <v>0.39393939393939392</v>
      </c>
      <c r="IU134" s="44">
        <v>4.0344827586206895</v>
      </c>
      <c r="IV134" s="44">
        <v>10.241379310344827</v>
      </c>
      <c r="IW134" s="44">
        <v>29</v>
      </c>
      <c r="IX134" s="44">
        <v>2013</v>
      </c>
      <c r="IY134" s="44">
        <v>117</v>
      </c>
      <c r="IZ134" s="44">
        <v>297</v>
      </c>
      <c r="JB134" s="40" t="s">
        <v>429</v>
      </c>
      <c r="JC134" s="40" t="s">
        <v>424</v>
      </c>
      <c r="JD134" s="44">
        <v>0.38144329896907214</v>
      </c>
      <c r="JE134" s="44">
        <v>2.1764705882352939</v>
      </c>
      <c r="JF134" s="44">
        <v>5.7058823529411766</v>
      </c>
      <c r="JG134" s="44">
        <v>2007</v>
      </c>
      <c r="JH134" s="44">
        <v>37</v>
      </c>
      <c r="JI134" s="44">
        <v>97</v>
      </c>
      <c r="JL134" s="40" t="s">
        <v>736</v>
      </c>
      <c r="JM134" s="40" t="s">
        <v>533</v>
      </c>
      <c r="JN134" s="44">
        <v>0.6</v>
      </c>
      <c r="JO134" s="44">
        <v>1.3043478260869565</v>
      </c>
      <c r="JP134" s="44">
        <v>2.1739130434782608</v>
      </c>
      <c r="JQ134" s="44">
        <v>2018</v>
      </c>
      <c r="JR134" s="44">
        <v>23</v>
      </c>
      <c r="JS134" s="44">
        <v>30</v>
      </c>
      <c r="JT134" s="44">
        <v>50</v>
      </c>
      <c r="JV134" s="40" t="s">
        <v>1039</v>
      </c>
      <c r="JW134" s="40" t="s">
        <v>1003</v>
      </c>
      <c r="JX134" s="44">
        <v>0.47572815533980584</v>
      </c>
      <c r="JY134" s="44">
        <v>2.2272727272727271</v>
      </c>
      <c r="JZ134" s="44">
        <v>4.6818181818181817</v>
      </c>
      <c r="KA134" s="44">
        <v>1996</v>
      </c>
      <c r="KB134" s="44">
        <v>49</v>
      </c>
      <c r="KC134" s="44">
        <v>103</v>
      </c>
      <c r="KF134" s="40" t="s">
        <v>474</v>
      </c>
      <c r="KG134" s="61">
        <v>0.16666666666666666</v>
      </c>
      <c r="KH134" s="44">
        <v>14</v>
      </c>
      <c r="KJ134"/>
      <c r="KK134"/>
      <c r="KL134"/>
      <c r="KM134"/>
      <c r="KN134"/>
      <c r="KO134"/>
      <c r="KQ134"/>
      <c r="KR134"/>
      <c r="KS134"/>
      <c r="KT134"/>
      <c r="KU134"/>
      <c r="KV134"/>
      <c r="KX134"/>
      <c r="KY134"/>
      <c r="KZ134"/>
      <c r="LA134"/>
      <c r="LB134"/>
      <c r="LC134"/>
      <c r="LD134"/>
    </row>
    <row r="135" spans="1:316" ht="15">
      <c r="A135" s="74" t="s">
        <v>363</v>
      </c>
      <c r="B135" s="74">
        <v>2010</v>
      </c>
      <c r="C135" s="74">
        <v>2010</v>
      </c>
      <c r="D135" s="89" t="str">
        <f t="shared" si="36"/>
        <v>Kevin Hart, 2010</v>
      </c>
      <c r="E135" s="89" t="str">
        <f t="shared" si="37"/>
        <v>Kevin Hart, 2010-2010</v>
      </c>
      <c r="F135" s="74">
        <v>9</v>
      </c>
      <c r="G135" s="74"/>
      <c r="H135" s="74"/>
      <c r="I135" s="75" t="e">
        <f t="shared" si="24"/>
        <v>#DIV/0!</v>
      </c>
      <c r="J135" s="74">
        <v>3</v>
      </c>
      <c r="K135" s="74">
        <v>7</v>
      </c>
      <c r="L135" s="75">
        <f t="shared" si="25"/>
        <v>0.42857142857142855</v>
      </c>
      <c r="M135" s="74"/>
      <c r="N135" s="74">
        <v>3</v>
      </c>
      <c r="O135" s="75">
        <f t="shared" si="26"/>
        <v>0</v>
      </c>
      <c r="P135" s="74">
        <v>6</v>
      </c>
      <c r="Q135" s="74">
        <v>1</v>
      </c>
      <c r="R135" s="74">
        <v>1</v>
      </c>
      <c r="S135" s="74">
        <v>2</v>
      </c>
      <c r="T135" s="74"/>
      <c r="U135" s="74">
        <v>2</v>
      </c>
      <c r="V135" s="74"/>
      <c r="W135" s="74">
        <v>1</v>
      </c>
      <c r="X135" s="74">
        <v>2</v>
      </c>
      <c r="Y135" s="76">
        <f t="shared" si="27"/>
        <v>0.66666666666666663</v>
      </c>
      <c r="Z135" s="76">
        <f t="shared" si="28"/>
        <v>0.1111111111111111</v>
      </c>
      <c r="AA135" s="76">
        <f t="shared" si="29"/>
        <v>0.1111111111111111</v>
      </c>
      <c r="AB135" s="76">
        <f t="shared" si="30"/>
        <v>0.22222222222222221</v>
      </c>
      <c r="AC135" s="76">
        <f t="shared" si="31"/>
        <v>0</v>
      </c>
      <c r="AD135" s="76">
        <f t="shared" si="32"/>
        <v>0.22222222222222221</v>
      </c>
      <c r="AE135" s="76">
        <f t="shared" si="33"/>
        <v>0</v>
      </c>
      <c r="AF135" s="76">
        <f t="shared" si="34"/>
        <v>0.1111111111111111</v>
      </c>
      <c r="AG135" s="76">
        <f t="shared" si="35"/>
        <v>0.22222222222222221</v>
      </c>
      <c r="AH135" s="69">
        <f t="shared" si="38"/>
        <v>0</v>
      </c>
      <c r="AI135" s="69">
        <f t="shared" si="39"/>
        <v>0.33333333333333331</v>
      </c>
      <c r="AJ135" s="70">
        <f t="shared" si="40"/>
        <v>0.42857142857142855</v>
      </c>
      <c r="AK135" s="69">
        <f t="shared" si="41"/>
        <v>0.77777777777777779</v>
      </c>
      <c r="AM135" s="40" t="s">
        <v>1104</v>
      </c>
      <c r="AN135" s="40" t="s">
        <v>1094</v>
      </c>
      <c r="AO135" s="61">
        <v>4.4782608695652177</v>
      </c>
      <c r="AP135" s="62">
        <v>0.42307692307692307</v>
      </c>
      <c r="AQ135" s="62">
        <v>0.45454545454545453</v>
      </c>
      <c r="AR135" s="44">
        <v>23</v>
      </c>
      <c r="AS135" s="44">
        <v>1994</v>
      </c>
      <c r="AU135" s="40" t="s">
        <v>1104</v>
      </c>
      <c r="AV135" s="40" t="s">
        <v>1094</v>
      </c>
      <c r="AW135" s="44">
        <v>103</v>
      </c>
      <c r="AX135" s="44">
        <v>0.42307692307692307</v>
      </c>
      <c r="AY135" s="44">
        <v>0.45454545454545453</v>
      </c>
      <c r="AZ135" s="44">
        <v>23</v>
      </c>
      <c r="BA135" s="44">
        <v>1994</v>
      </c>
      <c r="BC135" s="40" t="s">
        <v>356</v>
      </c>
      <c r="BD135" s="44">
        <v>9.3023255813953487E-2</v>
      </c>
      <c r="BE135" s="44">
        <v>0</v>
      </c>
      <c r="BF135" s="44">
        <v>0.25</v>
      </c>
      <c r="BG135" s="44">
        <v>43</v>
      </c>
      <c r="BH135" s="44">
        <v>4</v>
      </c>
      <c r="BJ135" s="40" t="s">
        <v>941</v>
      </c>
      <c r="BK135" s="44">
        <v>2</v>
      </c>
      <c r="BL135" s="44">
        <v>0.33333333333333331</v>
      </c>
      <c r="BM135" s="44" t="e">
        <v>#DIV/0!</v>
      </c>
      <c r="BN135" s="44">
        <v>10</v>
      </c>
      <c r="BP135" s="40" t="s">
        <v>1212</v>
      </c>
      <c r="BQ135" s="40" t="s">
        <v>735</v>
      </c>
      <c r="BR135" s="44">
        <v>2.76</v>
      </c>
      <c r="BS135" s="44">
        <v>0.92</v>
      </c>
      <c r="BT135" s="44">
        <v>1.84</v>
      </c>
      <c r="BU135" s="44">
        <v>25</v>
      </c>
      <c r="BV135" s="44">
        <v>2020</v>
      </c>
      <c r="BX135" s="40" t="s">
        <v>451</v>
      </c>
      <c r="BY135" s="40" t="s">
        <v>452</v>
      </c>
      <c r="BZ135" s="44">
        <v>60</v>
      </c>
      <c r="CA135" s="44">
        <v>25</v>
      </c>
      <c r="CB135" s="44">
        <v>35</v>
      </c>
      <c r="CC135" s="44">
        <v>12</v>
      </c>
      <c r="CD135" s="44">
        <v>2010</v>
      </c>
      <c r="CF135" s="40" t="s">
        <v>941</v>
      </c>
      <c r="CG135" s="44">
        <v>0</v>
      </c>
      <c r="CH135" s="44">
        <v>0.2</v>
      </c>
      <c r="CI135" s="44">
        <v>0</v>
      </c>
      <c r="CJ135" s="44">
        <v>10</v>
      </c>
      <c r="CK135" s="44"/>
      <c r="CL135" s="44">
        <v>2</v>
      </c>
      <c r="CM135" s="44"/>
      <c r="CO135" s="40" t="s">
        <v>925</v>
      </c>
      <c r="CP135" s="44"/>
      <c r="CQ135" s="44">
        <v>39</v>
      </c>
      <c r="CR135" s="44"/>
      <c r="CS135" s="44">
        <v>20</v>
      </c>
      <c r="CU135" s="40" t="s">
        <v>1006</v>
      </c>
      <c r="CV135" s="40" t="s">
        <v>1003</v>
      </c>
      <c r="CW135" s="44">
        <v>1.0869565217391304</v>
      </c>
      <c r="CX135" s="44">
        <v>2.8260869565217392</v>
      </c>
      <c r="CY135" s="44">
        <v>23</v>
      </c>
      <c r="CZ135" s="44">
        <v>1997</v>
      </c>
      <c r="DB135" s="40" t="s">
        <v>1006</v>
      </c>
      <c r="DC135" s="40" t="s">
        <v>1003</v>
      </c>
      <c r="DD135" s="44">
        <v>25</v>
      </c>
      <c r="DE135" s="44">
        <v>65</v>
      </c>
      <c r="DF135" s="44">
        <v>23</v>
      </c>
      <c r="DG135" s="44">
        <v>1997</v>
      </c>
      <c r="DI135" s="40" t="s">
        <v>687</v>
      </c>
      <c r="DJ135" s="44">
        <v>0</v>
      </c>
      <c r="DK135" s="44">
        <v>0</v>
      </c>
      <c r="DL135" s="44">
        <v>30</v>
      </c>
      <c r="DM135" s="44"/>
      <c r="DN135" s="44"/>
      <c r="DP135" s="40" t="s">
        <v>1348</v>
      </c>
      <c r="DQ135" s="44"/>
      <c r="DR135" s="44">
        <v>1</v>
      </c>
      <c r="DS135" s="44">
        <v>18</v>
      </c>
      <c r="DU135" s="40" t="s">
        <v>281</v>
      </c>
      <c r="DV135" s="40" t="s">
        <v>278</v>
      </c>
      <c r="DW135" s="44">
        <v>1.0740740740740742</v>
      </c>
      <c r="DX135" s="44">
        <v>2.8148148148148149</v>
      </c>
      <c r="DY135" s="44">
        <v>27</v>
      </c>
      <c r="DZ135" s="44">
        <v>2015</v>
      </c>
      <c r="EB135" s="40" t="s">
        <v>973</v>
      </c>
      <c r="EC135" s="40" t="s">
        <v>968</v>
      </c>
      <c r="ED135" s="44">
        <v>23</v>
      </c>
      <c r="EE135" s="44"/>
      <c r="EF135" s="44">
        <v>23</v>
      </c>
      <c r="EG135" s="44">
        <v>1998</v>
      </c>
      <c r="EI135" s="40" t="s">
        <v>734</v>
      </c>
      <c r="EJ135" s="44">
        <v>0</v>
      </c>
      <c r="EK135" s="44">
        <v>0.875</v>
      </c>
      <c r="EL135" s="44">
        <v>16</v>
      </c>
      <c r="EM135" s="44"/>
      <c r="EN135" s="44">
        <v>14</v>
      </c>
      <c r="EP135" s="40" t="s">
        <v>1182</v>
      </c>
      <c r="EQ135" s="44"/>
      <c r="ER135" s="44"/>
      <c r="ES135" s="44">
        <v>31</v>
      </c>
      <c r="ET135"/>
      <c r="EU135" s="40" t="s">
        <v>537</v>
      </c>
      <c r="EV135" s="40" t="s">
        <v>900</v>
      </c>
      <c r="EW135" s="44">
        <v>0</v>
      </c>
      <c r="EX135" s="44">
        <v>0.68421052631578949</v>
      </c>
      <c r="EY135" s="44">
        <v>19</v>
      </c>
      <c r="EZ135" s="44">
        <v>2017</v>
      </c>
      <c r="FB135" s="40" t="s">
        <v>537</v>
      </c>
      <c r="FC135" s="40" t="s">
        <v>900</v>
      </c>
      <c r="FD135" s="44"/>
      <c r="FE135" s="44">
        <v>13</v>
      </c>
      <c r="FF135" s="44">
        <v>19</v>
      </c>
      <c r="FG135" s="44">
        <v>2017</v>
      </c>
      <c r="FI135" s="40" t="s">
        <v>941</v>
      </c>
      <c r="FJ135" s="44">
        <v>0</v>
      </c>
      <c r="FK135" s="44">
        <v>0</v>
      </c>
      <c r="FL135" s="44">
        <v>10</v>
      </c>
      <c r="FM135" s="44"/>
      <c r="FN135" s="44"/>
      <c r="FO135"/>
      <c r="FP135" s="40" t="s">
        <v>944</v>
      </c>
      <c r="FQ135" s="44"/>
      <c r="FR135" s="44"/>
      <c r="FS135" s="44">
        <v>11</v>
      </c>
      <c r="FU135" s="274" t="s">
        <v>532</v>
      </c>
      <c r="FV135" s="274" t="s">
        <v>533</v>
      </c>
      <c r="FW135" s="294">
        <v>0.22727272727272727</v>
      </c>
      <c r="FX135" s="281">
        <v>0.88</v>
      </c>
      <c r="FY135" s="281">
        <v>0.2</v>
      </c>
      <c r="FZ135" s="281">
        <v>25</v>
      </c>
      <c r="GA135" s="281">
        <v>2017</v>
      </c>
      <c r="GB135" s="281">
        <v>5</v>
      </c>
      <c r="GC135" s="282">
        <v>22</v>
      </c>
      <c r="GZ135" s="40" t="s">
        <v>1348</v>
      </c>
      <c r="HA135" s="44">
        <v>7</v>
      </c>
      <c r="HB135" s="44">
        <v>22</v>
      </c>
      <c r="HC135" s="44"/>
      <c r="HD135" s="44">
        <v>2</v>
      </c>
      <c r="HE135" s="44"/>
      <c r="HF135" s="44"/>
      <c r="HG135" s="44">
        <v>7</v>
      </c>
      <c r="HH135" s="44">
        <v>24</v>
      </c>
      <c r="HI135" s="44">
        <v>18</v>
      </c>
      <c r="HJ135" s="44">
        <v>0.31818181818181818</v>
      </c>
      <c r="HK135" s="44">
        <v>0.29166666666666669</v>
      </c>
      <c r="HL135" s="44" t="e">
        <v>#DIV/0!</v>
      </c>
      <c r="HM135" s="44">
        <v>0.3888888888888889</v>
      </c>
      <c r="HN135" s="44">
        <v>1.2222222222222223</v>
      </c>
      <c r="HO135" s="44">
        <v>0.3888888888888889</v>
      </c>
      <c r="HP135" s="44">
        <v>1.3333333333333333</v>
      </c>
      <c r="HQ135" s="44">
        <v>0</v>
      </c>
      <c r="HR135" s="44">
        <v>0</v>
      </c>
      <c r="HS135"/>
      <c r="HT135"/>
      <c r="HU135"/>
      <c r="HV135"/>
      <c r="IR135" s="40" t="s">
        <v>924</v>
      </c>
      <c r="IS135" s="40" t="s">
        <v>925</v>
      </c>
      <c r="IT135" s="44">
        <v>0.39325842696629215</v>
      </c>
      <c r="IU135" s="44">
        <v>1.75</v>
      </c>
      <c r="IV135" s="44">
        <v>4.45</v>
      </c>
      <c r="IW135" s="44">
        <v>20</v>
      </c>
      <c r="IX135" s="44">
        <v>1999</v>
      </c>
      <c r="IY135" s="44">
        <v>35</v>
      </c>
      <c r="IZ135" s="44">
        <v>89</v>
      </c>
      <c r="JB135" s="40" t="s">
        <v>1263</v>
      </c>
      <c r="JC135" s="40" t="s">
        <v>1264</v>
      </c>
      <c r="JD135" s="44">
        <v>0.38095238095238093</v>
      </c>
      <c r="JE135" s="44">
        <v>1.2307692307692308</v>
      </c>
      <c r="JF135" s="44">
        <v>3.2307692307692308</v>
      </c>
      <c r="JG135" s="44">
        <v>2021</v>
      </c>
      <c r="JH135" s="44">
        <v>16</v>
      </c>
      <c r="JI135" s="44">
        <v>42</v>
      </c>
      <c r="JL135" s="40" t="s">
        <v>744</v>
      </c>
      <c r="JM135" s="40" t="s">
        <v>129</v>
      </c>
      <c r="JN135" s="44">
        <v>0.62184873949579833</v>
      </c>
      <c r="JO135" s="44">
        <v>3.2173913043478262</v>
      </c>
      <c r="JP135" s="44">
        <v>5.1739130434782608</v>
      </c>
      <c r="JQ135" s="44">
        <v>2018</v>
      </c>
      <c r="JR135" s="44">
        <v>23</v>
      </c>
      <c r="JS135" s="44">
        <v>74</v>
      </c>
      <c r="JT135" s="44">
        <v>119</v>
      </c>
      <c r="JV135" s="40" t="s">
        <v>531</v>
      </c>
      <c r="JW135" s="40" t="s">
        <v>132</v>
      </c>
      <c r="JX135" s="44">
        <v>0.47457627118644069</v>
      </c>
      <c r="JY135" s="44">
        <v>2.2400000000000002</v>
      </c>
      <c r="JZ135" s="44">
        <v>4.72</v>
      </c>
      <c r="KA135" s="44">
        <v>2017</v>
      </c>
      <c r="KB135" s="44">
        <v>56</v>
      </c>
      <c r="KC135" s="44">
        <v>118</v>
      </c>
      <c r="KF135" s="40" t="s">
        <v>1357</v>
      </c>
      <c r="KG135" s="61">
        <v>0.16666666666666666</v>
      </c>
      <c r="KH135" s="44">
        <v>12</v>
      </c>
      <c r="KJ135"/>
      <c r="KK135"/>
      <c r="KL135"/>
      <c r="KM135"/>
      <c r="KN135"/>
      <c r="KO135"/>
      <c r="KQ135"/>
      <c r="KR135"/>
      <c r="KS135"/>
      <c r="KT135"/>
      <c r="KU135"/>
      <c r="KV135"/>
      <c r="KX135"/>
      <c r="KY135"/>
      <c r="KZ135"/>
      <c r="LA135"/>
      <c r="LB135"/>
      <c r="LC135"/>
      <c r="LD135"/>
    </row>
    <row r="136" spans="1:316" ht="15">
      <c r="A136" s="74" t="s">
        <v>364</v>
      </c>
      <c r="B136" s="74">
        <v>2010</v>
      </c>
      <c r="C136" s="74">
        <v>2012</v>
      </c>
      <c r="D136" s="89" t="str">
        <f t="shared" si="36"/>
        <v>Jake Michael, 2012</v>
      </c>
      <c r="E136" s="89" t="str">
        <f t="shared" si="37"/>
        <v>Jake Michael, 2012-2010</v>
      </c>
      <c r="F136" s="74">
        <v>16</v>
      </c>
      <c r="G136" s="74">
        <v>5</v>
      </c>
      <c r="H136" s="74">
        <v>32</v>
      </c>
      <c r="I136" s="75">
        <f t="shared" si="24"/>
        <v>0.15625</v>
      </c>
      <c r="J136" s="74">
        <v>23</v>
      </c>
      <c r="K136" s="74">
        <v>58</v>
      </c>
      <c r="L136" s="75">
        <f t="shared" si="25"/>
        <v>0.39655172413793105</v>
      </c>
      <c r="M136" s="74">
        <v>8</v>
      </c>
      <c r="N136" s="74">
        <v>16</v>
      </c>
      <c r="O136" s="75">
        <f t="shared" si="26"/>
        <v>0.5</v>
      </c>
      <c r="P136" s="74">
        <v>69</v>
      </c>
      <c r="Q136" s="74">
        <v>13</v>
      </c>
      <c r="R136" s="74">
        <v>27</v>
      </c>
      <c r="S136" s="74">
        <v>40</v>
      </c>
      <c r="T136" s="74">
        <v>15</v>
      </c>
      <c r="U136" s="74">
        <v>25</v>
      </c>
      <c r="V136" s="74"/>
      <c r="W136" s="74">
        <v>44</v>
      </c>
      <c r="X136" s="74">
        <v>27</v>
      </c>
      <c r="Y136" s="76">
        <f t="shared" si="27"/>
        <v>4.3125</v>
      </c>
      <c r="Z136" s="76">
        <f t="shared" si="28"/>
        <v>0.8125</v>
      </c>
      <c r="AA136" s="76">
        <f t="shared" si="29"/>
        <v>1.6875</v>
      </c>
      <c r="AB136" s="76">
        <f t="shared" si="30"/>
        <v>2.5</v>
      </c>
      <c r="AC136" s="76">
        <f t="shared" si="31"/>
        <v>0.9375</v>
      </c>
      <c r="AD136" s="76">
        <f t="shared" si="32"/>
        <v>1.5625</v>
      </c>
      <c r="AE136" s="76">
        <f t="shared" si="33"/>
        <v>0</v>
      </c>
      <c r="AF136" s="76">
        <f t="shared" si="34"/>
        <v>2.75</v>
      </c>
      <c r="AG136" s="76">
        <f t="shared" si="35"/>
        <v>1.6875</v>
      </c>
      <c r="AH136" s="69">
        <f t="shared" si="38"/>
        <v>2</v>
      </c>
      <c r="AI136" s="69">
        <f t="shared" si="39"/>
        <v>1</v>
      </c>
      <c r="AJ136" s="70">
        <f t="shared" si="40"/>
        <v>0.31111111111111112</v>
      </c>
      <c r="AK136" s="69">
        <f t="shared" si="41"/>
        <v>5.625</v>
      </c>
      <c r="AM136" s="40" t="s">
        <v>918</v>
      </c>
      <c r="AN136" s="40" t="s">
        <v>919</v>
      </c>
      <c r="AO136" s="61">
        <v>4.45</v>
      </c>
      <c r="AP136" s="62">
        <v>0.32380952380952382</v>
      </c>
      <c r="AQ136" s="62">
        <v>0.44</v>
      </c>
      <c r="AR136" s="44">
        <v>20</v>
      </c>
      <c r="AS136" s="44">
        <v>1999</v>
      </c>
      <c r="AU136" s="40" t="s">
        <v>799</v>
      </c>
      <c r="AV136" s="40" t="s">
        <v>794</v>
      </c>
      <c r="AW136" s="44">
        <v>102</v>
      </c>
      <c r="AX136" s="44">
        <v>0.28000000000000003</v>
      </c>
      <c r="AY136" s="44">
        <v>0.69565217391304346</v>
      </c>
      <c r="AZ136" s="44">
        <v>27</v>
      </c>
      <c r="BA136" s="44">
        <v>2019</v>
      </c>
      <c r="BC136" s="40" t="s">
        <v>543</v>
      </c>
      <c r="BD136" s="44">
        <v>9.0909090909090912E-2</v>
      </c>
      <c r="BE136" s="44">
        <v>0</v>
      </c>
      <c r="BF136" s="44">
        <v>0.5</v>
      </c>
      <c r="BG136" s="44">
        <v>11</v>
      </c>
      <c r="BH136" s="44">
        <v>1</v>
      </c>
      <c r="BJ136" s="40" t="s">
        <v>543</v>
      </c>
      <c r="BK136" s="44">
        <v>1</v>
      </c>
      <c r="BL136" s="44">
        <v>0</v>
      </c>
      <c r="BM136" s="44">
        <v>0.5</v>
      </c>
      <c r="BN136" s="44">
        <v>11</v>
      </c>
      <c r="BP136" s="40" t="s">
        <v>485</v>
      </c>
      <c r="BQ136" s="40" t="s">
        <v>472</v>
      </c>
      <c r="BR136" s="44">
        <v>2.75</v>
      </c>
      <c r="BS136" s="44">
        <v>0.79166666666666663</v>
      </c>
      <c r="BT136" s="44">
        <v>1.9583333333333333</v>
      </c>
      <c r="BU136" s="44">
        <v>24</v>
      </c>
      <c r="BV136" s="44">
        <v>2009</v>
      </c>
      <c r="BX136" s="40" t="s">
        <v>802</v>
      </c>
      <c r="BY136" s="40" t="s">
        <v>536</v>
      </c>
      <c r="BZ136" s="44">
        <v>59</v>
      </c>
      <c r="CA136" s="44">
        <v>22</v>
      </c>
      <c r="CB136" s="44">
        <v>37</v>
      </c>
      <c r="CC136" s="44">
        <v>22</v>
      </c>
      <c r="CD136" s="44">
        <v>2019</v>
      </c>
      <c r="CF136" s="40" t="s">
        <v>944</v>
      </c>
      <c r="CG136" s="44">
        <v>0</v>
      </c>
      <c r="CH136" s="44">
        <v>0.36363636363636365</v>
      </c>
      <c r="CI136" s="44">
        <v>0</v>
      </c>
      <c r="CJ136" s="44">
        <v>11</v>
      </c>
      <c r="CK136" s="44"/>
      <c r="CL136" s="44">
        <v>4</v>
      </c>
      <c r="CM136" s="44"/>
      <c r="CO136" s="40" t="s">
        <v>944</v>
      </c>
      <c r="CP136" s="44"/>
      <c r="CQ136" s="44">
        <v>4</v>
      </c>
      <c r="CR136" s="44"/>
      <c r="CS136" s="44">
        <v>11</v>
      </c>
      <c r="CU136" s="40" t="s">
        <v>1263</v>
      </c>
      <c r="CV136" s="40" t="s">
        <v>1264</v>
      </c>
      <c r="CW136" s="44">
        <v>1.0769230769230769</v>
      </c>
      <c r="CX136" s="44">
        <v>0.84615384615384615</v>
      </c>
      <c r="CY136" s="44">
        <v>13</v>
      </c>
      <c r="CZ136" s="44">
        <v>2021</v>
      </c>
      <c r="DB136" s="40" t="s">
        <v>1297</v>
      </c>
      <c r="DC136" s="40" t="s">
        <v>1293</v>
      </c>
      <c r="DD136" s="44">
        <v>25</v>
      </c>
      <c r="DE136" s="44">
        <v>14</v>
      </c>
      <c r="DF136" s="44">
        <v>26</v>
      </c>
      <c r="DG136" s="44">
        <v>2022</v>
      </c>
      <c r="DI136" s="40" t="s">
        <v>1348</v>
      </c>
      <c r="DJ136" s="44">
        <v>0</v>
      </c>
      <c r="DK136" s="44">
        <v>5.5555555555555552E-2</v>
      </c>
      <c r="DL136" s="44">
        <v>18</v>
      </c>
      <c r="DM136" s="44"/>
      <c r="DN136" s="44">
        <v>1</v>
      </c>
      <c r="DP136" s="40" t="s">
        <v>687</v>
      </c>
      <c r="DQ136" s="44"/>
      <c r="DR136" s="44"/>
      <c r="DS136" s="44">
        <v>30</v>
      </c>
      <c r="DU136" s="40" t="s">
        <v>1241</v>
      </c>
      <c r="DV136" s="40" t="s">
        <v>732</v>
      </c>
      <c r="DW136" s="44">
        <v>1.0476190476190477</v>
      </c>
      <c r="DX136" s="44">
        <v>0.76190476190476186</v>
      </c>
      <c r="DY136" s="44">
        <v>21</v>
      </c>
      <c r="DZ136" s="44">
        <v>2021</v>
      </c>
      <c r="EB136" s="40" t="s">
        <v>1132</v>
      </c>
      <c r="EC136" s="40" t="s">
        <v>1094</v>
      </c>
      <c r="ED136" s="44">
        <v>23</v>
      </c>
      <c r="EE136" s="44"/>
      <c r="EF136" s="44">
        <v>23</v>
      </c>
      <c r="EG136" s="44">
        <v>1993</v>
      </c>
      <c r="EI136" s="40" t="s">
        <v>356</v>
      </c>
      <c r="EJ136" s="44">
        <v>0</v>
      </c>
      <c r="EK136" s="44">
        <v>0</v>
      </c>
      <c r="EL136" s="44">
        <v>43</v>
      </c>
      <c r="EM136" s="44"/>
      <c r="EN136" s="44"/>
      <c r="EP136" s="40" t="s">
        <v>687</v>
      </c>
      <c r="EQ136" s="44"/>
      <c r="ER136" s="44"/>
      <c r="ES136" s="44">
        <v>30</v>
      </c>
      <c r="ET136"/>
      <c r="EU136" s="40" t="s">
        <v>1209</v>
      </c>
      <c r="EV136" s="40" t="s">
        <v>732</v>
      </c>
      <c r="EW136" s="44">
        <v>0</v>
      </c>
      <c r="EX136" s="44">
        <v>1.5769230769230769</v>
      </c>
      <c r="EY136" s="44">
        <v>26</v>
      </c>
      <c r="EZ136" s="44">
        <v>2020</v>
      </c>
      <c r="FB136" s="40" t="s">
        <v>1194</v>
      </c>
      <c r="FC136" s="40" t="s">
        <v>1181</v>
      </c>
      <c r="FD136" s="44"/>
      <c r="FE136" s="44"/>
      <c r="FF136" s="44">
        <v>18</v>
      </c>
      <c r="FG136" s="44">
        <v>1990</v>
      </c>
      <c r="FI136" s="40" t="s">
        <v>753</v>
      </c>
      <c r="FJ136" s="44">
        <v>0</v>
      </c>
      <c r="FK136" s="44">
        <v>0.5714285714285714</v>
      </c>
      <c r="FL136" s="44">
        <v>35</v>
      </c>
      <c r="FM136" s="44"/>
      <c r="FN136" s="44">
        <v>20</v>
      </c>
      <c r="FO136"/>
      <c r="FP136" s="40" t="s">
        <v>753</v>
      </c>
      <c r="FQ136" s="44"/>
      <c r="FR136" s="44">
        <v>20</v>
      </c>
      <c r="FS136" s="44">
        <v>35</v>
      </c>
      <c r="FU136" s="274" t="s">
        <v>1298</v>
      </c>
      <c r="FV136" s="274" t="s">
        <v>1266</v>
      </c>
      <c r="FW136" s="294">
        <v>0.22222222222222221</v>
      </c>
      <c r="FX136" s="281">
        <v>0.8571428571428571</v>
      </c>
      <c r="FY136" s="281">
        <v>0.19047619047619047</v>
      </c>
      <c r="FZ136" s="281">
        <v>21</v>
      </c>
      <c r="GA136" s="281">
        <v>2022</v>
      </c>
      <c r="GB136" s="281">
        <v>4</v>
      </c>
      <c r="GC136" s="282">
        <v>18</v>
      </c>
      <c r="GZ136" s="40" t="s">
        <v>1357</v>
      </c>
      <c r="HA136" s="44"/>
      <c r="HB136" s="44"/>
      <c r="HC136" s="44">
        <v>1</v>
      </c>
      <c r="HD136" s="44">
        <v>8</v>
      </c>
      <c r="HE136" s="44"/>
      <c r="HF136" s="44"/>
      <c r="HG136" s="44">
        <v>1</v>
      </c>
      <c r="HH136" s="44">
        <v>8</v>
      </c>
      <c r="HI136" s="44">
        <v>12</v>
      </c>
      <c r="HJ136" s="44" t="e">
        <v>#DIV/0!</v>
      </c>
      <c r="HK136" s="44">
        <v>0.125</v>
      </c>
      <c r="HL136" s="44" t="e">
        <v>#DIV/0!</v>
      </c>
      <c r="HM136" s="44">
        <v>0</v>
      </c>
      <c r="HN136" s="44">
        <v>0</v>
      </c>
      <c r="HO136" s="44">
        <v>8.3333333333333329E-2</v>
      </c>
      <c r="HP136" s="44">
        <v>0.66666666666666663</v>
      </c>
      <c r="HQ136" s="44">
        <v>0</v>
      </c>
      <c r="HR136" s="44">
        <v>0</v>
      </c>
      <c r="HS136"/>
      <c r="HT136"/>
      <c r="HU136"/>
      <c r="HV136"/>
      <c r="IR136" s="40" t="s">
        <v>312</v>
      </c>
      <c r="IS136" s="40" t="s">
        <v>132</v>
      </c>
      <c r="IT136" s="44">
        <v>0.39285714285714285</v>
      </c>
      <c r="IU136" s="44">
        <v>0.5</v>
      </c>
      <c r="IV136" s="44">
        <v>1.2727272727272727</v>
      </c>
      <c r="IW136" s="44">
        <v>22</v>
      </c>
      <c r="IX136" s="44">
        <v>2014</v>
      </c>
      <c r="IY136" s="44">
        <v>11</v>
      </c>
      <c r="IZ136" s="44">
        <v>28</v>
      </c>
      <c r="JB136" s="40" t="s">
        <v>1061</v>
      </c>
      <c r="JC136" s="40" t="s">
        <v>1003</v>
      </c>
      <c r="JD136" s="44">
        <v>0.38071065989847713</v>
      </c>
      <c r="JE136" s="44">
        <v>3.5714285714285716</v>
      </c>
      <c r="JF136" s="44">
        <v>9.3809523809523814</v>
      </c>
      <c r="JG136" s="44">
        <v>1995</v>
      </c>
      <c r="JH136" s="44">
        <v>75</v>
      </c>
      <c r="JI136" s="44">
        <v>197</v>
      </c>
      <c r="JL136" s="40" t="s">
        <v>740</v>
      </c>
      <c r="JM136" s="40" t="s">
        <v>732</v>
      </c>
      <c r="JN136" s="44">
        <v>0.68493150684931503</v>
      </c>
      <c r="JO136" s="44">
        <v>1.7857142857142858</v>
      </c>
      <c r="JP136" s="44">
        <v>2.6071428571428572</v>
      </c>
      <c r="JQ136" s="44">
        <v>2018</v>
      </c>
      <c r="JR136" s="44">
        <v>28</v>
      </c>
      <c r="JS136" s="44">
        <v>50</v>
      </c>
      <c r="JT136" s="44">
        <v>73</v>
      </c>
      <c r="JV136" s="40" t="s">
        <v>1282</v>
      </c>
      <c r="JW136" s="40" t="s">
        <v>793</v>
      </c>
      <c r="JX136" s="44">
        <v>0.47368421052631576</v>
      </c>
      <c r="JY136" s="44">
        <v>1</v>
      </c>
      <c r="JZ136" s="44">
        <v>2.1111111111111112</v>
      </c>
      <c r="KA136" s="44">
        <v>2022</v>
      </c>
      <c r="KB136" s="44">
        <v>27</v>
      </c>
      <c r="KC136" s="44">
        <v>57</v>
      </c>
      <c r="KF136" s="40" t="s">
        <v>687</v>
      </c>
      <c r="KG136" s="61">
        <v>0.16666666666666666</v>
      </c>
      <c r="KH136" s="44">
        <v>30</v>
      </c>
      <c r="KJ136"/>
      <c r="KK136"/>
      <c r="KL136"/>
      <c r="KM136"/>
      <c r="KN136"/>
      <c r="KO136"/>
      <c r="KQ136"/>
      <c r="KR136"/>
      <c r="KS136"/>
      <c r="KT136"/>
      <c r="KU136"/>
      <c r="KV136"/>
      <c r="KX136"/>
      <c r="KY136"/>
      <c r="KZ136"/>
      <c r="LA136"/>
      <c r="LB136"/>
      <c r="LC136"/>
      <c r="LD136"/>
    </row>
    <row r="137" spans="1:316" ht="15">
      <c r="A137" s="74" t="s">
        <v>365</v>
      </c>
      <c r="B137" s="74">
        <v>2010</v>
      </c>
      <c r="C137" s="74">
        <v>2011</v>
      </c>
      <c r="D137" s="89" t="str">
        <f t="shared" si="36"/>
        <v>Codi Jones, 2011</v>
      </c>
      <c r="E137" s="89" t="str">
        <f t="shared" si="37"/>
        <v>Codi Jones, 2011-2010</v>
      </c>
      <c r="F137" s="74">
        <v>9</v>
      </c>
      <c r="G137" s="74"/>
      <c r="H137" s="74"/>
      <c r="I137" s="75" t="e">
        <f t="shared" si="24"/>
        <v>#DIV/0!</v>
      </c>
      <c r="J137" s="74"/>
      <c r="K137" s="74">
        <v>2</v>
      </c>
      <c r="L137" s="75">
        <f t="shared" si="25"/>
        <v>0</v>
      </c>
      <c r="M137" s="74"/>
      <c r="N137" s="74"/>
      <c r="O137" s="75" t="e">
        <f t="shared" si="26"/>
        <v>#DIV/0!</v>
      </c>
      <c r="P137" s="74"/>
      <c r="Q137" s="74">
        <v>1</v>
      </c>
      <c r="R137" s="74">
        <v>4</v>
      </c>
      <c r="S137" s="74">
        <v>5</v>
      </c>
      <c r="T137" s="74"/>
      <c r="U137" s="74">
        <v>1</v>
      </c>
      <c r="V137" s="74"/>
      <c r="W137" s="74"/>
      <c r="X137" s="74">
        <v>1</v>
      </c>
      <c r="Y137" s="76">
        <f t="shared" si="27"/>
        <v>0</v>
      </c>
      <c r="Z137" s="76">
        <f t="shared" si="28"/>
        <v>0.1111111111111111</v>
      </c>
      <c r="AA137" s="76">
        <f t="shared" si="29"/>
        <v>0.44444444444444442</v>
      </c>
      <c r="AB137" s="76">
        <f t="shared" si="30"/>
        <v>0.55555555555555558</v>
      </c>
      <c r="AC137" s="76">
        <f t="shared" si="31"/>
        <v>0</v>
      </c>
      <c r="AD137" s="76">
        <f t="shared" si="32"/>
        <v>0.1111111111111111</v>
      </c>
      <c r="AE137" s="76">
        <f t="shared" si="33"/>
        <v>0</v>
      </c>
      <c r="AF137" s="76">
        <f t="shared" si="34"/>
        <v>0</v>
      </c>
      <c r="AG137" s="76">
        <f t="shared" si="35"/>
        <v>0.1111111111111111</v>
      </c>
      <c r="AH137" s="69">
        <f t="shared" si="38"/>
        <v>0</v>
      </c>
      <c r="AI137" s="69">
        <f t="shared" si="39"/>
        <v>0</v>
      </c>
      <c r="AJ137" s="70">
        <f t="shared" si="40"/>
        <v>0</v>
      </c>
      <c r="AK137" s="69">
        <f t="shared" si="41"/>
        <v>0.22222222222222221</v>
      </c>
      <c r="AM137" s="40" t="s">
        <v>1240</v>
      </c>
      <c r="AN137" s="40" t="s">
        <v>735</v>
      </c>
      <c r="AO137" s="61">
        <v>4.3809523809523814</v>
      </c>
      <c r="AP137" s="62">
        <v>0.42499999999999999</v>
      </c>
      <c r="AQ137" s="62">
        <v>0.58333333333333337</v>
      </c>
      <c r="AR137" s="44">
        <v>21</v>
      </c>
      <c r="AS137" s="44">
        <v>2021</v>
      </c>
      <c r="AU137" s="40" t="s">
        <v>1034</v>
      </c>
      <c r="AV137" s="40" t="s">
        <v>998</v>
      </c>
      <c r="AW137" s="44">
        <v>102</v>
      </c>
      <c r="AX137" s="44">
        <v>0.30188679245283018</v>
      </c>
      <c r="AY137" s="44">
        <v>0.7142857142857143</v>
      </c>
      <c r="AZ137" s="44">
        <v>22</v>
      </c>
      <c r="BA137" s="44">
        <v>1996</v>
      </c>
      <c r="BP137" s="40" t="s">
        <v>802</v>
      </c>
      <c r="BQ137" s="40" t="s">
        <v>536</v>
      </c>
      <c r="BR137" s="44">
        <v>2.6818181818181817</v>
      </c>
      <c r="BS137" s="44">
        <v>1</v>
      </c>
      <c r="BT137" s="44">
        <v>1.6818181818181819</v>
      </c>
      <c r="BU137" s="44">
        <v>22</v>
      </c>
      <c r="BV137" s="44">
        <v>2019</v>
      </c>
      <c r="BX137" s="40" t="s">
        <v>329</v>
      </c>
      <c r="BY137" s="40" t="s">
        <v>330</v>
      </c>
      <c r="BZ137" s="44">
        <v>58</v>
      </c>
      <c r="CA137" s="44">
        <v>22</v>
      </c>
      <c r="CB137" s="44">
        <v>36</v>
      </c>
      <c r="CC137" s="44">
        <v>27</v>
      </c>
      <c r="CD137" s="44">
        <v>2013</v>
      </c>
      <c r="CU137" s="40" t="s">
        <v>256</v>
      </c>
      <c r="CV137" s="40" t="s">
        <v>129</v>
      </c>
      <c r="CW137" s="44">
        <v>1.0740740740740742</v>
      </c>
      <c r="CX137" s="44">
        <v>1.6666666666666667</v>
      </c>
      <c r="CY137" s="44">
        <v>27</v>
      </c>
      <c r="CZ137" s="44">
        <v>2016</v>
      </c>
      <c r="DB137" s="40" t="s">
        <v>347</v>
      </c>
      <c r="DC137" s="40" t="s">
        <v>279</v>
      </c>
      <c r="DD137" s="44">
        <v>25</v>
      </c>
      <c r="DE137" s="44">
        <v>49</v>
      </c>
      <c r="DF137" s="44">
        <v>29</v>
      </c>
      <c r="DG137" s="44">
        <v>2014</v>
      </c>
      <c r="DU137" s="40" t="s">
        <v>445</v>
      </c>
      <c r="DV137" s="40" t="s">
        <v>446</v>
      </c>
      <c r="DW137" s="44">
        <v>1.0416666666666667</v>
      </c>
      <c r="DX137" s="44">
        <v>3.2083333333333335</v>
      </c>
      <c r="DY137" s="44">
        <v>24</v>
      </c>
      <c r="DZ137" s="44">
        <v>2009</v>
      </c>
      <c r="EB137" s="40" t="s">
        <v>327</v>
      </c>
      <c r="EC137" s="40" t="s">
        <v>278</v>
      </c>
      <c r="ED137" s="44">
        <v>23</v>
      </c>
      <c r="EE137" s="44">
        <v>50</v>
      </c>
      <c r="EF137" s="44">
        <v>29</v>
      </c>
      <c r="EG137" s="44">
        <v>2013</v>
      </c>
      <c r="ER137"/>
      <c r="ES137"/>
      <c r="ET137"/>
      <c r="EU137" s="40" t="s">
        <v>541</v>
      </c>
      <c r="EV137" s="40" t="s">
        <v>134</v>
      </c>
      <c r="EW137" s="44">
        <v>0</v>
      </c>
      <c r="EX137" s="44">
        <v>1.4</v>
      </c>
      <c r="EY137" s="44">
        <v>20</v>
      </c>
      <c r="EZ137" s="44">
        <v>2017</v>
      </c>
      <c r="FB137" s="40" t="s">
        <v>541</v>
      </c>
      <c r="FC137" s="40" t="s">
        <v>134</v>
      </c>
      <c r="FD137" s="44"/>
      <c r="FE137" s="44">
        <v>28</v>
      </c>
      <c r="FF137" s="44">
        <v>20</v>
      </c>
      <c r="FG137" s="44">
        <v>2017</v>
      </c>
      <c r="FN137"/>
      <c r="FO137"/>
      <c r="FP137"/>
      <c r="FQ137"/>
      <c r="FU137" s="274" t="s">
        <v>1345</v>
      </c>
      <c r="FV137" s="274" t="s">
        <v>1268</v>
      </c>
      <c r="FW137" s="294">
        <v>0.21875</v>
      </c>
      <c r="FX137" s="281">
        <v>1.2307692307692308</v>
      </c>
      <c r="FY137" s="281">
        <v>0.26923076923076922</v>
      </c>
      <c r="FZ137" s="281">
        <v>26</v>
      </c>
      <c r="GA137" s="281">
        <v>2023</v>
      </c>
      <c r="GB137" s="281">
        <v>7</v>
      </c>
      <c r="GC137" s="282">
        <v>32</v>
      </c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IR137" s="40" t="s">
        <v>1265</v>
      </c>
      <c r="IS137" s="40" t="s">
        <v>1266</v>
      </c>
      <c r="IT137" s="44">
        <v>0.39285714285714285</v>
      </c>
      <c r="IU137" s="44">
        <v>0.84615384615384615</v>
      </c>
      <c r="IV137" s="44">
        <v>2.1538461538461537</v>
      </c>
      <c r="IW137" s="44">
        <v>13</v>
      </c>
      <c r="IX137" s="44">
        <v>2021</v>
      </c>
      <c r="IY137" s="44">
        <v>11</v>
      </c>
      <c r="IZ137" s="44">
        <v>28</v>
      </c>
      <c r="JB137" s="40" t="s">
        <v>257</v>
      </c>
      <c r="JC137" s="40" t="s">
        <v>131</v>
      </c>
      <c r="JD137" s="44">
        <v>0.38068181818181818</v>
      </c>
      <c r="JE137" s="44">
        <v>2.4814814814814814</v>
      </c>
      <c r="JF137" s="44">
        <v>6.5185185185185182</v>
      </c>
      <c r="JG137" s="44">
        <v>2016</v>
      </c>
      <c r="JH137" s="44">
        <v>67</v>
      </c>
      <c r="JI137" s="44">
        <v>176</v>
      </c>
      <c r="JL137" s="40" t="s">
        <v>741</v>
      </c>
      <c r="JM137" s="40" t="s">
        <v>733</v>
      </c>
      <c r="JN137" s="44">
        <v>0.64864864864864868</v>
      </c>
      <c r="JO137" s="44">
        <v>0.8571428571428571</v>
      </c>
      <c r="JP137" s="44">
        <v>1.3214285714285714</v>
      </c>
      <c r="JQ137" s="44">
        <v>2018</v>
      </c>
      <c r="JR137" s="44">
        <v>28</v>
      </c>
      <c r="JS137" s="44">
        <v>24</v>
      </c>
      <c r="JT137" s="44">
        <v>37</v>
      </c>
      <c r="JV137" s="40" t="s">
        <v>1220</v>
      </c>
      <c r="JW137" s="40" t="s">
        <v>1214</v>
      </c>
      <c r="JX137" s="44">
        <v>0.47368421052631576</v>
      </c>
      <c r="JY137" s="44">
        <v>0.81818181818181823</v>
      </c>
      <c r="JZ137" s="44">
        <v>1.7272727272727273</v>
      </c>
      <c r="KA137" s="44">
        <v>2020</v>
      </c>
      <c r="KB137" s="44">
        <v>18</v>
      </c>
      <c r="KC137" s="44">
        <v>38</v>
      </c>
      <c r="KJ137"/>
      <c r="KK137"/>
      <c r="KL137"/>
      <c r="KM137"/>
      <c r="KN137"/>
      <c r="KO137"/>
      <c r="KQ137"/>
      <c r="KR137"/>
      <c r="KS137"/>
      <c r="KT137"/>
      <c r="KU137"/>
      <c r="KV137"/>
      <c r="KX137"/>
      <c r="KY137"/>
      <c r="KZ137"/>
      <c r="LA137"/>
      <c r="LB137"/>
      <c r="LC137"/>
      <c r="LD137"/>
    </row>
    <row r="138" spans="1:316" ht="15">
      <c r="A138" s="74" t="s">
        <v>715</v>
      </c>
      <c r="B138" s="74">
        <v>2010</v>
      </c>
      <c r="C138" s="74">
        <v>2013</v>
      </c>
      <c r="D138" s="89" t="str">
        <f t="shared" si="36"/>
        <v>Mike Christensen, 2013</v>
      </c>
      <c r="E138" s="89" t="str">
        <f t="shared" si="37"/>
        <v>Mike Christensen, 2013-2010</v>
      </c>
      <c r="F138" s="74">
        <v>10</v>
      </c>
      <c r="G138" s="74"/>
      <c r="H138" s="74"/>
      <c r="I138" s="75" t="e">
        <f t="shared" si="24"/>
        <v>#DIV/0!</v>
      </c>
      <c r="J138" s="74">
        <v>7</v>
      </c>
      <c r="K138" s="74">
        <v>34</v>
      </c>
      <c r="L138" s="75">
        <f t="shared" si="25"/>
        <v>0.20588235294117646</v>
      </c>
      <c r="M138" s="74">
        <v>4</v>
      </c>
      <c r="N138" s="74">
        <v>16</v>
      </c>
      <c r="O138" s="75">
        <f t="shared" si="26"/>
        <v>0.25</v>
      </c>
      <c r="P138" s="74">
        <v>18</v>
      </c>
      <c r="Q138" s="74">
        <v>7</v>
      </c>
      <c r="R138" s="74">
        <v>16</v>
      </c>
      <c r="S138" s="74">
        <v>23</v>
      </c>
      <c r="T138" s="74">
        <v>2</v>
      </c>
      <c r="U138" s="74">
        <v>8</v>
      </c>
      <c r="V138" s="74"/>
      <c r="W138" s="74">
        <v>17</v>
      </c>
      <c r="X138" s="74">
        <v>8</v>
      </c>
      <c r="Y138" s="76">
        <f t="shared" si="27"/>
        <v>1.8</v>
      </c>
      <c r="Z138" s="76">
        <f t="shared" si="28"/>
        <v>0.7</v>
      </c>
      <c r="AA138" s="76">
        <f t="shared" si="29"/>
        <v>1.6</v>
      </c>
      <c r="AB138" s="76">
        <f t="shared" si="30"/>
        <v>2.2999999999999998</v>
      </c>
      <c r="AC138" s="76">
        <f t="shared" si="31"/>
        <v>0.2</v>
      </c>
      <c r="AD138" s="76">
        <f t="shared" si="32"/>
        <v>0.8</v>
      </c>
      <c r="AE138" s="76">
        <f t="shared" si="33"/>
        <v>0</v>
      </c>
      <c r="AF138" s="76">
        <f t="shared" si="34"/>
        <v>1.7</v>
      </c>
      <c r="AG138" s="76">
        <f t="shared" si="35"/>
        <v>0.8</v>
      </c>
      <c r="AH138" s="69">
        <f t="shared" si="38"/>
        <v>0</v>
      </c>
      <c r="AI138" s="69">
        <f t="shared" si="39"/>
        <v>1.6</v>
      </c>
      <c r="AJ138" s="70">
        <f t="shared" si="40"/>
        <v>0.20588235294117646</v>
      </c>
      <c r="AK138" s="69">
        <f t="shared" si="41"/>
        <v>3.4</v>
      </c>
      <c r="AM138" s="40" t="s">
        <v>1040</v>
      </c>
      <c r="AN138" s="40" t="s">
        <v>1031</v>
      </c>
      <c r="AO138" s="61">
        <v>4.3636363636363633</v>
      </c>
      <c r="AP138" s="62">
        <v>0.38</v>
      </c>
      <c r="AQ138" s="62">
        <v>0.625</v>
      </c>
      <c r="AR138" s="44">
        <v>22</v>
      </c>
      <c r="AS138" s="44">
        <v>1996</v>
      </c>
      <c r="AU138" s="40" t="s">
        <v>287</v>
      </c>
      <c r="AV138" s="40" t="s">
        <v>250</v>
      </c>
      <c r="AW138" s="44">
        <v>101</v>
      </c>
      <c r="AX138" s="44">
        <v>0.34166666666666667</v>
      </c>
      <c r="AY138" s="44">
        <v>0.62962962962962965</v>
      </c>
      <c r="AZ138" s="44">
        <v>24</v>
      </c>
      <c r="BA138" s="44">
        <v>2015</v>
      </c>
      <c r="BP138" s="40" t="s">
        <v>1186</v>
      </c>
      <c r="BQ138" s="40" t="s">
        <v>1180</v>
      </c>
      <c r="BR138" s="44">
        <v>2.652173913043478</v>
      </c>
      <c r="BS138" s="44">
        <v>1.1304347826086956</v>
      </c>
      <c r="BT138" s="44">
        <v>1.5217391304347827</v>
      </c>
      <c r="BU138" s="44">
        <v>23</v>
      </c>
      <c r="BV138" s="44">
        <v>1991</v>
      </c>
      <c r="BX138" s="40" t="s">
        <v>477</v>
      </c>
      <c r="BY138" s="40" t="s">
        <v>464</v>
      </c>
      <c r="BZ138" s="44">
        <v>58</v>
      </c>
      <c r="CA138" s="44">
        <v>9</v>
      </c>
      <c r="CB138" s="44">
        <v>49</v>
      </c>
      <c r="CC138" s="44">
        <v>17</v>
      </c>
      <c r="CD138" s="44">
        <v>2009</v>
      </c>
      <c r="CU138" s="40" t="s">
        <v>971</v>
      </c>
      <c r="CV138" s="40" t="s">
        <v>943</v>
      </c>
      <c r="CW138" s="44">
        <v>1</v>
      </c>
      <c r="CX138" s="44">
        <v>2.25</v>
      </c>
      <c r="CY138" s="44">
        <v>24</v>
      </c>
      <c r="CZ138" s="44">
        <v>1998</v>
      </c>
      <c r="DB138" s="40" t="s">
        <v>332</v>
      </c>
      <c r="DC138" s="40" t="s">
        <v>333</v>
      </c>
      <c r="DD138" s="44">
        <v>24</v>
      </c>
      <c r="DE138" s="44">
        <v>47</v>
      </c>
      <c r="DF138" s="44">
        <v>29</v>
      </c>
      <c r="DG138" s="44">
        <v>2013</v>
      </c>
      <c r="DU138" s="40" t="s">
        <v>257</v>
      </c>
      <c r="DV138" s="40" t="s">
        <v>131</v>
      </c>
      <c r="DW138" s="44">
        <v>1.037037037037037</v>
      </c>
      <c r="DX138" s="44">
        <v>1.1851851851851851</v>
      </c>
      <c r="DY138" s="44">
        <v>27</v>
      </c>
      <c r="DZ138" s="44">
        <v>2016</v>
      </c>
      <c r="EB138" s="40" t="s">
        <v>481</v>
      </c>
      <c r="EC138" s="40" t="s">
        <v>464</v>
      </c>
      <c r="ED138" s="44">
        <v>23</v>
      </c>
      <c r="EE138" s="44"/>
      <c r="EF138" s="44">
        <v>25</v>
      </c>
      <c r="EG138" s="44">
        <v>2008</v>
      </c>
      <c r="ER138"/>
      <c r="ES138"/>
      <c r="ET138"/>
      <c r="EU138" s="40" t="s">
        <v>1233</v>
      </c>
      <c r="EV138" s="40" t="s">
        <v>753</v>
      </c>
      <c r="EW138" s="44">
        <v>0</v>
      </c>
      <c r="EX138" s="44">
        <v>0.82352941176470584</v>
      </c>
      <c r="EY138" s="44">
        <v>17</v>
      </c>
      <c r="EZ138" s="44">
        <v>2020</v>
      </c>
      <c r="FB138" s="40" t="s">
        <v>447</v>
      </c>
      <c r="FC138" s="40" t="s">
        <v>448</v>
      </c>
      <c r="FD138" s="44"/>
      <c r="FE138" s="44">
        <v>3</v>
      </c>
      <c r="FF138" s="44">
        <v>17</v>
      </c>
      <c r="FG138" s="44">
        <v>2011</v>
      </c>
      <c r="FN138"/>
      <c r="FO138"/>
      <c r="FP138"/>
      <c r="FQ138"/>
      <c r="FU138" s="274" t="s">
        <v>1090</v>
      </c>
      <c r="FV138" s="274" t="s">
        <v>1091</v>
      </c>
      <c r="FW138" s="294">
        <v>0.20869565217391303</v>
      </c>
      <c r="FX138" s="281">
        <v>5</v>
      </c>
      <c r="FY138" s="281">
        <v>1.0434782608695652</v>
      </c>
      <c r="FZ138" s="281">
        <v>23</v>
      </c>
      <c r="GA138" s="281">
        <v>1994</v>
      </c>
      <c r="GB138" s="281">
        <v>24</v>
      </c>
      <c r="GC138" s="282">
        <v>115</v>
      </c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IR138" s="40" t="s">
        <v>311</v>
      </c>
      <c r="IS138" s="40" t="s">
        <v>251</v>
      </c>
      <c r="IT138" s="44">
        <v>0.39285714285714285</v>
      </c>
      <c r="IU138" s="44">
        <v>0.95652173913043481</v>
      </c>
      <c r="IV138" s="44">
        <v>2.4347826086956523</v>
      </c>
      <c r="IW138" s="44">
        <v>23</v>
      </c>
      <c r="IX138" s="44">
        <v>2014</v>
      </c>
      <c r="IY138" s="44">
        <v>22</v>
      </c>
      <c r="IZ138" s="44">
        <v>56</v>
      </c>
      <c r="JB138" s="40" t="s">
        <v>1040</v>
      </c>
      <c r="JC138" s="40" t="s">
        <v>1031</v>
      </c>
      <c r="JD138" s="44">
        <v>0.38</v>
      </c>
      <c r="JE138" s="44">
        <v>1.7272727272727273</v>
      </c>
      <c r="JF138" s="44">
        <v>4.5454545454545459</v>
      </c>
      <c r="JG138" s="44">
        <v>1996</v>
      </c>
      <c r="JH138" s="44">
        <v>38</v>
      </c>
      <c r="JI138" s="44">
        <v>100</v>
      </c>
      <c r="JL138" s="40" t="s">
        <v>742</v>
      </c>
      <c r="JM138" s="40" t="s">
        <v>536</v>
      </c>
      <c r="JN138" s="44">
        <v>0.66666666666666663</v>
      </c>
      <c r="JO138" s="44">
        <v>0.1111111111111111</v>
      </c>
      <c r="JP138" s="44">
        <v>0.16666666666666666</v>
      </c>
      <c r="JQ138" s="44">
        <v>2018</v>
      </c>
      <c r="JR138" s="44">
        <v>18</v>
      </c>
      <c r="JS138" s="44">
        <v>2</v>
      </c>
      <c r="JT138" s="44">
        <v>3</v>
      </c>
      <c r="JV138" s="40" t="s">
        <v>1221</v>
      </c>
      <c r="JW138" s="40" t="s">
        <v>733</v>
      </c>
      <c r="JX138" s="44">
        <v>0.46031746031746029</v>
      </c>
      <c r="JY138" s="44">
        <v>1.3181818181818181</v>
      </c>
      <c r="JZ138" s="44">
        <v>2.8636363636363638</v>
      </c>
      <c r="KA138" s="44">
        <v>2020</v>
      </c>
      <c r="KB138" s="44">
        <v>29</v>
      </c>
      <c r="KC138" s="44">
        <v>63</v>
      </c>
      <c r="KJ138"/>
      <c r="KK138"/>
      <c r="KL138"/>
      <c r="KM138"/>
      <c r="KN138"/>
      <c r="KO138"/>
      <c r="KQ138"/>
      <c r="KR138"/>
      <c r="KS138"/>
      <c r="KT138"/>
      <c r="KU138"/>
      <c r="KV138"/>
      <c r="KX138"/>
      <c r="KY138"/>
      <c r="KZ138"/>
      <c r="LA138"/>
      <c r="LB138"/>
      <c r="LC138"/>
      <c r="LD138"/>
    </row>
    <row r="139" spans="1:316" ht="15">
      <c r="A139" s="74" t="s">
        <v>373</v>
      </c>
      <c r="B139" s="74">
        <v>2009</v>
      </c>
      <c r="C139" s="74">
        <v>2009</v>
      </c>
      <c r="D139" s="89" t="str">
        <f t="shared" si="36"/>
        <v>Hyrum Booth, 2009</v>
      </c>
      <c r="E139" s="89" t="str">
        <f t="shared" si="37"/>
        <v>Hyrum Booth, 2009-2009</v>
      </c>
      <c r="F139" s="74">
        <v>24</v>
      </c>
      <c r="G139" s="74">
        <v>5</v>
      </c>
      <c r="H139" s="74">
        <v>14</v>
      </c>
      <c r="I139" s="75">
        <f t="shared" si="24"/>
        <v>0.35714285714285715</v>
      </c>
      <c r="J139" s="74">
        <v>183</v>
      </c>
      <c r="K139" s="74">
        <v>336</v>
      </c>
      <c r="L139" s="75">
        <f t="shared" si="25"/>
        <v>0.5446428571428571</v>
      </c>
      <c r="M139" s="74">
        <v>138</v>
      </c>
      <c r="N139" s="74">
        <v>224</v>
      </c>
      <c r="O139" s="75">
        <f t="shared" si="26"/>
        <v>0.6160714285714286</v>
      </c>
      <c r="P139" s="74">
        <v>519</v>
      </c>
      <c r="Q139" s="74">
        <v>80</v>
      </c>
      <c r="R139" s="74">
        <v>112</v>
      </c>
      <c r="S139" s="74">
        <v>192</v>
      </c>
      <c r="T139" s="74">
        <v>76</v>
      </c>
      <c r="U139" s="74">
        <v>47</v>
      </c>
      <c r="V139" s="74">
        <v>7</v>
      </c>
      <c r="W139" s="74">
        <v>80</v>
      </c>
      <c r="X139" s="74">
        <v>82</v>
      </c>
      <c r="Y139" s="76">
        <f t="shared" si="27"/>
        <v>21.625</v>
      </c>
      <c r="Z139" s="76">
        <f t="shared" si="28"/>
        <v>3.3333333333333335</v>
      </c>
      <c r="AA139" s="76">
        <f t="shared" si="29"/>
        <v>4.666666666666667</v>
      </c>
      <c r="AB139" s="76">
        <f t="shared" si="30"/>
        <v>8</v>
      </c>
      <c r="AC139" s="76">
        <f t="shared" si="31"/>
        <v>3.1666666666666665</v>
      </c>
      <c r="AD139" s="76">
        <f t="shared" si="32"/>
        <v>1.9583333333333333</v>
      </c>
      <c r="AE139" s="76">
        <f t="shared" si="33"/>
        <v>0.29166666666666669</v>
      </c>
      <c r="AF139" s="76">
        <f t="shared" si="34"/>
        <v>3.3333333333333335</v>
      </c>
      <c r="AG139" s="76">
        <f t="shared" si="35"/>
        <v>3.4166666666666665</v>
      </c>
      <c r="AH139" s="69">
        <f t="shared" si="38"/>
        <v>0.58333333333333337</v>
      </c>
      <c r="AI139" s="69">
        <f t="shared" si="39"/>
        <v>9.3333333333333339</v>
      </c>
      <c r="AJ139" s="70">
        <f t="shared" si="40"/>
        <v>0.53714285714285714</v>
      </c>
      <c r="AK139" s="69">
        <f t="shared" si="41"/>
        <v>14.583333333333334</v>
      </c>
      <c r="AM139" s="40" t="s">
        <v>737</v>
      </c>
      <c r="AN139" s="40" t="s">
        <v>130</v>
      </c>
      <c r="AO139" s="61">
        <v>4.3571428571428568</v>
      </c>
      <c r="AP139" s="62">
        <v>0.43859649122807015</v>
      </c>
      <c r="AQ139" s="62">
        <v>0.32203389830508472</v>
      </c>
      <c r="AR139" s="44">
        <v>28</v>
      </c>
      <c r="AS139" s="44">
        <v>2018</v>
      </c>
      <c r="AU139" s="40" t="s">
        <v>348</v>
      </c>
      <c r="AV139" s="40" t="s">
        <v>279</v>
      </c>
      <c r="AW139" s="44">
        <v>100</v>
      </c>
      <c r="AX139" s="44">
        <v>0.51898734177215189</v>
      </c>
      <c r="AY139" s="44">
        <v>0.6</v>
      </c>
      <c r="AZ139" s="44">
        <v>29</v>
      </c>
      <c r="BA139" s="44">
        <v>2013</v>
      </c>
      <c r="BP139" s="40" t="s">
        <v>429</v>
      </c>
      <c r="BQ139" s="40" t="s">
        <v>424</v>
      </c>
      <c r="BR139" s="44">
        <v>2.6470588235294117</v>
      </c>
      <c r="BS139" s="44">
        <v>0.94117647058823528</v>
      </c>
      <c r="BT139" s="44">
        <v>1.7058823529411764</v>
      </c>
      <c r="BU139" s="44">
        <v>17</v>
      </c>
      <c r="BV139" s="44">
        <v>2007</v>
      </c>
      <c r="BX139" s="40" t="s">
        <v>799</v>
      </c>
      <c r="BY139" s="40" t="s">
        <v>794</v>
      </c>
      <c r="BZ139" s="44">
        <v>57</v>
      </c>
      <c r="CA139" s="44">
        <v>23</v>
      </c>
      <c r="CB139" s="44">
        <v>34</v>
      </c>
      <c r="CC139" s="44">
        <v>27</v>
      </c>
      <c r="CD139" s="44">
        <v>2019</v>
      </c>
      <c r="CU139" s="40" t="s">
        <v>487</v>
      </c>
      <c r="CV139" s="40" t="s">
        <v>467</v>
      </c>
      <c r="CW139" s="44">
        <v>1</v>
      </c>
      <c r="CX139" s="44">
        <v>1.3076923076923077</v>
      </c>
      <c r="CY139" s="44">
        <v>13</v>
      </c>
      <c r="CZ139" s="44">
        <v>2010</v>
      </c>
      <c r="DB139" s="40" t="s">
        <v>971</v>
      </c>
      <c r="DC139" s="40" t="s">
        <v>943</v>
      </c>
      <c r="DD139" s="44">
        <v>24</v>
      </c>
      <c r="DE139" s="44">
        <v>54</v>
      </c>
      <c r="DF139" s="44">
        <v>24</v>
      </c>
      <c r="DG139" s="44">
        <v>1998</v>
      </c>
      <c r="DU139" s="40" t="s">
        <v>324</v>
      </c>
      <c r="DV139" s="40" t="s">
        <v>325</v>
      </c>
      <c r="DW139" s="44">
        <v>1.0344827586206897</v>
      </c>
      <c r="DX139" s="44">
        <v>1.5172413793103448</v>
      </c>
      <c r="DY139" s="44">
        <v>29</v>
      </c>
      <c r="DZ139" s="44">
        <v>2013</v>
      </c>
      <c r="EB139" s="40" t="s">
        <v>421</v>
      </c>
      <c r="EC139" s="40" t="s">
        <v>387</v>
      </c>
      <c r="ED139" s="44">
        <v>23</v>
      </c>
      <c r="EE139" s="44"/>
      <c r="EF139" s="44">
        <v>24</v>
      </c>
      <c r="EG139" s="44">
        <v>2007</v>
      </c>
      <c r="ER139"/>
      <c r="ES139"/>
      <c r="ET139"/>
      <c r="EU139" s="40" t="s">
        <v>538</v>
      </c>
      <c r="EV139" s="40" t="s">
        <v>539</v>
      </c>
      <c r="EW139" s="44">
        <v>0</v>
      </c>
      <c r="EX139" s="44">
        <v>1.1333333333333333</v>
      </c>
      <c r="EY139" s="44">
        <v>15</v>
      </c>
      <c r="EZ139" s="44">
        <v>2017</v>
      </c>
      <c r="FB139" s="40" t="s">
        <v>538</v>
      </c>
      <c r="FC139" s="40" t="s">
        <v>539</v>
      </c>
      <c r="FD139" s="44"/>
      <c r="FE139" s="44">
        <v>17</v>
      </c>
      <c r="FF139" s="44">
        <v>15</v>
      </c>
      <c r="FG139" s="44">
        <v>2017</v>
      </c>
      <c r="FN139"/>
      <c r="FO139"/>
      <c r="FP139"/>
      <c r="FQ139"/>
      <c r="FU139" s="274" t="s">
        <v>1242</v>
      </c>
      <c r="FV139" s="274" t="s">
        <v>733</v>
      </c>
      <c r="FW139" s="294">
        <v>0.20833333333333334</v>
      </c>
      <c r="FX139" s="281">
        <v>1.1428571428571428</v>
      </c>
      <c r="FY139" s="281">
        <v>0.23809523809523808</v>
      </c>
      <c r="FZ139" s="281">
        <v>21</v>
      </c>
      <c r="GA139" s="281">
        <v>2021</v>
      </c>
      <c r="GB139" s="281">
        <v>5</v>
      </c>
      <c r="GC139" s="282">
        <v>24</v>
      </c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IR139" s="40" t="s">
        <v>1063</v>
      </c>
      <c r="IS139" s="40" t="s">
        <v>997</v>
      </c>
      <c r="IT139" s="44">
        <v>0.39170506912442399</v>
      </c>
      <c r="IU139" s="44">
        <v>3.8636363636363638</v>
      </c>
      <c r="IV139" s="44">
        <v>9.8636363636363633</v>
      </c>
      <c r="IW139" s="44">
        <v>22</v>
      </c>
      <c r="IX139" s="44">
        <v>1995</v>
      </c>
      <c r="IY139" s="44">
        <v>85</v>
      </c>
      <c r="IZ139" s="44">
        <v>217</v>
      </c>
      <c r="JB139" s="40" t="s">
        <v>449</v>
      </c>
      <c r="JC139" s="40" t="s">
        <v>446</v>
      </c>
      <c r="JD139" s="44">
        <v>0.37864077669902912</v>
      </c>
      <c r="JE139" s="44">
        <v>4.5882352941176467</v>
      </c>
      <c r="JF139" s="44">
        <v>12.117647058823529</v>
      </c>
      <c r="JG139" s="44">
        <v>2010</v>
      </c>
      <c r="JH139" s="44">
        <v>78</v>
      </c>
      <c r="JI139" s="44">
        <v>206</v>
      </c>
      <c r="JL139" s="40" t="s">
        <v>743</v>
      </c>
      <c r="JM139" s="40" t="s">
        <v>539</v>
      </c>
      <c r="JN139" s="44">
        <v>0</v>
      </c>
      <c r="JO139" s="44">
        <v>0</v>
      </c>
      <c r="JP139" s="44">
        <v>0.15789473684210525</v>
      </c>
      <c r="JQ139" s="44">
        <v>2018</v>
      </c>
      <c r="JR139" s="44">
        <v>19</v>
      </c>
      <c r="JS139" s="44"/>
      <c r="JT139" s="44">
        <v>3</v>
      </c>
      <c r="JV139" s="40" t="s">
        <v>258</v>
      </c>
      <c r="JW139" s="40" t="s">
        <v>250</v>
      </c>
      <c r="JX139" s="44">
        <v>0.45945945945945948</v>
      </c>
      <c r="JY139" s="44">
        <v>0.62962962962962965</v>
      </c>
      <c r="JZ139" s="44">
        <v>1.3703703703703705</v>
      </c>
      <c r="KA139" s="44">
        <v>2016</v>
      </c>
      <c r="KB139" s="44">
        <v>17</v>
      </c>
      <c r="KC139" s="44">
        <v>37</v>
      </c>
      <c r="KJ139"/>
      <c r="KK139"/>
      <c r="KL139"/>
      <c r="KM139"/>
      <c r="KN139"/>
      <c r="KO139"/>
      <c r="KQ139"/>
      <c r="KR139"/>
      <c r="KS139"/>
      <c r="KT139"/>
      <c r="KU139"/>
      <c r="KV139"/>
      <c r="KX139"/>
      <c r="KY139"/>
      <c r="KZ139"/>
      <c r="LA139"/>
      <c r="LB139"/>
      <c r="LC139"/>
      <c r="LD139"/>
    </row>
    <row r="140" spans="1:316" ht="15">
      <c r="A140" s="74" t="s">
        <v>374</v>
      </c>
      <c r="B140" s="74">
        <v>2009</v>
      </c>
      <c r="C140" s="74">
        <v>2010</v>
      </c>
      <c r="D140" s="89" t="str">
        <f t="shared" si="36"/>
        <v>Nate Sutherland, 2010</v>
      </c>
      <c r="E140" s="89" t="str">
        <f t="shared" si="37"/>
        <v>Nate Sutherland, 2010-2009</v>
      </c>
      <c r="F140" s="74">
        <v>24</v>
      </c>
      <c r="G140" s="74">
        <v>13</v>
      </c>
      <c r="H140" s="74">
        <v>37</v>
      </c>
      <c r="I140" s="75">
        <f t="shared" si="24"/>
        <v>0.35135135135135137</v>
      </c>
      <c r="J140" s="74">
        <v>31</v>
      </c>
      <c r="K140" s="74">
        <v>59</v>
      </c>
      <c r="L140" s="75">
        <f t="shared" si="25"/>
        <v>0.52542372881355937</v>
      </c>
      <c r="M140" s="74">
        <v>5</v>
      </c>
      <c r="N140" s="74">
        <v>14</v>
      </c>
      <c r="O140" s="75">
        <f t="shared" si="26"/>
        <v>0.35714285714285715</v>
      </c>
      <c r="P140" s="74">
        <v>103</v>
      </c>
      <c r="Q140" s="74">
        <v>32</v>
      </c>
      <c r="R140" s="74">
        <v>66</v>
      </c>
      <c r="S140" s="74">
        <v>98</v>
      </c>
      <c r="T140" s="74">
        <v>37</v>
      </c>
      <c r="U140" s="74">
        <v>25</v>
      </c>
      <c r="V140" s="74">
        <v>5</v>
      </c>
      <c r="W140" s="74">
        <v>47</v>
      </c>
      <c r="X140" s="74">
        <v>77</v>
      </c>
      <c r="Y140" s="76">
        <f t="shared" si="27"/>
        <v>4.291666666666667</v>
      </c>
      <c r="Z140" s="76">
        <f t="shared" si="28"/>
        <v>1.3333333333333333</v>
      </c>
      <c r="AA140" s="76">
        <f t="shared" si="29"/>
        <v>2.75</v>
      </c>
      <c r="AB140" s="76">
        <f t="shared" si="30"/>
        <v>4.083333333333333</v>
      </c>
      <c r="AC140" s="76">
        <f t="shared" si="31"/>
        <v>1.5416666666666667</v>
      </c>
      <c r="AD140" s="76">
        <f t="shared" si="32"/>
        <v>1.0416666666666667</v>
      </c>
      <c r="AE140" s="76">
        <f t="shared" si="33"/>
        <v>0.20833333333333334</v>
      </c>
      <c r="AF140" s="76">
        <f t="shared" si="34"/>
        <v>1.9583333333333333</v>
      </c>
      <c r="AG140" s="76">
        <f t="shared" si="35"/>
        <v>3.2083333333333335</v>
      </c>
      <c r="AH140" s="69">
        <f t="shared" si="38"/>
        <v>1.5416666666666667</v>
      </c>
      <c r="AI140" s="69">
        <f t="shared" si="39"/>
        <v>0.58333333333333337</v>
      </c>
      <c r="AJ140" s="70">
        <f t="shared" si="40"/>
        <v>0.45833333333333331</v>
      </c>
      <c r="AK140" s="69">
        <f t="shared" si="41"/>
        <v>4</v>
      </c>
      <c r="AM140" s="40" t="s">
        <v>479</v>
      </c>
      <c r="AN140" s="40" t="s">
        <v>469</v>
      </c>
      <c r="AO140" s="61">
        <v>4.3125</v>
      </c>
      <c r="AP140" s="62">
        <v>0.31111111111111112</v>
      </c>
      <c r="AQ140" s="62">
        <v>0.5</v>
      </c>
      <c r="AR140" s="44">
        <v>16</v>
      </c>
      <c r="AS140" s="44">
        <v>2010</v>
      </c>
      <c r="AU140" s="40" t="s">
        <v>447</v>
      </c>
      <c r="AV140" s="40" t="s">
        <v>448</v>
      </c>
      <c r="AW140" s="44">
        <v>98</v>
      </c>
      <c r="AX140" s="44">
        <v>0.44303797468354428</v>
      </c>
      <c r="AY140" s="44">
        <v>0.4375</v>
      </c>
      <c r="AZ140" s="44">
        <v>17</v>
      </c>
      <c r="BA140" s="44">
        <v>2011</v>
      </c>
      <c r="BP140" s="40" t="s">
        <v>443</v>
      </c>
      <c r="BQ140" s="40" t="s">
        <v>439</v>
      </c>
      <c r="BR140" s="44">
        <v>2.625</v>
      </c>
      <c r="BS140" s="44">
        <v>1.125</v>
      </c>
      <c r="BT140" s="44">
        <v>1.5</v>
      </c>
      <c r="BU140" s="44">
        <v>24</v>
      </c>
      <c r="BV140" s="44">
        <v>2007</v>
      </c>
      <c r="BX140" s="40" t="s">
        <v>741</v>
      </c>
      <c r="BY140" s="40" t="s">
        <v>733</v>
      </c>
      <c r="BZ140" s="44">
        <v>57</v>
      </c>
      <c r="CA140" s="44">
        <v>24</v>
      </c>
      <c r="CB140" s="44">
        <v>33</v>
      </c>
      <c r="CC140" s="44">
        <v>28</v>
      </c>
      <c r="CD140" s="44">
        <v>2018</v>
      </c>
      <c r="CU140" s="40" t="s">
        <v>1186</v>
      </c>
      <c r="CV140" s="40" t="s">
        <v>1180</v>
      </c>
      <c r="CW140" s="44">
        <v>1</v>
      </c>
      <c r="CX140" s="44">
        <v>1.6086956521739131</v>
      </c>
      <c r="CY140" s="44">
        <v>23</v>
      </c>
      <c r="CZ140" s="44">
        <v>1991</v>
      </c>
      <c r="DB140" s="40" t="s">
        <v>1186</v>
      </c>
      <c r="DC140" s="40" t="s">
        <v>1180</v>
      </c>
      <c r="DD140" s="44">
        <v>23</v>
      </c>
      <c r="DE140" s="44">
        <v>37</v>
      </c>
      <c r="DF140" s="44">
        <v>23</v>
      </c>
      <c r="DG140" s="44">
        <v>1991</v>
      </c>
      <c r="DU140" s="40" t="s">
        <v>1011</v>
      </c>
      <c r="DV140" s="40" t="s">
        <v>1001</v>
      </c>
      <c r="DW140" s="44">
        <v>1</v>
      </c>
      <c r="DX140" s="44">
        <v>0</v>
      </c>
      <c r="DY140" s="44">
        <v>23</v>
      </c>
      <c r="DZ140" s="44">
        <v>1997</v>
      </c>
      <c r="EB140" s="40" t="s">
        <v>1010</v>
      </c>
      <c r="EC140" s="40" t="s">
        <v>964</v>
      </c>
      <c r="ED140" s="44">
        <v>23</v>
      </c>
      <c r="EE140" s="44"/>
      <c r="EF140" s="44">
        <v>23</v>
      </c>
      <c r="EG140" s="44">
        <v>1997</v>
      </c>
      <c r="ER140"/>
      <c r="ES140"/>
      <c r="ET140"/>
      <c r="EU140" s="40" t="s">
        <v>493</v>
      </c>
      <c r="EV140" s="40" t="s">
        <v>467</v>
      </c>
      <c r="EW140" s="44">
        <v>0</v>
      </c>
      <c r="EX140" s="44">
        <v>0.90476190476190477</v>
      </c>
      <c r="EY140" s="44">
        <v>21</v>
      </c>
      <c r="EZ140" s="44">
        <v>2009</v>
      </c>
      <c r="FB140" s="40" t="s">
        <v>450</v>
      </c>
      <c r="FC140" s="40" t="s">
        <v>446</v>
      </c>
      <c r="FD140" s="44"/>
      <c r="FE140" s="44"/>
      <c r="FF140" s="44">
        <v>24</v>
      </c>
      <c r="FG140" s="44">
        <v>2008</v>
      </c>
      <c r="FN140"/>
      <c r="FO140"/>
      <c r="FP140"/>
      <c r="FQ140"/>
      <c r="FU140" s="274" t="s">
        <v>1036</v>
      </c>
      <c r="FV140" s="274" t="s">
        <v>1029</v>
      </c>
      <c r="FW140" s="294">
        <v>0.20588235294117646</v>
      </c>
      <c r="FX140" s="281">
        <v>1.6190476190476191</v>
      </c>
      <c r="FY140" s="281">
        <v>0.33333333333333331</v>
      </c>
      <c r="FZ140" s="281">
        <v>21</v>
      </c>
      <c r="GA140" s="281">
        <v>1996</v>
      </c>
      <c r="GB140" s="281">
        <v>7</v>
      </c>
      <c r="GC140" s="282">
        <v>34</v>
      </c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IR140" s="40" t="s">
        <v>492</v>
      </c>
      <c r="IS140" s="40" t="s">
        <v>472</v>
      </c>
      <c r="IT140" s="44">
        <v>0.39130434782608697</v>
      </c>
      <c r="IU140" s="44">
        <v>0.75</v>
      </c>
      <c r="IV140" s="44">
        <v>1.9166666666666667</v>
      </c>
      <c r="IW140" s="44">
        <v>12</v>
      </c>
      <c r="IX140" s="44">
        <v>2007</v>
      </c>
      <c r="IY140" s="44">
        <v>9</v>
      </c>
      <c r="IZ140" s="44">
        <v>23</v>
      </c>
      <c r="JB140" s="40" t="s">
        <v>283</v>
      </c>
      <c r="JC140" s="40" t="s">
        <v>277</v>
      </c>
      <c r="JD140" s="44">
        <v>0.37579617834394907</v>
      </c>
      <c r="JE140" s="44">
        <v>4.3703703703703702</v>
      </c>
      <c r="JF140" s="44">
        <v>11.62962962962963</v>
      </c>
      <c r="JG140" s="44">
        <v>2015</v>
      </c>
      <c r="JH140" s="44">
        <v>118</v>
      </c>
      <c r="JI140" s="44">
        <v>314</v>
      </c>
      <c r="JL140" s="40" t="s">
        <v>756</v>
      </c>
      <c r="JM140" s="40" t="s">
        <v>734</v>
      </c>
      <c r="JN140" s="44">
        <v>0.25</v>
      </c>
      <c r="JO140" s="44">
        <v>6.25E-2</v>
      </c>
      <c r="JP140" s="44">
        <v>0.25</v>
      </c>
      <c r="JQ140" s="44">
        <v>2018</v>
      </c>
      <c r="JR140" s="44">
        <v>16</v>
      </c>
      <c r="JS140" s="44">
        <v>1</v>
      </c>
      <c r="JT140" s="44">
        <v>4</v>
      </c>
      <c r="JV140" s="40" t="s">
        <v>331</v>
      </c>
      <c r="JW140" s="40" t="s">
        <v>277</v>
      </c>
      <c r="JX140" s="44">
        <v>0.45833333333333331</v>
      </c>
      <c r="JY140" s="44">
        <v>0.75862068965517238</v>
      </c>
      <c r="JZ140" s="44">
        <v>1.6551724137931034</v>
      </c>
      <c r="KA140" s="44">
        <v>2013</v>
      </c>
      <c r="KB140" s="44">
        <v>22</v>
      </c>
      <c r="KC140" s="44">
        <v>48</v>
      </c>
      <c r="KJ140"/>
      <c r="KK140"/>
      <c r="KL140"/>
      <c r="KM140"/>
      <c r="KN140"/>
      <c r="KO140"/>
      <c r="KQ140"/>
      <c r="KR140"/>
      <c r="KS140"/>
      <c r="KT140"/>
      <c r="KU140"/>
      <c r="KV140"/>
      <c r="KX140"/>
      <c r="KY140"/>
      <c r="KZ140"/>
      <c r="LA140"/>
      <c r="LB140"/>
      <c r="LC140"/>
      <c r="LD140"/>
    </row>
    <row r="141" spans="1:316" ht="15">
      <c r="A141" s="74" t="s">
        <v>375</v>
      </c>
      <c r="B141" s="74">
        <v>2009</v>
      </c>
      <c r="C141" s="74">
        <v>2011</v>
      </c>
      <c r="D141" s="89" t="str">
        <f t="shared" si="36"/>
        <v>Derek Lougee, 2011</v>
      </c>
      <c r="E141" s="89" t="str">
        <f t="shared" si="37"/>
        <v>Derek Lougee, 2011-2009</v>
      </c>
      <c r="F141" s="74">
        <v>17</v>
      </c>
      <c r="G141" s="74">
        <v>21</v>
      </c>
      <c r="H141" s="74">
        <v>68</v>
      </c>
      <c r="I141" s="75">
        <f t="shared" si="24"/>
        <v>0.30882352941176472</v>
      </c>
      <c r="J141" s="74">
        <v>27</v>
      </c>
      <c r="K141" s="74">
        <v>64</v>
      </c>
      <c r="L141" s="75">
        <f t="shared" si="25"/>
        <v>0.421875</v>
      </c>
      <c r="M141" s="74">
        <v>13</v>
      </c>
      <c r="N141" s="74">
        <v>33</v>
      </c>
      <c r="O141" s="75">
        <f t="shared" si="26"/>
        <v>0.39393939393939392</v>
      </c>
      <c r="P141" s="74">
        <v>130</v>
      </c>
      <c r="Q141" s="74">
        <v>9</v>
      </c>
      <c r="R141" s="74">
        <v>49</v>
      </c>
      <c r="S141" s="74">
        <v>58</v>
      </c>
      <c r="T141" s="74">
        <v>58</v>
      </c>
      <c r="U141" s="74">
        <v>35</v>
      </c>
      <c r="V141" s="74"/>
      <c r="W141" s="74">
        <v>60</v>
      </c>
      <c r="X141" s="74">
        <v>52</v>
      </c>
      <c r="Y141" s="76">
        <f t="shared" si="27"/>
        <v>7.6470588235294121</v>
      </c>
      <c r="Z141" s="76">
        <f t="shared" si="28"/>
        <v>0.52941176470588236</v>
      </c>
      <c r="AA141" s="76">
        <f t="shared" si="29"/>
        <v>2.8823529411764706</v>
      </c>
      <c r="AB141" s="76">
        <f t="shared" si="30"/>
        <v>3.4117647058823528</v>
      </c>
      <c r="AC141" s="76">
        <f t="shared" si="31"/>
        <v>3.4117647058823528</v>
      </c>
      <c r="AD141" s="76">
        <f t="shared" si="32"/>
        <v>2.0588235294117645</v>
      </c>
      <c r="AE141" s="76">
        <f t="shared" si="33"/>
        <v>0</v>
      </c>
      <c r="AF141" s="76">
        <f t="shared" si="34"/>
        <v>3.5294117647058822</v>
      </c>
      <c r="AG141" s="76">
        <f t="shared" si="35"/>
        <v>3.0588235294117645</v>
      </c>
      <c r="AH141" s="69">
        <f t="shared" si="38"/>
        <v>4</v>
      </c>
      <c r="AI141" s="69">
        <f t="shared" si="39"/>
        <v>1.9411764705882353</v>
      </c>
      <c r="AJ141" s="70">
        <f t="shared" si="40"/>
        <v>0.36363636363636365</v>
      </c>
      <c r="AK141" s="69">
        <f t="shared" si="41"/>
        <v>7.7647058823529411</v>
      </c>
      <c r="AM141" s="40" t="s">
        <v>445</v>
      </c>
      <c r="AN141" s="40" t="s">
        <v>446</v>
      </c>
      <c r="AO141" s="61">
        <v>4.291666666666667</v>
      </c>
      <c r="AP141" s="62">
        <v>0.45833333333333331</v>
      </c>
      <c r="AQ141" s="62">
        <v>0.35714285714285715</v>
      </c>
      <c r="AR141" s="44">
        <v>24</v>
      </c>
      <c r="AS141" s="44">
        <v>2009</v>
      </c>
      <c r="AU141" s="40" t="s">
        <v>532</v>
      </c>
      <c r="AV141" s="40" t="s">
        <v>533</v>
      </c>
      <c r="AW141" s="44">
        <v>98</v>
      </c>
      <c r="AX141" s="44">
        <v>0.43023255813953487</v>
      </c>
      <c r="AY141" s="44">
        <v>0.42222222222222222</v>
      </c>
      <c r="AZ141" s="44">
        <v>25</v>
      </c>
      <c r="BA141" s="44">
        <v>2017</v>
      </c>
      <c r="BP141" s="40" t="s">
        <v>307</v>
      </c>
      <c r="BQ141" s="40" t="s">
        <v>308</v>
      </c>
      <c r="BR141" s="44">
        <v>2.5666666666666669</v>
      </c>
      <c r="BS141" s="44">
        <v>0.56666666666666665</v>
      </c>
      <c r="BT141" s="44">
        <v>2</v>
      </c>
      <c r="BU141" s="44">
        <v>30</v>
      </c>
      <c r="BV141" s="44">
        <v>2014</v>
      </c>
      <c r="BX141" s="40" t="s">
        <v>487</v>
      </c>
      <c r="BY141" s="40" t="s">
        <v>467</v>
      </c>
      <c r="BZ141" s="44">
        <v>57</v>
      </c>
      <c r="CA141" s="44">
        <v>25</v>
      </c>
      <c r="CB141" s="44">
        <v>32</v>
      </c>
      <c r="CC141" s="44">
        <v>13</v>
      </c>
      <c r="CD141" s="44">
        <v>2010</v>
      </c>
      <c r="CU141" s="40" t="s">
        <v>1188</v>
      </c>
      <c r="CV141" s="40" t="s">
        <v>1156</v>
      </c>
      <c r="CW141" s="44">
        <v>1</v>
      </c>
      <c r="CX141" s="44">
        <v>0.7</v>
      </c>
      <c r="CY141" s="44">
        <v>20</v>
      </c>
      <c r="CZ141" s="44">
        <v>1991</v>
      </c>
      <c r="DB141" s="40" t="s">
        <v>803</v>
      </c>
      <c r="DC141" s="40" t="s">
        <v>539</v>
      </c>
      <c r="DD141" s="44">
        <v>23</v>
      </c>
      <c r="DE141" s="44">
        <v>23</v>
      </c>
      <c r="DF141" s="44">
        <v>27</v>
      </c>
      <c r="DG141" s="44">
        <v>2019</v>
      </c>
      <c r="DU141" s="40" t="s">
        <v>484</v>
      </c>
      <c r="DV141" s="40" t="s">
        <v>466</v>
      </c>
      <c r="DW141" s="44">
        <v>1</v>
      </c>
      <c r="DX141" s="44">
        <v>0.17647058823529413</v>
      </c>
      <c r="DY141" s="44">
        <v>17</v>
      </c>
      <c r="DZ141" s="44">
        <v>2011</v>
      </c>
      <c r="EB141" s="40" t="s">
        <v>1186</v>
      </c>
      <c r="EC141" s="40" t="s">
        <v>1180</v>
      </c>
      <c r="ED141" s="44">
        <v>23</v>
      </c>
      <c r="EE141" s="44"/>
      <c r="EF141" s="44">
        <v>23</v>
      </c>
      <c r="EG141" s="44">
        <v>1991</v>
      </c>
      <c r="ER141"/>
      <c r="ES141"/>
      <c r="ET141"/>
      <c r="EU141" s="40" t="s">
        <v>542</v>
      </c>
      <c r="EV141" s="40" t="s">
        <v>543</v>
      </c>
      <c r="EW141" s="44">
        <v>0</v>
      </c>
      <c r="EX141" s="44">
        <v>0.6</v>
      </c>
      <c r="EY141" s="44">
        <v>10</v>
      </c>
      <c r="EZ141" s="44">
        <v>2017</v>
      </c>
      <c r="FB141" s="40" t="s">
        <v>542</v>
      </c>
      <c r="FC141" s="40" t="s">
        <v>543</v>
      </c>
      <c r="FD141" s="44"/>
      <c r="FE141" s="44">
        <v>6</v>
      </c>
      <c r="FF141" s="44">
        <v>10</v>
      </c>
      <c r="FG141" s="44">
        <v>2017</v>
      </c>
      <c r="FN141"/>
      <c r="FO141"/>
      <c r="FP141"/>
      <c r="FQ141"/>
      <c r="FU141" s="274" t="s">
        <v>476</v>
      </c>
      <c r="FV141" s="274" t="s">
        <v>464</v>
      </c>
      <c r="FW141" s="294">
        <v>0.20192307692307693</v>
      </c>
      <c r="FX141" s="281">
        <v>6.117647058823529</v>
      </c>
      <c r="FY141" s="281">
        <v>1.2352941176470589</v>
      </c>
      <c r="FZ141" s="281">
        <v>17</v>
      </c>
      <c r="GA141" s="281">
        <v>2010</v>
      </c>
      <c r="GB141" s="281">
        <v>21</v>
      </c>
      <c r="GC141" s="282">
        <v>104</v>
      </c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IR141" s="40" t="s">
        <v>977</v>
      </c>
      <c r="IS141" s="40" t="s">
        <v>964</v>
      </c>
      <c r="IT141" s="44">
        <v>0.38983050847457629</v>
      </c>
      <c r="IU141" s="44">
        <v>3</v>
      </c>
      <c r="IV141" s="44">
        <v>7.6956521739130439</v>
      </c>
      <c r="IW141" s="44">
        <v>23</v>
      </c>
      <c r="IX141" s="44">
        <v>1998</v>
      </c>
      <c r="IY141" s="44">
        <v>69</v>
      </c>
      <c r="IZ141" s="44">
        <v>177</v>
      </c>
      <c r="JB141" s="40" t="s">
        <v>1033</v>
      </c>
      <c r="JC141" s="40" t="s">
        <v>1001</v>
      </c>
      <c r="JD141" s="44">
        <v>0.375</v>
      </c>
      <c r="JE141" s="44">
        <v>1.0909090909090908</v>
      </c>
      <c r="JF141" s="44">
        <v>2.9090909090909092</v>
      </c>
      <c r="JG141" s="44">
        <v>1996</v>
      </c>
      <c r="JH141" s="44">
        <v>24</v>
      </c>
      <c r="JI141" s="44">
        <v>64</v>
      </c>
      <c r="JL141" s="40" t="s">
        <v>755</v>
      </c>
      <c r="JM141" s="40" t="s">
        <v>545</v>
      </c>
      <c r="JN141" s="44">
        <v>0</v>
      </c>
      <c r="JO141" s="44">
        <v>0</v>
      </c>
      <c r="JP141" s="44">
        <v>6.25E-2</v>
      </c>
      <c r="JQ141" s="44">
        <v>2018</v>
      </c>
      <c r="JR141" s="44">
        <v>16</v>
      </c>
      <c r="JS141" s="44"/>
      <c r="JT141" s="44">
        <v>1</v>
      </c>
      <c r="JV141" s="40" t="s">
        <v>1104</v>
      </c>
      <c r="JW141" s="40" t="s">
        <v>1094</v>
      </c>
      <c r="JX141" s="44">
        <v>0.45454545454545453</v>
      </c>
      <c r="JY141" s="44">
        <v>0.65217391304347827</v>
      </c>
      <c r="JZ141" s="44">
        <v>1.4347826086956521</v>
      </c>
      <c r="KA141" s="44">
        <v>1994</v>
      </c>
      <c r="KB141" s="44">
        <v>15</v>
      </c>
      <c r="KC141" s="44">
        <v>33</v>
      </c>
      <c r="KJ141"/>
      <c r="KK141"/>
      <c r="KL141"/>
      <c r="KM141"/>
      <c r="KN141"/>
      <c r="KO141"/>
      <c r="KQ141"/>
      <c r="KR141"/>
      <c r="KS141"/>
      <c r="KT141"/>
      <c r="KU141"/>
      <c r="KV141"/>
      <c r="KX141"/>
      <c r="KY141"/>
      <c r="KZ141"/>
      <c r="LA141"/>
      <c r="LB141"/>
      <c r="LC141"/>
      <c r="LD141"/>
    </row>
    <row r="142" spans="1:316" ht="15">
      <c r="A142" s="74" t="s">
        <v>376</v>
      </c>
      <c r="B142" s="74">
        <v>2009</v>
      </c>
      <c r="C142" s="74">
        <v>2009</v>
      </c>
      <c r="D142" s="89" t="str">
        <f t="shared" si="36"/>
        <v>Ryan Diehl, 2009</v>
      </c>
      <c r="E142" s="89" t="str">
        <f t="shared" si="37"/>
        <v>Ryan Diehl, 2009-2009</v>
      </c>
      <c r="F142" s="74">
        <v>24</v>
      </c>
      <c r="G142" s="74">
        <v>13</v>
      </c>
      <c r="H142" s="74">
        <v>52</v>
      </c>
      <c r="I142" s="75">
        <f t="shared" si="24"/>
        <v>0.25</v>
      </c>
      <c r="J142" s="74">
        <v>12</v>
      </c>
      <c r="K142" s="74">
        <v>45</v>
      </c>
      <c r="L142" s="75">
        <f t="shared" si="25"/>
        <v>0.26666666666666666</v>
      </c>
      <c r="M142" s="74">
        <v>2</v>
      </c>
      <c r="N142" s="74">
        <v>12</v>
      </c>
      <c r="O142" s="75">
        <f t="shared" si="26"/>
        <v>0.16666666666666666</v>
      </c>
      <c r="P142" s="74">
        <v>65</v>
      </c>
      <c r="Q142" s="74">
        <v>19</v>
      </c>
      <c r="R142" s="74">
        <v>47</v>
      </c>
      <c r="S142" s="74">
        <v>66</v>
      </c>
      <c r="T142" s="74">
        <v>42</v>
      </c>
      <c r="U142" s="74">
        <v>12</v>
      </c>
      <c r="V142" s="74"/>
      <c r="W142" s="74">
        <v>55</v>
      </c>
      <c r="X142" s="74">
        <v>54</v>
      </c>
      <c r="Y142" s="76">
        <f t="shared" si="27"/>
        <v>2.7083333333333335</v>
      </c>
      <c r="Z142" s="76">
        <f t="shared" si="28"/>
        <v>0.79166666666666663</v>
      </c>
      <c r="AA142" s="76">
        <f t="shared" si="29"/>
        <v>1.9583333333333333</v>
      </c>
      <c r="AB142" s="76">
        <f t="shared" si="30"/>
        <v>2.75</v>
      </c>
      <c r="AC142" s="76">
        <f t="shared" si="31"/>
        <v>1.75</v>
      </c>
      <c r="AD142" s="76">
        <f t="shared" si="32"/>
        <v>0.5</v>
      </c>
      <c r="AE142" s="76">
        <f t="shared" si="33"/>
        <v>0</v>
      </c>
      <c r="AF142" s="76">
        <f t="shared" si="34"/>
        <v>2.2916666666666665</v>
      </c>
      <c r="AG142" s="76">
        <f t="shared" si="35"/>
        <v>2.25</v>
      </c>
      <c r="AH142" s="69">
        <f t="shared" si="38"/>
        <v>2.1666666666666665</v>
      </c>
      <c r="AI142" s="69">
        <f t="shared" si="39"/>
        <v>0.5</v>
      </c>
      <c r="AJ142" s="70">
        <f t="shared" si="40"/>
        <v>0.25773195876288657</v>
      </c>
      <c r="AK142" s="69">
        <f t="shared" si="41"/>
        <v>4.041666666666667</v>
      </c>
      <c r="AM142" s="40" t="s">
        <v>1132</v>
      </c>
      <c r="AN142" s="40" t="s">
        <v>1094</v>
      </c>
      <c r="AO142" s="61">
        <v>4.2608695652173916</v>
      </c>
      <c r="AP142" s="62">
        <v>0.38297872340425532</v>
      </c>
      <c r="AQ142" s="62">
        <v>0.49019607843137253</v>
      </c>
      <c r="AR142" s="44">
        <v>23</v>
      </c>
      <c r="AS142" s="44">
        <v>1993</v>
      </c>
      <c r="AU142" s="40" t="s">
        <v>741</v>
      </c>
      <c r="AV142" s="40" t="s">
        <v>733</v>
      </c>
      <c r="AW142" s="44">
        <v>98</v>
      </c>
      <c r="AX142" s="44">
        <v>0.35227272727272729</v>
      </c>
      <c r="AY142" s="44">
        <v>0.64864864864864868</v>
      </c>
      <c r="AZ142" s="44">
        <v>28</v>
      </c>
      <c r="BA142" s="44">
        <v>2018</v>
      </c>
      <c r="BP142" s="40" t="s">
        <v>450</v>
      </c>
      <c r="BQ142" s="40" t="s">
        <v>446</v>
      </c>
      <c r="BR142" s="44">
        <v>2.5416666666666665</v>
      </c>
      <c r="BS142" s="44">
        <v>0.79166666666666663</v>
      </c>
      <c r="BT142" s="44">
        <v>1.75</v>
      </c>
      <c r="BU142" s="44">
        <v>24</v>
      </c>
      <c r="BV142" s="44">
        <v>2008</v>
      </c>
      <c r="BX142" s="40" t="s">
        <v>1062</v>
      </c>
      <c r="BY142" s="40" t="s">
        <v>1002</v>
      </c>
      <c r="BZ142" s="44">
        <v>56</v>
      </c>
      <c r="CA142" s="44">
        <v>20</v>
      </c>
      <c r="CB142" s="44">
        <v>36</v>
      </c>
      <c r="CC142" s="44">
        <v>17</v>
      </c>
      <c r="CD142" s="44">
        <v>1995</v>
      </c>
      <c r="CU142" s="40" t="s">
        <v>1297</v>
      </c>
      <c r="CV142" s="40" t="s">
        <v>1293</v>
      </c>
      <c r="CW142" s="44">
        <v>0.96153846153846156</v>
      </c>
      <c r="CX142" s="44">
        <v>0.53846153846153844</v>
      </c>
      <c r="CY142" s="44">
        <v>26</v>
      </c>
      <c r="CZ142" s="44">
        <v>2022</v>
      </c>
      <c r="DB142" s="40" t="s">
        <v>447</v>
      </c>
      <c r="DC142" s="40" t="s">
        <v>448</v>
      </c>
      <c r="DD142" s="44">
        <v>23</v>
      </c>
      <c r="DE142" s="44">
        <v>64</v>
      </c>
      <c r="DF142" s="44">
        <v>17</v>
      </c>
      <c r="DG142" s="44">
        <v>2011</v>
      </c>
      <c r="DU142" s="40" t="s">
        <v>1132</v>
      </c>
      <c r="DV142" s="40" t="s">
        <v>1094</v>
      </c>
      <c r="DW142" s="44">
        <v>1</v>
      </c>
      <c r="DX142" s="44">
        <v>0</v>
      </c>
      <c r="DY142" s="44">
        <v>23</v>
      </c>
      <c r="DZ142" s="44">
        <v>1993</v>
      </c>
      <c r="EB142" s="40" t="s">
        <v>1011</v>
      </c>
      <c r="EC142" s="40" t="s">
        <v>1001</v>
      </c>
      <c r="ED142" s="44">
        <v>23</v>
      </c>
      <c r="EE142" s="44"/>
      <c r="EF142" s="44">
        <v>23</v>
      </c>
      <c r="EG142" s="44">
        <v>1997</v>
      </c>
      <c r="ER142"/>
      <c r="ES142"/>
      <c r="ET142"/>
      <c r="EU142" s="40" t="s">
        <v>1301</v>
      </c>
      <c r="EV142" s="40" t="s">
        <v>1235</v>
      </c>
      <c r="EW142" s="44">
        <v>0</v>
      </c>
      <c r="EX142" s="44">
        <v>0.26315789473684209</v>
      </c>
      <c r="EY142" s="44">
        <v>19</v>
      </c>
      <c r="EZ142" s="44">
        <v>2022</v>
      </c>
      <c r="FB142" s="40" t="s">
        <v>311</v>
      </c>
      <c r="FC142" s="40" t="s">
        <v>251</v>
      </c>
      <c r="FD142" s="44">
        <v>0</v>
      </c>
      <c r="FE142" s="44">
        <v>13</v>
      </c>
      <c r="FF142" s="44">
        <v>23</v>
      </c>
      <c r="FG142" s="44">
        <v>2014</v>
      </c>
      <c r="FN142"/>
      <c r="FO142"/>
      <c r="FP142"/>
      <c r="FQ142"/>
      <c r="FU142" s="274" t="s">
        <v>289</v>
      </c>
      <c r="FV142" s="274" t="s">
        <v>251</v>
      </c>
      <c r="FW142" s="294">
        <v>0.2</v>
      </c>
      <c r="FX142" s="281">
        <v>0.22727272727272727</v>
      </c>
      <c r="FY142" s="281">
        <v>4.5454545454545456E-2</v>
      </c>
      <c r="FZ142" s="281">
        <v>22</v>
      </c>
      <c r="GA142" s="281">
        <v>2015</v>
      </c>
      <c r="GB142" s="281">
        <v>1</v>
      </c>
      <c r="GC142" s="282">
        <v>5</v>
      </c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IR142" s="40" t="s">
        <v>976</v>
      </c>
      <c r="IS142" s="40" t="s">
        <v>937</v>
      </c>
      <c r="IT142" s="44">
        <v>0.3888888888888889</v>
      </c>
      <c r="IU142" s="44">
        <v>0.95454545454545459</v>
      </c>
      <c r="IV142" s="44">
        <v>2.4545454545454546</v>
      </c>
      <c r="IW142" s="44">
        <v>22</v>
      </c>
      <c r="IX142" s="44">
        <v>1998</v>
      </c>
      <c r="IY142" s="44">
        <v>21</v>
      </c>
      <c r="IZ142" s="44">
        <v>54</v>
      </c>
      <c r="JB142" s="40" t="s">
        <v>369</v>
      </c>
      <c r="JC142" s="40" t="s">
        <v>325</v>
      </c>
      <c r="JD142" s="44">
        <v>0.375</v>
      </c>
      <c r="JE142" s="44">
        <v>1.588235294117647</v>
      </c>
      <c r="JF142" s="44">
        <v>4.2352941176470589</v>
      </c>
      <c r="JG142" s="44">
        <v>2010</v>
      </c>
      <c r="JH142" s="44">
        <v>27</v>
      </c>
      <c r="JI142" s="44">
        <v>72</v>
      </c>
      <c r="JL142" s="40" t="s">
        <v>800</v>
      </c>
      <c r="JM142" s="40" t="s">
        <v>733</v>
      </c>
      <c r="JN142" s="44">
        <v>0.47826086956521741</v>
      </c>
      <c r="JO142" s="44">
        <v>0.81481481481481477</v>
      </c>
      <c r="JP142" s="44">
        <v>1.7037037037037037</v>
      </c>
      <c r="JQ142" s="44">
        <v>2019</v>
      </c>
      <c r="JR142" s="44">
        <v>27</v>
      </c>
      <c r="JS142" s="44">
        <v>22</v>
      </c>
      <c r="JT142" s="44">
        <v>46</v>
      </c>
      <c r="JV142" s="40" t="s">
        <v>534</v>
      </c>
      <c r="JW142" s="40" t="s">
        <v>130</v>
      </c>
      <c r="JX142" s="44">
        <v>0.44897959183673469</v>
      </c>
      <c r="JY142" s="44">
        <v>0.88</v>
      </c>
      <c r="JZ142" s="44">
        <v>1.96</v>
      </c>
      <c r="KA142" s="44">
        <v>2017</v>
      </c>
      <c r="KB142" s="44">
        <v>22</v>
      </c>
      <c r="KC142" s="44">
        <v>49</v>
      </c>
      <c r="KJ142"/>
      <c r="KK142"/>
      <c r="KL142"/>
      <c r="KM142"/>
      <c r="KN142"/>
      <c r="KO142"/>
      <c r="KQ142"/>
      <c r="KR142"/>
      <c r="KS142"/>
      <c r="KT142"/>
      <c r="KU142"/>
      <c r="KV142"/>
      <c r="KX142"/>
      <c r="KY142"/>
      <c r="KZ142"/>
      <c r="LA142"/>
      <c r="LB142"/>
      <c r="LC142"/>
      <c r="LD142"/>
    </row>
    <row r="143" spans="1:316" ht="15">
      <c r="A143" s="74" t="s">
        <v>377</v>
      </c>
      <c r="B143" s="74">
        <v>2009</v>
      </c>
      <c r="C143" s="74">
        <v>2009</v>
      </c>
      <c r="D143" s="89" t="str">
        <f t="shared" si="36"/>
        <v>Matt Lougee, 2009</v>
      </c>
      <c r="E143" s="89" t="str">
        <f t="shared" si="37"/>
        <v>Matt Lougee, 2009-2009</v>
      </c>
      <c r="F143" s="74">
        <v>24</v>
      </c>
      <c r="G143" s="74">
        <v>49</v>
      </c>
      <c r="H143" s="74">
        <v>156</v>
      </c>
      <c r="I143" s="75">
        <f t="shared" si="24"/>
        <v>0.3141025641025641</v>
      </c>
      <c r="J143" s="74">
        <v>101</v>
      </c>
      <c r="K143" s="74">
        <v>232</v>
      </c>
      <c r="L143" s="75">
        <f t="shared" si="25"/>
        <v>0.43534482758620691</v>
      </c>
      <c r="M143" s="74">
        <v>92</v>
      </c>
      <c r="N143" s="74">
        <v>123</v>
      </c>
      <c r="O143" s="75">
        <f t="shared" si="26"/>
        <v>0.74796747967479671</v>
      </c>
      <c r="P143" s="74">
        <v>441</v>
      </c>
      <c r="Q143" s="74">
        <v>15</v>
      </c>
      <c r="R143" s="74">
        <v>84</v>
      </c>
      <c r="S143" s="74">
        <v>99</v>
      </c>
      <c r="T143" s="74">
        <v>77</v>
      </c>
      <c r="U143" s="74">
        <v>60</v>
      </c>
      <c r="V143" s="74">
        <v>3</v>
      </c>
      <c r="W143" s="74">
        <v>75</v>
      </c>
      <c r="X143" s="74">
        <v>64</v>
      </c>
      <c r="Y143" s="76">
        <f t="shared" si="27"/>
        <v>18.375</v>
      </c>
      <c r="Z143" s="76">
        <f t="shared" si="28"/>
        <v>0.625</v>
      </c>
      <c r="AA143" s="76">
        <f t="shared" si="29"/>
        <v>3.5</v>
      </c>
      <c r="AB143" s="76">
        <f t="shared" si="30"/>
        <v>4.125</v>
      </c>
      <c r="AC143" s="76">
        <f t="shared" si="31"/>
        <v>3.2083333333333335</v>
      </c>
      <c r="AD143" s="76">
        <f t="shared" si="32"/>
        <v>2.5</v>
      </c>
      <c r="AE143" s="76">
        <f t="shared" si="33"/>
        <v>0.125</v>
      </c>
      <c r="AF143" s="76">
        <f t="shared" si="34"/>
        <v>3.125</v>
      </c>
      <c r="AG143" s="76">
        <f t="shared" si="35"/>
        <v>2.6666666666666665</v>
      </c>
      <c r="AH143" s="69">
        <f t="shared" si="38"/>
        <v>6.5</v>
      </c>
      <c r="AI143" s="69">
        <f t="shared" si="39"/>
        <v>5.125</v>
      </c>
      <c r="AJ143" s="70">
        <f t="shared" si="40"/>
        <v>0.38659793814432991</v>
      </c>
      <c r="AK143" s="69">
        <f t="shared" si="41"/>
        <v>16.166666666666668</v>
      </c>
      <c r="AM143" s="40" t="s">
        <v>800</v>
      </c>
      <c r="AN143" s="40" t="s">
        <v>733</v>
      </c>
      <c r="AO143" s="61">
        <v>4.2592592592592595</v>
      </c>
      <c r="AP143" s="62">
        <v>0.32258064516129031</v>
      </c>
      <c r="AQ143" s="62">
        <v>0.47826086956521741</v>
      </c>
      <c r="AR143" s="44">
        <v>27</v>
      </c>
      <c r="AS143" s="44">
        <v>2019</v>
      </c>
      <c r="AU143" s="40" t="s">
        <v>534</v>
      </c>
      <c r="AV143" s="40" t="s">
        <v>130</v>
      </c>
      <c r="AW143" s="44">
        <v>98</v>
      </c>
      <c r="AX143" s="44">
        <v>0.43209876543209874</v>
      </c>
      <c r="AY143" s="44">
        <v>0.44897959183673469</v>
      </c>
      <c r="AZ143" s="44">
        <v>25</v>
      </c>
      <c r="BA143" s="44">
        <v>2017</v>
      </c>
      <c r="BP143" s="40" t="s">
        <v>1346</v>
      </c>
      <c r="BQ143" s="40" t="s">
        <v>1294</v>
      </c>
      <c r="BR143" s="44">
        <v>2.5416666666666665</v>
      </c>
      <c r="BS143" s="44">
        <v>1.125</v>
      </c>
      <c r="BT143" s="44">
        <v>1.4166666666666667</v>
      </c>
      <c r="BU143" s="44">
        <v>24</v>
      </c>
      <c r="BV143" s="44">
        <v>2023</v>
      </c>
      <c r="BX143" s="40" t="s">
        <v>484</v>
      </c>
      <c r="BY143" s="40" t="s">
        <v>466</v>
      </c>
      <c r="BZ143" s="44">
        <v>56</v>
      </c>
      <c r="CA143" s="44">
        <v>25</v>
      </c>
      <c r="CB143" s="44">
        <v>31</v>
      </c>
      <c r="CC143" s="44">
        <v>17</v>
      </c>
      <c r="CD143" s="44">
        <v>2011</v>
      </c>
      <c r="CU143" s="40" t="s">
        <v>973</v>
      </c>
      <c r="CV143" s="40" t="s">
        <v>968</v>
      </c>
      <c r="CW143" s="44">
        <v>0.95652173913043481</v>
      </c>
      <c r="CX143" s="44">
        <v>1.3913043478260869</v>
      </c>
      <c r="CY143" s="44">
        <v>23</v>
      </c>
      <c r="CZ143" s="44">
        <v>1998</v>
      </c>
      <c r="DB143" s="40" t="s">
        <v>1061</v>
      </c>
      <c r="DC143" s="40" t="s">
        <v>1003</v>
      </c>
      <c r="DD143" s="44">
        <v>23</v>
      </c>
      <c r="DE143" s="44">
        <v>54</v>
      </c>
      <c r="DF143" s="44">
        <v>21</v>
      </c>
      <c r="DG143" s="44">
        <v>1995</v>
      </c>
      <c r="DU143" s="40" t="s">
        <v>329</v>
      </c>
      <c r="DV143" s="40" t="s">
        <v>330</v>
      </c>
      <c r="DW143" s="44">
        <v>1</v>
      </c>
      <c r="DX143" s="44">
        <v>0.88888888888888884</v>
      </c>
      <c r="DY143" s="44">
        <v>27</v>
      </c>
      <c r="DZ143" s="44">
        <v>2013</v>
      </c>
      <c r="EB143" s="40" t="s">
        <v>451</v>
      </c>
      <c r="EC143" s="40" t="s">
        <v>452</v>
      </c>
      <c r="ED143" s="44">
        <v>23</v>
      </c>
      <c r="EE143" s="44">
        <v>31</v>
      </c>
      <c r="EF143" s="44">
        <v>12</v>
      </c>
      <c r="EG143" s="44">
        <v>2010</v>
      </c>
      <c r="ER143"/>
      <c r="ES143"/>
      <c r="ET143"/>
      <c r="EU143" s="40" t="s">
        <v>311</v>
      </c>
      <c r="EV143" s="40" t="s">
        <v>251</v>
      </c>
      <c r="EW143" s="44">
        <v>0</v>
      </c>
      <c r="EX143" s="44">
        <v>0.56521739130434778</v>
      </c>
      <c r="EY143" s="44">
        <v>23</v>
      </c>
      <c r="EZ143" s="44">
        <v>2014</v>
      </c>
      <c r="FB143" s="40" t="s">
        <v>368</v>
      </c>
      <c r="FC143" s="40" t="s">
        <v>325</v>
      </c>
      <c r="FD143" s="44"/>
      <c r="FE143" s="44">
        <v>2</v>
      </c>
      <c r="FF143" s="44">
        <v>17</v>
      </c>
      <c r="FG143" s="44">
        <v>2011</v>
      </c>
      <c r="FN143"/>
      <c r="FO143"/>
      <c r="FP143"/>
      <c r="FQ143"/>
      <c r="FU143" s="274" t="s">
        <v>737</v>
      </c>
      <c r="FV143" s="274" t="s">
        <v>130</v>
      </c>
      <c r="FW143" s="294">
        <v>0.2</v>
      </c>
      <c r="FX143" s="281">
        <v>0.5357142857142857</v>
      </c>
      <c r="FY143" s="281">
        <v>0.10714285714285714</v>
      </c>
      <c r="FZ143" s="281">
        <v>28</v>
      </c>
      <c r="GA143" s="281">
        <v>2018</v>
      </c>
      <c r="GB143" s="281">
        <v>3</v>
      </c>
      <c r="GC143" s="282">
        <v>15</v>
      </c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IR143" s="40" t="s">
        <v>1009</v>
      </c>
      <c r="IS143" s="40" t="s">
        <v>968</v>
      </c>
      <c r="IT143" s="44">
        <v>0.38793103448275862</v>
      </c>
      <c r="IU143" s="44">
        <v>1.9565217391304348</v>
      </c>
      <c r="IV143" s="44">
        <v>5.0434782608695654</v>
      </c>
      <c r="IW143" s="44">
        <v>23</v>
      </c>
      <c r="IX143" s="44">
        <v>1997</v>
      </c>
      <c r="IY143" s="44">
        <v>45</v>
      </c>
      <c r="IZ143" s="44">
        <v>116</v>
      </c>
      <c r="JB143" s="40" t="s">
        <v>1059</v>
      </c>
      <c r="JC143" s="40" t="s">
        <v>1060</v>
      </c>
      <c r="JD143" s="44">
        <v>0.375</v>
      </c>
      <c r="JE143" s="44">
        <v>2.3181818181818183</v>
      </c>
      <c r="JF143" s="44">
        <v>6.1818181818181817</v>
      </c>
      <c r="JG143" s="44">
        <v>1995</v>
      </c>
      <c r="JH143" s="44">
        <v>51</v>
      </c>
      <c r="JI143" s="44">
        <v>136</v>
      </c>
      <c r="JL143" s="40" t="s">
        <v>776</v>
      </c>
      <c r="JM143" s="40" t="s">
        <v>131</v>
      </c>
      <c r="JN143" s="44">
        <v>0.83333333333333337</v>
      </c>
      <c r="JO143" s="44">
        <v>1.4814814814814814</v>
      </c>
      <c r="JP143" s="44">
        <v>1.7777777777777777</v>
      </c>
      <c r="JQ143" s="44">
        <v>2019</v>
      </c>
      <c r="JR143" s="44">
        <v>27</v>
      </c>
      <c r="JS143" s="44">
        <v>40</v>
      </c>
      <c r="JT143" s="44">
        <v>48</v>
      </c>
      <c r="JV143" s="40" t="s">
        <v>1344</v>
      </c>
      <c r="JW143" s="40" t="s">
        <v>1292</v>
      </c>
      <c r="JX143" s="44">
        <v>0.44736842105263158</v>
      </c>
      <c r="JY143" s="44">
        <v>0.65384615384615385</v>
      </c>
      <c r="JZ143" s="44">
        <v>1.4615384615384615</v>
      </c>
      <c r="KA143" s="44">
        <v>2023</v>
      </c>
      <c r="KB143" s="44">
        <v>17</v>
      </c>
      <c r="KC143" s="44">
        <v>38</v>
      </c>
      <c r="KJ143"/>
      <c r="KK143"/>
      <c r="KL143"/>
      <c r="KM143"/>
      <c r="KN143"/>
      <c r="KO143"/>
      <c r="KQ143"/>
      <c r="KR143"/>
      <c r="KS143"/>
      <c r="KT143"/>
      <c r="KU143"/>
      <c r="KV143"/>
      <c r="KX143"/>
      <c r="KY143"/>
      <c r="KZ143"/>
      <c r="LA143"/>
      <c r="LB143"/>
      <c r="LC143"/>
      <c r="LD143"/>
    </row>
    <row r="144" spans="1:316" ht="15">
      <c r="A144" s="74" t="s">
        <v>378</v>
      </c>
      <c r="B144" s="74">
        <v>2009</v>
      </c>
      <c r="C144" s="74">
        <v>2009</v>
      </c>
      <c r="D144" s="89" t="str">
        <f t="shared" si="36"/>
        <v>Mark Himle, 2009</v>
      </c>
      <c r="E144" s="89" t="str">
        <f t="shared" si="37"/>
        <v>Mark Himle, 2009-2009</v>
      </c>
      <c r="F144" s="74">
        <v>23</v>
      </c>
      <c r="G144" s="74"/>
      <c r="H144" s="74"/>
      <c r="I144" s="75" t="e">
        <f t="shared" si="24"/>
        <v>#DIV/0!</v>
      </c>
      <c r="J144" s="74">
        <v>32</v>
      </c>
      <c r="K144" s="74">
        <v>77</v>
      </c>
      <c r="L144" s="75">
        <f t="shared" si="25"/>
        <v>0.41558441558441561</v>
      </c>
      <c r="M144" s="74">
        <v>3</v>
      </c>
      <c r="N144" s="74">
        <v>17</v>
      </c>
      <c r="O144" s="75">
        <f t="shared" si="26"/>
        <v>0.17647058823529413</v>
      </c>
      <c r="P144" s="74">
        <v>67</v>
      </c>
      <c r="Q144" s="74">
        <v>45</v>
      </c>
      <c r="R144" s="74">
        <v>73</v>
      </c>
      <c r="S144" s="74">
        <v>118</v>
      </c>
      <c r="T144" s="74">
        <v>14</v>
      </c>
      <c r="U144" s="74">
        <v>12</v>
      </c>
      <c r="V144" s="74">
        <v>20</v>
      </c>
      <c r="W144" s="74">
        <v>27</v>
      </c>
      <c r="X144" s="74">
        <v>50</v>
      </c>
      <c r="Y144" s="76">
        <f t="shared" si="27"/>
        <v>2.9130434782608696</v>
      </c>
      <c r="Z144" s="76">
        <f t="shared" si="28"/>
        <v>1.9565217391304348</v>
      </c>
      <c r="AA144" s="76">
        <f t="shared" si="29"/>
        <v>3.1739130434782608</v>
      </c>
      <c r="AB144" s="76">
        <f t="shared" si="30"/>
        <v>5.1304347826086953</v>
      </c>
      <c r="AC144" s="76">
        <f t="shared" si="31"/>
        <v>0.60869565217391308</v>
      </c>
      <c r="AD144" s="76">
        <f t="shared" si="32"/>
        <v>0.52173913043478259</v>
      </c>
      <c r="AE144" s="76">
        <f t="shared" si="33"/>
        <v>0.86956521739130432</v>
      </c>
      <c r="AF144" s="76">
        <f t="shared" si="34"/>
        <v>1.173913043478261</v>
      </c>
      <c r="AG144" s="76">
        <f t="shared" si="35"/>
        <v>2.1739130434782608</v>
      </c>
      <c r="AH144" s="69">
        <f t="shared" si="38"/>
        <v>0</v>
      </c>
      <c r="AI144" s="69">
        <f t="shared" si="39"/>
        <v>0.73913043478260865</v>
      </c>
      <c r="AJ144" s="70">
        <f t="shared" si="40"/>
        <v>0.41558441558441561</v>
      </c>
      <c r="AK144" s="69">
        <f t="shared" si="41"/>
        <v>3.347826086956522</v>
      </c>
      <c r="AM144" s="40" t="s">
        <v>287</v>
      </c>
      <c r="AN144" s="40" t="s">
        <v>250</v>
      </c>
      <c r="AO144" s="61">
        <v>4.208333333333333</v>
      </c>
      <c r="AP144" s="62">
        <v>0.34166666666666667</v>
      </c>
      <c r="AQ144" s="62">
        <v>0.62962962962962965</v>
      </c>
      <c r="AR144" s="44">
        <v>24</v>
      </c>
      <c r="AS144" s="44">
        <v>2015</v>
      </c>
      <c r="AU144" s="40" t="s">
        <v>1132</v>
      </c>
      <c r="AV144" s="40" t="s">
        <v>1094</v>
      </c>
      <c r="AW144" s="44">
        <v>98</v>
      </c>
      <c r="AX144" s="44">
        <v>0.38297872340425532</v>
      </c>
      <c r="AY144" s="44">
        <v>0.49019607843137253</v>
      </c>
      <c r="AZ144" s="44">
        <v>23</v>
      </c>
      <c r="BA144" s="44">
        <v>1993</v>
      </c>
      <c r="BP144" s="40" t="s">
        <v>1298</v>
      </c>
      <c r="BQ144" s="40" t="s">
        <v>1266</v>
      </c>
      <c r="BR144" s="44">
        <v>2.5238095238095237</v>
      </c>
      <c r="BS144" s="44">
        <v>0.8571428571428571</v>
      </c>
      <c r="BT144" s="44">
        <v>1.6666666666666667</v>
      </c>
      <c r="BU144" s="44">
        <v>21</v>
      </c>
      <c r="BV144" s="44">
        <v>2022</v>
      </c>
      <c r="BX144" s="40" t="s">
        <v>348</v>
      </c>
      <c r="BY144" s="40" t="s">
        <v>279</v>
      </c>
      <c r="BZ144" s="44">
        <v>55</v>
      </c>
      <c r="CA144" s="44">
        <v>28</v>
      </c>
      <c r="CB144" s="44">
        <v>27</v>
      </c>
      <c r="CC144" s="44">
        <v>29</v>
      </c>
      <c r="CD144" s="44">
        <v>2013</v>
      </c>
      <c r="CU144" s="40" t="s">
        <v>1299</v>
      </c>
      <c r="CV144" s="40" t="s">
        <v>1292</v>
      </c>
      <c r="CW144" s="44">
        <v>0.95238095238095233</v>
      </c>
      <c r="CX144" s="44">
        <v>0.66666666666666663</v>
      </c>
      <c r="CY144" s="44">
        <v>21</v>
      </c>
      <c r="CZ144" s="44">
        <v>2022</v>
      </c>
      <c r="DB144" s="40" t="s">
        <v>973</v>
      </c>
      <c r="DC144" s="40" t="s">
        <v>968</v>
      </c>
      <c r="DD144" s="44">
        <v>22</v>
      </c>
      <c r="DE144" s="44">
        <v>32</v>
      </c>
      <c r="DF144" s="44">
        <v>23</v>
      </c>
      <c r="DG144" s="44">
        <v>1998</v>
      </c>
      <c r="DU144" s="40" t="s">
        <v>973</v>
      </c>
      <c r="DV144" s="40" t="s">
        <v>968</v>
      </c>
      <c r="DW144" s="44">
        <v>1</v>
      </c>
      <c r="DX144" s="44">
        <v>0</v>
      </c>
      <c r="DY144" s="44">
        <v>23</v>
      </c>
      <c r="DZ144" s="44">
        <v>1998</v>
      </c>
      <c r="EB144" s="40" t="s">
        <v>1190</v>
      </c>
      <c r="EC144" s="40" t="s">
        <v>1154</v>
      </c>
      <c r="ED144" s="44">
        <v>22</v>
      </c>
      <c r="EE144" s="44"/>
      <c r="EF144" s="44">
        <v>23</v>
      </c>
      <c r="EG144" s="44">
        <v>1991</v>
      </c>
      <c r="ER144"/>
      <c r="ES144"/>
      <c r="ET144"/>
      <c r="EU144" s="40" t="s">
        <v>930</v>
      </c>
      <c r="EV144" s="40" t="s">
        <v>308</v>
      </c>
      <c r="EW144" s="44">
        <v>0</v>
      </c>
      <c r="EX144" s="44">
        <v>3.4482758620689655E-2</v>
      </c>
      <c r="EY144" s="44">
        <v>29</v>
      </c>
      <c r="EZ144" s="44">
        <v>2012</v>
      </c>
      <c r="FB144" s="40" t="s">
        <v>928</v>
      </c>
      <c r="FC144" s="40" t="s">
        <v>345</v>
      </c>
      <c r="FD144" s="44"/>
      <c r="FE144" s="44"/>
      <c r="FF144" s="44">
        <v>30</v>
      </c>
      <c r="FG144" s="44">
        <v>2012</v>
      </c>
      <c r="FN144"/>
      <c r="FO144"/>
      <c r="FP144"/>
      <c r="FQ144"/>
      <c r="FU144" s="274" t="s">
        <v>1133</v>
      </c>
      <c r="FV144" s="274" t="s">
        <v>1098</v>
      </c>
      <c r="FW144" s="294">
        <v>0.2</v>
      </c>
      <c r="FX144" s="281">
        <v>0.21739130434782608</v>
      </c>
      <c r="FY144" s="281">
        <v>4.3478260869565216E-2</v>
      </c>
      <c r="FZ144" s="281">
        <v>23</v>
      </c>
      <c r="GA144" s="281">
        <v>1993</v>
      </c>
      <c r="GB144" s="281">
        <v>1</v>
      </c>
      <c r="GC144" s="282">
        <v>5</v>
      </c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IR144" s="40" t="s">
        <v>1299</v>
      </c>
      <c r="IS144" s="40" t="s">
        <v>1292</v>
      </c>
      <c r="IT144" s="44">
        <v>0.38775510204081631</v>
      </c>
      <c r="IU144" s="44">
        <v>0.90476190476190477</v>
      </c>
      <c r="IV144" s="44">
        <v>2.3333333333333335</v>
      </c>
      <c r="IW144" s="44">
        <v>21</v>
      </c>
      <c r="IX144" s="44">
        <v>2022</v>
      </c>
      <c r="IY144" s="44">
        <v>19</v>
      </c>
      <c r="IZ144" s="44">
        <v>49</v>
      </c>
      <c r="JB144" s="40" t="s">
        <v>480</v>
      </c>
      <c r="JC144" s="40" t="s">
        <v>465</v>
      </c>
      <c r="JD144" s="44">
        <v>0.37313432835820898</v>
      </c>
      <c r="JE144" s="44">
        <v>1.6666666666666667</v>
      </c>
      <c r="JF144" s="44">
        <v>4.4666666666666668</v>
      </c>
      <c r="JG144" s="44">
        <v>2011</v>
      </c>
      <c r="JH144" s="44">
        <v>25</v>
      </c>
      <c r="JI144" s="44">
        <v>67</v>
      </c>
      <c r="JL144" s="40" t="s">
        <v>798</v>
      </c>
      <c r="JM144" s="40" t="s">
        <v>732</v>
      </c>
      <c r="JN144" s="44">
        <v>0.69620253164556967</v>
      </c>
      <c r="JO144" s="44">
        <v>2.0370370370370372</v>
      </c>
      <c r="JP144" s="44">
        <v>2.925925925925926</v>
      </c>
      <c r="JQ144" s="44">
        <v>2019</v>
      </c>
      <c r="JR144" s="44">
        <v>27</v>
      </c>
      <c r="JS144" s="44">
        <v>55</v>
      </c>
      <c r="JT144" s="44">
        <v>79</v>
      </c>
      <c r="JV144" s="40" t="s">
        <v>1007</v>
      </c>
      <c r="JW144" s="40" t="s">
        <v>1002</v>
      </c>
      <c r="JX144" s="44">
        <v>0.44444444444444442</v>
      </c>
      <c r="JY144" s="44">
        <v>0.52173913043478259</v>
      </c>
      <c r="JZ144" s="44">
        <v>1.173913043478261</v>
      </c>
      <c r="KA144" s="44">
        <v>1997</v>
      </c>
      <c r="KB144" s="44">
        <v>12</v>
      </c>
      <c r="KC144" s="44">
        <v>27</v>
      </c>
      <c r="KJ144"/>
      <c r="KK144"/>
      <c r="KL144"/>
      <c r="KM144"/>
      <c r="KN144"/>
      <c r="KO144"/>
      <c r="KQ144"/>
      <c r="KR144"/>
      <c r="KS144"/>
      <c r="KT144"/>
      <c r="KU144"/>
      <c r="KV144"/>
      <c r="KX144"/>
      <c r="KY144"/>
      <c r="KZ144"/>
      <c r="LA144"/>
      <c r="LB144"/>
      <c r="LC144"/>
      <c r="LD144"/>
    </row>
    <row r="145" spans="1:289" ht="15">
      <c r="A145" s="74" t="s">
        <v>379</v>
      </c>
      <c r="B145" s="74">
        <v>2009</v>
      </c>
      <c r="C145" s="74">
        <v>2010</v>
      </c>
      <c r="D145" s="89" t="str">
        <f t="shared" si="36"/>
        <v>Kyle Leingang, 2010</v>
      </c>
      <c r="E145" s="89" t="str">
        <f t="shared" si="37"/>
        <v>Kyle Leingang, 2010-2009</v>
      </c>
      <c r="F145" s="74">
        <v>5</v>
      </c>
      <c r="G145" s="74">
        <v>1</v>
      </c>
      <c r="H145" s="74">
        <v>3</v>
      </c>
      <c r="I145" s="75">
        <f t="shared" si="24"/>
        <v>0.33333333333333331</v>
      </c>
      <c r="J145" s="74">
        <v>2</v>
      </c>
      <c r="K145" s="74">
        <v>3</v>
      </c>
      <c r="L145" s="75">
        <f t="shared" si="25"/>
        <v>0.66666666666666663</v>
      </c>
      <c r="M145" s="74"/>
      <c r="N145" s="74"/>
      <c r="O145" s="75" t="e">
        <f t="shared" si="26"/>
        <v>#DIV/0!</v>
      </c>
      <c r="P145" s="74">
        <v>7</v>
      </c>
      <c r="Q145" s="74">
        <v>3</v>
      </c>
      <c r="R145" s="74">
        <v>3</v>
      </c>
      <c r="S145" s="74">
        <v>6</v>
      </c>
      <c r="T145" s="74">
        <v>3</v>
      </c>
      <c r="U145" s="74">
        <v>1</v>
      </c>
      <c r="V145" s="74"/>
      <c r="W145" s="74">
        <v>1</v>
      </c>
      <c r="X145" s="74">
        <v>1</v>
      </c>
      <c r="Y145" s="76">
        <f t="shared" si="27"/>
        <v>1.4</v>
      </c>
      <c r="Z145" s="76">
        <f t="shared" si="28"/>
        <v>0.6</v>
      </c>
      <c r="AA145" s="76">
        <f t="shared" si="29"/>
        <v>0.6</v>
      </c>
      <c r="AB145" s="76">
        <f t="shared" si="30"/>
        <v>1.2</v>
      </c>
      <c r="AC145" s="76">
        <f t="shared" si="31"/>
        <v>0.6</v>
      </c>
      <c r="AD145" s="76">
        <f t="shared" si="32"/>
        <v>0.2</v>
      </c>
      <c r="AE145" s="76">
        <f t="shared" si="33"/>
        <v>0</v>
      </c>
      <c r="AF145" s="76">
        <f t="shared" si="34"/>
        <v>0.2</v>
      </c>
      <c r="AG145" s="76">
        <f t="shared" si="35"/>
        <v>0.2</v>
      </c>
      <c r="AH145" s="69">
        <f t="shared" si="38"/>
        <v>0.6</v>
      </c>
      <c r="AI145" s="69">
        <f t="shared" si="39"/>
        <v>0</v>
      </c>
      <c r="AJ145" s="70">
        <f t="shared" si="40"/>
        <v>0.5</v>
      </c>
      <c r="AK145" s="69">
        <f t="shared" si="41"/>
        <v>1.2</v>
      </c>
      <c r="AM145" s="40" t="s">
        <v>1011</v>
      </c>
      <c r="AN145" s="40" t="s">
        <v>1001</v>
      </c>
      <c r="AO145" s="61">
        <v>4.1304347826086953</v>
      </c>
      <c r="AP145" s="62">
        <v>0.39506172839506171</v>
      </c>
      <c r="AQ145" s="62">
        <v>0.69230769230769229</v>
      </c>
      <c r="AR145" s="44">
        <v>23</v>
      </c>
      <c r="AS145" s="44">
        <v>1997</v>
      </c>
      <c r="AU145" s="40" t="s">
        <v>1040</v>
      </c>
      <c r="AV145" s="40" t="s">
        <v>1031</v>
      </c>
      <c r="AW145" s="44">
        <v>96</v>
      </c>
      <c r="AX145" s="44">
        <v>0.38</v>
      </c>
      <c r="AY145" s="44">
        <v>0.625</v>
      </c>
      <c r="AZ145" s="44">
        <v>22</v>
      </c>
      <c r="BA145" s="44">
        <v>1996</v>
      </c>
      <c r="BP145" s="40" t="s">
        <v>683</v>
      </c>
      <c r="BQ145" s="40" t="s">
        <v>680</v>
      </c>
      <c r="BR145" s="44">
        <v>2.5</v>
      </c>
      <c r="BS145" s="44">
        <v>0.75</v>
      </c>
      <c r="BT145" s="44">
        <v>1.75</v>
      </c>
      <c r="BU145" s="44">
        <v>12</v>
      </c>
      <c r="BV145" s="44">
        <v>2014</v>
      </c>
      <c r="BX145" s="40" t="s">
        <v>1187</v>
      </c>
      <c r="BY145" s="40" t="s">
        <v>1178</v>
      </c>
      <c r="BZ145" s="44">
        <v>54</v>
      </c>
      <c r="CA145" s="44">
        <v>23</v>
      </c>
      <c r="CB145" s="44">
        <v>31</v>
      </c>
      <c r="CC145" s="44">
        <v>22</v>
      </c>
      <c r="CD145" s="44">
        <v>1991</v>
      </c>
      <c r="CU145" s="40" t="s">
        <v>479</v>
      </c>
      <c r="CV145" s="40" t="s">
        <v>469</v>
      </c>
      <c r="CW145" s="44">
        <v>0.9375</v>
      </c>
      <c r="CX145" s="44">
        <v>2.75</v>
      </c>
      <c r="CY145" s="44">
        <v>16</v>
      </c>
      <c r="CZ145" s="44">
        <v>2010</v>
      </c>
      <c r="DB145" s="40" t="s">
        <v>257</v>
      </c>
      <c r="DC145" s="40" t="s">
        <v>131</v>
      </c>
      <c r="DD145" s="44">
        <v>21</v>
      </c>
      <c r="DE145" s="44">
        <v>29</v>
      </c>
      <c r="DF145" s="44">
        <v>27</v>
      </c>
      <c r="DG145" s="44">
        <v>2016</v>
      </c>
      <c r="DU145" s="40" t="s">
        <v>938</v>
      </c>
      <c r="DV145" s="40" t="s">
        <v>939</v>
      </c>
      <c r="DW145" s="44">
        <v>1</v>
      </c>
      <c r="DX145" s="44">
        <v>0</v>
      </c>
      <c r="DY145" s="44">
        <v>20</v>
      </c>
      <c r="DZ145" s="44">
        <v>1999</v>
      </c>
      <c r="EB145" s="40" t="s">
        <v>432</v>
      </c>
      <c r="EC145" s="40" t="s">
        <v>422</v>
      </c>
      <c r="ED145" s="44">
        <v>22</v>
      </c>
      <c r="EE145" s="44"/>
      <c r="EF145" s="44">
        <v>20</v>
      </c>
      <c r="EG145" s="44">
        <v>2007</v>
      </c>
      <c r="ER145"/>
      <c r="ES145"/>
      <c r="ET145"/>
      <c r="EU145" s="40" t="s">
        <v>544</v>
      </c>
      <c r="EV145" s="40" t="s">
        <v>545</v>
      </c>
      <c r="EW145" s="44">
        <v>0</v>
      </c>
      <c r="EX145" s="44">
        <v>8.3333333333333329E-2</v>
      </c>
      <c r="EY145" s="44">
        <v>12</v>
      </c>
      <c r="EZ145" s="44">
        <v>2017</v>
      </c>
      <c r="FB145" s="40" t="s">
        <v>544</v>
      </c>
      <c r="FC145" s="40" t="s">
        <v>545</v>
      </c>
      <c r="FD145" s="44"/>
      <c r="FE145" s="44">
        <v>1</v>
      </c>
      <c r="FF145" s="44">
        <v>12</v>
      </c>
      <c r="FG145" s="44">
        <v>2017</v>
      </c>
      <c r="FN145"/>
      <c r="FO145"/>
      <c r="FP145"/>
      <c r="FQ145"/>
      <c r="FU145" s="274" t="s">
        <v>1183</v>
      </c>
      <c r="FV145" s="274" t="s">
        <v>1126</v>
      </c>
      <c r="FW145" s="294">
        <v>0.19230769230769232</v>
      </c>
      <c r="FX145" s="281">
        <v>1.1304347826086956</v>
      </c>
      <c r="FY145" s="281">
        <v>0.21739130434782608</v>
      </c>
      <c r="FZ145" s="281">
        <v>23</v>
      </c>
      <c r="GA145" s="281">
        <v>1991</v>
      </c>
      <c r="GB145" s="281">
        <v>5</v>
      </c>
      <c r="GC145" s="282">
        <v>26</v>
      </c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IR145" s="40" t="s">
        <v>1159</v>
      </c>
      <c r="IS145" s="40" t="s">
        <v>1126</v>
      </c>
      <c r="IT145" s="44">
        <v>0.38766519823788548</v>
      </c>
      <c r="IU145" s="44">
        <v>4.1904761904761907</v>
      </c>
      <c r="IV145" s="44">
        <v>10.80952380952381</v>
      </c>
      <c r="IW145" s="44">
        <v>21</v>
      </c>
      <c r="IX145" s="44">
        <v>1992</v>
      </c>
      <c r="IY145" s="44">
        <v>88</v>
      </c>
      <c r="IZ145" s="44">
        <v>227</v>
      </c>
      <c r="JB145" s="40" t="s">
        <v>347</v>
      </c>
      <c r="JC145" s="40" t="s">
        <v>279</v>
      </c>
      <c r="JD145" s="44">
        <v>0.37297297297297299</v>
      </c>
      <c r="JE145" s="44">
        <v>2.3793103448275863</v>
      </c>
      <c r="JF145" s="44">
        <v>6.3793103448275863</v>
      </c>
      <c r="JG145" s="44">
        <v>2014</v>
      </c>
      <c r="JH145" s="44">
        <v>69</v>
      </c>
      <c r="JI145" s="44">
        <v>185</v>
      </c>
      <c r="JL145" s="40" t="s">
        <v>796</v>
      </c>
      <c r="JM145" s="40" t="s">
        <v>533</v>
      </c>
      <c r="JN145" s="44">
        <v>0.58730158730158732</v>
      </c>
      <c r="JO145" s="44">
        <v>1.3703703703703705</v>
      </c>
      <c r="JP145" s="44">
        <v>2.3333333333333335</v>
      </c>
      <c r="JQ145" s="44">
        <v>2019</v>
      </c>
      <c r="JR145" s="44">
        <v>27</v>
      </c>
      <c r="JS145" s="44">
        <v>37</v>
      </c>
      <c r="JT145" s="44">
        <v>63</v>
      </c>
      <c r="JV145" s="40" t="s">
        <v>449</v>
      </c>
      <c r="JW145" s="40" t="s">
        <v>446</v>
      </c>
      <c r="JX145" s="44">
        <v>0.44117647058823528</v>
      </c>
      <c r="JY145" s="44">
        <v>1.7647058823529411</v>
      </c>
      <c r="JZ145" s="44">
        <v>4</v>
      </c>
      <c r="KA145" s="44">
        <v>2010</v>
      </c>
      <c r="KB145" s="44">
        <v>30</v>
      </c>
      <c r="KC145" s="44">
        <v>68</v>
      </c>
    </row>
    <row r="146" spans="1:289" ht="15">
      <c r="A146" s="74" t="s">
        <v>380</v>
      </c>
      <c r="B146" s="74">
        <v>2009</v>
      </c>
      <c r="C146" s="74">
        <v>2011</v>
      </c>
      <c r="D146" s="89" t="str">
        <f t="shared" si="36"/>
        <v>Travis Woods, 2011</v>
      </c>
      <c r="E146" s="89" t="str">
        <f t="shared" si="37"/>
        <v>Travis Woods, 2011-2009</v>
      </c>
      <c r="F146" s="74">
        <v>4</v>
      </c>
      <c r="G146" s="74"/>
      <c r="H146" s="74"/>
      <c r="I146" s="75" t="e">
        <f t="shared" si="24"/>
        <v>#DIV/0!</v>
      </c>
      <c r="J146" s="74"/>
      <c r="K146" s="74">
        <v>3</v>
      </c>
      <c r="L146" s="75">
        <f t="shared" si="25"/>
        <v>0</v>
      </c>
      <c r="M146" s="74"/>
      <c r="N146" s="74"/>
      <c r="O146" s="75" t="e">
        <f t="shared" si="26"/>
        <v>#DIV/0!</v>
      </c>
      <c r="P146" s="74"/>
      <c r="Q146" s="74">
        <v>2</v>
      </c>
      <c r="R146" s="74">
        <v>1</v>
      </c>
      <c r="S146" s="74">
        <v>3</v>
      </c>
      <c r="T146" s="74"/>
      <c r="U146" s="74"/>
      <c r="V146" s="74"/>
      <c r="W146" s="74"/>
      <c r="X146" s="74">
        <v>1</v>
      </c>
      <c r="Y146" s="76">
        <f t="shared" si="27"/>
        <v>0</v>
      </c>
      <c r="Z146" s="76">
        <f t="shared" si="28"/>
        <v>0.5</v>
      </c>
      <c r="AA146" s="76">
        <f t="shared" si="29"/>
        <v>0.25</v>
      </c>
      <c r="AB146" s="76">
        <f t="shared" si="30"/>
        <v>0.75</v>
      </c>
      <c r="AC146" s="76">
        <f t="shared" si="31"/>
        <v>0</v>
      </c>
      <c r="AD146" s="76">
        <f t="shared" si="32"/>
        <v>0</v>
      </c>
      <c r="AE146" s="76">
        <f t="shared" si="33"/>
        <v>0</v>
      </c>
      <c r="AF146" s="76">
        <f t="shared" si="34"/>
        <v>0</v>
      </c>
      <c r="AG146" s="76">
        <f t="shared" si="35"/>
        <v>0.25</v>
      </c>
      <c r="AH146" s="69">
        <f t="shared" si="38"/>
        <v>0</v>
      </c>
      <c r="AI146" s="69">
        <f t="shared" si="39"/>
        <v>0</v>
      </c>
      <c r="AJ146" s="70">
        <f t="shared" si="40"/>
        <v>0</v>
      </c>
      <c r="AK146" s="69">
        <f t="shared" si="41"/>
        <v>0.75</v>
      </c>
      <c r="AM146" s="40" t="s">
        <v>258</v>
      </c>
      <c r="AN146" s="40" t="s">
        <v>250</v>
      </c>
      <c r="AO146" s="61">
        <v>4.1111111111111107</v>
      </c>
      <c r="AP146" s="62">
        <v>0.38524590163934425</v>
      </c>
      <c r="AQ146" s="62">
        <v>0.45945945945945948</v>
      </c>
      <c r="AR146" s="44">
        <v>27</v>
      </c>
      <c r="AS146" s="44">
        <v>2016</v>
      </c>
      <c r="AU146" s="40" t="s">
        <v>328</v>
      </c>
      <c r="AV146" s="40" t="s">
        <v>308</v>
      </c>
      <c r="AW146" s="44">
        <v>96</v>
      </c>
      <c r="AX146" s="44">
        <v>0.25409836065573771</v>
      </c>
      <c r="AY146" s="44">
        <v>0.67391304347826086</v>
      </c>
      <c r="AZ146" s="44">
        <v>28</v>
      </c>
      <c r="BA146" s="44">
        <v>2013</v>
      </c>
      <c r="BP146" s="40" t="s">
        <v>479</v>
      </c>
      <c r="BQ146" s="40" t="s">
        <v>469</v>
      </c>
      <c r="BR146" s="44">
        <v>2.5</v>
      </c>
      <c r="BS146" s="44">
        <v>0.8125</v>
      </c>
      <c r="BT146" s="44">
        <v>1.6875</v>
      </c>
      <c r="BU146" s="44">
        <v>16</v>
      </c>
      <c r="BV146" s="44">
        <v>2010</v>
      </c>
      <c r="BX146" s="40" t="s">
        <v>478</v>
      </c>
      <c r="BY146" s="40" t="s">
        <v>468</v>
      </c>
      <c r="BZ146" s="44">
        <v>53</v>
      </c>
      <c r="CA146" s="44">
        <v>14</v>
      </c>
      <c r="CB146" s="44">
        <v>39</v>
      </c>
      <c r="CC146" s="44">
        <v>24</v>
      </c>
      <c r="CD146" s="44">
        <v>2008</v>
      </c>
      <c r="CU146" s="40" t="s">
        <v>1035</v>
      </c>
      <c r="CV146" s="40" t="s">
        <v>964</v>
      </c>
      <c r="CW146" s="44">
        <v>0.9375</v>
      </c>
      <c r="CX146" s="44">
        <v>0.6875</v>
      </c>
      <c r="CY146" s="44">
        <v>16</v>
      </c>
      <c r="CZ146" s="44">
        <v>1996</v>
      </c>
      <c r="DB146" s="40" t="s">
        <v>481</v>
      </c>
      <c r="DC146" s="40" t="s">
        <v>464</v>
      </c>
      <c r="DD146" s="44">
        <v>21</v>
      </c>
      <c r="DE146" s="44">
        <v>51</v>
      </c>
      <c r="DF146" s="44">
        <v>25</v>
      </c>
      <c r="DG146" s="44">
        <v>2008</v>
      </c>
      <c r="DU146" s="40" t="s">
        <v>1158</v>
      </c>
      <c r="DV146" s="40" t="s">
        <v>1157</v>
      </c>
      <c r="DW146" s="44">
        <v>1</v>
      </c>
      <c r="DX146" s="44">
        <v>0</v>
      </c>
      <c r="DY146" s="44">
        <v>13</v>
      </c>
      <c r="DZ146" s="44">
        <v>1992</v>
      </c>
      <c r="EB146" s="40" t="s">
        <v>1241</v>
      </c>
      <c r="EC146" s="40" t="s">
        <v>732</v>
      </c>
      <c r="ED146" s="44">
        <v>22</v>
      </c>
      <c r="EE146" s="44">
        <v>16</v>
      </c>
      <c r="EF146" s="44">
        <v>21</v>
      </c>
      <c r="EG146" s="44">
        <v>2021</v>
      </c>
      <c r="ER146"/>
      <c r="ES146"/>
      <c r="ET146"/>
      <c r="EU146" s="40" t="s">
        <v>1065</v>
      </c>
      <c r="EV146" s="40" t="s">
        <v>964</v>
      </c>
      <c r="EW146" s="44">
        <v>0</v>
      </c>
      <c r="EX146" s="44">
        <v>0</v>
      </c>
      <c r="EY146" s="44">
        <v>14</v>
      </c>
      <c r="EZ146" s="44">
        <v>1995</v>
      </c>
      <c r="FB146" s="40" t="s">
        <v>1354</v>
      </c>
      <c r="FC146" s="40" t="s">
        <v>1355</v>
      </c>
      <c r="FD146" s="44"/>
      <c r="FE146" s="44">
        <v>4</v>
      </c>
      <c r="FF146" s="44">
        <v>13</v>
      </c>
      <c r="FG146" s="44">
        <v>2023</v>
      </c>
      <c r="FN146"/>
      <c r="FO146"/>
      <c r="FP146"/>
      <c r="FQ146"/>
      <c r="FU146" s="274" t="s">
        <v>797</v>
      </c>
      <c r="FV146" s="274" t="s">
        <v>129</v>
      </c>
      <c r="FW146" s="294">
        <v>0.19148936170212766</v>
      </c>
      <c r="FX146" s="281">
        <v>1.7407407407407407</v>
      </c>
      <c r="FY146" s="281">
        <v>0.33333333333333331</v>
      </c>
      <c r="FZ146" s="281">
        <v>27</v>
      </c>
      <c r="GA146" s="281">
        <v>2019</v>
      </c>
      <c r="GB146" s="281">
        <v>9</v>
      </c>
      <c r="GC146" s="282">
        <v>47</v>
      </c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IR146" s="40" t="s">
        <v>1220</v>
      </c>
      <c r="IS146" s="40" t="s">
        <v>1214</v>
      </c>
      <c r="IT146" s="44">
        <v>0.38709677419354838</v>
      </c>
      <c r="IU146" s="44">
        <v>1.0909090909090908</v>
      </c>
      <c r="IV146" s="44">
        <v>2.8181818181818183</v>
      </c>
      <c r="IW146" s="44">
        <v>22</v>
      </c>
      <c r="IX146" s="44">
        <v>2020</v>
      </c>
      <c r="IY146" s="44">
        <v>24</v>
      </c>
      <c r="IZ146" s="44">
        <v>62</v>
      </c>
      <c r="JB146" s="40" t="s">
        <v>936</v>
      </c>
      <c r="JC146" s="40" t="s">
        <v>937</v>
      </c>
      <c r="JD146" s="44">
        <v>0.37234042553191488</v>
      </c>
      <c r="JE146" s="44">
        <v>1.8421052631578947</v>
      </c>
      <c r="JF146" s="44">
        <v>4.9473684210526319</v>
      </c>
      <c r="JG146" s="44">
        <v>1999</v>
      </c>
      <c r="JH146" s="44">
        <v>35</v>
      </c>
      <c r="JI146" s="44">
        <v>94</v>
      </c>
      <c r="JL146" s="40" t="s">
        <v>797</v>
      </c>
      <c r="JM146" s="40" t="s">
        <v>129</v>
      </c>
      <c r="JN146" s="44">
        <v>0.67549668874172186</v>
      </c>
      <c r="JO146" s="44">
        <v>3.7777777777777777</v>
      </c>
      <c r="JP146" s="44">
        <v>5.5925925925925926</v>
      </c>
      <c r="JQ146" s="44">
        <v>2019</v>
      </c>
      <c r="JR146" s="44">
        <v>27</v>
      </c>
      <c r="JS146" s="44">
        <v>102</v>
      </c>
      <c r="JT146" s="44">
        <v>151</v>
      </c>
      <c r="JV146" s="40" t="s">
        <v>918</v>
      </c>
      <c r="JW146" s="40" t="s">
        <v>919</v>
      </c>
      <c r="JX146" s="44">
        <v>0.44</v>
      </c>
      <c r="JY146" s="44">
        <v>0.55000000000000004</v>
      </c>
      <c r="JZ146" s="44">
        <v>1.25</v>
      </c>
      <c r="KA146" s="44">
        <v>1999</v>
      </c>
      <c r="KB146" s="44">
        <v>11</v>
      </c>
      <c r="KC146" s="44">
        <v>25</v>
      </c>
    </row>
    <row r="147" spans="1:289" ht="15">
      <c r="A147" s="74" t="s">
        <v>362</v>
      </c>
      <c r="B147" s="74">
        <v>2009</v>
      </c>
      <c r="C147" s="74">
        <v>2010</v>
      </c>
      <c r="D147" s="89" t="str">
        <f t="shared" si="36"/>
        <v>James Donohoe, 2010</v>
      </c>
      <c r="E147" s="89" t="str">
        <f t="shared" si="37"/>
        <v>James Donohoe, 2010-2009</v>
      </c>
      <c r="F147" s="74">
        <v>12</v>
      </c>
      <c r="G147" s="74">
        <v>1</v>
      </c>
      <c r="H147" s="74">
        <v>1</v>
      </c>
      <c r="I147" s="75">
        <f t="shared" si="24"/>
        <v>1</v>
      </c>
      <c r="J147" s="74"/>
      <c r="K147" s="74">
        <v>3</v>
      </c>
      <c r="L147" s="75">
        <f t="shared" si="25"/>
        <v>0</v>
      </c>
      <c r="M147" s="74">
        <v>1</v>
      </c>
      <c r="N147" s="74">
        <v>2</v>
      </c>
      <c r="O147" s="75">
        <f t="shared" si="26"/>
        <v>0.5</v>
      </c>
      <c r="P147" s="74">
        <v>4</v>
      </c>
      <c r="Q147" s="74">
        <v>1</v>
      </c>
      <c r="R147" s="74">
        <v>4</v>
      </c>
      <c r="S147" s="74">
        <v>5</v>
      </c>
      <c r="T147" s="74">
        <v>2</v>
      </c>
      <c r="U147" s="74"/>
      <c r="V147" s="74"/>
      <c r="W147" s="74">
        <v>3</v>
      </c>
      <c r="X147" s="74">
        <v>2</v>
      </c>
      <c r="Y147" s="76">
        <f t="shared" si="27"/>
        <v>0.33333333333333331</v>
      </c>
      <c r="Z147" s="76">
        <f t="shared" si="28"/>
        <v>8.3333333333333329E-2</v>
      </c>
      <c r="AA147" s="76">
        <f t="shared" si="29"/>
        <v>0.33333333333333331</v>
      </c>
      <c r="AB147" s="76">
        <f t="shared" si="30"/>
        <v>0.41666666666666669</v>
      </c>
      <c r="AC147" s="76">
        <f t="shared" si="31"/>
        <v>0.16666666666666666</v>
      </c>
      <c r="AD147" s="76">
        <f t="shared" si="32"/>
        <v>0</v>
      </c>
      <c r="AE147" s="76">
        <f t="shared" si="33"/>
        <v>0</v>
      </c>
      <c r="AF147" s="76">
        <f t="shared" si="34"/>
        <v>0.25</v>
      </c>
      <c r="AG147" s="76">
        <f t="shared" si="35"/>
        <v>0.16666666666666666</v>
      </c>
      <c r="AH147" s="69">
        <f t="shared" si="38"/>
        <v>8.3333333333333329E-2</v>
      </c>
      <c r="AI147" s="69">
        <f t="shared" si="39"/>
        <v>0.16666666666666666</v>
      </c>
      <c r="AJ147" s="70">
        <f t="shared" si="40"/>
        <v>0.25</v>
      </c>
      <c r="AK147" s="69">
        <f t="shared" si="41"/>
        <v>0.33333333333333331</v>
      </c>
      <c r="AM147" s="40" t="s">
        <v>480</v>
      </c>
      <c r="AN147" s="40" t="s">
        <v>465</v>
      </c>
      <c r="AO147" s="61">
        <v>4.0666666666666664</v>
      </c>
      <c r="AP147" s="62">
        <v>0.37313432835820898</v>
      </c>
      <c r="AQ147" s="62">
        <v>0.52380952380952384</v>
      </c>
      <c r="AR147" s="44">
        <v>15</v>
      </c>
      <c r="AS147" s="44">
        <v>2011</v>
      </c>
      <c r="AU147" s="40" t="s">
        <v>1011</v>
      </c>
      <c r="AV147" s="40" t="s">
        <v>1001</v>
      </c>
      <c r="AW147" s="44">
        <v>95</v>
      </c>
      <c r="AX147" s="44">
        <v>0.39506172839506171</v>
      </c>
      <c r="AY147" s="44">
        <v>0.69230769230769229</v>
      </c>
      <c r="AZ147" s="44">
        <v>23</v>
      </c>
      <c r="BA147" s="44">
        <v>1997</v>
      </c>
      <c r="BP147" s="40" t="s">
        <v>1187</v>
      </c>
      <c r="BQ147" s="40" t="s">
        <v>1178</v>
      </c>
      <c r="BR147" s="44">
        <v>2.4545454545454546</v>
      </c>
      <c r="BS147" s="44">
        <v>1.0454545454545454</v>
      </c>
      <c r="BT147" s="44">
        <v>1.4090909090909092</v>
      </c>
      <c r="BU147" s="44">
        <v>22</v>
      </c>
      <c r="BV147" s="44">
        <v>1991</v>
      </c>
      <c r="BX147" s="40" t="s">
        <v>1298</v>
      </c>
      <c r="BY147" s="40" t="s">
        <v>1266</v>
      </c>
      <c r="BZ147" s="44">
        <v>53</v>
      </c>
      <c r="CA147" s="44">
        <v>18</v>
      </c>
      <c r="CB147" s="44">
        <v>35</v>
      </c>
      <c r="CC147" s="44">
        <v>21</v>
      </c>
      <c r="CD147" s="44">
        <v>2022</v>
      </c>
      <c r="CU147" s="40" t="s">
        <v>306</v>
      </c>
      <c r="CV147" s="40" t="s">
        <v>278</v>
      </c>
      <c r="CW147" s="44">
        <v>0.93333333333333335</v>
      </c>
      <c r="CX147" s="44">
        <v>1.3666666666666667</v>
      </c>
      <c r="CY147" s="44">
        <v>30</v>
      </c>
      <c r="CZ147" s="44">
        <v>2014</v>
      </c>
      <c r="DB147" s="40" t="s">
        <v>1213</v>
      </c>
      <c r="DC147" s="40" t="s">
        <v>536</v>
      </c>
      <c r="DD147" s="44">
        <v>20</v>
      </c>
      <c r="DE147" s="44">
        <v>17</v>
      </c>
      <c r="DF147" s="44">
        <v>24</v>
      </c>
      <c r="DG147" s="44">
        <v>2020</v>
      </c>
      <c r="DU147" s="40" t="s">
        <v>1010</v>
      </c>
      <c r="DV147" s="40" t="s">
        <v>964</v>
      </c>
      <c r="DW147" s="44">
        <v>1</v>
      </c>
      <c r="DX147" s="44">
        <v>0</v>
      </c>
      <c r="DY147" s="44">
        <v>23</v>
      </c>
      <c r="DZ147" s="44">
        <v>1997</v>
      </c>
      <c r="EB147" s="40" t="s">
        <v>972</v>
      </c>
      <c r="EC147" s="40" t="s">
        <v>969</v>
      </c>
      <c r="ED147" s="44">
        <v>22</v>
      </c>
      <c r="EE147" s="44"/>
      <c r="EF147" s="44">
        <v>24</v>
      </c>
      <c r="EG147" s="44">
        <v>1998</v>
      </c>
      <c r="ER147"/>
      <c r="ES147"/>
      <c r="ET147"/>
      <c r="EU147" s="40" t="s">
        <v>540</v>
      </c>
      <c r="EV147" s="40" t="s">
        <v>129</v>
      </c>
      <c r="EW147" s="44">
        <v>0</v>
      </c>
      <c r="EX147" s="44">
        <v>2.625</v>
      </c>
      <c r="EY147" s="44">
        <v>16</v>
      </c>
      <c r="EZ147" s="44">
        <v>2017</v>
      </c>
      <c r="FB147" s="40" t="s">
        <v>540</v>
      </c>
      <c r="FC147" s="40" t="s">
        <v>129</v>
      </c>
      <c r="FD147" s="44"/>
      <c r="FE147" s="44">
        <v>42</v>
      </c>
      <c r="FF147" s="44">
        <v>16</v>
      </c>
      <c r="FG147" s="44">
        <v>2017</v>
      </c>
      <c r="FN147"/>
      <c r="FO147"/>
      <c r="FP147"/>
      <c r="FQ147"/>
      <c r="FU147" s="274" t="s">
        <v>1039</v>
      </c>
      <c r="FV147" s="274" t="s">
        <v>1003</v>
      </c>
      <c r="FW147" s="294">
        <v>0.1891891891891892</v>
      </c>
      <c r="FX147" s="281">
        <v>1.6818181818181819</v>
      </c>
      <c r="FY147" s="281">
        <v>0.31818181818181818</v>
      </c>
      <c r="FZ147" s="281">
        <v>22</v>
      </c>
      <c r="GA147" s="281">
        <v>1996</v>
      </c>
      <c r="GB147" s="281">
        <v>7</v>
      </c>
      <c r="GC147" s="282">
        <v>37</v>
      </c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IR147" s="40" t="s">
        <v>428</v>
      </c>
      <c r="IS147" s="40" t="s">
        <v>390</v>
      </c>
      <c r="IT147" s="44">
        <v>0.38659793814432991</v>
      </c>
      <c r="IU147" s="44">
        <v>6.25</v>
      </c>
      <c r="IV147" s="44">
        <v>16.166666666666668</v>
      </c>
      <c r="IW147" s="44">
        <v>24</v>
      </c>
      <c r="IX147" s="44">
        <v>2009</v>
      </c>
      <c r="IY147" s="44">
        <v>150</v>
      </c>
      <c r="IZ147" s="44">
        <v>388</v>
      </c>
      <c r="JB147" s="40" t="s">
        <v>1232</v>
      </c>
      <c r="JC147" s="40" t="s">
        <v>792</v>
      </c>
      <c r="JD147" s="44">
        <v>0.37209302325581395</v>
      </c>
      <c r="JE147" s="44">
        <v>0.94117647058823528</v>
      </c>
      <c r="JF147" s="44">
        <v>2.5294117647058822</v>
      </c>
      <c r="JG147" s="44">
        <v>2020</v>
      </c>
      <c r="JH147" s="44">
        <v>16</v>
      </c>
      <c r="JI147" s="44">
        <v>43</v>
      </c>
      <c r="JL147" s="40" t="s">
        <v>799</v>
      </c>
      <c r="JM147" s="40" t="s">
        <v>794</v>
      </c>
      <c r="JN147" s="44">
        <v>0.69565217391304346</v>
      </c>
      <c r="JO147" s="44">
        <v>1.1851851851851851</v>
      </c>
      <c r="JP147" s="44">
        <v>1.7037037037037037</v>
      </c>
      <c r="JQ147" s="44">
        <v>2019</v>
      </c>
      <c r="JR147" s="44">
        <v>27</v>
      </c>
      <c r="JS147" s="44">
        <v>32</v>
      </c>
      <c r="JT147" s="44">
        <v>46</v>
      </c>
      <c r="JV147" s="40" t="s">
        <v>447</v>
      </c>
      <c r="JW147" s="40" t="s">
        <v>448</v>
      </c>
      <c r="JX147" s="44">
        <v>0.4375</v>
      </c>
      <c r="JY147" s="44">
        <v>0.82352941176470584</v>
      </c>
      <c r="JZ147" s="44">
        <v>1.8823529411764706</v>
      </c>
      <c r="KA147" s="44">
        <v>2011</v>
      </c>
      <c r="KB147" s="44">
        <v>14</v>
      </c>
      <c r="KC147" s="44">
        <v>32</v>
      </c>
    </row>
    <row r="148" spans="1:289" ht="15">
      <c r="A148" s="74" t="s">
        <v>364</v>
      </c>
      <c r="B148" s="74">
        <v>2009</v>
      </c>
      <c r="C148" s="74">
        <v>2012</v>
      </c>
      <c r="D148" s="89" t="str">
        <f t="shared" si="36"/>
        <v>Jake Michael, 2012</v>
      </c>
      <c r="E148" s="89" t="str">
        <f t="shared" si="37"/>
        <v>Jake Michael, 2012-2009</v>
      </c>
      <c r="F148" s="74">
        <v>5</v>
      </c>
      <c r="G148" s="74"/>
      <c r="H148" s="74"/>
      <c r="I148" s="75" t="e">
        <f t="shared" si="24"/>
        <v>#DIV/0!</v>
      </c>
      <c r="J148" s="74"/>
      <c r="K148" s="74">
        <v>3</v>
      </c>
      <c r="L148" s="75">
        <f t="shared" si="25"/>
        <v>0</v>
      </c>
      <c r="M148" s="74"/>
      <c r="N148" s="74">
        <v>3</v>
      </c>
      <c r="O148" s="75">
        <f t="shared" si="26"/>
        <v>0</v>
      </c>
      <c r="P148" s="74"/>
      <c r="Q148" s="74"/>
      <c r="R148" s="74">
        <v>1</v>
      </c>
      <c r="S148" s="74">
        <v>1</v>
      </c>
      <c r="T148" s="74">
        <v>1</v>
      </c>
      <c r="U148" s="74"/>
      <c r="V148" s="74"/>
      <c r="W148" s="74">
        <v>3</v>
      </c>
      <c r="X148" s="74">
        <v>3</v>
      </c>
      <c r="Y148" s="76">
        <f t="shared" si="27"/>
        <v>0</v>
      </c>
      <c r="Z148" s="76">
        <f t="shared" si="28"/>
        <v>0</v>
      </c>
      <c r="AA148" s="76">
        <f t="shared" si="29"/>
        <v>0.2</v>
      </c>
      <c r="AB148" s="76">
        <f t="shared" si="30"/>
        <v>0.2</v>
      </c>
      <c r="AC148" s="76">
        <f t="shared" si="31"/>
        <v>0.2</v>
      </c>
      <c r="AD148" s="76">
        <f t="shared" si="32"/>
        <v>0</v>
      </c>
      <c r="AE148" s="76">
        <f t="shared" si="33"/>
        <v>0</v>
      </c>
      <c r="AF148" s="76">
        <f t="shared" si="34"/>
        <v>0.6</v>
      </c>
      <c r="AG148" s="76">
        <f t="shared" si="35"/>
        <v>0.6</v>
      </c>
      <c r="AH148" s="69">
        <f t="shared" si="38"/>
        <v>0</v>
      </c>
      <c r="AI148" s="69">
        <f t="shared" si="39"/>
        <v>0.6</v>
      </c>
      <c r="AJ148" s="70">
        <f t="shared" si="40"/>
        <v>0</v>
      </c>
      <c r="AK148" s="69">
        <f t="shared" si="41"/>
        <v>0.6</v>
      </c>
      <c r="AM148" s="40" t="s">
        <v>1296</v>
      </c>
      <c r="AN148" s="40" t="s">
        <v>1262</v>
      </c>
      <c r="AO148" s="61">
        <v>4</v>
      </c>
      <c r="AP148" s="62">
        <v>0.46808510638297873</v>
      </c>
      <c r="AQ148" s="62">
        <v>0.47058823529411764</v>
      </c>
      <c r="AR148" s="44">
        <v>27</v>
      </c>
      <c r="AS148" s="44">
        <v>2022</v>
      </c>
      <c r="AU148" s="40" t="s">
        <v>924</v>
      </c>
      <c r="AV148" s="40" t="s">
        <v>925</v>
      </c>
      <c r="AW148" s="44">
        <v>94</v>
      </c>
      <c r="AX148" s="44">
        <v>0.39325842696629215</v>
      </c>
      <c r="AY148" s="44">
        <v>0.48888888888888887</v>
      </c>
      <c r="AZ148" s="44">
        <v>20</v>
      </c>
      <c r="BA148" s="44">
        <v>1999</v>
      </c>
      <c r="BP148" s="40" t="s">
        <v>1261</v>
      </c>
      <c r="BQ148" s="40" t="s">
        <v>1262</v>
      </c>
      <c r="BR148" s="44">
        <v>2.4545454545454546</v>
      </c>
      <c r="BS148" s="44">
        <v>1</v>
      </c>
      <c r="BT148" s="44">
        <v>1.4545454545454546</v>
      </c>
      <c r="BU148" s="44">
        <v>11</v>
      </c>
      <c r="BV148" s="44">
        <v>2021</v>
      </c>
      <c r="BX148" s="40" t="s">
        <v>442</v>
      </c>
      <c r="BY148" s="40" t="s">
        <v>436</v>
      </c>
      <c r="BZ148" s="44">
        <v>52</v>
      </c>
      <c r="CA148" s="44">
        <v>17</v>
      </c>
      <c r="CB148" s="44">
        <v>35</v>
      </c>
      <c r="CC148" s="44">
        <v>24</v>
      </c>
      <c r="CD148" s="44">
        <v>2007</v>
      </c>
      <c r="CU148" s="40" t="s">
        <v>432</v>
      </c>
      <c r="CV148" s="40" t="s">
        <v>422</v>
      </c>
      <c r="CW148" s="44">
        <v>0.9</v>
      </c>
      <c r="CX148" s="44">
        <v>2.15</v>
      </c>
      <c r="CY148" s="44">
        <v>20</v>
      </c>
      <c r="CZ148" s="44">
        <v>2007</v>
      </c>
      <c r="DB148" s="40" t="s">
        <v>281</v>
      </c>
      <c r="DC148" s="40" t="s">
        <v>278</v>
      </c>
      <c r="DD148" s="44">
        <v>20</v>
      </c>
      <c r="DE148" s="44">
        <v>40</v>
      </c>
      <c r="DF148" s="44">
        <v>27</v>
      </c>
      <c r="DG148" s="44">
        <v>2015</v>
      </c>
      <c r="DU148" s="40" t="s">
        <v>1346</v>
      </c>
      <c r="DV148" s="40" t="s">
        <v>1294</v>
      </c>
      <c r="DW148" s="44">
        <v>1</v>
      </c>
      <c r="DX148" s="44">
        <v>1.125</v>
      </c>
      <c r="DY148" s="44">
        <v>24</v>
      </c>
      <c r="DZ148" s="44">
        <v>2023</v>
      </c>
      <c r="EB148" s="40" t="s">
        <v>348</v>
      </c>
      <c r="EC148" s="40" t="s">
        <v>279</v>
      </c>
      <c r="ED148" s="44">
        <v>22</v>
      </c>
      <c r="EE148" s="44">
        <v>39</v>
      </c>
      <c r="EF148" s="44">
        <v>29</v>
      </c>
      <c r="EG148" s="44">
        <v>2013</v>
      </c>
      <c r="ER148"/>
      <c r="ES148"/>
      <c r="ET148"/>
      <c r="EU148" s="40" t="s">
        <v>1066</v>
      </c>
      <c r="EV148" s="40" t="s">
        <v>1067</v>
      </c>
      <c r="EW148" s="44">
        <v>0</v>
      </c>
      <c r="EX148" s="44">
        <v>0</v>
      </c>
      <c r="EY148" s="44">
        <v>12</v>
      </c>
      <c r="EZ148" s="44">
        <v>1995</v>
      </c>
      <c r="FB148" s="40" t="s">
        <v>1065</v>
      </c>
      <c r="FC148" s="40" t="s">
        <v>964</v>
      </c>
      <c r="FD148" s="44"/>
      <c r="FE148" s="44"/>
      <c r="FF148" s="44">
        <v>14</v>
      </c>
      <c r="FG148" s="44">
        <v>1995</v>
      </c>
      <c r="FN148"/>
      <c r="FO148"/>
      <c r="FP148"/>
      <c r="FQ148"/>
      <c r="FU148" s="274" t="s">
        <v>1184</v>
      </c>
      <c r="FV148" s="274" t="s">
        <v>1179</v>
      </c>
      <c r="FW148" s="294">
        <v>0.18840579710144928</v>
      </c>
      <c r="FX148" s="281">
        <v>3.45</v>
      </c>
      <c r="FY148" s="281">
        <v>0.65</v>
      </c>
      <c r="FZ148" s="281">
        <v>20</v>
      </c>
      <c r="GA148" s="281">
        <v>1991</v>
      </c>
      <c r="GB148" s="281">
        <v>13</v>
      </c>
      <c r="GC148" s="282">
        <v>69</v>
      </c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IR148" s="40" t="s">
        <v>1129</v>
      </c>
      <c r="IS148" s="40" t="s">
        <v>1126</v>
      </c>
      <c r="IT148" s="44">
        <v>0.38580246913580246</v>
      </c>
      <c r="IU148" s="44">
        <v>5.6818181818181817</v>
      </c>
      <c r="IV148" s="44">
        <v>14.727272727272727</v>
      </c>
      <c r="IW148" s="44">
        <v>22</v>
      </c>
      <c r="IX148" s="44">
        <v>1993</v>
      </c>
      <c r="IY148" s="44">
        <v>125</v>
      </c>
      <c r="IZ148" s="44">
        <v>324</v>
      </c>
      <c r="JB148" s="40" t="s">
        <v>738</v>
      </c>
      <c r="JC148" s="40" t="s">
        <v>131</v>
      </c>
      <c r="JD148" s="44">
        <v>0.37142857142857144</v>
      </c>
      <c r="JE148" s="44">
        <v>3.7142857142857144</v>
      </c>
      <c r="JF148" s="44">
        <v>10</v>
      </c>
      <c r="JG148" s="44">
        <v>2018</v>
      </c>
      <c r="JH148" s="44">
        <v>104</v>
      </c>
      <c r="JI148" s="44">
        <v>280</v>
      </c>
      <c r="JL148" s="40" t="s">
        <v>802</v>
      </c>
      <c r="JM148" s="40" t="s">
        <v>536</v>
      </c>
      <c r="JN148" s="44">
        <v>0.38461538461538464</v>
      </c>
      <c r="JO148" s="44">
        <v>0.22727272727272727</v>
      </c>
      <c r="JP148" s="44">
        <v>0.59090909090909094</v>
      </c>
      <c r="JQ148" s="44">
        <v>2019</v>
      </c>
      <c r="JR148" s="44">
        <v>22</v>
      </c>
      <c r="JS148" s="44">
        <v>5</v>
      </c>
      <c r="JT148" s="44">
        <v>13</v>
      </c>
      <c r="JV148" s="40" t="s">
        <v>532</v>
      </c>
      <c r="JW148" s="40" t="s">
        <v>533</v>
      </c>
      <c r="JX148" s="44">
        <v>0.42222222222222222</v>
      </c>
      <c r="JY148" s="44">
        <v>0.76</v>
      </c>
      <c r="JZ148" s="44">
        <v>1.8</v>
      </c>
      <c r="KA148" s="44">
        <v>2017</v>
      </c>
      <c r="KB148" s="44">
        <v>19</v>
      </c>
      <c r="KC148" s="44">
        <v>45</v>
      </c>
    </row>
    <row r="149" spans="1:289" ht="15">
      <c r="A149" s="74" t="s">
        <v>381</v>
      </c>
      <c r="B149" s="74">
        <v>2009</v>
      </c>
      <c r="C149" s="74">
        <v>2010</v>
      </c>
      <c r="D149" s="89" t="str">
        <f t="shared" si="36"/>
        <v>Dalton Latham, 2010</v>
      </c>
      <c r="E149" s="89" t="str">
        <f t="shared" si="37"/>
        <v>Dalton Latham, 2010-2009</v>
      </c>
      <c r="F149" s="74">
        <v>21</v>
      </c>
      <c r="G149" s="74"/>
      <c r="H149" s="74"/>
      <c r="I149" s="75" t="e">
        <f t="shared" si="24"/>
        <v>#DIV/0!</v>
      </c>
      <c r="J149" s="74">
        <v>8</v>
      </c>
      <c r="K149" s="74">
        <v>20</v>
      </c>
      <c r="L149" s="75">
        <f t="shared" si="25"/>
        <v>0.4</v>
      </c>
      <c r="M149" s="74">
        <v>5</v>
      </c>
      <c r="N149" s="74">
        <v>7</v>
      </c>
      <c r="O149" s="75">
        <f t="shared" si="26"/>
        <v>0.7142857142857143</v>
      </c>
      <c r="P149" s="74">
        <v>21</v>
      </c>
      <c r="Q149" s="74">
        <v>16</v>
      </c>
      <c r="R149" s="74">
        <v>22</v>
      </c>
      <c r="S149" s="74">
        <v>38</v>
      </c>
      <c r="T149" s="74">
        <v>3</v>
      </c>
      <c r="U149" s="74">
        <v>2</v>
      </c>
      <c r="V149" s="74"/>
      <c r="W149" s="74">
        <v>6</v>
      </c>
      <c r="X149" s="74">
        <v>19</v>
      </c>
      <c r="Y149" s="76">
        <f t="shared" si="27"/>
        <v>1</v>
      </c>
      <c r="Z149" s="76">
        <f t="shared" si="28"/>
        <v>0.76190476190476186</v>
      </c>
      <c r="AA149" s="76">
        <f t="shared" si="29"/>
        <v>1.0476190476190477</v>
      </c>
      <c r="AB149" s="76">
        <f t="shared" si="30"/>
        <v>1.8095238095238095</v>
      </c>
      <c r="AC149" s="76">
        <f t="shared" si="31"/>
        <v>0.14285714285714285</v>
      </c>
      <c r="AD149" s="76">
        <f t="shared" si="32"/>
        <v>9.5238095238095233E-2</v>
      </c>
      <c r="AE149" s="76">
        <f t="shared" si="33"/>
        <v>0</v>
      </c>
      <c r="AF149" s="76">
        <f t="shared" si="34"/>
        <v>0.2857142857142857</v>
      </c>
      <c r="AG149" s="76">
        <f t="shared" si="35"/>
        <v>0.90476190476190477</v>
      </c>
      <c r="AH149" s="69">
        <f t="shared" si="38"/>
        <v>0</v>
      </c>
      <c r="AI149" s="69">
        <f t="shared" si="39"/>
        <v>0.33333333333333331</v>
      </c>
      <c r="AJ149" s="70">
        <f t="shared" si="40"/>
        <v>0.4</v>
      </c>
      <c r="AK149" s="69">
        <f t="shared" si="41"/>
        <v>0.95238095238095233</v>
      </c>
      <c r="AM149" s="40" t="s">
        <v>534</v>
      </c>
      <c r="AN149" s="40" t="s">
        <v>130</v>
      </c>
      <c r="AO149" s="61">
        <v>3.92</v>
      </c>
      <c r="AP149" s="62">
        <v>0.43209876543209874</v>
      </c>
      <c r="AQ149" s="62">
        <v>0.44897959183673469</v>
      </c>
      <c r="AR149" s="44">
        <v>25</v>
      </c>
      <c r="AS149" s="44">
        <v>2017</v>
      </c>
      <c r="AU149" s="40" t="s">
        <v>1240</v>
      </c>
      <c r="AV149" s="40" t="s">
        <v>735</v>
      </c>
      <c r="AW149" s="44">
        <v>92</v>
      </c>
      <c r="AX149" s="44">
        <v>0.42499999999999999</v>
      </c>
      <c r="AY149" s="44">
        <v>0.58333333333333337</v>
      </c>
      <c r="AZ149" s="44">
        <v>21</v>
      </c>
      <c r="BA149" s="44">
        <v>2021</v>
      </c>
      <c r="BP149" s="40" t="s">
        <v>1161</v>
      </c>
      <c r="BQ149" s="40" t="s">
        <v>1154</v>
      </c>
      <c r="BR149" s="44">
        <v>2.4285714285714284</v>
      </c>
      <c r="BS149" s="44">
        <v>0.61904761904761907</v>
      </c>
      <c r="BT149" s="44">
        <v>1.8095238095238095</v>
      </c>
      <c r="BU149" s="44">
        <v>21</v>
      </c>
      <c r="BV149" s="44">
        <v>1992</v>
      </c>
      <c r="BX149" s="40" t="s">
        <v>1161</v>
      </c>
      <c r="BY149" s="40" t="s">
        <v>1154</v>
      </c>
      <c r="BZ149" s="44">
        <v>51</v>
      </c>
      <c r="CA149" s="44">
        <v>13</v>
      </c>
      <c r="CB149" s="44">
        <v>38</v>
      </c>
      <c r="CC149" s="44">
        <v>21</v>
      </c>
      <c r="CD149" s="44">
        <v>1992</v>
      </c>
      <c r="CU149" s="40" t="s">
        <v>348</v>
      </c>
      <c r="CV149" s="40" t="s">
        <v>279</v>
      </c>
      <c r="CW149" s="44">
        <v>0.89655172413793105</v>
      </c>
      <c r="CX149" s="44">
        <v>0.96551724137931039</v>
      </c>
      <c r="CY149" s="44">
        <v>29</v>
      </c>
      <c r="CZ149" s="44">
        <v>2013</v>
      </c>
      <c r="DB149" s="40" t="s">
        <v>1299</v>
      </c>
      <c r="DC149" s="40" t="s">
        <v>1292</v>
      </c>
      <c r="DD149" s="44">
        <v>20</v>
      </c>
      <c r="DE149" s="44">
        <v>14</v>
      </c>
      <c r="DF149" s="44">
        <v>21</v>
      </c>
      <c r="DG149" s="44">
        <v>2022</v>
      </c>
      <c r="DU149" s="40" t="s">
        <v>1186</v>
      </c>
      <c r="DV149" s="40" t="s">
        <v>1180</v>
      </c>
      <c r="DW149" s="44">
        <v>1</v>
      </c>
      <c r="DX149" s="44">
        <v>0</v>
      </c>
      <c r="DY149" s="44">
        <v>23</v>
      </c>
      <c r="DZ149" s="44">
        <v>1991</v>
      </c>
      <c r="EB149" s="40" t="s">
        <v>482</v>
      </c>
      <c r="EC149" s="40" t="s">
        <v>470</v>
      </c>
      <c r="ED149" s="44">
        <v>21</v>
      </c>
      <c r="EE149" s="44"/>
      <c r="EF149" s="44">
        <v>11</v>
      </c>
      <c r="EG149" s="44">
        <v>2008</v>
      </c>
      <c r="ER149"/>
      <c r="ES149"/>
      <c r="ET149"/>
      <c r="EU149" s="40" t="s">
        <v>683</v>
      </c>
      <c r="EV149" s="40" t="s">
        <v>680</v>
      </c>
      <c r="EW149" s="44">
        <v>0</v>
      </c>
      <c r="EX149" s="44">
        <v>0.75</v>
      </c>
      <c r="EY149" s="44">
        <v>12</v>
      </c>
      <c r="EZ149" s="44">
        <v>2014</v>
      </c>
      <c r="FB149" s="40" t="s">
        <v>683</v>
      </c>
      <c r="FC149" s="40" t="s">
        <v>680</v>
      </c>
      <c r="FD149" s="44">
        <v>0</v>
      </c>
      <c r="FE149" s="44">
        <v>9</v>
      </c>
      <c r="FF149" s="44">
        <v>12</v>
      </c>
      <c r="FG149" s="44">
        <v>2014</v>
      </c>
      <c r="FN149"/>
      <c r="FO149"/>
      <c r="FP149"/>
      <c r="FQ149"/>
      <c r="FU149" s="274" t="s">
        <v>1160</v>
      </c>
      <c r="FV149" s="274" t="s">
        <v>1155</v>
      </c>
      <c r="FW149" s="294">
        <v>0.18421052631578946</v>
      </c>
      <c r="FX149" s="281">
        <v>3.6190476190476191</v>
      </c>
      <c r="FY149" s="281">
        <v>0.66666666666666663</v>
      </c>
      <c r="FZ149" s="281">
        <v>21</v>
      </c>
      <c r="GA149" s="281">
        <v>1992</v>
      </c>
      <c r="GB149" s="281">
        <v>14</v>
      </c>
      <c r="GC149" s="282">
        <v>76</v>
      </c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IR149" s="40" t="s">
        <v>258</v>
      </c>
      <c r="IS149" s="40" t="s">
        <v>250</v>
      </c>
      <c r="IT149" s="44">
        <v>0.38524590163934425</v>
      </c>
      <c r="IU149" s="44">
        <v>1.7407407407407407</v>
      </c>
      <c r="IV149" s="44">
        <v>4.5185185185185182</v>
      </c>
      <c r="IW149" s="44">
        <v>27</v>
      </c>
      <c r="IX149" s="44">
        <v>2016</v>
      </c>
      <c r="IY149" s="44">
        <v>47</v>
      </c>
      <c r="IZ149" s="44">
        <v>122</v>
      </c>
      <c r="JB149" s="40" t="s">
        <v>1058</v>
      </c>
      <c r="JC149" s="40" t="s">
        <v>1030</v>
      </c>
      <c r="JD149" s="44">
        <v>0.37142857142857144</v>
      </c>
      <c r="JE149" s="44">
        <v>4.1363636363636367</v>
      </c>
      <c r="JF149" s="44">
        <v>11.136363636363637</v>
      </c>
      <c r="JG149" s="44">
        <v>1995</v>
      </c>
      <c r="JH149" s="44">
        <v>91</v>
      </c>
      <c r="JI149" s="44">
        <v>245</v>
      </c>
      <c r="JL149" s="40" t="s">
        <v>803</v>
      </c>
      <c r="JM149" s="40" t="s">
        <v>539</v>
      </c>
      <c r="JN149" s="44">
        <v>0.5</v>
      </c>
      <c r="JO149" s="44">
        <v>0.22222222222222221</v>
      </c>
      <c r="JP149" s="44">
        <v>0.44444444444444442</v>
      </c>
      <c r="JQ149" s="44">
        <v>2019</v>
      </c>
      <c r="JR149" s="44">
        <v>27</v>
      </c>
      <c r="JS149" s="44">
        <v>6</v>
      </c>
      <c r="JT149" s="44">
        <v>12</v>
      </c>
      <c r="JV149" s="40" t="s">
        <v>262</v>
      </c>
      <c r="JW149" s="40" t="s">
        <v>130</v>
      </c>
      <c r="JX149" s="44">
        <v>0.42</v>
      </c>
      <c r="JY149" s="44">
        <v>0.77777777777777779</v>
      </c>
      <c r="JZ149" s="44">
        <v>1.8518518518518519</v>
      </c>
      <c r="KA149" s="44">
        <v>2016</v>
      </c>
      <c r="KB149" s="44">
        <v>21</v>
      </c>
      <c r="KC149" s="44">
        <v>50</v>
      </c>
    </row>
    <row r="150" spans="1:289" ht="15">
      <c r="A150" s="74" t="s">
        <v>382</v>
      </c>
      <c r="B150" s="74">
        <v>2009</v>
      </c>
      <c r="C150" s="74">
        <v>2009</v>
      </c>
      <c r="D150" s="89" t="str">
        <f t="shared" si="36"/>
        <v>Joel McMillan, 2009</v>
      </c>
      <c r="E150" s="89" t="str">
        <f t="shared" si="37"/>
        <v>Joel McMillan, 2009-2009</v>
      </c>
      <c r="F150" s="74">
        <v>12</v>
      </c>
      <c r="G150" s="74"/>
      <c r="H150" s="74">
        <v>2</v>
      </c>
      <c r="I150" s="75">
        <f t="shared" si="24"/>
        <v>0</v>
      </c>
      <c r="J150" s="74"/>
      <c r="K150" s="74">
        <v>4</v>
      </c>
      <c r="L150" s="75">
        <f t="shared" si="25"/>
        <v>0</v>
      </c>
      <c r="M150" s="74">
        <v>2</v>
      </c>
      <c r="N150" s="74">
        <v>6</v>
      </c>
      <c r="O150" s="75">
        <f t="shared" si="26"/>
        <v>0.33333333333333331</v>
      </c>
      <c r="P150" s="74">
        <v>2</v>
      </c>
      <c r="Q150" s="74">
        <v>2</v>
      </c>
      <c r="R150" s="74">
        <v>5</v>
      </c>
      <c r="S150" s="74">
        <v>7</v>
      </c>
      <c r="T150" s="74">
        <v>2</v>
      </c>
      <c r="U150" s="74">
        <v>1</v>
      </c>
      <c r="V150" s="74">
        <v>2</v>
      </c>
      <c r="W150" s="74">
        <v>8</v>
      </c>
      <c r="X150" s="74">
        <v>8</v>
      </c>
      <c r="Y150" s="76">
        <f t="shared" si="27"/>
        <v>0.16666666666666666</v>
      </c>
      <c r="Z150" s="76">
        <f t="shared" si="28"/>
        <v>0.16666666666666666</v>
      </c>
      <c r="AA150" s="76">
        <f t="shared" si="29"/>
        <v>0.41666666666666669</v>
      </c>
      <c r="AB150" s="76">
        <f t="shared" si="30"/>
        <v>0.58333333333333337</v>
      </c>
      <c r="AC150" s="76">
        <f t="shared" si="31"/>
        <v>0.16666666666666666</v>
      </c>
      <c r="AD150" s="76">
        <f t="shared" si="32"/>
        <v>8.3333333333333329E-2</v>
      </c>
      <c r="AE150" s="76">
        <f t="shared" si="33"/>
        <v>0.16666666666666666</v>
      </c>
      <c r="AF150" s="76">
        <f t="shared" si="34"/>
        <v>0.66666666666666663</v>
      </c>
      <c r="AG150" s="76">
        <f t="shared" si="35"/>
        <v>0.66666666666666663</v>
      </c>
      <c r="AH150" s="69">
        <f t="shared" si="38"/>
        <v>0.16666666666666666</v>
      </c>
      <c r="AI150" s="69">
        <f t="shared" si="39"/>
        <v>0.5</v>
      </c>
      <c r="AJ150" s="70">
        <f t="shared" si="40"/>
        <v>0</v>
      </c>
      <c r="AK150" s="69">
        <f t="shared" si="41"/>
        <v>0.5</v>
      </c>
      <c r="AM150" s="40" t="s">
        <v>532</v>
      </c>
      <c r="AN150" s="40" t="s">
        <v>533</v>
      </c>
      <c r="AO150" s="61">
        <v>3.92</v>
      </c>
      <c r="AP150" s="62">
        <v>0.43023255813953487</v>
      </c>
      <c r="AQ150" s="62">
        <v>0.42222222222222222</v>
      </c>
      <c r="AR150" s="44">
        <v>25</v>
      </c>
      <c r="AS150" s="44">
        <v>2017</v>
      </c>
      <c r="AU150" s="40" t="s">
        <v>1212</v>
      </c>
      <c r="AV150" s="40" t="s">
        <v>735</v>
      </c>
      <c r="AW150" s="44">
        <v>91</v>
      </c>
      <c r="AX150" s="44">
        <v>0.42528735632183906</v>
      </c>
      <c r="AY150" s="44">
        <v>0.5714285714285714</v>
      </c>
      <c r="AZ150" s="44">
        <v>25</v>
      </c>
      <c r="BA150" s="44">
        <v>2020</v>
      </c>
      <c r="BP150" s="40" t="s">
        <v>1064</v>
      </c>
      <c r="BQ150" s="40" t="s">
        <v>1000</v>
      </c>
      <c r="BR150" s="44">
        <v>2.4210526315789473</v>
      </c>
      <c r="BS150" s="44">
        <v>0.84210526315789469</v>
      </c>
      <c r="BT150" s="44">
        <v>1.5789473684210527</v>
      </c>
      <c r="BU150" s="44">
        <v>19</v>
      </c>
      <c r="BV150" s="44">
        <v>1995</v>
      </c>
      <c r="BX150" s="40" t="s">
        <v>1220</v>
      </c>
      <c r="BY150" s="40" t="s">
        <v>1214</v>
      </c>
      <c r="BZ150" s="44">
        <v>49</v>
      </c>
      <c r="CA150" s="44">
        <v>13</v>
      </c>
      <c r="CB150" s="44">
        <v>36</v>
      </c>
      <c r="CC150" s="44">
        <v>22</v>
      </c>
      <c r="CD150" s="44">
        <v>2020</v>
      </c>
      <c r="CU150" s="40" t="s">
        <v>1162</v>
      </c>
      <c r="CV150" s="40" t="s">
        <v>1095</v>
      </c>
      <c r="CW150" s="44">
        <v>0.88888888888888884</v>
      </c>
      <c r="CX150" s="44">
        <v>1.1111111111111112</v>
      </c>
      <c r="CY150" s="44">
        <v>18</v>
      </c>
      <c r="CZ150" s="44">
        <v>1992</v>
      </c>
      <c r="DB150" s="40" t="s">
        <v>1188</v>
      </c>
      <c r="DC150" s="40" t="s">
        <v>1156</v>
      </c>
      <c r="DD150" s="44">
        <v>20</v>
      </c>
      <c r="DE150" s="44">
        <v>14</v>
      </c>
      <c r="DF150" s="44">
        <v>20</v>
      </c>
      <c r="DG150" s="44">
        <v>1991</v>
      </c>
      <c r="DU150" s="40" t="s">
        <v>1296</v>
      </c>
      <c r="DV150" s="40" t="s">
        <v>1262</v>
      </c>
      <c r="DW150" s="44">
        <v>0.96296296296296291</v>
      </c>
      <c r="DX150" s="44">
        <v>1.4444444444444444</v>
      </c>
      <c r="DY150" s="44">
        <v>27</v>
      </c>
      <c r="DZ150" s="44">
        <v>2022</v>
      </c>
      <c r="EB150" s="40" t="s">
        <v>1033</v>
      </c>
      <c r="EC150" s="40" t="s">
        <v>1001</v>
      </c>
      <c r="ED150" s="44">
        <v>21</v>
      </c>
      <c r="EE150" s="44"/>
      <c r="EF150" s="44">
        <v>22</v>
      </c>
      <c r="EG150" s="44">
        <v>1996</v>
      </c>
      <c r="ER150"/>
      <c r="ES150"/>
      <c r="ET150"/>
      <c r="EU150" s="40" t="s">
        <v>1102</v>
      </c>
      <c r="EV150" s="40" t="s">
        <v>1097</v>
      </c>
      <c r="EW150" s="44">
        <v>0</v>
      </c>
      <c r="EX150" s="44">
        <v>0</v>
      </c>
      <c r="EY150" s="44">
        <v>22</v>
      </c>
      <c r="EZ150" s="44">
        <v>1994</v>
      </c>
      <c r="FB150" s="40" t="s">
        <v>1066</v>
      </c>
      <c r="FC150" s="40" t="s">
        <v>1067</v>
      </c>
      <c r="FD150" s="44"/>
      <c r="FE150" s="44"/>
      <c r="FF150" s="44">
        <v>12</v>
      </c>
      <c r="FG150" s="44">
        <v>1995</v>
      </c>
      <c r="FN150"/>
      <c r="FO150"/>
      <c r="FP150"/>
      <c r="FQ150"/>
      <c r="FU150" s="274" t="s">
        <v>331</v>
      </c>
      <c r="FV150" s="274" t="s">
        <v>277</v>
      </c>
      <c r="FW150" s="294">
        <v>0.18181818181818182</v>
      </c>
      <c r="FX150" s="281">
        <v>0.37931034482758619</v>
      </c>
      <c r="FY150" s="281">
        <v>6.8965517241379309E-2</v>
      </c>
      <c r="FZ150" s="281">
        <v>29</v>
      </c>
      <c r="GA150" s="281">
        <v>2013</v>
      </c>
      <c r="GB150" s="281">
        <v>2</v>
      </c>
      <c r="GC150" s="282">
        <v>11</v>
      </c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IR150" s="40" t="s">
        <v>1134</v>
      </c>
      <c r="IS150" s="40" t="s">
        <v>1096</v>
      </c>
      <c r="IT150" s="44">
        <v>0.38356164383561642</v>
      </c>
      <c r="IU150" s="44">
        <v>2.4347826086956523</v>
      </c>
      <c r="IV150" s="44">
        <v>6.3478260869565215</v>
      </c>
      <c r="IW150" s="44">
        <v>23</v>
      </c>
      <c r="IX150" s="44">
        <v>1993</v>
      </c>
      <c r="IY150" s="44">
        <v>56</v>
      </c>
      <c r="IZ150" s="44">
        <v>146</v>
      </c>
      <c r="JB150" s="40" t="s">
        <v>487</v>
      </c>
      <c r="JC150" s="40" t="s">
        <v>467</v>
      </c>
      <c r="JD150" s="44">
        <v>0.36956521739130432</v>
      </c>
      <c r="JE150" s="44">
        <v>1.3076923076923077</v>
      </c>
      <c r="JF150" s="44">
        <v>3.5384615384615383</v>
      </c>
      <c r="JG150" s="44">
        <v>2010</v>
      </c>
      <c r="JH150" s="44">
        <v>17</v>
      </c>
      <c r="JI150" s="44">
        <v>46</v>
      </c>
      <c r="JL150" s="40" t="s">
        <v>801</v>
      </c>
      <c r="JM150" s="40" t="s">
        <v>735</v>
      </c>
      <c r="JN150" s="44">
        <v>0.75</v>
      </c>
      <c r="JO150" s="44">
        <v>0.17647058823529413</v>
      </c>
      <c r="JP150" s="44">
        <v>0.23529411764705882</v>
      </c>
      <c r="JQ150" s="44">
        <v>2019</v>
      </c>
      <c r="JR150" s="44">
        <v>17</v>
      </c>
      <c r="JS150" s="44">
        <v>3</v>
      </c>
      <c r="JT150" s="44">
        <v>4</v>
      </c>
      <c r="JV150" s="40" t="s">
        <v>1186</v>
      </c>
      <c r="JW150" s="40" t="s">
        <v>1180</v>
      </c>
      <c r="JX150" s="44">
        <v>0.41463414634146339</v>
      </c>
      <c r="JY150" s="44">
        <v>0.73913043478260865</v>
      </c>
      <c r="JZ150" s="44">
        <v>1.7826086956521738</v>
      </c>
      <c r="KA150" s="44">
        <v>1991</v>
      </c>
      <c r="KB150" s="44">
        <v>17</v>
      </c>
      <c r="KC150" s="44">
        <v>41</v>
      </c>
    </row>
    <row r="151" spans="1:289" ht="15">
      <c r="A151" s="74" t="s">
        <v>363</v>
      </c>
      <c r="B151" s="74">
        <v>2009</v>
      </c>
      <c r="C151" s="74">
        <v>2010</v>
      </c>
      <c r="D151" s="89" t="str">
        <f t="shared" si="36"/>
        <v>Kevin Hart, 2010</v>
      </c>
      <c r="E151" s="89" t="str">
        <f t="shared" si="37"/>
        <v>Kevin Hart, 2010-2009</v>
      </c>
      <c r="F151" s="74">
        <v>12</v>
      </c>
      <c r="G151" s="74"/>
      <c r="H151" s="74"/>
      <c r="I151" s="75" t="e">
        <f t="shared" si="24"/>
        <v>#DIV/0!</v>
      </c>
      <c r="J151" s="74"/>
      <c r="K151" s="74">
        <v>4</v>
      </c>
      <c r="L151" s="75">
        <f t="shared" si="25"/>
        <v>0</v>
      </c>
      <c r="M151" s="74"/>
      <c r="N151" s="74">
        <v>2</v>
      </c>
      <c r="O151" s="75">
        <f t="shared" si="26"/>
        <v>0</v>
      </c>
      <c r="P151" s="74"/>
      <c r="Q151" s="74">
        <v>3</v>
      </c>
      <c r="R151" s="74">
        <v>3</v>
      </c>
      <c r="S151" s="74">
        <v>6</v>
      </c>
      <c r="T151" s="74"/>
      <c r="U151" s="74"/>
      <c r="V151" s="74"/>
      <c r="W151" s="74">
        <v>1</v>
      </c>
      <c r="X151" s="74">
        <v>3</v>
      </c>
      <c r="Y151" s="76">
        <f t="shared" si="27"/>
        <v>0</v>
      </c>
      <c r="Z151" s="76">
        <f t="shared" si="28"/>
        <v>0.25</v>
      </c>
      <c r="AA151" s="76">
        <f t="shared" si="29"/>
        <v>0.25</v>
      </c>
      <c r="AB151" s="76">
        <f t="shared" si="30"/>
        <v>0.5</v>
      </c>
      <c r="AC151" s="76">
        <f t="shared" si="31"/>
        <v>0</v>
      </c>
      <c r="AD151" s="76">
        <f t="shared" si="32"/>
        <v>0</v>
      </c>
      <c r="AE151" s="76">
        <f t="shared" si="33"/>
        <v>0</v>
      </c>
      <c r="AF151" s="76">
        <f t="shared" si="34"/>
        <v>8.3333333333333329E-2</v>
      </c>
      <c r="AG151" s="76">
        <f t="shared" si="35"/>
        <v>0.25</v>
      </c>
      <c r="AH151" s="69">
        <f t="shared" si="38"/>
        <v>0</v>
      </c>
      <c r="AI151" s="69">
        <f t="shared" si="39"/>
        <v>0.16666666666666666</v>
      </c>
      <c r="AJ151" s="70">
        <f t="shared" si="40"/>
        <v>0</v>
      </c>
      <c r="AK151" s="69">
        <f t="shared" si="41"/>
        <v>0.33333333333333331</v>
      </c>
      <c r="AM151" s="40" t="s">
        <v>262</v>
      </c>
      <c r="AN151" s="40" t="s">
        <v>130</v>
      </c>
      <c r="AO151" s="61">
        <v>3.8888888888888888</v>
      </c>
      <c r="AP151" s="62">
        <v>0.40384615384615385</v>
      </c>
      <c r="AQ151" s="62">
        <v>0.42</v>
      </c>
      <c r="AR151" s="44">
        <v>27</v>
      </c>
      <c r="AS151" s="44">
        <v>2016</v>
      </c>
      <c r="AU151" s="40" t="s">
        <v>370</v>
      </c>
      <c r="AV151" s="40" t="s">
        <v>308</v>
      </c>
      <c r="AW151" s="44">
        <v>91</v>
      </c>
      <c r="AX151" s="44">
        <v>0.36458333333333331</v>
      </c>
      <c r="AY151" s="44">
        <v>0.40909090909090912</v>
      </c>
      <c r="AZ151" s="44">
        <v>17</v>
      </c>
      <c r="BA151" s="44">
        <v>2011</v>
      </c>
      <c r="BP151" s="40" t="s">
        <v>331</v>
      </c>
      <c r="BQ151" s="40" t="s">
        <v>277</v>
      </c>
      <c r="BR151" s="44">
        <v>2.3448275862068964</v>
      </c>
      <c r="BS151" s="44">
        <v>0.55172413793103448</v>
      </c>
      <c r="BT151" s="44">
        <v>1.7931034482758621</v>
      </c>
      <c r="BU151" s="44">
        <v>29</v>
      </c>
      <c r="BV151" s="44">
        <v>2013</v>
      </c>
      <c r="BX151" s="40" t="s">
        <v>257</v>
      </c>
      <c r="BY151" s="40" t="s">
        <v>131</v>
      </c>
      <c r="BZ151" s="44">
        <v>49</v>
      </c>
      <c r="CA151" s="44">
        <v>15</v>
      </c>
      <c r="CB151" s="44">
        <v>34</v>
      </c>
      <c r="CC151" s="44">
        <v>27</v>
      </c>
      <c r="CD151" s="44">
        <v>2016</v>
      </c>
      <c r="CU151" s="40" t="s">
        <v>370</v>
      </c>
      <c r="CV151" s="40" t="s">
        <v>308</v>
      </c>
      <c r="CW151" s="44">
        <v>0.88235294117647056</v>
      </c>
      <c r="CX151" s="44">
        <v>5.5294117647058822</v>
      </c>
      <c r="CY151" s="44">
        <v>17</v>
      </c>
      <c r="CZ151" s="44">
        <v>2011</v>
      </c>
      <c r="DB151" s="40" t="s">
        <v>1282</v>
      </c>
      <c r="DC151" s="40" t="s">
        <v>793</v>
      </c>
      <c r="DD151" s="44">
        <v>20</v>
      </c>
      <c r="DE151" s="44">
        <v>12</v>
      </c>
      <c r="DF151" s="44">
        <v>27</v>
      </c>
      <c r="DG151" s="44">
        <v>2022</v>
      </c>
      <c r="DU151" s="40" t="s">
        <v>1212</v>
      </c>
      <c r="DV151" s="40" t="s">
        <v>735</v>
      </c>
      <c r="DW151" s="44">
        <v>0.96</v>
      </c>
      <c r="DX151" s="44">
        <v>1.36</v>
      </c>
      <c r="DY151" s="44">
        <v>25</v>
      </c>
      <c r="DZ151" s="44">
        <v>2020</v>
      </c>
      <c r="EB151" s="40" t="s">
        <v>540</v>
      </c>
      <c r="EC151" s="40" t="s">
        <v>129</v>
      </c>
      <c r="ED151" s="44">
        <v>20</v>
      </c>
      <c r="EE151" s="44">
        <v>42</v>
      </c>
      <c r="EF151" s="44">
        <v>16</v>
      </c>
      <c r="EG151" s="44">
        <v>2017</v>
      </c>
      <c r="EU151" s="40" t="s">
        <v>682</v>
      </c>
      <c r="EV151" s="40" t="s">
        <v>681</v>
      </c>
      <c r="EW151" s="44">
        <v>0</v>
      </c>
      <c r="EX151" s="44">
        <v>0.15384615384615385</v>
      </c>
      <c r="EY151" s="44">
        <v>13</v>
      </c>
      <c r="EZ151" s="44">
        <v>2014</v>
      </c>
      <c r="FB151" s="40" t="s">
        <v>682</v>
      </c>
      <c r="FC151" s="40" t="s">
        <v>681</v>
      </c>
      <c r="FD151" s="44">
        <v>0</v>
      </c>
      <c r="FE151" s="44">
        <v>2</v>
      </c>
      <c r="FF151" s="44">
        <v>13</v>
      </c>
      <c r="FG151" s="44">
        <v>2014</v>
      </c>
      <c r="FU151" s="274" t="s">
        <v>1185</v>
      </c>
      <c r="FV151" s="274" t="s">
        <v>1155</v>
      </c>
      <c r="FW151" s="294">
        <v>0.18181818181818182</v>
      </c>
      <c r="FX151" s="281">
        <v>0.95652173913043481</v>
      </c>
      <c r="FY151" s="281">
        <v>0.17391304347826086</v>
      </c>
      <c r="FZ151" s="281">
        <v>23</v>
      </c>
      <c r="GA151" s="281">
        <v>1991</v>
      </c>
      <c r="GB151" s="281">
        <v>4</v>
      </c>
      <c r="GC151" s="282">
        <v>22</v>
      </c>
      <c r="IR151" s="40" t="s">
        <v>285</v>
      </c>
      <c r="IS151" s="40" t="s">
        <v>135</v>
      </c>
      <c r="IT151" s="44">
        <v>0.38309859154929576</v>
      </c>
      <c r="IU151" s="44">
        <v>5.0370370370370372</v>
      </c>
      <c r="IV151" s="44">
        <v>13.148148148148149</v>
      </c>
      <c r="IW151" s="44">
        <v>27</v>
      </c>
      <c r="IX151" s="44">
        <v>2015</v>
      </c>
      <c r="IY151" s="44">
        <v>136</v>
      </c>
      <c r="IZ151" s="44">
        <v>355</v>
      </c>
      <c r="JB151" s="40" t="s">
        <v>427</v>
      </c>
      <c r="JC151" s="40" t="s">
        <v>390</v>
      </c>
      <c r="JD151" s="44">
        <v>0.36781609195402298</v>
      </c>
      <c r="JE151" s="44">
        <v>4.3636363636363633</v>
      </c>
      <c r="JF151" s="44">
        <v>11.863636363636363</v>
      </c>
      <c r="JG151" s="44">
        <v>2008</v>
      </c>
      <c r="JH151" s="44">
        <v>96</v>
      </c>
      <c r="JI151" s="44">
        <v>261</v>
      </c>
      <c r="JL151" s="40" t="s">
        <v>806</v>
      </c>
      <c r="JM151" s="40" t="s">
        <v>752</v>
      </c>
      <c r="JN151" s="44" t="e">
        <v>#DIV/0!</v>
      </c>
      <c r="JO151" s="44">
        <v>0</v>
      </c>
      <c r="JP151" s="44">
        <v>0</v>
      </c>
      <c r="JQ151" s="44">
        <v>2019</v>
      </c>
      <c r="JR151" s="44">
        <v>16</v>
      </c>
      <c r="JS151" s="44"/>
      <c r="JT151" s="44"/>
      <c r="JV151" s="40" t="s">
        <v>1059</v>
      </c>
      <c r="JW151" s="40" t="s">
        <v>1060</v>
      </c>
      <c r="JX151" s="44">
        <v>0.41379310344827586</v>
      </c>
      <c r="JY151" s="44">
        <v>1.0909090909090908</v>
      </c>
      <c r="JZ151" s="44">
        <v>2.6363636363636362</v>
      </c>
      <c r="KA151" s="44">
        <v>1995</v>
      </c>
      <c r="KB151" s="44">
        <v>24</v>
      </c>
      <c r="KC151" s="44">
        <v>58</v>
      </c>
    </row>
    <row r="152" spans="1:289" ht="15">
      <c r="A152" s="74" t="s">
        <v>343</v>
      </c>
      <c r="B152" s="74">
        <v>2009</v>
      </c>
      <c r="C152" s="74">
        <v>2012</v>
      </c>
      <c r="D152" s="89" t="str">
        <f t="shared" si="36"/>
        <v>Kevin Allen, 2012</v>
      </c>
      <c r="E152" s="89" t="str">
        <f t="shared" si="37"/>
        <v>Kevin Allen, 2012-2009</v>
      </c>
      <c r="F152" s="74">
        <v>19</v>
      </c>
      <c r="G152" s="74"/>
      <c r="H152" s="74"/>
      <c r="I152" s="75" t="e">
        <f t="shared" si="24"/>
        <v>#DIV/0!</v>
      </c>
      <c r="J152" s="74">
        <v>4</v>
      </c>
      <c r="K152" s="74">
        <v>23</v>
      </c>
      <c r="L152" s="75">
        <f t="shared" si="25"/>
        <v>0.17391304347826086</v>
      </c>
      <c r="M152" s="74">
        <v>7</v>
      </c>
      <c r="N152" s="74">
        <v>10</v>
      </c>
      <c r="O152" s="75">
        <f t="shared" si="26"/>
        <v>0.7</v>
      </c>
      <c r="P152" s="74">
        <v>15</v>
      </c>
      <c r="Q152" s="74">
        <v>21</v>
      </c>
      <c r="R152" s="74">
        <v>17</v>
      </c>
      <c r="S152" s="74">
        <v>38</v>
      </c>
      <c r="T152" s="74">
        <v>4</v>
      </c>
      <c r="U152" s="74">
        <v>1</v>
      </c>
      <c r="V152" s="74">
        <v>2</v>
      </c>
      <c r="W152" s="74">
        <v>7</v>
      </c>
      <c r="X152" s="74">
        <v>15</v>
      </c>
      <c r="Y152" s="76">
        <f t="shared" si="27"/>
        <v>0.78947368421052633</v>
      </c>
      <c r="Z152" s="76">
        <f t="shared" si="28"/>
        <v>1.1052631578947369</v>
      </c>
      <c r="AA152" s="76">
        <f t="shared" si="29"/>
        <v>0.89473684210526316</v>
      </c>
      <c r="AB152" s="76">
        <f t="shared" si="30"/>
        <v>2</v>
      </c>
      <c r="AC152" s="76">
        <f t="shared" si="31"/>
        <v>0.21052631578947367</v>
      </c>
      <c r="AD152" s="76">
        <f t="shared" si="32"/>
        <v>5.2631578947368418E-2</v>
      </c>
      <c r="AE152" s="76">
        <f t="shared" si="33"/>
        <v>0.10526315789473684</v>
      </c>
      <c r="AF152" s="76">
        <f t="shared" si="34"/>
        <v>0.36842105263157893</v>
      </c>
      <c r="AG152" s="76">
        <f t="shared" si="35"/>
        <v>0.78947368421052633</v>
      </c>
      <c r="AH152" s="69">
        <f t="shared" si="38"/>
        <v>0</v>
      </c>
      <c r="AI152" s="69">
        <f t="shared" si="39"/>
        <v>0.52631578947368418</v>
      </c>
      <c r="AJ152" s="70">
        <f t="shared" si="40"/>
        <v>0.17391304347826086</v>
      </c>
      <c r="AK152" s="69">
        <f t="shared" si="41"/>
        <v>1.2105263157894737</v>
      </c>
      <c r="AM152" s="40" t="s">
        <v>935</v>
      </c>
      <c r="AN152" s="40" t="s">
        <v>330</v>
      </c>
      <c r="AO152" s="61">
        <v>3.8666666666666667</v>
      </c>
      <c r="AP152" s="62">
        <v>0.18181818181818182</v>
      </c>
      <c r="AQ152" s="62" t="e">
        <v>#DIV/0!</v>
      </c>
      <c r="AR152" s="44">
        <v>30</v>
      </c>
      <c r="AS152" s="44">
        <v>2012</v>
      </c>
      <c r="AU152" s="40" t="s">
        <v>430</v>
      </c>
      <c r="AV152" s="40" t="s">
        <v>425</v>
      </c>
      <c r="AW152" s="44">
        <v>89</v>
      </c>
      <c r="AX152" s="44">
        <v>0.30645161290322581</v>
      </c>
      <c r="AY152" s="44">
        <v>0.3611111111111111</v>
      </c>
      <c r="AZ152" s="44">
        <v>26</v>
      </c>
      <c r="BA152" s="44">
        <v>2008</v>
      </c>
      <c r="BP152" s="40" t="s">
        <v>1241</v>
      </c>
      <c r="BQ152" s="40" t="s">
        <v>732</v>
      </c>
      <c r="BR152" s="44">
        <v>2.3333333333333335</v>
      </c>
      <c r="BS152" s="44">
        <v>0.61904761904761907</v>
      </c>
      <c r="BT152" s="44">
        <v>1.7142857142857142</v>
      </c>
      <c r="BU152" s="44">
        <v>21</v>
      </c>
      <c r="BV152" s="44">
        <v>2021</v>
      </c>
      <c r="BX152" s="40" t="s">
        <v>1241</v>
      </c>
      <c r="BY152" s="40" t="s">
        <v>732</v>
      </c>
      <c r="BZ152" s="44">
        <v>49</v>
      </c>
      <c r="CA152" s="44">
        <v>13</v>
      </c>
      <c r="CB152" s="44">
        <v>36</v>
      </c>
      <c r="CC152" s="44">
        <v>21</v>
      </c>
      <c r="CD152" s="44">
        <v>2021</v>
      </c>
      <c r="CU152" s="40" t="s">
        <v>347</v>
      </c>
      <c r="CV152" s="40" t="s">
        <v>279</v>
      </c>
      <c r="CW152" s="44">
        <v>0.86206896551724133</v>
      </c>
      <c r="CX152" s="44">
        <v>1.6896551724137931</v>
      </c>
      <c r="CY152" s="44">
        <v>29</v>
      </c>
      <c r="CZ152" s="44">
        <v>2014</v>
      </c>
      <c r="DB152" s="40" t="s">
        <v>441</v>
      </c>
      <c r="DC152" s="40" t="s">
        <v>440</v>
      </c>
      <c r="DD152" s="44">
        <v>18</v>
      </c>
      <c r="DE152" s="44">
        <v>63</v>
      </c>
      <c r="DF152" s="44">
        <v>13</v>
      </c>
      <c r="DG152" s="44">
        <v>2008</v>
      </c>
      <c r="DU152" s="40" t="s">
        <v>421</v>
      </c>
      <c r="DV152" s="40" t="s">
        <v>387</v>
      </c>
      <c r="DW152" s="44">
        <v>0.95833333333333337</v>
      </c>
      <c r="DX152" s="44">
        <v>0</v>
      </c>
      <c r="DY152" s="44">
        <v>24</v>
      </c>
      <c r="DZ152" s="44">
        <v>2007</v>
      </c>
      <c r="EB152" s="40" t="s">
        <v>368</v>
      </c>
      <c r="EC152" s="40" t="s">
        <v>325</v>
      </c>
      <c r="ED152" s="44">
        <v>20</v>
      </c>
      <c r="EE152" s="44">
        <v>2</v>
      </c>
      <c r="EF152" s="44">
        <v>17</v>
      </c>
      <c r="EG152" s="44">
        <v>2011</v>
      </c>
      <c r="EU152" s="40" t="s">
        <v>1104</v>
      </c>
      <c r="EV152" s="40" t="s">
        <v>1094</v>
      </c>
      <c r="EW152" s="44">
        <v>0</v>
      </c>
      <c r="EX152" s="44">
        <v>0</v>
      </c>
      <c r="EY152" s="44">
        <v>23</v>
      </c>
      <c r="EZ152" s="44">
        <v>1994</v>
      </c>
      <c r="FB152" s="40" t="s">
        <v>1102</v>
      </c>
      <c r="FC152" s="40" t="s">
        <v>1097</v>
      </c>
      <c r="FD152" s="44"/>
      <c r="FE152" s="44"/>
      <c r="FF152" s="44">
        <v>22</v>
      </c>
      <c r="FG152" s="44">
        <v>1994</v>
      </c>
      <c r="FU152" s="274" t="s">
        <v>1162</v>
      </c>
      <c r="FV152" s="274" t="s">
        <v>1095</v>
      </c>
      <c r="FW152" s="294">
        <v>0.18181818181818182</v>
      </c>
      <c r="FX152" s="281">
        <v>1.2222222222222223</v>
      </c>
      <c r="FY152" s="281">
        <v>0.22222222222222221</v>
      </c>
      <c r="FZ152" s="281">
        <v>18</v>
      </c>
      <c r="GA152" s="281">
        <v>1992</v>
      </c>
      <c r="GB152" s="281">
        <v>4</v>
      </c>
      <c r="GC152" s="282">
        <v>22</v>
      </c>
      <c r="IR152" s="40" t="s">
        <v>1132</v>
      </c>
      <c r="IS152" s="40" t="s">
        <v>1094</v>
      </c>
      <c r="IT152" s="44">
        <v>0.38297872340425532</v>
      </c>
      <c r="IU152" s="44">
        <v>1.5652173913043479</v>
      </c>
      <c r="IV152" s="44">
        <v>4.0869565217391308</v>
      </c>
      <c r="IW152" s="44">
        <v>23</v>
      </c>
      <c r="IX152" s="44">
        <v>1993</v>
      </c>
      <c r="IY152" s="44">
        <v>36</v>
      </c>
      <c r="IZ152" s="44">
        <v>94</v>
      </c>
      <c r="JB152" s="40" t="s">
        <v>1133</v>
      </c>
      <c r="JC152" s="40" t="s">
        <v>1098</v>
      </c>
      <c r="JD152" s="44">
        <v>0.36666666666666664</v>
      </c>
      <c r="JE152" s="44">
        <v>1.9130434782608696</v>
      </c>
      <c r="JF152" s="44">
        <v>5.2173913043478262</v>
      </c>
      <c r="JG152" s="44">
        <v>1993</v>
      </c>
      <c r="JH152" s="44">
        <v>44</v>
      </c>
      <c r="JI152" s="44">
        <v>120</v>
      </c>
      <c r="JL152" s="40" t="s">
        <v>804</v>
      </c>
      <c r="JM152" s="40" t="s">
        <v>753</v>
      </c>
      <c r="JN152" s="44" t="e">
        <v>#DIV/0!</v>
      </c>
      <c r="JO152" s="44">
        <v>0</v>
      </c>
      <c r="JP152" s="44">
        <v>0</v>
      </c>
      <c r="JQ152" s="44">
        <v>2019</v>
      </c>
      <c r="JR152" s="44">
        <v>17</v>
      </c>
      <c r="JS152" s="44"/>
      <c r="JT152" s="44"/>
      <c r="JV152" s="40" t="s">
        <v>281</v>
      </c>
      <c r="JW152" s="40" t="s">
        <v>278</v>
      </c>
      <c r="JX152" s="44">
        <v>0.41269841269841268</v>
      </c>
      <c r="JY152" s="44">
        <v>0.96296296296296291</v>
      </c>
      <c r="JZ152" s="44">
        <v>2.3333333333333335</v>
      </c>
      <c r="KA152" s="44">
        <v>2015</v>
      </c>
      <c r="KB152" s="44">
        <v>26</v>
      </c>
      <c r="KC152" s="44">
        <v>63</v>
      </c>
    </row>
    <row r="153" spans="1:289" ht="15">
      <c r="A153" s="74" t="s">
        <v>391</v>
      </c>
      <c r="B153" s="74">
        <v>2008</v>
      </c>
      <c r="C153" s="74">
        <v>2008</v>
      </c>
      <c r="D153" s="89" t="str">
        <f t="shared" si="36"/>
        <v>Jesse Stockler, 2008</v>
      </c>
      <c r="E153" s="89" t="str">
        <f t="shared" si="37"/>
        <v>Jesse Stockler, 2008-2008</v>
      </c>
      <c r="F153" s="74">
        <v>13</v>
      </c>
      <c r="G153" s="74">
        <v>28</v>
      </c>
      <c r="H153" s="74">
        <v>81</v>
      </c>
      <c r="I153" s="75">
        <f t="shared" si="24"/>
        <v>0.34567901234567899</v>
      </c>
      <c r="J153" s="74">
        <v>36</v>
      </c>
      <c r="K153" s="74">
        <v>95</v>
      </c>
      <c r="L153" s="75">
        <f t="shared" si="25"/>
        <v>0.37894736842105264</v>
      </c>
      <c r="M153" s="74">
        <v>30</v>
      </c>
      <c r="N153" s="74">
        <v>40</v>
      </c>
      <c r="O153" s="75">
        <f t="shared" si="26"/>
        <v>0.75</v>
      </c>
      <c r="P153" s="74">
        <v>186</v>
      </c>
      <c r="Q153" s="74">
        <v>8</v>
      </c>
      <c r="R153" s="74">
        <v>34</v>
      </c>
      <c r="S153" s="74">
        <v>42</v>
      </c>
      <c r="T153" s="74">
        <v>18</v>
      </c>
      <c r="U153" s="74">
        <v>27</v>
      </c>
      <c r="V153" s="74">
        <v>3</v>
      </c>
      <c r="W153" s="74">
        <v>63</v>
      </c>
      <c r="X153" s="74"/>
      <c r="Y153" s="76">
        <f t="shared" si="27"/>
        <v>14.307692307692308</v>
      </c>
      <c r="Z153" s="76">
        <f t="shared" si="28"/>
        <v>0.61538461538461542</v>
      </c>
      <c r="AA153" s="76">
        <f t="shared" si="29"/>
        <v>2.6153846153846154</v>
      </c>
      <c r="AB153" s="76">
        <f t="shared" si="30"/>
        <v>3.2307692307692308</v>
      </c>
      <c r="AC153" s="76">
        <f t="shared" si="31"/>
        <v>1.3846153846153846</v>
      </c>
      <c r="AD153" s="76">
        <f t="shared" si="32"/>
        <v>2.0769230769230771</v>
      </c>
      <c r="AE153" s="76">
        <f t="shared" si="33"/>
        <v>0.23076923076923078</v>
      </c>
      <c r="AF153" s="76">
        <f t="shared" si="34"/>
        <v>4.8461538461538458</v>
      </c>
      <c r="AG153" s="76">
        <f t="shared" si="35"/>
        <v>0</v>
      </c>
      <c r="AH153" s="69">
        <f t="shared" si="38"/>
        <v>6.2307692307692308</v>
      </c>
      <c r="AI153" s="69">
        <f t="shared" si="39"/>
        <v>3.0769230769230771</v>
      </c>
      <c r="AJ153" s="70">
        <f t="shared" si="40"/>
        <v>0.36363636363636365</v>
      </c>
      <c r="AK153" s="69">
        <f t="shared" si="41"/>
        <v>13.538461538461538</v>
      </c>
      <c r="AM153" s="40" t="s">
        <v>799</v>
      </c>
      <c r="AN153" s="40" t="s">
        <v>794</v>
      </c>
      <c r="AO153" s="61">
        <v>3.7777777777777777</v>
      </c>
      <c r="AP153" s="62">
        <v>0.28000000000000003</v>
      </c>
      <c r="AQ153" s="62">
        <v>0.69565217391304346</v>
      </c>
      <c r="AR153" s="44">
        <v>27</v>
      </c>
      <c r="AS153" s="44">
        <v>2019</v>
      </c>
      <c r="AU153" s="40" t="s">
        <v>918</v>
      </c>
      <c r="AV153" s="40" t="s">
        <v>919</v>
      </c>
      <c r="AW153" s="44">
        <v>89</v>
      </c>
      <c r="AX153" s="44">
        <v>0.32380952380952382</v>
      </c>
      <c r="AY153" s="44">
        <v>0.44</v>
      </c>
      <c r="AZ153" s="44">
        <v>20</v>
      </c>
      <c r="BA153" s="44">
        <v>1999</v>
      </c>
      <c r="BP153" s="40" t="s">
        <v>716</v>
      </c>
      <c r="BQ153" s="40" t="s">
        <v>330</v>
      </c>
      <c r="BR153" s="44">
        <v>2.2999999999999998</v>
      </c>
      <c r="BS153" s="44">
        <v>0.7</v>
      </c>
      <c r="BT153" s="44">
        <v>1.6</v>
      </c>
      <c r="BU153" s="44">
        <v>10</v>
      </c>
      <c r="BV153" s="44">
        <v>2010</v>
      </c>
      <c r="BX153" s="40" t="s">
        <v>1011</v>
      </c>
      <c r="BY153" s="40" t="s">
        <v>1001</v>
      </c>
      <c r="BZ153" s="44">
        <v>48</v>
      </c>
      <c r="CA153" s="44">
        <v>16</v>
      </c>
      <c r="CB153" s="44">
        <v>32</v>
      </c>
      <c r="CC153" s="44">
        <v>23</v>
      </c>
      <c r="CD153" s="44">
        <v>1997</v>
      </c>
      <c r="CU153" s="40" t="s">
        <v>803</v>
      </c>
      <c r="CV153" s="40" t="s">
        <v>539</v>
      </c>
      <c r="CW153" s="44">
        <v>0.85185185185185186</v>
      </c>
      <c r="CX153" s="44">
        <v>0.85185185185185186</v>
      </c>
      <c r="CY153" s="44">
        <v>27</v>
      </c>
      <c r="CZ153" s="44">
        <v>2019</v>
      </c>
      <c r="DB153" s="40" t="s">
        <v>432</v>
      </c>
      <c r="DC153" s="40" t="s">
        <v>422</v>
      </c>
      <c r="DD153" s="44">
        <v>18</v>
      </c>
      <c r="DE153" s="44">
        <v>43</v>
      </c>
      <c r="DF153" s="44">
        <v>20</v>
      </c>
      <c r="DG153" s="44">
        <v>2007</v>
      </c>
      <c r="DU153" s="40" t="s">
        <v>1190</v>
      </c>
      <c r="DV153" s="40" t="s">
        <v>1154</v>
      </c>
      <c r="DW153" s="44">
        <v>0.95652173913043481</v>
      </c>
      <c r="DX153" s="44">
        <v>0</v>
      </c>
      <c r="DY153" s="44">
        <v>23</v>
      </c>
      <c r="DZ153" s="44">
        <v>1991</v>
      </c>
      <c r="EB153" s="40" t="s">
        <v>370</v>
      </c>
      <c r="EC153" s="40" t="s">
        <v>308</v>
      </c>
      <c r="ED153" s="44">
        <v>20</v>
      </c>
      <c r="EE153" s="44">
        <v>6</v>
      </c>
      <c r="EF153" s="44">
        <v>17</v>
      </c>
      <c r="EG153" s="44">
        <v>2011</v>
      </c>
      <c r="EU153" s="40" t="s">
        <v>263</v>
      </c>
      <c r="EV153" s="40" t="s">
        <v>252</v>
      </c>
      <c r="EW153" s="44">
        <v>0</v>
      </c>
      <c r="EX153" s="44">
        <v>0.55555555555555558</v>
      </c>
      <c r="EY153" s="44">
        <v>18</v>
      </c>
      <c r="EZ153" s="44">
        <v>2016</v>
      </c>
      <c r="FB153" s="40" t="s">
        <v>371</v>
      </c>
      <c r="FC153" s="40" t="s">
        <v>330</v>
      </c>
      <c r="FD153" s="44"/>
      <c r="FE153" s="44">
        <v>1</v>
      </c>
      <c r="FF153" s="44">
        <v>11</v>
      </c>
      <c r="FG153" s="44">
        <v>2011</v>
      </c>
      <c r="FU153" s="274" t="s">
        <v>1186</v>
      </c>
      <c r="FV153" s="274" t="s">
        <v>1180</v>
      </c>
      <c r="FW153" s="294">
        <v>0.17391304347826086</v>
      </c>
      <c r="FX153" s="281">
        <v>1</v>
      </c>
      <c r="FY153" s="281">
        <v>0.17391304347826086</v>
      </c>
      <c r="FZ153" s="281">
        <v>23</v>
      </c>
      <c r="GA153" s="281">
        <v>1991</v>
      </c>
      <c r="GB153" s="281">
        <v>4</v>
      </c>
      <c r="GC153" s="282">
        <v>23</v>
      </c>
      <c r="IR153" s="40" t="s">
        <v>429</v>
      </c>
      <c r="IS153" s="40" t="s">
        <v>424</v>
      </c>
      <c r="IT153" s="44">
        <v>0.38144329896907214</v>
      </c>
      <c r="IU153" s="44">
        <v>2.1764705882352939</v>
      </c>
      <c r="IV153" s="44">
        <v>5.7058823529411766</v>
      </c>
      <c r="IW153" s="44">
        <v>17</v>
      </c>
      <c r="IX153" s="44">
        <v>2007</v>
      </c>
      <c r="IY153" s="44">
        <v>37</v>
      </c>
      <c r="IZ153" s="44">
        <v>97</v>
      </c>
      <c r="JB153" s="40" t="s">
        <v>332</v>
      </c>
      <c r="JC153" s="40" t="s">
        <v>333</v>
      </c>
      <c r="JD153" s="44">
        <v>0.36666666666666664</v>
      </c>
      <c r="JE153" s="44">
        <v>0.75862068965517238</v>
      </c>
      <c r="JF153" s="44">
        <v>2.0689655172413794</v>
      </c>
      <c r="JG153" s="44">
        <v>2013</v>
      </c>
      <c r="JH153" s="44">
        <v>22</v>
      </c>
      <c r="JI153" s="44">
        <v>60</v>
      </c>
      <c r="JL153" s="40" t="s">
        <v>805</v>
      </c>
      <c r="JM153" s="40" t="s">
        <v>690</v>
      </c>
      <c r="JN153" s="44" t="e">
        <v>#DIV/0!</v>
      </c>
      <c r="JO153" s="44">
        <v>0</v>
      </c>
      <c r="JP153" s="44">
        <v>0</v>
      </c>
      <c r="JQ153" s="44">
        <v>2019</v>
      </c>
      <c r="JR153" s="44">
        <v>18</v>
      </c>
      <c r="JS153" s="44"/>
      <c r="JT153" s="44"/>
      <c r="JV153" s="40" t="s">
        <v>370</v>
      </c>
      <c r="JW153" s="40" t="s">
        <v>308</v>
      </c>
      <c r="JX153" s="44">
        <v>0.40909090909090912</v>
      </c>
      <c r="JY153" s="44">
        <v>0.52941176470588236</v>
      </c>
      <c r="JZ153" s="44">
        <v>1.2941176470588236</v>
      </c>
      <c r="KA153" s="44">
        <v>2011</v>
      </c>
      <c r="KB153" s="44">
        <v>9</v>
      </c>
      <c r="KC153" s="44">
        <v>22</v>
      </c>
    </row>
    <row r="154" spans="1:289" ht="15">
      <c r="A154" s="74" t="s">
        <v>392</v>
      </c>
      <c r="B154" s="74">
        <v>2008</v>
      </c>
      <c r="C154" s="74">
        <v>2009</v>
      </c>
      <c r="D154" s="89" t="str">
        <f t="shared" si="36"/>
        <v>Tyrel Huckins, 2009</v>
      </c>
      <c r="E154" s="89" t="str">
        <f t="shared" si="37"/>
        <v>Tyrel Huckins, 2009-2008</v>
      </c>
      <c r="F154" s="74">
        <v>11</v>
      </c>
      <c r="G154" s="74">
        <v>5</v>
      </c>
      <c r="H154" s="74">
        <v>30</v>
      </c>
      <c r="I154" s="75">
        <f t="shared" si="24"/>
        <v>0.16666666666666666</v>
      </c>
      <c r="J154" s="74">
        <v>9</v>
      </c>
      <c r="K154" s="74">
        <v>38</v>
      </c>
      <c r="L154" s="75">
        <f t="shared" si="25"/>
        <v>0.23684210526315788</v>
      </c>
      <c r="M154" s="74">
        <v>4</v>
      </c>
      <c r="N154" s="74">
        <v>10</v>
      </c>
      <c r="O154" s="75">
        <f t="shared" si="26"/>
        <v>0.4</v>
      </c>
      <c r="P154" s="74">
        <v>37</v>
      </c>
      <c r="Q154" s="74">
        <v>10</v>
      </c>
      <c r="R154" s="74">
        <v>10</v>
      </c>
      <c r="S154" s="74">
        <v>20</v>
      </c>
      <c r="T154" s="74">
        <v>9</v>
      </c>
      <c r="U154" s="74">
        <v>21</v>
      </c>
      <c r="V154" s="74">
        <v>2</v>
      </c>
      <c r="W154" s="74">
        <v>38</v>
      </c>
      <c r="X154" s="74"/>
      <c r="Y154" s="76">
        <f t="shared" si="27"/>
        <v>3.3636363636363638</v>
      </c>
      <c r="Z154" s="76">
        <f t="shared" si="28"/>
        <v>0.90909090909090906</v>
      </c>
      <c r="AA154" s="76">
        <f t="shared" si="29"/>
        <v>0.90909090909090906</v>
      </c>
      <c r="AB154" s="76">
        <f t="shared" si="30"/>
        <v>1.8181818181818181</v>
      </c>
      <c r="AC154" s="76">
        <f t="shared" si="31"/>
        <v>0.81818181818181823</v>
      </c>
      <c r="AD154" s="76">
        <f t="shared" si="32"/>
        <v>1.9090909090909092</v>
      </c>
      <c r="AE154" s="76">
        <f t="shared" si="33"/>
        <v>0.18181818181818182</v>
      </c>
      <c r="AF154" s="76">
        <f t="shared" si="34"/>
        <v>3.4545454545454546</v>
      </c>
      <c r="AG154" s="76">
        <f t="shared" si="35"/>
        <v>0</v>
      </c>
      <c r="AH154" s="69">
        <f t="shared" si="38"/>
        <v>2.7272727272727271</v>
      </c>
      <c r="AI154" s="69">
        <f t="shared" si="39"/>
        <v>0.90909090909090906</v>
      </c>
      <c r="AJ154" s="70">
        <f t="shared" si="40"/>
        <v>0.20588235294117646</v>
      </c>
      <c r="AK154" s="69">
        <f t="shared" si="41"/>
        <v>6.1818181818181817</v>
      </c>
      <c r="AM154" s="40" t="s">
        <v>934</v>
      </c>
      <c r="AN154" s="40" t="s">
        <v>278</v>
      </c>
      <c r="AO154" s="61">
        <v>3.7333333333333334</v>
      </c>
      <c r="AP154" s="62">
        <v>0.45454545454545453</v>
      </c>
      <c r="AQ154" s="62" t="e">
        <v>#DIV/0!</v>
      </c>
      <c r="AR154" s="44">
        <v>30</v>
      </c>
      <c r="AS154" s="44">
        <v>2012</v>
      </c>
      <c r="AU154" s="40" t="s">
        <v>329</v>
      </c>
      <c r="AV154" s="40" t="s">
        <v>330</v>
      </c>
      <c r="AW154" s="44">
        <v>88</v>
      </c>
      <c r="AX154" s="44">
        <v>0.27205882352941174</v>
      </c>
      <c r="AY154" s="44">
        <v>0.27586206896551724</v>
      </c>
      <c r="AZ154" s="44">
        <v>27</v>
      </c>
      <c r="BA154" s="44">
        <v>2013</v>
      </c>
      <c r="BP154" s="40" t="s">
        <v>371</v>
      </c>
      <c r="BQ154" s="40" t="s">
        <v>330</v>
      </c>
      <c r="BR154" s="44">
        <v>2.2727272727272729</v>
      </c>
      <c r="BS154" s="44">
        <v>0.63636363636363635</v>
      </c>
      <c r="BT154" s="44">
        <v>1.6363636363636365</v>
      </c>
      <c r="BU154" s="44">
        <v>11</v>
      </c>
      <c r="BV154" s="44">
        <v>2011</v>
      </c>
      <c r="BX154" s="40" t="s">
        <v>776</v>
      </c>
      <c r="BY154" s="40" t="s">
        <v>131</v>
      </c>
      <c r="BZ154" s="44">
        <v>47</v>
      </c>
      <c r="CA154" s="44">
        <v>15</v>
      </c>
      <c r="CB154" s="44">
        <v>32</v>
      </c>
      <c r="CC154" s="44">
        <v>27</v>
      </c>
      <c r="CD154" s="44">
        <v>2019</v>
      </c>
      <c r="CU154" s="40" t="s">
        <v>1064</v>
      </c>
      <c r="CV154" s="40" t="s">
        <v>1000</v>
      </c>
      <c r="CW154" s="44">
        <v>0.84210526315789469</v>
      </c>
      <c r="CX154" s="44">
        <v>1.7894736842105263</v>
      </c>
      <c r="CY154" s="44">
        <v>19</v>
      </c>
      <c r="CZ154" s="44">
        <v>1995</v>
      </c>
      <c r="DB154" s="40" t="s">
        <v>327</v>
      </c>
      <c r="DC154" s="40" t="s">
        <v>278</v>
      </c>
      <c r="DD154" s="44">
        <v>18</v>
      </c>
      <c r="DE154" s="44">
        <v>22</v>
      </c>
      <c r="DF154" s="44">
        <v>29</v>
      </c>
      <c r="DG154" s="44">
        <v>2013</v>
      </c>
      <c r="DU154" s="40" t="s">
        <v>1033</v>
      </c>
      <c r="DV154" s="40" t="s">
        <v>1001</v>
      </c>
      <c r="DW154" s="44">
        <v>0.95454545454545459</v>
      </c>
      <c r="DX154" s="44">
        <v>0</v>
      </c>
      <c r="DY154" s="44">
        <v>22</v>
      </c>
      <c r="DZ154" s="44">
        <v>1996</v>
      </c>
      <c r="EB154" s="40" t="s">
        <v>938</v>
      </c>
      <c r="EC154" s="40" t="s">
        <v>939</v>
      </c>
      <c r="ED154" s="44">
        <v>20</v>
      </c>
      <c r="EE154" s="44"/>
      <c r="EF154" s="44">
        <v>20</v>
      </c>
      <c r="EG154" s="44">
        <v>1999</v>
      </c>
      <c r="EU154" s="40" t="s">
        <v>1133</v>
      </c>
      <c r="EV154" s="40" t="s">
        <v>1098</v>
      </c>
      <c r="EW154" s="44">
        <v>0</v>
      </c>
      <c r="EX154" s="44">
        <v>0</v>
      </c>
      <c r="EY154" s="44">
        <v>23</v>
      </c>
      <c r="EZ154" s="44">
        <v>1993</v>
      </c>
      <c r="FB154" s="40" t="s">
        <v>1104</v>
      </c>
      <c r="FC154" s="40" t="s">
        <v>1094</v>
      </c>
      <c r="FD154" s="44"/>
      <c r="FE154" s="44"/>
      <c r="FF154" s="44">
        <v>23</v>
      </c>
      <c r="FG154" s="44">
        <v>1994</v>
      </c>
      <c r="FU154" s="274" t="s">
        <v>256</v>
      </c>
      <c r="FV154" s="274" t="s">
        <v>129</v>
      </c>
      <c r="FW154" s="294">
        <v>0.17073170731707318</v>
      </c>
      <c r="FX154" s="281">
        <v>1.5185185185185186</v>
      </c>
      <c r="FY154" s="281">
        <v>0.25925925925925924</v>
      </c>
      <c r="FZ154" s="281">
        <v>27</v>
      </c>
      <c r="GA154" s="281">
        <v>2016</v>
      </c>
      <c r="GB154" s="281">
        <v>7</v>
      </c>
      <c r="GC154" s="282">
        <v>41</v>
      </c>
      <c r="IR154" s="40" t="s">
        <v>1263</v>
      </c>
      <c r="IS154" s="40" t="s">
        <v>1264</v>
      </c>
      <c r="IT154" s="44">
        <v>0.38095238095238093</v>
      </c>
      <c r="IU154" s="44">
        <v>1.2307692307692308</v>
      </c>
      <c r="IV154" s="44">
        <v>3.2307692307692308</v>
      </c>
      <c r="IW154" s="44">
        <v>13</v>
      </c>
      <c r="IX154" s="44">
        <v>2021</v>
      </c>
      <c r="IY154" s="44">
        <v>16</v>
      </c>
      <c r="IZ154" s="44">
        <v>42</v>
      </c>
      <c r="JB154" s="40" t="s">
        <v>450</v>
      </c>
      <c r="JC154" s="40" t="s">
        <v>446</v>
      </c>
      <c r="JD154" s="44">
        <v>0.36666666666666664</v>
      </c>
      <c r="JE154" s="44">
        <v>0.91666666666666663</v>
      </c>
      <c r="JF154" s="44">
        <v>2.5</v>
      </c>
      <c r="JG154" s="44">
        <v>2008</v>
      </c>
      <c r="JH154" s="44">
        <v>22</v>
      </c>
      <c r="JI154" s="44">
        <v>60</v>
      </c>
      <c r="JL154" s="40" t="s">
        <v>936</v>
      </c>
      <c r="JM154" s="40" t="s">
        <v>937</v>
      </c>
      <c r="JN154" s="44">
        <v>0.54838709677419351</v>
      </c>
      <c r="JO154" s="44">
        <v>0.89473684210526316</v>
      </c>
      <c r="JP154" s="44">
        <v>1.631578947368421</v>
      </c>
      <c r="JQ154" s="44">
        <v>1999</v>
      </c>
      <c r="JR154" s="44">
        <v>19</v>
      </c>
      <c r="JS154" s="44">
        <v>17</v>
      </c>
      <c r="JT154" s="44">
        <v>31</v>
      </c>
      <c r="JV154" s="40" t="s">
        <v>1061</v>
      </c>
      <c r="JW154" s="40" t="s">
        <v>1003</v>
      </c>
      <c r="JX154" s="44">
        <v>0.39726027397260272</v>
      </c>
      <c r="JY154" s="44">
        <v>1.3809523809523809</v>
      </c>
      <c r="JZ154" s="44">
        <v>3.4761904761904763</v>
      </c>
      <c r="KA154" s="44">
        <v>1995</v>
      </c>
      <c r="KB154" s="44">
        <v>29</v>
      </c>
      <c r="KC154" s="44">
        <v>73</v>
      </c>
    </row>
    <row r="155" spans="1:289" ht="15">
      <c r="A155" s="74" t="s">
        <v>393</v>
      </c>
      <c r="B155" s="74">
        <v>2008</v>
      </c>
      <c r="C155" s="74">
        <v>2009</v>
      </c>
      <c r="D155" s="89" t="str">
        <f t="shared" si="36"/>
        <v>Hyrum Booth, 2009</v>
      </c>
      <c r="E155" s="89" t="str">
        <f t="shared" si="37"/>
        <v>Hyrum Booth, 2009-2008</v>
      </c>
      <c r="F155" s="74">
        <v>26</v>
      </c>
      <c r="G155" s="74">
        <v>8</v>
      </c>
      <c r="H155" s="74">
        <v>34</v>
      </c>
      <c r="I155" s="75">
        <f t="shared" si="24"/>
        <v>0.23529411764705882</v>
      </c>
      <c r="J155" s="74">
        <v>124</v>
      </c>
      <c r="K155" s="74">
        <v>271</v>
      </c>
      <c r="L155" s="75">
        <f t="shared" si="25"/>
        <v>0.45756457564575648</v>
      </c>
      <c r="M155" s="74">
        <v>107</v>
      </c>
      <c r="N155" s="74">
        <v>145</v>
      </c>
      <c r="O155" s="75">
        <f t="shared" si="26"/>
        <v>0.73793103448275865</v>
      </c>
      <c r="P155" s="74">
        <v>379</v>
      </c>
      <c r="Q155" s="74">
        <v>51</v>
      </c>
      <c r="R155" s="74">
        <v>77</v>
      </c>
      <c r="S155" s="74">
        <v>128</v>
      </c>
      <c r="T155" s="74">
        <v>69</v>
      </c>
      <c r="U155" s="74">
        <v>46</v>
      </c>
      <c r="V155" s="74">
        <v>8</v>
      </c>
      <c r="W155" s="74">
        <v>99</v>
      </c>
      <c r="X155" s="74"/>
      <c r="Y155" s="76">
        <f t="shared" si="27"/>
        <v>14.576923076923077</v>
      </c>
      <c r="Z155" s="76">
        <f t="shared" si="28"/>
        <v>1.9615384615384615</v>
      </c>
      <c r="AA155" s="76">
        <f t="shared" si="29"/>
        <v>2.9615384615384617</v>
      </c>
      <c r="AB155" s="76">
        <f t="shared" si="30"/>
        <v>4.9230769230769234</v>
      </c>
      <c r="AC155" s="76">
        <f t="shared" si="31"/>
        <v>2.6538461538461537</v>
      </c>
      <c r="AD155" s="76">
        <f t="shared" si="32"/>
        <v>1.7692307692307692</v>
      </c>
      <c r="AE155" s="76">
        <f t="shared" si="33"/>
        <v>0.30769230769230771</v>
      </c>
      <c r="AF155" s="76">
        <f t="shared" si="34"/>
        <v>3.8076923076923075</v>
      </c>
      <c r="AG155" s="76">
        <f t="shared" si="35"/>
        <v>0</v>
      </c>
      <c r="AH155" s="69">
        <f t="shared" si="38"/>
        <v>1.3076923076923077</v>
      </c>
      <c r="AI155" s="69">
        <f t="shared" si="39"/>
        <v>5.5769230769230766</v>
      </c>
      <c r="AJ155" s="70">
        <f t="shared" si="40"/>
        <v>0.43278688524590164</v>
      </c>
      <c r="AK155" s="69">
        <f t="shared" si="41"/>
        <v>11.73076923076923</v>
      </c>
      <c r="AM155" s="40" t="s">
        <v>1212</v>
      </c>
      <c r="AN155" s="40" t="s">
        <v>735</v>
      </c>
      <c r="AO155" s="61">
        <v>3.64</v>
      </c>
      <c r="AP155" s="62">
        <v>0.42528735632183906</v>
      </c>
      <c r="AQ155" s="62">
        <v>0.5714285714285714</v>
      </c>
      <c r="AR155" s="44">
        <v>25</v>
      </c>
      <c r="AS155" s="44">
        <v>2020</v>
      </c>
      <c r="AU155" s="40" t="s">
        <v>310</v>
      </c>
      <c r="AV155" s="40" t="s">
        <v>250</v>
      </c>
      <c r="AW155" s="44">
        <v>88</v>
      </c>
      <c r="AX155" s="44">
        <v>0.29166666666666669</v>
      </c>
      <c r="AY155" s="44">
        <v>0.29310344827586204</v>
      </c>
      <c r="AZ155" s="44">
        <v>30</v>
      </c>
      <c r="BA155" s="44">
        <v>2014</v>
      </c>
      <c r="BP155" s="40" t="s">
        <v>1220</v>
      </c>
      <c r="BQ155" s="40" t="s">
        <v>1214</v>
      </c>
      <c r="BR155" s="44">
        <v>2.2272727272727271</v>
      </c>
      <c r="BS155" s="44">
        <v>0.59090909090909094</v>
      </c>
      <c r="BT155" s="44">
        <v>1.6363636363636365</v>
      </c>
      <c r="BU155" s="44">
        <v>22</v>
      </c>
      <c r="BV155" s="44">
        <v>2020</v>
      </c>
      <c r="BX155" s="40" t="s">
        <v>368</v>
      </c>
      <c r="BY155" s="40" t="s">
        <v>325</v>
      </c>
      <c r="BZ155" s="44">
        <v>47</v>
      </c>
      <c r="CA155" s="44">
        <v>14</v>
      </c>
      <c r="CB155" s="44">
        <v>33</v>
      </c>
      <c r="CC155" s="44">
        <v>17</v>
      </c>
      <c r="CD155" s="44">
        <v>2011</v>
      </c>
      <c r="CU155" s="40" t="s">
        <v>481</v>
      </c>
      <c r="CV155" s="40" t="s">
        <v>464</v>
      </c>
      <c r="CW155" s="44">
        <v>0.84</v>
      </c>
      <c r="CX155" s="44">
        <v>2.04</v>
      </c>
      <c r="CY155" s="44">
        <v>25</v>
      </c>
      <c r="CZ155" s="44">
        <v>2008</v>
      </c>
      <c r="DB155" s="40" t="s">
        <v>1246</v>
      </c>
      <c r="DC155" s="40" t="s">
        <v>792</v>
      </c>
      <c r="DD155" s="44">
        <v>17</v>
      </c>
      <c r="DE155" s="44">
        <v>32</v>
      </c>
      <c r="DF155" s="44">
        <v>21</v>
      </c>
      <c r="DG155" s="44">
        <v>2021</v>
      </c>
      <c r="DU155" s="40" t="s">
        <v>922</v>
      </c>
      <c r="DV155" s="40" t="s">
        <v>923</v>
      </c>
      <c r="DW155" s="44">
        <v>0.95</v>
      </c>
      <c r="DX155" s="44">
        <v>0</v>
      </c>
      <c r="DY155" s="44">
        <v>20</v>
      </c>
      <c r="DZ155" s="44">
        <v>1999</v>
      </c>
      <c r="EB155" s="40" t="s">
        <v>1163</v>
      </c>
      <c r="EC155" s="40" t="s">
        <v>1156</v>
      </c>
      <c r="ED155" s="44">
        <v>19</v>
      </c>
      <c r="EE155" s="44"/>
      <c r="EF155" s="44">
        <v>21</v>
      </c>
      <c r="EG155" s="44">
        <v>1992</v>
      </c>
      <c r="EU155" s="40" t="s">
        <v>704</v>
      </c>
      <c r="EV155" s="40" t="s">
        <v>684</v>
      </c>
      <c r="EW155" s="44">
        <v>0</v>
      </c>
      <c r="EX155" s="44">
        <v>0.5</v>
      </c>
      <c r="EY155" s="44">
        <v>12</v>
      </c>
      <c r="EZ155" s="44">
        <v>2014</v>
      </c>
      <c r="FB155" s="40" t="s">
        <v>704</v>
      </c>
      <c r="FC155" s="40" t="s">
        <v>684</v>
      </c>
      <c r="FD155" s="44">
        <v>0</v>
      </c>
      <c r="FE155" s="44">
        <v>6</v>
      </c>
      <c r="FF155" s="44">
        <v>12</v>
      </c>
      <c r="FG155" s="44">
        <v>2014</v>
      </c>
      <c r="FU155" s="274" t="s">
        <v>1231</v>
      </c>
      <c r="FV155" s="274" t="s">
        <v>793</v>
      </c>
      <c r="FW155" s="294">
        <v>0.16666666666666666</v>
      </c>
      <c r="FX155" s="281">
        <v>0.31578947368421051</v>
      </c>
      <c r="FY155" s="281">
        <v>5.2631578947368418E-2</v>
      </c>
      <c r="FZ155" s="281">
        <v>19</v>
      </c>
      <c r="GA155" s="281">
        <v>2020</v>
      </c>
      <c r="GB155" s="281">
        <v>1</v>
      </c>
      <c r="GC155" s="282">
        <v>6</v>
      </c>
      <c r="IR155" s="40" t="s">
        <v>1061</v>
      </c>
      <c r="IS155" s="40" t="s">
        <v>1003</v>
      </c>
      <c r="IT155" s="44">
        <v>0.38071065989847713</v>
      </c>
      <c r="IU155" s="44">
        <v>3.5714285714285716</v>
      </c>
      <c r="IV155" s="44">
        <v>9.3809523809523814</v>
      </c>
      <c r="IW155" s="44">
        <v>21</v>
      </c>
      <c r="IX155" s="44">
        <v>1995</v>
      </c>
      <c r="IY155" s="44">
        <v>75</v>
      </c>
      <c r="IZ155" s="44">
        <v>197</v>
      </c>
      <c r="JB155" s="40" t="s">
        <v>1343</v>
      </c>
      <c r="JC155" s="40" t="s">
        <v>1293</v>
      </c>
      <c r="JD155" s="44">
        <v>0.36653386454183268</v>
      </c>
      <c r="JE155" s="44">
        <v>3.5384615384615383</v>
      </c>
      <c r="JF155" s="44">
        <v>9.6538461538461533</v>
      </c>
      <c r="JG155" s="44">
        <v>2023</v>
      </c>
      <c r="JH155" s="44">
        <v>92</v>
      </c>
      <c r="JI155" s="44">
        <v>251</v>
      </c>
      <c r="JL155" s="40" t="s">
        <v>918</v>
      </c>
      <c r="JM155" s="40" t="s">
        <v>919</v>
      </c>
      <c r="JN155" s="44">
        <v>0.44</v>
      </c>
      <c r="JO155" s="44">
        <v>0.55000000000000004</v>
      </c>
      <c r="JP155" s="44">
        <v>1.25</v>
      </c>
      <c r="JQ155" s="44">
        <v>1999</v>
      </c>
      <c r="JR155" s="44">
        <v>20</v>
      </c>
      <c r="JS155" s="44">
        <v>11</v>
      </c>
      <c r="JT155" s="44">
        <v>25</v>
      </c>
      <c r="JV155" s="40" t="s">
        <v>477</v>
      </c>
      <c r="JW155" s="40" t="s">
        <v>464</v>
      </c>
      <c r="JX155" s="44">
        <v>0.39393939393939392</v>
      </c>
      <c r="JY155" s="44">
        <v>0.76470588235294112</v>
      </c>
      <c r="JZ155" s="44">
        <v>1.9411764705882353</v>
      </c>
      <c r="KA155" s="44">
        <v>2009</v>
      </c>
      <c r="KB155" s="44">
        <v>13</v>
      </c>
      <c r="KC155" s="44">
        <v>33</v>
      </c>
    </row>
    <row r="156" spans="1:289" ht="15">
      <c r="A156" s="74" t="s">
        <v>377</v>
      </c>
      <c r="B156" s="74">
        <v>2008</v>
      </c>
      <c r="C156" s="74">
        <v>2009</v>
      </c>
      <c r="D156" s="89" t="str">
        <f t="shared" si="36"/>
        <v>Matt Lougee, 2009</v>
      </c>
      <c r="E156" s="89" t="str">
        <f t="shared" si="37"/>
        <v>Matt Lougee, 2009-2008</v>
      </c>
      <c r="F156" s="74">
        <v>22</v>
      </c>
      <c r="G156" s="74">
        <v>29</v>
      </c>
      <c r="H156" s="74">
        <v>89</v>
      </c>
      <c r="I156" s="75">
        <f t="shared" si="24"/>
        <v>0.3258426966292135</v>
      </c>
      <c r="J156" s="74">
        <v>67</v>
      </c>
      <c r="K156" s="74">
        <v>172</v>
      </c>
      <c r="L156" s="75">
        <f t="shared" si="25"/>
        <v>0.38953488372093026</v>
      </c>
      <c r="M156" s="74">
        <v>68</v>
      </c>
      <c r="N156" s="74">
        <v>97</v>
      </c>
      <c r="O156" s="75">
        <f t="shared" si="26"/>
        <v>0.7010309278350515</v>
      </c>
      <c r="P156" s="74">
        <v>289</v>
      </c>
      <c r="Q156" s="74">
        <v>21</v>
      </c>
      <c r="R156" s="74">
        <v>99</v>
      </c>
      <c r="S156" s="74">
        <v>120</v>
      </c>
      <c r="T156" s="74">
        <v>38</v>
      </c>
      <c r="U156" s="74">
        <v>47</v>
      </c>
      <c r="V156" s="74">
        <v>7</v>
      </c>
      <c r="W156" s="74">
        <v>72</v>
      </c>
      <c r="X156" s="74"/>
      <c r="Y156" s="76">
        <f t="shared" si="27"/>
        <v>13.136363636363637</v>
      </c>
      <c r="Z156" s="76">
        <f t="shared" si="28"/>
        <v>0.95454545454545459</v>
      </c>
      <c r="AA156" s="76">
        <f t="shared" si="29"/>
        <v>4.5</v>
      </c>
      <c r="AB156" s="76">
        <f t="shared" si="30"/>
        <v>5.4545454545454541</v>
      </c>
      <c r="AC156" s="76">
        <f t="shared" si="31"/>
        <v>1.7272727272727273</v>
      </c>
      <c r="AD156" s="76">
        <f t="shared" si="32"/>
        <v>2.1363636363636362</v>
      </c>
      <c r="AE156" s="76">
        <f t="shared" si="33"/>
        <v>0.31818181818181818</v>
      </c>
      <c r="AF156" s="76">
        <f t="shared" si="34"/>
        <v>3.2727272727272729</v>
      </c>
      <c r="AG156" s="76">
        <f t="shared" si="35"/>
        <v>0</v>
      </c>
      <c r="AH156" s="69">
        <f t="shared" si="38"/>
        <v>4.0454545454545459</v>
      </c>
      <c r="AI156" s="69">
        <f t="shared" si="39"/>
        <v>4.4090909090909092</v>
      </c>
      <c r="AJ156" s="70">
        <f t="shared" si="40"/>
        <v>0.36781609195402298</v>
      </c>
      <c r="AK156" s="69">
        <f t="shared" si="41"/>
        <v>11.863636363636363</v>
      </c>
      <c r="AM156" s="40" t="s">
        <v>938</v>
      </c>
      <c r="AN156" s="40" t="s">
        <v>939</v>
      </c>
      <c r="AO156" s="61">
        <v>3.55</v>
      </c>
      <c r="AP156" s="62">
        <v>0.20481927710843373</v>
      </c>
      <c r="AQ156" s="62">
        <v>0.65384615384615385</v>
      </c>
      <c r="AR156" s="44">
        <v>20</v>
      </c>
      <c r="AS156" s="44">
        <v>1999</v>
      </c>
      <c r="AU156" s="40" t="s">
        <v>369</v>
      </c>
      <c r="AV156" s="40" t="s">
        <v>325</v>
      </c>
      <c r="AW156" s="44">
        <v>79</v>
      </c>
      <c r="AX156" s="44">
        <v>0.375</v>
      </c>
      <c r="AY156" s="44">
        <v>0.66666666666666663</v>
      </c>
      <c r="AZ156" s="44">
        <v>17</v>
      </c>
      <c r="BA156" s="44">
        <v>2010</v>
      </c>
      <c r="BP156" s="40" t="s">
        <v>478</v>
      </c>
      <c r="BQ156" s="40" t="s">
        <v>468</v>
      </c>
      <c r="BR156" s="44">
        <v>2.2083333333333335</v>
      </c>
      <c r="BS156" s="44">
        <v>0.58333333333333337</v>
      </c>
      <c r="BT156" s="44">
        <v>1.625</v>
      </c>
      <c r="BU156" s="44">
        <v>24</v>
      </c>
      <c r="BV156" s="44">
        <v>2008</v>
      </c>
      <c r="BX156" s="40" t="s">
        <v>1213</v>
      </c>
      <c r="BY156" s="40" t="s">
        <v>536</v>
      </c>
      <c r="BZ156" s="44">
        <v>47</v>
      </c>
      <c r="CA156" s="44">
        <v>21</v>
      </c>
      <c r="CB156" s="44">
        <v>26</v>
      </c>
      <c r="CC156" s="44">
        <v>24</v>
      </c>
      <c r="CD156" s="44">
        <v>2020</v>
      </c>
      <c r="CU156" s="40" t="s">
        <v>1213</v>
      </c>
      <c r="CV156" s="40" t="s">
        <v>536</v>
      </c>
      <c r="CW156" s="44">
        <v>0.83333333333333337</v>
      </c>
      <c r="CX156" s="44">
        <v>0.70833333333333337</v>
      </c>
      <c r="CY156" s="44">
        <v>24</v>
      </c>
      <c r="CZ156" s="44">
        <v>2020</v>
      </c>
      <c r="DB156" s="40" t="s">
        <v>1064</v>
      </c>
      <c r="DC156" s="40" t="s">
        <v>1000</v>
      </c>
      <c r="DD156" s="44">
        <v>16</v>
      </c>
      <c r="DE156" s="44">
        <v>34</v>
      </c>
      <c r="DF156" s="44">
        <v>19</v>
      </c>
      <c r="DG156" s="44">
        <v>1995</v>
      </c>
      <c r="DU156" s="40" t="s">
        <v>429</v>
      </c>
      <c r="DV156" s="40" t="s">
        <v>424</v>
      </c>
      <c r="DW156" s="44">
        <v>0.94117647058823528</v>
      </c>
      <c r="DX156" s="44">
        <v>0</v>
      </c>
      <c r="DY156" s="44">
        <v>17</v>
      </c>
      <c r="DZ156" s="44">
        <v>2007</v>
      </c>
      <c r="EB156" s="40" t="s">
        <v>922</v>
      </c>
      <c r="EC156" s="40" t="s">
        <v>923</v>
      </c>
      <c r="ED156" s="44">
        <v>19</v>
      </c>
      <c r="EE156" s="44"/>
      <c r="EF156" s="44">
        <v>20</v>
      </c>
      <c r="EG156" s="44">
        <v>1999</v>
      </c>
      <c r="EU156" s="40" t="s">
        <v>1129</v>
      </c>
      <c r="EV156" s="40" t="s">
        <v>1126</v>
      </c>
      <c r="EW156" s="44">
        <v>0</v>
      </c>
      <c r="EX156" s="44">
        <v>0</v>
      </c>
      <c r="EY156" s="44">
        <v>22</v>
      </c>
      <c r="EZ156" s="44">
        <v>1993</v>
      </c>
      <c r="FB156" s="40" t="s">
        <v>1133</v>
      </c>
      <c r="FC156" s="40" t="s">
        <v>1098</v>
      </c>
      <c r="FD156" s="44"/>
      <c r="FE156" s="44"/>
      <c r="FF156" s="44">
        <v>23</v>
      </c>
      <c r="FG156" s="44">
        <v>1993</v>
      </c>
      <c r="FU156" s="274" t="s">
        <v>482</v>
      </c>
      <c r="FV156" s="274" t="s">
        <v>470</v>
      </c>
      <c r="FW156" s="294">
        <v>0.16666666666666666</v>
      </c>
      <c r="FX156" s="281">
        <v>2.7272727272727271</v>
      </c>
      <c r="FY156" s="281">
        <v>0.45454545454545453</v>
      </c>
      <c r="FZ156" s="281">
        <v>11</v>
      </c>
      <c r="GA156" s="281">
        <v>2008</v>
      </c>
      <c r="GB156" s="281">
        <v>5</v>
      </c>
      <c r="GC156" s="282">
        <v>30</v>
      </c>
      <c r="IR156" s="40" t="s">
        <v>257</v>
      </c>
      <c r="IS156" s="40" t="s">
        <v>131</v>
      </c>
      <c r="IT156" s="44">
        <v>0.38068181818181818</v>
      </c>
      <c r="IU156" s="44">
        <v>2.4814814814814814</v>
      </c>
      <c r="IV156" s="44">
        <v>6.5185185185185182</v>
      </c>
      <c r="IW156" s="44">
        <v>27</v>
      </c>
      <c r="IX156" s="44">
        <v>2016</v>
      </c>
      <c r="IY156" s="44">
        <v>67</v>
      </c>
      <c r="IZ156" s="44">
        <v>176</v>
      </c>
      <c r="JB156" s="40" t="s">
        <v>1066</v>
      </c>
      <c r="JC156" s="40" t="s">
        <v>1067</v>
      </c>
      <c r="JD156" s="44">
        <v>0.36486486486486486</v>
      </c>
      <c r="JE156" s="44">
        <v>2.25</v>
      </c>
      <c r="JF156" s="44">
        <v>6.166666666666667</v>
      </c>
      <c r="JG156" s="44">
        <v>1995</v>
      </c>
      <c r="JH156" s="44">
        <v>27</v>
      </c>
      <c r="JI156" s="44">
        <v>74</v>
      </c>
      <c r="JL156" s="40" t="s">
        <v>920</v>
      </c>
      <c r="JM156" s="40" t="s">
        <v>921</v>
      </c>
      <c r="JN156" s="44">
        <v>0.6333333333333333</v>
      </c>
      <c r="JO156" s="44">
        <v>3</v>
      </c>
      <c r="JP156" s="44">
        <v>4.7368421052631575</v>
      </c>
      <c r="JQ156" s="44">
        <v>1999</v>
      </c>
      <c r="JR156" s="44">
        <v>19</v>
      </c>
      <c r="JS156" s="44">
        <v>57</v>
      </c>
      <c r="JT156" s="44">
        <v>90</v>
      </c>
      <c r="JV156" s="40" t="s">
        <v>284</v>
      </c>
      <c r="JW156" s="40" t="s">
        <v>130</v>
      </c>
      <c r="JX156" s="44">
        <v>0.38823529411764707</v>
      </c>
      <c r="JY156" s="44">
        <v>1.2222222222222223</v>
      </c>
      <c r="JZ156" s="44">
        <v>3.1481481481481484</v>
      </c>
      <c r="KA156" s="44">
        <v>2015</v>
      </c>
      <c r="KB156" s="44">
        <v>33</v>
      </c>
      <c r="KC156" s="44">
        <v>85</v>
      </c>
    </row>
    <row r="157" spans="1:289" ht="15">
      <c r="A157" s="74" t="s">
        <v>378</v>
      </c>
      <c r="B157" s="74">
        <v>2008</v>
      </c>
      <c r="C157" s="74">
        <v>2009</v>
      </c>
      <c r="D157" s="89" t="str">
        <f t="shared" si="36"/>
        <v>Mark Himle, 2009</v>
      </c>
      <c r="E157" s="89" t="str">
        <f t="shared" si="37"/>
        <v>Mark Himle, 2009-2008</v>
      </c>
      <c r="F157" s="74">
        <v>26</v>
      </c>
      <c r="G157" s="74"/>
      <c r="H157" s="74">
        <v>1</v>
      </c>
      <c r="I157" s="75">
        <f t="shared" si="24"/>
        <v>0</v>
      </c>
      <c r="J157" s="74">
        <v>38</v>
      </c>
      <c r="K157" s="74">
        <v>123</v>
      </c>
      <c r="L157" s="75">
        <f t="shared" si="25"/>
        <v>0.30894308943089432</v>
      </c>
      <c r="M157" s="74">
        <v>13</v>
      </c>
      <c r="N157" s="74">
        <v>36</v>
      </c>
      <c r="O157" s="75">
        <f t="shared" si="26"/>
        <v>0.3611111111111111</v>
      </c>
      <c r="P157" s="74">
        <v>89</v>
      </c>
      <c r="Q157" s="74">
        <v>62</v>
      </c>
      <c r="R157" s="74">
        <v>95</v>
      </c>
      <c r="S157" s="74">
        <v>157</v>
      </c>
      <c r="T157" s="74">
        <v>6</v>
      </c>
      <c r="U157" s="74">
        <v>37</v>
      </c>
      <c r="V157" s="74">
        <v>11</v>
      </c>
      <c r="W157" s="74">
        <v>32</v>
      </c>
      <c r="X157" s="74"/>
      <c r="Y157" s="76">
        <f t="shared" si="27"/>
        <v>3.4230769230769229</v>
      </c>
      <c r="Z157" s="76">
        <f t="shared" si="28"/>
        <v>2.3846153846153846</v>
      </c>
      <c r="AA157" s="76">
        <f t="shared" si="29"/>
        <v>3.6538461538461537</v>
      </c>
      <c r="AB157" s="76">
        <f t="shared" si="30"/>
        <v>6.0384615384615383</v>
      </c>
      <c r="AC157" s="76">
        <f t="shared" si="31"/>
        <v>0.23076923076923078</v>
      </c>
      <c r="AD157" s="76">
        <f t="shared" si="32"/>
        <v>1.4230769230769231</v>
      </c>
      <c r="AE157" s="76">
        <f t="shared" si="33"/>
        <v>0.42307692307692307</v>
      </c>
      <c r="AF157" s="76">
        <f t="shared" si="34"/>
        <v>1.2307692307692308</v>
      </c>
      <c r="AG157" s="76">
        <f t="shared" si="35"/>
        <v>0</v>
      </c>
      <c r="AH157" s="69">
        <f t="shared" si="38"/>
        <v>3.8461538461538464E-2</v>
      </c>
      <c r="AI157" s="69">
        <f t="shared" si="39"/>
        <v>1.3846153846153846</v>
      </c>
      <c r="AJ157" s="70">
        <f t="shared" si="40"/>
        <v>0.30645161290322581</v>
      </c>
      <c r="AK157" s="69">
        <f t="shared" si="41"/>
        <v>4.7692307692307692</v>
      </c>
      <c r="AM157" s="40" t="s">
        <v>1062</v>
      </c>
      <c r="AN157" s="40" t="s">
        <v>1002</v>
      </c>
      <c r="AO157" s="61">
        <v>3.5294117647058822</v>
      </c>
      <c r="AP157" s="62">
        <v>0.40350877192982454</v>
      </c>
      <c r="AQ157" s="62">
        <v>0.61111111111111116</v>
      </c>
      <c r="AR157" s="44">
        <v>17</v>
      </c>
      <c r="AS157" s="44">
        <v>1995</v>
      </c>
      <c r="AU157" s="40" t="s">
        <v>1013</v>
      </c>
      <c r="AV157" s="40" t="s">
        <v>998</v>
      </c>
      <c r="AW157" s="44">
        <v>76</v>
      </c>
      <c r="AX157" s="44">
        <v>0.27777777777777779</v>
      </c>
      <c r="AY157" s="44">
        <v>0.72727272727272729</v>
      </c>
      <c r="AZ157" s="44">
        <v>15</v>
      </c>
      <c r="BA157" s="44">
        <v>1997</v>
      </c>
      <c r="BP157" s="40" t="s">
        <v>442</v>
      </c>
      <c r="BQ157" s="40" t="s">
        <v>436</v>
      </c>
      <c r="BR157" s="44">
        <v>2.1666666666666665</v>
      </c>
      <c r="BS157" s="44">
        <v>0.70833333333333337</v>
      </c>
      <c r="BT157" s="44">
        <v>1.4583333333333333</v>
      </c>
      <c r="BU157" s="44">
        <v>24</v>
      </c>
      <c r="BV157" s="44">
        <v>2007</v>
      </c>
      <c r="BX157" s="40" t="s">
        <v>1064</v>
      </c>
      <c r="BY157" s="40" t="s">
        <v>1000</v>
      </c>
      <c r="BZ157" s="44">
        <v>46</v>
      </c>
      <c r="CA157" s="44">
        <v>16</v>
      </c>
      <c r="CB157" s="44">
        <v>30</v>
      </c>
      <c r="CC157" s="44">
        <v>19</v>
      </c>
      <c r="CD157" s="44">
        <v>1995</v>
      </c>
      <c r="CU157" s="40" t="s">
        <v>332</v>
      </c>
      <c r="CV157" s="40" t="s">
        <v>333</v>
      </c>
      <c r="CW157" s="44">
        <v>0.82758620689655171</v>
      </c>
      <c r="CX157" s="44">
        <v>1.6206896551724137</v>
      </c>
      <c r="CY157" s="44">
        <v>29</v>
      </c>
      <c r="CZ157" s="44">
        <v>2013</v>
      </c>
      <c r="DB157" s="40" t="s">
        <v>924</v>
      </c>
      <c r="DC157" s="40" t="s">
        <v>925</v>
      </c>
      <c r="DD157" s="44">
        <v>16</v>
      </c>
      <c r="DE157" s="44">
        <v>24</v>
      </c>
      <c r="DF157" s="44">
        <v>20</v>
      </c>
      <c r="DG157" s="44">
        <v>1999</v>
      </c>
      <c r="DU157" s="40" t="s">
        <v>481</v>
      </c>
      <c r="DV157" s="40" t="s">
        <v>464</v>
      </c>
      <c r="DW157" s="44">
        <v>0.92</v>
      </c>
      <c r="DX157" s="44">
        <v>0</v>
      </c>
      <c r="DY157" s="44">
        <v>25</v>
      </c>
      <c r="DZ157" s="44">
        <v>2008</v>
      </c>
      <c r="EB157" s="40" t="s">
        <v>1263</v>
      </c>
      <c r="EC157" s="40" t="s">
        <v>1264</v>
      </c>
      <c r="ED157" s="44">
        <v>19</v>
      </c>
      <c r="EE157" s="44">
        <v>7</v>
      </c>
      <c r="EF157" s="44">
        <v>13</v>
      </c>
      <c r="EG157" s="44">
        <v>2021</v>
      </c>
      <c r="EU157" s="40" t="s">
        <v>705</v>
      </c>
      <c r="EV157" s="40" t="s">
        <v>684</v>
      </c>
      <c r="EW157" s="44">
        <v>0</v>
      </c>
      <c r="EX157" s="44">
        <v>0.14285714285714285</v>
      </c>
      <c r="EY157" s="44">
        <v>14</v>
      </c>
      <c r="EZ157" s="44">
        <v>2013</v>
      </c>
      <c r="FB157" s="40" t="s">
        <v>705</v>
      </c>
      <c r="FC157" s="40" t="s">
        <v>684</v>
      </c>
      <c r="FD157" s="44">
        <v>0</v>
      </c>
      <c r="FE157" s="44">
        <v>2</v>
      </c>
      <c r="FF157" s="44">
        <v>14</v>
      </c>
      <c r="FG157" s="44">
        <v>2013</v>
      </c>
      <c r="FU157" s="274" t="s">
        <v>1233</v>
      </c>
      <c r="FV157" s="274" t="s">
        <v>753</v>
      </c>
      <c r="FW157" s="294">
        <v>0.16666666666666666</v>
      </c>
      <c r="FX157" s="281">
        <v>0.35294117647058826</v>
      </c>
      <c r="FY157" s="281">
        <v>5.8823529411764705E-2</v>
      </c>
      <c r="FZ157" s="281">
        <v>17</v>
      </c>
      <c r="GA157" s="281">
        <v>2020</v>
      </c>
      <c r="GB157" s="281">
        <v>1</v>
      </c>
      <c r="GC157" s="282">
        <v>6</v>
      </c>
      <c r="IR157" s="40" t="s">
        <v>1040</v>
      </c>
      <c r="IS157" s="40" t="s">
        <v>1031</v>
      </c>
      <c r="IT157" s="44">
        <v>0.38</v>
      </c>
      <c r="IU157" s="44">
        <v>1.7272727272727273</v>
      </c>
      <c r="IV157" s="44">
        <v>4.5454545454545459</v>
      </c>
      <c r="IW157" s="44">
        <v>22</v>
      </c>
      <c r="IX157" s="44">
        <v>1996</v>
      </c>
      <c r="IY157" s="44">
        <v>38</v>
      </c>
      <c r="IZ157" s="44">
        <v>100</v>
      </c>
      <c r="JB157" s="40" t="s">
        <v>370</v>
      </c>
      <c r="JC157" s="40" t="s">
        <v>308</v>
      </c>
      <c r="JD157" s="44">
        <v>0.36458333333333331</v>
      </c>
      <c r="JE157" s="44">
        <v>2.0588235294117645</v>
      </c>
      <c r="JF157" s="44">
        <v>5.6470588235294121</v>
      </c>
      <c r="JG157" s="44">
        <v>2011</v>
      </c>
      <c r="JH157" s="44">
        <v>35</v>
      </c>
      <c r="JI157" s="44">
        <v>96</v>
      </c>
      <c r="JL157" s="40" t="s">
        <v>938</v>
      </c>
      <c r="JM157" s="40" t="s">
        <v>939</v>
      </c>
      <c r="JN157" s="44">
        <v>0.65384615384615385</v>
      </c>
      <c r="JO157" s="44">
        <v>1.7</v>
      </c>
      <c r="JP157" s="44">
        <v>2.6</v>
      </c>
      <c r="JQ157" s="44">
        <v>1999</v>
      </c>
      <c r="JR157" s="44">
        <v>20</v>
      </c>
      <c r="JS157" s="44">
        <v>34</v>
      </c>
      <c r="JT157" s="44">
        <v>52</v>
      </c>
      <c r="JV157" s="40" t="s">
        <v>346</v>
      </c>
      <c r="JW157" s="40" t="s">
        <v>345</v>
      </c>
      <c r="JX157" s="44">
        <v>0.38805970149253732</v>
      </c>
      <c r="JY157" s="44">
        <v>0.89655172413793105</v>
      </c>
      <c r="JZ157" s="44">
        <v>2.3103448275862069</v>
      </c>
      <c r="KA157" s="44">
        <v>2013</v>
      </c>
      <c r="KB157" s="44">
        <v>26</v>
      </c>
      <c r="KC157" s="44">
        <v>67</v>
      </c>
    </row>
    <row r="158" spans="1:289" ht="15">
      <c r="A158" s="74" t="s">
        <v>394</v>
      </c>
      <c r="B158" s="74">
        <v>2008</v>
      </c>
      <c r="C158" s="74">
        <v>2011</v>
      </c>
      <c r="D158" s="89" t="str">
        <f t="shared" si="36"/>
        <v>Derek Lougee, 2011</v>
      </c>
      <c r="E158" s="89" t="str">
        <f t="shared" si="37"/>
        <v>Derek Lougee, 2011-2008</v>
      </c>
      <c r="F158" s="74">
        <v>25</v>
      </c>
      <c r="G158" s="74">
        <v>41</v>
      </c>
      <c r="H158" s="74">
        <v>123</v>
      </c>
      <c r="I158" s="75">
        <f t="shared" si="24"/>
        <v>0.33333333333333331</v>
      </c>
      <c r="J158" s="74">
        <v>13</v>
      </c>
      <c r="K158" s="74">
        <v>71</v>
      </c>
      <c r="L158" s="75">
        <f t="shared" si="25"/>
        <v>0.18309859154929578</v>
      </c>
      <c r="M158" s="74">
        <v>19</v>
      </c>
      <c r="N158" s="74">
        <v>29</v>
      </c>
      <c r="O158" s="75">
        <f t="shared" si="26"/>
        <v>0.65517241379310343</v>
      </c>
      <c r="P158" s="74">
        <v>168</v>
      </c>
      <c r="Q158" s="74">
        <v>5</v>
      </c>
      <c r="R158" s="74">
        <v>29</v>
      </c>
      <c r="S158" s="74">
        <v>34</v>
      </c>
      <c r="T158" s="74">
        <v>21</v>
      </c>
      <c r="U158" s="74">
        <v>23</v>
      </c>
      <c r="V158" s="74">
        <v>6</v>
      </c>
      <c r="W158" s="74">
        <v>51</v>
      </c>
      <c r="X158" s="74"/>
      <c r="Y158" s="76">
        <f t="shared" si="27"/>
        <v>6.72</v>
      </c>
      <c r="Z158" s="76">
        <f t="shared" si="28"/>
        <v>0.2</v>
      </c>
      <c r="AA158" s="76">
        <f t="shared" si="29"/>
        <v>1.1599999999999999</v>
      </c>
      <c r="AB158" s="76">
        <f t="shared" si="30"/>
        <v>1.36</v>
      </c>
      <c r="AC158" s="76">
        <f t="shared" si="31"/>
        <v>0.84</v>
      </c>
      <c r="AD158" s="76">
        <f t="shared" si="32"/>
        <v>0.92</v>
      </c>
      <c r="AE158" s="76">
        <f t="shared" si="33"/>
        <v>0.24</v>
      </c>
      <c r="AF158" s="76">
        <f t="shared" si="34"/>
        <v>2.04</v>
      </c>
      <c r="AG158" s="76">
        <f t="shared" si="35"/>
        <v>0</v>
      </c>
      <c r="AH158" s="69">
        <f t="shared" si="38"/>
        <v>4.92</v>
      </c>
      <c r="AI158" s="69">
        <f t="shared" si="39"/>
        <v>1.1599999999999999</v>
      </c>
      <c r="AJ158" s="70">
        <f t="shared" si="40"/>
        <v>0.27835051546391754</v>
      </c>
      <c r="AK158" s="69">
        <f t="shared" si="41"/>
        <v>7.76</v>
      </c>
      <c r="AM158" s="40" t="s">
        <v>741</v>
      </c>
      <c r="AN158" s="40" t="s">
        <v>733</v>
      </c>
      <c r="AO158" s="61">
        <v>3.5</v>
      </c>
      <c r="AP158" s="62">
        <v>0.35227272727272729</v>
      </c>
      <c r="AQ158" s="62">
        <v>0.64864864864864868</v>
      </c>
      <c r="AR158" s="44">
        <v>28</v>
      </c>
      <c r="AS158" s="44">
        <v>2018</v>
      </c>
      <c r="AU158" s="40" t="s">
        <v>929</v>
      </c>
      <c r="AV158" s="40" t="s">
        <v>279</v>
      </c>
      <c r="AW158" s="44">
        <v>74</v>
      </c>
      <c r="AX158" s="44">
        <v>0.75</v>
      </c>
      <c r="AY158" s="44" t="e">
        <v>#DIV/0!</v>
      </c>
      <c r="AZ158" s="44">
        <v>30</v>
      </c>
      <c r="BA158" s="44">
        <v>2012</v>
      </c>
      <c r="BP158" s="40" t="s">
        <v>1231</v>
      </c>
      <c r="BQ158" s="40" t="s">
        <v>793</v>
      </c>
      <c r="BR158" s="44">
        <v>2.1578947368421053</v>
      </c>
      <c r="BS158" s="44">
        <v>1</v>
      </c>
      <c r="BT158" s="44">
        <v>1.1578947368421053</v>
      </c>
      <c r="BU158" s="44">
        <v>19</v>
      </c>
      <c r="BV158" s="44">
        <v>2020</v>
      </c>
      <c r="BX158" s="40" t="s">
        <v>429</v>
      </c>
      <c r="BY158" s="40" t="s">
        <v>424</v>
      </c>
      <c r="BZ158" s="44">
        <v>45</v>
      </c>
      <c r="CA158" s="44">
        <v>16</v>
      </c>
      <c r="CB158" s="44">
        <v>29</v>
      </c>
      <c r="CC158" s="44">
        <v>17</v>
      </c>
      <c r="CD158" s="44">
        <v>2007</v>
      </c>
      <c r="CU158" s="40" t="s">
        <v>801</v>
      </c>
      <c r="CV158" s="40" t="s">
        <v>735</v>
      </c>
      <c r="CW158" s="44">
        <v>0.82352941176470584</v>
      </c>
      <c r="CX158" s="44">
        <v>0.47058823529411764</v>
      </c>
      <c r="CY158" s="44">
        <v>17</v>
      </c>
      <c r="CZ158" s="44">
        <v>2019</v>
      </c>
      <c r="DB158" s="40" t="s">
        <v>1162</v>
      </c>
      <c r="DC158" s="40" t="s">
        <v>1095</v>
      </c>
      <c r="DD158" s="44">
        <v>16</v>
      </c>
      <c r="DE158" s="44">
        <v>20</v>
      </c>
      <c r="DF158" s="44">
        <v>18</v>
      </c>
      <c r="DG158" s="44">
        <v>1992</v>
      </c>
      <c r="DU158" s="40" t="s">
        <v>972</v>
      </c>
      <c r="DV158" s="40" t="s">
        <v>969</v>
      </c>
      <c r="DW158" s="44">
        <v>0.91666666666666663</v>
      </c>
      <c r="DX158" s="44">
        <v>0</v>
      </c>
      <c r="DY158" s="44">
        <v>24</v>
      </c>
      <c r="DZ158" s="44">
        <v>1998</v>
      </c>
      <c r="EB158" s="40" t="s">
        <v>347</v>
      </c>
      <c r="EC158" s="40" t="s">
        <v>279</v>
      </c>
      <c r="ED158" s="44">
        <v>19</v>
      </c>
      <c r="EE158" s="44">
        <v>73</v>
      </c>
      <c r="EF158" s="44">
        <v>29</v>
      </c>
      <c r="EG158" s="44">
        <v>2014</v>
      </c>
      <c r="EU158" s="40" t="s">
        <v>1137</v>
      </c>
      <c r="EV158" s="40" t="s">
        <v>1128</v>
      </c>
      <c r="EW158" s="44">
        <v>0</v>
      </c>
      <c r="EX158" s="44">
        <v>0</v>
      </c>
      <c r="EY158" s="44">
        <v>13</v>
      </c>
      <c r="EZ158" s="44">
        <v>1993</v>
      </c>
      <c r="FB158" s="40" t="s">
        <v>1129</v>
      </c>
      <c r="FC158" s="40" t="s">
        <v>1126</v>
      </c>
      <c r="FD158" s="44"/>
      <c r="FE158" s="44"/>
      <c r="FF158" s="44">
        <v>22</v>
      </c>
      <c r="FG158" s="44">
        <v>1993</v>
      </c>
      <c r="FU158" s="274" t="s">
        <v>805</v>
      </c>
      <c r="FV158" s="274" t="s">
        <v>690</v>
      </c>
      <c r="FW158" s="294">
        <v>0.16666666666666666</v>
      </c>
      <c r="FX158" s="281">
        <v>0.33333333333333331</v>
      </c>
      <c r="FY158" s="281">
        <v>5.5555555555555552E-2</v>
      </c>
      <c r="FZ158" s="281">
        <v>18</v>
      </c>
      <c r="GA158" s="281">
        <v>2019</v>
      </c>
      <c r="GB158" s="281">
        <v>1</v>
      </c>
      <c r="GC158" s="282">
        <v>6</v>
      </c>
      <c r="IR158" s="40" t="s">
        <v>449</v>
      </c>
      <c r="IS158" s="40" t="s">
        <v>446</v>
      </c>
      <c r="IT158" s="44">
        <v>0.37864077669902912</v>
      </c>
      <c r="IU158" s="44">
        <v>4.5882352941176467</v>
      </c>
      <c r="IV158" s="44">
        <v>12.117647058823529</v>
      </c>
      <c r="IW158" s="44">
        <v>17</v>
      </c>
      <c r="IX158" s="44">
        <v>2010</v>
      </c>
      <c r="IY158" s="44">
        <v>78</v>
      </c>
      <c r="IZ158" s="44">
        <v>206</v>
      </c>
      <c r="JB158" s="40" t="s">
        <v>441</v>
      </c>
      <c r="JC158" s="40" t="s">
        <v>440</v>
      </c>
      <c r="JD158" s="44">
        <v>0.36363636363636365</v>
      </c>
      <c r="JE158" s="44">
        <v>4.9230769230769234</v>
      </c>
      <c r="JF158" s="44">
        <v>13.538461538461538</v>
      </c>
      <c r="JG158" s="44">
        <v>2008</v>
      </c>
      <c r="JH158" s="44">
        <v>64</v>
      </c>
      <c r="JI158" s="44">
        <v>176</v>
      </c>
      <c r="JL158" s="40" t="s">
        <v>922</v>
      </c>
      <c r="JM158" s="40" t="s">
        <v>923</v>
      </c>
      <c r="JN158" s="44">
        <v>0.56060606060606055</v>
      </c>
      <c r="JO158" s="44">
        <v>1.85</v>
      </c>
      <c r="JP158" s="44">
        <v>3.3</v>
      </c>
      <c r="JQ158" s="44">
        <v>1999</v>
      </c>
      <c r="JR158" s="44">
        <v>20</v>
      </c>
      <c r="JS158" s="44">
        <v>37</v>
      </c>
      <c r="JT158" s="44">
        <v>66</v>
      </c>
      <c r="JV158" s="40" t="s">
        <v>451</v>
      </c>
      <c r="JW158" s="40" t="s">
        <v>452</v>
      </c>
      <c r="JX158" s="44">
        <v>0.3783783783783784</v>
      </c>
      <c r="JY158" s="44">
        <v>1.1666666666666667</v>
      </c>
      <c r="JZ158" s="44">
        <v>3.0833333333333335</v>
      </c>
      <c r="KA158" s="44">
        <v>2010</v>
      </c>
      <c r="KB158" s="44">
        <v>14</v>
      </c>
      <c r="KC158" s="44">
        <v>37</v>
      </c>
    </row>
    <row r="159" spans="1:289" ht="15">
      <c r="A159" s="74" t="s">
        <v>395</v>
      </c>
      <c r="B159" s="74">
        <v>2008</v>
      </c>
      <c r="C159" s="74">
        <v>2010</v>
      </c>
      <c r="D159" s="89" t="str">
        <f t="shared" si="36"/>
        <v>Zeke Juhala, 2010</v>
      </c>
      <c r="E159" s="89" t="str">
        <f t="shared" si="37"/>
        <v>Zeke Juhala, 2010-2008</v>
      </c>
      <c r="F159" s="74">
        <v>6</v>
      </c>
      <c r="G159" s="74"/>
      <c r="H159" s="74"/>
      <c r="I159" s="75" t="e">
        <f t="shared" si="24"/>
        <v>#DIV/0!</v>
      </c>
      <c r="J159" s="74"/>
      <c r="K159" s="74"/>
      <c r="L159" s="75" t="e">
        <f t="shared" si="25"/>
        <v>#DIV/0!</v>
      </c>
      <c r="M159" s="74"/>
      <c r="N159" s="74"/>
      <c r="O159" s="75" t="e">
        <f t="shared" si="26"/>
        <v>#DIV/0!</v>
      </c>
      <c r="P159" s="74"/>
      <c r="Q159" s="74"/>
      <c r="R159" s="74"/>
      <c r="S159" s="74"/>
      <c r="T159" s="74"/>
      <c r="U159" s="74"/>
      <c r="V159" s="74"/>
      <c r="W159" s="74"/>
      <c r="X159" s="74"/>
      <c r="Y159" s="76">
        <f t="shared" si="27"/>
        <v>0</v>
      </c>
      <c r="Z159" s="76">
        <f t="shared" si="28"/>
        <v>0</v>
      </c>
      <c r="AA159" s="76">
        <f t="shared" si="29"/>
        <v>0</v>
      </c>
      <c r="AB159" s="76">
        <f t="shared" si="30"/>
        <v>0</v>
      </c>
      <c r="AC159" s="76">
        <f t="shared" si="31"/>
        <v>0</v>
      </c>
      <c r="AD159" s="76">
        <f t="shared" si="32"/>
        <v>0</v>
      </c>
      <c r="AE159" s="76">
        <f t="shared" si="33"/>
        <v>0</v>
      </c>
      <c r="AF159" s="76">
        <f t="shared" si="34"/>
        <v>0</v>
      </c>
      <c r="AG159" s="76">
        <f t="shared" si="35"/>
        <v>0</v>
      </c>
      <c r="AH159" s="69">
        <f t="shared" si="38"/>
        <v>0</v>
      </c>
      <c r="AI159" s="69">
        <f t="shared" si="39"/>
        <v>0</v>
      </c>
      <c r="AJ159" s="70">
        <f t="shared" si="40"/>
        <v>0</v>
      </c>
      <c r="AK159" s="69">
        <f t="shared" si="41"/>
        <v>0</v>
      </c>
      <c r="AM159" s="40" t="s">
        <v>348</v>
      </c>
      <c r="AN159" s="40" t="s">
        <v>279</v>
      </c>
      <c r="AO159" s="61">
        <v>3.4482758620689653</v>
      </c>
      <c r="AP159" s="62">
        <v>0.51898734177215189</v>
      </c>
      <c r="AQ159" s="62">
        <v>0.6</v>
      </c>
      <c r="AR159" s="44">
        <v>29</v>
      </c>
      <c r="AS159" s="44">
        <v>2013</v>
      </c>
      <c r="AU159" s="40" t="s">
        <v>1186</v>
      </c>
      <c r="AV159" s="40" t="s">
        <v>1180</v>
      </c>
      <c r="AW159" s="44">
        <v>73</v>
      </c>
      <c r="AX159" s="44">
        <v>0.31325301204819278</v>
      </c>
      <c r="AY159" s="44">
        <v>0.41463414634146339</v>
      </c>
      <c r="AZ159" s="44">
        <v>23</v>
      </c>
      <c r="BA159" s="44">
        <v>1991</v>
      </c>
      <c r="BP159" s="40" t="s">
        <v>329</v>
      </c>
      <c r="BQ159" s="40" t="s">
        <v>330</v>
      </c>
      <c r="BR159" s="44">
        <v>2.1481481481481484</v>
      </c>
      <c r="BS159" s="44">
        <v>0.81481481481481477</v>
      </c>
      <c r="BT159" s="44">
        <v>1.3333333333333333</v>
      </c>
      <c r="BU159" s="44">
        <v>27</v>
      </c>
      <c r="BV159" s="44">
        <v>2013</v>
      </c>
      <c r="BX159" s="40" t="s">
        <v>332</v>
      </c>
      <c r="BY159" s="40" t="s">
        <v>333</v>
      </c>
      <c r="BZ159" s="44">
        <v>44</v>
      </c>
      <c r="CA159" s="44">
        <v>23</v>
      </c>
      <c r="CB159" s="44">
        <v>21</v>
      </c>
      <c r="CC159" s="44">
        <v>29</v>
      </c>
      <c r="CD159" s="44">
        <v>2013</v>
      </c>
      <c r="CU159" s="40" t="s">
        <v>1261</v>
      </c>
      <c r="CV159" s="40" t="s">
        <v>1262</v>
      </c>
      <c r="CW159" s="44">
        <v>0.81818181818181823</v>
      </c>
      <c r="CX159" s="44">
        <v>0.72727272727272729</v>
      </c>
      <c r="CY159" s="44">
        <v>11</v>
      </c>
      <c r="CZ159" s="44">
        <v>2021</v>
      </c>
      <c r="DB159" s="40" t="s">
        <v>1037</v>
      </c>
      <c r="DC159" s="40" t="s">
        <v>997</v>
      </c>
      <c r="DD159" s="44">
        <v>16</v>
      </c>
      <c r="DE159" s="44">
        <v>22</v>
      </c>
      <c r="DF159" s="44">
        <v>22</v>
      </c>
      <c r="DG159" s="44">
        <v>1996</v>
      </c>
      <c r="DU159" s="40" t="s">
        <v>1163</v>
      </c>
      <c r="DV159" s="40" t="s">
        <v>1156</v>
      </c>
      <c r="DW159" s="44">
        <v>0.90476190476190477</v>
      </c>
      <c r="DX159" s="44">
        <v>0</v>
      </c>
      <c r="DY159" s="44">
        <v>21</v>
      </c>
      <c r="DZ159" s="44">
        <v>1992</v>
      </c>
      <c r="EB159" s="40" t="s">
        <v>1062</v>
      </c>
      <c r="EC159" s="40" t="s">
        <v>1002</v>
      </c>
      <c r="ED159" s="44">
        <v>19</v>
      </c>
      <c r="EE159" s="44"/>
      <c r="EF159" s="44">
        <v>17</v>
      </c>
      <c r="EG159" s="44">
        <v>1995</v>
      </c>
      <c r="EU159" s="40" t="s">
        <v>716</v>
      </c>
      <c r="EV159" s="40" t="s">
        <v>330</v>
      </c>
      <c r="EW159" s="44">
        <v>0</v>
      </c>
      <c r="EX159" s="44">
        <v>0.8</v>
      </c>
      <c r="EY159" s="44">
        <v>10</v>
      </c>
      <c r="EZ159" s="44">
        <v>2010</v>
      </c>
      <c r="FB159" s="40" t="s">
        <v>716</v>
      </c>
      <c r="FC159" s="40" t="s">
        <v>330</v>
      </c>
      <c r="FD159" s="44"/>
      <c r="FE159" s="44">
        <v>8</v>
      </c>
      <c r="FF159" s="44">
        <v>10</v>
      </c>
      <c r="FG159" s="44">
        <v>2010</v>
      </c>
      <c r="FU159" s="274" t="s">
        <v>973</v>
      </c>
      <c r="FV159" s="274" t="s">
        <v>968</v>
      </c>
      <c r="FW159" s="294">
        <v>0.16666666666666666</v>
      </c>
      <c r="FX159" s="281">
        <v>0.2608695652173913</v>
      </c>
      <c r="FY159" s="281">
        <v>4.3478260869565216E-2</v>
      </c>
      <c r="FZ159" s="281">
        <v>23</v>
      </c>
      <c r="GA159" s="281">
        <v>1998</v>
      </c>
      <c r="GB159" s="281">
        <v>1</v>
      </c>
      <c r="GC159" s="282">
        <v>6</v>
      </c>
      <c r="IR159" s="40" t="s">
        <v>283</v>
      </c>
      <c r="IS159" s="40" t="s">
        <v>277</v>
      </c>
      <c r="IT159" s="44">
        <v>0.37579617834394907</v>
      </c>
      <c r="IU159" s="44">
        <v>4.3703703703703702</v>
      </c>
      <c r="IV159" s="44">
        <v>11.62962962962963</v>
      </c>
      <c r="IW159" s="44">
        <v>27</v>
      </c>
      <c r="IX159" s="44">
        <v>2015</v>
      </c>
      <c r="IY159" s="44">
        <v>118</v>
      </c>
      <c r="IZ159" s="44">
        <v>314</v>
      </c>
      <c r="JB159" s="40" t="s">
        <v>541</v>
      </c>
      <c r="JC159" s="40" t="s">
        <v>134</v>
      </c>
      <c r="JD159" s="44">
        <v>0.36363636363636365</v>
      </c>
      <c r="JE159" s="44">
        <v>0.6</v>
      </c>
      <c r="JF159" s="44">
        <v>1.65</v>
      </c>
      <c r="JG159" s="44">
        <v>2017</v>
      </c>
      <c r="JH159" s="44">
        <v>12</v>
      </c>
      <c r="JI159" s="44">
        <v>33</v>
      </c>
      <c r="JL159" s="40" t="s">
        <v>940</v>
      </c>
      <c r="JM159" s="40" t="s">
        <v>941</v>
      </c>
      <c r="JN159" s="44" t="e">
        <v>#DIV/0!</v>
      </c>
      <c r="JO159" s="44">
        <v>0</v>
      </c>
      <c r="JP159" s="44">
        <v>0</v>
      </c>
      <c r="JQ159" s="44">
        <v>1999</v>
      </c>
      <c r="JR159" s="44">
        <v>10</v>
      </c>
      <c r="JS159" s="44"/>
      <c r="JT159" s="44"/>
      <c r="JV159" s="40" t="s">
        <v>430</v>
      </c>
      <c r="JW159" s="40" t="s">
        <v>425</v>
      </c>
      <c r="JX159" s="44">
        <v>0.3611111111111111</v>
      </c>
      <c r="JY159" s="44">
        <v>0.5</v>
      </c>
      <c r="JZ159" s="44">
        <v>1.3846153846153846</v>
      </c>
      <c r="KA159" s="44">
        <v>2008</v>
      </c>
      <c r="KB159" s="44">
        <v>13</v>
      </c>
      <c r="KC159" s="44">
        <v>36</v>
      </c>
    </row>
    <row r="160" spans="1:289" ht="15">
      <c r="A160" s="74" t="s">
        <v>381</v>
      </c>
      <c r="B160" s="74">
        <v>2008</v>
      </c>
      <c r="C160" s="74">
        <v>2010</v>
      </c>
      <c r="D160" s="89" t="str">
        <f t="shared" si="36"/>
        <v>Dalton Latham, 2010</v>
      </c>
      <c r="E160" s="89" t="str">
        <f t="shared" si="37"/>
        <v>Dalton Latham, 2010-2008</v>
      </c>
      <c r="F160" s="74">
        <v>11</v>
      </c>
      <c r="G160" s="74"/>
      <c r="H160" s="74"/>
      <c r="I160" s="75" t="e">
        <f t="shared" si="24"/>
        <v>#DIV/0!</v>
      </c>
      <c r="J160" s="74">
        <v>3</v>
      </c>
      <c r="K160" s="74">
        <v>3</v>
      </c>
      <c r="L160" s="75">
        <f t="shared" si="25"/>
        <v>1</v>
      </c>
      <c r="M160" s="74"/>
      <c r="N160" s="74"/>
      <c r="O160" s="75" t="e">
        <f t="shared" si="26"/>
        <v>#DIV/0!</v>
      </c>
      <c r="P160" s="74">
        <v>6</v>
      </c>
      <c r="Q160" s="74">
        <v>3</v>
      </c>
      <c r="R160" s="74">
        <v>5</v>
      </c>
      <c r="S160" s="74">
        <v>8</v>
      </c>
      <c r="T160" s="74"/>
      <c r="U160" s="74">
        <v>3</v>
      </c>
      <c r="V160" s="74"/>
      <c r="W160" s="74">
        <v>3</v>
      </c>
      <c r="X160" s="74"/>
      <c r="Y160" s="76">
        <f t="shared" si="27"/>
        <v>0.54545454545454541</v>
      </c>
      <c r="Z160" s="76">
        <f t="shared" si="28"/>
        <v>0.27272727272727271</v>
      </c>
      <c r="AA160" s="76">
        <f t="shared" si="29"/>
        <v>0.45454545454545453</v>
      </c>
      <c r="AB160" s="76">
        <f t="shared" si="30"/>
        <v>0.72727272727272729</v>
      </c>
      <c r="AC160" s="76">
        <f t="shared" si="31"/>
        <v>0</v>
      </c>
      <c r="AD160" s="76">
        <f t="shared" si="32"/>
        <v>0.27272727272727271</v>
      </c>
      <c r="AE160" s="76">
        <f t="shared" si="33"/>
        <v>0</v>
      </c>
      <c r="AF160" s="76">
        <f t="shared" si="34"/>
        <v>0.27272727272727271</v>
      </c>
      <c r="AG160" s="76">
        <f t="shared" si="35"/>
        <v>0</v>
      </c>
      <c r="AH160" s="69">
        <f t="shared" si="38"/>
        <v>0</v>
      </c>
      <c r="AI160" s="69">
        <f t="shared" si="39"/>
        <v>0</v>
      </c>
      <c r="AJ160" s="70">
        <f t="shared" si="40"/>
        <v>1</v>
      </c>
      <c r="AK160" s="69">
        <f t="shared" si="41"/>
        <v>0.27272727272727271</v>
      </c>
      <c r="AM160" s="40" t="s">
        <v>328</v>
      </c>
      <c r="AN160" s="40" t="s">
        <v>308</v>
      </c>
      <c r="AO160" s="61">
        <v>3.4285714285714284</v>
      </c>
      <c r="AP160" s="62">
        <v>0.25409836065573771</v>
      </c>
      <c r="AQ160" s="62">
        <v>0.67391304347826086</v>
      </c>
      <c r="AR160" s="44">
        <v>28</v>
      </c>
      <c r="AS160" s="44">
        <v>2013</v>
      </c>
      <c r="AU160" s="40" t="s">
        <v>450</v>
      </c>
      <c r="AV160" s="40" t="s">
        <v>446</v>
      </c>
      <c r="AW160" s="44">
        <v>72</v>
      </c>
      <c r="AX160" s="44">
        <v>0.36666666666666664</v>
      </c>
      <c r="AY160" s="44">
        <v>0.73684210526315785</v>
      </c>
      <c r="AZ160" s="44">
        <v>24</v>
      </c>
      <c r="BA160" s="44">
        <v>2008</v>
      </c>
      <c r="BP160" s="40" t="s">
        <v>1232</v>
      </c>
      <c r="BQ160" s="40" t="s">
        <v>792</v>
      </c>
      <c r="BR160" s="44">
        <v>2.1176470588235294</v>
      </c>
      <c r="BS160" s="44">
        <v>0.47058823529411764</v>
      </c>
      <c r="BT160" s="44">
        <v>1.6470588235294117</v>
      </c>
      <c r="BU160" s="44">
        <v>17</v>
      </c>
      <c r="BV160" s="44">
        <v>2020</v>
      </c>
      <c r="BX160" s="40" t="s">
        <v>1240</v>
      </c>
      <c r="BY160" s="40" t="s">
        <v>735</v>
      </c>
      <c r="BZ160" s="44">
        <v>44</v>
      </c>
      <c r="CA160" s="44">
        <v>12</v>
      </c>
      <c r="CB160" s="44">
        <v>32</v>
      </c>
      <c r="CC160" s="44">
        <v>21</v>
      </c>
      <c r="CD160" s="44">
        <v>2021</v>
      </c>
      <c r="CU160" s="40" t="s">
        <v>482</v>
      </c>
      <c r="CV160" s="40" t="s">
        <v>470</v>
      </c>
      <c r="CW160" s="44">
        <v>0.81818181818181823</v>
      </c>
      <c r="CX160" s="44">
        <v>3.4545454545454546</v>
      </c>
      <c r="CY160" s="44">
        <v>11</v>
      </c>
      <c r="CZ160" s="44">
        <v>2008</v>
      </c>
      <c r="DB160" s="40" t="s">
        <v>370</v>
      </c>
      <c r="DC160" s="40" t="s">
        <v>308</v>
      </c>
      <c r="DD160" s="44">
        <v>15</v>
      </c>
      <c r="DE160" s="44">
        <v>94</v>
      </c>
      <c r="DF160" s="44">
        <v>17</v>
      </c>
      <c r="DG160" s="44">
        <v>2011</v>
      </c>
      <c r="DU160" s="40" t="s">
        <v>1105</v>
      </c>
      <c r="DV160" s="40" t="s">
        <v>1060</v>
      </c>
      <c r="DW160" s="44">
        <v>0.9</v>
      </c>
      <c r="DX160" s="44">
        <v>0</v>
      </c>
      <c r="DY160" s="44">
        <v>20</v>
      </c>
      <c r="DZ160" s="44">
        <v>1994</v>
      </c>
      <c r="EB160" s="40" t="s">
        <v>1298</v>
      </c>
      <c r="EC160" s="40" t="s">
        <v>1266</v>
      </c>
      <c r="ED160" s="44">
        <v>18</v>
      </c>
      <c r="EE160" s="44">
        <v>10</v>
      </c>
      <c r="EF160" s="44">
        <v>21</v>
      </c>
      <c r="EG160" s="44">
        <v>2022</v>
      </c>
      <c r="EU160" s="40" t="s">
        <v>1160</v>
      </c>
      <c r="EV160" s="40" t="s">
        <v>1155</v>
      </c>
      <c r="EW160" s="44">
        <v>0</v>
      </c>
      <c r="EX160" s="44">
        <v>0</v>
      </c>
      <c r="EY160" s="44">
        <v>21</v>
      </c>
      <c r="EZ160" s="44">
        <v>1992</v>
      </c>
      <c r="FB160" s="40" t="s">
        <v>1137</v>
      </c>
      <c r="FC160" s="40" t="s">
        <v>1128</v>
      </c>
      <c r="FD160" s="44"/>
      <c r="FE160" s="44"/>
      <c r="FF160" s="44">
        <v>13</v>
      </c>
      <c r="FG160" s="44">
        <v>1993</v>
      </c>
      <c r="FU160" s="274" t="s">
        <v>1354</v>
      </c>
      <c r="FV160" s="274" t="s">
        <v>1355</v>
      </c>
      <c r="FW160" s="294">
        <v>0.16666666666666666</v>
      </c>
      <c r="FX160" s="281">
        <v>0.46153846153846156</v>
      </c>
      <c r="FY160" s="281">
        <v>7.6923076923076927E-2</v>
      </c>
      <c r="FZ160" s="281">
        <v>13</v>
      </c>
      <c r="GA160" s="281">
        <v>2023</v>
      </c>
      <c r="GB160" s="281">
        <v>1</v>
      </c>
      <c r="GC160" s="282">
        <v>6</v>
      </c>
      <c r="IR160" s="40" t="s">
        <v>1033</v>
      </c>
      <c r="IS160" s="40" t="s">
        <v>1001</v>
      </c>
      <c r="IT160" s="44">
        <v>0.375</v>
      </c>
      <c r="IU160" s="44">
        <v>1.0909090909090908</v>
      </c>
      <c r="IV160" s="44">
        <v>2.9090909090909092</v>
      </c>
      <c r="IW160" s="44">
        <v>22</v>
      </c>
      <c r="IX160" s="44">
        <v>1996</v>
      </c>
      <c r="IY160" s="44">
        <v>24</v>
      </c>
      <c r="IZ160" s="44">
        <v>64</v>
      </c>
      <c r="JB160" s="40" t="s">
        <v>477</v>
      </c>
      <c r="JC160" s="40" t="s">
        <v>464</v>
      </c>
      <c r="JD160" s="44">
        <v>0.36363636363636365</v>
      </c>
      <c r="JE160" s="44">
        <v>2.8235294117647061</v>
      </c>
      <c r="JF160" s="44">
        <v>7.7647058823529411</v>
      </c>
      <c r="JG160" s="44">
        <v>2009</v>
      </c>
      <c r="JH160" s="44">
        <v>48</v>
      </c>
      <c r="JI160" s="44">
        <v>132</v>
      </c>
      <c r="JL160" s="40" t="s">
        <v>924</v>
      </c>
      <c r="JM160" s="40" t="s">
        <v>925</v>
      </c>
      <c r="JN160" s="44">
        <v>0.48888888888888887</v>
      </c>
      <c r="JO160" s="44">
        <v>1.1000000000000001</v>
      </c>
      <c r="JP160" s="44">
        <v>2.25</v>
      </c>
      <c r="JQ160" s="44">
        <v>1999</v>
      </c>
      <c r="JR160" s="44">
        <v>20</v>
      </c>
      <c r="JS160" s="44">
        <v>22</v>
      </c>
      <c r="JT160" s="44">
        <v>45</v>
      </c>
      <c r="JV160" s="40" t="s">
        <v>1345</v>
      </c>
      <c r="JW160" s="40" t="s">
        <v>1268</v>
      </c>
      <c r="JX160" s="44">
        <v>0.36</v>
      </c>
      <c r="JY160" s="44">
        <v>0.34615384615384615</v>
      </c>
      <c r="JZ160" s="44">
        <v>0.96153846153846156</v>
      </c>
      <c r="KA160" s="44">
        <v>2023</v>
      </c>
      <c r="KB160" s="44">
        <v>9</v>
      </c>
      <c r="KC160" s="44">
        <v>25</v>
      </c>
    </row>
    <row r="161" spans="1:289" ht="15">
      <c r="A161" s="74" t="s">
        <v>396</v>
      </c>
      <c r="B161" s="74">
        <v>2008</v>
      </c>
      <c r="C161" s="74">
        <v>2010</v>
      </c>
      <c r="D161" s="89" t="str">
        <f t="shared" si="36"/>
        <v>Nate Sutherland, 2010</v>
      </c>
      <c r="E161" s="89" t="str">
        <f t="shared" si="37"/>
        <v>Nate Sutherland, 2010-2008</v>
      </c>
      <c r="F161" s="74">
        <v>24</v>
      </c>
      <c r="G161" s="74">
        <v>14</v>
      </c>
      <c r="H161" s="74">
        <v>38</v>
      </c>
      <c r="I161" s="75">
        <f t="shared" si="24"/>
        <v>0.36842105263157893</v>
      </c>
      <c r="J161" s="74">
        <v>8</v>
      </c>
      <c r="K161" s="74">
        <v>22</v>
      </c>
      <c r="L161" s="75">
        <f t="shared" si="25"/>
        <v>0.36363636363636365</v>
      </c>
      <c r="M161" s="74">
        <v>14</v>
      </c>
      <c r="N161" s="74">
        <v>19</v>
      </c>
      <c r="O161" s="75">
        <f t="shared" si="26"/>
        <v>0.73684210526315785</v>
      </c>
      <c r="P161" s="74">
        <v>72</v>
      </c>
      <c r="Q161" s="74">
        <v>19</v>
      </c>
      <c r="R161" s="74">
        <v>42</v>
      </c>
      <c r="S161" s="74">
        <v>61</v>
      </c>
      <c r="T161" s="74">
        <v>8</v>
      </c>
      <c r="U161" s="74">
        <v>10</v>
      </c>
      <c r="V161" s="74"/>
      <c r="W161" s="74">
        <v>34</v>
      </c>
      <c r="X161" s="74"/>
      <c r="Y161" s="76">
        <f t="shared" si="27"/>
        <v>3</v>
      </c>
      <c r="Z161" s="76">
        <f t="shared" si="28"/>
        <v>0.79166666666666663</v>
      </c>
      <c r="AA161" s="76">
        <f t="shared" si="29"/>
        <v>1.75</v>
      </c>
      <c r="AB161" s="76">
        <f t="shared" si="30"/>
        <v>2.5416666666666665</v>
      </c>
      <c r="AC161" s="76">
        <f t="shared" si="31"/>
        <v>0.33333333333333331</v>
      </c>
      <c r="AD161" s="76">
        <f t="shared" si="32"/>
        <v>0.41666666666666669</v>
      </c>
      <c r="AE161" s="76">
        <f t="shared" si="33"/>
        <v>0</v>
      </c>
      <c r="AF161" s="76">
        <f t="shared" si="34"/>
        <v>1.4166666666666667</v>
      </c>
      <c r="AG161" s="76">
        <f t="shared" si="35"/>
        <v>0</v>
      </c>
      <c r="AH161" s="69">
        <f t="shared" si="38"/>
        <v>1.5833333333333333</v>
      </c>
      <c r="AI161" s="69">
        <f t="shared" si="39"/>
        <v>0.79166666666666663</v>
      </c>
      <c r="AJ161" s="70">
        <f t="shared" si="40"/>
        <v>0.36666666666666664</v>
      </c>
      <c r="AK161" s="69">
        <f t="shared" si="41"/>
        <v>2.5</v>
      </c>
      <c r="AM161" s="40" t="s">
        <v>430</v>
      </c>
      <c r="AN161" s="40" t="s">
        <v>425</v>
      </c>
      <c r="AO161" s="61">
        <v>3.4230769230769229</v>
      </c>
      <c r="AP161" s="62">
        <v>0.30645161290322581</v>
      </c>
      <c r="AQ161" s="62">
        <v>0.3611111111111111</v>
      </c>
      <c r="AR161" s="44">
        <v>26</v>
      </c>
      <c r="AS161" s="44">
        <v>2008</v>
      </c>
      <c r="AU161" s="40" t="s">
        <v>938</v>
      </c>
      <c r="AV161" s="40" t="s">
        <v>939</v>
      </c>
      <c r="AW161" s="44">
        <v>71</v>
      </c>
      <c r="AX161" s="44">
        <v>0.20481927710843373</v>
      </c>
      <c r="AY161" s="44">
        <v>0.65384615384615385</v>
      </c>
      <c r="AZ161" s="44">
        <v>20</v>
      </c>
      <c r="BA161" s="44">
        <v>1999</v>
      </c>
      <c r="BP161" s="40" t="s">
        <v>799</v>
      </c>
      <c r="BQ161" s="40" t="s">
        <v>794</v>
      </c>
      <c r="BR161" s="44">
        <v>2.1111111111111112</v>
      </c>
      <c r="BS161" s="44">
        <v>0.85185185185185186</v>
      </c>
      <c r="BT161" s="44">
        <v>1.2592592592592593</v>
      </c>
      <c r="BU161" s="44">
        <v>27</v>
      </c>
      <c r="BV161" s="44">
        <v>2019</v>
      </c>
      <c r="BX161" s="40" t="s">
        <v>259</v>
      </c>
      <c r="BY161" s="40" t="s">
        <v>251</v>
      </c>
      <c r="BZ161" s="44">
        <v>43</v>
      </c>
      <c r="CA161" s="44">
        <v>19</v>
      </c>
      <c r="CB161" s="44">
        <v>24</v>
      </c>
      <c r="CC161" s="44">
        <v>21</v>
      </c>
      <c r="CD161" s="44">
        <v>2016</v>
      </c>
      <c r="CU161" s="40" t="s">
        <v>371</v>
      </c>
      <c r="CV161" s="40" t="s">
        <v>330</v>
      </c>
      <c r="CW161" s="44">
        <v>0.81818181818181823</v>
      </c>
      <c r="CX161" s="44">
        <v>2.6363636363636362</v>
      </c>
      <c r="CY161" s="44">
        <v>11</v>
      </c>
      <c r="CZ161" s="44">
        <v>2011</v>
      </c>
      <c r="DB161" s="40" t="s">
        <v>479</v>
      </c>
      <c r="DC161" s="40" t="s">
        <v>469</v>
      </c>
      <c r="DD161" s="44">
        <v>15</v>
      </c>
      <c r="DE161" s="44">
        <v>44</v>
      </c>
      <c r="DF161" s="44">
        <v>16</v>
      </c>
      <c r="DG161" s="44">
        <v>2010</v>
      </c>
      <c r="DU161" s="40" t="s">
        <v>1298</v>
      </c>
      <c r="DV161" s="40" t="s">
        <v>1266</v>
      </c>
      <c r="DW161" s="44">
        <v>0.8571428571428571</v>
      </c>
      <c r="DX161" s="44">
        <v>0.47619047619047616</v>
      </c>
      <c r="DY161" s="44">
        <v>21</v>
      </c>
      <c r="DZ161" s="44">
        <v>2022</v>
      </c>
      <c r="EB161" s="40" t="s">
        <v>1297</v>
      </c>
      <c r="EC161" s="40" t="s">
        <v>1293</v>
      </c>
      <c r="ED161" s="44">
        <v>18</v>
      </c>
      <c r="EE161" s="44">
        <v>13</v>
      </c>
      <c r="EF161" s="44">
        <v>26</v>
      </c>
      <c r="EG161" s="44">
        <v>2022</v>
      </c>
      <c r="EU161" s="40" t="s">
        <v>368</v>
      </c>
      <c r="EV161" s="40" t="s">
        <v>325</v>
      </c>
      <c r="EW161" s="44">
        <v>0</v>
      </c>
      <c r="EX161" s="44">
        <v>0.11764705882352941</v>
      </c>
      <c r="EY161" s="44">
        <v>17</v>
      </c>
      <c r="EZ161" s="44">
        <v>2011</v>
      </c>
      <c r="FB161" s="40" t="s">
        <v>334</v>
      </c>
      <c r="FC161" s="40" t="s">
        <v>250</v>
      </c>
      <c r="FD161" s="44">
        <v>0</v>
      </c>
      <c r="FE161" s="44">
        <v>6</v>
      </c>
      <c r="FF161" s="44">
        <v>20</v>
      </c>
      <c r="FG161" s="44">
        <v>2013</v>
      </c>
      <c r="FU161" s="274" t="s">
        <v>332</v>
      </c>
      <c r="FV161" s="274" t="s">
        <v>333</v>
      </c>
      <c r="FW161" s="294">
        <v>0.16666666666666666</v>
      </c>
      <c r="FX161" s="281">
        <v>0.20689655172413793</v>
      </c>
      <c r="FY161" s="281">
        <v>3.4482758620689655E-2</v>
      </c>
      <c r="FZ161" s="281">
        <v>29</v>
      </c>
      <c r="GA161" s="281">
        <v>2013</v>
      </c>
      <c r="GB161" s="281">
        <v>1</v>
      </c>
      <c r="GC161" s="282">
        <v>6</v>
      </c>
      <c r="IR161" s="40" t="s">
        <v>926</v>
      </c>
      <c r="IS161" s="40" t="s">
        <v>304</v>
      </c>
      <c r="IT161" s="44">
        <v>0.375</v>
      </c>
      <c r="IU161" s="44">
        <v>0.2</v>
      </c>
      <c r="IV161" s="44">
        <v>0.53333333333333333</v>
      </c>
      <c r="IW161" s="44">
        <v>30</v>
      </c>
      <c r="IX161" s="44">
        <v>2012</v>
      </c>
      <c r="IY161" s="44">
        <v>6</v>
      </c>
      <c r="IZ161" s="44">
        <v>16</v>
      </c>
      <c r="JB161" s="40" t="s">
        <v>1065</v>
      </c>
      <c r="JC161" s="40" t="s">
        <v>964</v>
      </c>
      <c r="JD161" s="44">
        <v>0.36363636363636365</v>
      </c>
      <c r="JE161" s="44">
        <v>0.8571428571428571</v>
      </c>
      <c r="JF161" s="44">
        <v>2.3571428571428572</v>
      </c>
      <c r="JG161" s="44">
        <v>1995</v>
      </c>
      <c r="JH161" s="44">
        <v>12</v>
      </c>
      <c r="JI161" s="44">
        <v>33</v>
      </c>
      <c r="JL161" s="40" t="s">
        <v>942</v>
      </c>
      <c r="JM161" s="40" t="s">
        <v>943</v>
      </c>
      <c r="JN161" s="44">
        <v>0.61344537815126055</v>
      </c>
      <c r="JO161" s="44">
        <v>3.8421052631578947</v>
      </c>
      <c r="JP161" s="44">
        <v>6.2631578947368425</v>
      </c>
      <c r="JQ161" s="44">
        <v>1999</v>
      </c>
      <c r="JR161" s="44">
        <v>19</v>
      </c>
      <c r="JS161" s="44">
        <v>73</v>
      </c>
      <c r="JT161" s="44">
        <v>119</v>
      </c>
      <c r="JV161" s="40" t="s">
        <v>1105</v>
      </c>
      <c r="JW161" s="40" t="s">
        <v>1060</v>
      </c>
      <c r="JX161" s="44">
        <v>0.35</v>
      </c>
      <c r="JY161" s="44">
        <v>0.35</v>
      </c>
      <c r="JZ161" s="44">
        <v>1</v>
      </c>
      <c r="KA161" s="44">
        <v>1994</v>
      </c>
      <c r="KB161" s="44">
        <v>7</v>
      </c>
      <c r="KC161" s="44">
        <v>20</v>
      </c>
    </row>
    <row r="162" spans="1:289" ht="15">
      <c r="A162" s="74" t="s">
        <v>397</v>
      </c>
      <c r="B162" s="74">
        <v>2008</v>
      </c>
      <c r="C162" s="74">
        <v>2010</v>
      </c>
      <c r="D162" s="89" t="str">
        <f t="shared" si="36"/>
        <v>Kevin Hart, 2010</v>
      </c>
      <c r="E162" s="89" t="str">
        <f t="shared" si="37"/>
        <v>Kevin Hart, 2010-2008</v>
      </c>
      <c r="F162" s="74">
        <v>5</v>
      </c>
      <c r="G162" s="74"/>
      <c r="H162" s="74"/>
      <c r="I162" s="75" t="e">
        <f t="shared" si="24"/>
        <v>#DIV/0!</v>
      </c>
      <c r="J162" s="74">
        <v>1</v>
      </c>
      <c r="K162" s="74">
        <v>5</v>
      </c>
      <c r="L162" s="75">
        <f t="shared" si="25"/>
        <v>0.2</v>
      </c>
      <c r="M162" s="74">
        <v>1</v>
      </c>
      <c r="N162" s="74">
        <v>2</v>
      </c>
      <c r="O162" s="75">
        <f t="shared" si="26"/>
        <v>0.5</v>
      </c>
      <c r="P162" s="74">
        <v>3</v>
      </c>
      <c r="Q162" s="74"/>
      <c r="R162" s="74">
        <v>2</v>
      </c>
      <c r="S162" s="74">
        <v>2</v>
      </c>
      <c r="T162" s="74">
        <v>1</v>
      </c>
      <c r="U162" s="74">
        <v>1</v>
      </c>
      <c r="V162" s="74"/>
      <c r="W162" s="74">
        <v>3</v>
      </c>
      <c r="X162" s="74"/>
      <c r="Y162" s="76">
        <f t="shared" si="27"/>
        <v>0.6</v>
      </c>
      <c r="Z162" s="76">
        <f t="shared" si="28"/>
        <v>0</v>
      </c>
      <c r="AA162" s="76">
        <f t="shared" si="29"/>
        <v>0.4</v>
      </c>
      <c r="AB162" s="76">
        <f t="shared" si="30"/>
        <v>0.4</v>
      </c>
      <c r="AC162" s="76">
        <f t="shared" si="31"/>
        <v>0.2</v>
      </c>
      <c r="AD162" s="76">
        <f t="shared" si="32"/>
        <v>0.2</v>
      </c>
      <c r="AE162" s="76">
        <f t="shared" si="33"/>
        <v>0</v>
      </c>
      <c r="AF162" s="76">
        <f t="shared" si="34"/>
        <v>0.6</v>
      </c>
      <c r="AG162" s="76">
        <f t="shared" si="35"/>
        <v>0</v>
      </c>
      <c r="AH162" s="69">
        <f t="shared" si="38"/>
        <v>0</v>
      </c>
      <c r="AI162" s="69">
        <f t="shared" si="39"/>
        <v>0.4</v>
      </c>
      <c r="AJ162" s="70">
        <f t="shared" si="40"/>
        <v>0.2</v>
      </c>
      <c r="AK162" s="69">
        <f t="shared" si="41"/>
        <v>1</v>
      </c>
      <c r="AM162" s="40" t="s">
        <v>482</v>
      </c>
      <c r="AN162" s="40" t="s">
        <v>470</v>
      </c>
      <c r="AO162" s="61">
        <v>3.3636363636363638</v>
      </c>
      <c r="AP162" s="62">
        <v>0.20588235294117646</v>
      </c>
      <c r="AQ162" s="62">
        <v>0.4</v>
      </c>
      <c r="AR162" s="44">
        <v>11</v>
      </c>
      <c r="AS162" s="44">
        <v>2008</v>
      </c>
      <c r="AU162" s="40" t="s">
        <v>1220</v>
      </c>
      <c r="AV162" s="40" t="s">
        <v>1214</v>
      </c>
      <c r="AW162" s="44">
        <v>71</v>
      </c>
      <c r="AX162" s="44">
        <v>0.38709677419354838</v>
      </c>
      <c r="AY162" s="44">
        <v>0.47368421052631576</v>
      </c>
      <c r="AZ162" s="44">
        <v>22</v>
      </c>
      <c r="BA162" s="44">
        <v>2020</v>
      </c>
      <c r="BP162" s="40" t="s">
        <v>1240</v>
      </c>
      <c r="BQ162" s="40" t="s">
        <v>735</v>
      </c>
      <c r="BR162" s="44">
        <v>2.0952380952380953</v>
      </c>
      <c r="BS162" s="44">
        <v>0.5714285714285714</v>
      </c>
      <c r="BT162" s="44">
        <v>1.5238095238095237</v>
      </c>
      <c r="BU162" s="44">
        <v>21</v>
      </c>
      <c r="BV162" s="44">
        <v>2021</v>
      </c>
      <c r="BX162" s="40" t="s">
        <v>803</v>
      </c>
      <c r="BY162" s="40" t="s">
        <v>539</v>
      </c>
      <c r="BZ162" s="44">
        <v>43</v>
      </c>
      <c r="CA162" s="44">
        <v>21</v>
      </c>
      <c r="CB162" s="44">
        <v>22</v>
      </c>
      <c r="CC162" s="44">
        <v>27</v>
      </c>
      <c r="CD162" s="44">
        <v>2019</v>
      </c>
      <c r="CU162" s="40" t="s">
        <v>1246</v>
      </c>
      <c r="CV162" s="40" t="s">
        <v>792</v>
      </c>
      <c r="CW162" s="44">
        <v>0.80952380952380953</v>
      </c>
      <c r="CX162" s="44">
        <v>1.5238095238095237</v>
      </c>
      <c r="CY162" s="44">
        <v>21</v>
      </c>
      <c r="CZ162" s="44">
        <v>2021</v>
      </c>
      <c r="DB162" s="40" t="s">
        <v>1035</v>
      </c>
      <c r="DC162" s="40" t="s">
        <v>964</v>
      </c>
      <c r="DD162" s="44">
        <v>15</v>
      </c>
      <c r="DE162" s="44">
        <v>11</v>
      </c>
      <c r="DF162" s="44">
        <v>16</v>
      </c>
      <c r="DG162" s="44">
        <v>1996</v>
      </c>
      <c r="DU162" s="40" t="s">
        <v>328</v>
      </c>
      <c r="DV162" s="40" t="s">
        <v>308</v>
      </c>
      <c r="DW162" s="44">
        <v>0.8571428571428571</v>
      </c>
      <c r="DX162" s="44">
        <v>1.6428571428571428</v>
      </c>
      <c r="DY162" s="44">
        <v>28</v>
      </c>
      <c r="DZ162" s="44">
        <v>2013</v>
      </c>
      <c r="EB162" s="40" t="s">
        <v>1105</v>
      </c>
      <c r="EC162" s="40" t="s">
        <v>1060</v>
      </c>
      <c r="ED162" s="44">
        <v>18</v>
      </c>
      <c r="EE162" s="44"/>
      <c r="EF162" s="44">
        <v>20</v>
      </c>
      <c r="EG162" s="44">
        <v>1994</v>
      </c>
      <c r="EU162" s="40" t="s">
        <v>1158</v>
      </c>
      <c r="EV162" s="40" t="s">
        <v>1157</v>
      </c>
      <c r="EW162" s="44">
        <v>0</v>
      </c>
      <c r="EX162" s="44">
        <v>0</v>
      </c>
      <c r="EY162" s="44">
        <v>13</v>
      </c>
      <c r="EZ162" s="44">
        <v>1992</v>
      </c>
      <c r="FB162" s="40" t="s">
        <v>1160</v>
      </c>
      <c r="FC162" s="40" t="s">
        <v>1155</v>
      </c>
      <c r="FD162" s="44"/>
      <c r="FE162" s="44"/>
      <c r="FF162" s="44">
        <v>21</v>
      </c>
      <c r="FG162" s="44">
        <v>1992</v>
      </c>
      <c r="FU162" s="274" t="s">
        <v>479</v>
      </c>
      <c r="FV162" s="274" t="s">
        <v>469</v>
      </c>
      <c r="FW162" s="294">
        <v>0.15625</v>
      </c>
      <c r="FX162" s="281">
        <v>2</v>
      </c>
      <c r="FY162" s="281">
        <v>0.3125</v>
      </c>
      <c r="FZ162" s="281">
        <v>16</v>
      </c>
      <c r="GA162" s="281">
        <v>2010</v>
      </c>
      <c r="GB162" s="281">
        <v>5</v>
      </c>
      <c r="GC162" s="282">
        <v>32</v>
      </c>
      <c r="IR162" s="40" t="s">
        <v>369</v>
      </c>
      <c r="IS162" s="40" t="s">
        <v>325</v>
      </c>
      <c r="IT162" s="44">
        <v>0.375</v>
      </c>
      <c r="IU162" s="44">
        <v>1.588235294117647</v>
      </c>
      <c r="IV162" s="44">
        <v>4.2352941176470589</v>
      </c>
      <c r="IW162" s="44">
        <v>17</v>
      </c>
      <c r="IX162" s="44">
        <v>2010</v>
      </c>
      <c r="IY162" s="44">
        <v>27</v>
      </c>
      <c r="IZ162" s="44">
        <v>72</v>
      </c>
      <c r="JB162" s="40" t="s">
        <v>1008</v>
      </c>
      <c r="JC162" s="40" t="s">
        <v>1000</v>
      </c>
      <c r="JD162" s="44">
        <v>0.3615819209039548</v>
      </c>
      <c r="JE162" s="44">
        <v>2.9090909090909092</v>
      </c>
      <c r="JF162" s="44">
        <v>8.045454545454545</v>
      </c>
      <c r="JG162" s="44">
        <v>1997</v>
      </c>
      <c r="JH162" s="44">
        <v>64</v>
      </c>
      <c r="JI162" s="44">
        <v>177</v>
      </c>
      <c r="JL162" s="40" t="s">
        <v>976</v>
      </c>
      <c r="JM162" s="40" t="s">
        <v>937</v>
      </c>
      <c r="JN162" s="44">
        <v>0.32</v>
      </c>
      <c r="JO162" s="44">
        <v>0.36363636363636365</v>
      </c>
      <c r="JP162" s="44">
        <v>1.1363636363636365</v>
      </c>
      <c r="JQ162" s="44">
        <v>1998</v>
      </c>
      <c r="JR162" s="44">
        <v>22</v>
      </c>
      <c r="JS162" s="44">
        <v>8</v>
      </c>
      <c r="JT162" s="44">
        <v>25</v>
      </c>
      <c r="JV162" s="40" t="s">
        <v>487</v>
      </c>
      <c r="JW162" s="40" t="s">
        <v>467</v>
      </c>
      <c r="JX162" s="44">
        <v>0.34782608695652173</v>
      </c>
      <c r="JY162" s="44">
        <v>0.61538461538461542</v>
      </c>
      <c r="JZ162" s="44">
        <v>1.7692307692307692</v>
      </c>
      <c r="KA162" s="44">
        <v>2010</v>
      </c>
      <c r="KB162" s="44">
        <v>8</v>
      </c>
      <c r="KC162" s="44">
        <v>23</v>
      </c>
    </row>
    <row r="163" spans="1:289" ht="15">
      <c r="A163" s="74" t="s">
        <v>398</v>
      </c>
      <c r="B163" s="74">
        <v>2008</v>
      </c>
      <c r="C163" s="74">
        <v>2011</v>
      </c>
      <c r="D163" s="89" t="str">
        <f t="shared" si="36"/>
        <v>Quinn Osmon, 2011</v>
      </c>
      <c r="E163" s="89" t="str">
        <f t="shared" si="37"/>
        <v>Quinn Osmon, 2011-2008</v>
      </c>
      <c r="F163" s="74">
        <v>7</v>
      </c>
      <c r="G163" s="74"/>
      <c r="H163" s="74"/>
      <c r="I163" s="75" t="e">
        <f t="shared" si="24"/>
        <v>#DIV/0!</v>
      </c>
      <c r="J163" s="74"/>
      <c r="K163" s="74"/>
      <c r="L163" s="75" t="e">
        <f t="shared" si="25"/>
        <v>#DIV/0!</v>
      </c>
      <c r="M163" s="74"/>
      <c r="N163" s="74"/>
      <c r="O163" s="75" t="e">
        <f t="shared" si="26"/>
        <v>#DIV/0!</v>
      </c>
      <c r="P163" s="74"/>
      <c r="Q163" s="74"/>
      <c r="R163" s="74"/>
      <c r="S163" s="74">
        <v>1</v>
      </c>
      <c r="T163" s="74">
        <v>1</v>
      </c>
      <c r="U163" s="74">
        <v>1</v>
      </c>
      <c r="V163" s="74"/>
      <c r="W163" s="74"/>
      <c r="X163" s="74"/>
      <c r="Y163" s="76">
        <f t="shared" si="27"/>
        <v>0</v>
      </c>
      <c r="Z163" s="76">
        <f t="shared" si="28"/>
        <v>0</v>
      </c>
      <c r="AA163" s="76">
        <f t="shared" si="29"/>
        <v>0</v>
      </c>
      <c r="AB163" s="76">
        <f t="shared" si="30"/>
        <v>0.14285714285714285</v>
      </c>
      <c r="AC163" s="76">
        <f t="shared" si="31"/>
        <v>0.14285714285714285</v>
      </c>
      <c r="AD163" s="76">
        <f t="shared" si="32"/>
        <v>0.14285714285714285</v>
      </c>
      <c r="AE163" s="76">
        <f t="shared" si="33"/>
        <v>0</v>
      </c>
      <c r="AF163" s="76">
        <f t="shared" si="34"/>
        <v>0</v>
      </c>
      <c r="AG163" s="76">
        <f t="shared" si="35"/>
        <v>0</v>
      </c>
      <c r="AH163" s="69">
        <f t="shared" si="38"/>
        <v>0</v>
      </c>
      <c r="AI163" s="69">
        <f t="shared" si="39"/>
        <v>0</v>
      </c>
      <c r="AJ163" s="70">
        <f t="shared" si="40"/>
        <v>0</v>
      </c>
      <c r="AK163" s="69">
        <f t="shared" si="41"/>
        <v>0</v>
      </c>
      <c r="AM163" s="40" t="s">
        <v>372</v>
      </c>
      <c r="AN163" s="40" t="s">
        <v>345</v>
      </c>
      <c r="AO163" s="61">
        <v>3.2941176470588234</v>
      </c>
      <c r="AP163" s="62">
        <v>0.45098039215686275</v>
      </c>
      <c r="AQ163" s="62">
        <v>0.47619047619047616</v>
      </c>
      <c r="AR163" s="44">
        <v>17</v>
      </c>
      <c r="AS163" s="44">
        <v>2011</v>
      </c>
      <c r="AU163" s="40" t="s">
        <v>443</v>
      </c>
      <c r="AV163" s="40" t="s">
        <v>439</v>
      </c>
      <c r="AW163" s="44">
        <v>70</v>
      </c>
      <c r="AX163" s="44">
        <v>0.4107142857142857</v>
      </c>
      <c r="AY163" s="44">
        <v>0.55813953488372092</v>
      </c>
      <c r="AZ163" s="44">
        <v>24</v>
      </c>
      <c r="BA163" s="44">
        <v>2007</v>
      </c>
      <c r="BP163" s="40" t="s">
        <v>1011</v>
      </c>
      <c r="BQ163" s="40" t="s">
        <v>1001</v>
      </c>
      <c r="BR163" s="44">
        <v>2.0869565217391304</v>
      </c>
      <c r="BS163" s="44">
        <v>0.69565217391304346</v>
      </c>
      <c r="BT163" s="44">
        <v>1.3913043478260869</v>
      </c>
      <c r="BU163" s="44">
        <v>23</v>
      </c>
      <c r="BV163" s="44">
        <v>1997</v>
      </c>
      <c r="BX163" s="40" t="s">
        <v>441</v>
      </c>
      <c r="BY163" s="40" t="s">
        <v>440</v>
      </c>
      <c r="BZ163" s="44">
        <v>42</v>
      </c>
      <c r="CA163" s="44">
        <v>8</v>
      </c>
      <c r="CB163" s="44">
        <v>34</v>
      </c>
      <c r="CC163" s="44">
        <v>13</v>
      </c>
      <c r="CD163" s="44">
        <v>2008</v>
      </c>
      <c r="CU163" s="40" t="s">
        <v>924</v>
      </c>
      <c r="CV163" s="40" t="s">
        <v>925</v>
      </c>
      <c r="CW163" s="44">
        <v>0.8</v>
      </c>
      <c r="CX163" s="44">
        <v>1.2</v>
      </c>
      <c r="CY163" s="44">
        <v>20</v>
      </c>
      <c r="CZ163" s="44">
        <v>1999</v>
      </c>
      <c r="DB163" s="40" t="s">
        <v>433</v>
      </c>
      <c r="DC163" s="40" t="s">
        <v>425</v>
      </c>
      <c r="DD163" s="44">
        <v>14</v>
      </c>
      <c r="DE163" s="44">
        <v>27</v>
      </c>
      <c r="DF163" s="44">
        <v>23</v>
      </c>
      <c r="DG163" s="44">
        <v>2009</v>
      </c>
      <c r="DU163" s="40" t="s">
        <v>716</v>
      </c>
      <c r="DV163" s="40" t="s">
        <v>330</v>
      </c>
      <c r="DW163" s="44">
        <v>0.8</v>
      </c>
      <c r="DX163" s="44">
        <v>0.8</v>
      </c>
      <c r="DY163" s="44">
        <v>10</v>
      </c>
      <c r="DZ163" s="44">
        <v>2010</v>
      </c>
      <c r="EB163" s="40" t="s">
        <v>286</v>
      </c>
      <c r="EC163" s="40" t="s">
        <v>132</v>
      </c>
      <c r="ED163" s="44">
        <v>18</v>
      </c>
      <c r="EE163" s="44">
        <v>29</v>
      </c>
      <c r="EF163" s="44">
        <v>24</v>
      </c>
      <c r="EG163" s="44">
        <v>2015</v>
      </c>
      <c r="EU163" s="40" t="s">
        <v>485</v>
      </c>
      <c r="EV163" s="40" t="s">
        <v>472</v>
      </c>
      <c r="EW163" s="44">
        <v>0</v>
      </c>
      <c r="EX163" s="44">
        <v>2.25</v>
      </c>
      <c r="EY163" s="44">
        <v>24</v>
      </c>
      <c r="EZ163" s="44">
        <v>2009</v>
      </c>
      <c r="FB163" s="40" t="s">
        <v>290</v>
      </c>
      <c r="FC163" s="40" t="s">
        <v>280</v>
      </c>
      <c r="FD163" s="44">
        <v>0</v>
      </c>
      <c r="FE163" s="44">
        <v>9</v>
      </c>
      <c r="FF163" s="44">
        <v>17</v>
      </c>
      <c r="FG163" s="44">
        <v>2015</v>
      </c>
      <c r="FU163" s="274" t="s">
        <v>1346</v>
      </c>
      <c r="FV163" s="274" t="s">
        <v>1294</v>
      </c>
      <c r="FW163" s="294">
        <v>0.15384615384615385</v>
      </c>
      <c r="FX163" s="281">
        <v>0.54166666666666663</v>
      </c>
      <c r="FY163" s="281">
        <v>8.3333333333333329E-2</v>
      </c>
      <c r="FZ163" s="281">
        <v>24</v>
      </c>
      <c r="GA163" s="281">
        <v>2023</v>
      </c>
      <c r="GB163" s="281">
        <v>2</v>
      </c>
      <c r="GC163" s="282">
        <v>13</v>
      </c>
      <c r="IR163" s="40" t="s">
        <v>1059</v>
      </c>
      <c r="IS163" s="40" t="s">
        <v>1060</v>
      </c>
      <c r="IT163" s="44">
        <v>0.375</v>
      </c>
      <c r="IU163" s="44">
        <v>2.3181818181818183</v>
      </c>
      <c r="IV163" s="44">
        <v>6.1818181818181817</v>
      </c>
      <c r="IW163" s="44">
        <v>22</v>
      </c>
      <c r="IX163" s="44">
        <v>1995</v>
      </c>
      <c r="IY163" s="44">
        <v>51</v>
      </c>
      <c r="IZ163" s="44">
        <v>136</v>
      </c>
      <c r="JB163" s="40" t="s">
        <v>1160</v>
      </c>
      <c r="JC163" s="40" t="s">
        <v>1155</v>
      </c>
      <c r="JD163" s="44">
        <v>0.35971223021582732</v>
      </c>
      <c r="JE163" s="44">
        <v>4.7619047619047619</v>
      </c>
      <c r="JF163" s="44">
        <v>13.238095238095237</v>
      </c>
      <c r="JG163" s="44">
        <v>1992</v>
      </c>
      <c r="JH163" s="44">
        <v>100</v>
      </c>
      <c r="JI163" s="44">
        <v>278</v>
      </c>
      <c r="JL163" s="40" t="s">
        <v>978</v>
      </c>
      <c r="JM163" s="40" t="s">
        <v>967</v>
      </c>
      <c r="JN163" s="44" t="e">
        <v>#DIV/0!</v>
      </c>
      <c r="JO163" s="44">
        <v>0</v>
      </c>
      <c r="JP163" s="44">
        <v>0</v>
      </c>
      <c r="JQ163" s="44">
        <v>1998</v>
      </c>
      <c r="JR163" s="44">
        <v>11</v>
      </c>
      <c r="JS163" s="44"/>
      <c r="JT163" s="44"/>
      <c r="JV163" s="40" t="s">
        <v>737</v>
      </c>
      <c r="JW163" s="40" t="s">
        <v>130</v>
      </c>
      <c r="JX163" s="44">
        <v>0.32203389830508472</v>
      </c>
      <c r="JY163" s="44">
        <v>0.6785714285714286</v>
      </c>
      <c r="JZ163" s="44">
        <v>2.1071428571428572</v>
      </c>
      <c r="KA163" s="44">
        <v>2018</v>
      </c>
      <c r="KB163" s="44">
        <v>19</v>
      </c>
      <c r="KC163" s="44">
        <v>59</v>
      </c>
    </row>
    <row r="164" spans="1:289" ht="15">
      <c r="A164" s="74" t="s">
        <v>399</v>
      </c>
      <c r="B164" s="74">
        <v>2008</v>
      </c>
      <c r="C164" s="74">
        <v>2008</v>
      </c>
      <c r="D164" s="89" t="str">
        <f t="shared" si="36"/>
        <v>Mike Kimsey, 2008</v>
      </c>
      <c r="E164" s="89" t="str">
        <f t="shared" si="37"/>
        <v>Mike Kimsey, 2008-2008</v>
      </c>
      <c r="F164" s="74">
        <v>24</v>
      </c>
      <c r="G164" s="74"/>
      <c r="H164" s="74">
        <v>1</v>
      </c>
      <c r="I164" s="75">
        <f t="shared" si="24"/>
        <v>0</v>
      </c>
      <c r="J164" s="74">
        <v>5</v>
      </c>
      <c r="K164" s="74">
        <v>28</v>
      </c>
      <c r="L164" s="75">
        <f t="shared" si="25"/>
        <v>0.17857142857142858</v>
      </c>
      <c r="M164" s="74">
        <v>2</v>
      </c>
      <c r="N164" s="74">
        <v>13</v>
      </c>
      <c r="O164" s="75">
        <f t="shared" si="26"/>
        <v>0.15384615384615385</v>
      </c>
      <c r="P164" s="74">
        <v>12</v>
      </c>
      <c r="Q164" s="74">
        <v>14</v>
      </c>
      <c r="R164" s="74">
        <v>39</v>
      </c>
      <c r="S164" s="74">
        <v>53</v>
      </c>
      <c r="T164" s="74">
        <v>4</v>
      </c>
      <c r="U164" s="74">
        <v>26</v>
      </c>
      <c r="V164" s="74">
        <v>4</v>
      </c>
      <c r="W164" s="74">
        <v>22</v>
      </c>
      <c r="X164" s="74"/>
      <c r="Y164" s="76">
        <f t="shared" si="27"/>
        <v>0.5</v>
      </c>
      <c r="Z164" s="76">
        <f t="shared" si="28"/>
        <v>0.58333333333333337</v>
      </c>
      <c r="AA164" s="76">
        <f t="shared" si="29"/>
        <v>1.625</v>
      </c>
      <c r="AB164" s="76">
        <f t="shared" si="30"/>
        <v>2.2083333333333335</v>
      </c>
      <c r="AC164" s="76">
        <f t="shared" si="31"/>
        <v>0.16666666666666666</v>
      </c>
      <c r="AD164" s="76">
        <f t="shared" si="32"/>
        <v>1.0833333333333333</v>
      </c>
      <c r="AE164" s="76">
        <f t="shared" si="33"/>
        <v>0.16666666666666666</v>
      </c>
      <c r="AF164" s="76">
        <f t="shared" si="34"/>
        <v>0.91666666666666663</v>
      </c>
      <c r="AG164" s="76">
        <f t="shared" si="35"/>
        <v>0</v>
      </c>
      <c r="AH164" s="69">
        <f t="shared" si="38"/>
        <v>4.1666666666666664E-2</v>
      </c>
      <c r="AI164" s="69">
        <f t="shared" si="39"/>
        <v>0.54166666666666663</v>
      </c>
      <c r="AJ164" s="70">
        <f t="shared" si="40"/>
        <v>0.17241379310344829</v>
      </c>
      <c r="AK164" s="69">
        <f t="shared" si="41"/>
        <v>1.2083333333333333</v>
      </c>
      <c r="AM164" s="40" t="s">
        <v>329</v>
      </c>
      <c r="AN164" s="40" t="s">
        <v>330</v>
      </c>
      <c r="AO164" s="61">
        <v>3.2592592592592591</v>
      </c>
      <c r="AP164" s="62">
        <v>0.27205882352941174</v>
      </c>
      <c r="AQ164" s="62">
        <v>0.27586206896551724</v>
      </c>
      <c r="AR164" s="44">
        <v>27</v>
      </c>
      <c r="AS164" s="44">
        <v>2013</v>
      </c>
      <c r="AU164" s="40" t="s">
        <v>1033</v>
      </c>
      <c r="AV164" s="40" t="s">
        <v>1001</v>
      </c>
      <c r="AW164" s="44">
        <v>70</v>
      </c>
      <c r="AX164" s="44">
        <v>0.375</v>
      </c>
      <c r="AY164" s="44">
        <v>0.52173913043478259</v>
      </c>
      <c r="AZ164" s="44">
        <v>22</v>
      </c>
      <c r="BA164" s="44">
        <v>1996</v>
      </c>
      <c r="BP164" s="40" t="s">
        <v>259</v>
      </c>
      <c r="BQ164" s="40" t="s">
        <v>251</v>
      </c>
      <c r="BR164" s="44">
        <v>2.0476190476190474</v>
      </c>
      <c r="BS164" s="44">
        <v>0.90476190476190477</v>
      </c>
      <c r="BT164" s="44">
        <v>1.1428571428571428</v>
      </c>
      <c r="BU164" s="44">
        <v>21</v>
      </c>
      <c r="BV164" s="44">
        <v>2016</v>
      </c>
      <c r="BX164" s="40" t="s">
        <v>1231</v>
      </c>
      <c r="BY164" s="40" t="s">
        <v>793</v>
      </c>
      <c r="BZ164" s="44">
        <v>41</v>
      </c>
      <c r="CA164" s="44">
        <v>19</v>
      </c>
      <c r="CB164" s="44">
        <v>22</v>
      </c>
      <c r="CC164" s="44">
        <v>19</v>
      </c>
      <c r="CD164" s="44">
        <v>2020</v>
      </c>
      <c r="CU164" s="40" t="s">
        <v>257</v>
      </c>
      <c r="CV164" s="40" t="s">
        <v>131</v>
      </c>
      <c r="CW164" s="44">
        <v>0.77777777777777779</v>
      </c>
      <c r="CX164" s="44">
        <v>1.0740740740740742</v>
      </c>
      <c r="CY164" s="44">
        <v>27</v>
      </c>
      <c r="CZ164" s="44">
        <v>2016</v>
      </c>
      <c r="DB164" s="40" t="s">
        <v>346</v>
      </c>
      <c r="DC164" s="40" t="s">
        <v>345</v>
      </c>
      <c r="DD164" s="44">
        <v>14</v>
      </c>
      <c r="DE164" s="44">
        <v>46</v>
      </c>
      <c r="DF164" s="44">
        <v>29</v>
      </c>
      <c r="DG164" s="44">
        <v>2013</v>
      </c>
      <c r="DU164" s="40" t="s">
        <v>310</v>
      </c>
      <c r="DV164" s="40" t="s">
        <v>250</v>
      </c>
      <c r="DW164" s="44">
        <v>0.8</v>
      </c>
      <c r="DX164" s="44">
        <v>1.6666666666666667</v>
      </c>
      <c r="DY164" s="44">
        <v>30</v>
      </c>
      <c r="DZ164" s="44">
        <v>2014</v>
      </c>
      <c r="EB164" s="40" t="s">
        <v>483</v>
      </c>
      <c r="EC164" s="40" t="s">
        <v>471</v>
      </c>
      <c r="ED164" s="44">
        <v>17</v>
      </c>
      <c r="EE164" s="44"/>
      <c r="EF164" s="44">
        <v>12</v>
      </c>
      <c r="EG164" s="44">
        <v>2011</v>
      </c>
      <c r="EU164" s="40" t="s">
        <v>1185</v>
      </c>
      <c r="EV164" s="40" t="s">
        <v>1155</v>
      </c>
      <c r="EW164" s="44">
        <v>0</v>
      </c>
      <c r="EX164" s="44">
        <v>0</v>
      </c>
      <c r="EY164" s="44">
        <v>23</v>
      </c>
      <c r="EZ164" s="44">
        <v>1991</v>
      </c>
      <c r="FB164" s="40" t="s">
        <v>1158</v>
      </c>
      <c r="FC164" s="40" t="s">
        <v>1157</v>
      </c>
      <c r="FD164" s="44"/>
      <c r="FE164" s="44"/>
      <c r="FF164" s="44">
        <v>13</v>
      </c>
      <c r="FG164" s="44">
        <v>1992</v>
      </c>
      <c r="FU164" s="274" t="s">
        <v>1136</v>
      </c>
      <c r="FV164" s="274" t="s">
        <v>1097</v>
      </c>
      <c r="FW164" s="294">
        <v>0.14285714285714285</v>
      </c>
      <c r="FX164" s="281">
        <v>0.63636363636363635</v>
      </c>
      <c r="FY164" s="281">
        <v>9.0909090909090912E-2</v>
      </c>
      <c r="FZ164" s="281">
        <v>22</v>
      </c>
      <c r="GA164" s="281">
        <v>1993</v>
      </c>
      <c r="GB164" s="281">
        <v>2</v>
      </c>
      <c r="GC164" s="282">
        <v>14</v>
      </c>
      <c r="IR164" s="40" t="s">
        <v>480</v>
      </c>
      <c r="IS164" s="40" t="s">
        <v>465</v>
      </c>
      <c r="IT164" s="44">
        <v>0.37313432835820898</v>
      </c>
      <c r="IU164" s="44">
        <v>1.6666666666666667</v>
      </c>
      <c r="IV164" s="44">
        <v>4.4666666666666668</v>
      </c>
      <c r="IW164" s="44">
        <v>15</v>
      </c>
      <c r="IX164" s="44">
        <v>2011</v>
      </c>
      <c r="IY164" s="44">
        <v>25</v>
      </c>
      <c r="IZ164" s="44">
        <v>67</v>
      </c>
      <c r="JB164" s="40" t="s">
        <v>1187</v>
      </c>
      <c r="JC164" s="40" t="s">
        <v>1178</v>
      </c>
      <c r="JD164" s="44">
        <v>0.35947712418300654</v>
      </c>
      <c r="JE164" s="44">
        <v>2.5</v>
      </c>
      <c r="JF164" s="44">
        <v>6.9545454545454541</v>
      </c>
      <c r="JG164" s="44">
        <v>1991</v>
      </c>
      <c r="JH164" s="44">
        <v>55</v>
      </c>
      <c r="JI164" s="44">
        <v>153</v>
      </c>
      <c r="JL164" s="40" t="s">
        <v>977</v>
      </c>
      <c r="JM164" s="40" t="s">
        <v>964</v>
      </c>
      <c r="JN164" s="44">
        <v>0.77319587628865982</v>
      </c>
      <c r="JO164" s="44">
        <v>3.2608695652173911</v>
      </c>
      <c r="JP164" s="44">
        <v>4.2173913043478262</v>
      </c>
      <c r="JQ164" s="44">
        <v>1998</v>
      </c>
      <c r="JR164" s="44">
        <v>23</v>
      </c>
      <c r="JS164" s="44">
        <v>75</v>
      </c>
      <c r="JT164" s="44">
        <v>97</v>
      </c>
      <c r="JV164" s="40" t="s">
        <v>1066</v>
      </c>
      <c r="JW164" s="40" t="s">
        <v>1067</v>
      </c>
      <c r="JX164" s="44">
        <v>0.32142857142857145</v>
      </c>
      <c r="JY164" s="44">
        <v>0.75</v>
      </c>
      <c r="JZ164" s="44">
        <v>2.3333333333333335</v>
      </c>
      <c r="KA164" s="44">
        <v>1995</v>
      </c>
      <c r="KB164" s="44">
        <v>9</v>
      </c>
      <c r="KC164" s="44">
        <v>28</v>
      </c>
    </row>
    <row r="165" spans="1:289" ht="15">
      <c r="A165" s="74" t="s">
        <v>407</v>
      </c>
      <c r="B165" s="74">
        <v>2007</v>
      </c>
      <c r="C165" s="74">
        <v>2007</v>
      </c>
      <c r="D165" s="89" t="str">
        <f t="shared" si="36"/>
        <v>Kyle Donnor, 2007</v>
      </c>
      <c r="E165" s="89" t="str">
        <f t="shared" si="37"/>
        <v>Kyle Donnor, 2007-2007</v>
      </c>
      <c r="F165" s="74">
        <v>24</v>
      </c>
      <c r="G165" s="74"/>
      <c r="H165" s="74"/>
      <c r="I165" s="75" t="e">
        <f t="shared" si="24"/>
        <v>#DIV/0!</v>
      </c>
      <c r="J165" s="74">
        <v>23</v>
      </c>
      <c r="K165" s="74">
        <v>56</v>
      </c>
      <c r="L165" s="75">
        <f t="shared" si="25"/>
        <v>0.4107142857142857</v>
      </c>
      <c r="M165" s="74">
        <v>24</v>
      </c>
      <c r="N165" s="74">
        <v>43</v>
      </c>
      <c r="O165" s="75">
        <f t="shared" si="26"/>
        <v>0.55813953488372092</v>
      </c>
      <c r="P165" s="74">
        <v>70</v>
      </c>
      <c r="Q165" s="74">
        <v>27</v>
      </c>
      <c r="R165" s="74">
        <v>36</v>
      </c>
      <c r="S165" s="74">
        <v>63</v>
      </c>
      <c r="T165" s="74">
        <v>39</v>
      </c>
      <c r="U165" s="74">
        <v>31</v>
      </c>
      <c r="V165" s="74"/>
      <c r="W165" s="74">
        <v>51</v>
      </c>
      <c r="X165" s="74"/>
      <c r="Y165" s="76">
        <f t="shared" si="27"/>
        <v>2.9166666666666665</v>
      </c>
      <c r="Z165" s="76">
        <f t="shared" si="28"/>
        <v>1.125</v>
      </c>
      <c r="AA165" s="76">
        <f t="shared" si="29"/>
        <v>1.5</v>
      </c>
      <c r="AB165" s="76">
        <f t="shared" si="30"/>
        <v>2.625</v>
      </c>
      <c r="AC165" s="76">
        <f t="shared" si="31"/>
        <v>1.625</v>
      </c>
      <c r="AD165" s="76">
        <f t="shared" si="32"/>
        <v>1.2916666666666667</v>
      </c>
      <c r="AE165" s="76">
        <f t="shared" si="33"/>
        <v>0</v>
      </c>
      <c r="AF165" s="76">
        <f t="shared" si="34"/>
        <v>2.125</v>
      </c>
      <c r="AG165" s="76">
        <f t="shared" si="35"/>
        <v>0</v>
      </c>
      <c r="AH165" s="69">
        <f t="shared" si="38"/>
        <v>0</v>
      </c>
      <c r="AI165" s="69">
        <f t="shared" si="39"/>
        <v>1.7916666666666667</v>
      </c>
      <c r="AJ165" s="70">
        <f t="shared" si="40"/>
        <v>0.4107142857142857</v>
      </c>
      <c r="AK165" s="69">
        <f t="shared" si="41"/>
        <v>2.3333333333333335</v>
      </c>
      <c r="AM165" s="40" t="s">
        <v>487</v>
      </c>
      <c r="AN165" s="40" t="s">
        <v>467</v>
      </c>
      <c r="AO165" s="61">
        <v>3.2307692307692308</v>
      </c>
      <c r="AP165" s="62">
        <v>0.36956521739130432</v>
      </c>
      <c r="AQ165" s="62">
        <v>0.34782608695652173</v>
      </c>
      <c r="AR165" s="44">
        <v>13</v>
      </c>
      <c r="AS165" s="44">
        <v>2010</v>
      </c>
      <c r="AU165" s="40" t="s">
        <v>331</v>
      </c>
      <c r="AV165" s="40" t="s">
        <v>277</v>
      </c>
      <c r="AW165" s="44">
        <v>70</v>
      </c>
      <c r="AX165" s="44">
        <v>0.27710843373493976</v>
      </c>
      <c r="AY165" s="44">
        <v>0.45833333333333331</v>
      </c>
      <c r="AZ165" s="44">
        <v>29</v>
      </c>
      <c r="BA165" s="44">
        <v>2013</v>
      </c>
      <c r="BP165" s="40" t="s">
        <v>741</v>
      </c>
      <c r="BQ165" s="40" t="s">
        <v>733</v>
      </c>
      <c r="BR165" s="44">
        <v>2.0357142857142856</v>
      </c>
      <c r="BS165" s="44">
        <v>0.8571428571428571</v>
      </c>
      <c r="BT165" s="44">
        <v>1.1785714285714286</v>
      </c>
      <c r="BU165" s="44">
        <v>28</v>
      </c>
      <c r="BV165" s="44">
        <v>2018</v>
      </c>
      <c r="BX165" s="40" t="s">
        <v>1033</v>
      </c>
      <c r="BY165" s="40" t="s">
        <v>1001</v>
      </c>
      <c r="BZ165" s="44">
        <v>41</v>
      </c>
      <c r="CA165" s="44">
        <v>21</v>
      </c>
      <c r="CB165" s="44">
        <v>20</v>
      </c>
      <c r="CC165" s="44">
        <v>22</v>
      </c>
      <c r="CD165" s="44">
        <v>1996</v>
      </c>
      <c r="CU165" s="40" t="s">
        <v>1282</v>
      </c>
      <c r="CV165" s="40" t="s">
        <v>793</v>
      </c>
      <c r="CW165" s="44">
        <v>0.7407407407407407</v>
      </c>
      <c r="CX165" s="44">
        <v>0.44444444444444442</v>
      </c>
      <c r="CY165" s="44">
        <v>27</v>
      </c>
      <c r="CZ165" s="44">
        <v>2022</v>
      </c>
      <c r="DB165" s="40" t="s">
        <v>1263</v>
      </c>
      <c r="DC165" s="40" t="s">
        <v>1264</v>
      </c>
      <c r="DD165" s="44">
        <v>14</v>
      </c>
      <c r="DE165" s="44">
        <v>11</v>
      </c>
      <c r="DF165" s="44">
        <v>13</v>
      </c>
      <c r="DG165" s="44">
        <v>2021</v>
      </c>
      <c r="DU165" s="40" t="s">
        <v>327</v>
      </c>
      <c r="DV165" s="40" t="s">
        <v>278</v>
      </c>
      <c r="DW165" s="44">
        <v>0.7931034482758621</v>
      </c>
      <c r="DX165" s="44">
        <v>1.7241379310344827</v>
      </c>
      <c r="DY165" s="44">
        <v>29</v>
      </c>
      <c r="DZ165" s="44">
        <v>2013</v>
      </c>
      <c r="EB165" s="40" t="s">
        <v>484</v>
      </c>
      <c r="EC165" s="40" t="s">
        <v>466</v>
      </c>
      <c r="ED165" s="44">
        <v>17</v>
      </c>
      <c r="EE165" s="44">
        <v>3</v>
      </c>
      <c r="EF165" s="44">
        <v>17</v>
      </c>
      <c r="EG165" s="44">
        <v>2011</v>
      </c>
      <c r="EU165" s="40" t="s">
        <v>371</v>
      </c>
      <c r="EV165" s="40" t="s">
        <v>330</v>
      </c>
      <c r="EW165" s="44">
        <v>0</v>
      </c>
      <c r="EX165" s="44">
        <v>9.0909090909090912E-2</v>
      </c>
      <c r="EY165" s="44">
        <v>11</v>
      </c>
      <c r="EZ165" s="44">
        <v>2011</v>
      </c>
      <c r="FB165" s="40" t="s">
        <v>331</v>
      </c>
      <c r="FC165" s="40" t="s">
        <v>277</v>
      </c>
      <c r="FD165" s="44">
        <v>0</v>
      </c>
      <c r="FE165" s="44">
        <v>40</v>
      </c>
      <c r="FF165" s="44">
        <v>29</v>
      </c>
      <c r="FG165" s="44">
        <v>2013</v>
      </c>
      <c r="FU165" s="274" t="s">
        <v>1065</v>
      </c>
      <c r="FV165" s="274" t="s">
        <v>964</v>
      </c>
      <c r="FW165" s="294">
        <v>0.14285714285714285</v>
      </c>
      <c r="FX165" s="281">
        <v>1</v>
      </c>
      <c r="FY165" s="281">
        <v>0.14285714285714285</v>
      </c>
      <c r="FZ165" s="281">
        <v>14</v>
      </c>
      <c r="GA165" s="281">
        <v>1995</v>
      </c>
      <c r="GB165" s="281">
        <v>2</v>
      </c>
      <c r="GC165" s="282">
        <v>14</v>
      </c>
      <c r="IR165" s="40" t="s">
        <v>347</v>
      </c>
      <c r="IS165" s="40" t="s">
        <v>279</v>
      </c>
      <c r="IT165" s="44">
        <v>0.37297297297297299</v>
      </c>
      <c r="IU165" s="44">
        <v>2.3793103448275863</v>
      </c>
      <c r="IV165" s="44">
        <v>6.3793103448275863</v>
      </c>
      <c r="IW165" s="44">
        <v>29</v>
      </c>
      <c r="IX165" s="44">
        <v>2014</v>
      </c>
      <c r="IY165" s="44">
        <v>69</v>
      </c>
      <c r="IZ165" s="44">
        <v>185</v>
      </c>
      <c r="JB165" s="40" t="s">
        <v>442</v>
      </c>
      <c r="JC165" s="40" t="s">
        <v>436</v>
      </c>
      <c r="JD165" s="44">
        <v>0.3575757575757576</v>
      </c>
      <c r="JE165" s="44">
        <v>2.4583333333333335</v>
      </c>
      <c r="JF165" s="44">
        <v>6.875</v>
      </c>
      <c r="JG165" s="44">
        <v>2007</v>
      </c>
      <c r="JH165" s="44">
        <v>59</v>
      </c>
      <c r="JI165" s="44">
        <v>165</v>
      </c>
      <c r="JL165" s="40" t="s">
        <v>979</v>
      </c>
      <c r="JM165" s="40" t="s">
        <v>921</v>
      </c>
      <c r="JN165" s="44">
        <v>0.624</v>
      </c>
      <c r="JO165" s="44">
        <v>3.25</v>
      </c>
      <c r="JP165" s="44">
        <v>5.208333333333333</v>
      </c>
      <c r="JQ165" s="44">
        <v>1998</v>
      </c>
      <c r="JR165" s="44">
        <v>24</v>
      </c>
      <c r="JS165" s="44">
        <v>78</v>
      </c>
      <c r="JT165" s="44">
        <v>125</v>
      </c>
      <c r="JV165" s="40" t="s">
        <v>976</v>
      </c>
      <c r="JW165" s="40" t="s">
        <v>937</v>
      </c>
      <c r="JX165" s="44">
        <v>0.32</v>
      </c>
      <c r="JY165" s="44">
        <v>0.36363636363636365</v>
      </c>
      <c r="JZ165" s="44">
        <v>1.1363636363636365</v>
      </c>
      <c r="KA165" s="44">
        <v>1998</v>
      </c>
      <c r="KB165" s="44">
        <v>8</v>
      </c>
      <c r="KC165" s="44">
        <v>25</v>
      </c>
    </row>
    <row r="166" spans="1:289" ht="15">
      <c r="A166" s="74" t="s">
        <v>376</v>
      </c>
      <c r="B166" s="74">
        <v>2007</v>
      </c>
      <c r="C166" s="74">
        <v>2009</v>
      </c>
      <c r="D166" s="89" t="str">
        <f t="shared" si="36"/>
        <v>Ryan Diehl, 2009</v>
      </c>
      <c r="E166" s="89" t="str">
        <f t="shared" si="37"/>
        <v>Ryan Diehl, 2009-2007</v>
      </c>
      <c r="F166" s="74">
        <v>12</v>
      </c>
      <c r="G166" s="74">
        <v>1</v>
      </c>
      <c r="H166" s="74">
        <v>4</v>
      </c>
      <c r="I166" s="75">
        <f t="shared" si="24"/>
        <v>0.25</v>
      </c>
      <c r="J166" s="74">
        <v>8</v>
      </c>
      <c r="K166" s="74">
        <v>19</v>
      </c>
      <c r="L166" s="75">
        <f t="shared" si="25"/>
        <v>0.42105263157894735</v>
      </c>
      <c r="M166" s="74"/>
      <c r="N166" s="74"/>
      <c r="O166" s="75" t="e">
        <f t="shared" si="26"/>
        <v>#DIV/0!</v>
      </c>
      <c r="P166" s="74">
        <v>19</v>
      </c>
      <c r="Q166" s="74">
        <v>1</v>
      </c>
      <c r="R166" s="74">
        <v>4</v>
      </c>
      <c r="S166" s="74">
        <v>5</v>
      </c>
      <c r="T166" s="74">
        <v>5</v>
      </c>
      <c r="U166" s="74">
        <v>2</v>
      </c>
      <c r="V166" s="74"/>
      <c r="W166" s="74">
        <v>9</v>
      </c>
      <c r="X166" s="74"/>
      <c r="Y166" s="76">
        <f t="shared" si="27"/>
        <v>1.5833333333333333</v>
      </c>
      <c r="Z166" s="76">
        <f t="shared" si="28"/>
        <v>8.3333333333333329E-2</v>
      </c>
      <c r="AA166" s="76">
        <f t="shared" si="29"/>
        <v>0.33333333333333331</v>
      </c>
      <c r="AB166" s="76">
        <f t="shared" si="30"/>
        <v>0.41666666666666669</v>
      </c>
      <c r="AC166" s="76">
        <f t="shared" si="31"/>
        <v>0.41666666666666669</v>
      </c>
      <c r="AD166" s="76">
        <f t="shared" si="32"/>
        <v>0.16666666666666666</v>
      </c>
      <c r="AE166" s="76">
        <f t="shared" si="33"/>
        <v>0</v>
      </c>
      <c r="AF166" s="76">
        <f t="shared" si="34"/>
        <v>0.75</v>
      </c>
      <c r="AG166" s="76">
        <f t="shared" si="35"/>
        <v>0</v>
      </c>
      <c r="AH166" s="69">
        <f t="shared" si="38"/>
        <v>0.33333333333333331</v>
      </c>
      <c r="AI166" s="69">
        <f t="shared" si="39"/>
        <v>0</v>
      </c>
      <c r="AJ166" s="70">
        <f t="shared" si="40"/>
        <v>0.39130434782608697</v>
      </c>
      <c r="AK166" s="69">
        <f t="shared" si="41"/>
        <v>1.9166666666666667</v>
      </c>
      <c r="AM166" s="40" t="s">
        <v>1220</v>
      </c>
      <c r="AN166" s="40" t="s">
        <v>1214</v>
      </c>
      <c r="AO166" s="61">
        <v>3.2272727272727271</v>
      </c>
      <c r="AP166" s="62">
        <v>0.38709677419354838</v>
      </c>
      <c r="AQ166" s="62">
        <v>0.47368421052631576</v>
      </c>
      <c r="AR166" s="44">
        <v>22</v>
      </c>
      <c r="AS166" s="44">
        <v>2020</v>
      </c>
      <c r="AU166" s="40" t="s">
        <v>451</v>
      </c>
      <c r="AV166" s="40" t="s">
        <v>452</v>
      </c>
      <c r="AW166" s="44">
        <v>69</v>
      </c>
      <c r="AX166" s="44">
        <v>0.27</v>
      </c>
      <c r="AY166" s="44">
        <v>0.3783783783783784</v>
      </c>
      <c r="AZ166" s="44">
        <v>12</v>
      </c>
      <c r="BA166" s="44">
        <v>2010</v>
      </c>
      <c r="BP166" s="40" t="s">
        <v>494</v>
      </c>
      <c r="BQ166" s="40" t="s">
        <v>465</v>
      </c>
      <c r="BR166" s="44">
        <v>2</v>
      </c>
      <c r="BS166" s="44">
        <v>1.1052631578947369</v>
      </c>
      <c r="BT166" s="44">
        <v>0.89473684210526316</v>
      </c>
      <c r="BU166" s="44">
        <v>19</v>
      </c>
      <c r="BV166" s="44">
        <v>2009</v>
      </c>
      <c r="BX166" s="40" t="s">
        <v>328</v>
      </c>
      <c r="BY166" s="40" t="s">
        <v>308</v>
      </c>
      <c r="BZ166" s="44">
        <v>40</v>
      </c>
      <c r="CA166" s="44">
        <v>9</v>
      </c>
      <c r="CB166" s="44">
        <v>31</v>
      </c>
      <c r="CC166" s="44">
        <v>28</v>
      </c>
      <c r="CD166" s="44">
        <v>2013</v>
      </c>
      <c r="CU166" s="40" t="s">
        <v>281</v>
      </c>
      <c r="CV166" s="40" t="s">
        <v>278</v>
      </c>
      <c r="CW166" s="44">
        <v>0.7407407407407407</v>
      </c>
      <c r="CX166" s="44">
        <v>1.4814814814814814</v>
      </c>
      <c r="CY166" s="44">
        <v>27</v>
      </c>
      <c r="CZ166" s="44">
        <v>2015</v>
      </c>
      <c r="DB166" s="40" t="s">
        <v>537</v>
      </c>
      <c r="DC166" s="40" t="s">
        <v>900</v>
      </c>
      <c r="DD166" s="44">
        <v>14</v>
      </c>
      <c r="DE166" s="44">
        <v>16</v>
      </c>
      <c r="DF166" s="44">
        <v>19</v>
      </c>
      <c r="DG166" s="44">
        <v>2017</v>
      </c>
      <c r="DU166" s="40" t="s">
        <v>348</v>
      </c>
      <c r="DV166" s="40" t="s">
        <v>279</v>
      </c>
      <c r="DW166" s="44">
        <v>0.75862068965517238</v>
      </c>
      <c r="DX166" s="44">
        <v>1.3448275862068966</v>
      </c>
      <c r="DY166" s="44">
        <v>29</v>
      </c>
      <c r="DZ166" s="44">
        <v>2013</v>
      </c>
      <c r="EB166" s="40" t="s">
        <v>741</v>
      </c>
      <c r="EC166" s="40" t="s">
        <v>733</v>
      </c>
      <c r="ED166" s="44">
        <v>17</v>
      </c>
      <c r="EE166" s="44">
        <v>36</v>
      </c>
      <c r="EF166" s="44">
        <v>28</v>
      </c>
      <c r="EG166" s="44">
        <v>2018</v>
      </c>
      <c r="EU166" s="40" t="s">
        <v>1190</v>
      </c>
      <c r="EV166" s="40" t="s">
        <v>1154</v>
      </c>
      <c r="EW166" s="44">
        <v>0</v>
      </c>
      <c r="EX166" s="44">
        <v>0</v>
      </c>
      <c r="EY166" s="44">
        <v>23</v>
      </c>
      <c r="EZ166" s="44">
        <v>1991</v>
      </c>
      <c r="FB166" s="40" t="s">
        <v>1185</v>
      </c>
      <c r="FC166" s="40" t="s">
        <v>1155</v>
      </c>
      <c r="FD166" s="44"/>
      <c r="FE166" s="44"/>
      <c r="FF166" s="44">
        <v>23</v>
      </c>
      <c r="FG166" s="44">
        <v>1991</v>
      </c>
      <c r="FU166" s="274" t="s">
        <v>263</v>
      </c>
      <c r="FV166" s="274" t="s">
        <v>252</v>
      </c>
      <c r="FW166" s="294">
        <v>0.14285714285714285</v>
      </c>
      <c r="FX166" s="281">
        <v>0.3888888888888889</v>
      </c>
      <c r="FY166" s="281">
        <v>5.5555555555555552E-2</v>
      </c>
      <c r="FZ166" s="281">
        <v>18</v>
      </c>
      <c r="GA166" s="281">
        <v>2016</v>
      </c>
      <c r="GB166" s="281">
        <v>1</v>
      </c>
      <c r="GC166" s="282">
        <v>7</v>
      </c>
      <c r="IR166" s="40" t="s">
        <v>936</v>
      </c>
      <c r="IS166" s="40" t="s">
        <v>937</v>
      </c>
      <c r="IT166" s="44">
        <v>0.37234042553191488</v>
      </c>
      <c r="IU166" s="44">
        <v>1.8421052631578947</v>
      </c>
      <c r="IV166" s="44">
        <v>4.9473684210526319</v>
      </c>
      <c r="IW166" s="44">
        <v>19</v>
      </c>
      <c r="IX166" s="44">
        <v>1999</v>
      </c>
      <c r="IY166" s="44">
        <v>35</v>
      </c>
      <c r="IZ166" s="44">
        <v>94</v>
      </c>
      <c r="JB166" s="40" t="s">
        <v>922</v>
      </c>
      <c r="JC166" s="40" t="s">
        <v>923</v>
      </c>
      <c r="JD166" s="44">
        <v>0.35416666666666669</v>
      </c>
      <c r="JE166" s="44">
        <v>2.5499999999999998</v>
      </c>
      <c r="JF166" s="44">
        <v>7.2</v>
      </c>
      <c r="JG166" s="44">
        <v>1999</v>
      </c>
      <c r="JH166" s="44">
        <v>51</v>
      </c>
      <c r="JI166" s="44">
        <v>144</v>
      </c>
      <c r="JL166" s="40" t="s">
        <v>975</v>
      </c>
      <c r="JM166" s="40" t="s">
        <v>962</v>
      </c>
      <c r="JN166" s="44">
        <v>0.72881355932203384</v>
      </c>
      <c r="JO166" s="44">
        <v>1.8695652173913044</v>
      </c>
      <c r="JP166" s="44">
        <v>2.5652173913043477</v>
      </c>
      <c r="JQ166" s="44">
        <v>1998</v>
      </c>
      <c r="JR166" s="44">
        <v>23</v>
      </c>
      <c r="JS166" s="44">
        <v>43</v>
      </c>
      <c r="JT166" s="44">
        <v>59</v>
      </c>
      <c r="JV166" s="40" t="s">
        <v>974</v>
      </c>
      <c r="JW166" s="40" t="s">
        <v>923</v>
      </c>
      <c r="JX166" s="44">
        <v>0.31818181818181818</v>
      </c>
      <c r="JY166" s="44">
        <v>0.58333333333333337</v>
      </c>
      <c r="JZ166" s="44">
        <v>1.8333333333333333</v>
      </c>
      <c r="KA166" s="44">
        <v>1998</v>
      </c>
      <c r="KB166" s="44">
        <v>7</v>
      </c>
      <c r="KC166" s="44">
        <v>22</v>
      </c>
    </row>
    <row r="167" spans="1:289" ht="15">
      <c r="A167" s="74" t="s">
        <v>408</v>
      </c>
      <c r="B167" s="74">
        <v>2007</v>
      </c>
      <c r="C167" s="74">
        <v>2007</v>
      </c>
      <c r="D167" s="89" t="str">
        <f t="shared" si="36"/>
        <v>Danny Helwig, 2007</v>
      </c>
      <c r="E167" s="89" t="str">
        <f t="shared" si="37"/>
        <v>Danny Helwig, 2007-2007</v>
      </c>
      <c r="F167" s="74">
        <v>24</v>
      </c>
      <c r="G167" s="74"/>
      <c r="H167" s="74">
        <v>8</v>
      </c>
      <c r="I167" s="75">
        <f t="shared" si="24"/>
        <v>0</v>
      </c>
      <c r="J167" s="74">
        <v>116</v>
      </c>
      <c r="K167" s="74">
        <v>220</v>
      </c>
      <c r="L167" s="75">
        <f t="shared" si="25"/>
        <v>0.52727272727272723</v>
      </c>
      <c r="M167" s="74">
        <v>22</v>
      </c>
      <c r="N167" s="74">
        <v>46</v>
      </c>
      <c r="O167" s="75">
        <f t="shared" si="26"/>
        <v>0.47826086956521741</v>
      </c>
      <c r="P167" s="74">
        <v>254</v>
      </c>
      <c r="Q167" s="74">
        <v>40</v>
      </c>
      <c r="R167" s="74">
        <v>110</v>
      </c>
      <c r="S167" s="74">
        <v>150</v>
      </c>
      <c r="T167" s="74">
        <v>57</v>
      </c>
      <c r="U167" s="74">
        <v>47</v>
      </c>
      <c r="V167" s="74"/>
      <c r="W167" s="74">
        <v>48</v>
      </c>
      <c r="X167" s="74"/>
      <c r="Y167" s="76">
        <f t="shared" si="27"/>
        <v>10.583333333333334</v>
      </c>
      <c r="Z167" s="76">
        <f t="shared" si="28"/>
        <v>1.6666666666666667</v>
      </c>
      <c r="AA167" s="76">
        <f t="shared" si="29"/>
        <v>4.583333333333333</v>
      </c>
      <c r="AB167" s="76">
        <f t="shared" si="30"/>
        <v>6.25</v>
      </c>
      <c r="AC167" s="76">
        <f t="shared" si="31"/>
        <v>2.375</v>
      </c>
      <c r="AD167" s="76">
        <f t="shared" si="32"/>
        <v>1.9583333333333333</v>
      </c>
      <c r="AE167" s="76">
        <f t="shared" si="33"/>
        <v>0</v>
      </c>
      <c r="AF167" s="76">
        <f t="shared" si="34"/>
        <v>2</v>
      </c>
      <c r="AG167" s="76">
        <f t="shared" si="35"/>
        <v>0</v>
      </c>
      <c r="AH167" s="69">
        <f t="shared" si="38"/>
        <v>0.33333333333333331</v>
      </c>
      <c r="AI167" s="69">
        <f t="shared" si="39"/>
        <v>1.9166666666666667</v>
      </c>
      <c r="AJ167" s="70">
        <f t="shared" si="40"/>
        <v>0.50877192982456143</v>
      </c>
      <c r="AK167" s="69">
        <f t="shared" si="41"/>
        <v>9.5</v>
      </c>
      <c r="AM167" s="40" t="s">
        <v>1033</v>
      </c>
      <c r="AN167" s="40" t="s">
        <v>1001</v>
      </c>
      <c r="AO167" s="61">
        <v>3.1818181818181817</v>
      </c>
      <c r="AP167" s="62">
        <v>0.375</v>
      </c>
      <c r="AQ167" s="62">
        <v>0.52173913043478259</v>
      </c>
      <c r="AR167" s="44">
        <v>22</v>
      </c>
      <c r="AS167" s="44">
        <v>1996</v>
      </c>
      <c r="AU167" s="40" t="s">
        <v>479</v>
      </c>
      <c r="AV167" s="40" t="s">
        <v>469</v>
      </c>
      <c r="AW167" s="44">
        <v>69</v>
      </c>
      <c r="AX167" s="44">
        <v>0.31111111111111112</v>
      </c>
      <c r="AY167" s="44">
        <v>0.5</v>
      </c>
      <c r="AZ167" s="44">
        <v>16</v>
      </c>
      <c r="BA167" s="44">
        <v>2010</v>
      </c>
      <c r="BP167" s="40" t="s">
        <v>1162</v>
      </c>
      <c r="BQ167" s="40" t="s">
        <v>1095</v>
      </c>
      <c r="BR167" s="44">
        <v>2</v>
      </c>
      <c r="BS167" s="44">
        <v>1.2777777777777777</v>
      </c>
      <c r="BT167" s="44">
        <v>0.72222222222222221</v>
      </c>
      <c r="BU167" s="44">
        <v>18</v>
      </c>
      <c r="BV167" s="44">
        <v>1992</v>
      </c>
      <c r="BX167" s="40" t="s">
        <v>1136</v>
      </c>
      <c r="BY167" s="40" t="s">
        <v>1097</v>
      </c>
      <c r="BZ167" s="44">
        <v>40</v>
      </c>
      <c r="CA167" s="44">
        <v>18</v>
      </c>
      <c r="CB167" s="44">
        <v>22</v>
      </c>
      <c r="CC167" s="44">
        <v>22</v>
      </c>
      <c r="CD167" s="44">
        <v>1993</v>
      </c>
      <c r="CU167" s="40" t="s">
        <v>537</v>
      </c>
      <c r="CV167" s="40" t="s">
        <v>900</v>
      </c>
      <c r="CW167" s="44">
        <v>0.73684210526315785</v>
      </c>
      <c r="CX167" s="44">
        <v>0.84210526315789469</v>
      </c>
      <c r="CY167" s="44">
        <v>19</v>
      </c>
      <c r="CZ167" s="44">
        <v>2017</v>
      </c>
      <c r="DB167" s="40" t="s">
        <v>801</v>
      </c>
      <c r="DC167" s="40" t="s">
        <v>735</v>
      </c>
      <c r="DD167" s="44">
        <v>14</v>
      </c>
      <c r="DE167" s="44">
        <v>8</v>
      </c>
      <c r="DF167" s="44">
        <v>17</v>
      </c>
      <c r="DG167" s="44">
        <v>2019</v>
      </c>
      <c r="DU167" s="40" t="s">
        <v>286</v>
      </c>
      <c r="DV167" s="40" t="s">
        <v>132</v>
      </c>
      <c r="DW167" s="44">
        <v>0.75</v>
      </c>
      <c r="DX167" s="44">
        <v>1.2083333333333333</v>
      </c>
      <c r="DY167" s="44">
        <v>24</v>
      </c>
      <c r="DZ167" s="44">
        <v>2015</v>
      </c>
      <c r="EB167" s="40" t="s">
        <v>1009</v>
      </c>
      <c r="EC167" s="40" t="s">
        <v>968</v>
      </c>
      <c r="ED167" s="44">
        <v>16</v>
      </c>
      <c r="EE167" s="44"/>
      <c r="EF167" s="44">
        <v>23</v>
      </c>
      <c r="EG167" s="44">
        <v>1997</v>
      </c>
      <c r="EU167" s="40" t="s">
        <v>335</v>
      </c>
      <c r="EV167" s="40" t="s">
        <v>336</v>
      </c>
      <c r="EW167" s="44">
        <v>0</v>
      </c>
      <c r="EX167" s="44">
        <v>0.47058823529411764</v>
      </c>
      <c r="EY167" s="44">
        <v>17</v>
      </c>
      <c r="EZ167" s="44">
        <v>2013</v>
      </c>
      <c r="FB167" s="40" t="s">
        <v>421</v>
      </c>
      <c r="FC167" s="40" t="s">
        <v>387</v>
      </c>
      <c r="FD167" s="44"/>
      <c r="FE167" s="44"/>
      <c r="FF167" s="44">
        <v>24</v>
      </c>
      <c r="FG167" s="44">
        <v>2007</v>
      </c>
      <c r="FU167" s="274" t="s">
        <v>1013</v>
      </c>
      <c r="FV167" s="274" t="s">
        <v>998</v>
      </c>
      <c r="FW167" s="294">
        <v>0.14285714285714285</v>
      </c>
      <c r="FX167" s="281">
        <v>1.8666666666666667</v>
      </c>
      <c r="FY167" s="281">
        <v>0.26666666666666666</v>
      </c>
      <c r="FZ167" s="281">
        <v>15</v>
      </c>
      <c r="GA167" s="281">
        <v>1997</v>
      </c>
      <c r="GB167" s="281">
        <v>4</v>
      </c>
      <c r="GC167" s="282">
        <v>28</v>
      </c>
      <c r="IR167" s="40" t="s">
        <v>1232</v>
      </c>
      <c r="IS167" s="40" t="s">
        <v>792</v>
      </c>
      <c r="IT167" s="44">
        <v>0.37209302325581395</v>
      </c>
      <c r="IU167" s="44">
        <v>0.94117647058823528</v>
      </c>
      <c r="IV167" s="44">
        <v>2.5294117647058822</v>
      </c>
      <c r="IW167" s="44">
        <v>17</v>
      </c>
      <c r="IX167" s="44">
        <v>2020</v>
      </c>
      <c r="IY167" s="44">
        <v>16</v>
      </c>
      <c r="IZ167" s="44">
        <v>43</v>
      </c>
      <c r="JB167" s="40" t="s">
        <v>282</v>
      </c>
      <c r="JC167" s="40" t="s">
        <v>279</v>
      </c>
      <c r="JD167" s="44">
        <v>0.35359116022099446</v>
      </c>
      <c r="JE167" s="44">
        <v>2.3703703703703702</v>
      </c>
      <c r="JF167" s="44">
        <v>6.7037037037037033</v>
      </c>
      <c r="JG167" s="44">
        <v>2015</v>
      </c>
      <c r="JH167" s="44">
        <v>64</v>
      </c>
      <c r="JI167" s="44">
        <v>181</v>
      </c>
      <c r="JL167" s="40" t="s">
        <v>972</v>
      </c>
      <c r="JM167" s="40" t="s">
        <v>969</v>
      </c>
      <c r="JN167" s="44">
        <v>0.4854368932038835</v>
      </c>
      <c r="JO167" s="44">
        <v>2.0833333333333335</v>
      </c>
      <c r="JP167" s="44">
        <v>4.291666666666667</v>
      </c>
      <c r="JQ167" s="44">
        <v>1998</v>
      </c>
      <c r="JR167" s="44">
        <v>24</v>
      </c>
      <c r="JS167" s="44">
        <v>50</v>
      </c>
      <c r="JT167" s="44">
        <v>103</v>
      </c>
      <c r="JV167" s="40" t="s">
        <v>334</v>
      </c>
      <c r="JW167" s="40" t="s">
        <v>250</v>
      </c>
      <c r="JX167" s="44">
        <v>0.30769230769230771</v>
      </c>
      <c r="JY167" s="44">
        <v>0.4</v>
      </c>
      <c r="JZ167" s="44">
        <v>1.3</v>
      </c>
      <c r="KA167" s="44">
        <v>2013</v>
      </c>
      <c r="KB167" s="44">
        <v>8</v>
      </c>
      <c r="KC167" s="44">
        <v>26</v>
      </c>
    </row>
    <row r="168" spans="1:289" ht="15">
      <c r="A168" s="74" t="s">
        <v>393</v>
      </c>
      <c r="B168" s="74">
        <v>2007</v>
      </c>
      <c r="C168" s="74">
        <v>2009</v>
      </c>
      <c r="D168" s="89" t="str">
        <f t="shared" si="36"/>
        <v>Hyrum Booth, 2009</v>
      </c>
      <c r="E168" s="89" t="str">
        <f t="shared" si="37"/>
        <v>Hyrum Booth, 2009-2007</v>
      </c>
      <c r="F168" s="74">
        <v>24</v>
      </c>
      <c r="G168" s="74">
        <v>6</v>
      </c>
      <c r="H168" s="74">
        <v>18</v>
      </c>
      <c r="I168" s="75">
        <f t="shared" si="24"/>
        <v>0.33333333333333331</v>
      </c>
      <c r="J168" s="74">
        <v>61</v>
      </c>
      <c r="K168" s="74">
        <v>142</v>
      </c>
      <c r="L168" s="75">
        <f t="shared" si="25"/>
        <v>0.42957746478873238</v>
      </c>
      <c r="M168" s="74">
        <v>46</v>
      </c>
      <c r="N168" s="74">
        <v>67</v>
      </c>
      <c r="O168" s="75">
        <f t="shared" si="26"/>
        <v>0.68656716417910446</v>
      </c>
      <c r="P168" s="74">
        <v>186</v>
      </c>
      <c r="Q168" s="74">
        <v>20</v>
      </c>
      <c r="R168" s="74">
        <v>47</v>
      </c>
      <c r="S168" s="74">
        <v>67</v>
      </c>
      <c r="T168" s="74">
        <v>51</v>
      </c>
      <c r="U168" s="74">
        <v>23</v>
      </c>
      <c r="V168" s="74"/>
      <c r="W168" s="74">
        <v>60</v>
      </c>
      <c r="X168" s="74"/>
      <c r="Y168" s="76">
        <f t="shared" si="27"/>
        <v>7.75</v>
      </c>
      <c r="Z168" s="76">
        <f t="shared" si="28"/>
        <v>0.83333333333333337</v>
      </c>
      <c r="AA168" s="76">
        <f t="shared" si="29"/>
        <v>1.9583333333333333</v>
      </c>
      <c r="AB168" s="76">
        <f t="shared" si="30"/>
        <v>2.7916666666666665</v>
      </c>
      <c r="AC168" s="76">
        <f t="shared" si="31"/>
        <v>2.125</v>
      </c>
      <c r="AD168" s="76">
        <f t="shared" si="32"/>
        <v>0.95833333333333337</v>
      </c>
      <c r="AE168" s="76">
        <f t="shared" si="33"/>
        <v>0</v>
      </c>
      <c r="AF168" s="76">
        <f t="shared" si="34"/>
        <v>2.5</v>
      </c>
      <c r="AG168" s="76">
        <f t="shared" si="35"/>
        <v>0</v>
      </c>
      <c r="AH168" s="69">
        <f t="shared" si="38"/>
        <v>0.75</v>
      </c>
      <c r="AI168" s="69">
        <f t="shared" si="39"/>
        <v>2.7916666666666665</v>
      </c>
      <c r="AJ168" s="70">
        <f t="shared" si="40"/>
        <v>0.41875000000000001</v>
      </c>
      <c r="AK168" s="69">
        <f t="shared" si="41"/>
        <v>6.666666666666667</v>
      </c>
      <c r="AM168" s="40" t="s">
        <v>484</v>
      </c>
      <c r="AN168" s="40" t="s">
        <v>466</v>
      </c>
      <c r="AO168" s="61">
        <v>3.1764705882352939</v>
      </c>
      <c r="AP168" s="62">
        <v>0.48936170212765956</v>
      </c>
      <c r="AQ168" s="62">
        <v>0.5</v>
      </c>
      <c r="AR168" s="44">
        <v>17</v>
      </c>
      <c r="AS168" s="44">
        <v>2011</v>
      </c>
      <c r="AU168" s="40" t="s">
        <v>1135</v>
      </c>
      <c r="AV168" s="40" t="s">
        <v>1127</v>
      </c>
      <c r="AW168" s="44">
        <v>69</v>
      </c>
      <c r="AX168" s="44">
        <v>0.42424242424242425</v>
      </c>
      <c r="AY168" s="44">
        <v>0.48148148148148145</v>
      </c>
      <c r="AZ168" s="44">
        <v>22</v>
      </c>
      <c r="BA168" s="44">
        <v>1993</v>
      </c>
      <c r="BP168" s="40" t="s">
        <v>1213</v>
      </c>
      <c r="BQ168" s="40" t="s">
        <v>536</v>
      </c>
      <c r="BR168" s="44">
        <v>1.9583333333333333</v>
      </c>
      <c r="BS168" s="44">
        <v>0.875</v>
      </c>
      <c r="BT168" s="44">
        <v>1.0833333333333333</v>
      </c>
      <c r="BU168" s="44">
        <v>24</v>
      </c>
      <c r="BV168" s="44">
        <v>2020</v>
      </c>
      <c r="BX168" s="40" t="s">
        <v>479</v>
      </c>
      <c r="BY168" s="40" t="s">
        <v>469</v>
      </c>
      <c r="BZ168" s="44">
        <v>40</v>
      </c>
      <c r="CA168" s="44">
        <v>13</v>
      </c>
      <c r="CB168" s="44">
        <v>27</v>
      </c>
      <c r="CC168" s="44">
        <v>16</v>
      </c>
      <c r="CD168" s="44">
        <v>2010</v>
      </c>
      <c r="CU168" s="40" t="s">
        <v>1037</v>
      </c>
      <c r="CV168" s="40" t="s">
        <v>997</v>
      </c>
      <c r="CW168" s="44">
        <v>0.72727272727272729</v>
      </c>
      <c r="CX168" s="44">
        <v>1</v>
      </c>
      <c r="CY168" s="44">
        <v>22</v>
      </c>
      <c r="CZ168" s="44">
        <v>1996</v>
      </c>
      <c r="DB168" s="40" t="s">
        <v>1103</v>
      </c>
      <c r="DC168" s="40" t="s">
        <v>1030</v>
      </c>
      <c r="DD168" s="44">
        <v>14</v>
      </c>
      <c r="DE168" s="44">
        <v>7</v>
      </c>
      <c r="DF168" s="44">
        <v>22</v>
      </c>
      <c r="DG168" s="44">
        <v>1994</v>
      </c>
      <c r="DU168" s="40" t="s">
        <v>1063</v>
      </c>
      <c r="DV168" s="40" t="s">
        <v>997</v>
      </c>
      <c r="DW168" s="44">
        <v>0.72727272727272729</v>
      </c>
      <c r="DX168" s="44">
        <v>0</v>
      </c>
      <c r="DY168" s="44">
        <v>22</v>
      </c>
      <c r="DZ168" s="44">
        <v>1995</v>
      </c>
      <c r="EB168" s="40" t="s">
        <v>429</v>
      </c>
      <c r="EC168" s="40" t="s">
        <v>424</v>
      </c>
      <c r="ED168" s="44">
        <v>16</v>
      </c>
      <c r="EE168" s="44"/>
      <c r="EF168" s="44">
        <v>17</v>
      </c>
      <c r="EG168" s="44">
        <v>2007</v>
      </c>
      <c r="EU168" s="40" t="s">
        <v>1196</v>
      </c>
      <c r="EV168" s="40" t="s">
        <v>1155</v>
      </c>
      <c r="EW168" s="44">
        <v>0</v>
      </c>
      <c r="EX168" s="44">
        <v>0</v>
      </c>
      <c r="EY168" s="44">
        <v>18</v>
      </c>
      <c r="EZ168" s="44">
        <v>1990</v>
      </c>
      <c r="FB168" s="40" t="s">
        <v>1190</v>
      </c>
      <c r="FC168" s="40" t="s">
        <v>1154</v>
      </c>
      <c r="FD168" s="44"/>
      <c r="FE168" s="44"/>
      <c r="FF168" s="44">
        <v>23</v>
      </c>
      <c r="FG168" s="44">
        <v>1991</v>
      </c>
      <c r="FU168" s="274" t="s">
        <v>1232</v>
      </c>
      <c r="FV168" s="274" t="s">
        <v>792</v>
      </c>
      <c r="FW168" s="294">
        <v>0.13333333333333333</v>
      </c>
      <c r="FX168" s="281">
        <v>0.88235294117647056</v>
      </c>
      <c r="FY168" s="281">
        <v>0.11764705882352941</v>
      </c>
      <c r="FZ168" s="281">
        <v>17</v>
      </c>
      <c r="GA168" s="281">
        <v>2020</v>
      </c>
      <c r="GB168" s="281">
        <v>2</v>
      </c>
      <c r="GC168" s="282">
        <v>15</v>
      </c>
      <c r="IR168" s="40" t="s">
        <v>738</v>
      </c>
      <c r="IS168" s="40" t="s">
        <v>131</v>
      </c>
      <c r="IT168" s="44">
        <v>0.37142857142857144</v>
      </c>
      <c r="IU168" s="44">
        <v>3.7142857142857144</v>
      </c>
      <c r="IV168" s="44">
        <v>10</v>
      </c>
      <c r="IW168" s="44">
        <v>28</v>
      </c>
      <c r="IX168" s="44">
        <v>2018</v>
      </c>
      <c r="IY168" s="44">
        <v>104</v>
      </c>
      <c r="IZ168" s="44">
        <v>280</v>
      </c>
      <c r="JB168" s="40" t="s">
        <v>741</v>
      </c>
      <c r="JC168" s="40" t="s">
        <v>733</v>
      </c>
      <c r="JD168" s="44">
        <v>0.35227272727272729</v>
      </c>
      <c r="JE168" s="44">
        <v>1.1071428571428572</v>
      </c>
      <c r="JF168" s="44">
        <v>3.1428571428571428</v>
      </c>
      <c r="JG168" s="44">
        <v>2018</v>
      </c>
      <c r="JH168" s="44">
        <v>31</v>
      </c>
      <c r="JI168" s="44">
        <v>88</v>
      </c>
      <c r="JL168" s="40" t="s">
        <v>973</v>
      </c>
      <c r="JM168" s="40" t="s">
        <v>968</v>
      </c>
      <c r="JN168" s="44">
        <v>0.48648648648648651</v>
      </c>
      <c r="JO168" s="44">
        <v>0.78260869565217395</v>
      </c>
      <c r="JP168" s="44">
        <v>1.6086956521739131</v>
      </c>
      <c r="JQ168" s="44">
        <v>1998</v>
      </c>
      <c r="JR168" s="44">
        <v>23</v>
      </c>
      <c r="JS168" s="44">
        <v>18</v>
      </c>
      <c r="JT168" s="44">
        <v>37</v>
      </c>
      <c r="JV168" s="40" t="s">
        <v>310</v>
      </c>
      <c r="JW168" s="40" t="s">
        <v>250</v>
      </c>
      <c r="JX168" s="44">
        <v>0.29310344827586204</v>
      </c>
      <c r="JY168" s="44">
        <v>0.56666666666666665</v>
      </c>
      <c r="JZ168" s="44">
        <v>1.9333333333333333</v>
      </c>
      <c r="KA168" s="44">
        <v>2014</v>
      </c>
      <c r="KB168" s="44">
        <v>17</v>
      </c>
      <c r="KC168" s="44">
        <v>58</v>
      </c>
    </row>
    <row r="169" spans="1:289" ht="15">
      <c r="A169" s="74" t="s">
        <v>377</v>
      </c>
      <c r="B169" s="74">
        <v>2007</v>
      </c>
      <c r="C169" s="74">
        <v>2009</v>
      </c>
      <c r="D169" s="89" t="str">
        <f t="shared" si="36"/>
        <v>Matt Lougee, 2009</v>
      </c>
      <c r="E169" s="89" t="str">
        <f t="shared" si="37"/>
        <v>Matt Lougee, 2009-2007</v>
      </c>
      <c r="F169" s="74">
        <v>24</v>
      </c>
      <c r="G169" s="74">
        <v>24</v>
      </c>
      <c r="H169" s="74">
        <v>69</v>
      </c>
      <c r="I169" s="75">
        <f t="shared" ref="I169:I232" si="42">G169/H169</f>
        <v>0.34782608695652173</v>
      </c>
      <c r="J169" s="74">
        <v>46</v>
      </c>
      <c r="K169" s="74">
        <v>104</v>
      </c>
      <c r="L169" s="75">
        <f t="shared" ref="L169:L232" si="43">J169/K169</f>
        <v>0.44230769230769229</v>
      </c>
      <c r="M169" s="74">
        <v>29</v>
      </c>
      <c r="N169" s="74">
        <v>44</v>
      </c>
      <c r="O169" s="75">
        <f t="shared" ref="O169:O232" si="44">M169/N169</f>
        <v>0.65909090909090906</v>
      </c>
      <c r="P169" s="74">
        <v>193</v>
      </c>
      <c r="Q169" s="74">
        <v>29</v>
      </c>
      <c r="R169" s="74">
        <v>71</v>
      </c>
      <c r="S169" s="74">
        <v>100</v>
      </c>
      <c r="T169" s="74">
        <v>55</v>
      </c>
      <c r="U169" s="74">
        <v>29</v>
      </c>
      <c r="V169" s="74"/>
      <c r="W169" s="74">
        <v>59</v>
      </c>
      <c r="X169" s="74"/>
      <c r="Y169" s="76">
        <f t="shared" ref="Y169:Y232" si="45">P169/F169</f>
        <v>8.0416666666666661</v>
      </c>
      <c r="Z169" s="76">
        <f t="shared" ref="Z169:Z232" si="46">Q169/F169</f>
        <v>1.2083333333333333</v>
      </c>
      <c r="AA169" s="76">
        <f t="shared" ref="AA169:AA232" si="47">R169/F169</f>
        <v>2.9583333333333335</v>
      </c>
      <c r="AB169" s="76">
        <f t="shared" ref="AB169:AB232" si="48">S169/F169</f>
        <v>4.166666666666667</v>
      </c>
      <c r="AC169" s="76">
        <f t="shared" ref="AC169:AC232" si="49">T169/F169</f>
        <v>2.2916666666666665</v>
      </c>
      <c r="AD169" s="76">
        <f t="shared" ref="AD169:AD232" si="50">U169/F169</f>
        <v>1.2083333333333333</v>
      </c>
      <c r="AE169" s="76">
        <f t="shared" ref="AE169:AE232" si="51">V169/F169</f>
        <v>0</v>
      </c>
      <c r="AF169" s="76">
        <f t="shared" ref="AF169:AF232" si="52">W169/F169</f>
        <v>2.4583333333333335</v>
      </c>
      <c r="AG169" s="76">
        <f t="shared" ref="AG169:AG232" si="53">X169/F169</f>
        <v>0</v>
      </c>
      <c r="AH169" s="69">
        <f t="shared" si="38"/>
        <v>2.875</v>
      </c>
      <c r="AI169" s="69">
        <f t="shared" si="39"/>
        <v>1.8333333333333333</v>
      </c>
      <c r="AJ169" s="70">
        <f t="shared" si="40"/>
        <v>0.40462427745664742</v>
      </c>
      <c r="AK169" s="69">
        <f t="shared" si="41"/>
        <v>7.208333333333333</v>
      </c>
      <c r="AM169" s="40" t="s">
        <v>1186</v>
      </c>
      <c r="AN169" s="40" t="s">
        <v>1180</v>
      </c>
      <c r="AO169" s="61">
        <v>3.1739130434782608</v>
      </c>
      <c r="AP169" s="62">
        <v>0.31325301204819278</v>
      </c>
      <c r="AQ169" s="62">
        <v>0.41463414634146339</v>
      </c>
      <c r="AR169" s="44">
        <v>23</v>
      </c>
      <c r="AS169" s="44">
        <v>1991</v>
      </c>
      <c r="AU169" s="40" t="s">
        <v>433</v>
      </c>
      <c r="AV169" s="40" t="s">
        <v>425</v>
      </c>
      <c r="AW169" s="44">
        <v>67</v>
      </c>
      <c r="AX169" s="44">
        <v>0.41558441558441561</v>
      </c>
      <c r="AY169" s="44">
        <v>0.17647058823529413</v>
      </c>
      <c r="AZ169" s="44">
        <v>23</v>
      </c>
      <c r="BA169" s="44">
        <v>2009</v>
      </c>
      <c r="BP169" s="40" t="s">
        <v>1108</v>
      </c>
      <c r="BQ169" s="40" t="s">
        <v>1067</v>
      </c>
      <c r="BR169" s="44">
        <v>1.9285714285714286</v>
      </c>
      <c r="BS169" s="44">
        <v>0.6428571428571429</v>
      </c>
      <c r="BT169" s="44">
        <v>1.2857142857142858</v>
      </c>
      <c r="BU169" s="44">
        <v>14</v>
      </c>
      <c r="BV169" s="44">
        <v>1994</v>
      </c>
      <c r="BX169" s="40" t="s">
        <v>1163</v>
      </c>
      <c r="BY169" s="40" t="s">
        <v>1156</v>
      </c>
      <c r="BZ169" s="44">
        <v>39</v>
      </c>
      <c r="CA169" s="44">
        <v>14</v>
      </c>
      <c r="CB169" s="44">
        <v>25</v>
      </c>
      <c r="CC169" s="44">
        <v>21</v>
      </c>
      <c r="CD169" s="44">
        <v>1992</v>
      </c>
      <c r="CU169" s="40" t="s">
        <v>1265</v>
      </c>
      <c r="CV169" s="40" t="s">
        <v>1266</v>
      </c>
      <c r="CW169" s="44">
        <v>0.69230769230769229</v>
      </c>
      <c r="CX169" s="44">
        <v>0.38461538461538464</v>
      </c>
      <c r="CY169" s="44">
        <v>13</v>
      </c>
      <c r="CZ169" s="44">
        <v>2021</v>
      </c>
      <c r="DB169" s="40" t="s">
        <v>286</v>
      </c>
      <c r="DC169" s="40" t="s">
        <v>132</v>
      </c>
      <c r="DD169" s="44">
        <v>14</v>
      </c>
      <c r="DE169" s="44">
        <v>15</v>
      </c>
      <c r="DF169" s="44">
        <v>24</v>
      </c>
      <c r="DG169" s="44">
        <v>2015</v>
      </c>
      <c r="DU169" s="40" t="s">
        <v>1009</v>
      </c>
      <c r="DV169" s="40" t="s">
        <v>968</v>
      </c>
      <c r="DW169" s="44">
        <v>0.69565217391304346</v>
      </c>
      <c r="DX169" s="44">
        <v>0</v>
      </c>
      <c r="DY169" s="44">
        <v>23</v>
      </c>
      <c r="DZ169" s="44">
        <v>1997</v>
      </c>
      <c r="EB169" s="40" t="s">
        <v>1063</v>
      </c>
      <c r="EC169" s="40" t="s">
        <v>997</v>
      </c>
      <c r="ED169" s="44">
        <v>16</v>
      </c>
      <c r="EE169" s="44"/>
      <c r="EF169" s="44">
        <v>22</v>
      </c>
      <c r="EG169" s="44">
        <v>1995</v>
      </c>
      <c r="EU169" s="40" t="s">
        <v>289</v>
      </c>
      <c r="EV169" s="40" t="s">
        <v>251</v>
      </c>
      <c r="EW169" s="44">
        <v>0</v>
      </c>
      <c r="EX169" s="44">
        <v>0.45454545454545453</v>
      </c>
      <c r="EY169" s="44">
        <v>22</v>
      </c>
      <c r="EZ169" s="44">
        <v>2015</v>
      </c>
      <c r="FB169" s="40" t="s">
        <v>329</v>
      </c>
      <c r="FC169" s="40" t="s">
        <v>330</v>
      </c>
      <c r="FD169" s="44">
        <v>0</v>
      </c>
      <c r="FE169" s="44">
        <v>24</v>
      </c>
      <c r="FF169" s="44">
        <v>27</v>
      </c>
      <c r="FG169" s="44">
        <v>2013</v>
      </c>
      <c r="FU169" s="274" t="s">
        <v>309</v>
      </c>
      <c r="FV169" s="274" t="s">
        <v>277</v>
      </c>
      <c r="FW169" s="294">
        <v>0.125</v>
      </c>
      <c r="FX169" s="281">
        <v>1.103448275862069</v>
      </c>
      <c r="FY169" s="281">
        <v>0.13793103448275862</v>
      </c>
      <c r="FZ169" s="281">
        <v>29</v>
      </c>
      <c r="GA169" s="281">
        <v>2014</v>
      </c>
      <c r="GB169" s="281">
        <v>4</v>
      </c>
      <c r="GC169" s="282">
        <v>32</v>
      </c>
      <c r="IR169" s="40" t="s">
        <v>1058</v>
      </c>
      <c r="IS169" s="40" t="s">
        <v>1030</v>
      </c>
      <c r="IT169" s="44">
        <v>0.37142857142857144</v>
      </c>
      <c r="IU169" s="44">
        <v>4.1363636363636367</v>
      </c>
      <c r="IV169" s="44">
        <v>11.136363636363637</v>
      </c>
      <c r="IW169" s="44">
        <v>22</v>
      </c>
      <c r="IX169" s="44">
        <v>1995</v>
      </c>
      <c r="IY169" s="44">
        <v>91</v>
      </c>
      <c r="IZ169" s="44">
        <v>245</v>
      </c>
      <c r="JB169" s="40" t="s">
        <v>520</v>
      </c>
      <c r="JC169" s="40" t="s">
        <v>131</v>
      </c>
      <c r="JD169" s="44">
        <v>0.35172413793103446</v>
      </c>
      <c r="JE169" s="44">
        <v>4.25</v>
      </c>
      <c r="JF169" s="44">
        <v>12.083333333333334</v>
      </c>
      <c r="JG169" s="44">
        <v>2017</v>
      </c>
      <c r="JH169" s="44">
        <v>102</v>
      </c>
      <c r="JI169" s="44">
        <v>290</v>
      </c>
      <c r="JL169" s="40" t="s">
        <v>980</v>
      </c>
      <c r="JM169" s="40" t="s">
        <v>919</v>
      </c>
      <c r="JN169" s="44">
        <v>0.42857142857142855</v>
      </c>
      <c r="JO169" s="44">
        <v>0.23076923076923078</v>
      </c>
      <c r="JP169" s="44">
        <v>0.53846153846153844</v>
      </c>
      <c r="JQ169" s="44">
        <v>1998</v>
      </c>
      <c r="JR169" s="44">
        <v>13</v>
      </c>
      <c r="JS169" s="44">
        <v>3</v>
      </c>
      <c r="JT169" s="44">
        <v>7</v>
      </c>
      <c r="JV169" s="40" t="s">
        <v>329</v>
      </c>
      <c r="JW169" s="40" t="s">
        <v>330</v>
      </c>
      <c r="JX169" s="44">
        <v>0.27586206896551724</v>
      </c>
      <c r="JY169" s="44">
        <v>0.29629629629629628</v>
      </c>
      <c r="JZ169" s="44">
        <v>1.0740740740740742</v>
      </c>
      <c r="KA169" s="44">
        <v>2013</v>
      </c>
      <c r="KB169" s="44">
        <v>8</v>
      </c>
      <c r="KC169" s="44">
        <v>29</v>
      </c>
    </row>
    <row r="170" spans="1:289" ht="15">
      <c r="A170" s="74" t="s">
        <v>409</v>
      </c>
      <c r="B170" s="74">
        <v>2007</v>
      </c>
      <c r="C170" s="74">
        <v>2007</v>
      </c>
      <c r="D170" s="89" t="str">
        <f t="shared" si="36"/>
        <v>Matt Hiatt, 2007</v>
      </c>
      <c r="E170" s="89" t="str">
        <f t="shared" si="37"/>
        <v>Matt Hiatt, 2007-2007</v>
      </c>
      <c r="F170" s="74">
        <v>17</v>
      </c>
      <c r="G170" s="74">
        <v>14</v>
      </c>
      <c r="H170" s="74">
        <v>45</v>
      </c>
      <c r="I170" s="75">
        <f t="shared" si="42"/>
        <v>0.31111111111111112</v>
      </c>
      <c r="J170" s="74">
        <v>23</v>
      </c>
      <c r="K170" s="74">
        <v>52</v>
      </c>
      <c r="L170" s="75">
        <f t="shared" si="43"/>
        <v>0.44230769230769229</v>
      </c>
      <c r="M170" s="74">
        <v>24</v>
      </c>
      <c r="N170" s="74">
        <v>35</v>
      </c>
      <c r="O170" s="75">
        <f t="shared" si="44"/>
        <v>0.68571428571428572</v>
      </c>
      <c r="P170" s="74">
        <v>112</v>
      </c>
      <c r="Q170" s="74">
        <v>16</v>
      </c>
      <c r="R170" s="74">
        <v>29</v>
      </c>
      <c r="S170" s="74">
        <v>45</v>
      </c>
      <c r="T170" s="74">
        <v>52</v>
      </c>
      <c r="U170" s="74">
        <v>16</v>
      </c>
      <c r="V170" s="74"/>
      <c r="W170" s="74">
        <v>45</v>
      </c>
      <c r="X170" s="74"/>
      <c r="Y170" s="76">
        <f t="shared" si="45"/>
        <v>6.5882352941176467</v>
      </c>
      <c r="Z170" s="76">
        <f t="shared" si="46"/>
        <v>0.94117647058823528</v>
      </c>
      <c r="AA170" s="76">
        <f t="shared" si="47"/>
        <v>1.7058823529411764</v>
      </c>
      <c r="AB170" s="76">
        <f t="shared" si="48"/>
        <v>2.6470588235294117</v>
      </c>
      <c r="AC170" s="76">
        <f t="shared" si="49"/>
        <v>3.0588235294117645</v>
      </c>
      <c r="AD170" s="76">
        <f t="shared" si="50"/>
        <v>0.94117647058823528</v>
      </c>
      <c r="AE170" s="76">
        <f t="shared" si="51"/>
        <v>0</v>
      </c>
      <c r="AF170" s="76">
        <f t="shared" si="52"/>
        <v>2.6470588235294117</v>
      </c>
      <c r="AG170" s="76">
        <f t="shared" si="53"/>
        <v>0</v>
      </c>
      <c r="AH170" s="69">
        <f t="shared" si="38"/>
        <v>2.6470588235294117</v>
      </c>
      <c r="AI170" s="69">
        <f t="shared" si="39"/>
        <v>2.0588235294117645</v>
      </c>
      <c r="AJ170" s="70">
        <f t="shared" si="40"/>
        <v>0.38144329896907214</v>
      </c>
      <c r="AK170" s="69">
        <f t="shared" si="41"/>
        <v>5.7058823529411766</v>
      </c>
      <c r="AM170" s="40" t="s">
        <v>1135</v>
      </c>
      <c r="AN170" s="40" t="s">
        <v>1127</v>
      </c>
      <c r="AO170" s="61">
        <v>3.1363636363636362</v>
      </c>
      <c r="AP170" s="62">
        <v>0.42424242424242425</v>
      </c>
      <c r="AQ170" s="62">
        <v>0.48148148148148145</v>
      </c>
      <c r="AR170" s="44">
        <v>22</v>
      </c>
      <c r="AS170" s="44">
        <v>1993</v>
      </c>
      <c r="AU170" s="40" t="s">
        <v>1297</v>
      </c>
      <c r="AV170" s="40" t="s">
        <v>1293</v>
      </c>
      <c r="AW170" s="44">
        <v>66</v>
      </c>
      <c r="AX170" s="44">
        <v>0.33333333333333331</v>
      </c>
      <c r="AY170" s="44">
        <v>0.5</v>
      </c>
      <c r="AZ170" s="44">
        <v>26</v>
      </c>
      <c r="BA170" s="44">
        <v>2022</v>
      </c>
      <c r="BP170" s="40" t="s">
        <v>348</v>
      </c>
      <c r="BQ170" s="40" t="s">
        <v>279</v>
      </c>
      <c r="BR170" s="44">
        <v>1.896551724137931</v>
      </c>
      <c r="BS170" s="44">
        <v>0.96551724137931039</v>
      </c>
      <c r="BT170" s="44">
        <v>0.93103448275862066</v>
      </c>
      <c r="BU170" s="44">
        <v>29</v>
      </c>
      <c r="BV170" s="44">
        <v>2013</v>
      </c>
      <c r="BX170" s="40" t="s">
        <v>1040</v>
      </c>
      <c r="BY170" s="40" t="s">
        <v>1031</v>
      </c>
      <c r="BZ170" s="44">
        <v>38</v>
      </c>
      <c r="CA170" s="44"/>
      <c r="CB170" s="44">
        <v>38</v>
      </c>
      <c r="CC170" s="44">
        <v>22</v>
      </c>
      <c r="CD170" s="44">
        <v>1996</v>
      </c>
      <c r="CU170" s="40" t="s">
        <v>451</v>
      </c>
      <c r="CV170" s="40" t="s">
        <v>452</v>
      </c>
      <c r="CW170" s="44">
        <v>0.66666666666666663</v>
      </c>
      <c r="CX170" s="44">
        <v>2.5</v>
      </c>
      <c r="CY170" s="44">
        <v>12</v>
      </c>
      <c r="CZ170" s="44">
        <v>2010</v>
      </c>
      <c r="DB170" s="40" t="s">
        <v>541</v>
      </c>
      <c r="DC170" s="40" t="s">
        <v>134</v>
      </c>
      <c r="DD170" s="44">
        <v>13</v>
      </c>
      <c r="DE170" s="44">
        <v>13</v>
      </c>
      <c r="DF170" s="44">
        <v>20</v>
      </c>
      <c r="DG170" s="44">
        <v>2017</v>
      </c>
      <c r="DU170" s="40" t="s">
        <v>1297</v>
      </c>
      <c r="DV170" s="40" t="s">
        <v>1293</v>
      </c>
      <c r="DW170" s="44">
        <v>0.69230769230769229</v>
      </c>
      <c r="DX170" s="44">
        <v>0.5</v>
      </c>
      <c r="DY170" s="44">
        <v>26</v>
      </c>
      <c r="DZ170" s="44">
        <v>2022</v>
      </c>
      <c r="EB170" s="40" t="s">
        <v>1213</v>
      </c>
      <c r="EC170" s="40" t="s">
        <v>536</v>
      </c>
      <c r="ED170" s="44">
        <v>15</v>
      </c>
      <c r="EE170" s="44">
        <v>16</v>
      </c>
      <c r="EF170" s="44">
        <v>24</v>
      </c>
      <c r="EG170" s="44">
        <v>2020</v>
      </c>
      <c r="EU170" s="40" t="s">
        <v>1195</v>
      </c>
      <c r="EV170" s="40" t="s">
        <v>1154</v>
      </c>
      <c r="EW170" s="44">
        <v>0</v>
      </c>
      <c r="EX170" s="44">
        <v>0</v>
      </c>
      <c r="EY170" s="44">
        <v>18</v>
      </c>
      <c r="EZ170" s="44">
        <v>1990</v>
      </c>
      <c r="FB170" s="40" t="s">
        <v>1196</v>
      </c>
      <c r="FC170" s="40" t="s">
        <v>1155</v>
      </c>
      <c r="FD170" s="44"/>
      <c r="FE170" s="44"/>
      <c r="FF170" s="44">
        <v>18</v>
      </c>
      <c r="FG170" s="44">
        <v>1990</v>
      </c>
      <c r="FU170" s="274" t="s">
        <v>1263</v>
      </c>
      <c r="FV170" s="274" t="s">
        <v>1264</v>
      </c>
      <c r="FW170" s="294">
        <v>0.125</v>
      </c>
      <c r="FX170" s="281">
        <v>1.2307692307692308</v>
      </c>
      <c r="FY170" s="281">
        <v>0.15384615384615385</v>
      </c>
      <c r="FZ170" s="281">
        <v>13</v>
      </c>
      <c r="GA170" s="281">
        <v>2021</v>
      </c>
      <c r="GB170" s="281">
        <v>2</v>
      </c>
      <c r="GC170" s="282">
        <v>16</v>
      </c>
      <c r="IR170" s="40" t="s">
        <v>487</v>
      </c>
      <c r="IS170" s="40" t="s">
        <v>467</v>
      </c>
      <c r="IT170" s="44">
        <v>0.36956521739130432</v>
      </c>
      <c r="IU170" s="44">
        <v>1.3076923076923077</v>
      </c>
      <c r="IV170" s="44">
        <v>3.5384615384615383</v>
      </c>
      <c r="IW170" s="44">
        <v>13</v>
      </c>
      <c r="IX170" s="44">
        <v>2010</v>
      </c>
      <c r="IY170" s="44">
        <v>17</v>
      </c>
      <c r="IZ170" s="44">
        <v>46</v>
      </c>
      <c r="JB170" s="40" t="s">
        <v>917</v>
      </c>
      <c r="JC170" s="40" t="s">
        <v>277</v>
      </c>
      <c r="JD170" s="44">
        <v>0.34782608695652173</v>
      </c>
      <c r="JE170" s="44">
        <v>0.26666666666666666</v>
      </c>
      <c r="JF170" s="44">
        <v>0.76666666666666672</v>
      </c>
      <c r="JG170" s="44">
        <v>2012</v>
      </c>
      <c r="JH170" s="44">
        <v>8</v>
      </c>
      <c r="JI170" s="44">
        <v>23</v>
      </c>
      <c r="JL170" s="40" t="s">
        <v>974</v>
      </c>
      <c r="JM170" s="40" t="s">
        <v>923</v>
      </c>
      <c r="JN170" s="44">
        <v>0.31818181818181818</v>
      </c>
      <c r="JO170" s="44">
        <v>0.58333333333333337</v>
      </c>
      <c r="JP170" s="44">
        <v>1.8333333333333333</v>
      </c>
      <c r="JQ170" s="44">
        <v>1998</v>
      </c>
      <c r="JR170" s="44">
        <v>12</v>
      </c>
      <c r="JS170" s="44">
        <v>7</v>
      </c>
      <c r="JT170" s="44">
        <v>22</v>
      </c>
      <c r="JV170" s="40" t="s">
        <v>332</v>
      </c>
      <c r="JW170" s="40" t="s">
        <v>333</v>
      </c>
      <c r="JX170" s="44">
        <v>0.26923076923076922</v>
      </c>
      <c r="JY170" s="44">
        <v>0.2413793103448276</v>
      </c>
      <c r="JZ170" s="44">
        <v>0.89655172413793105</v>
      </c>
      <c r="KA170" s="44">
        <v>2013</v>
      </c>
      <c r="KB170" s="44">
        <v>7</v>
      </c>
      <c r="KC170" s="44">
        <v>26</v>
      </c>
    </row>
    <row r="171" spans="1:289" ht="15">
      <c r="A171" s="74" t="s">
        <v>410</v>
      </c>
      <c r="B171" s="74">
        <v>2007</v>
      </c>
      <c r="C171" s="74">
        <v>2007</v>
      </c>
      <c r="D171" s="89" t="str">
        <f t="shared" si="36"/>
        <v>Curtis Bujarsk, 2007</v>
      </c>
      <c r="E171" s="89" t="str">
        <f t="shared" si="37"/>
        <v>Curtis Bujarsk, 2007-2007</v>
      </c>
      <c r="F171" s="74">
        <v>12</v>
      </c>
      <c r="G171" s="74">
        <v>1</v>
      </c>
      <c r="H171" s="74">
        <v>2</v>
      </c>
      <c r="I171" s="75">
        <f t="shared" si="42"/>
        <v>0.5</v>
      </c>
      <c r="J171" s="74">
        <v>11</v>
      </c>
      <c r="K171" s="74">
        <v>33</v>
      </c>
      <c r="L171" s="75">
        <f t="shared" si="43"/>
        <v>0.33333333333333331</v>
      </c>
      <c r="M171" s="74">
        <v>4</v>
      </c>
      <c r="N171" s="74">
        <v>6</v>
      </c>
      <c r="O171" s="75">
        <f t="shared" si="44"/>
        <v>0.66666666666666663</v>
      </c>
      <c r="P171" s="74">
        <v>29</v>
      </c>
      <c r="Q171" s="74">
        <v>9</v>
      </c>
      <c r="R171" s="74">
        <v>12</v>
      </c>
      <c r="S171" s="74">
        <v>21</v>
      </c>
      <c r="T171" s="74">
        <v>2</v>
      </c>
      <c r="U171" s="74">
        <v>4</v>
      </c>
      <c r="V171" s="74"/>
      <c r="W171" s="74">
        <v>16</v>
      </c>
      <c r="X171" s="74"/>
      <c r="Y171" s="76">
        <f t="shared" si="45"/>
        <v>2.4166666666666665</v>
      </c>
      <c r="Z171" s="76">
        <f t="shared" si="46"/>
        <v>0.75</v>
      </c>
      <c r="AA171" s="76">
        <f t="shared" si="47"/>
        <v>1</v>
      </c>
      <c r="AB171" s="76">
        <f t="shared" si="48"/>
        <v>1.75</v>
      </c>
      <c r="AC171" s="76">
        <f t="shared" si="49"/>
        <v>0.16666666666666666</v>
      </c>
      <c r="AD171" s="76">
        <f t="shared" si="50"/>
        <v>0.33333333333333331</v>
      </c>
      <c r="AE171" s="76">
        <f t="shared" si="51"/>
        <v>0</v>
      </c>
      <c r="AF171" s="76">
        <f t="shared" si="52"/>
        <v>1.3333333333333333</v>
      </c>
      <c r="AG171" s="76">
        <f t="shared" si="53"/>
        <v>0</v>
      </c>
      <c r="AH171" s="69">
        <f t="shared" si="38"/>
        <v>0.16666666666666666</v>
      </c>
      <c r="AI171" s="69">
        <f t="shared" si="39"/>
        <v>0.5</v>
      </c>
      <c r="AJ171" s="70">
        <f t="shared" si="40"/>
        <v>0.34285714285714286</v>
      </c>
      <c r="AK171" s="69">
        <f t="shared" si="41"/>
        <v>2.9166666666666665</v>
      </c>
      <c r="AM171" s="40" t="s">
        <v>1162</v>
      </c>
      <c r="AN171" s="40" t="s">
        <v>1095</v>
      </c>
      <c r="AO171" s="61">
        <v>3.1111111111111112</v>
      </c>
      <c r="AP171" s="62">
        <v>0.26315789473684209</v>
      </c>
      <c r="AQ171" s="62">
        <v>0.6470588235294118</v>
      </c>
      <c r="AR171" s="44">
        <v>18</v>
      </c>
      <c r="AS171" s="44">
        <v>1992</v>
      </c>
      <c r="AU171" s="40" t="s">
        <v>485</v>
      </c>
      <c r="AV171" s="40" t="s">
        <v>472</v>
      </c>
      <c r="AW171" s="44">
        <v>65</v>
      </c>
      <c r="AX171" s="44">
        <v>0.25773195876288657</v>
      </c>
      <c r="AY171" s="44">
        <v>0.16666666666666666</v>
      </c>
      <c r="AZ171" s="44">
        <v>24</v>
      </c>
      <c r="BA171" s="44">
        <v>2009</v>
      </c>
      <c r="BP171" s="40" t="s">
        <v>1033</v>
      </c>
      <c r="BQ171" s="40" t="s">
        <v>1001</v>
      </c>
      <c r="BR171" s="44">
        <v>1.8636363636363635</v>
      </c>
      <c r="BS171" s="44">
        <v>0.95454545454545459</v>
      </c>
      <c r="BT171" s="44">
        <v>0.90909090909090906</v>
      </c>
      <c r="BU171" s="44">
        <v>22</v>
      </c>
      <c r="BV171" s="44">
        <v>1996</v>
      </c>
      <c r="BX171" s="40" t="s">
        <v>494</v>
      </c>
      <c r="BY171" s="40" t="s">
        <v>465</v>
      </c>
      <c r="BZ171" s="44">
        <v>38</v>
      </c>
      <c r="CA171" s="44">
        <v>21</v>
      </c>
      <c r="CB171" s="44">
        <v>17</v>
      </c>
      <c r="CC171" s="44">
        <v>19</v>
      </c>
      <c r="CD171" s="44">
        <v>2009</v>
      </c>
      <c r="CU171" s="40" t="s">
        <v>541</v>
      </c>
      <c r="CV171" s="40" t="s">
        <v>134</v>
      </c>
      <c r="CW171" s="44">
        <v>0.65</v>
      </c>
      <c r="CX171" s="44">
        <v>0.65</v>
      </c>
      <c r="CY171" s="44">
        <v>20</v>
      </c>
      <c r="CZ171" s="44">
        <v>2017</v>
      </c>
      <c r="DB171" s="40" t="s">
        <v>487</v>
      </c>
      <c r="DC171" s="40" t="s">
        <v>467</v>
      </c>
      <c r="DD171" s="44">
        <v>13</v>
      </c>
      <c r="DE171" s="44">
        <v>17</v>
      </c>
      <c r="DF171" s="44">
        <v>13</v>
      </c>
      <c r="DG171" s="44">
        <v>2010</v>
      </c>
      <c r="DU171" s="40" t="s">
        <v>980</v>
      </c>
      <c r="DV171" s="40" t="s">
        <v>919</v>
      </c>
      <c r="DW171" s="44">
        <v>0.69230769230769229</v>
      </c>
      <c r="DX171" s="44">
        <v>0</v>
      </c>
      <c r="DY171" s="44">
        <v>13</v>
      </c>
      <c r="DZ171" s="44">
        <v>1998</v>
      </c>
      <c r="EB171" s="40" t="s">
        <v>1101</v>
      </c>
      <c r="EC171" s="40" t="s">
        <v>1092</v>
      </c>
      <c r="ED171" s="44">
        <v>15</v>
      </c>
      <c r="EE171" s="44"/>
      <c r="EF171" s="44">
        <v>11</v>
      </c>
      <c r="EG171" s="44">
        <v>1995</v>
      </c>
      <c r="EU171" s="40" t="s">
        <v>496</v>
      </c>
      <c r="EV171" s="40" t="s">
        <v>473</v>
      </c>
      <c r="EW171" s="44">
        <v>0</v>
      </c>
      <c r="EX171" s="44">
        <v>0.16666666666666666</v>
      </c>
      <c r="EY171" s="44">
        <v>12</v>
      </c>
      <c r="EZ171" s="44">
        <v>2009</v>
      </c>
      <c r="FB171" s="40" t="s">
        <v>332</v>
      </c>
      <c r="FC171" s="40" t="s">
        <v>333</v>
      </c>
      <c r="FD171" s="44">
        <v>0</v>
      </c>
      <c r="FE171" s="44">
        <v>25</v>
      </c>
      <c r="FF171" s="44">
        <v>29</v>
      </c>
      <c r="FG171" s="44">
        <v>2013</v>
      </c>
      <c r="FU171" s="274" t="s">
        <v>1265</v>
      </c>
      <c r="FV171" s="274" t="s">
        <v>1266</v>
      </c>
      <c r="FW171" s="294">
        <v>0.1111111111111111</v>
      </c>
      <c r="FX171" s="281">
        <v>0.69230769230769229</v>
      </c>
      <c r="FY171" s="281">
        <v>7.6923076923076927E-2</v>
      </c>
      <c r="FZ171" s="281">
        <v>13</v>
      </c>
      <c r="GA171" s="281">
        <v>2021</v>
      </c>
      <c r="GB171" s="281">
        <v>1</v>
      </c>
      <c r="GC171" s="282">
        <v>9</v>
      </c>
      <c r="IR171" s="40" t="s">
        <v>427</v>
      </c>
      <c r="IS171" s="40" t="s">
        <v>390</v>
      </c>
      <c r="IT171" s="44">
        <v>0.36781609195402298</v>
      </c>
      <c r="IU171" s="44">
        <v>4.3636363636363633</v>
      </c>
      <c r="IV171" s="44">
        <v>11.863636363636363</v>
      </c>
      <c r="IW171" s="44">
        <v>22</v>
      </c>
      <c r="IX171" s="44">
        <v>2008</v>
      </c>
      <c r="IY171" s="44">
        <v>96</v>
      </c>
      <c r="IZ171" s="44">
        <v>261</v>
      </c>
      <c r="JB171" s="40" t="s">
        <v>1131</v>
      </c>
      <c r="JC171" s="40" t="s">
        <v>1095</v>
      </c>
      <c r="JD171" s="44">
        <v>0.3473684210526316</v>
      </c>
      <c r="JE171" s="44">
        <v>4.3043478260869561</v>
      </c>
      <c r="JF171" s="44">
        <v>12.391304347826088</v>
      </c>
      <c r="JG171" s="44">
        <v>1993</v>
      </c>
      <c r="JH171" s="44">
        <v>99</v>
      </c>
      <c r="JI171" s="44">
        <v>285</v>
      </c>
      <c r="JL171" s="40" t="s">
        <v>981</v>
      </c>
      <c r="JM171" s="40" t="s">
        <v>963</v>
      </c>
      <c r="JN171" s="44">
        <v>0.58620689655172409</v>
      </c>
      <c r="JO171" s="44">
        <v>0.70833333333333337</v>
      </c>
      <c r="JP171" s="44">
        <v>1.2083333333333333</v>
      </c>
      <c r="JQ171" s="44">
        <v>1998</v>
      </c>
      <c r="JR171" s="44">
        <v>24</v>
      </c>
      <c r="JS171" s="44">
        <v>17</v>
      </c>
      <c r="JT171" s="44">
        <v>29</v>
      </c>
      <c r="JV171" s="40" t="s">
        <v>541</v>
      </c>
      <c r="JW171" s="40" t="s">
        <v>134</v>
      </c>
      <c r="JX171" s="44">
        <v>0.23809523809523808</v>
      </c>
      <c r="JY171" s="44">
        <v>0.25</v>
      </c>
      <c r="JZ171" s="44">
        <v>1.05</v>
      </c>
      <c r="KA171" s="44">
        <v>2017</v>
      </c>
      <c r="KB171" s="44">
        <v>5</v>
      </c>
      <c r="KC171" s="44">
        <v>21</v>
      </c>
    </row>
    <row r="172" spans="1:289" ht="15">
      <c r="A172" s="74" t="s">
        <v>411</v>
      </c>
      <c r="B172" s="74">
        <v>2007</v>
      </c>
      <c r="C172" s="74">
        <v>2007</v>
      </c>
      <c r="D172" s="89" t="str">
        <f t="shared" si="36"/>
        <v>Chris Michael, 2007</v>
      </c>
      <c r="E172" s="89" t="str">
        <f t="shared" si="37"/>
        <v>Chris Michael, 2007-2007</v>
      </c>
      <c r="F172" s="74">
        <v>24</v>
      </c>
      <c r="G172" s="74">
        <v>24</v>
      </c>
      <c r="H172" s="74">
        <v>84</v>
      </c>
      <c r="I172" s="75">
        <f t="shared" si="42"/>
        <v>0.2857142857142857</v>
      </c>
      <c r="J172" s="74">
        <v>35</v>
      </c>
      <c r="K172" s="74">
        <v>81</v>
      </c>
      <c r="L172" s="75">
        <f t="shared" si="43"/>
        <v>0.43209876543209874</v>
      </c>
      <c r="M172" s="74">
        <v>11</v>
      </c>
      <c r="N172" s="74">
        <v>18</v>
      </c>
      <c r="O172" s="75">
        <f t="shared" si="44"/>
        <v>0.61111111111111116</v>
      </c>
      <c r="P172" s="74">
        <v>153</v>
      </c>
      <c r="Q172" s="74">
        <v>17</v>
      </c>
      <c r="R172" s="74">
        <v>35</v>
      </c>
      <c r="S172" s="74">
        <v>52</v>
      </c>
      <c r="T172" s="74">
        <v>55</v>
      </c>
      <c r="U172" s="74">
        <v>49</v>
      </c>
      <c r="V172" s="74"/>
      <c r="W172" s="74">
        <v>70</v>
      </c>
      <c r="X172" s="74"/>
      <c r="Y172" s="76">
        <f t="shared" si="45"/>
        <v>6.375</v>
      </c>
      <c r="Z172" s="76">
        <f t="shared" si="46"/>
        <v>0.70833333333333337</v>
      </c>
      <c r="AA172" s="76">
        <f t="shared" si="47"/>
        <v>1.4583333333333333</v>
      </c>
      <c r="AB172" s="76">
        <f t="shared" si="48"/>
        <v>2.1666666666666665</v>
      </c>
      <c r="AC172" s="76">
        <f t="shared" si="49"/>
        <v>2.2916666666666665</v>
      </c>
      <c r="AD172" s="76">
        <f t="shared" si="50"/>
        <v>2.0416666666666665</v>
      </c>
      <c r="AE172" s="76">
        <f t="shared" si="51"/>
        <v>0</v>
      </c>
      <c r="AF172" s="76">
        <f t="shared" si="52"/>
        <v>2.9166666666666665</v>
      </c>
      <c r="AG172" s="76">
        <f t="shared" si="53"/>
        <v>0</v>
      </c>
      <c r="AH172" s="69">
        <f t="shared" si="38"/>
        <v>3.5</v>
      </c>
      <c r="AI172" s="69">
        <f t="shared" si="39"/>
        <v>0.75</v>
      </c>
      <c r="AJ172" s="70">
        <f t="shared" si="40"/>
        <v>0.3575757575757576</v>
      </c>
      <c r="AK172" s="69">
        <f t="shared" si="41"/>
        <v>6.875</v>
      </c>
      <c r="AM172" s="40" t="s">
        <v>1164</v>
      </c>
      <c r="AN172" s="40" t="s">
        <v>1096</v>
      </c>
      <c r="AO172" s="61">
        <v>3.0476190476190474</v>
      </c>
      <c r="AP172" s="62">
        <v>0.40384615384615385</v>
      </c>
      <c r="AQ172" s="62">
        <v>0.54166666666666663</v>
      </c>
      <c r="AR172" s="44">
        <v>21</v>
      </c>
      <c r="AS172" s="44">
        <v>1992</v>
      </c>
      <c r="AU172" s="40" t="s">
        <v>1164</v>
      </c>
      <c r="AV172" s="40" t="s">
        <v>1096</v>
      </c>
      <c r="AW172" s="44">
        <v>64</v>
      </c>
      <c r="AX172" s="44">
        <v>0.40384615384615385</v>
      </c>
      <c r="AY172" s="44">
        <v>0.54166666666666663</v>
      </c>
      <c r="AZ172" s="44">
        <v>21</v>
      </c>
      <c r="BA172" s="44">
        <v>1992</v>
      </c>
      <c r="BP172" s="40" t="s">
        <v>1163</v>
      </c>
      <c r="BQ172" s="40" t="s">
        <v>1156</v>
      </c>
      <c r="BR172" s="44">
        <v>1.8571428571428572</v>
      </c>
      <c r="BS172" s="44">
        <v>0.66666666666666663</v>
      </c>
      <c r="BT172" s="44">
        <v>1.1904761904761905</v>
      </c>
      <c r="BU172" s="44">
        <v>21</v>
      </c>
      <c r="BV172" s="44">
        <v>1992</v>
      </c>
      <c r="BX172" s="40" t="s">
        <v>493</v>
      </c>
      <c r="BY172" s="40" t="s">
        <v>467</v>
      </c>
      <c r="BZ172" s="44">
        <v>38</v>
      </c>
      <c r="CA172" s="44">
        <v>16</v>
      </c>
      <c r="CB172" s="44">
        <v>22</v>
      </c>
      <c r="CC172" s="44">
        <v>21</v>
      </c>
      <c r="CD172" s="44">
        <v>2009</v>
      </c>
      <c r="CU172" s="40" t="s">
        <v>369</v>
      </c>
      <c r="CV172" s="40" t="s">
        <v>325</v>
      </c>
      <c r="CW172" s="44">
        <v>0.6470588235294118</v>
      </c>
      <c r="CX172" s="44">
        <v>1.4705882352941178</v>
      </c>
      <c r="CY172" s="44">
        <v>17</v>
      </c>
      <c r="CZ172" s="44">
        <v>2010</v>
      </c>
      <c r="DB172" s="40" t="s">
        <v>312</v>
      </c>
      <c r="DC172" s="40" t="s">
        <v>132</v>
      </c>
      <c r="DD172" s="44">
        <v>12</v>
      </c>
      <c r="DE172" s="44">
        <v>32</v>
      </c>
      <c r="DF172" s="44">
        <v>22</v>
      </c>
      <c r="DG172" s="44">
        <v>2014</v>
      </c>
      <c r="DU172" s="40" t="s">
        <v>1040</v>
      </c>
      <c r="DV172" s="40" t="s">
        <v>1031</v>
      </c>
      <c r="DW172" s="44">
        <v>0.68181818181818177</v>
      </c>
      <c r="DX172" s="44">
        <v>0</v>
      </c>
      <c r="DY172" s="44">
        <v>22</v>
      </c>
      <c r="DZ172" s="44">
        <v>1996</v>
      </c>
      <c r="EB172" s="40" t="s">
        <v>1345</v>
      </c>
      <c r="EC172" s="40" t="s">
        <v>1268</v>
      </c>
      <c r="ED172" s="44">
        <v>15</v>
      </c>
      <c r="EE172" s="44">
        <v>48</v>
      </c>
      <c r="EF172" s="44">
        <v>26</v>
      </c>
      <c r="EG172" s="44">
        <v>2023</v>
      </c>
      <c r="EU172" s="40" t="s">
        <v>432</v>
      </c>
      <c r="EV172" s="40" t="s">
        <v>422</v>
      </c>
      <c r="EW172" s="44">
        <v>0</v>
      </c>
      <c r="EX172" s="44">
        <v>0</v>
      </c>
      <c r="EY172" s="44">
        <v>20</v>
      </c>
      <c r="EZ172" s="44">
        <v>2007</v>
      </c>
      <c r="FB172" s="40" t="s">
        <v>1195</v>
      </c>
      <c r="FC172" s="40" t="s">
        <v>1154</v>
      </c>
      <c r="FD172" s="44"/>
      <c r="FE172" s="44"/>
      <c r="FF172" s="44">
        <v>18</v>
      </c>
      <c r="FG172" s="44">
        <v>1990</v>
      </c>
      <c r="FU172" s="274" t="s">
        <v>1213</v>
      </c>
      <c r="FV172" s="274" t="s">
        <v>536</v>
      </c>
      <c r="FW172" s="294">
        <v>0.1111111111111111</v>
      </c>
      <c r="FX172" s="281">
        <v>0.75</v>
      </c>
      <c r="FY172" s="281">
        <v>8.3333333333333329E-2</v>
      </c>
      <c r="FZ172" s="281">
        <v>24</v>
      </c>
      <c r="GA172" s="281">
        <v>2020</v>
      </c>
      <c r="GB172" s="281">
        <v>2</v>
      </c>
      <c r="GC172" s="282">
        <v>18</v>
      </c>
      <c r="IR172" s="40" t="s">
        <v>450</v>
      </c>
      <c r="IS172" s="40" t="s">
        <v>446</v>
      </c>
      <c r="IT172" s="44">
        <v>0.36666666666666664</v>
      </c>
      <c r="IU172" s="44">
        <v>0.91666666666666663</v>
      </c>
      <c r="IV172" s="44">
        <v>2.5</v>
      </c>
      <c r="IW172" s="44">
        <v>24</v>
      </c>
      <c r="IX172" s="44">
        <v>2008</v>
      </c>
      <c r="IY172" s="44">
        <v>22</v>
      </c>
      <c r="IZ172" s="44">
        <v>60</v>
      </c>
      <c r="JB172" s="40" t="s">
        <v>488</v>
      </c>
      <c r="JC172" s="40" t="s">
        <v>456</v>
      </c>
      <c r="JD172" s="44">
        <v>0.34285714285714286</v>
      </c>
      <c r="JE172" s="44">
        <v>1</v>
      </c>
      <c r="JF172" s="44">
        <v>2.9166666666666665</v>
      </c>
      <c r="JG172" s="44">
        <v>2007</v>
      </c>
      <c r="JH172" s="44">
        <v>12</v>
      </c>
      <c r="JI172" s="44">
        <v>35</v>
      </c>
      <c r="JL172" s="40" t="s">
        <v>971</v>
      </c>
      <c r="JM172" s="40" t="s">
        <v>943</v>
      </c>
      <c r="JN172" s="44">
        <v>0.52554744525547448</v>
      </c>
      <c r="JO172" s="44">
        <v>3</v>
      </c>
      <c r="JP172" s="44">
        <v>5.708333333333333</v>
      </c>
      <c r="JQ172" s="44">
        <v>1998</v>
      </c>
      <c r="JR172" s="44">
        <v>24</v>
      </c>
      <c r="JS172" s="44">
        <v>72</v>
      </c>
      <c r="JT172" s="44">
        <v>137</v>
      </c>
    </row>
    <row r="173" spans="1:289" ht="15">
      <c r="A173" s="74" t="s">
        <v>412</v>
      </c>
      <c r="B173" s="74">
        <v>2007</v>
      </c>
      <c r="C173" s="74">
        <v>2007</v>
      </c>
      <c r="D173" s="89" t="str">
        <f t="shared" si="36"/>
        <v>Kaleb Brost, 2007</v>
      </c>
      <c r="E173" s="89" t="str">
        <f t="shared" si="37"/>
        <v>Kaleb Brost, 2007-2007</v>
      </c>
      <c r="F173" s="74">
        <v>20</v>
      </c>
      <c r="G173" s="74"/>
      <c r="H173" s="74"/>
      <c r="I173" s="75" t="e">
        <f t="shared" si="42"/>
        <v>#DIV/0!</v>
      </c>
      <c r="J173" s="74">
        <v>152</v>
      </c>
      <c r="K173" s="74">
        <v>251</v>
      </c>
      <c r="L173" s="75">
        <f t="shared" si="43"/>
        <v>0.60557768924302791</v>
      </c>
      <c r="M173" s="74">
        <v>87</v>
      </c>
      <c r="N173" s="74">
        <v>125</v>
      </c>
      <c r="O173" s="75">
        <f t="shared" si="44"/>
        <v>0.69599999999999995</v>
      </c>
      <c r="P173" s="74">
        <v>391</v>
      </c>
      <c r="Q173" s="74">
        <v>90</v>
      </c>
      <c r="R173" s="74">
        <v>143</v>
      </c>
      <c r="S173" s="74">
        <v>233</v>
      </c>
      <c r="T173" s="74">
        <v>18</v>
      </c>
      <c r="U173" s="74">
        <v>22</v>
      </c>
      <c r="V173" s="74"/>
      <c r="W173" s="74">
        <v>43</v>
      </c>
      <c r="X173" s="74"/>
      <c r="Y173" s="76">
        <f t="shared" si="45"/>
        <v>19.55</v>
      </c>
      <c r="Z173" s="76">
        <f t="shared" si="46"/>
        <v>4.5</v>
      </c>
      <c r="AA173" s="76">
        <f t="shared" si="47"/>
        <v>7.15</v>
      </c>
      <c r="AB173" s="76">
        <f t="shared" si="48"/>
        <v>11.65</v>
      </c>
      <c r="AC173" s="76">
        <f t="shared" si="49"/>
        <v>0.9</v>
      </c>
      <c r="AD173" s="76">
        <f t="shared" si="50"/>
        <v>1.1000000000000001</v>
      </c>
      <c r="AE173" s="76">
        <f t="shared" si="51"/>
        <v>0</v>
      </c>
      <c r="AF173" s="76">
        <f t="shared" si="52"/>
        <v>2.15</v>
      </c>
      <c r="AG173" s="76">
        <f t="shared" si="53"/>
        <v>0</v>
      </c>
      <c r="AH173" s="69">
        <f t="shared" si="38"/>
        <v>0</v>
      </c>
      <c r="AI173" s="69">
        <f t="shared" si="39"/>
        <v>6.25</v>
      </c>
      <c r="AJ173" s="70">
        <f t="shared" si="40"/>
        <v>0.60557768924302791</v>
      </c>
      <c r="AK173" s="69">
        <f t="shared" si="41"/>
        <v>12.55</v>
      </c>
      <c r="AM173" s="40" t="s">
        <v>1298</v>
      </c>
      <c r="AN173" s="40" t="s">
        <v>1266</v>
      </c>
      <c r="AO173" s="61">
        <v>3.0476190476190474</v>
      </c>
      <c r="AP173" s="62">
        <v>0.44067796610169491</v>
      </c>
      <c r="AQ173" s="62">
        <v>0.5714285714285714</v>
      </c>
      <c r="AR173" s="44">
        <v>21</v>
      </c>
      <c r="AS173" s="44">
        <v>2022</v>
      </c>
      <c r="AU173" s="40" t="s">
        <v>1298</v>
      </c>
      <c r="AV173" s="40" t="s">
        <v>1266</v>
      </c>
      <c r="AW173" s="44">
        <v>64</v>
      </c>
      <c r="AX173" s="44">
        <v>0.44067796610169491</v>
      </c>
      <c r="AY173" s="44">
        <v>0.5714285714285714</v>
      </c>
      <c r="AZ173" s="44">
        <v>21</v>
      </c>
      <c r="BA173" s="44">
        <v>2022</v>
      </c>
      <c r="BP173" s="40" t="s">
        <v>1263</v>
      </c>
      <c r="BQ173" s="40" t="s">
        <v>1264</v>
      </c>
      <c r="BR173" s="44">
        <v>1.8461538461538463</v>
      </c>
      <c r="BS173" s="44">
        <v>0.69230769230769229</v>
      </c>
      <c r="BT173" s="44">
        <v>1.1538461538461537</v>
      </c>
      <c r="BU173" s="44">
        <v>13</v>
      </c>
      <c r="BV173" s="44">
        <v>2021</v>
      </c>
      <c r="BX173" s="40" t="s">
        <v>1297</v>
      </c>
      <c r="BY173" s="40" t="s">
        <v>1293</v>
      </c>
      <c r="BZ173" s="44">
        <v>36</v>
      </c>
      <c r="CA173" s="44">
        <v>11</v>
      </c>
      <c r="CB173" s="44">
        <v>25</v>
      </c>
      <c r="CC173" s="44">
        <v>26</v>
      </c>
      <c r="CD173" s="44">
        <v>2022</v>
      </c>
      <c r="CU173" s="40" t="s">
        <v>1103</v>
      </c>
      <c r="CV173" s="40" t="s">
        <v>1030</v>
      </c>
      <c r="CW173" s="44">
        <v>0.63636363636363635</v>
      </c>
      <c r="CX173" s="44">
        <v>0.31818181818181818</v>
      </c>
      <c r="CY173" s="44">
        <v>22</v>
      </c>
      <c r="CZ173" s="44">
        <v>1994</v>
      </c>
      <c r="DB173" s="40" t="s">
        <v>1245</v>
      </c>
      <c r="DC173" s="40" t="s">
        <v>793</v>
      </c>
      <c r="DD173" s="44">
        <v>12</v>
      </c>
      <c r="DE173" s="44">
        <v>16</v>
      </c>
      <c r="DF173" s="44">
        <v>21</v>
      </c>
      <c r="DG173" s="44">
        <v>2021</v>
      </c>
      <c r="DU173" s="40" t="s">
        <v>1246</v>
      </c>
      <c r="DV173" s="40" t="s">
        <v>792</v>
      </c>
      <c r="DW173" s="44">
        <v>0.66666666666666663</v>
      </c>
      <c r="DX173" s="44">
        <v>2.2380952380952381</v>
      </c>
      <c r="DY173" s="44">
        <v>21</v>
      </c>
      <c r="DZ173" s="44">
        <v>2021</v>
      </c>
      <c r="EB173" s="40" t="s">
        <v>1040</v>
      </c>
      <c r="EC173" s="40" t="s">
        <v>1031</v>
      </c>
      <c r="ED173" s="44">
        <v>15</v>
      </c>
      <c r="EE173" s="44"/>
      <c r="EF173" s="44">
        <v>22</v>
      </c>
      <c r="EG173" s="44">
        <v>1996</v>
      </c>
      <c r="EU173" s="40" t="s">
        <v>741</v>
      </c>
      <c r="EV173" s="40" t="s">
        <v>733</v>
      </c>
      <c r="EW173" s="44">
        <v>0</v>
      </c>
      <c r="EX173" s="44">
        <v>1.2857142857142858</v>
      </c>
      <c r="EY173" s="44">
        <v>28</v>
      </c>
      <c r="EZ173" s="44">
        <v>2018</v>
      </c>
      <c r="FB173" s="40" t="s">
        <v>741</v>
      </c>
      <c r="FC173" s="40" t="s">
        <v>733</v>
      </c>
      <c r="FD173" s="44"/>
      <c r="FE173" s="44">
        <v>36</v>
      </c>
      <c r="FF173" s="44">
        <v>28</v>
      </c>
      <c r="FG173" s="44">
        <v>2018</v>
      </c>
      <c r="FU173" s="274" t="s">
        <v>1221</v>
      </c>
      <c r="FV173" s="274" t="s">
        <v>733</v>
      </c>
      <c r="FW173" s="294">
        <v>0.10714285714285714</v>
      </c>
      <c r="FX173" s="281">
        <v>1.2727272727272727</v>
      </c>
      <c r="FY173" s="281">
        <v>0.13636363636363635</v>
      </c>
      <c r="FZ173" s="281">
        <v>22</v>
      </c>
      <c r="GA173" s="281">
        <v>2020</v>
      </c>
      <c r="GB173" s="281">
        <v>3</v>
      </c>
      <c r="GC173" s="282">
        <v>28</v>
      </c>
      <c r="IR173" s="40" t="s">
        <v>1133</v>
      </c>
      <c r="IS173" s="40" t="s">
        <v>1098</v>
      </c>
      <c r="IT173" s="44">
        <v>0.36666666666666664</v>
      </c>
      <c r="IU173" s="44">
        <v>1.9130434782608696</v>
      </c>
      <c r="IV173" s="44">
        <v>5.2173913043478262</v>
      </c>
      <c r="IW173" s="44">
        <v>23</v>
      </c>
      <c r="IX173" s="44">
        <v>1993</v>
      </c>
      <c r="IY173" s="44">
        <v>44</v>
      </c>
      <c r="IZ173" s="44">
        <v>120</v>
      </c>
      <c r="JB173" s="40" t="s">
        <v>287</v>
      </c>
      <c r="JC173" s="40" t="s">
        <v>250</v>
      </c>
      <c r="JD173" s="44">
        <v>0.34166666666666667</v>
      </c>
      <c r="JE173" s="44">
        <v>1.7083333333333333</v>
      </c>
      <c r="JF173" s="44">
        <v>5</v>
      </c>
      <c r="JG173" s="44">
        <v>2015</v>
      </c>
      <c r="JH173" s="44">
        <v>41</v>
      </c>
      <c r="JI173" s="44">
        <v>120</v>
      </c>
      <c r="JL173" s="40" t="s">
        <v>1013</v>
      </c>
      <c r="JM173" s="40" t="s">
        <v>998</v>
      </c>
      <c r="JN173" s="44">
        <v>0.72727272727272729</v>
      </c>
      <c r="JO173" s="44">
        <v>2.1333333333333333</v>
      </c>
      <c r="JP173" s="44">
        <v>2.9333333333333331</v>
      </c>
      <c r="JQ173" s="44">
        <v>1997</v>
      </c>
      <c r="JR173" s="44">
        <v>15</v>
      </c>
      <c r="JS173" s="44">
        <v>32</v>
      </c>
      <c r="JT173" s="44">
        <v>44</v>
      </c>
    </row>
    <row r="174" spans="1:289" ht="15">
      <c r="A174" s="74" t="s">
        <v>413</v>
      </c>
      <c r="B174" s="74">
        <v>2007</v>
      </c>
      <c r="C174" s="74">
        <v>2009</v>
      </c>
      <c r="D174" s="89" t="str">
        <f t="shared" si="36"/>
        <v>Mark Himle, 2009</v>
      </c>
      <c r="E174" s="89" t="str">
        <f t="shared" si="37"/>
        <v>Mark Himle, 2009-2007</v>
      </c>
      <c r="F174" s="74">
        <v>1</v>
      </c>
      <c r="G174" s="74"/>
      <c r="H174" s="74"/>
      <c r="I174" s="75" t="e">
        <f t="shared" si="42"/>
        <v>#DIV/0!</v>
      </c>
      <c r="J174" s="74"/>
      <c r="K174" s="74">
        <v>1</v>
      </c>
      <c r="L174" s="75">
        <f t="shared" si="43"/>
        <v>0</v>
      </c>
      <c r="M174" s="74"/>
      <c r="N174" s="74"/>
      <c r="O174" s="75" t="e">
        <f t="shared" si="44"/>
        <v>#DIV/0!</v>
      </c>
      <c r="P174" s="74"/>
      <c r="Q174" s="74"/>
      <c r="R174" s="74"/>
      <c r="S174" s="74"/>
      <c r="T174" s="74"/>
      <c r="U174" s="74">
        <v>1</v>
      </c>
      <c r="V174" s="74"/>
      <c r="W174" s="74">
        <v>1</v>
      </c>
      <c r="X174" s="74"/>
      <c r="Y174" s="76">
        <f t="shared" si="45"/>
        <v>0</v>
      </c>
      <c r="Z174" s="76">
        <f t="shared" si="46"/>
        <v>0</v>
      </c>
      <c r="AA174" s="76">
        <f t="shared" si="47"/>
        <v>0</v>
      </c>
      <c r="AB174" s="76">
        <f t="shared" si="48"/>
        <v>0</v>
      </c>
      <c r="AC174" s="76">
        <f t="shared" si="49"/>
        <v>0</v>
      </c>
      <c r="AD174" s="76">
        <f t="shared" si="50"/>
        <v>1</v>
      </c>
      <c r="AE174" s="76">
        <f t="shared" si="51"/>
        <v>0</v>
      </c>
      <c r="AF174" s="76">
        <f t="shared" si="52"/>
        <v>1</v>
      </c>
      <c r="AG174" s="76">
        <f t="shared" si="53"/>
        <v>0</v>
      </c>
      <c r="AH174" s="69">
        <f t="shared" si="38"/>
        <v>0</v>
      </c>
      <c r="AI174" s="69">
        <f t="shared" si="39"/>
        <v>0</v>
      </c>
      <c r="AJ174" s="70">
        <f t="shared" si="40"/>
        <v>0</v>
      </c>
      <c r="AK174" s="69">
        <f t="shared" si="41"/>
        <v>1</v>
      </c>
      <c r="AM174" s="40" t="s">
        <v>450</v>
      </c>
      <c r="AN174" s="40" t="s">
        <v>446</v>
      </c>
      <c r="AO174" s="61">
        <v>3</v>
      </c>
      <c r="AP174" s="62">
        <v>0.36666666666666664</v>
      </c>
      <c r="AQ174" s="62">
        <v>0.73684210526315785</v>
      </c>
      <c r="AR174" s="44">
        <v>24</v>
      </c>
      <c r="AS174" s="44">
        <v>2008</v>
      </c>
      <c r="AU174" s="40" t="s">
        <v>1066</v>
      </c>
      <c r="AV174" s="40" t="s">
        <v>1067</v>
      </c>
      <c r="AW174" s="44">
        <v>63</v>
      </c>
      <c r="AX174" s="44">
        <v>0.36486486486486486</v>
      </c>
      <c r="AY174" s="44">
        <v>0.32142857142857145</v>
      </c>
      <c r="AZ174" s="44">
        <v>12</v>
      </c>
      <c r="BA174" s="44">
        <v>1995</v>
      </c>
      <c r="BP174" s="40" t="s">
        <v>1233</v>
      </c>
      <c r="BQ174" s="40" t="s">
        <v>753</v>
      </c>
      <c r="BR174" s="44">
        <v>1.8235294117647058</v>
      </c>
      <c r="BS174" s="44">
        <v>0.82352941176470584</v>
      </c>
      <c r="BT174" s="44">
        <v>1</v>
      </c>
      <c r="BU174" s="44">
        <v>17</v>
      </c>
      <c r="BV174" s="44">
        <v>2020</v>
      </c>
      <c r="BX174" s="40" t="s">
        <v>1232</v>
      </c>
      <c r="BY174" s="40" t="s">
        <v>792</v>
      </c>
      <c r="BZ174" s="44">
        <v>36</v>
      </c>
      <c r="CA174" s="44">
        <v>8</v>
      </c>
      <c r="CB174" s="44">
        <v>28</v>
      </c>
      <c r="CC174" s="44">
        <v>17</v>
      </c>
      <c r="CD174" s="44">
        <v>2020</v>
      </c>
      <c r="CU174" s="40" t="s">
        <v>942</v>
      </c>
      <c r="CV174" s="40" t="s">
        <v>943</v>
      </c>
      <c r="CW174" s="44">
        <v>0.63157894736842102</v>
      </c>
      <c r="CX174" s="44">
        <v>2.8947368421052633</v>
      </c>
      <c r="CY174" s="44">
        <v>19</v>
      </c>
      <c r="CZ174" s="44">
        <v>1999</v>
      </c>
      <c r="DB174" s="40" t="s">
        <v>1298</v>
      </c>
      <c r="DC174" s="40" t="s">
        <v>1266</v>
      </c>
      <c r="DD174" s="44">
        <v>12</v>
      </c>
      <c r="DE174" s="44">
        <v>21</v>
      </c>
      <c r="DF174" s="44">
        <v>21</v>
      </c>
      <c r="DG174" s="44">
        <v>2022</v>
      </c>
      <c r="DU174" s="40" t="s">
        <v>347</v>
      </c>
      <c r="DV174" s="40" t="s">
        <v>279</v>
      </c>
      <c r="DW174" s="44">
        <v>0.65517241379310343</v>
      </c>
      <c r="DX174" s="44">
        <v>2.5172413793103448</v>
      </c>
      <c r="DY174" s="44">
        <v>29</v>
      </c>
      <c r="DZ174" s="44">
        <v>2014</v>
      </c>
      <c r="EB174" s="40" t="s">
        <v>1136</v>
      </c>
      <c r="EC174" s="40" t="s">
        <v>1097</v>
      </c>
      <c r="ED174" s="44">
        <v>14</v>
      </c>
      <c r="EE174" s="44"/>
      <c r="EF174" s="44">
        <v>22</v>
      </c>
      <c r="EG174" s="44">
        <v>1993</v>
      </c>
      <c r="EU174" s="40" t="s">
        <v>437</v>
      </c>
      <c r="EV174" s="40" t="s">
        <v>424</v>
      </c>
      <c r="EW174" s="44">
        <v>0</v>
      </c>
      <c r="EX174" s="44">
        <v>0</v>
      </c>
      <c r="EY174" s="44">
        <v>27</v>
      </c>
      <c r="EZ174" s="44">
        <v>2006</v>
      </c>
      <c r="FB174" s="40" t="s">
        <v>438</v>
      </c>
      <c r="FC174" s="40" t="s">
        <v>436</v>
      </c>
      <c r="FD174" s="44"/>
      <c r="FE174" s="44"/>
      <c r="FF174" s="44">
        <v>27</v>
      </c>
      <c r="FG174" s="44">
        <v>2006</v>
      </c>
      <c r="FU174" s="274" t="s">
        <v>938</v>
      </c>
      <c r="FV174" s="274" t="s">
        <v>939</v>
      </c>
      <c r="FW174" s="294">
        <v>0.10714285714285714</v>
      </c>
      <c r="FX174" s="281">
        <v>1.4</v>
      </c>
      <c r="FY174" s="281">
        <v>0.15</v>
      </c>
      <c r="FZ174" s="281">
        <v>20</v>
      </c>
      <c r="GA174" s="281">
        <v>1999</v>
      </c>
      <c r="GB174" s="281">
        <v>3</v>
      </c>
      <c r="GC174" s="282">
        <v>28</v>
      </c>
      <c r="IR174" s="40" t="s">
        <v>332</v>
      </c>
      <c r="IS174" s="40" t="s">
        <v>333</v>
      </c>
      <c r="IT174" s="44">
        <v>0.36666666666666664</v>
      </c>
      <c r="IU174" s="44">
        <v>0.75862068965517238</v>
      </c>
      <c r="IV174" s="44">
        <v>2.0689655172413794</v>
      </c>
      <c r="IW174" s="44">
        <v>29</v>
      </c>
      <c r="IX174" s="44">
        <v>2013</v>
      </c>
      <c r="IY174" s="44">
        <v>22</v>
      </c>
      <c r="IZ174" s="44">
        <v>60</v>
      </c>
      <c r="JB174" s="40" t="s">
        <v>1032</v>
      </c>
      <c r="JC174" s="40" t="s">
        <v>1000</v>
      </c>
      <c r="JD174" s="44">
        <v>0.34090909090909088</v>
      </c>
      <c r="JE174" s="44">
        <v>2.7272727272727271</v>
      </c>
      <c r="JF174" s="44">
        <v>8</v>
      </c>
      <c r="JG174" s="44">
        <v>1996</v>
      </c>
      <c r="JH174" s="44">
        <v>60</v>
      </c>
      <c r="JI174" s="44">
        <v>176</v>
      </c>
      <c r="JL174" s="40" t="s">
        <v>1015</v>
      </c>
      <c r="JM174" s="40" t="s">
        <v>937</v>
      </c>
      <c r="JN174" s="44">
        <v>0.25</v>
      </c>
      <c r="JO174" s="44">
        <v>9.0909090909090912E-2</v>
      </c>
      <c r="JP174" s="44">
        <v>0.36363636363636365</v>
      </c>
      <c r="JQ174" s="44">
        <v>1997</v>
      </c>
      <c r="JR174" s="44">
        <v>11</v>
      </c>
      <c r="JS174" s="44">
        <v>1</v>
      </c>
      <c r="JT174" s="44">
        <v>4</v>
      </c>
    </row>
    <row r="175" spans="1:289" ht="15">
      <c r="A175" s="74" t="s">
        <v>414</v>
      </c>
      <c r="B175" s="74">
        <v>2007</v>
      </c>
      <c r="C175" s="74">
        <v>2009</v>
      </c>
      <c r="D175" s="89" t="str">
        <f t="shared" si="36"/>
        <v>Tyrel Huckins, 2009</v>
      </c>
      <c r="E175" s="89" t="str">
        <f t="shared" si="37"/>
        <v>Tyrel Huckins, 2009-2007</v>
      </c>
      <c r="F175" s="74">
        <v>10</v>
      </c>
      <c r="G175" s="74"/>
      <c r="H175" s="74">
        <v>4</v>
      </c>
      <c r="I175" s="75">
        <f t="shared" si="42"/>
        <v>0</v>
      </c>
      <c r="J175" s="74"/>
      <c r="K175" s="74">
        <v>3</v>
      </c>
      <c r="L175" s="75">
        <f t="shared" si="43"/>
        <v>0</v>
      </c>
      <c r="M175" s="74"/>
      <c r="N175" s="74"/>
      <c r="O175" s="75" t="e">
        <f t="shared" si="44"/>
        <v>#DIV/0!</v>
      </c>
      <c r="P175" s="74"/>
      <c r="Q175" s="74">
        <v>3</v>
      </c>
      <c r="R175" s="74">
        <v>10</v>
      </c>
      <c r="S175" s="74">
        <v>13</v>
      </c>
      <c r="T175" s="74">
        <v>3</v>
      </c>
      <c r="U175" s="74">
        <v>3</v>
      </c>
      <c r="V175" s="74"/>
      <c r="W175" s="74">
        <v>8</v>
      </c>
      <c r="X175" s="74"/>
      <c r="Y175" s="76">
        <f t="shared" si="45"/>
        <v>0</v>
      </c>
      <c r="Z175" s="76">
        <f t="shared" si="46"/>
        <v>0.3</v>
      </c>
      <c r="AA175" s="76">
        <f t="shared" si="47"/>
        <v>1</v>
      </c>
      <c r="AB175" s="76">
        <f t="shared" si="48"/>
        <v>1.3</v>
      </c>
      <c r="AC175" s="76">
        <f t="shared" si="49"/>
        <v>0.3</v>
      </c>
      <c r="AD175" s="76">
        <f t="shared" si="50"/>
        <v>0.3</v>
      </c>
      <c r="AE175" s="76">
        <f t="shared" si="51"/>
        <v>0</v>
      </c>
      <c r="AF175" s="76">
        <f t="shared" si="52"/>
        <v>0.8</v>
      </c>
      <c r="AG175" s="76">
        <f t="shared" si="53"/>
        <v>0</v>
      </c>
      <c r="AH175" s="69">
        <f t="shared" si="38"/>
        <v>0.4</v>
      </c>
      <c r="AI175" s="69">
        <f t="shared" si="39"/>
        <v>0</v>
      </c>
      <c r="AJ175" s="70">
        <f t="shared" si="40"/>
        <v>0</v>
      </c>
      <c r="AK175" s="69">
        <f t="shared" si="41"/>
        <v>0.7</v>
      </c>
      <c r="AM175" s="40" t="s">
        <v>310</v>
      </c>
      <c r="AN175" s="40" t="s">
        <v>250</v>
      </c>
      <c r="AO175" s="61">
        <v>2.9333333333333331</v>
      </c>
      <c r="AP175" s="62">
        <v>0.29166666666666669</v>
      </c>
      <c r="AQ175" s="62">
        <v>0.29310344827586204</v>
      </c>
      <c r="AR175" s="44">
        <v>30</v>
      </c>
      <c r="AS175" s="44">
        <v>2014</v>
      </c>
      <c r="AU175" s="40" t="s">
        <v>1345</v>
      </c>
      <c r="AV175" s="40" t="s">
        <v>1268</v>
      </c>
      <c r="AW175" s="44">
        <v>62</v>
      </c>
      <c r="AX175" s="44">
        <v>0.3108108108108108</v>
      </c>
      <c r="AY175" s="44">
        <v>0.36</v>
      </c>
      <c r="AZ175" s="44">
        <v>26</v>
      </c>
      <c r="BA175" s="44">
        <v>2023</v>
      </c>
      <c r="BP175" s="40" t="s">
        <v>1136</v>
      </c>
      <c r="BQ175" s="40" t="s">
        <v>1097</v>
      </c>
      <c r="BR175" s="44">
        <v>1.8181818181818181</v>
      </c>
      <c r="BS175" s="44">
        <v>0.81818181818181823</v>
      </c>
      <c r="BT175" s="44">
        <v>1</v>
      </c>
      <c r="BU175" s="44">
        <v>22</v>
      </c>
      <c r="BV175" s="44">
        <v>1993</v>
      </c>
      <c r="BX175" s="40" t="s">
        <v>1162</v>
      </c>
      <c r="BY175" s="40" t="s">
        <v>1095</v>
      </c>
      <c r="BZ175" s="44">
        <v>36</v>
      </c>
      <c r="CA175" s="44">
        <v>23</v>
      </c>
      <c r="CB175" s="44">
        <v>13</v>
      </c>
      <c r="CC175" s="44">
        <v>18</v>
      </c>
      <c r="CD175" s="44">
        <v>1992</v>
      </c>
      <c r="CU175" s="40" t="s">
        <v>327</v>
      </c>
      <c r="CV175" s="40" t="s">
        <v>278</v>
      </c>
      <c r="CW175" s="44">
        <v>0.62068965517241381</v>
      </c>
      <c r="CX175" s="44">
        <v>0.75862068965517238</v>
      </c>
      <c r="CY175" s="44">
        <v>29</v>
      </c>
      <c r="CZ175" s="44">
        <v>2013</v>
      </c>
      <c r="DB175" s="40" t="s">
        <v>942</v>
      </c>
      <c r="DC175" s="40" t="s">
        <v>943</v>
      </c>
      <c r="DD175" s="44">
        <v>12</v>
      </c>
      <c r="DE175" s="44">
        <v>55</v>
      </c>
      <c r="DF175" s="44">
        <v>19</v>
      </c>
      <c r="DG175" s="44">
        <v>1999</v>
      </c>
      <c r="DU175" s="40" t="s">
        <v>1012</v>
      </c>
      <c r="DV175" s="40" t="s">
        <v>921</v>
      </c>
      <c r="DW175" s="44">
        <v>0.65</v>
      </c>
      <c r="DX175" s="44">
        <v>0</v>
      </c>
      <c r="DY175" s="44">
        <v>20</v>
      </c>
      <c r="DZ175" s="44">
        <v>1997</v>
      </c>
      <c r="EB175" s="40" t="s">
        <v>1103</v>
      </c>
      <c r="EC175" s="40" t="s">
        <v>1030</v>
      </c>
      <c r="ED175" s="44">
        <v>14</v>
      </c>
      <c r="EE175" s="44"/>
      <c r="EF175" s="44">
        <v>22</v>
      </c>
      <c r="EG175" s="44">
        <v>1994</v>
      </c>
      <c r="EU175" s="40" t="s">
        <v>742</v>
      </c>
      <c r="EV175" s="40" t="s">
        <v>536</v>
      </c>
      <c r="EW175" s="44">
        <v>0</v>
      </c>
      <c r="EX175" s="44">
        <v>0.66666666666666663</v>
      </c>
      <c r="EY175" s="44">
        <v>18</v>
      </c>
      <c r="EZ175" s="44">
        <v>2018</v>
      </c>
      <c r="FB175" s="40" t="s">
        <v>742</v>
      </c>
      <c r="FC175" s="40" t="s">
        <v>536</v>
      </c>
      <c r="FD175" s="44"/>
      <c r="FE175" s="44">
        <v>12</v>
      </c>
      <c r="FF175" s="44">
        <v>18</v>
      </c>
      <c r="FG175" s="44">
        <v>2018</v>
      </c>
      <c r="FU175" s="274" t="s">
        <v>328</v>
      </c>
      <c r="FV175" s="274" t="s">
        <v>308</v>
      </c>
      <c r="FW175" s="294">
        <v>0.10344827586206896</v>
      </c>
      <c r="FX175" s="281">
        <v>1.0357142857142858</v>
      </c>
      <c r="FY175" s="281">
        <v>0.10714285714285714</v>
      </c>
      <c r="FZ175" s="281">
        <v>28</v>
      </c>
      <c r="GA175" s="281">
        <v>2013</v>
      </c>
      <c r="GB175" s="281">
        <v>3</v>
      </c>
      <c r="GC175" s="282">
        <v>29</v>
      </c>
      <c r="IR175" s="40" t="s">
        <v>1343</v>
      </c>
      <c r="IS175" s="40" t="s">
        <v>1293</v>
      </c>
      <c r="IT175" s="44">
        <v>0.36653386454183268</v>
      </c>
      <c r="IU175" s="44">
        <v>3.5384615384615383</v>
      </c>
      <c r="IV175" s="44">
        <v>9.6538461538461533</v>
      </c>
      <c r="IW175" s="44">
        <v>26</v>
      </c>
      <c r="IX175" s="44">
        <v>2023</v>
      </c>
      <c r="IY175" s="44">
        <v>92</v>
      </c>
      <c r="IZ175" s="44">
        <v>251</v>
      </c>
      <c r="JB175" s="40" t="s">
        <v>1038</v>
      </c>
      <c r="JC175" s="40" t="s">
        <v>1030</v>
      </c>
      <c r="JD175" s="44">
        <v>0.33500000000000002</v>
      </c>
      <c r="JE175" s="44">
        <v>3.9411764705882355</v>
      </c>
      <c r="JF175" s="44">
        <v>11.764705882352942</v>
      </c>
      <c r="JG175" s="44">
        <v>1996</v>
      </c>
      <c r="JH175" s="44">
        <v>67</v>
      </c>
      <c r="JI175" s="44">
        <v>200</v>
      </c>
      <c r="JL175" s="40" t="s">
        <v>1010</v>
      </c>
      <c r="JM175" s="40" t="s">
        <v>964</v>
      </c>
      <c r="JN175" s="44">
        <v>0.67032967032967028</v>
      </c>
      <c r="JO175" s="44">
        <v>2.652173913043478</v>
      </c>
      <c r="JP175" s="44">
        <v>3.9565217391304346</v>
      </c>
      <c r="JQ175" s="44">
        <v>1997</v>
      </c>
      <c r="JR175" s="44">
        <v>23</v>
      </c>
      <c r="JS175" s="44">
        <v>61</v>
      </c>
      <c r="JT175" s="44">
        <v>91</v>
      </c>
    </row>
    <row r="176" spans="1:289" ht="15">
      <c r="A176" s="74" t="s">
        <v>415</v>
      </c>
      <c r="B176" s="74">
        <v>2007</v>
      </c>
      <c r="C176" s="74">
        <v>2008</v>
      </c>
      <c r="D176" s="89" t="str">
        <f t="shared" si="36"/>
        <v>Mike Kimsey, 2008</v>
      </c>
      <c r="E176" s="89" t="str">
        <f t="shared" si="37"/>
        <v>Mike Kimsey, 2008-2007</v>
      </c>
      <c r="F176" s="74">
        <v>2</v>
      </c>
      <c r="G176" s="74"/>
      <c r="H176" s="74">
        <v>1</v>
      </c>
      <c r="I176" s="75">
        <f t="shared" si="42"/>
        <v>0</v>
      </c>
      <c r="J176" s="74"/>
      <c r="K176" s="74">
        <v>2</v>
      </c>
      <c r="L176" s="75">
        <f t="shared" si="43"/>
        <v>0</v>
      </c>
      <c r="M176" s="74"/>
      <c r="N176" s="74"/>
      <c r="O176" s="75" t="e">
        <f t="shared" si="44"/>
        <v>#DIV/0!</v>
      </c>
      <c r="P176" s="74"/>
      <c r="Q176" s="74"/>
      <c r="R176" s="74">
        <v>2</v>
      </c>
      <c r="S176" s="74">
        <v>2</v>
      </c>
      <c r="T176" s="74"/>
      <c r="U176" s="74"/>
      <c r="V176" s="74"/>
      <c r="W176" s="74"/>
      <c r="X176" s="74"/>
      <c r="Y176" s="76">
        <f t="shared" si="45"/>
        <v>0</v>
      </c>
      <c r="Z176" s="76">
        <f t="shared" si="46"/>
        <v>0</v>
      </c>
      <c r="AA176" s="76">
        <f t="shared" si="47"/>
        <v>1</v>
      </c>
      <c r="AB176" s="76">
        <f t="shared" si="48"/>
        <v>1</v>
      </c>
      <c r="AC176" s="76">
        <f t="shared" si="49"/>
        <v>0</v>
      </c>
      <c r="AD176" s="76">
        <f t="shared" si="50"/>
        <v>0</v>
      </c>
      <c r="AE176" s="76">
        <f t="shared" si="51"/>
        <v>0</v>
      </c>
      <c r="AF176" s="76">
        <f t="shared" si="52"/>
        <v>0</v>
      </c>
      <c r="AG176" s="76">
        <f t="shared" si="53"/>
        <v>0</v>
      </c>
      <c r="AH176" s="69">
        <f t="shared" si="38"/>
        <v>0.5</v>
      </c>
      <c r="AI176" s="69">
        <f t="shared" si="39"/>
        <v>0</v>
      </c>
      <c r="AJ176" s="70">
        <f t="shared" si="40"/>
        <v>0</v>
      </c>
      <c r="AK176" s="69">
        <f t="shared" si="41"/>
        <v>1.5</v>
      </c>
      <c r="AM176" s="40" t="s">
        <v>443</v>
      </c>
      <c r="AN176" s="40" t="s">
        <v>439</v>
      </c>
      <c r="AO176" s="61">
        <v>2.9166666666666665</v>
      </c>
      <c r="AP176" s="62">
        <v>0.4107142857142857</v>
      </c>
      <c r="AQ176" s="62">
        <v>0.55813953488372092</v>
      </c>
      <c r="AR176" s="44">
        <v>24</v>
      </c>
      <c r="AS176" s="44">
        <v>2007</v>
      </c>
      <c r="AU176" s="40" t="s">
        <v>480</v>
      </c>
      <c r="AV176" s="40" t="s">
        <v>465</v>
      </c>
      <c r="AW176" s="44">
        <v>61</v>
      </c>
      <c r="AX176" s="44">
        <v>0.37313432835820898</v>
      </c>
      <c r="AY176" s="44">
        <v>0.52380952380952384</v>
      </c>
      <c r="AZ176" s="44">
        <v>15</v>
      </c>
      <c r="BA176" s="44">
        <v>2011</v>
      </c>
      <c r="BP176" s="40" t="s">
        <v>482</v>
      </c>
      <c r="BQ176" s="40" t="s">
        <v>470</v>
      </c>
      <c r="BR176" s="44">
        <v>1.8181818181818181</v>
      </c>
      <c r="BS176" s="44">
        <v>0.90909090909090906</v>
      </c>
      <c r="BT176" s="44">
        <v>0.90909090909090906</v>
      </c>
      <c r="BU176" s="44">
        <v>11</v>
      </c>
      <c r="BV176" s="44">
        <v>2008</v>
      </c>
      <c r="BX176" s="40" t="s">
        <v>1034</v>
      </c>
      <c r="BY176" s="40" t="s">
        <v>998</v>
      </c>
      <c r="BZ176" s="44">
        <v>35</v>
      </c>
      <c r="CA176" s="44">
        <v>11</v>
      </c>
      <c r="CB176" s="44">
        <v>24</v>
      </c>
      <c r="CC176" s="44">
        <v>22</v>
      </c>
      <c r="CD176" s="44">
        <v>1996</v>
      </c>
      <c r="CU176" s="40" t="s">
        <v>433</v>
      </c>
      <c r="CV176" s="40" t="s">
        <v>425</v>
      </c>
      <c r="CW176" s="44">
        <v>0.60869565217391308</v>
      </c>
      <c r="CX176" s="44">
        <v>1.173913043478261</v>
      </c>
      <c r="CY176" s="44">
        <v>23</v>
      </c>
      <c r="CZ176" s="44">
        <v>2009</v>
      </c>
      <c r="DB176" s="40" t="s">
        <v>1009</v>
      </c>
      <c r="DC176" s="40" t="s">
        <v>968</v>
      </c>
      <c r="DD176" s="44">
        <v>11</v>
      </c>
      <c r="DE176" s="44">
        <v>29</v>
      </c>
      <c r="DF176" s="44">
        <v>23</v>
      </c>
      <c r="DG176" s="44">
        <v>1997</v>
      </c>
      <c r="DU176" s="40" t="s">
        <v>372</v>
      </c>
      <c r="DV176" s="40" t="s">
        <v>345</v>
      </c>
      <c r="DW176" s="44">
        <v>0.6470588235294118</v>
      </c>
      <c r="DX176" s="44">
        <v>0.17647058823529413</v>
      </c>
      <c r="DY176" s="44">
        <v>17</v>
      </c>
      <c r="DZ176" s="44">
        <v>2011</v>
      </c>
      <c r="EB176" s="40" t="s">
        <v>1246</v>
      </c>
      <c r="EC176" s="40" t="s">
        <v>792</v>
      </c>
      <c r="ED176" s="44">
        <v>14</v>
      </c>
      <c r="EE176" s="44">
        <v>47</v>
      </c>
      <c r="EF176" s="44">
        <v>21</v>
      </c>
      <c r="EG176" s="44">
        <v>2021</v>
      </c>
      <c r="EU176" s="40" t="s">
        <v>1231</v>
      </c>
      <c r="EV176" s="40" t="s">
        <v>793</v>
      </c>
      <c r="EW176" s="44">
        <v>0</v>
      </c>
      <c r="EX176" s="44">
        <v>0.26315789473684209</v>
      </c>
      <c r="EY176" s="44">
        <v>19</v>
      </c>
      <c r="EZ176" s="44">
        <v>2020</v>
      </c>
      <c r="FB176" s="40" t="s">
        <v>442</v>
      </c>
      <c r="FC176" s="40" t="s">
        <v>436</v>
      </c>
      <c r="FD176" s="44"/>
      <c r="FE176" s="44"/>
      <c r="FF176" s="44">
        <v>24</v>
      </c>
      <c r="FG176" s="44">
        <v>2007</v>
      </c>
      <c r="FU176" s="274" t="s">
        <v>1035</v>
      </c>
      <c r="FV176" s="274" t="s">
        <v>964</v>
      </c>
      <c r="FW176" s="294">
        <v>9.0909090909090912E-2</v>
      </c>
      <c r="FX176" s="281">
        <v>0.6875</v>
      </c>
      <c r="FY176" s="281">
        <v>6.25E-2</v>
      </c>
      <c r="FZ176" s="281">
        <v>16</v>
      </c>
      <c r="GA176" s="281">
        <v>1996</v>
      </c>
      <c r="GB176" s="281">
        <v>1</v>
      </c>
      <c r="GC176" s="282">
        <v>11</v>
      </c>
      <c r="IR176" s="40" t="s">
        <v>1066</v>
      </c>
      <c r="IS176" s="40" t="s">
        <v>1067</v>
      </c>
      <c r="IT176" s="44">
        <v>0.36486486486486486</v>
      </c>
      <c r="IU176" s="44">
        <v>2.25</v>
      </c>
      <c r="IV176" s="44">
        <v>6.166666666666667</v>
      </c>
      <c r="IW176" s="44">
        <v>12</v>
      </c>
      <c r="IX176" s="44">
        <v>1995</v>
      </c>
      <c r="IY176" s="44">
        <v>27</v>
      </c>
      <c r="IZ176" s="44">
        <v>74</v>
      </c>
      <c r="JB176" s="40" t="s">
        <v>1300</v>
      </c>
      <c r="JC176" s="40" t="s">
        <v>1268</v>
      </c>
      <c r="JD176" s="44">
        <v>0.33333333333333331</v>
      </c>
      <c r="JE176" s="44">
        <v>0.42105263157894735</v>
      </c>
      <c r="JF176" s="44">
        <v>1.263157894736842</v>
      </c>
      <c r="JG176" s="44">
        <v>2022</v>
      </c>
      <c r="JH176" s="44">
        <v>8</v>
      </c>
      <c r="JI176" s="44">
        <v>24</v>
      </c>
      <c r="JL176" s="40" t="s">
        <v>1012</v>
      </c>
      <c r="JM176" s="40" t="s">
        <v>921</v>
      </c>
      <c r="JN176" s="44">
        <v>0.625</v>
      </c>
      <c r="JO176" s="44">
        <v>0.5</v>
      </c>
      <c r="JP176" s="44">
        <v>0.8</v>
      </c>
      <c r="JQ176" s="44">
        <v>1997</v>
      </c>
      <c r="JR176" s="44">
        <v>20</v>
      </c>
      <c r="JS176" s="44">
        <v>10</v>
      </c>
      <c r="JT176" s="44">
        <v>16</v>
      </c>
    </row>
    <row r="177" spans="1:280" ht="15">
      <c r="A177" s="74" t="s">
        <v>416</v>
      </c>
      <c r="B177" s="74">
        <v>2007</v>
      </c>
      <c r="C177" s="74">
        <v>2007</v>
      </c>
      <c r="D177" s="89" t="str">
        <f t="shared" si="36"/>
        <v>David Wise, 2007</v>
      </c>
      <c r="E177" s="89" t="str">
        <f t="shared" si="37"/>
        <v>David Wise, 2007-2007</v>
      </c>
      <c r="F177" s="74">
        <v>9</v>
      </c>
      <c r="G177" s="74"/>
      <c r="H177" s="74"/>
      <c r="I177" s="75" t="e">
        <f t="shared" si="42"/>
        <v>#DIV/0!</v>
      </c>
      <c r="J177" s="74">
        <v>3</v>
      </c>
      <c r="K177" s="74">
        <v>7</v>
      </c>
      <c r="L177" s="75">
        <f t="shared" si="43"/>
        <v>0.42857142857142855</v>
      </c>
      <c r="M177" s="74">
        <v>1</v>
      </c>
      <c r="N177" s="74">
        <v>2</v>
      </c>
      <c r="O177" s="75">
        <f t="shared" si="44"/>
        <v>0.5</v>
      </c>
      <c r="P177" s="74">
        <v>7</v>
      </c>
      <c r="Q177" s="74">
        <v>2</v>
      </c>
      <c r="R177" s="74">
        <v>6</v>
      </c>
      <c r="S177" s="74">
        <v>8</v>
      </c>
      <c r="T177" s="74">
        <v>1</v>
      </c>
      <c r="U177" s="74">
        <v>5</v>
      </c>
      <c r="V177" s="74"/>
      <c r="W177" s="74">
        <v>5</v>
      </c>
      <c r="X177" s="74"/>
      <c r="Y177" s="76">
        <f t="shared" si="45"/>
        <v>0.77777777777777779</v>
      </c>
      <c r="Z177" s="76">
        <f t="shared" si="46"/>
        <v>0.22222222222222221</v>
      </c>
      <c r="AA177" s="76">
        <f t="shared" si="47"/>
        <v>0.66666666666666663</v>
      </c>
      <c r="AB177" s="76">
        <f t="shared" si="48"/>
        <v>0.88888888888888884</v>
      </c>
      <c r="AC177" s="76">
        <f t="shared" si="49"/>
        <v>0.1111111111111111</v>
      </c>
      <c r="AD177" s="76">
        <f t="shared" si="50"/>
        <v>0.55555555555555558</v>
      </c>
      <c r="AE177" s="76">
        <f t="shared" si="51"/>
        <v>0</v>
      </c>
      <c r="AF177" s="76">
        <f t="shared" si="52"/>
        <v>0.55555555555555558</v>
      </c>
      <c r="AG177" s="76">
        <f t="shared" si="53"/>
        <v>0</v>
      </c>
      <c r="AH177" s="69">
        <f t="shared" si="38"/>
        <v>0</v>
      </c>
      <c r="AI177" s="69">
        <f t="shared" si="39"/>
        <v>0.22222222222222221</v>
      </c>
      <c r="AJ177" s="70">
        <f t="shared" si="40"/>
        <v>0.42857142857142855</v>
      </c>
      <c r="AK177" s="69">
        <f t="shared" si="41"/>
        <v>0.77777777777777779</v>
      </c>
      <c r="AM177" s="40" t="s">
        <v>433</v>
      </c>
      <c r="AN177" s="40" t="s">
        <v>425</v>
      </c>
      <c r="AO177" s="61">
        <v>2.9130434782608696</v>
      </c>
      <c r="AP177" s="62">
        <v>0.41558441558441561</v>
      </c>
      <c r="AQ177" s="62">
        <v>0.17647058823529413</v>
      </c>
      <c r="AR177" s="44">
        <v>23</v>
      </c>
      <c r="AS177" s="44">
        <v>2009</v>
      </c>
      <c r="AU177" s="40" t="s">
        <v>1062</v>
      </c>
      <c r="AV177" s="40" t="s">
        <v>1002</v>
      </c>
      <c r="AW177" s="44">
        <v>60</v>
      </c>
      <c r="AX177" s="44">
        <v>0.40350877192982454</v>
      </c>
      <c r="AY177" s="44">
        <v>0.61111111111111116</v>
      </c>
      <c r="AZ177" s="44">
        <v>17</v>
      </c>
      <c r="BA177" s="44">
        <v>1995</v>
      </c>
      <c r="BP177" s="40" t="s">
        <v>257</v>
      </c>
      <c r="BQ177" s="40" t="s">
        <v>131</v>
      </c>
      <c r="BR177" s="44">
        <v>1.8148148148148149</v>
      </c>
      <c r="BS177" s="44">
        <v>0.55555555555555558</v>
      </c>
      <c r="BT177" s="44">
        <v>1.2592592592592593</v>
      </c>
      <c r="BU177" s="44">
        <v>27</v>
      </c>
      <c r="BV177" s="44">
        <v>2016</v>
      </c>
      <c r="BX177" s="40" t="s">
        <v>1103</v>
      </c>
      <c r="BY177" s="40" t="s">
        <v>1030</v>
      </c>
      <c r="BZ177" s="44">
        <v>34</v>
      </c>
      <c r="CA177" s="44">
        <v>14</v>
      </c>
      <c r="CB177" s="44">
        <v>20</v>
      </c>
      <c r="CC177" s="44">
        <v>22</v>
      </c>
      <c r="CD177" s="44">
        <v>1994</v>
      </c>
      <c r="CU177" s="40" t="s">
        <v>286</v>
      </c>
      <c r="CV177" s="40" t="s">
        <v>132</v>
      </c>
      <c r="CW177" s="44">
        <v>0.58333333333333337</v>
      </c>
      <c r="CX177" s="44">
        <v>0.625</v>
      </c>
      <c r="CY177" s="44">
        <v>24</v>
      </c>
      <c r="CZ177" s="44">
        <v>2015</v>
      </c>
      <c r="DB177" s="40" t="s">
        <v>802</v>
      </c>
      <c r="DC177" s="40" t="s">
        <v>536</v>
      </c>
      <c r="DD177" s="44">
        <v>11</v>
      </c>
      <c r="DE177" s="44">
        <v>14</v>
      </c>
      <c r="DF177" s="44">
        <v>22</v>
      </c>
      <c r="DG177" s="44">
        <v>2019</v>
      </c>
      <c r="DU177" s="40" t="s">
        <v>801</v>
      </c>
      <c r="DV177" s="40" t="s">
        <v>735</v>
      </c>
      <c r="DW177" s="44">
        <v>0.6470588235294118</v>
      </c>
      <c r="DX177" s="44">
        <v>0.17647058823529413</v>
      </c>
      <c r="DY177" s="44">
        <v>17</v>
      </c>
      <c r="DZ177" s="44">
        <v>2019</v>
      </c>
      <c r="EB177" s="40" t="s">
        <v>1158</v>
      </c>
      <c r="EC177" s="40" t="s">
        <v>1157</v>
      </c>
      <c r="ED177" s="44">
        <v>13</v>
      </c>
      <c r="EE177" s="44"/>
      <c r="EF177" s="44">
        <v>13</v>
      </c>
      <c r="EG177" s="44">
        <v>1992</v>
      </c>
      <c r="EU177" s="40" t="s">
        <v>334</v>
      </c>
      <c r="EV177" s="40" t="s">
        <v>250</v>
      </c>
      <c r="EW177" s="44">
        <v>0</v>
      </c>
      <c r="EX177" s="44">
        <v>0.3</v>
      </c>
      <c r="EY177" s="44">
        <v>20</v>
      </c>
      <c r="EZ177" s="44">
        <v>2013</v>
      </c>
      <c r="FB177" s="40" t="s">
        <v>260</v>
      </c>
      <c r="FC177" s="40" t="s">
        <v>134</v>
      </c>
      <c r="FD177" s="44">
        <v>0</v>
      </c>
      <c r="FE177" s="44">
        <v>2</v>
      </c>
      <c r="FF177" s="44">
        <v>13</v>
      </c>
      <c r="FG177" s="44">
        <v>2016</v>
      </c>
      <c r="FU177" s="274" t="s">
        <v>310</v>
      </c>
      <c r="FV177" s="274" t="s">
        <v>250</v>
      </c>
      <c r="FW177" s="294">
        <v>9.0909090909090912E-2</v>
      </c>
      <c r="FX177" s="281">
        <v>0.36666666666666664</v>
      </c>
      <c r="FY177" s="281">
        <v>3.3333333333333333E-2</v>
      </c>
      <c r="FZ177" s="281">
        <v>30</v>
      </c>
      <c r="GA177" s="281">
        <v>2014</v>
      </c>
      <c r="GB177" s="281">
        <v>1</v>
      </c>
      <c r="GC177" s="282">
        <v>11</v>
      </c>
      <c r="IR177" s="40" t="s">
        <v>370</v>
      </c>
      <c r="IS177" s="40" t="s">
        <v>308</v>
      </c>
      <c r="IT177" s="44">
        <v>0.36458333333333331</v>
      </c>
      <c r="IU177" s="44">
        <v>2.0588235294117645</v>
      </c>
      <c r="IV177" s="44">
        <v>5.6470588235294121</v>
      </c>
      <c r="IW177" s="44">
        <v>17</v>
      </c>
      <c r="IX177" s="44">
        <v>2011</v>
      </c>
      <c r="IY177" s="44">
        <v>35</v>
      </c>
      <c r="IZ177" s="44">
        <v>96</v>
      </c>
      <c r="JB177" s="40" t="s">
        <v>1297</v>
      </c>
      <c r="JC177" s="40" t="s">
        <v>1293</v>
      </c>
      <c r="JD177" s="44">
        <v>0.33333333333333331</v>
      </c>
      <c r="JE177" s="44">
        <v>0.88461538461538458</v>
      </c>
      <c r="JF177" s="44">
        <v>2.6538461538461537</v>
      </c>
      <c r="JG177" s="44">
        <v>2022</v>
      </c>
      <c r="JH177" s="44">
        <v>23</v>
      </c>
      <c r="JI177" s="44">
        <v>69</v>
      </c>
      <c r="JL177" s="40" t="s">
        <v>1011</v>
      </c>
      <c r="JM177" s="40" t="s">
        <v>1001</v>
      </c>
      <c r="JN177" s="44">
        <v>0.69230769230769229</v>
      </c>
      <c r="JO177" s="44">
        <v>0.78260869565217395</v>
      </c>
      <c r="JP177" s="44">
        <v>1.1304347826086956</v>
      </c>
      <c r="JQ177" s="44">
        <v>1997</v>
      </c>
      <c r="JR177" s="44">
        <v>23</v>
      </c>
      <c r="JS177" s="44">
        <v>18</v>
      </c>
      <c r="JT177" s="44">
        <v>26</v>
      </c>
    </row>
    <row r="178" spans="1:280" ht="15">
      <c r="A178" s="74" t="s">
        <v>417</v>
      </c>
      <c r="B178" s="74">
        <v>2007</v>
      </c>
      <c r="C178" s="74">
        <v>2009</v>
      </c>
      <c r="D178" s="89" t="str">
        <f t="shared" si="36"/>
        <v>Joel McMillan, 2009</v>
      </c>
      <c r="E178" s="89" t="str">
        <f t="shared" si="37"/>
        <v>Joel McMillan, 2009-2007</v>
      </c>
      <c r="F178" s="74">
        <v>2</v>
      </c>
      <c r="G178" s="74"/>
      <c r="H178" s="74"/>
      <c r="I178" s="75" t="e">
        <f t="shared" si="42"/>
        <v>#DIV/0!</v>
      </c>
      <c r="J178" s="74"/>
      <c r="K178" s="74"/>
      <c r="L178" s="75" t="e">
        <f t="shared" si="43"/>
        <v>#DIV/0!</v>
      </c>
      <c r="M178" s="74"/>
      <c r="N178" s="74"/>
      <c r="O178" s="75" t="e">
        <f t="shared" si="44"/>
        <v>#DIV/0!</v>
      </c>
      <c r="P178" s="74"/>
      <c r="Q178" s="74"/>
      <c r="R178" s="74"/>
      <c r="S178" s="74"/>
      <c r="T178" s="74"/>
      <c r="U178" s="74">
        <v>2</v>
      </c>
      <c r="V178" s="74"/>
      <c r="W178" s="74">
        <v>1</v>
      </c>
      <c r="X178" s="74"/>
      <c r="Y178" s="76">
        <f t="shared" si="45"/>
        <v>0</v>
      </c>
      <c r="Z178" s="76">
        <f t="shared" si="46"/>
        <v>0</v>
      </c>
      <c r="AA178" s="76">
        <f t="shared" si="47"/>
        <v>0</v>
      </c>
      <c r="AB178" s="76">
        <f t="shared" si="48"/>
        <v>0</v>
      </c>
      <c r="AC178" s="76">
        <f t="shared" si="49"/>
        <v>0</v>
      </c>
      <c r="AD178" s="76">
        <f t="shared" si="50"/>
        <v>1</v>
      </c>
      <c r="AE178" s="76">
        <f t="shared" si="51"/>
        <v>0</v>
      </c>
      <c r="AF178" s="76">
        <f t="shared" si="52"/>
        <v>0.5</v>
      </c>
      <c r="AG178" s="76">
        <f t="shared" si="53"/>
        <v>0</v>
      </c>
      <c r="AH178" s="69">
        <f t="shared" si="38"/>
        <v>0</v>
      </c>
      <c r="AI178" s="69">
        <f t="shared" si="39"/>
        <v>0</v>
      </c>
      <c r="AJ178" s="70">
        <f t="shared" si="40"/>
        <v>0</v>
      </c>
      <c r="AK178" s="69">
        <f t="shared" si="41"/>
        <v>0</v>
      </c>
      <c r="AM178" s="40" t="s">
        <v>1263</v>
      </c>
      <c r="AN178" s="40" t="s">
        <v>1264</v>
      </c>
      <c r="AO178" s="61">
        <v>2.8461538461538463</v>
      </c>
      <c r="AP178" s="62">
        <v>0.38095238095238093</v>
      </c>
      <c r="AQ178" s="62">
        <v>0.75</v>
      </c>
      <c r="AR178" s="44">
        <v>13</v>
      </c>
      <c r="AS178" s="44">
        <v>2021</v>
      </c>
      <c r="AU178" s="40" t="s">
        <v>286</v>
      </c>
      <c r="AV178" s="40" t="s">
        <v>132</v>
      </c>
      <c r="AW178" s="44">
        <v>60</v>
      </c>
      <c r="AX178" s="44">
        <v>0.32857142857142857</v>
      </c>
      <c r="AY178" s="44">
        <v>0.48275862068965519</v>
      </c>
      <c r="AZ178" s="44">
        <v>24</v>
      </c>
      <c r="BA178" s="44">
        <v>2015</v>
      </c>
      <c r="BP178" s="40" t="s">
        <v>493</v>
      </c>
      <c r="BQ178" s="40" t="s">
        <v>467</v>
      </c>
      <c r="BR178" s="44">
        <v>1.8095238095238095</v>
      </c>
      <c r="BS178" s="44">
        <v>0.76190476190476186</v>
      </c>
      <c r="BT178" s="44">
        <v>1.0476190476190477</v>
      </c>
      <c r="BU178" s="44">
        <v>21</v>
      </c>
      <c r="BV178" s="44">
        <v>2009</v>
      </c>
      <c r="BX178" s="40" t="s">
        <v>481</v>
      </c>
      <c r="BY178" s="40" t="s">
        <v>464</v>
      </c>
      <c r="BZ178" s="44">
        <v>34</v>
      </c>
      <c r="CA178" s="44">
        <v>5</v>
      </c>
      <c r="CB178" s="44">
        <v>29</v>
      </c>
      <c r="CC178" s="44">
        <v>25</v>
      </c>
      <c r="CD178" s="44">
        <v>2008</v>
      </c>
      <c r="CU178" s="40" t="s">
        <v>1298</v>
      </c>
      <c r="CV178" s="40" t="s">
        <v>1266</v>
      </c>
      <c r="CW178" s="44">
        <v>0.5714285714285714</v>
      </c>
      <c r="CX178" s="44">
        <v>1</v>
      </c>
      <c r="CY178" s="44">
        <v>21</v>
      </c>
      <c r="CZ178" s="44">
        <v>2022</v>
      </c>
      <c r="DB178" s="40" t="s">
        <v>289</v>
      </c>
      <c r="DC178" s="40" t="s">
        <v>251</v>
      </c>
      <c r="DD178" s="44">
        <v>11</v>
      </c>
      <c r="DE178" s="44">
        <v>14</v>
      </c>
      <c r="DF178" s="44">
        <v>22</v>
      </c>
      <c r="DG178" s="44">
        <v>2015</v>
      </c>
      <c r="DU178" s="40" t="s">
        <v>1136</v>
      </c>
      <c r="DV178" s="40" t="s">
        <v>1097</v>
      </c>
      <c r="DW178" s="44">
        <v>0.63636363636363635</v>
      </c>
      <c r="DX178" s="44">
        <v>0</v>
      </c>
      <c r="DY178" s="44">
        <v>22</v>
      </c>
      <c r="DZ178" s="44">
        <v>1993</v>
      </c>
      <c r="EB178" s="40" t="s">
        <v>287</v>
      </c>
      <c r="EC178" s="40" t="s">
        <v>250</v>
      </c>
      <c r="ED178" s="44">
        <v>13</v>
      </c>
      <c r="EE178" s="44">
        <v>50</v>
      </c>
      <c r="EF178" s="44">
        <v>24</v>
      </c>
      <c r="EG178" s="44">
        <v>2015</v>
      </c>
      <c r="EU178" s="40" t="s">
        <v>1241</v>
      </c>
      <c r="EV178" s="40" t="s">
        <v>732</v>
      </c>
      <c r="EW178" s="44">
        <v>0</v>
      </c>
      <c r="EX178" s="44">
        <v>0.76190476190476186</v>
      </c>
      <c r="EY178" s="44">
        <v>21</v>
      </c>
      <c r="EZ178" s="44">
        <v>2021</v>
      </c>
      <c r="FB178" s="40" t="s">
        <v>1231</v>
      </c>
      <c r="FC178" s="40" t="s">
        <v>793</v>
      </c>
      <c r="FD178" s="44"/>
      <c r="FE178" s="44">
        <v>5</v>
      </c>
      <c r="FF178" s="44">
        <v>19</v>
      </c>
      <c r="FG178" s="44">
        <v>2020</v>
      </c>
      <c r="FU178" s="274" t="s">
        <v>306</v>
      </c>
      <c r="FV178" s="274" t="s">
        <v>278</v>
      </c>
      <c r="FW178" s="294">
        <v>7.6923076923076927E-2</v>
      </c>
      <c r="FX178" s="281">
        <v>0.43333333333333335</v>
      </c>
      <c r="FY178" s="281">
        <v>3.3333333333333333E-2</v>
      </c>
      <c r="FZ178" s="281">
        <v>30</v>
      </c>
      <c r="GA178" s="281">
        <v>2014</v>
      </c>
      <c r="GB178" s="281">
        <v>1</v>
      </c>
      <c r="GC178" s="282">
        <v>13</v>
      </c>
      <c r="IR178" s="40" t="s">
        <v>1065</v>
      </c>
      <c r="IS178" s="40" t="s">
        <v>964</v>
      </c>
      <c r="IT178" s="44">
        <v>0.36363636363636365</v>
      </c>
      <c r="IU178" s="44">
        <v>0.8571428571428571</v>
      </c>
      <c r="IV178" s="44">
        <v>2.3571428571428572</v>
      </c>
      <c r="IW178" s="44">
        <v>14</v>
      </c>
      <c r="IX178" s="44">
        <v>1995</v>
      </c>
      <c r="IY178" s="44">
        <v>12</v>
      </c>
      <c r="IZ178" s="44">
        <v>33</v>
      </c>
      <c r="JB178" s="40" t="s">
        <v>307</v>
      </c>
      <c r="JC178" s="40" t="s">
        <v>308</v>
      </c>
      <c r="JD178" s="44">
        <v>0.33191489361702126</v>
      </c>
      <c r="JE178" s="44">
        <v>2.6</v>
      </c>
      <c r="JF178" s="44">
        <v>7.833333333333333</v>
      </c>
      <c r="JG178" s="44">
        <v>2014</v>
      </c>
      <c r="JH178" s="44">
        <v>78</v>
      </c>
      <c r="JI178" s="44">
        <v>235</v>
      </c>
      <c r="JL178" s="40" t="s">
        <v>1007</v>
      </c>
      <c r="JM178" s="40" t="s">
        <v>1002</v>
      </c>
      <c r="JN178" s="44">
        <v>0.44444444444444442</v>
      </c>
      <c r="JO178" s="44">
        <v>0.52173913043478259</v>
      </c>
      <c r="JP178" s="44">
        <v>1.173913043478261</v>
      </c>
      <c r="JQ178" s="44">
        <v>1997</v>
      </c>
      <c r="JR178" s="44">
        <v>23</v>
      </c>
      <c r="JS178" s="44">
        <v>12</v>
      </c>
      <c r="JT178" s="44">
        <v>27</v>
      </c>
    </row>
    <row r="179" spans="1:280" ht="15">
      <c r="A179" s="91" t="s">
        <v>412</v>
      </c>
      <c r="B179" s="74">
        <v>2006</v>
      </c>
      <c r="C179" s="74">
        <v>2007</v>
      </c>
      <c r="D179" s="89" t="str">
        <f t="shared" si="36"/>
        <v>Kaleb Brost, 2007</v>
      </c>
      <c r="E179" s="89" t="str">
        <f t="shared" si="37"/>
        <v>Kaleb Brost, 2007-2006</v>
      </c>
      <c r="F179" s="74">
        <v>27</v>
      </c>
      <c r="G179" s="74"/>
      <c r="H179" s="74"/>
      <c r="I179" s="75" t="e">
        <f t="shared" si="42"/>
        <v>#DIV/0!</v>
      </c>
      <c r="J179" s="74"/>
      <c r="K179" s="74"/>
      <c r="L179" s="75" t="e">
        <f t="shared" si="43"/>
        <v>#DIV/0!</v>
      </c>
      <c r="M179" s="74"/>
      <c r="N179" s="74"/>
      <c r="O179" s="75" t="e">
        <f t="shared" si="44"/>
        <v>#DIV/0!</v>
      </c>
      <c r="P179" s="74">
        <v>0</v>
      </c>
      <c r="Q179" s="74"/>
      <c r="R179" s="74"/>
      <c r="S179" s="74"/>
      <c r="T179" s="74"/>
      <c r="U179" s="74"/>
      <c r="V179" s="74"/>
      <c r="W179" s="74"/>
      <c r="X179" s="74"/>
      <c r="Y179" s="76">
        <f t="shared" si="45"/>
        <v>0</v>
      </c>
      <c r="Z179" s="76">
        <f t="shared" si="46"/>
        <v>0</v>
      </c>
      <c r="AA179" s="76">
        <f t="shared" si="47"/>
        <v>0</v>
      </c>
      <c r="AB179" s="76">
        <f t="shared" si="48"/>
        <v>0</v>
      </c>
      <c r="AC179" s="76">
        <f t="shared" si="49"/>
        <v>0</v>
      </c>
      <c r="AD179" s="76">
        <f t="shared" si="50"/>
        <v>0</v>
      </c>
      <c r="AE179" s="76">
        <f t="shared" si="51"/>
        <v>0</v>
      </c>
      <c r="AF179" s="76">
        <f t="shared" si="52"/>
        <v>0</v>
      </c>
      <c r="AG179" s="76">
        <f t="shared" si="53"/>
        <v>0</v>
      </c>
      <c r="AH179" s="69">
        <f t="shared" si="38"/>
        <v>0</v>
      </c>
      <c r="AI179" s="69">
        <f t="shared" si="39"/>
        <v>0</v>
      </c>
      <c r="AJ179" s="70">
        <f t="shared" si="40"/>
        <v>0</v>
      </c>
      <c r="AK179" s="69">
        <f t="shared" si="41"/>
        <v>0</v>
      </c>
      <c r="AM179" s="40" t="s">
        <v>371</v>
      </c>
      <c r="AN179" s="40" t="s">
        <v>330</v>
      </c>
      <c r="AO179" s="61">
        <v>2.8181818181818183</v>
      </c>
      <c r="AP179" s="62">
        <v>0.32500000000000001</v>
      </c>
      <c r="AQ179" s="62">
        <v>0.27777777777777779</v>
      </c>
      <c r="AR179" s="44">
        <v>11</v>
      </c>
      <c r="AS179" s="44">
        <v>2011</v>
      </c>
      <c r="AU179" s="40" t="s">
        <v>372</v>
      </c>
      <c r="AV179" s="40" t="s">
        <v>345</v>
      </c>
      <c r="AW179" s="44">
        <v>56</v>
      </c>
      <c r="AX179" s="44">
        <v>0.45098039215686275</v>
      </c>
      <c r="AY179" s="44">
        <v>0.47619047619047616</v>
      </c>
      <c r="AZ179" s="44">
        <v>17</v>
      </c>
      <c r="BA179" s="44">
        <v>2011</v>
      </c>
      <c r="BP179" s="40" t="s">
        <v>488</v>
      </c>
      <c r="BQ179" s="40" t="s">
        <v>456</v>
      </c>
      <c r="BR179" s="44">
        <v>1.75</v>
      </c>
      <c r="BS179" s="44">
        <v>0.75</v>
      </c>
      <c r="BT179" s="44">
        <v>1</v>
      </c>
      <c r="BU179" s="44">
        <v>12</v>
      </c>
      <c r="BV179" s="44">
        <v>2007</v>
      </c>
      <c r="BX179" s="40" t="s">
        <v>976</v>
      </c>
      <c r="BY179" s="40" t="s">
        <v>937</v>
      </c>
      <c r="BZ179" s="44">
        <v>34</v>
      </c>
      <c r="CA179" s="44">
        <v>29</v>
      </c>
      <c r="CB179" s="44">
        <v>34</v>
      </c>
      <c r="CC179" s="44">
        <v>22</v>
      </c>
      <c r="CD179" s="44">
        <v>1998</v>
      </c>
      <c r="CU179" s="40" t="s">
        <v>1245</v>
      </c>
      <c r="CV179" s="40" t="s">
        <v>793</v>
      </c>
      <c r="CW179" s="44">
        <v>0.5714285714285714</v>
      </c>
      <c r="CX179" s="44">
        <v>0.76190476190476186</v>
      </c>
      <c r="CY179" s="44">
        <v>21</v>
      </c>
      <c r="CZ179" s="44">
        <v>2021</v>
      </c>
      <c r="DB179" s="40" t="s">
        <v>369</v>
      </c>
      <c r="DC179" s="40" t="s">
        <v>325</v>
      </c>
      <c r="DD179" s="44">
        <v>11</v>
      </c>
      <c r="DE179" s="44">
        <v>25</v>
      </c>
      <c r="DF179" s="44">
        <v>17</v>
      </c>
      <c r="DG179" s="44">
        <v>2010</v>
      </c>
      <c r="DU179" s="40" t="s">
        <v>1103</v>
      </c>
      <c r="DV179" s="40" t="s">
        <v>1030</v>
      </c>
      <c r="DW179" s="44">
        <v>0.63636363636363635</v>
      </c>
      <c r="DX179" s="44">
        <v>0</v>
      </c>
      <c r="DY179" s="44">
        <v>22</v>
      </c>
      <c r="DZ179" s="44">
        <v>1994</v>
      </c>
      <c r="EB179" s="40" t="s">
        <v>802</v>
      </c>
      <c r="EC179" s="40" t="s">
        <v>536</v>
      </c>
      <c r="ED179" s="44">
        <v>13</v>
      </c>
      <c r="EE179" s="44">
        <v>16</v>
      </c>
      <c r="EF179" s="44">
        <v>22</v>
      </c>
      <c r="EG179" s="44">
        <v>2019</v>
      </c>
      <c r="EU179" s="40" t="s">
        <v>756</v>
      </c>
      <c r="EV179" s="40" t="s">
        <v>734</v>
      </c>
      <c r="EW179" s="44">
        <v>0</v>
      </c>
      <c r="EX179" s="44">
        <v>0.875</v>
      </c>
      <c r="EY179" s="44">
        <v>16</v>
      </c>
      <c r="EZ179" s="44">
        <v>2018</v>
      </c>
      <c r="FB179" s="40" t="s">
        <v>756</v>
      </c>
      <c r="FC179" s="40" t="s">
        <v>734</v>
      </c>
      <c r="FD179" s="44"/>
      <c r="FE179" s="44">
        <v>14</v>
      </c>
      <c r="FF179" s="44">
        <v>16</v>
      </c>
      <c r="FG179" s="44">
        <v>2018</v>
      </c>
      <c r="FU179" s="274" t="s">
        <v>451</v>
      </c>
      <c r="FV179" s="274" t="s">
        <v>452</v>
      </c>
      <c r="FW179" s="294">
        <v>5.2631578947368418E-2</v>
      </c>
      <c r="FX179" s="281">
        <v>1.5833333333333333</v>
      </c>
      <c r="FY179" s="281">
        <v>8.3333333333333329E-2</v>
      </c>
      <c r="FZ179" s="281">
        <v>12</v>
      </c>
      <c r="GA179" s="281">
        <v>2010</v>
      </c>
      <c r="GB179" s="281">
        <v>1</v>
      </c>
      <c r="GC179" s="282">
        <v>19</v>
      </c>
      <c r="IR179" s="40" t="s">
        <v>477</v>
      </c>
      <c r="IS179" s="40" t="s">
        <v>464</v>
      </c>
      <c r="IT179" s="44">
        <v>0.36363636363636365</v>
      </c>
      <c r="IU179" s="44">
        <v>2.8235294117647061</v>
      </c>
      <c r="IV179" s="44">
        <v>7.7647058823529411</v>
      </c>
      <c r="IW179" s="44">
        <v>17</v>
      </c>
      <c r="IX179" s="44">
        <v>2009</v>
      </c>
      <c r="IY179" s="44">
        <v>48</v>
      </c>
      <c r="IZ179" s="44">
        <v>132</v>
      </c>
      <c r="JB179" s="40" t="s">
        <v>920</v>
      </c>
      <c r="JC179" s="40" t="s">
        <v>921</v>
      </c>
      <c r="JD179" s="44">
        <v>0.33181818181818185</v>
      </c>
      <c r="JE179" s="44">
        <v>3.8421052631578947</v>
      </c>
      <c r="JF179" s="44">
        <v>11.578947368421053</v>
      </c>
      <c r="JG179" s="44">
        <v>1999</v>
      </c>
      <c r="JH179" s="44">
        <v>73</v>
      </c>
      <c r="JI179" s="44">
        <v>220</v>
      </c>
      <c r="JL179" s="40" t="s">
        <v>1006</v>
      </c>
      <c r="JM179" s="40" t="s">
        <v>1003</v>
      </c>
      <c r="JN179" s="44">
        <v>0.51648351648351654</v>
      </c>
      <c r="JO179" s="44">
        <v>2.0434782608695654</v>
      </c>
      <c r="JP179" s="44">
        <v>3.9565217391304346</v>
      </c>
      <c r="JQ179" s="44">
        <v>1997</v>
      </c>
      <c r="JR179" s="44">
        <v>23</v>
      </c>
      <c r="JS179" s="44">
        <v>47</v>
      </c>
      <c r="JT179" s="44">
        <v>91</v>
      </c>
    </row>
    <row r="180" spans="1:280" ht="15">
      <c r="A180" s="91" t="s">
        <v>408</v>
      </c>
      <c r="B180" s="74">
        <v>2006</v>
      </c>
      <c r="C180" s="74">
        <v>2007</v>
      </c>
      <c r="D180" s="89" t="str">
        <f t="shared" si="36"/>
        <v>Danny Helwig, 2007</v>
      </c>
      <c r="E180" s="89" t="str">
        <f t="shared" si="37"/>
        <v>Danny Helwig, 2007-2006</v>
      </c>
      <c r="F180" s="74">
        <v>27</v>
      </c>
      <c r="G180" s="74"/>
      <c r="H180" s="74"/>
      <c r="I180" s="75" t="e">
        <f t="shared" si="42"/>
        <v>#DIV/0!</v>
      </c>
      <c r="J180" s="74"/>
      <c r="K180" s="74"/>
      <c r="L180" s="75" t="e">
        <f t="shared" si="43"/>
        <v>#DIV/0!</v>
      </c>
      <c r="M180" s="74"/>
      <c r="N180" s="74"/>
      <c r="O180" s="75" t="e">
        <f t="shared" si="44"/>
        <v>#DIV/0!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6">
        <f t="shared" si="45"/>
        <v>0</v>
      </c>
      <c r="Z180" s="76">
        <f t="shared" si="46"/>
        <v>0</v>
      </c>
      <c r="AA180" s="76">
        <f t="shared" si="47"/>
        <v>0</v>
      </c>
      <c r="AB180" s="76">
        <f t="shared" si="48"/>
        <v>0</v>
      </c>
      <c r="AC180" s="76">
        <f t="shared" si="49"/>
        <v>0</v>
      </c>
      <c r="AD180" s="76">
        <f t="shared" si="50"/>
        <v>0</v>
      </c>
      <c r="AE180" s="76">
        <f t="shared" si="51"/>
        <v>0</v>
      </c>
      <c r="AF180" s="76">
        <f t="shared" si="52"/>
        <v>0</v>
      </c>
      <c r="AG180" s="76">
        <f t="shared" si="53"/>
        <v>0</v>
      </c>
      <c r="AH180" s="69">
        <f t="shared" si="38"/>
        <v>0</v>
      </c>
      <c r="AI180" s="69">
        <f t="shared" si="39"/>
        <v>0</v>
      </c>
      <c r="AJ180" s="70">
        <f t="shared" si="40"/>
        <v>0</v>
      </c>
      <c r="AK180" s="69">
        <f t="shared" si="41"/>
        <v>0</v>
      </c>
      <c r="AM180" s="40" t="s">
        <v>485</v>
      </c>
      <c r="AN180" s="40" t="s">
        <v>472</v>
      </c>
      <c r="AO180" s="61">
        <v>2.7083333333333335</v>
      </c>
      <c r="AP180" s="62">
        <v>0.25773195876288657</v>
      </c>
      <c r="AQ180" s="62">
        <v>0.16666666666666666</v>
      </c>
      <c r="AR180" s="44">
        <v>24</v>
      </c>
      <c r="AS180" s="44">
        <v>2009</v>
      </c>
      <c r="AU180" s="40" t="s">
        <v>1162</v>
      </c>
      <c r="AV180" s="40" t="s">
        <v>1095</v>
      </c>
      <c r="AW180" s="44">
        <v>56</v>
      </c>
      <c r="AX180" s="44">
        <v>0.26315789473684209</v>
      </c>
      <c r="AY180" s="44">
        <v>0.6470588235294118</v>
      </c>
      <c r="AZ180" s="44">
        <v>18</v>
      </c>
      <c r="BA180" s="44">
        <v>1992</v>
      </c>
      <c r="BP180" s="40" t="s">
        <v>776</v>
      </c>
      <c r="BQ180" s="40" t="s">
        <v>131</v>
      </c>
      <c r="BR180" s="44">
        <v>1.7407407407407407</v>
      </c>
      <c r="BS180" s="44">
        <v>0.55555555555555558</v>
      </c>
      <c r="BT180" s="44">
        <v>1.1851851851851851</v>
      </c>
      <c r="BU180" s="44">
        <v>27</v>
      </c>
      <c r="BV180" s="44">
        <v>2019</v>
      </c>
      <c r="BX180" s="40" t="s">
        <v>1012</v>
      </c>
      <c r="BY180" s="40" t="s">
        <v>921</v>
      </c>
      <c r="BZ180" s="44">
        <v>33</v>
      </c>
      <c r="CA180" s="44">
        <v>9</v>
      </c>
      <c r="CB180" s="44">
        <v>24</v>
      </c>
      <c r="CC180" s="44">
        <v>20</v>
      </c>
      <c r="CD180" s="44">
        <v>1997</v>
      </c>
      <c r="CU180" s="40" t="s">
        <v>312</v>
      </c>
      <c r="CV180" s="40" t="s">
        <v>132</v>
      </c>
      <c r="CW180" s="44">
        <v>0.54545454545454541</v>
      </c>
      <c r="CX180" s="44">
        <v>1.4545454545454546</v>
      </c>
      <c r="CY180" s="44">
        <v>22</v>
      </c>
      <c r="CZ180" s="44">
        <v>2014</v>
      </c>
      <c r="DB180" s="40" t="s">
        <v>1063</v>
      </c>
      <c r="DC180" s="40" t="s">
        <v>997</v>
      </c>
      <c r="DD180" s="44">
        <v>11</v>
      </c>
      <c r="DE180" s="44">
        <v>31</v>
      </c>
      <c r="DF180" s="44">
        <v>22</v>
      </c>
      <c r="DG180" s="44">
        <v>1995</v>
      </c>
      <c r="DU180" s="40" t="s">
        <v>1064</v>
      </c>
      <c r="DV180" s="40" t="s">
        <v>1000</v>
      </c>
      <c r="DW180" s="44">
        <v>0.63157894736842102</v>
      </c>
      <c r="DX180" s="44">
        <v>0</v>
      </c>
      <c r="DY180" s="44">
        <v>19</v>
      </c>
      <c r="DZ180" s="44">
        <v>1995</v>
      </c>
      <c r="EB180" s="40" t="s">
        <v>1012</v>
      </c>
      <c r="EC180" s="40" t="s">
        <v>921</v>
      </c>
      <c r="ED180" s="44">
        <v>13</v>
      </c>
      <c r="EE180" s="44"/>
      <c r="EF180" s="44">
        <v>20</v>
      </c>
      <c r="EG180" s="44">
        <v>1997</v>
      </c>
      <c r="EU180" s="40" t="s">
        <v>260</v>
      </c>
      <c r="EV180" s="40" t="s">
        <v>134</v>
      </c>
      <c r="EW180" s="44">
        <v>0</v>
      </c>
      <c r="EX180" s="44">
        <v>0.15384615384615385</v>
      </c>
      <c r="EY180" s="44">
        <v>13</v>
      </c>
      <c r="EZ180" s="44">
        <v>2016</v>
      </c>
      <c r="FB180" s="40" t="s">
        <v>1241</v>
      </c>
      <c r="FC180" s="40" t="s">
        <v>732</v>
      </c>
      <c r="FD180" s="44"/>
      <c r="FE180" s="44">
        <v>16</v>
      </c>
      <c r="FF180" s="44">
        <v>21</v>
      </c>
      <c r="FG180" s="44">
        <v>2021</v>
      </c>
      <c r="FU180" s="274" t="s">
        <v>259</v>
      </c>
      <c r="FV180" s="274" t="s">
        <v>251</v>
      </c>
      <c r="FW180" s="294">
        <v>0</v>
      </c>
      <c r="FX180" s="281">
        <v>0.23809523809523808</v>
      </c>
      <c r="FY180" s="281">
        <v>0</v>
      </c>
      <c r="FZ180" s="281">
        <v>21</v>
      </c>
      <c r="GA180" s="281">
        <v>2016</v>
      </c>
      <c r="GB180" s="281">
        <v>0</v>
      </c>
      <c r="GC180" s="282">
        <v>5</v>
      </c>
      <c r="IR180" s="40" t="s">
        <v>441</v>
      </c>
      <c r="IS180" s="40" t="s">
        <v>440</v>
      </c>
      <c r="IT180" s="44">
        <v>0.36363636363636365</v>
      </c>
      <c r="IU180" s="44">
        <v>4.9230769230769234</v>
      </c>
      <c r="IV180" s="44">
        <v>13.538461538461538</v>
      </c>
      <c r="IW180" s="44">
        <v>13</v>
      </c>
      <c r="IX180" s="44">
        <v>2008</v>
      </c>
      <c r="IY180" s="44">
        <v>64</v>
      </c>
      <c r="IZ180" s="44">
        <v>176</v>
      </c>
      <c r="JB180" s="40" t="s">
        <v>1064</v>
      </c>
      <c r="JC180" s="40" t="s">
        <v>1000</v>
      </c>
      <c r="JD180" s="44">
        <v>0.33050847457627119</v>
      </c>
      <c r="JE180" s="44">
        <v>2.0526315789473686</v>
      </c>
      <c r="JF180" s="44">
        <v>6.2105263157894735</v>
      </c>
      <c r="JG180" s="44">
        <v>1995</v>
      </c>
      <c r="JH180" s="44">
        <v>39</v>
      </c>
      <c r="JI180" s="44">
        <v>118</v>
      </c>
      <c r="JL180" s="40" t="s">
        <v>1008</v>
      </c>
      <c r="JM180" s="40" t="s">
        <v>1000</v>
      </c>
      <c r="JN180" s="44">
        <v>0.625</v>
      </c>
      <c r="JO180" s="44">
        <v>0.90909090909090906</v>
      </c>
      <c r="JP180" s="44">
        <v>1.4545454545454546</v>
      </c>
      <c r="JQ180" s="44">
        <v>1997</v>
      </c>
      <c r="JR180" s="44">
        <v>22</v>
      </c>
      <c r="JS180" s="44">
        <v>20</v>
      </c>
      <c r="JT180" s="44">
        <v>32</v>
      </c>
    </row>
    <row r="181" spans="1:280" ht="15">
      <c r="A181" s="91" t="s">
        <v>409</v>
      </c>
      <c r="B181" s="74">
        <v>2006</v>
      </c>
      <c r="C181" s="74">
        <v>2007</v>
      </c>
      <c r="D181" s="89" t="str">
        <f t="shared" si="36"/>
        <v>Matt Hiatt, 2007</v>
      </c>
      <c r="E181" s="89" t="str">
        <f t="shared" si="37"/>
        <v>Matt Hiatt, 2007-2006</v>
      </c>
      <c r="F181" s="74">
        <v>27</v>
      </c>
      <c r="G181" s="74"/>
      <c r="H181" s="74"/>
      <c r="I181" s="75" t="e">
        <f t="shared" si="42"/>
        <v>#DIV/0!</v>
      </c>
      <c r="J181" s="74"/>
      <c r="K181" s="74"/>
      <c r="L181" s="75" t="e">
        <f t="shared" si="43"/>
        <v>#DIV/0!</v>
      </c>
      <c r="M181" s="74"/>
      <c r="N181" s="74"/>
      <c r="O181" s="75" t="e">
        <f t="shared" si="44"/>
        <v>#DIV/0!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6">
        <f t="shared" si="45"/>
        <v>0</v>
      </c>
      <c r="Z181" s="76">
        <f t="shared" si="46"/>
        <v>0</v>
      </c>
      <c r="AA181" s="76">
        <f t="shared" si="47"/>
        <v>0</v>
      </c>
      <c r="AB181" s="76">
        <f t="shared" si="48"/>
        <v>0</v>
      </c>
      <c r="AC181" s="76">
        <f t="shared" si="49"/>
        <v>0</v>
      </c>
      <c r="AD181" s="76">
        <f t="shared" si="50"/>
        <v>0</v>
      </c>
      <c r="AE181" s="76">
        <f t="shared" si="51"/>
        <v>0</v>
      </c>
      <c r="AF181" s="76">
        <f t="shared" si="52"/>
        <v>0</v>
      </c>
      <c r="AG181" s="76">
        <f t="shared" si="53"/>
        <v>0</v>
      </c>
      <c r="AH181" s="69">
        <f t="shared" si="38"/>
        <v>0</v>
      </c>
      <c r="AI181" s="69">
        <f t="shared" si="39"/>
        <v>0</v>
      </c>
      <c r="AJ181" s="70">
        <f t="shared" si="40"/>
        <v>0</v>
      </c>
      <c r="AK181" s="69">
        <f t="shared" si="41"/>
        <v>0</v>
      </c>
      <c r="AM181" s="40" t="s">
        <v>1012</v>
      </c>
      <c r="AN181" s="40" t="s">
        <v>921</v>
      </c>
      <c r="AO181" s="61">
        <v>2.7</v>
      </c>
      <c r="AP181" s="62">
        <v>0.48780487804878048</v>
      </c>
      <c r="AQ181" s="62">
        <v>0.625</v>
      </c>
      <c r="AR181" s="44">
        <v>20</v>
      </c>
      <c r="AS181" s="44">
        <v>1997</v>
      </c>
      <c r="AU181" s="40" t="s">
        <v>1012</v>
      </c>
      <c r="AV181" s="40" t="s">
        <v>921</v>
      </c>
      <c r="AW181" s="44">
        <v>54</v>
      </c>
      <c r="AX181" s="44">
        <v>0.48780487804878048</v>
      </c>
      <c r="AY181" s="44">
        <v>0.625</v>
      </c>
      <c r="AZ181" s="44">
        <v>20</v>
      </c>
      <c r="BA181" s="44">
        <v>1997</v>
      </c>
      <c r="BP181" s="40" t="s">
        <v>1040</v>
      </c>
      <c r="BQ181" s="40" t="s">
        <v>1031</v>
      </c>
      <c r="BR181" s="44">
        <v>1.7272727272727273</v>
      </c>
      <c r="BS181" s="44">
        <v>0</v>
      </c>
      <c r="BT181" s="44">
        <v>1.7272727272727273</v>
      </c>
      <c r="BU181" s="44">
        <v>22</v>
      </c>
      <c r="BV181" s="44">
        <v>1996</v>
      </c>
      <c r="BX181" s="40" t="s">
        <v>312</v>
      </c>
      <c r="BY181" s="40" t="s">
        <v>132</v>
      </c>
      <c r="BZ181" s="44">
        <v>32</v>
      </c>
      <c r="CA181" s="44">
        <v>8</v>
      </c>
      <c r="CB181" s="44">
        <v>24</v>
      </c>
      <c r="CC181" s="44">
        <v>22</v>
      </c>
      <c r="CD181" s="44">
        <v>2014</v>
      </c>
      <c r="CU181" s="40" t="s">
        <v>978</v>
      </c>
      <c r="CV181" s="40" t="s">
        <v>967</v>
      </c>
      <c r="CW181" s="44">
        <v>0.54545454545454541</v>
      </c>
      <c r="CX181" s="44">
        <v>0.63636363636363635</v>
      </c>
      <c r="CY181" s="44">
        <v>11</v>
      </c>
      <c r="CZ181" s="44">
        <v>1998</v>
      </c>
      <c r="DB181" s="40" t="s">
        <v>311</v>
      </c>
      <c r="DC181" s="40" t="s">
        <v>251</v>
      </c>
      <c r="DD181" s="44">
        <v>10</v>
      </c>
      <c r="DE181" s="44">
        <v>25</v>
      </c>
      <c r="DF181" s="44">
        <v>23</v>
      </c>
      <c r="DG181" s="44">
        <v>2014</v>
      </c>
      <c r="DU181" s="40" t="s">
        <v>1213</v>
      </c>
      <c r="DV181" s="40" t="s">
        <v>536</v>
      </c>
      <c r="DW181" s="44">
        <v>0.625</v>
      </c>
      <c r="DX181" s="44">
        <v>0.66666666666666663</v>
      </c>
      <c r="DY181" s="44">
        <v>24</v>
      </c>
      <c r="DZ181" s="44">
        <v>2020</v>
      </c>
      <c r="EB181" s="40" t="s">
        <v>433</v>
      </c>
      <c r="EC181" s="40" t="s">
        <v>425</v>
      </c>
      <c r="ED181" s="44">
        <v>12</v>
      </c>
      <c r="EE181" s="44">
        <v>50</v>
      </c>
      <c r="EF181" s="44">
        <v>23</v>
      </c>
      <c r="EG181" s="44">
        <v>2009</v>
      </c>
      <c r="EU181" s="40" t="s">
        <v>755</v>
      </c>
      <c r="EV181" s="40" t="s">
        <v>545</v>
      </c>
      <c r="EW181" s="44">
        <v>0</v>
      </c>
      <c r="EX181" s="44">
        <v>0.5</v>
      </c>
      <c r="EY181" s="44">
        <v>16</v>
      </c>
      <c r="EZ181" s="44">
        <v>2018</v>
      </c>
      <c r="FB181" s="40" t="s">
        <v>755</v>
      </c>
      <c r="FC181" s="40" t="s">
        <v>545</v>
      </c>
      <c r="FD181" s="44"/>
      <c r="FE181" s="44">
        <v>8</v>
      </c>
      <c r="FF181" s="44">
        <v>16</v>
      </c>
      <c r="FG181" s="44">
        <v>2018</v>
      </c>
      <c r="FU181" s="274" t="s">
        <v>544</v>
      </c>
      <c r="FV181" s="274" t="s">
        <v>545</v>
      </c>
      <c r="FW181" s="294">
        <v>0</v>
      </c>
      <c r="FX181" s="281">
        <v>0.16666666666666666</v>
      </c>
      <c r="FY181" s="281">
        <v>0</v>
      </c>
      <c r="FZ181" s="281">
        <v>12</v>
      </c>
      <c r="GA181" s="281">
        <v>2017</v>
      </c>
      <c r="GB181" s="281"/>
      <c r="GC181" s="282">
        <v>2</v>
      </c>
      <c r="IR181" s="40" t="s">
        <v>541</v>
      </c>
      <c r="IS181" s="40" t="s">
        <v>134</v>
      </c>
      <c r="IT181" s="44">
        <v>0.36363636363636365</v>
      </c>
      <c r="IU181" s="44">
        <v>0.6</v>
      </c>
      <c r="IV181" s="44">
        <v>1.65</v>
      </c>
      <c r="IW181" s="44">
        <v>20</v>
      </c>
      <c r="IX181" s="44">
        <v>2017</v>
      </c>
      <c r="IY181" s="44">
        <v>12</v>
      </c>
      <c r="IZ181" s="44">
        <v>33</v>
      </c>
      <c r="JB181" s="40" t="s">
        <v>286</v>
      </c>
      <c r="JC181" s="40" t="s">
        <v>132</v>
      </c>
      <c r="JD181" s="44">
        <v>0.32857142857142857</v>
      </c>
      <c r="JE181" s="44">
        <v>0.95833333333333337</v>
      </c>
      <c r="JF181" s="44">
        <v>2.9166666666666665</v>
      </c>
      <c r="JG181" s="44">
        <v>2015</v>
      </c>
      <c r="JH181" s="44">
        <v>23</v>
      </c>
      <c r="JI181" s="44">
        <v>70</v>
      </c>
      <c r="JL181" s="40" t="s">
        <v>1009</v>
      </c>
      <c r="JM181" s="40" t="s">
        <v>968</v>
      </c>
      <c r="JN181" s="44">
        <v>0.58620689655172409</v>
      </c>
      <c r="JO181" s="44">
        <v>0.73913043478260865</v>
      </c>
      <c r="JP181" s="44">
        <v>1.2608695652173914</v>
      </c>
      <c r="JQ181" s="44">
        <v>1997</v>
      </c>
      <c r="JR181" s="44">
        <v>23</v>
      </c>
      <c r="JS181" s="44">
        <v>17</v>
      </c>
      <c r="JT181" s="44">
        <v>29</v>
      </c>
    </row>
    <row r="182" spans="1:280" ht="15">
      <c r="A182" s="91" t="s">
        <v>411</v>
      </c>
      <c r="B182" s="74">
        <v>2006</v>
      </c>
      <c r="C182" s="74">
        <v>2007</v>
      </c>
      <c r="D182" s="89" t="str">
        <f t="shared" si="36"/>
        <v>Chris Michael, 2007</v>
      </c>
      <c r="E182" s="89" t="str">
        <f t="shared" si="37"/>
        <v>Chris Michael, 2007-2006</v>
      </c>
      <c r="F182" s="74">
        <v>27</v>
      </c>
      <c r="G182" s="74"/>
      <c r="H182" s="74"/>
      <c r="I182" s="75" t="e">
        <f t="shared" si="42"/>
        <v>#DIV/0!</v>
      </c>
      <c r="J182" s="74"/>
      <c r="K182" s="74"/>
      <c r="L182" s="75" t="e">
        <f t="shared" si="43"/>
        <v>#DIV/0!</v>
      </c>
      <c r="M182" s="74"/>
      <c r="N182" s="74"/>
      <c r="O182" s="75" t="e">
        <f t="shared" si="44"/>
        <v>#DIV/0!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6">
        <f t="shared" si="45"/>
        <v>0</v>
      </c>
      <c r="Z182" s="76">
        <f t="shared" si="46"/>
        <v>0</v>
      </c>
      <c r="AA182" s="76">
        <f t="shared" si="47"/>
        <v>0</v>
      </c>
      <c r="AB182" s="76">
        <f t="shared" si="48"/>
        <v>0</v>
      </c>
      <c r="AC182" s="76">
        <f t="shared" si="49"/>
        <v>0</v>
      </c>
      <c r="AD182" s="76">
        <f t="shared" si="50"/>
        <v>0</v>
      </c>
      <c r="AE182" s="76">
        <f t="shared" si="51"/>
        <v>0</v>
      </c>
      <c r="AF182" s="76">
        <f t="shared" si="52"/>
        <v>0</v>
      </c>
      <c r="AG182" s="76">
        <f t="shared" si="53"/>
        <v>0</v>
      </c>
      <c r="AH182" s="69">
        <f t="shared" si="38"/>
        <v>0</v>
      </c>
      <c r="AI182" s="69">
        <f t="shared" si="39"/>
        <v>0</v>
      </c>
      <c r="AJ182" s="70">
        <f t="shared" si="40"/>
        <v>0</v>
      </c>
      <c r="AK182" s="69">
        <f t="shared" si="41"/>
        <v>0</v>
      </c>
      <c r="AM182" s="40" t="s">
        <v>537</v>
      </c>
      <c r="AN182" s="40" t="s">
        <v>900</v>
      </c>
      <c r="AO182" s="61">
        <v>2.6842105263157894</v>
      </c>
      <c r="AP182" s="62">
        <v>0.30158730158730157</v>
      </c>
      <c r="AQ182" s="62">
        <v>0.35294117647058826</v>
      </c>
      <c r="AR182" s="44">
        <v>19</v>
      </c>
      <c r="AS182" s="44">
        <v>2017</v>
      </c>
      <c r="AU182" s="40" t="s">
        <v>976</v>
      </c>
      <c r="AV182" s="40" t="s">
        <v>937</v>
      </c>
      <c r="AW182" s="44">
        <v>54</v>
      </c>
      <c r="AX182" s="44">
        <v>0.3888888888888889</v>
      </c>
      <c r="AY182" s="44">
        <v>0.32</v>
      </c>
      <c r="AZ182" s="44">
        <v>22</v>
      </c>
      <c r="BA182" s="44">
        <v>1998</v>
      </c>
      <c r="BP182" s="40" t="s">
        <v>1012</v>
      </c>
      <c r="BQ182" s="40" t="s">
        <v>921</v>
      </c>
      <c r="BR182" s="44">
        <v>1.65</v>
      </c>
      <c r="BS182" s="44">
        <v>0.45</v>
      </c>
      <c r="BT182" s="44">
        <v>1.2</v>
      </c>
      <c r="BU182" s="44">
        <v>20</v>
      </c>
      <c r="BV182" s="44">
        <v>1997</v>
      </c>
      <c r="BX182" s="40" t="s">
        <v>311</v>
      </c>
      <c r="BY182" s="40" t="s">
        <v>251</v>
      </c>
      <c r="BZ182" s="44">
        <v>32</v>
      </c>
      <c r="CA182" s="44">
        <v>10</v>
      </c>
      <c r="CB182" s="44">
        <v>22</v>
      </c>
      <c r="CC182" s="44">
        <v>23</v>
      </c>
      <c r="CD182" s="44">
        <v>2014</v>
      </c>
      <c r="CU182" s="40" t="s">
        <v>980</v>
      </c>
      <c r="CV182" s="40" t="s">
        <v>919</v>
      </c>
      <c r="CW182" s="44">
        <v>0.53846153846153844</v>
      </c>
      <c r="CX182" s="44">
        <v>0.23076923076923078</v>
      </c>
      <c r="CY182" s="44">
        <v>13</v>
      </c>
      <c r="CZ182" s="44">
        <v>1998</v>
      </c>
      <c r="DB182" s="40" t="s">
        <v>334</v>
      </c>
      <c r="DC182" s="40" t="s">
        <v>250</v>
      </c>
      <c r="DD182" s="44">
        <v>10</v>
      </c>
      <c r="DE182" s="44">
        <v>13</v>
      </c>
      <c r="DF182" s="44">
        <v>20</v>
      </c>
      <c r="DG182" s="44">
        <v>2013</v>
      </c>
      <c r="DU182" s="40" t="s">
        <v>741</v>
      </c>
      <c r="DV182" s="40" t="s">
        <v>733</v>
      </c>
      <c r="DW182" s="44">
        <v>0.6071428571428571</v>
      </c>
      <c r="DX182" s="44">
        <v>1.2857142857142858</v>
      </c>
      <c r="DY182" s="44">
        <v>28</v>
      </c>
      <c r="DZ182" s="44">
        <v>2018</v>
      </c>
      <c r="EB182" s="40" t="s">
        <v>485</v>
      </c>
      <c r="EC182" s="40" t="s">
        <v>472</v>
      </c>
      <c r="ED182" s="44">
        <v>12</v>
      </c>
      <c r="EE182" s="44">
        <v>54</v>
      </c>
      <c r="EF182" s="44">
        <v>24</v>
      </c>
      <c r="EG182" s="44">
        <v>2009</v>
      </c>
      <c r="EU182" s="40" t="s">
        <v>1265</v>
      </c>
      <c r="EV182" s="40" t="s">
        <v>1266</v>
      </c>
      <c r="EW182" s="44">
        <v>0</v>
      </c>
      <c r="EX182" s="44">
        <v>0.61538461538461542</v>
      </c>
      <c r="EY182" s="44">
        <v>13</v>
      </c>
      <c r="EZ182" s="44">
        <v>2021</v>
      </c>
      <c r="FB182" s="40" t="s">
        <v>455</v>
      </c>
      <c r="FC182" s="40" t="s">
        <v>456</v>
      </c>
      <c r="FD182" s="44"/>
      <c r="FE182" s="44"/>
      <c r="FF182" s="44">
        <v>27</v>
      </c>
      <c r="FG182" s="44">
        <v>2006</v>
      </c>
      <c r="FU182" s="274" t="s">
        <v>1353</v>
      </c>
      <c r="FV182" s="274" t="s">
        <v>1235</v>
      </c>
      <c r="FW182" s="294">
        <v>0</v>
      </c>
      <c r="FX182" s="281">
        <v>0.2</v>
      </c>
      <c r="FY182" s="281">
        <v>0</v>
      </c>
      <c r="FZ182" s="281">
        <v>10</v>
      </c>
      <c r="GA182" s="281">
        <v>2023</v>
      </c>
      <c r="GB182" s="281"/>
      <c r="GC182" s="282">
        <v>2</v>
      </c>
      <c r="IR182" s="40" t="s">
        <v>1008</v>
      </c>
      <c r="IS182" s="40" t="s">
        <v>1000</v>
      </c>
      <c r="IT182" s="44">
        <v>0.3615819209039548</v>
      </c>
      <c r="IU182" s="44">
        <v>2.9090909090909092</v>
      </c>
      <c r="IV182" s="44">
        <v>8.045454545454545</v>
      </c>
      <c r="IW182" s="44">
        <v>22</v>
      </c>
      <c r="IX182" s="44">
        <v>1997</v>
      </c>
      <c r="IY182" s="44">
        <v>64</v>
      </c>
      <c r="IZ182" s="44">
        <v>177</v>
      </c>
      <c r="JB182" s="40" t="s">
        <v>371</v>
      </c>
      <c r="JC182" s="40" t="s">
        <v>330</v>
      </c>
      <c r="JD182" s="44">
        <v>0.32500000000000001</v>
      </c>
      <c r="JE182" s="44">
        <v>1.1818181818181819</v>
      </c>
      <c r="JF182" s="44">
        <v>3.6363636363636362</v>
      </c>
      <c r="JG182" s="44">
        <v>2011</v>
      </c>
      <c r="JH182" s="44">
        <v>13</v>
      </c>
      <c r="JI182" s="44">
        <v>40</v>
      </c>
      <c r="JL182" s="40" t="s">
        <v>1005</v>
      </c>
      <c r="JM182" s="40" t="s">
        <v>997</v>
      </c>
      <c r="JN182" s="44">
        <v>0.61594202898550721</v>
      </c>
      <c r="JO182" s="44">
        <v>3.6956521739130435</v>
      </c>
      <c r="JP182" s="44">
        <v>6</v>
      </c>
      <c r="JQ182" s="44">
        <v>1997</v>
      </c>
      <c r="JR182" s="44">
        <v>23</v>
      </c>
      <c r="JS182" s="44">
        <v>85</v>
      </c>
      <c r="JT182" s="44">
        <v>138</v>
      </c>
    </row>
    <row r="183" spans="1:280" ht="15">
      <c r="A183" s="91" t="s">
        <v>376</v>
      </c>
      <c r="B183" s="74">
        <v>2006</v>
      </c>
      <c r="C183" s="74">
        <v>2009</v>
      </c>
      <c r="D183" s="89" t="str">
        <f t="shared" si="36"/>
        <v>Ryan Diehl, 2009</v>
      </c>
      <c r="E183" s="89" t="str">
        <f t="shared" si="37"/>
        <v>Ryan Diehl, 2009-2006</v>
      </c>
      <c r="F183" s="74">
        <v>27</v>
      </c>
      <c r="G183" s="74"/>
      <c r="H183" s="74"/>
      <c r="I183" s="75" t="e">
        <f t="shared" si="42"/>
        <v>#DIV/0!</v>
      </c>
      <c r="J183" s="74"/>
      <c r="K183" s="74"/>
      <c r="L183" s="75" t="e">
        <f t="shared" si="43"/>
        <v>#DIV/0!</v>
      </c>
      <c r="M183" s="74"/>
      <c r="N183" s="74"/>
      <c r="O183" s="75" t="e">
        <f t="shared" si="44"/>
        <v>#DIV/0!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6">
        <f t="shared" si="45"/>
        <v>0</v>
      </c>
      <c r="Z183" s="76">
        <f t="shared" si="46"/>
        <v>0</v>
      </c>
      <c r="AA183" s="76">
        <f t="shared" si="47"/>
        <v>0</v>
      </c>
      <c r="AB183" s="76">
        <f t="shared" si="48"/>
        <v>0</v>
      </c>
      <c r="AC183" s="76">
        <f t="shared" si="49"/>
        <v>0</v>
      </c>
      <c r="AD183" s="76">
        <f t="shared" si="50"/>
        <v>0</v>
      </c>
      <c r="AE183" s="76">
        <f t="shared" si="51"/>
        <v>0</v>
      </c>
      <c r="AF183" s="76">
        <f t="shared" si="52"/>
        <v>0</v>
      </c>
      <c r="AG183" s="76">
        <f t="shared" si="53"/>
        <v>0</v>
      </c>
      <c r="AH183" s="69">
        <f t="shared" si="38"/>
        <v>0</v>
      </c>
      <c r="AI183" s="69">
        <f t="shared" si="39"/>
        <v>0</v>
      </c>
      <c r="AJ183" s="70">
        <f t="shared" si="40"/>
        <v>0</v>
      </c>
      <c r="AK183" s="69">
        <f t="shared" si="41"/>
        <v>0</v>
      </c>
      <c r="AM183" s="40" t="s">
        <v>1101</v>
      </c>
      <c r="AN183" s="40" t="s">
        <v>1092</v>
      </c>
      <c r="AO183" s="61">
        <v>2.6363636363636362</v>
      </c>
      <c r="AP183" s="62">
        <v>0.26190476190476192</v>
      </c>
      <c r="AQ183" s="62">
        <v>0.5</v>
      </c>
      <c r="AR183" s="44">
        <v>11</v>
      </c>
      <c r="AS183" s="44">
        <v>1995</v>
      </c>
      <c r="AU183" s="40" t="s">
        <v>484</v>
      </c>
      <c r="AV183" s="40" t="s">
        <v>466</v>
      </c>
      <c r="AW183" s="44">
        <v>54</v>
      </c>
      <c r="AX183" s="44">
        <v>0.48936170212765956</v>
      </c>
      <c r="AY183" s="44">
        <v>0.5</v>
      </c>
      <c r="AZ183" s="44">
        <v>17</v>
      </c>
      <c r="BA183" s="44">
        <v>2011</v>
      </c>
      <c r="BP183" s="40" t="s">
        <v>447</v>
      </c>
      <c r="BQ183" s="40" t="s">
        <v>448</v>
      </c>
      <c r="BR183" s="44">
        <v>1.6470588235294117</v>
      </c>
      <c r="BS183" s="44">
        <v>0.35294117647058826</v>
      </c>
      <c r="BT183" s="44">
        <v>1.2941176470588236</v>
      </c>
      <c r="BU183" s="44">
        <v>17</v>
      </c>
      <c r="BV183" s="44">
        <v>2011</v>
      </c>
      <c r="BX183" s="40" t="s">
        <v>289</v>
      </c>
      <c r="BY183" s="40" t="s">
        <v>251</v>
      </c>
      <c r="BZ183" s="44">
        <v>31</v>
      </c>
      <c r="CA183" s="44">
        <v>17</v>
      </c>
      <c r="CB183" s="44">
        <v>14</v>
      </c>
      <c r="CC183" s="44">
        <v>22</v>
      </c>
      <c r="CD183" s="44">
        <v>2015</v>
      </c>
      <c r="CU183" s="40" t="s">
        <v>1158</v>
      </c>
      <c r="CV183" s="40" t="s">
        <v>1157</v>
      </c>
      <c r="CW183" s="44">
        <v>0.53846153846153844</v>
      </c>
      <c r="CX183" s="44">
        <v>0.92307692307692313</v>
      </c>
      <c r="CY183" s="44">
        <v>13</v>
      </c>
      <c r="CZ183" s="44">
        <v>1992</v>
      </c>
      <c r="DB183" s="40" t="s">
        <v>1261</v>
      </c>
      <c r="DC183" s="40" t="s">
        <v>1262</v>
      </c>
      <c r="DD183" s="44">
        <v>9</v>
      </c>
      <c r="DE183" s="44">
        <v>8</v>
      </c>
      <c r="DF183" s="44">
        <v>11</v>
      </c>
      <c r="DG183" s="44">
        <v>2021</v>
      </c>
      <c r="DU183" s="40" t="s">
        <v>486</v>
      </c>
      <c r="DV183" s="40" t="s">
        <v>333</v>
      </c>
      <c r="DW183" s="44">
        <v>0.6</v>
      </c>
      <c r="DX183" s="44">
        <v>0.26666666666666666</v>
      </c>
      <c r="DY183" s="44">
        <v>15</v>
      </c>
      <c r="DZ183" s="44">
        <v>2011</v>
      </c>
      <c r="EB183" s="40" t="s">
        <v>1064</v>
      </c>
      <c r="EC183" s="40" t="s">
        <v>1000</v>
      </c>
      <c r="ED183" s="44">
        <v>12</v>
      </c>
      <c r="EE183" s="44"/>
      <c r="EF183" s="44">
        <v>19</v>
      </c>
      <c r="EG183" s="44">
        <v>1995</v>
      </c>
      <c r="EU183" s="40" t="s">
        <v>421</v>
      </c>
      <c r="EV183" s="40" t="s">
        <v>387</v>
      </c>
      <c r="EW183" s="44">
        <v>0</v>
      </c>
      <c r="EX183" s="44">
        <v>0</v>
      </c>
      <c r="EY183" s="44">
        <v>24</v>
      </c>
      <c r="EZ183" s="44">
        <v>2007</v>
      </c>
      <c r="FB183" s="40" t="s">
        <v>291</v>
      </c>
      <c r="FC183" s="40" t="s">
        <v>252</v>
      </c>
      <c r="FD183" s="44">
        <v>0</v>
      </c>
      <c r="FE183" s="44">
        <v>4</v>
      </c>
      <c r="FF183" s="44">
        <v>15</v>
      </c>
      <c r="FG183" s="44">
        <v>2015</v>
      </c>
      <c r="FU183" s="274" t="s">
        <v>348</v>
      </c>
      <c r="FV183" s="274" t="s">
        <v>279</v>
      </c>
      <c r="FW183" s="294">
        <v>0</v>
      </c>
      <c r="FX183" s="281">
        <v>0</v>
      </c>
      <c r="FY183" s="281">
        <v>0</v>
      </c>
      <c r="FZ183" s="281">
        <v>29</v>
      </c>
      <c r="GA183" s="281">
        <v>2013</v>
      </c>
      <c r="GB183" s="281">
        <v>0</v>
      </c>
      <c r="GC183" s="282">
        <v>0</v>
      </c>
      <c r="IR183" s="40" t="s">
        <v>1160</v>
      </c>
      <c r="IS183" s="40" t="s">
        <v>1155</v>
      </c>
      <c r="IT183" s="44">
        <v>0.35971223021582732</v>
      </c>
      <c r="IU183" s="44">
        <v>4.7619047619047619</v>
      </c>
      <c r="IV183" s="44">
        <v>13.238095238095237</v>
      </c>
      <c r="IW183" s="44">
        <v>21</v>
      </c>
      <c r="IX183" s="44">
        <v>1992</v>
      </c>
      <c r="IY183" s="44">
        <v>100</v>
      </c>
      <c r="IZ183" s="44">
        <v>278</v>
      </c>
      <c r="JB183" s="40" t="s">
        <v>918</v>
      </c>
      <c r="JC183" s="40" t="s">
        <v>919</v>
      </c>
      <c r="JD183" s="44">
        <v>0.32380952380952382</v>
      </c>
      <c r="JE183" s="44">
        <v>1.7</v>
      </c>
      <c r="JF183" s="44">
        <v>5.25</v>
      </c>
      <c r="JG183" s="44">
        <v>1999</v>
      </c>
      <c r="JH183" s="44">
        <v>34</v>
      </c>
      <c r="JI183" s="44">
        <v>105</v>
      </c>
      <c r="JL183" s="40" t="s">
        <v>1014</v>
      </c>
      <c r="JM183" s="40" t="s">
        <v>999</v>
      </c>
      <c r="JN183" s="44">
        <v>0.5</v>
      </c>
      <c r="JO183" s="44">
        <v>0.42857142857142855</v>
      </c>
      <c r="JP183" s="44">
        <v>0.8571428571428571</v>
      </c>
      <c r="JQ183" s="44">
        <v>1997</v>
      </c>
      <c r="JR183" s="44">
        <v>14</v>
      </c>
      <c r="JS183" s="44">
        <v>6</v>
      </c>
      <c r="JT183" s="44">
        <v>12</v>
      </c>
    </row>
    <row r="184" spans="1:280" ht="15">
      <c r="A184" s="91" t="s">
        <v>407</v>
      </c>
      <c r="B184" s="74">
        <v>2006</v>
      </c>
      <c r="C184" s="74">
        <v>2007</v>
      </c>
      <c r="D184" s="89" t="str">
        <f t="shared" si="36"/>
        <v>Kyle Donnor, 2007</v>
      </c>
      <c r="E184" s="89" t="str">
        <f t="shared" si="37"/>
        <v>Kyle Donnor, 2007-2006</v>
      </c>
      <c r="F184" s="74">
        <v>27</v>
      </c>
      <c r="G184" s="74"/>
      <c r="H184" s="74"/>
      <c r="I184" s="75" t="e">
        <f t="shared" si="42"/>
        <v>#DIV/0!</v>
      </c>
      <c r="J184" s="74"/>
      <c r="K184" s="74"/>
      <c r="L184" s="75" t="e">
        <f t="shared" si="43"/>
        <v>#DIV/0!</v>
      </c>
      <c r="M184" s="74"/>
      <c r="N184" s="74"/>
      <c r="O184" s="75" t="e">
        <f t="shared" si="44"/>
        <v>#DIV/0!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6">
        <f t="shared" si="45"/>
        <v>0</v>
      </c>
      <c r="Z184" s="76">
        <f t="shared" si="46"/>
        <v>0</v>
      </c>
      <c r="AA184" s="76">
        <f t="shared" si="47"/>
        <v>0</v>
      </c>
      <c r="AB184" s="76">
        <f t="shared" si="48"/>
        <v>0</v>
      </c>
      <c r="AC184" s="76">
        <f t="shared" si="49"/>
        <v>0</v>
      </c>
      <c r="AD184" s="76">
        <f t="shared" si="50"/>
        <v>0</v>
      </c>
      <c r="AE184" s="76">
        <f t="shared" si="51"/>
        <v>0</v>
      </c>
      <c r="AF184" s="76">
        <f t="shared" si="52"/>
        <v>0</v>
      </c>
      <c r="AG184" s="76">
        <f t="shared" si="53"/>
        <v>0</v>
      </c>
      <c r="AH184" s="69">
        <f t="shared" si="38"/>
        <v>0</v>
      </c>
      <c r="AI184" s="69">
        <f t="shared" si="39"/>
        <v>0</v>
      </c>
      <c r="AJ184" s="70">
        <f t="shared" si="40"/>
        <v>0</v>
      </c>
      <c r="AK184" s="69">
        <f t="shared" si="41"/>
        <v>0</v>
      </c>
      <c r="AM184" s="40" t="s">
        <v>1297</v>
      </c>
      <c r="AN184" s="40" t="s">
        <v>1293</v>
      </c>
      <c r="AO184" s="61">
        <v>2.5384615384615383</v>
      </c>
      <c r="AP184" s="62">
        <v>0.33333333333333331</v>
      </c>
      <c r="AQ184" s="62">
        <v>0.5</v>
      </c>
      <c r="AR184" s="44">
        <v>26</v>
      </c>
      <c r="AS184" s="44">
        <v>2022</v>
      </c>
      <c r="AU184" s="40" t="s">
        <v>1346</v>
      </c>
      <c r="AV184" s="40" t="s">
        <v>1294</v>
      </c>
      <c r="AW184" s="44">
        <v>53</v>
      </c>
      <c r="AX184" s="44">
        <v>0.30508474576271188</v>
      </c>
      <c r="AY184" s="44">
        <v>0.54</v>
      </c>
      <c r="AZ184" s="44">
        <v>24</v>
      </c>
      <c r="BA184" s="44">
        <v>2023</v>
      </c>
      <c r="BP184" s="40" t="s">
        <v>370</v>
      </c>
      <c r="BQ184" s="40" t="s">
        <v>308</v>
      </c>
      <c r="BR184" s="44">
        <v>1.6470588235294117</v>
      </c>
      <c r="BS184" s="44">
        <v>0.23529411764705882</v>
      </c>
      <c r="BT184" s="44">
        <v>1.411764705882353</v>
      </c>
      <c r="BU184" s="44">
        <v>17</v>
      </c>
      <c r="BV184" s="44">
        <v>2011</v>
      </c>
      <c r="BX184" s="40" t="s">
        <v>1233</v>
      </c>
      <c r="BY184" s="40" t="s">
        <v>753</v>
      </c>
      <c r="BZ184" s="44">
        <v>31</v>
      </c>
      <c r="CA184" s="44">
        <v>14</v>
      </c>
      <c r="CB184" s="44">
        <v>17</v>
      </c>
      <c r="CC184" s="44">
        <v>17</v>
      </c>
      <c r="CD184" s="44">
        <v>2020</v>
      </c>
      <c r="CU184" s="40" t="s">
        <v>289</v>
      </c>
      <c r="CV184" s="40" t="s">
        <v>251</v>
      </c>
      <c r="CW184" s="44">
        <v>0.5</v>
      </c>
      <c r="CX184" s="44">
        <v>0.63636363636363635</v>
      </c>
      <c r="CY184" s="44">
        <v>22</v>
      </c>
      <c r="CZ184" s="44">
        <v>2015</v>
      </c>
      <c r="DB184" s="40" t="s">
        <v>371</v>
      </c>
      <c r="DC184" s="40" t="s">
        <v>330</v>
      </c>
      <c r="DD184" s="44">
        <v>9</v>
      </c>
      <c r="DE184" s="44">
        <v>29</v>
      </c>
      <c r="DF184" s="44">
        <v>11</v>
      </c>
      <c r="DG184" s="44">
        <v>2011</v>
      </c>
      <c r="DU184" s="40" t="s">
        <v>1188</v>
      </c>
      <c r="DV184" s="40" t="s">
        <v>1156</v>
      </c>
      <c r="DW184" s="44">
        <v>0.6</v>
      </c>
      <c r="DX184" s="44">
        <v>0</v>
      </c>
      <c r="DY184" s="44">
        <v>20</v>
      </c>
      <c r="DZ184" s="44">
        <v>1991</v>
      </c>
      <c r="EB184" s="40" t="s">
        <v>1188</v>
      </c>
      <c r="EC184" s="40" t="s">
        <v>1156</v>
      </c>
      <c r="ED184" s="44">
        <v>12</v>
      </c>
      <c r="EE184" s="44"/>
      <c r="EF184" s="44">
        <v>20</v>
      </c>
      <c r="EG184" s="44">
        <v>1991</v>
      </c>
      <c r="EU184" s="40" t="s">
        <v>1282</v>
      </c>
      <c r="EV184" s="40" t="s">
        <v>793</v>
      </c>
      <c r="EW184" s="44">
        <v>0</v>
      </c>
      <c r="EX184" s="44">
        <v>1.1111111111111112</v>
      </c>
      <c r="EY184" s="44">
        <v>27</v>
      </c>
      <c r="EZ184" s="44">
        <v>2022</v>
      </c>
      <c r="FB184" s="40" t="s">
        <v>1265</v>
      </c>
      <c r="FC184" s="40" t="s">
        <v>1266</v>
      </c>
      <c r="FD184" s="44"/>
      <c r="FE184" s="44">
        <v>8</v>
      </c>
      <c r="FF184" s="44">
        <v>13</v>
      </c>
      <c r="FG184" s="44">
        <v>2021</v>
      </c>
      <c r="FU184" s="274" t="s">
        <v>326</v>
      </c>
      <c r="FV184" s="274" t="s">
        <v>304</v>
      </c>
      <c r="FW184" s="294">
        <v>0</v>
      </c>
      <c r="FX184" s="281">
        <v>3.4482758620689655E-2</v>
      </c>
      <c r="FY184" s="281">
        <v>0</v>
      </c>
      <c r="FZ184" s="281">
        <v>29</v>
      </c>
      <c r="GA184" s="281">
        <v>2013</v>
      </c>
      <c r="GB184" s="281">
        <v>0</v>
      </c>
      <c r="GC184" s="282">
        <v>1</v>
      </c>
      <c r="IR184" s="40" t="s">
        <v>1187</v>
      </c>
      <c r="IS184" s="40" t="s">
        <v>1178</v>
      </c>
      <c r="IT184" s="44">
        <v>0.35947712418300654</v>
      </c>
      <c r="IU184" s="44">
        <v>2.5</v>
      </c>
      <c r="IV184" s="44">
        <v>6.9545454545454541</v>
      </c>
      <c r="IW184" s="44">
        <v>22</v>
      </c>
      <c r="IX184" s="44">
        <v>1991</v>
      </c>
      <c r="IY184" s="44">
        <v>55</v>
      </c>
      <c r="IZ184" s="44">
        <v>153</v>
      </c>
      <c r="JB184" s="40" t="s">
        <v>800</v>
      </c>
      <c r="JC184" s="40" t="s">
        <v>733</v>
      </c>
      <c r="JD184" s="44">
        <v>0.32258064516129031</v>
      </c>
      <c r="JE184" s="44">
        <v>1.4814814814814814</v>
      </c>
      <c r="JF184" s="44">
        <v>4.5925925925925926</v>
      </c>
      <c r="JG184" s="44">
        <v>2019</v>
      </c>
      <c r="JH184" s="44">
        <v>40</v>
      </c>
      <c r="JI184" s="44">
        <v>124</v>
      </c>
      <c r="JL184" s="40" t="s">
        <v>1034</v>
      </c>
      <c r="JM184" s="40" t="s">
        <v>998</v>
      </c>
      <c r="JN184" s="44">
        <v>0.7142857142857143</v>
      </c>
      <c r="JO184" s="44">
        <v>1.1363636363636365</v>
      </c>
      <c r="JP184" s="44">
        <v>1.5909090909090908</v>
      </c>
      <c r="JQ184" s="44">
        <v>1996</v>
      </c>
      <c r="JR184" s="44">
        <v>22</v>
      </c>
      <c r="JS184" s="44">
        <v>25</v>
      </c>
      <c r="JT184" s="44">
        <v>35</v>
      </c>
    </row>
    <row r="185" spans="1:280" ht="15">
      <c r="A185" s="91" t="s">
        <v>410</v>
      </c>
      <c r="B185" s="74">
        <v>2006</v>
      </c>
      <c r="C185" s="74">
        <v>2007</v>
      </c>
      <c r="D185" s="89" t="str">
        <f t="shared" si="36"/>
        <v>Curtis Bujarsk, 2007</v>
      </c>
      <c r="E185" s="89" t="str">
        <f t="shared" si="37"/>
        <v>Curtis Bujarsk, 2007-2006</v>
      </c>
      <c r="F185" s="74">
        <v>27</v>
      </c>
      <c r="G185" s="74"/>
      <c r="H185" s="74"/>
      <c r="I185" s="75" t="e">
        <f t="shared" si="42"/>
        <v>#DIV/0!</v>
      </c>
      <c r="J185" s="74"/>
      <c r="K185" s="74"/>
      <c r="L185" s="75" t="e">
        <f t="shared" si="43"/>
        <v>#DIV/0!</v>
      </c>
      <c r="M185" s="74"/>
      <c r="N185" s="74"/>
      <c r="O185" s="75" t="e">
        <f t="shared" si="44"/>
        <v>#DIV/0!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6">
        <f t="shared" si="45"/>
        <v>0</v>
      </c>
      <c r="Z185" s="76">
        <f t="shared" si="46"/>
        <v>0</v>
      </c>
      <c r="AA185" s="76">
        <f t="shared" si="47"/>
        <v>0</v>
      </c>
      <c r="AB185" s="76">
        <f t="shared" si="48"/>
        <v>0</v>
      </c>
      <c r="AC185" s="76">
        <f t="shared" si="49"/>
        <v>0</v>
      </c>
      <c r="AD185" s="76">
        <f t="shared" si="50"/>
        <v>0</v>
      </c>
      <c r="AE185" s="76">
        <f t="shared" si="51"/>
        <v>0</v>
      </c>
      <c r="AF185" s="76">
        <f t="shared" si="52"/>
        <v>0</v>
      </c>
      <c r="AG185" s="76">
        <f t="shared" si="53"/>
        <v>0</v>
      </c>
      <c r="AH185" s="69">
        <f t="shared" si="38"/>
        <v>0</v>
      </c>
      <c r="AI185" s="69">
        <f t="shared" si="39"/>
        <v>0</v>
      </c>
      <c r="AJ185" s="70">
        <f t="shared" si="40"/>
        <v>0</v>
      </c>
      <c r="AK185" s="69">
        <f t="shared" si="41"/>
        <v>0</v>
      </c>
      <c r="AM185" s="40" t="s">
        <v>286</v>
      </c>
      <c r="AN185" s="40" t="s">
        <v>132</v>
      </c>
      <c r="AO185" s="61">
        <v>2.5</v>
      </c>
      <c r="AP185" s="62">
        <v>0.32857142857142857</v>
      </c>
      <c r="AQ185" s="62">
        <v>0.48275862068965519</v>
      </c>
      <c r="AR185" s="44">
        <v>24</v>
      </c>
      <c r="AS185" s="44">
        <v>2015</v>
      </c>
      <c r="AU185" s="40" t="s">
        <v>1299</v>
      </c>
      <c r="AV185" s="40" t="s">
        <v>1292</v>
      </c>
      <c r="AW185" s="44">
        <v>52</v>
      </c>
      <c r="AX185" s="44">
        <v>0.38775510204081631</v>
      </c>
      <c r="AY185" s="44">
        <v>0.75</v>
      </c>
      <c r="AZ185" s="44">
        <v>21</v>
      </c>
      <c r="BA185" s="44">
        <v>2022</v>
      </c>
      <c r="BP185" s="40" t="s">
        <v>803</v>
      </c>
      <c r="BQ185" s="40" t="s">
        <v>539</v>
      </c>
      <c r="BR185" s="44">
        <v>1.5925925925925926</v>
      </c>
      <c r="BS185" s="44">
        <v>0.77777777777777779</v>
      </c>
      <c r="BT185" s="44">
        <v>0.81481481481481477</v>
      </c>
      <c r="BU185" s="44">
        <v>27</v>
      </c>
      <c r="BV185" s="44">
        <v>2019</v>
      </c>
      <c r="BX185" s="40" t="s">
        <v>1101</v>
      </c>
      <c r="BY185" s="40" t="s">
        <v>1092</v>
      </c>
      <c r="BZ185" s="44">
        <v>31</v>
      </c>
      <c r="CA185" s="44">
        <v>10</v>
      </c>
      <c r="CB185" s="44">
        <v>21</v>
      </c>
      <c r="CC185" s="44">
        <v>11</v>
      </c>
      <c r="CD185" s="44">
        <v>1995</v>
      </c>
      <c r="CU185" s="40" t="s">
        <v>334</v>
      </c>
      <c r="CV185" s="40" t="s">
        <v>250</v>
      </c>
      <c r="CW185" s="44">
        <v>0.5</v>
      </c>
      <c r="CX185" s="44">
        <v>0.65</v>
      </c>
      <c r="CY185" s="44">
        <v>20</v>
      </c>
      <c r="CZ185" s="44">
        <v>2013</v>
      </c>
      <c r="DB185" s="40" t="s">
        <v>1265</v>
      </c>
      <c r="DC185" s="40" t="s">
        <v>1266</v>
      </c>
      <c r="DD185" s="44">
        <v>9</v>
      </c>
      <c r="DE185" s="44">
        <v>5</v>
      </c>
      <c r="DF185" s="44">
        <v>13</v>
      </c>
      <c r="DG185" s="44">
        <v>2021</v>
      </c>
      <c r="DU185" s="40" t="s">
        <v>802</v>
      </c>
      <c r="DV185" s="40" t="s">
        <v>536</v>
      </c>
      <c r="DW185" s="44">
        <v>0.59090909090909094</v>
      </c>
      <c r="DX185" s="44">
        <v>0.72727272727272729</v>
      </c>
      <c r="DY185" s="44">
        <v>22</v>
      </c>
      <c r="DZ185" s="44">
        <v>2019</v>
      </c>
      <c r="EB185" s="40" t="s">
        <v>372</v>
      </c>
      <c r="EC185" s="40" t="s">
        <v>345</v>
      </c>
      <c r="ED185" s="44">
        <v>11</v>
      </c>
      <c r="EE185" s="44">
        <v>3</v>
      </c>
      <c r="EF185" s="44">
        <v>17</v>
      </c>
      <c r="EG185" s="44">
        <v>2011</v>
      </c>
      <c r="EU185" s="40" t="s">
        <v>261</v>
      </c>
      <c r="EV185" s="40" t="s">
        <v>900</v>
      </c>
      <c r="EW185" s="44">
        <v>0</v>
      </c>
      <c r="EX185" s="44">
        <v>0.13333333333333333</v>
      </c>
      <c r="EY185" s="44">
        <v>15</v>
      </c>
      <c r="EZ185" s="44">
        <v>2016</v>
      </c>
      <c r="FB185" s="40" t="s">
        <v>431</v>
      </c>
      <c r="FC185" s="40" t="s">
        <v>423</v>
      </c>
      <c r="FD185" s="44"/>
      <c r="FE185" s="44"/>
      <c r="FF185" s="44">
        <v>24</v>
      </c>
      <c r="FG185" s="44">
        <v>2007</v>
      </c>
      <c r="FU185" s="274" t="s">
        <v>1101</v>
      </c>
      <c r="FV185" s="274" t="s">
        <v>1092</v>
      </c>
      <c r="FW185" s="294">
        <v>0</v>
      </c>
      <c r="FX185" s="281">
        <v>0.72727272727272729</v>
      </c>
      <c r="FY185" s="281">
        <v>0</v>
      </c>
      <c r="FZ185" s="281">
        <v>11</v>
      </c>
      <c r="GA185" s="281">
        <v>1995</v>
      </c>
      <c r="GB185" s="281"/>
      <c r="GC185" s="282">
        <v>8</v>
      </c>
      <c r="IR185" s="40" t="s">
        <v>442</v>
      </c>
      <c r="IS185" s="40" t="s">
        <v>436</v>
      </c>
      <c r="IT185" s="44">
        <v>0.3575757575757576</v>
      </c>
      <c r="IU185" s="44">
        <v>2.4583333333333335</v>
      </c>
      <c r="IV185" s="44">
        <v>6.875</v>
      </c>
      <c r="IW185" s="44">
        <v>24</v>
      </c>
      <c r="IX185" s="44">
        <v>2007</v>
      </c>
      <c r="IY185" s="44">
        <v>59</v>
      </c>
      <c r="IZ185" s="44">
        <v>165</v>
      </c>
      <c r="JB185" s="40" t="s">
        <v>263</v>
      </c>
      <c r="JC185" s="40" t="s">
        <v>252</v>
      </c>
      <c r="JD185" s="44">
        <v>0.31578947368421051</v>
      </c>
      <c r="JE185" s="44">
        <v>0.66666666666666663</v>
      </c>
      <c r="JF185" s="44">
        <v>2.1111111111111112</v>
      </c>
      <c r="JG185" s="44">
        <v>2016</v>
      </c>
      <c r="JH185" s="44">
        <v>12</v>
      </c>
      <c r="JI185" s="44">
        <v>38</v>
      </c>
      <c r="JL185" s="40" t="s">
        <v>1036</v>
      </c>
      <c r="JM185" s="40" t="s">
        <v>1029</v>
      </c>
      <c r="JN185" s="44">
        <v>0.68</v>
      </c>
      <c r="JO185" s="44">
        <v>3.2380952380952381</v>
      </c>
      <c r="JP185" s="44">
        <v>4.7619047619047619</v>
      </c>
      <c r="JQ185" s="44">
        <v>1996</v>
      </c>
      <c r="JR185" s="44">
        <v>21</v>
      </c>
      <c r="JS185" s="44">
        <v>68</v>
      </c>
      <c r="JT185" s="44">
        <v>100</v>
      </c>
    </row>
    <row r="186" spans="1:280" ht="15">
      <c r="A186" s="91" t="s">
        <v>416</v>
      </c>
      <c r="B186" s="74">
        <v>2006</v>
      </c>
      <c r="C186" s="74">
        <v>2007</v>
      </c>
      <c r="D186" s="89" t="str">
        <f t="shared" si="36"/>
        <v>David Wise, 2007</v>
      </c>
      <c r="E186" s="89" t="str">
        <f t="shared" si="37"/>
        <v>David Wise, 2007-2006</v>
      </c>
      <c r="F186" s="74">
        <v>27</v>
      </c>
      <c r="G186" s="74"/>
      <c r="H186" s="74"/>
      <c r="I186" s="75" t="e">
        <f t="shared" si="42"/>
        <v>#DIV/0!</v>
      </c>
      <c r="J186" s="74"/>
      <c r="K186" s="74"/>
      <c r="L186" s="75" t="e">
        <f t="shared" si="43"/>
        <v>#DIV/0!</v>
      </c>
      <c r="M186" s="74"/>
      <c r="N186" s="74"/>
      <c r="O186" s="75" t="e">
        <f t="shared" si="44"/>
        <v>#DIV/0!</v>
      </c>
      <c r="P186" s="74"/>
      <c r="Q186" s="74"/>
      <c r="R186" s="74"/>
      <c r="S186" s="74"/>
      <c r="T186" s="74"/>
      <c r="U186" s="74"/>
      <c r="V186" s="74"/>
      <c r="W186" s="74"/>
      <c r="X186" s="74"/>
      <c r="Y186" s="76">
        <f t="shared" si="45"/>
        <v>0</v>
      </c>
      <c r="Z186" s="76">
        <f t="shared" si="46"/>
        <v>0</v>
      </c>
      <c r="AA186" s="76">
        <f t="shared" si="47"/>
        <v>0</v>
      </c>
      <c r="AB186" s="76">
        <f t="shared" si="48"/>
        <v>0</v>
      </c>
      <c r="AC186" s="76">
        <f t="shared" si="49"/>
        <v>0</v>
      </c>
      <c r="AD186" s="76">
        <f t="shared" si="50"/>
        <v>0</v>
      </c>
      <c r="AE186" s="76">
        <f t="shared" si="51"/>
        <v>0</v>
      </c>
      <c r="AF186" s="76">
        <f t="shared" si="52"/>
        <v>0</v>
      </c>
      <c r="AG186" s="76">
        <f t="shared" si="53"/>
        <v>0</v>
      </c>
      <c r="AH186" s="69">
        <f t="shared" si="38"/>
        <v>0</v>
      </c>
      <c r="AI186" s="69">
        <f t="shared" si="39"/>
        <v>0</v>
      </c>
      <c r="AJ186" s="70">
        <f t="shared" si="40"/>
        <v>0</v>
      </c>
      <c r="AK186" s="69">
        <f t="shared" si="41"/>
        <v>0</v>
      </c>
      <c r="AM186" s="40" t="s">
        <v>1065</v>
      </c>
      <c r="AN186" s="40" t="s">
        <v>964</v>
      </c>
      <c r="AO186" s="61">
        <v>2.5</v>
      </c>
      <c r="AP186" s="62">
        <v>0.36363636363636365</v>
      </c>
      <c r="AQ186" s="62">
        <v>0.9</v>
      </c>
      <c r="AR186" s="44">
        <v>14</v>
      </c>
      <c r="AS186" s="44">
        <v>1995</v>
      </c>
      <c r="AU186" s="40" t="s">
        <v>332</v>
      </c>
      <c r="AV186" s="40" t="s">
        <v>333</v>
      </c>
      <c r="AW186" s="44">
        <v>52</v>
      </c>
      <c r="AX186" s="44">
        <v>0.36666666666666664</v>
      </c>
      <c r="AY186" s="44">
        <v>0.26923076923076922</v>
      </c>
      <c r="AZ186" s="44">
        <v>29</v>
      </c>
      <c r="BA186" s="44">
        <v>2013</v>
      </c>
      <c r="BP186" s="40" t="s">
        <v>1034</v>
      </c>
      <c r="BQ186" s="40" t="s">
        <v>998</v>
      </c>
      <c r="BR186" s="44">
        <v>1.5909090909090908</v>
      </c>
      <c r="BS186" s="44">
        <v>0.5</v>
      </c>
      <c r="BT186" s="44">
        <v>1.0909090909090908</v>
      </c>
      <c r="BU186" s="44">
        <v>22</v>
      </c>
      <c r="BV186" s="44">
        <v>1996</v>
      </c>
      <c r="BX186" s="40" t="s">
        <v>683</v>
      </c>
      <c r="BY186" s="40" t="s">
        <v>680</v>
      </c>
      <c r="BZ186" s="44">
        <v>30</v>
      </c>
      <c r="CA186" s="44">
        <v>9</v>
      </c>
      <c r="CB186" s="44">
        <v>21</v>
      </c>
      <c r="CC186" s="44">
        <v>12</v>
      </c>
      <c r="CD186" s="44">
        <v>2014</v>
      </c>
      <c r="CU186" s="40" t="s">
        <v>1063</v>
      </c>
      <c r="CV186" s="40" t="s">
        <v>997</v>
      </c>
      <c r="CW186" s="44">
        <v>0.5</v>
      </c>
      <c r="CX186" s="44">
        <v>1.4090909090909092</v>
      </c>
      <c r="CY186" s="44">
        <v>22</v>
      </c>
      <c r="CZ186" s="44">
        <v>1995</v>
      </c>
      <c r="DB186" s="40" t="s">
        <v>1102</v>
      </c>
      <c r="DC186" s="40" t="s">
        <v>1097</v>
      </c>
      <c r="DD186" s="44">
        <v>9</v>
      </c>
      <c r="DE186" s="44">
        <v>33</v>
      </c>
      <c r="DF186" s="44">
        <v>22</v>
      </c>
      <c r="DG186" s="44">
        <v>1994</v>
      </c>
      <c r="DU186" s="40" t="s">
        <v>1345</v>
      </c>
      <c r="DV186" s="40" t="s">
        <v>1268</v>
      </c>
      <c r="DW186" s="44">
        <v>0.57692307692307687</v>
      </c>
      <c r="DX186" s="44">
        <v>1.8461538461538463</v>
      </c>
      <c r="DY186" s="44">
        <v>26</v>
      </c>
      <c r="DZ186" s="44">
        <v>2023</v>
      </c>
      <c r="EB186" s="40" t="s">
        <v>259</v>
      </c>
      <c r="EC186" s="40" t="s">
        <v>251</v>
      </c>
      <c r="ED186" s="44">
        <v>11</v>
      </c>
      <c r="EE186" s="44">
        <v>23</v>
      </c>
      <c r="EF186" s="44">
        <v>21</v>
      </c>
      <c r="EG186" s="44">
        <v>2016</v>
      </c>
      <c r="EU186" s="40" t="s">
        <v>483</v>
      </c>
      <c r="EV186" s="40" t="s">
        <v>471</v>
      </c>
      <c r="EW186" s="44">
        <v>0</v>
      </c>
      <c r="EX186" s="44">
        <v>0</v>
      </c>
      <c r="EY186" s="44">
        <v>12</v>
      </c>
      <c r="EZ186" s="44">
        <v>2011</v>
      </c>
      <c r="FB186" s="40" t="s">
        <v>1282</v>
      </c>
      <c r="FC186" s="40" t="s">
        <v>793</v>
      </c>
      <c r="FD186" s="44"/>
      <c r="FE186" s="44">
        <v>30</v>
      </c>
      <c r="FF186" s="44">
        <v>27</v>
      </c>
      <c r="FG186" s="44">
        <v>2022</v>
      </c>
      <c r="FU186" s="274" t="s">
        <v>281</v>
      </c>
      <c r="FV186" s="274" t="s">
        <v>278</v>
      </c>
      <c r="FW186" s="294">
        <v>0</v>
      </c>
      <c r="FX186" s="281">
        <v>0.14814814814814814</v>
      </c>
      <c r="FY186" s="281">
        <v>0</v>
      </c>
      <c r="FZ186" s="281">
        <v>27</v>
      </c>
      <c r="GA186" s="281">
        <v>2015</v>
      </c>
      <c r="GB186" s="281">
        <v>0</v>
      </c>
      <c r="GC186" s="282">
        <v>4</v>
      </c>
      <c r="IR186" s="40" t="s">
        <v>922</v>
      </c>
      <c r="IS186" s="40" t="s">
        <v>923</v>
      </c>
      <c r="IT186" s="44">
        <v>0.35416666666666669</v>
      </c>
      <c r="IU186" s="44">
        <v>2.5499999999999998</v>
      </c>
      <c r="IV186" s="44">
        <v>7.2</v>
      </c>
      <c r="IW186" s="44">
        <v>20</v>
      </c>
      <c r="IX186" s="44">
        <v>1999</v>
      </c>
      <c r="IY186" s="44">
        <v>51</v>
      </c>
      <c r="IZ186" s="44">
        <v>144</v>
      </c>
      <c r="JB186" s="40" t="s">
        <v>1186</v>
      </c>
      <c r="JC186" s="40" t="s">
        <v>1180</v>
      </c>
      <c r="JD186" s="44">
        <v>0.31325301204819278</v>
      </c>
      <c r="JE186" s="44">
        <v>1.1304347826086956</v>
      </c>
      <c r="JF186" s="44">
        <v>3.6086956521739131</v>
      </c>
      <c r="JG186" s="44">
        <v>1991</v>
      </c>
      <c r="JH186" s="44">
        <v>26</v>
      </c>
      <c r="JI186" s="44">
        <v>83</v>
      </c>
      <c r="JL186" s="40" t="s">
        <v>1033</v>
      </c>
      <c r="JM186" s="40" t="s">
        <v>1001</v>
      </c>
      <c r="JN186" s="44">
        <v>0.52173913043478259</v>
      </c>
      <c r="JO186" s="44">
        <v>0.54545454545454541</v>
      </c>
      <c r="JP186" s="44">
        <v>1.0454545454545454</v>
      </c>
      <c r="JQ186" s="44">
        <v>1996</v>
      </c>
      <c r="JR186" s="44">
        <v>22</v>
      </c>
      <c r="JS186" s="44">
        <v>12</v>
      </c>
      <c r="JT186" s="44">
        <v>23</v>
      </c>
    </row>
    <row r="187" spans="1:280" ht="15">
      <c r="A187" s="74" t="s">
        <v>905</v>
      </c>
      <c r="B187" s="74">
        <v>1999</v>
      </c>
      <c r="C187" s="74">
        <v>1999</v>
      </c>
      <c r="D187" s="89" t="str">
        <f t="shared" si="36"/>
        <v>Brett Bruce, 1999</v>
      </c>
      <c r="E187" s="89" t="str">
        <f t="shared" si="37"/>
        <v>Brett Bruce, 1999-1999</v>
      </c>
      <c r="F187" s="74">
        <v>19</v>
      </c>
      <c r="G187" s="74">
        <v>17</v>
      </c>
      <c r="H187" s="74">
        <v>39</v>
      </c>
      <c r="I187" s="75">
        <f t="shared" si="42"/>
        <v>0.4358974358974359</v>
      </c>
      <c r="J187" s="74">
        <v>18</v>
      </c>
      <c r="K187" s="74">
        <v>55</v>
      </c>
      <c r="L187" s="75">
        <f t="shared" si="43"/>
        <v>0.32727272727272727</v>
      </c>
      <c r="M187" s="74">
        <v>17</v>
      </c>
      <c r="N187" s="74">
        <v>31</v>
      </c>
      <c r="O187" s="75">
        <f t="shared" si="44"/>
        <v>0.54838709677419351</v>
      </c>
      <c r="P187" s="74">
        <v>104</v>
      </c>
      <c r="Q187" s="74">
        <v>19</v>
      </c>
      <c r="R187" s="74"/>
      <c r="S187" s="74"/>
      <c r="T187" s="74">
        <v>63</v>
      </c>
      <c r="U187" s="74">
        <v>32</v>
      </c>
      <c r="V187" s="74"/>
      <c r="W187" s="74">
        <v>62</v>
      </c>
      <c r="X187" s="74"/>
      <c r="Y187" s="76">
        <f t="shared" si="45"/>
        <v>5.4736842105263159</v>
      </c>
      <c r="Z187" s="76">
        <f t="shared" si="46"/>
        <v>1</v>
      </c>
      <c r="AA187" s="76">
        <f t="shared" si="47"/>
        <v>0</v>
      </c>
      <c r="AB187" s="76">
        <f t="shared" si="48"/>
        <v>0</v>
      </c>
      <c r="AC187" s="76">
        <f t="shared" si="49"/>
        <v>3.3157894736842106</v>
      </c>
      <c r="AD187" s="76">
        <f t="shared" si="50"/>
        <v>1.6842105263157894</v>
      </c>
      <c r="AE187" s="76">
        <f t="shared" si="51"/>
        <v>0</v>
      </c>
      <c r="AF187" s="76">
        <f t="shared" si="52"/>
        <v>3.263157894736842</v>
      </c>
      <c r="AG187" s="76">
        <f t="shared" si="53"/>
        <v>0</v>
      </c>
      <c r="AH187" s="69">
        <f t="shared" si="38"/>
        <v>2.0526315789473686</v>
      </c>
      <c r="AI187" s="69">
        <f t="shared" si="39"/>
        <v>1.631578947368421</v>
      </c>
      <c r="AJ187" s="70">
        <f t="shared" si="40"/>
        <v>0.37234042553191488</v>
      </c>
      <c r="AK187" s="69">
        <f t="shared" si="41"/>
        <v>4.9473684210526319</v>
      </c>
      <c r="AM187" s="40" t="s">
        <v>1299</v>
      </c>
      <c r="AN187" s="40" t="s">
        <v>1292</v>
      </c>
      <c r="AO187" s="61">
        <v>2.4761904761904763</v>
      </c>
      <c r="AP187" s="62">
        <v>0.38775510204081631</v>
      </c>
      <c r="AQ187" s="62">
        <v>0.75</v>
      </c>
      <c r="AR187" s="44">
        <v>21</v>
      </c>
      <c r="AS187" s="44">
        <v>2022</v>
      </c>
      <c r="AU187" s="40" t="s">
        <v>1190</v>
      </c>
      <c r="AV187" s="40" t="s">
        <v>1154</v>
      </c>
      <c r="AW187" s="44">
        <v>52</v>
      </c>
      <c r="AX187" s="44">
        <v>0.4</v>
      </c>
      <c r="AY187" s="44">
        <v>0.5714285714285714</v>
      </c>
      <c r="AZ187" s="44">
        <v>23</v>
      </c>
      <c r="BA187" s="44">
        <v>1991</v>
      </c>
      <c r="BP187" s="40" t="s">
        <v>743</v>
      </c>
      <c r="BQ187" s="40" t="s">
        <v>539</v>
      </c>
      <c r="BR187" s="44">
        <v>1.5789473684210527</v>
      </c>
      <c r="BS187" s="44">
        <v>0.42105263157894735</v>
      </c>
      <c r="BT187" s="44">
        <v>1.1578947368421053</v>
      </c>
      <c r="BU187" s="44">
        <v>19</v>
      </c>
      <c r="BV187" s="44">
        <v>2018</v>
      </c>
      <c r="BX187" s="40" t="s">
        <v>743</v>
      </c>
      <c r="BY187" s="40" t="s">
        <v>539</v>
      </c>
      <c r="BZ187" s="44">
        <v>30</v>
      </c>
      <c r="CA187" s="44">
        <v>8</v>
      </c>
      <c r="CB187" s="44">
        <v>22</v>
      </c>
      <c r="CC187" s="44">
        <v>19</v>
      </c>
      <c r="CD187" s="44">
        <v>2018</v>
      </c>
      <c r="CU187" s="40" t="s">
        <v>802</v>
      </c>
      <c r="CV187" s="40" t="s">
        <v>536</v>
      </c>
      <c r="CW187" s="44">
        <v>0.5</v>
      </c>
      <c r="CX187" s="44">
        <v>0.63636363636363635</v>
      </c>
      <c r="CY187" s="44">
        <v>22</v>
      </c>
      <c r="CZ187" s="44">
        <v>2019</v>
      </c>
      <c r="DB187" s="40" t="s">
        <v>482</v>
      </c>
      <c r="DC187" s="40" t="s">
        <v>470</v>
      </c>
      <c r="DD187" s="44">
        <v>9</v>
      </c>
      <c r="DE187" s="44">
        <v>38</v>
      </c>
      <c r="DF187" s="44">
        <v>11</v>
      </c>
      <c r="DG187" s="44">
        <v>2008</v>
      </c>
      <c r="DU187" s="40" t="s">
        <v>287</v>
      </c>
      <c r="DV187" s="40" t="s">
        <v>250</v>
      </c>
      <c r="DW187" s="44">
        <v>0.54166666666666663</v>
      </c>
      <c r="DX187" s="44">
        <v>2.0833333333333335</v>
      </c>
      <c r="DY187" s="44">
        <v>24</v>
      </c>
      <c r="DZ187" s="44">
        <v>2015</v>
      </c>
      <c r="EB187" s="40" t="s">
        <v>1164</v>
      </c>
      <c r="EC187" s="40" t="s">
        <v>1096</v>
      </c>
      <c r="ED187" s="44">
        <v>11</v>
      </c>
      <c r="EE187" s="44"/>
      <c r="EF187" s="44">
        <v>21</v>
      </c>
      <c r="EG187" s="44">
        <v>1992</v>
      </c>
      <c r="EU187" s="40" t="s">
        <v>1349</v>
      </c>
      <c r="EV187" s="40" t="s">
        <v>1350</v>
      </c>
      <c r="EW187" s="44">
        <v>0</v>
      </c>
      <c r="EX187" s="44">
        <v>0.16666666666666666</v>
      </c>
      <c r="EY187" s="44">
        <v>18</v>
      </c>
      <c r="EZ187" s="44">
        <v>2023</v>
      </c>
      <c r="FB187" s="40" t="s">
        <v>798</v>
      </c>
      <c r="FC187" s="40" t="s">
        <v>732</v>
      </c>
      <c r="FD187" s="44"/>
      <c r="FE187" s="44">
        <v>39</v>
      </c>
      <c r="FF187" s="44">
        <v>27</v>
      </c>
      <c r="FG187" s="44">
        <v>2019</v>
      </c>
      <c r="FU187" s="274" t="s">
        <v>282</v>
      </c>
      <c r="FV187" s="274" t="s">
        <v>279</v>
      </c>
      <c r="FW187" s="294">
        <v>0</v>
      </c>
      <c r="FX187" s="281">
        <v>0</v>
      </c>
      <c r="FY187" s="281">
        <v>0</v>
      </c>
      <c r="FZ187" s="281">
        <v>27</v>
      </c>
      <c r="GA187" s="281">
        <v>2015</v>
      </c>
      <c r="GB187" s="281">
        <v>0</v>
      </c>
      <c r="GC187" s="282">
        <v>0</v>
      </c>
      <c r="IR187" s="40" t="s">
        <v>282</v>
      </c>
      <c r="IS187" s="40" t="s">
        <v>279</v>
      </c>
      <c r="IT187" s="44">
        <v>0.35359116022099446</v>
      </c>
      <c r="IU187" s="44">
        <v>2.3703703703703702</v>
      </c>
      <c r="IV187" s="44">
        <v>6.7037037037037033</v>
      </c>
      <c r="IW187" s="44">
        <v>27</v>
      </c>
      <c r="IX187" s="44">
        <v>2015</v>
      </c>
      <c r="IY187" s="44">
        <v>64</v>
      </c>
      <c r="IZ187" s="44">
        <v>181</v>
      </c>
      <c r="JB187" s="40" t="s">
        <v>1010</v>
      </c>
      <c r="JC187" s="40" t="s">
        <v>964</v>
      </c>
      <c r="JD187" s="44">
        <v>0.31111111111111112</v>
      </c>
      <c r="JE187" s="44">
        <v>1.826086956521739</v>
      </c>
      <c r="JF187" s="44">
        <v>5.8695652173913047</v>
      </c>
      <c r="JG187" s="44">
        <v>1997</v>
      </c>
      <c r="JH187" s="44">
        <v>42</v>
      </c>
      <c r="JI187" s="44">
        <v>135</v>
      </c>
      <c r="JL187" s="40" t="s">
        <v>1038</v>
      </c>
      <c r="JM187" s="40" t="s">
        <v>1030</v>
      </c>
      <c r="JN187" s="44">
        <v>0.58441558441558439</v>
      </c>
      <c r="JO187" s="44">
        <v>2.6470588235294117</v>
      </c>
      <c r="JP187" s="44">
        <v>4.5294117647058822</v>
      </c>
      <c r="JQ187" s="44">
        <v>1996</v>
      </c>
      <c r="JR187" s="44">
        <v>17</v>
      </c>
      <c r="JS187" s="44">
        <v>45</v>
      </c>
      <c r="JT187" s="44">
        <v>77</v>
      </c>
    </row>
    <row r="188" spans="1:280" ht="15">
      <c r="A188" s="74" t="s">
        <v>906</v>
      </c>
      <c r="B188" s="74">
        <v>1999</v>
      </c>
      <c r="C188" s="74">
        <v>2001</v>
      </c>
      <c r="D188" s="89" t="str">
        <f t="shared" si="36"/>
        <v>Levi Duca, 2001</v>
      </c>
      <c r="E188" s="89" t="str">
        <f t="shared" si="37"/>
        <v>Levi Duca, 2001-1999</v>
      </c>
      <c r="F188" s="74">
        <v>8</v>
      </c>
      <c r="G188" s="74"/>
      <c r="H188" s="74"/>
      <c r="I188" s="75" t="e">
        <f t="shared" si="42"/>
        <v>#DIV/0!</v>
      </c>
      <c r="J188" s="74">
        <v>1</v>
      </c>
      <c r="K188" s="74">
        <v>4</v>
      </c>
      <c r="L188" s="75">
        <f t="shared" si="43"/>
        <v>0.25</v>
      </c>
      <c r="M188" s="74"/>
      <c r="N188" s="74"/>
      <c r="O188" s="75" t="e">
        <f t="shared" si="44"/>
        <v>#DIV/0!</v>
      </c>
      <c r="P188" s="74">
        <v>2</v>
      </c>
      <c r="Q188" s="74">
        <v>5</v>
      </c>
      <c r="R188" s="74"/>
      <c r="S188" s="74"/>
      <c r="T188" s="74">
        <v>2</v>
      </c>
      <c r="U188" s="74">
        <v>2</v>
      </c>
      <c r="V188" s="74"/>
      <c r="W188" s="74">
        <v>4</v>
      </c>
      <c r="X188" s="74"/>
      <c r="Y188" s="76">
        <f t="shared" si="45"/>
        <v>0.25</v>
      </c>
      <c r="Z188" s="76">
        <f t="shared" si="46"/>
        <v>0.625</v>
      </c>
      <c r="AA188" s="76">
        <f t="shared" si="47"/>
        <v>0</v>
      </c>
      <c r="AB188" s="76">
        <f t="shared" si="48"/>
        <v>0</v>
      </c>
      <c r="AC188" s="76">
        <f t="shared" si="49"/>
        <v>0.25</v>
      </c>
      <c r="AD188" s="76">
        <f t="shared" si="50"/>
        <v>0.25</v>
      </c>
      <c r="AE188" s="76">
        <f t="shared" si="51"/>
        <v>0</v>
      </c>
      <c r="AF188" s="76">
        <f t="shared" si="52"/>
        <v>0.5</v>
      </c>
      <c r="AG188" s="76">
        <f t="shared" si="53"/>
        <v>0</v>
      </c>
      <c r="AH188" s="69">
        <f t="shared" si="38"/>
        <v>0</v>
      </c>
      <c r="AI188" s="69">
        <f t="shared" si="39"/>
        <v>0</v>
      </c>
      <c r="AJ188" s="70">
        <f t="shared" si="40"/>
        <v>0.25</v>
      </c>
      <c r="AK188" s="69">
        <f t="shared" si="41"/>
        <v>0.5</v>
      </c>
      <c r="AM188" s="40" t="s">
        <v>929</v>
      </c>
      <c r="AN188" s="40" t="s">
        <v>279</v>
      </c>
      <c r="AO188" s="61">
        <v>2.4666666666666668</v>
      </c>
      <c r="AP188" s="62">
        <v>0.75</v>
      </c>
      <c r="AQ188" s="62" t="e">
        <v>#DIV/0!</v>
      </c>
      <c r="AR188" s="44">
        <v>30</v>
      </c>
      <c r="AS188" s="44">
        <v>2012</v>
      </c>
      <c r="AU188" s="40" t="s">
        <v>537</v>
      </c>
      <c r="AV188" s="40" t="s">
        <v>900</v>
      </c>
      <c r="AW188" s="44">
        <v>51</v>
      </c>
      <c r="AX188" s="44">
        <v>0.30158730158730157</v>
      </c>
      <c r="AY188" s="44">
        <v>0.35294117647058826</v>
      </c>
      <c r="AZ188" s="44">
        <v>19</v>
      </c>
      <c r="BA188" s="44">
        <v>2017</v>
      </c>
      <c r="BP188" s="40" t="s">
        <v>1065</v>
      </c>
      <c r="BQ188" s="40" t="s">
        <v>964</v>
      </c>
      <c r="BR188" s="44">
        <v>1.5714285714285714</v>
      </c>
      <c r="BS188" s="44">
        <v>0.2857142857142857</v>
      </c>
      <c r="BT188" s="44">
        <v>1.2857142857142858</v>
      </c>
      <c r="BU188" s="44">
        <v>14</v>
      </c>
      <c r="BV188" s="44">
        <v>1995</v>
      </c>
      <c r="BX188" s="40" t="s">
        <v>1188</v>
      </c>
      <c r="BY188" s="40" t="s">
        <v>1156</v>
      </c>
      <c r="BZ188" s="44">
        <v>29</v>
      </c>
      <c r="CA188" s="44">
        <v>10</v>
      </c>
      <c r="CB188" s="44">
        <v>19</v>
      </c>
      <c r="CC188" s="44">
        <v>20</v>
      </c>
      <c r="CD188" s="44">
        <v>1991</v>
      </c>
      <c r="CU188" s="40" t="s">
        <v>346</v>
      </c>
      <c r="CV188" s="40" t="s">
        <v>345</v>
      </c>
      <c r="CW188" s="44">
        <v>0.48275862068965519</v>
      </c>
      <c r="CX188" s="44">
        <v>1.5862068965517242</v>
      </c>
      <c r="CY188" s="44">
        <v>29</v>
      </c>
      <c r="CZ188" s="44">
        <v>2013</v>
      </c>
      <c r="DB188" s="40" t="s">
        <v>451</v>
      </c>
      <c r="DC188" s="40" t="s">
        <v>452</v>
      </c>
      <c r="DD188" s="44">
        <v>8</v>
      </c>
      <c r="DE188" s="44">
        <v>30</v>
      </c>
      <c r="DF188" s="44">
        <v>12</v>
      </c>
      <c r="DG188" s="44">
        <v>2010</v>
      </c>
      <c r="DU188" s="40" t="s">
        <v>487</v>
      </c>
      <c r="DV188" s="40" t="s">
        <v>467</v>
      </c>
      <c r="DW188" s="44">
        <v>0.53846153846153844</v>
      </c>
      <c r="DX188" s="44">
        <v>2.5384615384615383</v>
      </c>
      <c r="DY188" s="44">
        <v>13</v>
      </c>
      <c r="DZ188" s="44">
        <v>2010</v>
      </c>
      <c r="EB188" s="40" t="s">
        <v>801</v>
      </c>
      <c r="EC188" s="40" t="s">
        <v>735</v>
      </c>
      <c r="ED188" s="44">
        <v>11</v>
      </c>
      <c r="EE188" s="44">
        <v>3</v>
      </c>
      <c r="EF188" s="44">
        <v>17</v>
      </c>
      <c r="EG188" s="44">
        <v>2019</v>
      </c>
      <c r="EU188" s="40" t="s">
        <v>1299</v>
      </c>
      <c r="EV188" s="40" t="s">
        <v>1292</v>
      </c>
      <c r="EW188" s="44">
        <v>0</v>
      </c>
      <c r="EX188" s="44">
        <v>0.61904761904761907</v>
      </c>
      <c r="EY188" s="44">
        <v>21</v>
      </c>
      <c r="EZ188" s="44">
        <v>2022</v>
      </c>
      <c r="FB188" s="40" t="s">
        <v>930</v>
      </c>
      <c r="FC188" s="40" t="s">
        <v>308</v>
      </c>
      <c r="FD188" s="44"/>
      <c r="FE188" s="44">
        <v>1</v>
      </c>
      <c r="FF188" s="44">
        <v>29</v>
      </c>
      <c r="FG188" s="44">
        <v>2012</v>
      </c>
      <c r="FU188" s="274" t="s">
        <v>1038</v>
      </c>
      <c r="FV188" s="274" t="s">
        <v>1030</v>
      </c>
      <c r="FW188" s="294">
        <v>0</v>
      </c>
      <c r="FX188" s="281">
        <v>0.47058823529411764</v>
      </c>
      <c r="FY188" s="281">
        <v>0</v>
      </c>
      <c r="FZ188" s="281">
        <v>17</v>
      </c>
      <c r="GA188" s="281">
        <v>1996</v>
      </c>
      <c r="GB188" s="281"/>
      <c r="GC188" s="282">
        <v>8</v>
      </c>
      <c r="IR188" s="40" t="s">
        <v>1014</v>
      </c>
      <c r="IS188" s="40" t="s">
        <v>999</v>
      </c>
      <c r="IT188" s="44">
        <v>0.35294117647058826</v>
      </c>
      <c r="IU188" s="44">
        <v>0.42857142857142855</v>
      </c>
      <c r="IV188" s="44">
        <v>1.2142857142857142</v>
      </c>
      <c r="IW188" s="44">
        <v>14</v>
      </c>
      <c r="IX188" s="44">
        <v>1997</v>
      </c>
      <c r="IY188" s="44">
        <v>6</v>
      </c>
      <c r="IZ188" s="44">
        <v>17</v>
      </c>
      <c r="JB188" s="40" t="s">
        <v>479</v>
      </c>
      <c r="JC188" s="40" t="s">
        <v>469</v>
      </c>
      <c r="JD188" s="44">
        <v>0.31111111111111112</v>
      </c>
      <c r="JE188" s="44">
        <v>1.75</v>
      </c>
      <c r="JF188" s="44">
        <v>5.625</v>
      </c>
      <c r="JG188" s="44">
        <v>2010</v>
      </c>
      <c r="JH188" s="44">
        <v>28</v>
      </c>
      <c r="JI188" s="44">
        <v>90</v>
      </c>
      <c r="JL188" s="40" t="s">
        <v>1035</v>
      </c>
      <c r="JM188" s="40" t="s">
        <v>964</v>
      </c>
      <c r="JN188" s="44">
        <v>0.5</v>
      </c>
      <c r="JO188" s="44">
        <v>0.125</v>
      </c>
      <c r="JP188" s="44">
        <v>0.25</v>
      </c>
      <c r="JQ188" s="44">
        <v>1996</v>
      </c>
      <c r="JR188" s="44">
        <v>16</v>
      </c>
      <c r="JS188" s="44">
        <v>2</v>
      </c>
      <c r="JT188" s="44">
        <v>4</v>
      </c>
    </row>
    <row r="189" spans="1:280" ht="15">
      <c r="A189" s="74" t="s">
        <v>907</v>
      </c>
      <c r="B189" s="74">
        <v>1999</v>
      </c>
      <c r="C189" s="74">
        <v>1999</v>
      </c>
      <c r="D189" s="89" t="str">
        <f t="shared" si="36"/>
        <v>Shane Thompson, 1999</v>
      </c>
      <c r="E189" s="89" t="str">
        <f t="shared" si="37"/>
        <v>Shane Thompson, 1999-1999</v>
      </c>
      <c r="F189" s="74">
        <v>20</v>
      </c>
      <c r="G189" s="74">
        <v>10</v>
      </c>
      <c r="H189" s="74">
        <v>33</v>
      </c>
      <c r="I189" s="75">
        <f t="shared" si="42"/>
        <v>0.30303030303030304</v>
      </c>
      <c r="J189" s="74">
        <v>24</v>
      </c>
      <c r="K189" s="74">
        <v>72</v>
      </c>
      <c r="L189" s="75">
        <f t="shared" si="43"/>
        <v>0.33333333333333331</v>
      </c>
      <c r="M189" s="74">
        <v>11</v>
      </c>
      <c r="N189" s="74">
        <v>25</v>
      </c>
      <c r="O189" s="75">
        <f t="shared" si="44"/>
        <v>0.44</v>
      </c>
      <c r="P189" s="74">
        <v>89</v>
      </c>
      <c r="Q189" s="74">
        <v>27</v>
      </c>
      <c r="R189" s="74"/>
      <c r="S189" s="74"/>
      <c r="T189" s="74">
        <v>37</v>
      </c>
      <c r="U189" s="74">
        <v>38</v>
      </c>
      <c r="V189" s="74"/>
      <c r="W189" s="74">
        <v>51</v>
      </c>
      <c r="X189" s="74"/>
      <c r="Y189" s="76">
        <f t="shared" si="45"/>
        <v>4.45</v>
      </c>
      <c r="Z189" s="76">
        <f t="shared" si="46"/>
        <v>1.35</v>
      </c>
      <c r="AA189" s="76">
        <f t="shared" si="47"/>
        <v>0</v>
      </c>
      <c r="AB189" s="76">
        <f t="shared" si="48"/>
        <v>0</v>
      </c>
      <c r="AC189" s="76">
        <f t="shared" si="49"/>
        <v>1.85</v>
      </c>
      <c r="AD189" s="76">
        <f t="shared" si="50"/>
        <v>1.9</v>
      </c>
      <c r="AE189" s="76">
        <f t="shared" si="51"/>
        <v>0</v>
      </c>
      <c r="AF189" s="76">
        <f t="shared" si="52"/>
        <v>2.5499999999999998</v>
      </c>
      <c r="AG189" s="76">
        <f t="shared" si="53"/>
        <v>0</v>
      </c>
      <c r="AH189" s="69">
        <f t="shared" si="38"/>
        <v>1.65</v>
      </c>
      <c r="AI189" s="69">
        <f t="shared" si="39"/>
        <v>1.25</v>
      </c>
      <c r="AJ189" s="70">
        <f t="shared" si="40"/>
        <v>0.32380952380952382</v>
      </c>
      <c r="AK189" s="69">
        <f t="shared" si="41"/>
        <v>5.25</v>
      </c>
      <c r="AM189" s="40" t="s">
        <v>976</v>
      </c>
      <c r="AN189" s="40" t="s">
        <v>937</v>
      </c>
      <c r="AO189" s="61">
        <v>2.4545454545454546</v>
      </c>
      <c r="AP189" s="62">
        <v>0.3888888888888889</v>
      </c>
      <c r="AQ189" s="62">
        <v>0.32</v>
      </c>
      <c r="AR189" s="44">
        <v>22</v>
      </c>
      <c r="AS189" s="44">
        <v>1998</v>
      </c>
      <c r="AU189" s="40" t="s">
        <v>311</v>
      </c>
      <c r="AV189" s="40" t="s">
        <v>251</v>
      </c>
      <c r="AW189" s="44">
        <v>49</v>
      </c>
      <c r="AX189" s="44">
        <v>0.39285714285714285</v>
      </c>
      <c r="AY189" s="44">
        <v>0.5714285714285714</v>
      </c>
      <c r="AZ189" s="44">
        <v>23</v>
      </c>
      <c r="BA189" s="44">
        <v>2014</v>
      </c>
      <c r="BP189" s="40" t="s">
        <v>1103</v>
      </c>
      <c r="BQ189" s="40" t="s">
        <v>1030</v>
      </c>
      <c r="BR189" s="44">
        <v>1.5454545454545454</v>
      </c>
      <c r="BS189" s="44">
        <v>0.63636363636363635</v>
      </c>
      <c r="BT189" s="44">
        <v>0.90909090909090906</v>
      </c>
      <c r="BU189" s="44">
        <v>22</v>
      </c>
      <c r="BV189" s="44">
        <v>1994</v>
      </c>
      <c r="BX189" s="40" t="s">
        <v>370</v>
      </c>
      <c r="BY189" s="40" t="s">
        <v>308</v>
      </c>
      <c r="BZ189" s="44">
        <v>28</v>
      </c>
      <c r="CA189" s="44">
        <v>4</v>
      </c>
      <c r="CB189" s="44">
        <v>24</v>
      </c>
      <c r="CC189" s="44">
        <v>17</v>
      </c>
      <c r="CD189" s="44">
        <v>2011</v>
      </c>
      <c r="CU189" s="40" t="s">
        <v>1009</v>
      </c>
      <c r="CV189" s="40" t="s">
        <v>968</v>
      </c>
      <c r="CW189" s="44">
        <v>0.47826086956521741</v>
      </c>
      <c r="CX189" s="44">
        <v>1.2608695652173914</v>
      </c>
      <c r="CY189" s="44">
        <v>23</v>
      </c>
      <c r="CZ189" s="44">
        <v>1997</v>
      </c>
      <c r="DB189" s="40" t="s">
        <v>368</v>
      </c>
      <c r="DC189" s="40" t="s">
        <v>325</v>
      </c>
      <c r="DD189" s="44">
        <v>8</v>
      </c>
      <c r="DE189" s="44">
        <v>60</v>
      </c>
      <c r="DF189" s="44">
        <v>17</v>
      </c>
      <c r="DG189" s="44">
        <v>2011</v>
      </c>
      <c r="DU189" s="40" t="s">
        <v>1300</v>
      </c>
      <c r="DV189" s="40" t="s">
        <v>1268</v>
      </c>
      <c r="DW189" s="44">
        <v>0.52631578947368418</v>
      </c>
      <c r="DX189" s="44">
        <v>0.36842105263157893</v>
      </c>
      <c r="DY189" s="44">
        <v>19</v>
      </c>
      <c r="DZ189" s="44">
        <v>2022</v>
      </c>
      <c r="EB189" s="40" t="s">
        <v>1300</v>
      </c>
      <c r="EC189" s="40" t="s">
        <v>1268</v>
      </c>
      <c r="ED189" s="44">
        <v>10</v>
      </c>
      <c r="EE189" s="44">
        <v>7</v>
      </c>
      <c r="EF189" s="44">
        <v>19</v>
      </c>
      <c r="EG189" s="44">
        <v>2022</v>
      </c>
      <c r="EU189" s="40" t="s">
        <v>1354</v>
      </c>
      <c r="EV189" s="40" t="s">
        <v>1355</v>
      </c>
      <c r="EW189" s="44">
        <v>0</v>
      </c>
      <c r="EX189" s="44">
        <v>0.30769230769230771</v>
      </c>
      <c r="EY189" s="44">
        <v>13</v>
      </c>
      <c r="EZ189" s="44">
        <v>2023</v>
      </c>
      <c r="FB189" s="40" t="s">
        <v>426</v>
      </c>
      <c r="FC189" s="40" t="s">
        <v>390</v>
      </c>
      <c r="FD189" s="44"/>
      <c r="FE189" s="44"/>
      <c r="FF189" s="44">
        <v>24</v>
      </c>
      <c r="FG189" s="44">
        <v>2007</v>
      </c>
      <c r="FU189" s="274" t="s">
        <v>742</v>
      </c>
      <c r="FV189" s="274" t="s">
        <v>536</v>
      </c>
      <c r="FW189" s="294">
        <v>0</v>
      </c>
      <c r="FX189" s="281">
        <v>0.1111111111111111</v>
      </c>
      <c r="FY189" s="281">
        <v>0</v>
      </c>
      <c r="FZ189" s="281">
        <v>18</v>
      </c>
      <c r="GA189" s="281">
        <v>2018</v>
      </c>
      <c r="GB189" s="281"/>
      <c r="GC189" s="282">
        <v>2</v>
      </c>
      <c r="IR189" s="40" t="s">
        <v>741</v>
      </c>
      <c r="IS189" s="40" t="s">
        <v>733</v>
      </c>
      <c r="IT189" s="44">
        <v>0.35227272727272729</v>
      </c>
      <c r="IU189" s="44">
        <v>1.1071428571428572</v>
      </c>
      <c r="IV189" s="44">
        <v>3.1428571428571428</v>
      </c>
      <c r="IW189" s="44">
        <v>28</v>
      </c>
      <c r="IX189" s="44">
        <v>2018</v>
      </c>
      <c r="IY189" s="44">
        <v>31</v>
      </c>
      <c r="IZ189" s="44">
        <v>88</v>
      </c>
      <c r="JB189" s="40" t="s">
        <v>1345</v>
      </c>
      <c r="JC189" s="40" t="s">
        <v>1268</v>
      </c>
      <c r="JD189" s="44">
        <v>0.3108108108108108</v>
      </c>
      <c r="JE189" s="44">
        <v>0.88461538461538458</v>
      </c>
      <c r="JF189" s="44">
        <v>2.8461538461538463</v>
      </c>
      <c r="JG189" s="44">
        <v>2023</v>
      </c>
      <c r="JH189" s="44">
        <v>23</v>
      </c>
      <c r="JI189" s="44">
        <v>74</v>
      </c>
      <c r="JL189" s="40" t="s">
        <v>1039</v>
      </c>
      <c r="JM189" s="40" t="s">
        <v>1003</v>
      </c>
      <c r="JN189" s="44">
        <v>0.47572815533980584</v>
      </c>
      <c r="JO189" s="44">
        <v>2.2272727272727271</v>
      </c>
      <c r="JP189" s="44">
        <v>4.6818181818181817</v>
      </c>
      <c r="JQ189" s="44">
        <v>1996</v>
      </c>
      <c r="JR189" s="44">
        <v>22</v>
      </c>
      <c r="JS189" s="44">
        <v>49</v>
      </c>
      <c r="JT189" s="44">
        <v>103</v>
      </c>
    </row>
    <row r="190" spans="1:280" ht="15">
      <c r="A190" s="74" t="s">
        <v>908</v>
      </c>
      <c r="B190" s="74">
        <v>1999</v>
      </c>
      <c r="C190" s="74">
        <v>1999</v>
      </c>
      <c r="D190" s="89" t="str">
        <f t="shared" si="36"/>
        <v>Kyle Materi, 1999</v>
      </c>
      <c r="E190" s="89" t="str">
        <f t="shared" si="37"/>
        <v>Kyle Materi, 1999-1999</v>
      </c>
      <c r="F190" s="74">
        <v>19</v>
      </c>
      <c r="G190" s="74">
        <v>26</v>
      </c>
      <c r="H190" s="74">
        <v>89</v>
      </c>
      <c r="I190" s="75">
        <f t="shared" si="42"/>
        <v>0.29213483146067415</v>
      </c>
      <c r="J190" s="74">
        <v>47</v>
      </c>
      <c r="K190" s="74">
        <v>131</v>
      </c>
      <c r="L190" s="75">
        <f t="shared" si="43"/>
        <v>0.35877862595419846</v>
      </c>
      <c r="M190" s="74">
        <v>57</v>
      </c>
      <c r="N190" s="74">
        <v>90</v>
      </c>
      <c r="O190" s="75">
        <f t="shared" si="44"/>
        <v>0.6333333333333333</v>
      </c>
      <c r="P190" s="74">
        <v>229</v>
      </c>
      <c r="Q190" s="74">
        <v>27</v>
      </c>
      <c r="R190" s="74"/>
      <c r="S190" s="74"/>
      <c r="T190" s="74">
        <v>67</v>
      </c>
      <c r="U190" s="74">
        <v>31</v>
      </c>
      <c r="V190" s="74"/>
      <c r="W190" s="74">
        <v>94</v>
      </c>
      <c r="X190" s="74"/>
      <c r="Y190" s="76">
        <f t="shared" si="45"/>
        <v>12.052631578947368</v>
      </c>
      <c r="Z190" s="76">
        <f t="shared" si="46"/>
        <v>1.4210526315789473</v>
      </c>
      <c r="AA190" s="76">
        <f t="shared" si="47"/>
        <v>0</v>
      </c>
      <c r="AB190" s="76">
        <f t="shared" si="48"/>
        <v>0</v>
      </c>
      <c r="AC190" s="76">
        <f t="shared" si="49"/>
        <v>3.5263157894736841</v>
      </c>
      <c r="AD190" s="76">
        <f t="shared" si="50"/>
        <v>1.631578947368421</v>
      </c>
      <c r="AE190" s="76">
        <f t="shared" si="51"/>
        <v>0</v>
      </c>
      <c r="AF190" s="76">
        <f t="shared" si="52"/>
        <v>4.9473684210526319</v>
      </c>
      <c r="AG190" s="76">
        <f t="shared" si="53"/>
        <v>0</v>
      </c>
      <c r="AH190" s="69">
        <f t="shared" si="38"/>
        <v>4.6842105263157894</v>
      </c>
      <c r="AI190" s="69">
        <f t="shared" si="39"/>
        <v>4.7368421052631575</v>
      </c>
      <c r="AJ190" s="70">
        <f t="shared" si="40"/>
        <v>0.33181818181818185</v>
      </c>
      <c r="AK190" s="69">
        <f t="shared" si="41"/>
        <v>11.578947368421053</v>
      </c>
      <c r="AM190" s="40" t="s">
        <v>1105</v>
      </c>
      <c r="AN190" s="40" t="s">
        <v>1060</v>
      </c>
      <c r="AO190" s="61">
        <v>2.4500000000000002</v>
      </c>
      <c r="AP190" s="62">
        <v>0.4375</v>
      </c>
      <c r="AQ190" s="62">
        <v>0.35</v>
      </c>
      <c r="AR190" s="44">
        <v>20</v>
      </c>
      <c r="AS190" s="44">
        <v>1994</v>
      </c>
      <c r="AU190" s="40" t="s">
        <v>1105</v>
      </c>
      <c r="AV190" s="40" t="s">
        <v>1060</v>
      </c>
      <c r="AW190" s="44">
        <v>49</v>
      </c>
      <c r="AX190" s="44">
        <v>0.4375</v>
      </c>
      <c r="AY190" s="44">
        <v>0.35</v>
      </c>
      <c r="AZ190" s="44">
        <v>20</v>
      </c>
      <c r="BA190" s="44">
        <v>1994</v>
      </c>
      <c r="BP190" s="40" t="s">
        <v>976</v>
      </c>
      <c r="BQ190" s="40" t="s">
        <v>937</v>
      </c>
      <c r="BR190" s="44">
        <v>1.5454545454545454</v>
      </c>
      <c r="BS190" s="44">
        <v>1.3181818181818181</v>
      </c>
      <c r="BT190" s="44">
        <v>1.5454545454545454</v>
      </c>
      <c r="BU190" s="44">
        <v>22</v>
      </c>
      <c r="BV190" s="44">
        <v>1998</v>
      </c>
      <c r="BX190" s="40" t="s">
        <v>447</v>
      </c>
      <c r="BY190" s="40" t="s">
        <v>448</v>
      </c>
      <c r="BZ190" s="44">
        <v>28</v>
      </c>
      <c r="CA190" s="44">
        <v>6</v>
      </c>
      <c r="CB190" s="44">
        <v>22</v>
      </c>
      <c r="CC190" s="44">
        <v>17</v>
      </c>
      <c r="CD190" s="44">
        <v>2011</v>
      </c>
      <c r="CU190" s="40" t="s">
        <v>368</v>
      </c>
      <c r="CV190" s="40" t="s">
        <v>325</v>
      </c>
      <c r="CW190" s="44">
        <v>0.47058823529411764</v>
      </c>
      <c r="CX190" s="44">
        <v>3.5294117647058822</v>
      </c>
      <c r="CY190" s="44">
        <v>17</v>
      </c>
      <c r="CZ190" s="44">
        <v>2011</v>
      </c>
      <c r="DB190" s="40" t="s">
        <v>1231</v>
      </c>
      <c r="DC190" s="40" t="s">
        <v>793</v>
      </c>
      <c r="DD190" s="44">
        <v>8</v>
      </c>
      <c r="DE190" s="44">
        <v>11</v>
      </c>
      <c r="DF190" s="44">
        <v>19</v>
      </c>
      <c r="DG190" s="44">
        <v>2020</v>
      </c>
      <c r="DU190" s="40" t="s">
        <v>537</v>
      </c>
      <c r="DV190" s="40" t="s">
        <v>900</v>
      </c>
      <c r="DW190" s="44">
        <v>0.52631578947368418</v>
      </c>
      <c r="DX190" s="44">
        <v>0.68421052631578949</v>
      </c>
      <c r="DY190" s="44">
        <v>19</v>
      </c>
      <c r="DZ190" s="44">
        <v>2017</v>
      </c>
      <c r="EB190" s="40" t="s">
        <v>1135</v>
      </c>
      <c r="EC190" s="40" t="s">
        <v>1127</v>
      </c>
      <c r="ED190" s="44">
        <v>10</v>
      </c>
      <c r="EE190" s="44"/>
      <c r="EF190" s="44">
        <v>22</v>
      </c>
      <c r="EG190" s="44">
        <v>1993</v>
      </c>
      <c r="EU190" s="40" t="s">
        <v>1351</v>
      </c>
      <c r="EV190" s="40" t="s">
        <v>1352</v>
      </c>
      <c r="EW190" s="44">
        <v>0</v>
      </c>
      <c r="EX190" s="44">
        <v>0.35294117647058826</v>
      </c>
      <c r="EY190" s="44">
        <v>17</v>
      </c>
      <c r="EZ190" s="44">
        <v>2023</v>
      </c>
      <c r="FB190" s="40" t="s">
        <v>1299</v>
      </c>
      <c r="FC190" s="40" t="s">
        <v>1292</v>
      </c>
      <c r="FD190" s="44"/>
      <c r="FE190" s="44">
        <v>13</v>
      </c>
      <c r="FF190" s="44">
        <v>21</v>
      </c>
      <c r="FG190" s="44">
        <v>2022</v>
      </c>
      <c r="FU190" s="274" t="s">
        <v>262</v>
      </c>
      <c r="FV190" s="274" t="s">
        <v>130</v>
      </c>
      <c r="FW190" s="294">
        <v>0</v>
      </c>
      <c r="FX190" s="281">
        <v>3.7037037037037035E-2</v>
      </c>
      <c r="FY190" s="281">
        <v>0</v>
      </c>
      <c r="FZ190" s="281">
        <v>27</v>
      </c>
      <c r="GA190" s="281">
        <v>2016</v>
      </c>
      <c r="GB190" s="281">
        <v>0</v>
      </c>
      <c r="GC190" s="282">
        <v>1</v>
      </c>
      <c r="IR190" s="40" t="s">
        <v>520</v>
      </c>
      <c r="IS190" s="40" t="s">
        <v>131</v>
      </c>
      <c r="IT190" s="44">
        <v>0.35172413793103446</v>
      </c>
      <c r="IU190" s="44">
        <v>4.25</v>
      </c>
      <c r="IV190" s="44">
        <v>12.083333333333334</v>
      </c>
      <c r="IW190" s="44">
        <v>24</v>
      </c>
      <c r="IX190" s="44">
        <v>2017</v>
      </c>
      <c r="IY190" s="44">
        <v>102</v>
      </c>
      <c r="IZ190" s="44">
        <v>290</v>
      </c>
      <c r="JB190" s="40" t="s">
        <v>430</v>
      </c>
      <c r="JC190" s="40" t="s">
        <v>425</v>
      </c>
      <c r="JD190" s="44">
        <v>0.30645161290322581</v>
      </c>
      <c r="JE190" s="44">
        <v>1.4615384615384615</v>
      </c>
      <c r="JF190" s="44">
        <v>4.7692307692307692</v>
      </c>
      <c r="JG190" s="44">
        <v>2008</v>
      </c>
      <c r="JH190" s="44">
        <v>38</v>
      </c>
      <c r="JI190" s="44">
        <v>124</v>
      </c>
      <c r="JL190" s="40" t="s">
        <v>1032</v>
      </c>
      <c r="JM190" s="40" t="s">
        <v>1000</v>
      </c>
      <c r="JN190" s="44">
        <v>0.61764705882352944</v>
      </c>
      <c r="JO190" s="44">
        <v>0.95454545454545459</v>
      </c>
      <c r="JP190" s="44">
        <v>1.5454545454545454</v>
      </c>
      <c r="JQ190" s="44">
        <v>1996</v>
      </c>
      <c r="JR190" s="44">
        <v>22</v>
      </c>
      <c r="JS190" s="44">
        <v>21</v>
      </c>
      <c r="JT190" s="44">
        <v>34</v>
      </c>
    </row>
    <row r="191" spans="1:280" ht="15">
      <c r="A191" s="74" t="s">
        <v>909</v>
      </c>
      <c r="B191" s="74">
        <v>1999</v>
      </c>
      <c r="C191" s="74">
        <v>2000</v>
      </c>
      <c r="D191" s="89" t="str">
        <f t="shared" si="36"/>
        <v>Jeff Helwig, 2000</v>
      </c>
      <c r="E191" s="89" t="str">
        <f t="shared" si="37"/>
        <v>Jeff Helwig, 2000-1999</v>
      </c>
      <c r="F191" s="74">
        <v>7</v>
      </c>
      <c r="G191" s="74"/>
      <c r="H191" s="74">
        <v>1</v>
      </c>
      <c r="I191" s="75">
        <f t="shared" si="42"/>
        <v>0</v>
      </c>
      <c r="J191" s="74"/>
      <c r="K191" s="74">
        <v>1</v>
      </c>
      <c r="L191" s="75">
        <f t="shared" si="43"/>
        <v>0</v>
      </c>
      <c r="M191" s="74">
        <v>2</v>
      </c>
      <c r="N191" s="74">
        <v>3</v>
      </c>
      <c r="O191" s="75">
        <f t="shared" si="44"/>
        <v>0.66666666666666663</v>
      </c>
      <c r="P191" s="74">
        <v>2</v>
      </c>
      <c r="Q191" s="74">
        <v>4</v>
      </c>
      <c r="R191" s="74"/>
      <c r="S191" s="74"/>
      <c r="T191" s="74">
        <v>1</v>
      </c>
      <c r="U191" s="74">
        <v>2</v>
      </c>
      <c r="V191" s="74"/>
      <c r="W191" s="74">
        <v>2</v>
      </c>
      <c r="X191" s="74"/>
      <c r="Y191" s="76">
        <f t="shared" si="45"/>
        <v>0.2857142857142857</v>
      </c>
      <c r="Z191" s="76">
        <f t="shared" si="46"/>
        <v>0.5714285714285714</v>
      </c>
      <c r="AA191" s="76">
        <f t="shared" si="47"/>
        <v>0</v>
      </c>
      <c r="AB191" s="76">
        <f t="shared" si="48"/>
        <v>0</v>
      </c>
      <c r="AC191" s="76">
        <f t="shared" si="49"/>
        <v>0.14285714285714285</v>
      </c>
      <c r="AD191" s="76">
        <f t="shared" si="50"/>
        <v>0.2857142857142857</v>
      </c>
      <c r="AE191" s="76">
        <f t="shared" si="51"/>
        <v>0</v>
      </c>
      <c r="AF191" s="76">
        <f t="shared" si="52"/>
        <v>0.2857142857142857</v>
      </c>
      <c r="AG191" s="76">
        <f t="shared" si="53"/>
        <v>0</v>
      </c>
      <c r="AH191" s="69">
        <f t="shared" si="38"/>
        <v>0.14285714285714285</v>
      </c>
      <c r="AI191" s="69">
        <f t="shared" si="39"/>
        <v>0.42857142857142855</v>
      </c>
      <c r="AJ191" s="70">
        <f t="shared" si="40"/>
        <v>0</v>
      </c>
      <c r="AK191" s="69">
        <f t="shared" si="41"/>
        <v>0.2857142857142857</v>
      </c>
      <c r="AM191" s="40" t="s">
        <v>488</v>
      </c>
      <c r="AN191" s="40" t="s">
        <v>456</v>
      </c>
      <c r="AO191" s="61">
        <v>2.4166666666666665</v>
      </c>
      <c r="AP191" s="62">
        <v>0.34285714285714286</v>
      </c>
      <c r="AQ191" s="62">
        <v>0.66666666666666663</v>
      </c>
      <c r="AR191" s="44">
        <v>12</v>
      </c>
      <c r="AS191" s="44">
        <v>2007</v>
      </c>
      <c r="AU191" s="40" t="s">
        <v>917</v>
      </c>
      <c r="AV191" s="40" t="s">
        <v>277</v>
      </c>
      <c r="AW191" s="44">
        <v>44</v>
      </c>
      <c r="AX191" s="44">
        <v>0.34782608695652173</v>
      </c>
      <c r="AY191" s="44" t="e">
        <v>#DIV/0!</v>
      </c>
      <c r="AZ191" s="44">
        <v>30</v>
      </c>
      <c r="BA191" s="44">
        <v>2012</v>
      </c>
      <c r="BP191" s="40" t="s">
        <v>332</v>
      </c>
      <c r="BQ191" s="40" t="s">
        <v>333</v>
      </c>
      <c r="BR191" s="44">
        <v>1.5172413793103448</v>
      </c>
      <c r="BS191" s="44">
        <v>0.7931034482758621</v>
      </c>
      <c r="BT191" s="44">
        <v>0.72413793103448276</v>
      </c>
      <c r="BU191" s="44">
        <v>29</v>
      </c>
      <c r="BV191" s="44">
        <v>2013</v>
      </c>
      <c r="BX191" s="40" t="s">
        <v>1108</v>
      </c>
      <c r="BY191" s="40" t="s">
        <v>1067</v>
      </c>
      <c r="BZ191" s="44">
        <v>27</v>
      </c>
      <c r="CA191" s="44">
        <v>9</v>
      </c>
      <c r="CB191" s="44">
        <v>18</v>
      </c>
      <c r="CC191" s="44">
        <v>14</v>
      </c>
      <c r="CD191" s="44">
        <v>1994</v>
      </c>
      <c r="CU191" s="40" t="s">
        <v>311</v>
      </c>
      <c r="CV191" s="40" t="s">
        <v>251</v>
      </c>
      <c r="CW191" s="44">
        <v>0.43478260869565216</v>
      </c>
      <c r="CX191" s="44">
        <v>1.0869565217391304</v>
      </c>
      <c r="CY191" s="44">
        <v>23</v>
      </c>
      <c r="CZ191" s="44">
        <v>2014</v>
      </c>
      <c r="DB191" s="40" t="s">
        <v>450</v>
      </c>
      <c r="DC191" s="40" t="s">
        <v>446</v>
      </c>
      <c r="DD191" s="44">
        <v>8</v>
      </c>
      <c r="DE191" s="44">
        <v>34</v>
      </c>
      <c r="DF191" s="44">
        <v>24</v>
      </c>
      <c r="DG191" s="44">
        <v>2008</v>
      </c>
      <c r="DU191" s="40" t="s">
        <v>259</v>
      </c>
      <c r="DV191" s="40" t="s">
        <v>251</v>
      </c>
      <c r="DW191" s="44">
        <v>0.52380952380952384</v>
      </c>
      <c r="DX191" s="44">
        <v>1.0952380952380953</v>
      </c>
      <c r="DY191" s="44">
        <v>21</v>
      </c>
      <c r="DZ191" s="44">
        <v>2016</v>
      </c>
      <c r="EB191" s="40" t="s">
        <v>450</v>
      </c>
      <c r="EC191" s="40" t="s">
        <v>446</v>
      </c>
      <c r="ED191" s="44">
        <v>10</v>
      </c>
      <c r="EE191" s="44"/>
      <c r="EF191" s="44">
        <v>24</v>
      </c>
      <c r="EG191" s="44">
        <v>2008</v>
      </c>
      <c r="EU191" s="40" t="s">
        <v>798</v>
      </c>
      <c r="EV191" s="40" t="s">
        <v>732</v>
      </c>
      <c r="EW191" s="44">
        <v>0</v>
      </c>
      <c r="EX191" s="44">
        <v>1.4444444444444444</v>
      </c>
      <c r="EY191" s="44">
        <v>27</v>
      </c>
      <c r="EZ191" s="44">
        <v>2019</v>
      </c>
      <c r="FB191" s="40" t="s">
        <v>429</v>
      </c>
      <c r="FC191" s="40" t="s">
        <v>424</v>
      </c>
      <c r="FD191" s="44"/>
      <c r="FE191" s="44"/>
      <c r="FF191" s="44">
        <v>17</v>
      </c>
      <c r="FG191" s="44">
        <v>2007</v>
      </c>
      <c r="FU191" s="274" t="s">
        <v>290</v>
      </c>
      <c r="FV191" s="274" t="s">
        <v>280</v>
      </c>
      <c r="FW191" s="294">
        <v>0</v>
      </c>
      <c r="FX191" s="281">
        <v>5.8823529411764705E-2</v>
      </c>
      <c r="FY191" s="281">
        <v>0</v>
      </c>
      <c r="FZ191" s="281">
        <v>17</v>
      </c>
      <c r="GA191" s="281">
        <v>2015</v>
      </c>
      <c r="GB191" s="281">
        <v>0</v>
      </c>
      <c r="GC191" s="282">
        <v>1</v>
      </c>
      <c r="IR191" s="40" t="s">
        <v>917</v>
      </c>
      <c r="IS191" s="40" t="s">
        <v>277</v>
      </c>
      <c r="IT191" s="44">
        <v>0.34782608695652173</v>
      </c>
      <c r="IU191" s="44">
        <v>0.26666666666666666</v>
      </c>
      <c r="IV191" s="44">
        <v>0.76666666666666672</v>
      </c>
      <c r="IW191" s="44">
        <v>30</v>
      </c>
      <c r="IX191" s="44">
        <v>2012</v>
      </c>
      <c r="IY191" s="44">
        <v>8</v>
      </c>
      <c r="IZ191" s="44">
        <v>23</v>
      </c>
      <c r="JB191" s="40" t="s">
        <v>1346</v>
      </c>
      <c r="JC191" s="40" t="s">
        <v>1294</v>
      </c>
      <c r="JD191" s="44">
        <v>0.30508474576271188</v>
      </c>
      <c r="JE191" s="44">
        <v>0.75</v>
      </c>
      <c r="JF191" s="44">
        <v>2.4583333333333335</v>
      </c>
      <c r="JG191" s="44">
        <v>2023</v>
      </c>
      <c r="JH191" s="44">
        <v>18</v>
      </c>
      <c r="JI191" s="44">
        <v>59</v>
      </c>
      <c r="JL191" s="40" t="s">
        <v>1040</v>
      </c>
      <c r="JM191" s="40" t="s">
        <v>1031</v>
      </c>
      <c r="JN191" s="44">
        <v>0.625</v>
      </c>
      <c r="JO191" s="44">
        <v>0.90909090909090906</v>
      </c>
      <c r="JP191" s="44">
        <v>1.4545454545454546</v>
      </c>
      <c r="JQ191" s="44">
        <v>1996</v>
      </c>
      <c r="JR191" s="44">
        <v>22</v>
      </c>
      <c r="JS191" s="44">
        <v>20</v>
      </c>
      <c r="JT191" s="44">
        <v>32</v>
      </c>
    </row>
    <row r="192" spans="1:280" ht="15">
      <c r="A192" s="74" t="s">
        <v>910</v>
      </c>
      <c r="B192" s="74">
        <v>1999</v>
      </c>
      <c r="C192" s="74">
        <v>2000</v>
      </c>
      <c r="D192" s="89" t="str">
        <f t="shared" si="36"/>
        <v>Ryan Thompson, 2000</v>
      </c>
      <c r="E192" s="89" t="str">
        <f t="shared" si="37"/>
        <v>Ryan Thompson, 2000-1999</v>
      </c>
      <c r="F192" s="74">
        <v>20</v>
      </c>
      <c r="G192" s="74">
        <v>3</v>
      </c>
      <c r="H192" s="74">
        <v>28</v>
      </c>
      <c r="I192" s="75">
        <f t="shared" si="42"/>
        <v>0.10714285714285714</v>
      </c>
      <c r="J192" s="74">
        <v>14</v>
      </c>
      <c r="K192" s="74">
        <v>55</v>
      </c>
      <c r="L192" s="75">
        <f t="shared" si="43"/>
        <v>0.25454545454545452</v>
      </c>
      <c r="M192" s="74">
        <v>34</v>
      </c>
      <c r="N192" s="74">
        <v>52</v>
      </c>
      <c r="O192" s="75">
        <f t="shared" si="44"/>
        <v>0.65384615384615385</v>
      </c>
      <c r="P192" s="74">
        <v>71</v>
      </c>
      <c r="Q192" s="74">
        <v>34</v>
      </c>
      <c r="R192" s="74"/>
      <c r="S192" s="74"/>
      <c r="T192" s="74">
        <v>28</v>
      </c>
      <c r="U192" s="74">
        <v>20</v>
      </c>
      <c r="V192" s="74"/>
      <c r="W192" s="74">
        <v>52</v>
      </c>
      <c r="X192" s="74"/>
      <c r="Y192" s="76">
        <f t="shared" si="45"/>
        <v>3.55</v>
      </c>
      <c r="Z192" s="76">
        <f t="shared" si="46"/>
        <v>1.7</v>
      </c>
      <c r="AA192" s="76">
        <f t="shared" si="47"/>
        <v>0</v>
      </c>
      <c r="AB192" s="76">
        <f t="shared" si="48"/>
        <v>0</v>
      </c>
      <c r="AC192" s="76">
        <f t="shared" si="49"/>
        <v>1.4</v>
      </c>
      <c r="AD192" s="76">
        <f t="shared" si="50"/>
        <v>1</v>
      </c>
      <c r="AE192" s="76">
        <f t="shared" si="51"/>
        <v>0</v>
      </c>
      <c r="AF192" s="76">
        <f t="shared" si="52"/>
        <v>2.6</v>
      </c>
      <c r="AG192" s="76">
        <f t="shared" si="53"/>
        <v>0</v>
      </c>
      <c r="AH192" s="69">
        <f t="shared" si="38"/>
        <v>1.4</v>
      </c>
      <c r="AI192" s="69">
        <f t="shared" si="39"/>
        <v>2.6</v>
      </c>
      <c r="AJ192" s="70">
        <f t="shared" si="40"/>
        <v>0.20481927710843373</v>
      </c>
      <c r="AK192" s="69">
        <f t="shared" si="41"/>
        <v>4.1500000000000004</v>
      </c>
      <c r="AM192" s="40" t="s">
        <v>331</v>
      </c>
      <c r="AN192" s="40" t="s">
        <v>277</v>
      </c>
      <c r="AO192" s="61">
        <v>2.4137931034482758</v>
      </c>
      <c r="AP192" s="62">
        <v>0.27710843373493976</v>
      </c>
      <c r="AQ192" s="62">
        <v>0.45833333333333331</v>
      </c>
      <c r="AR192" s="44">
        <v>29</v>
      </c>
      <c r="AS192" s="44">
        <v>2013</v>
      </c>
      <c r="AU192" s="40" t="s">
        <v>1103</v>
      </c>
      <c r="AV192" s="40" t="s">
        <v>1030</v>
      </c>
      <c r="AW192" s="44">
        <v>43</v>
      </c>
      <c r="AX192" s="44">
        <v>0.3</v>
      </c>
      <c r="AY192" s="44">
        <v>0.58139534883720934</v>
      </c>
      <c r="AZ192" s="44">
        <v>22</v>
      </c>
      <c r="BA192" s="44">
        <v>1994</v>
      </c>
      <c r="BP192" s="40" t="s">
        <v>1013</v>
      </c>
      <c r="BQ192" s="40" t="s">
        <v>998</v>
      </c>
      <c r="BR192" s="44">
        <v>1.4666666666666666</v>
      </c>
      <c r="BS192" s="44">
        <v>0.46666666666666667</v>
      </c>
      <c r="BT192" s="44">
        <v>1</v>
      </c>
      <c r="BU192" s="44">
        <v>15</v>
      </c>
      <c r="BV192" s="44">
        <v>1997</v>
      </c>
      <c r="BX192" s="40" t="s">
        <v>537</v>
      </c>
      <c r="BY192" s="40" t="s">
        <v>900</v>
      </c>
      <c r="BZ192" s="44">
        <v>27</v>
      </c>
      <c r="CA192" s="44">
        <v>9</v>
      </c>
      <c r="CB192" s="44">
        <v>18</v>
      </c>
      <c r="CC192" s="44">
        <v>19</v>
      </c>
      <c r="CD192" s="44">
        <v>2017</v>
      </c>
      <c r="CU192" s="40" t="s">
        <v>1231</v>
      </c>
      <c r="CV192" s="40" t="s">
        <v>793</v>
      </c>
      <c r="CW192" s="44">
        <v>0.42105263157894735</v>
      </c>
      <c r="CX192" s="44">
        <v>0.57894736842105265</v>
      </c>
      <c r="CY192" s="44">
        <v>19</v>
      </c>
      <c r="CZ192" s="44">
        <v>2020</v>
      </c>
      <c r="DB192" s="40" t="s">
        <v>1105</v>
      </c>
      <c r="DC192" s="40" t="s">
        <v>1060</v>
      </c>
      <c r="DD192" s="44">
        <v>8</v>
      </c>
      <c r="DE192" s="44">
        <v>14</v>
      </c>
      <c r="DF192" s="44">
        <v>20</v>
      </c>
      <c r="DG192" s="44">
        <v>1994</v>
      </c>
      <c r="DU192" s="40" t="s">
        <v>1164</v>
      </c>
      <c r="DV192" s="40" t="s">
        <v>1096</v>
      </c>
      <c r="DW192" s="44">
        <v>0.52380952380952384</v>
      </c>
      <c r="DX192" s="44">
        <v>0</v>
      </c>
      <c r="DY192" s="44">
        <v>21</v>
      </c>
      <c r="DZ192" s="44">
        <v>1992</v>
      </c>
      <c r="EB192" s="40" t="s">
        <v>537</v>
      </c>
      <c r="EC192" s="40" t="s">
        <v>900</v>
      </c>
      <c r="ED192" s="44">
        <v>10</v>
      </c>
      <c r="EE192" s="44">
        <v>13</v>
      </c>
      <c r="EF192" s="44">
        <v>19</v>
      </c>
      <c r="EG192" s="44">
        <v>2017</v>
      </c>
      <c r="EU192" s="40" t="s">
        <v>1345</v>
      </c>
      <c r="EV192" s="40" t="s">
        <v>1268</v>
      </c>
      <c r="EW192" s="44">
        <v>0</v>
      </c>
      <c r="EX192" s="44">
        <v>1.8461538461538463</v>
      </c>
      <c r="EY192" s="44">
        <v>26</v>
      </c>
      <c r="EZ192" s="44">
        <v>2023</v>
      </c>
      <c r="FB192" s="40" t="s">
        <v>477</v>
      </c>
      <c r="FC192" s="40" t="s">
        <v>464</v>
      </c>
      <c r="FD192" s="44"/>
      <c r="FE192" s="44">
        <v>52</v>
      </c>
      <c r="FF192" s="44">
        <v>17</v>
      </c>
      <c r="FG192" s="44">
        <v>2009</v>
      </c>
      <c r="FU192" s="274" t="s">
        <v>284</v>
      </c>
      <c r="FV192" s="274" t="s">
        <v>130</v>
      </c>
      <c r="FW192" s="294">
        <v>0</v>
      </c>
      <c r="FX192" s="281">
        <v>0.14814814814814814</v>
      </c>
      <c r="FY192" s="281">
        <v>0</v>
      </c>
      <c r="FZ192" s="281">
        <v>27</v>
      </c>
      <c r="GA192" s="281">
        <v>2015</v>
      </c>
      <c r="GB192" s="281">
        <v>0</v>
      </c>
      <c r="GC192" s="282">
        <v>4</v>
      </c>
      <c r="IR192" s="40" t="s">
        <v>1131</v>
      </c>
      <c r="IS192" s="40" t="s">
        <v>1095</v>
      </c>
      <c r="IT192" s="44">
        <v>0.3473684210526316</v>
      </c>
      <c r="IU192" s="44">
        <v>4.3043478260869561</v>
      </c>
      <c r="IV192" s="44">
        <v>12.391304347826088</v>
      </c>
      <c r="IW192" s="44">
        <v>23</v>
      </c>
      <c r="IX192" s="44">
        <v>1993</v>
      </c>
      <c r="IY192" s="44">
        <v>99</v>
      </c>
      <c r="IZ192" s="44">
        <v>285</v>
      </c>
      <c r="JB192" s="40" t="s">
        <v>1034</v>
      </c>
      <c r="JC192" s="40" t="s">
        <v>998</v>
      </c>
      <c r="JD192" s="44">
        <v>0.30188679245283018</v>
      </c>
      <c r="JE192" s="44">
        <v>1.4545454545454546</v>
      </c>
      <c r="JF192" s="44">
        <v>4.8181818181818183</v>
      </c>
      <c r="JG192" s="44">
        <v>1996</v>
      </c>
      <c r="JH192" s="44">
        <v>32</v>
      </c>
      <c r="JI192" s="44">
        <v>106</v>
      </c>
      <c r="JL192" s="40" t="s">
        <v>1037</v>
      </c>
      <c r="JM192" s="40" t="s">
        <v>997</v>
      </c>
      <c r="JN192" s="44">
        <v>0.47967479674796748</v>
      </c>
      <c r="JO192" s="44">
        <v>2.6818181818181817</v>
      </c>
      <c r="JP192" s="44">
        <v>5.5909090909090908</v>
      </c>
      <c r="JQ192" s="44">
        <v>1996</v>
      </c>
      <c r="JR192" s="44">
        <v>22</v>
      </c>
      <c r="JS192" s="44">
        <v>59</v>
      </c>
      <c r="JT192" s="44">
        <v>123</v>
      </c>
    </row>
    <row r="193" spans="1:280" ht="15">
      <c r="A193" s="74" t="s">
        <v>911</v>
      </c>
      <c r="B193" s="74">
        <v>1999</v>
      </c>
      <c r="C193" s="74">
        <v>2000</v>
      </c>
      <c r="D193" s="89" t="str">
        <f t="shared" si="36"/>
        <v>Neil Schiller, 2000</v>
      </c>
      <c r="E193" s="89" t="str">
        <f t="shared" si="37"/>
        <v>Neil Schiller, 2000-1999</v>
      </c>
      <c r="F193" s="74">
        <v>8</v>
      </c>
      <c r="G193" s="74">
        <v>1</v>
      </c>
      <c r="H193" s="74">
        <v>7</v>
      </c>
      <c r="I193" s="75">
        <f t="shared" si="42"/>
        <v>0.14285714285714285</v>
      </c>
      <c r="J193" s="74">
        <v>4</v>
      </c>
      <c r="K193" s="74">
        <v>7</v>
      </c>
      <c r="L193" s="75">
        <f t="shared" si="43"/>
        <v>0.5714285714285714</v>
      </c>
      <c r="M193" s="74">
        <v>2</v>
      </c>
      <c r="N193" s="74">
        <v>4</v>
      </c>
      <c r="O193" s="75">
        <f t="shared" si="44"/>
        <v>0.5</v>
      </c>
      <c r="P193" s="74">
        <v>13</v>
      </c>
      <c r="Q193" s="74">
        <v>6</v>
      </c>
      <c r="R193" s="74"/>
      <c r="S193" s="74"/>
      <c r="T193" s="74">
        <v>5</v>
      </c>
      <c r="U193" s="74">
        <v>4</v>
      </c>
      <c r="V193" s="74"/>
      <c r="W193" s="74">
        <v>8</v>
      </c>
      <c r="X193" s="74"/>
      <c r="Y193" s="76">
        <f t="shared" si="45"/>
        <v>1.625</v>
      </c>
      <c r="Z193" s="76">
        <f t="shared" si="46"/>
        <v>0.75</v>
      </c>
      <c r="AA193" s="76">
        <f t="shared" si="47"/>
        <v>0</v>
      </c>
      <c r="AB193" s="76">
        <f t="shared" si="48"/>
        <v>0</v>
      </c>
      <c r="AC193" s="76">
        <f t="shared" si="49"/>
        <v>0.625</v>
      </c>
      <c r="AD193" s="76">
        <f t="shared" si="50"/>
        <v>0.5</v>
      </c>
      <c r="AE193" s="76">
        <f t="shared" si="51"/>
        <v>0</v>
      </c>
      <c r="AF193" s="76">
        <f t="shared" si="52"/>
        <v>1</v>
      </c>
      <c r="AG193" s="76">
        <f t="shared" si="53"/>
        <v>0</v>
      </c>
      <c r="AH193" s="69">
        <f t="shared" si="38"/>
        <v>0.875</v>
      </c>
      <c r="AI193" s="69">
        <f t="shared" si="39"/>
        <v>0.5</v>
      </c>
      <c r="AJ193" s="70">
        <f t="shared" si="40"/>
        <v>0.35714285714285715</v>
      </c>
      <c r="AK193" s="69">
        <f t="shared" si="41"/>
        <v>1.75</v>
      </c>
      <c r="AM193" s="40" t="s">
        <v>1345</v>
      </c>
      <c r="AN193" s="40" t="s">
        <v>1268</v>
      </c>
      <c r="AO193" s="61">
        <v>2.3846153846153846</v>
      </c>
      <c r="AP193" s="62">
        <v>0.3108108108108108</v>
      </c>
      <c r="AQ193" s="62">
        <v>0.36</v>
      </c>
      <c r="AR193" s="44">
        <v>26</v>
      </c>
      <c r="AS193" s="44">
        <v>2023</v>
      </c>
      <c r="AU193" s="40" t="s">
        <v>802</v>
      </c>
      <c r="AV193" s="40" t="s">
        <v>536</v>
      </c>
      <c r="AW193" s="44">
        <v>43</v>
      </c>
      <c r="AX193" s="44">
        <v>0.48717948717948717</v>
      </c>
      <c r="AY193" s="44">
        <v>0.38461538461538464</v>
      </c>
      <c r="AZ193" s="44">
        <v>22</v>
      </c>
      <c r="BA193" s="44">
        <v>2019</v>
      </c>
      <c r="BP193" s="40" t="s">
        <v>312</v>
      </c>
      <c r="BQ193" s="40" t="s">
        <v>132</v>
      </c>
      <c r="BR193" s="44">
        <v>1.4545454545454546</v>
      </c>
      <c r="BS193" s="44">
        <v>0.36363636363636365</v>
      </c>
      <c r="BT193" s="44">
        <v>1.0909090909090908</v>
      </c>
      <c r="BU193" s="44">
        <v>22</v>
      </c>
      <c r="BV193" s="44">
        <v>2014</v>
      </c>
      <c r="BX193" s="40" t="s">
        <v>1261</v>
      </c>
      <c r="BY193" s="40" t="s">
        <v>1262</v>
      </c>
      <c r="BZ193" s="44">
        <v>27</v>
      </c>
      <c r="CA193" s="44">
        <v>11</v>
      </c>
      <c r="CB193" s="44">
        <v>16</v>
      </c>
      <c r="CC193" s="44">
        <v>11</v>
      </c>
      <c r="CD193" s="44">
        <v>2021</v>
      </c>
      <c r="CU193" s="40" t="s">
        <v>1066</v>
      </c>
      <c r="CV193" s="40" t="s">
        <v>1067</v>
      </c>
      <c r="CW193" s="44">
        <v>0.41666666666666669</v>
      </c>
      <c r="CX193" s="44">
        <v>0.75</v>
      </c>
      <c r="CY193" s="44">
        <v>12</v>
      </c>
      <c r="CZ193" s="44">
        <v>1995</v>
      </c>
      <c r="DB193" s="40" t="s">
        <v>981</v>
      </c>
      <c r="DC193" s="40" t="s">
        <v>963</v>
      </c>
      <c r="DD193" s="44">
        <v>7</v>
      </c>
      <c r="DE193" s="44">
        <v>25</v>
      </c>
      <c r="DF193" s="44">
        <v>24</v>
      </c>
      <c r="DG193" s="44">
        <v>1998</v>
      </c>
      <c r="DU193" s="40" t="s">
        <v>433</v>
      </c>
      <c r="DV193" s="40" t="s">
        <v>425</v>
      </c>
      <c r="DW193" s="44">
        <v>0.52173913043478259</v>
      </c>
      <c r="DX193" s="44">
        <v>2.1739130434782608</v>
      </c>
      <c r="DY193" s="44">
        <v>23</v>
      </c>
      <c r="DZ193" s="44">
        <v>2009</v>
      </c>
      <c r="EB193" s="40" t="s">
        <v>924</v>
      </c>
      <c r="EC193" s="40" t="s">
        <v>925</v>
      </c>
      <c r="ED193" s="44">
        <v>10</v>
      </c>
      <c r="EE193" s="44"/>
      <c r="EF193" s="44">
        <v>20</v>
      </c>
      <c r="EG193" s="44">
        <v>1999</v>
      </c>
      <c r="EU193" s="40" t="s">
        <v>331</v>
      </c>
      <c r="EV193" s="40" t="s">
        <v>277</v>
      </c>
      <c r="EW193" s="44">
        <v>0</v>
      </c>
      <c r="EX193" s="44">
        <v>1.3793103448275863</v>
      </c>
      <c r="EY193" s="44">
        <v>29</v>
      </c>
      <c r="EZ193" s="44">
        <v>2013</v>
      </c>
      <c r="FB193" s="40" t="s">
        <v>432</v>
      </c>
      <c r="FC193" s="40" t="s">
        <v>422</v>
      </c>
      <c r="FD193" s="44"/>
      <c r="FE193" s="44"/>
      <c r="FF193" s="44">
        <v>20</v>
      </c>
      <c r="FG193" s="44">
        <v>2007</v>
      </c>
      <c r="FU193" s="274" t="s">
        <v>288</v>
      </c>
      <c r="FV193" s="274" t="s">
        <v>900</v>
      </c>
      <c r="FW193" s="294">
        <v>0</v>
      </c>
      <c r="FX193" s="281">
        <v>0</v>
      </c>
      <c r="FY193" s="281">
        <v>0</v>
      </c>
      <c r="FZ193" s="281">
        <v>10</v>
      </c>
      <c r="GA193" s="281">
        <v>2015</v>
      </c>
      <c r="GB193" s="281">
        <v>0</v>
      </c>
      <c r="GC193" s="282">
        <v>0</v>
      </c>
      <c r="IR193" s="40" t="s">
        <v>488</v>
      </c>
      <c r="IS193" s="40" t="s">
        <v>456</v>
      </c>
      <c r="IT193" s="44">
        <v>0.34285714285714286</v>
      </c>
      <c r="IU193" s="44">
        <v>1</v>
      </c>
      <c r="IV193" s="44">
        <v>2.9166666666666665</v>
      </c>
      <c r="IW193" s="44">
        <v>12</v>
      </c>
      <c r="IX193" s="44">
        <v>2007</v>
      </c>
      <c r="IY193" s="44">
        <v>12</v>
      </c>
      <c r="IZ193" s="44">
        <v>35</v>
      </c>
      <c r="JB193" s="40" t="s">
        <v>537</v>
      </c>
      <c r="JC193" s="40" t="s">
        <v>900</v>
      </c>
      <c r="JD193" s="44">
        <v>0.30158730158730157</v>
      </c>
      <c r="JE193" s="44">
        <v>1</v>
      </c>
      <c r="JF193" s="44">
        <v>3.3157894736842106</v>
      </c>
      <c r="JG193" s="44">
        <v>2017</v>
      </c>
      <c r="JH193" s="44">
        <v>19</v>
      </c>
      <c r="JI193" s="44">
        <v>63</v>
      </c>
      <c r="JL193" s="40" t="s">
        <v>1068</v>
      </c>
      <c r="JM193" s="40" t="s">
        <v>998</v>
      </c>
      <c r="JN193" s="44">
        <v>0.4</v>
      </c>
      <c r="JO193" s="44">
        <v>0.15384615384615385</v>
      </c>
      <c r="JP193" s="44">
        <v>0.38461538461538464</v>
      </c>
      <c r="JQ193" s="44">
        <v>1995</v>
      </c>
      <c r="JR193" s="44">
        <v>13</v>
      </c>
      <c r="JS193" s="44">
        <v>2</v>
      </c>
      <c r="JT193" s="44">
        <v>5</v>
      </c>
    </row>
    <row r="194" spans="1:280" ht="15">
      <c r="A194" s="74" t="s">
        <v>912</v>
      </c>
      <c r="B194" s="74">
        <v>1999</v>
      </c>
      <c r="C194" s="74">
        <v>1999</v>
      </c>
      <c r="D194" s="89" t="str">
        <f t="shared" si="36"/>
        <v>Levi Strong, 1999</v>
      </c>
      <c r="E194" s="89" t="str">
        <f t="shared" si="37"/>
        <v>Levi Strong, 1999-1999</v>
      </c>
      <c r="F194" s="74">
        <v>20</v>
      </c>
      <c r="G194" s="74">
        <v>15</v>
      </c>
      <c r="H194" s="74">
        <v>64</v>
      </c>
      <c r="I194" s="75">
        <f t="shared" si="42"/>
        <v>0.234375</v>
      </c>
      <c r="J194" s="74">
        <v>36</v>
      </c>
      <c r="K194" s="74">
        <v>80</v>
      </c>
      <c r="L194" s="75">
        <f t="shared" si="43"/>
        <v>0.45</v>
      </c>
      <c r="M194" s="74">
        <v>37</v>
      </c>
      <c r="N194" s="74">
        <v>66</v>
      </c>
      <c r="O194" s="75">
        <f t="shared" si="44"/>
        <v>0.56060606060606055</v>
      </c>
      <c r="P194" s="74">
        <v>154</v>
      </c>
      <c r="Q194" s="74">
        <v>38</v>
      </c>
      <c r="R194" s="74"/>
      <c r="S194" s="74"/>
      <c r="T194" s="74">
        <v>27</v>
      </c>
      <c r="U194" s="74">
        <v>19</v>
      </c>
      <c r="V194" s="74"/>
      <c r="W194" s="74">
        <v>63</v>
      </c>
      <c r="X194" s="74"/>
      <c r="Y194" s="76">
        <f t="shared" si="45"/>
        <v>7.7</v>
      </c>
      <c r="Z194" s="76">
        <f t="shared" si="46"/>
        <v>1.9</v>
      </c>
      <c r="AA194" s="76">
        <f t="shared" si="47"/>
        <v>0</v>
      </c>
      <c r="AB194" s="76">
        <f t="shared" si="48"/>
        <v>0</v>
      </c>
      <c r="AC194" s="76">
        <f t="shared" si="49"/>
        <v>1.35</v>
      </c>
      <c r="AD194" s="76">
        <f t="shared" si="50"/>
        <v>0.95</v>
      </c>
      <c r="AE194" s="76">
        <f t="shared" si="51"/>
        <v>0</v>
      </c>
      <c r="AF194" s="76">
        <f t="shared" si="52"/>
        <v>3.15</v>
      </c>
      <c r="AG194" s="76">
        <f t="shared" si="53"/>
        <v>0</v>
      </c>
      <c r="AH194" s="69">
        <f t="shared" si="38"/>
        <v>3.2</v>
      </c>
      <c r="AI194" s="69">
        <f t="shared" si="39"/>
        <v>3.3</v>
      </c>
      <c r="AJ194" s="70">
        <f t="shared" si="40"/>
        <v>0.35416666666666669</v>
      </c>
      <c r="AK194" s="69">
        <f t="shared" si="41"/>
        <v>7.2</v>
      </c>
      <c r="AM194" s="40" t="s">
        <v>486</v>
      </c>
      <c r="AN194" s="40" t="s">
        <v>333</v>
      </c>
      <c r="AO194" s="61">
        <v>2.2666666666666666</v>
      </c>
      <c r="AP194" s="62">
        <v>0.4642857142857143</v>
      </c>
      <c r="AQ194" s="62">
        <v>1</v>
      </c>
      <c r="AR194" s="44">
        <v>15</v>
      </c>
      <c r="AS194" s="44">
        <v>2011</v>
      </c>
      <c r="AU194" s="40" t="s">
        <v>1136</v>
      </c>
      <c r="AV194" s="40" t="s">
        <v>1097</v>
      </c>
      <c r="AW194" s="44">
        <v>42</v>
      </c>
      <c r="AX194" s="44">
        <v>0.44444444444444442</v>
      </c>
      <c r="AY194" s="44">
        <v>0</v>
      </c>
      <c r="AZ194" s="44">
        <v>22</v>
      </c>
      <c r="BA194" s="44">
        <v>1993</v>
      </c>
      <c r="BP194" s="40" t="s">
        <v>1188</v>
      </c>
      <c r="BQ194" s="40" t="s">
        <v>1156</v>
      </c>
      <c r="BR194" s="44">
        <v>1.45</v>
      </c>
      <c r="BS194" s="44">
        <v>0.5</v>
      </c>
      <c r="BT194" s="44">
        <v>0.95</v>
      </c>
      <c r="BU194" s="44">
        <v>20</v>
      </c>
      <c r="BV194" s="44">
        <v>1991</v>
      </c>
      <c r="BX194" s="40" t="s">
        <v>371</v>
      </c>
      <c r="BY194" s="40" t="s">
        <v>330</v>
      </c>
      <c r="BZ194" s="44">
        <v>25</v>
      </c>
      <c r="CA194" s="44">
        <v>7</v>
      </c>
      <c r="CB194" s="44">
        <v>18</v>
      </c>
      <c r="CC194" s="44">
        <v>11</v>
      </c>
      <c r="CD194" s="44">
        <v>2011</v>
      </c>
      <c r="CU194" s="40" t="s">
        <v>483</v>
      </c>
      <c r="CV194" s="40" t="s">
        <v>471</v>
      </c>
      <c r="CW194" s="44">
        <v>0.41666666666666669</v>
      </c>
      <c r="CX194" s="44">
        <v>2.5833333333333335</v>
      </c>
      <c r="CY194" s="44">
        <v>12</v>
      </c>
      <c r="CZ194" s="44">
        <v>2011</v>
      </c>
      <c r="DB194" s="40" t="s">
        <v>1300</v>
      </c>
      <c r="DC194" s="40" t="s">
        <v>1268</v>
      </c>
      <c r="DD194" s="44">
        <v>7</v>
      </c>
      <c r="DE194" s="44">
        <v>8</v>
      </c>
      <c r="DF194" s="44">
        <v>19</v>
      </c>
      <c r="DG194" s="44">
        <v>2022</v>
      </c>
      <c r="DU194" s="40" t="s">
        <v>1065</v>
      </c>
      <c r="DV194" s="40" t="s">
        <v>964</v>
      </c>
      <c r="DW194" s="44">
        <v>0.5</v>
      </c>
      <c r="DX194" s="44">
        <v>0</v>
      </c>
      <c r="DY194" s="44">
        <v>14</v>
      </c>
      <c r="DZ194" s="44">
        <v>1995</v>
      </c>
      <c r="EB194" s="40" t="s">
        <v>981</v>
      </c>
      <c r="EC194" s="40" t="s">
        <v>963</v>
      </c>
      <c r="ED194" s="44">
        <v>10</v>
      </c>
      <c r="EE194" s="44"/>
      <c r="EF194" s="44">
        <v>24</v>
      </c>
      <c r="EG194" s="44">
        <v>1998</v>
      </c>
      <c r="EU194" s="40" t="s">
        <v>477</v>
      </c>
      <c r="EV194" s="40" t="s">
        <v>464</v>
      </c>
      <c r="EW194" s="44">
        <v>0</v>
      </c>
      <c r="EX194" s="44">
        <v>3.0588235294117645</v>
      </c>
      <c r="EY194" s="44">
        <v>17</v>
      </c>
      <c r="EZ194" s="44">
        <v>2009</v>
      </c>
      <c r="FB194" s="40" t="s">
        <v>1345</v>
      </c>
      <c r="FC194" s="40" t="s">
        <v>1268</v>
      </c>
      <c r="FD194" s="44"/>
      <c r="FE194" s="44">
        <v>48</v>
      </c>
      <c r="FF194" s="44">
        <v>26</v>
      </c>
      <c r="FG194" s="44">
        <v>2023</v>
      </c>
      <c r="FU194" s="274" t="s">
        <v>286</v>
      </c>
      <c r="FV194" s="274" t="s">
        <v>132</v>
      </c>
      <c r="FW194" s="294">
        <v>0</v>
      </c>
      <c r="FX194" s="281">
        <v>4.1666666666666664E-2</v>
      </c>
      <c r="FY194" s="281">
        <v>0</v>
      </c>
      <c r="FZ194" s="281">
        <v>24</v>
      </c>
      <c r="GA194" s="281">
        <v>2015</v>
      </c>
      <c r="GB194" s="281">
        <v>0</v>
      </c>
      <c r="GC194" s="282">
        <v>1</v>
      </c>
      <c r="IR194" s="40" t="s">
        <v>287</v>
      </c>
      <c r="IS194" s="40" t="s">
        <v>250</v>
      </c>
      <c r="IT194" s="44">
        <v>0.34166666666666667</v>
      </c>
      <c r="IU194" s="44">
        <v>1.7083333333333333</v>
      </c>
      <c r="IV194" s="44">
        <v>5</v>
      </c>
      <c r="IW194" s="44">
        <v>24</v>
      </c>
      <c r="IX194" s="44">
        <v>2015</v>
      </c>
      <c r="IY194" s="44">
        <v>41</v>
      </c>
      <c r="IZ194" s="44">
        <v>120</v>
      </c>
      <c r="JB194" s="40" t="s">
        <v>1103</v>
      </c>
      <c r="JC194" s="40" t="s">
        <v>1030</v>
      </c>
      <c r="JD194" s="44">
        <v>0.3</v>
      </c>
      <c r="JE194" s="44">
        <v>0.40909090909090912</v>
      </c>
      <c r="JF194" s="44">
        <v>1.3636363636363635</v>
      </c>
      <c r="JG194" s="44">
        <v>1994</v>
      </c>
      <c r="JH194" s="44">
        <v>9</v>
      </c>
      <c r="JI194" s="44">
        <v>30</v>
      </c>
      <c r="JL194" s="40" t="s">
        <v>1069</v>
      </c>
      <c r="JM194" s="40" t="s">
        <v>1001</v>
      </c>
      <c r="JN194" s="44">
        <v>0.5</v>
      </c>
      <c r="JO194" s="44">
        <v>0.2</v>
      </c>
      <c r="JP194" s="44">
        <v>0.4</v>
      </c>
      <c r="JQ194" s="44">
        <v>1995</v>
      </c>
      <c r="JR194" s="44">
        <v>10</v>
      </c>
      <c r="JS194" s="44">
        <v>2</v>
      </c>
      <c r="JT194" s="44">
        <v>4</v>
      </c>
    </row>
    <row r="195" spans="1:280" ht="15">
      <c r="A195" s="74" t="s">
        <v>913</v>
      </c>
      <c r="B195" s="74">
        <v>1999</v>
      </c>
      <c r="C195" s="74">
        <v>2001</v>
      </c>
      <c r="D195" s="89" t="str">
        <f t="shared" ref="D195:D258" si="54">CONCATENATE(IFERROR(LEFT($A195,FIND(",",$A195)-1),$A195),", ",TRIM($C195))</f>
        <v>Erick Ludemann, 2001</v>
      </c>
      <c r="E195" s="89" t="str">
        <f t="shared" ref="E195:E258" si="55">CONCATENATE(D195,"-",B195)</f>
        <v>Erick Ludemann, 2001-1999</v>
      </c>
      <c r="F195" s="74">
        <v>10</v>
      </c>
      <c r="G195" s="74"/>
      <c r="H195" s="74"/>
      <c r="I195" s="75" t="e">
        <f t="shared" si="42"/>
        <v>#DIV/0!</v>
      </c>
      <c r="J195" s="74">
        <v>1</v>
      </c>
      <c r="K195" s="74">
        <v>3</v>
      </c>
      <c r="L195" s="75">
        <f t="shared" si="43"/>
        <v>0.33333333333333331</v>
      </c>
      <c r="M195" s="74"/>
      <c r="N195" s="74"/>
      <c r="O195" s="75" t="e">
        <f t="shared" si="44"/>
        <v>#DIV/0!</v>
      </c>
      <c r="P195" s="74">
        <v>2</v>
      </c>
      <c r="Q195" s="74">
        <v>2</v>
      </c>
      <c r="R195" s="74"/>
      <c r="S195" s="74"/>
      <c r="T195" s="74">
        <v>1</v>
      </c>
      <c r="U195" s="74">
        <v>1</v>
      </c>
      <c r="V195" s="74"/>
      <c r="W195" s="74">
        <v>2</v>
      </c>
      <c r="X195" s="74"/>
      <c r="Y195" s="76">
        <f t="shared" si="45"/>
        <v>0.2</v>
      </c>
      <c r="Z195" s="76">
        <f t="shared" si="46"/>
        <v>0.2</v>
      </c>
      <c r="AA195" s="76">
        <f t="shared" si="47"/>
        <v>0</v>
      </c>
      <c r="AB195" s="76">
        <f t="shared" si="48"/>
        <v>0</v>
      </c>
      <c r="AC195" s="76">
        <f t="shared" si="49"/>
        <v>0.1</v>
      </c>
      <c r="AD195" s="76">
        <f t="shared" si="50"/>
        <v>0.1</v>
      </c>
      <c r="AE195" s="76">
        <f t="shared" si="51"/>
        <v>0</v>
      </c>
      <c r="AF195" s="76">
        <f t="shared" si="52"/>
        <v>0.2</v>
      </c>
      <c r="AG195" s="76">
        <f t="shared" si="53"/>
        <v>0</v>
      </c>
      <c r="AH195" s="69">
        <f t="shared" ref="AH195:AH258" si="56">IF($F195&gt;0,$H195/$F195,0)</f>
        <v>0</v>
      </c>
      <c r="AI195" s="69">
        <f t="shared" ref="AI195:AI258" si="57">IF($F195&gt;0,$N195/$F195,0)</f>
        <v>0</v>
      </c>
      <c r="AJ195" s="70">
        <f t="shared" ref="AJ195:AJ258" si="58">IF($H195+$K195&gt;0,($G195+$J195)/($H195+$K195),0)</f>
        <v>0.33333333333333331</v>
      </c>
      <c r="AK195" s="69">
        <f t="shared" ref="AK195:AK258" si="59">IF($F195&gt;0,($H195+$K195)/$F195,0)</f>
        <v>0.3</v>
      </c>
      <c r="AM195" s="40" t="s">
        <v>1190</v>
      </c>
      <c r="AN195" s="40" t="s">
        <v>1154</v>
      </c>
      <c r="AO195" s="61">
        <v>2.2608695652173911</v>
      </c>
      <c r="AP195" s="62">
        <v>0.4</v>
      </c>
      <c r="AQ195" s="62">
        <v>0.5714285714285714</v>
      </c>
      <c r="AR195" s="44">
        <v>23</v>
      </c>
      <c r="AS195" s="44">
        <v>1991</v>
      </c>
      <c r="AU195" s="40" t="s">
        <v>487</v>
      </c>
      <c r="AV195" s="40" t="s">
        <v>467</v>
      </c>
      <c r="AW195" s="44">
        <v>42</v>
      </c>
      <c r="AX195" s="44">
        <v>0.36956521739130432</v>
      </c>
      <c r="AY195" s="44">
        <v>0.34782608695652173</v>
      </c>
      <c r="AZ195" s="44">
        <v>13</v>
      </c>
      <c r="BA195" s="44">
        <v>2010</v>
      </c>
      <c r="BP195" s="40" t="s">
        <v>328</v>
      </c>
      <c r="BQ195" s="40" t="s">
        <v>308</v>
      </c>
      <c r="BR195" s="44">
        <v>1.4285714285714286</v>
      </c>
      <c r="BS195" s="44">
        <v>0.32142857142857145</v>
      </c>
      <c r="BT195" s="44">
        <v>1.1071428571428572</v>
      </c>
      <c r="BU195" s="44">
        <v>28</v>
      </c>
      <c r="BV195" s="44">
        <v>2013</v>
      </c>
      <c r="BX195" s="40" t="s">
        <v>1263</v>
      </c>
      <c r="BY195" s="40" t="s">
        <v>1264</v>
      </c>
      <c r="BZ195" s="44">
        <v>24</v>
      </c>
      <c r="CA195" s="44">
        <v>9</v>
      </c>
      <c r="CB195" s="44">
        <v>15</v>
      </c>
      <c r="CC195" s="44">
        <v>13</v>
      </c>
      <c r="CD195" s="44">
        <v>2021</v>
      </c>
      <c r="CU195" s="40" t="s">
        <v>492</v>
      </c>
      <c r="CV195" s="40" t="s">
        <v>472</v>
      </c>
      <c r="CW195" s="44">
        <v>0.41666666666666669</v>
      </c>
      <c r="CX195" s="44">
        <v>0.75</v>
      </c>
      <c r="CY195" s="44">
        <v>12</v>
      </c>
      <c r="CZ195" s="44">
        <v>2007</v>
      </c>
      <c r="DB195" s="40" t="s">
        <v>1158</v>
      </c>
      <c r="DC195" s="40" t="s">
        <v>1157</v>
      </c>
      <c r="DD195" s="44">
        <v>7</v>
      </c>
      <c r="DE195" s="44">
        <v>12</v>
      </c>
      <c r="DF195" s="44">
        <v>13</v>
      </c>
      <c r="DG195" s="44">
        <v>1992</v>
      </c>
      <c r="DU195" s="40" t="s">
        <v>485</v>
      </c>
      <c r="DV195" s="40" t="s">
        <v>472</v>
      </c>
      <c r="DW195" s="44">
        <v>0.5</v>
      </c>
      <c r="DX195" s="44">
        <v>2.25</v>
      </c>
      <c r="DY195" s="44">
        <v>24</v>
      </c>
      <c r="DZ195" s="44">
        <v>2009</v>
      </c>
      <c r="EB195" s="40" t="s">
        <v>312</v>
      </c>
      <c r="EC195" s="40" t="s">
        <v>132</v>
      </c>
      <c r="ED195" s="44">
        <v>9</v>
      </c>
      <c r="EE195" s="44">
        <v>8</v>
      </c>
      <c r="EF195" s="44">
        <v>22</v>
      </c>
      <c r="EG195" s="44">
        <v>2014</v>
      </c>
      <c r="EU195" s="40" t="s">
        <v>329</v>
      </c>
      <c r="EV195" s="40" t="s">
        <v>330</v>
      </c>
      <c r="EW195" s="44">
        <v>0</v>
      </c>
      <c r="EX195" s="44">
        <v>0.88888888888888884</v>
      </c>
      <c r="EY195" s="44">
        <v>27</v>
      </c>
      <c r="EZ195" s="44">
        <v>2013</v>
      </c>
      <c r="FB195" s="40" t="s">
        <v>802</v>
      </c>
      <c r="FC195" s="40" t="s">
        <v>536</v>
      </c>
      <c r="FD195" s="44"/>
      <c r="FE195" s="44">
        <v>16</v>
      </c>
      <c r="FF195" s="44">
        <v>22</v>
      </c>
      <c r="FG195" s="44">
        <v>2019</v>
      </c>
      <c r="FU195" s="274" t="s">
        <v>305</v>
      </c>
      <c r="FV195" s="274" t="s">
        <v>304</v>
      </c>
      <c r="FW195" s="294">
        <v>0</v>
      </c>
      <c r="FX195" s="281">
        <v>6.6666666666666666E-2</v>
      </c>
      <c r="FY195" s="281">
        <v>0</v>
      </c>
      <c r="FZ195" s="281">
        <v>30</v>
      </c>
      <c r="GA195" s="281">
        <v>2014</v>
      </c>
      <c r="GB195" s="281">
        <v>0</v>
      </c>
      <c r="GC195" s="282">
        <v>2</v>
      </c>
      <c r="IR195" s="40" t="s">
        <v>1032</v>
      </c>
      <c r="IS195" s="40" t="s">
        <v>1000</v>
      </c>
      <c r="IT195" s="44">
        <v>0.34090909090909088</v>
      </c>
      <c r="IU195" s="44">
        <v>2.7272727272727271</v>
      </c>
      <c r="IV195" s="44">
        <v>8</v>
      </c>
      <c r="IW195" s="44">
        <v>22</v>
      </c>
      <c r="IX195" s="44">
        <v>1996</v>
      </c>
      <c r="IY195" s="44">
        <v>60</v>
      </c>
      <c r="IZ195" s="44">
        <v>176</v>
      </c>
      <c r="JB195" s="40" t="s">
        <v>1161</v>
      </c>
      <c r="JC195" s="40" t="s">
        <v>1154</v>
      </c>
      <c r="JD195" s="44">
        <v>0.29850746268656714</v>
      </c>
      <c r="JE195" s="44">
        <v>1.9047619047619047</v>
      </c>
      <c r="JF195" s="44">
        <v>6.3809523809523814</v>
      </c>
      <c r="JG195" s="44">
        <v>1992</v>
      </c>
      <c r="JH195" s="44">
        <v>40</v>
      </c>
      <c r="JI195" s="44">
        <v>134</v>
      </c>
      <c r="JL195" s="40" t="s">
        <v>1057</v>
      </c>
      <c r="JM195" s="40" t="s">
        <v>1029</v>
      </c>
      <c r="JN195" s="44">
        <v>0.53846153846153844</v>
      </c>
      <c r="JO195" s="44">
        <v>1.5909090909090908</v>
      </c>
      <c r="JP195" s="44">
        <v>2.9545454545454546</v>
      </c>
      <c r="JQ195" s="44">
        <v>1995</v>
      </c>
      <c r="JR195" s="44">
        <v>22</v>
      </c>
      <c r="JS195" s="44">
        <v>35</v>
      </c>
      <c r="JT195" s="44">
        <v>65</v>
      </c>
    </row>
    <row r="196" spans="1:280" ht="15">
      <c r="A196" s="74" t="s">
        <v>914</v>
      </c>
      <c r="B196" s="74">
        <v>1999</v>
      </c>
      <c r="C196" s="74">
        <v>2001</v>
      </c>
      <c r="D196" s="89" t="str">
        <f t="shared" si="54"/>
        <v>Kyle Knipp, 2001</v>
      </c>
      <c r="E196" s="89" t="str">
        <f t="shared" si="55"/>
        <v>Kyle Knipp, 2001-1999</v>
      </c>
      <c r="F196" s="74">
        <v>20</v>
      </c>
      <c r="G196" s="74">
        <v>2</v>
      </c>
      <c r="H196" s="74">
        <v>7</v>
      </c>
      <c r="I196" s="75">
        <f t="shared" si="42"/>
        <v>0.2857142857142857</v>
      </c>
      <c r="J196" s="74">
        <v>33</v>
      </c>
      <c r="K196" s="74">
        <v>82</v>
      </c>
      <c r="L196" s="75">
        <f t="shared" si="43"/>
        <v>0.40243902439024393</v>
      </c>
      <c r="M196" s="74">
        <v>22</v>
      </c>
      <c r="N196" s="74">
        <v>45</v>
      </c>
      <c r="O196" s="75">
        <f t="shared" si="44"/>
        <v>0.48888888888888887</v>
      </c>
      <c r="P196" s="74">
        <v>94</v>
      </c>
      <c r="Q196" s="74">
        <v>39</v>
      </c>
      <c r="R196" s="74"/>
      <c r="S196" s="74"/>
      <c r="T196" s="74">
        <v>16</v>
      </c>
      <c r="U196" s="74">
        <v>10</v>
      </c>
      <c r="V196" s="74"/>
      <c r="W196" s="74">
        <v>24</v>
      </c>
      <c r="X196" s="74"/>
      <c r="Y196" s="76">
        <f t="shared" si="45"/>
        <v>4.7</v>
      </c>
      <c r="Z196" s="76">
        <f t="shared" si="46"/>
        <v>1.95</v>
      </c>
      <c r="AA196" s="76">
        <f t="shared" si="47"/>
        <v>0</v>
      </c>
      <c r="AB196" s="76">
        <f t="shared" si="48"/>
        <v>0</v>
      </c>
      <c r="AC196" s="76">
        <f t="shared" si="49"/>
        <v>0.8</v>
      </c>
      <c r="AD196" s="76">
        <f t="shared" si="50"/>
        <v>0.5</v>
      </c>
      <c r="AE196" s="76">
        <f t="shared" si="51"/>
        <v>0</v>
      </c>
      <c r="AF196" s="76">
        <f t="shared" si="52"/>
        <v>1.2</v>
      </c>
      <c r="AG196" s="76">
        <f t="shared" si="53"/>
        <v>0</v>
      </c>
      <c r="AH196" s="69">
        <f t="shared" si="56"/>
        <v>0.35</v>
      </c>
      <c r="AI196" s="69">
        <f t="shared" si="57"/>
        <v>2.25</v>
      </c>
      <c r="AJ196" s="70">
        <f t="shared" si="58"/>
        <v>0.39325842696629215</v>
      </c>
      <c r="AK196" s="69">
        <f t="shared" si="59"/>
        <v>4.45</v>
      </c>
      <c r="AM196" s="40" t="s">
        <v>1346</v>
      </c>
      <c r="AN196" s="40" t="s">
        <v>1294</v>
      </c>
      <c r="AO196" s="61">
        <v>2.2083333333333335</v>
      </c>
      <c r="AP196" s="62">
        <v>0.30508474576271188</v>
      </c>
      <c r="AQ196" s="62">
        <v>0.54</v>
      </c>
      <c r="AR196" s="44">
        <v>24</v>
      </c>
      <c r="AS196" s="44">
        <v>2023</v>
      </c>
      <c r="AU196" s="40" t="s">
        <v>1188</v>
      </c>
      <c r="AV196" s="40" t="s">
        <v>1156</v>
      </c>
      <c r="AW196" s="44">
        <v>41</v>
      </c>
      <c r="AX196" s="44">
        <v>0.51851851851851849</v>
      </c>
      <c r="AY196" s="44">
        <v>0.6</v>
      </c>
      <c r="AZ196" s="44">
        <v>20</v>
      </c>
      <c r="BA196" s="44">
        <v>1991</v>
      </c>
      <c r="BP196" s="40" t="s">
        <v>537</v>
      </c>
      <c r="BQ196" s="40" t="s">
        <v>900</v>
      </c>
      <c r="BR196" s="44">
        <v>1.4210526315789473</v>
      </c>
      <c r="BS196" s="44">
        <v>0.47368421052631576</v>
      </c>
      <c r="BT196" s="44">
        <v>0.94736842105263153</v>
      </c>
      <c r="BU196" s="44">
        <v>19</v>
      </c>
      <c r="BV196" s="44">
        <v>2017</v>
      </c>
      <c r="BX196" s="40" t="s">
        <v>742</v>
      </c>
      <c r="BY196" s="40" t="s">
        <v>536</v>
      </c>
      <c r="BZ196" s="44">
        <v>24</v>
      </c>
      <c r="CA196" s="44">
        <v>10</v>
      </c>
      <c r="CB196" s="44">
        <v>14</v>
      </c>
      <c r="CC196" s="44">
        <v>18</v>
      </c>
      <c r="CD196" s="44">
        <v>2018</v>
      </c>
      <c r="CU196" s="40" t="s">
        <v>704</v>
      </c>
      <c r="CV196" s="40" t="s">
        <v>684</v>
      </c>
      <c r="CW196" s="44">
        <v>0.41666666666666669</v>
      </c>
      <c r="CX196" s="44">
        <v>1.3333333333333333</v>
      </c>
      <c r="CY196" s="44">
        <v>12</v>
      </c>
      <c r="CZ196" s="44">
        <v>2014</v>
      </c>
      <c r="DB196" s="40" t="s">
        <v>1232</v>
      </c>
      <c r="DC196" s="40" t="s">
        <v>792</v>
      </c>
      <c r="DD196" s="44">
        <v>7</v>
      </c>
      <c r="DE196" s="44">
        <v>9</v>
      </c>
      <c r="DF196" s="44">
        <v>17</v>
      </c>
      <c r="DG196" s="44">
        <v>2020</v>
      </c>
      <c r="DU196" s="40" t="s">
        <v>924</v>
      </c>
      <c r="DV196" s="40" t="s">
        <v>925</v>
      </c>
      <c r="DW196" s="44">
        <v>0.5</v>
      </c>
      <c r="DX196" s="44">
        <v>0</v>
      </c>
      <c r="DY196" s="44">
        <v>20</v>
      </c>
      <c r="DZ196" s="44">
        <v>1999</v>
      </c>
      <c r="EB196" s="40" t="s">
        <v>980</v>
      </c>
      <c r="EC196" s="40" t="s">
        <v>919</v>
      </c>
      <c r="ED196" s="44">
        <v>9</v>
      </c>
      <c r="EE196" s="44"/>
      <c r="EF196" s="44">
        <v>13</v>
      </c>
      <c r="EG196" s="44">
        <v>1998</v>
      </c>
      <c r="EU196" s="40" t="s">
        <v>1058</v>
      </c>
      <c r="EV196" s="40" t="s">
        <v>1030</v>
      </c>
      <c r="EW196" s="44">
        <v>0</v>
      </c>
      <c r="EX196" s="44">
        <v>0</v>
      </c>
      <c r="EY196" s="44">
        <v>22</v>
      </c>
      <c r="EZ196" s="44">
        <v>1995</v>
      </c>
      <c r="FB196" s="40" t="s">
        <v>935</v>
      </c>
      <c r="FC196" s="40" t="s">
        <v>330</v>
      </c>
      <c r="FD196" s="44"/>
      <c r="FE196" s="44">
        <v>6</v>
      </c>
      <c r="FF196" s="44">
        <v>30</v>
      </c>
      <c r="FG196" s="44">
        <v>2012</v>
      </c>
      <c r="FU196" s="274" t="s">
        <v>347</v>
      </c>
      <c r="FV196" s="274" t="s">
        <v>279</v>
      </c>
      <c r="FW196" s="294">
        <v>0</v>
      </c>
      <c r="FX196" s="281">
        <v>0</v>
      </c>
      <c r="FY196" s="281">
        <v>0</v>
      </c>
      <c r="FZ196" s="281">
        <v>29</v>
      </c>
      <c r="GA196" s="281">
        <v>2014</v>
      </c>
      <c r="GB196" s="281">
        <v>0</v>
      </c>
      <c r="GC196" s="282">
        <v>0</v>
      </c>
      <c r="IR196" s="40" t="s">
        <v>1038</v>
      </c>
      <c r="IS196" s="40" t="s">
        <v>1030</v>
      </c>
      <c r="IT196" s="44">
        <v>0.33500000000000002</v>
      </c>
      <c r="IU196" s="44">
        <v>3.9411764705882355</v>
      </c>
      <c r="IV196" s="44">
        <v>11.764705882352942</v>
      </c>
      <c r="IW196" s="44">
        <v>17</v>
      </c>
      <c r="IX196" s="44">
        <v>1996</v>
      </c>
      <c r="IY196" s="44">
        <v>67</v>
      </c>
      <c r="IZ196" s="44">
        <v>200</v>
      </c>
      <c r="JB196" s="40" t="s">
        <v>1036</v>
      </c>
      <c r="JC196" s="40" t="s">
        <v>1029</v>
      </c>
      <c r="JD196" s="44">
        <v>0.29559748427672955</v>
      </c>
      <c r="JE196" s="44">
        <v>2.2380952380952381</v>
      </c>
      <c r="JF196" s="44">
        <v>7.5714285714285712</v>
      </c>
      <c r="JG196" s="44">
        <v>1996</v>
      </c>
      <c r="JH196" s="44">
        <v>47</v>
      </c>
      <c r="JI196" s="44">
        <v>159</v>
      </c>
      <c r="JL196" s="40" t="s">
        <v>1061</v>
      </c>
      <c r="JM196" s="40" t="s">
        <v>1003</v>
      </c>
      <c r="JN196" s="44">
        <v>0.39726027397260272</v>
      </c>
      <c r="JO196" s="44">
        <v>1.3809523809523809</v>
      </c>
      <c r="JP196" s="44">
        <v>3.4761904761904763</v>
      </c>
      <c r="JQ196" s="44">
        <v>1995</v>
      </c>
      <c r="JR196" s="44">
        <v>21</v>
      </c>
      <c r="JS196" s="44">
        <v>29</v>
      </c>
      <c r="JT196" s="44">
        <v>73</v>
      </c>
    </row>
    <row r="197" spans="1:280" ht="15">
      <c r="A197" s="74" t="s">
        <v>915</v>
      </c>
      <c r="B197" s="74">
        <v>1999</v>
      </c>
      <c r="C197" s="74">
        <v>1999</v>
      </c>
      <c r="D197" s="89" t="str">
        <f t="shared" si="54"/>
        <v>Dave Watt, 1999</v>
      </c>
      <c r="E197" s="89" t="str">
        <f t="shared" si="55"/>
        <v>Dave Watt, 1999-1999</v>
      </c>
      <c r="F197" s="74">
        <v>19</v>
      </c>
      <c r="G197" s="74"/>
      <c r="H197" s="74"/>
      <c r="I197" s="75" t="e">
        <f t="shared" si="42"/>
        <v>#DIV/0!</v>
      </c>
      <c r="J197" s="74">
        <v>148</v>
      </c>
      <c r="K197" s="74">
        <v>304</v>
      </c>
      <c r="L197" s="75">
        <f t="shared" si="43"/>
        <v>0.48684210526315791</v>
      </c>
      <c r="M197" s="74">
        <v>73</v>
      </c>
      <c r="N197" s="74">
        <v>119</v>
      </c>
      <c r="O197" s="75">
        <f t="shared" si="44"/>
        <v>0.61344537815126055</v>
      </c>
      <c r="P197" s="74">
        <v>369</v>
      </c>
      <c r="Q197" s="74">
        <v>90</v>
      </c>
      <c r="R197" s="74"/>
      <c r="S197" s="74"/>
      <c r="T197" s="74">
        <v>12</v>
      </c>
      <c r="U197" s="74">
        <v>32</v>
      </c>
      <c r="V197" s="74"/>
      <c r="W197" s="74">
        <v>55</v>
      </c>
      <c r="X197" s="74"/>
      <c r="Y197" s="76">
        <f t="shared" si="45"/>
        <v>19.421052631578949</v>
      </c>
      <c r="Z197" s="76">
        <f t="shared" si="46"/>
        <v>4.7368421052631575</v>
      </c>
      <c r="AA197" s="76">
        <f t="shared" si="47"/>
        <v>0</v>
      </c>
      <c r="AB197" s="76">
        <f t="shared" si="48"/>
        <v>0</v>
      </c>
      <c r="AC197" s="76">
        <f t="shared" si="49"/>
        <v>0.63157894736842102</v>
      </c>
      <c r="AD197" s="76">
        <f t="shared" si="50"/>
        <v>1.6842105263157894</v>
      </c>
      <c r="AE197" s="76">
        <f t="shared" si="51"/>
        <v>0</v>
      </c>
      <c r="AF197" s="76">
        <f t="shared" si="52"/>
        <v>2.8947368421052633</v>
      </c>
      <c r="AG197" s="76">
        <f t="shared" si="53"/>
        <v>0</v>
      </c>
      <c r="AH197" s="69">
        <f t="shared" si="56"/>
        <v>0</v>
      </c>
      <c r="AI197" s="69">
        <f t="shared" si="57"/>
        <v>6.2631578947368425</v>
      </c>
      <c r="AJ197" s="70">
        <f t="shared" si="58"/>
        <v>0.48684210526315791</v>
      </c>
      <c r="AK197" s="69">
        <f t="shared" si="59"/>
        <v>16</v>
      </c>
      <c r="AM197" s="40" t="s">
        <v>311</v>
      </c>
      <c r="AN197" s="40" t="s">
        <v>251</v>
      </c>
      <c r="AO197" s="61">
        <v>2.1304347826086958</v>
      </c>
      <c r="AP197" s="62">
        <v>0.39285714285714285</v>
      </c>
      <c r="AQ197" s="62">
        <v>0.5714285714285714</v>
      </c>
      <c r="AR197" s="44">
        <v>23</v>
      </c>
      <c r="AS197" s="44">
        <v>2014</v>
      </c>
      <c r="AU197" s="40" t="s">
        <v>1163</v>
      </c>
      <c r="AV197" s="40" t="s">
        <v>1156</v>
      </c>
      <c r="AW197" s="44">
        <v>39</v>
      </c>
      <c r="AX197" s="44">
        <v>0.48571428571428571</v>
      </c>
      <c r="AY197" s="44">
        <v>0.42857142857142855</v>
      </c>
      <c r="AZ197" s="44">
        <v>21</v>
      </c>
      <c r="BA197" s="44">
        <v>1992</v>
      </c>
      <c r="BP197" s="40" t="s">
        <v>289</v>
      </c>
      <c r="BQ197" s="40" t="s">
        <v>251</v>
      </c>
      <c r="BR197" s="44">
        <v>1.4090909090909092</v>
      </c>
      <c r="BS197" s="44">
        <v>0.77272727272727271</v>
      </c>
      <c r="BT197" s="44">
        <v>0.63636363636363635</v>
      </c>
      <c r="BU197" s="44">
        <v>22</v>
      </c>
      <c r="BV197" s="44">
        <v>2015</v>
      </c>
      <c r="BX197" s="40" t="s">
        <v>716</v>
      </c>
      <c r="BY197" s="40" t="s">
        <v>330</v>
      </c>
      <c r="BZ197" s="44">
        <v>23</v>
      </c>
      <c r="CA197" s="44">
        <v>7</v>
      </c>
      <c r="CB197" s="44">
        <v>16</v>
      </c>
      <c r="CC197" s="44">
        <v>10</v>
      </c>
      <c r="CD197" s="44">
        <v>2010</v>
      </c>
      <c r="CU197" s="40" t="s">
        <v>1232</v>
      </c>
      <c r="CV197" s="40" t="s">
        <v>792</v>
      </c>
      <c r="CW197" s="44">
        <v>0.41176470588235292</v>
      </c>
      <c r="CX197" s="44">
        <v>0.52941176470588236</v>
      </c>
      <c r="CY197" s="44">
        <v>17</v>
      </c>
      <c r="CZ197" s="44">
        <v>2020</v>
      </c>
      <c r="DB197" s="40" t="s">
        <v>980</v>
      </c>
      <c r="DC197" s="40" t="s">
        <v>919</v>
      </c>
      <c r="DD197" s="44">
        <v>7</v>
      </c>
      <c r="DE197" s="44">
        <v>3</v>
      </c>
      <c r="DF197" s="44">
        <v>13</v>
      </c>
      <c r="DG197" s="44">
        <v>1998</v>
      </c>
      <c r="DU197" s="40" t="s">
        <v>1302</v>
      </c>
      <c r="DV197" s="40" t="s">
        <v>1294</v>
      </c>
      <c r="DW197" s="44">
        <v>0.5</v>
      </c>
      <c r="DX197" s="44">
        <v>0.3</v>
      </c>
      <c r="DY197" s="44">
        <v>10</v>
      </c>
      <c r="DZ197" s="44">
        <v>2022</v>
      </c>
      <c r="EB197" s="40" t="s">
        <v>486</v>
      </c>
      <c r="EC197" s="40" t="s">
        <v>333</v>
      </c>
      <c r="ED197" s="44">
        <v>9</v>
      </c>
      <c r="EE197" s="44">
        <v>4</v>
      </c>
      <c r="EF197" s="44">
        <v>15</v>
      </c>
      <c r="EG197" s="44">
        <v>2011</v>
      </c>
      <c r="EU197" s="40" t="s">
        <v>332</v>
      </c>
      <c r="EV197" s="40" t="s">
        <v>333</v>
      </c>
      <c r="EW197" s="44">
        <v>0</v>
      </c>
      <c r="EX197" s="44">
        <v>0.86206896551724133</v>
      </c>
      <c r="EY197" s="44">
        <v>29</v>
      </c>
      <c r="EZ197" s="44">
        <v>2013</v>
      </c>
      <c r="FB197" s="40" t="s">
        <v>434</v>
      </c>
      <c r="FC197" s="40" t="s">
        <v>422</v>
      </c>
      <c r="FD197" s="44"/>
      <c r="FE197" s="44"/>
      <c r="FF197" s="44">
        <v>27</v>
      </c>
      <c r="FG197" s="44">
        <v>2006</v>
      </c>
      <c r="FU197" s="274" t="s">
        <v>258</v>
      </c>
      <c r="FV197" s="274" t="s">
        <v>250</v>
      </c>
      <c r="FW197" s="294">
        <v>0</v>
      </c>
      <c r="FX197" s="281">
        <v>7.407407407407407E-2</v>
      </c>
      <c r="FY197" s="281">
        <v>0</v>
      </c>
      <c r="FZ197" s="281">
        <v>27</v>
      </c>
      <c r="GA197" s="281">
        <v>2016</v>
      </c>
      <c r="GB197" s="281">
        <v>0</v>
      </c>
      <c r="GC197" s="282">
        <v>2</v>
      </c>
      <c r="IR197" s="40" t="s">
        <v>805</v>
      </c>
      <c r="IS197" s="40" t="s">
        <v>690</v>
      </c>
      <c r="IT197" s="44">
        <v>0.33333333333333331</v>
      </c>
      <c r="IU197" s="44">
        <v>0.33333333333333331</v>
      </c>
      <c r="IV197" s="44">
        <v>1</v>
      </c>
      <c r="IW197" s="44">
        <v>18</v>
      </c>
      <c r="IX197" s="44">
        <v>2019</v>
      </c>
      <c r="IY197" s="44">
        <v>6</v>
      </c>
      <c r="IZ197" s="44">
        <v>18</v>
      </c>
      <c r="JB197" s="40" t="s">
        <v>309</v>
      </c>
      <c r="JC197" s="40" t="s">
        <v>277</v>
      </c>
      <c r="JD197" s="44">
        <v>0.29411764705882354</v>
      </c>
      <c r="JE197" s="44">
        <v>1.896551724137931</v>
      </c>
      <c r="JF197" s="44">
        <v>6.4482758620689653</v>
      </c>
      <c r="JG197" s="44">
        <v>2014</v>
      </c>
      <c r="JH197" s="44">
        <v>55</v>
      </c>
      <c r="JI197" s="44">
        <v>187</v>
      </c>
      <c r="JL197" s="40" t="s">
        <v>1062</v>
      </c>
      <c r="JM197" s="40" t="s">
        <v>1002</v>
      </c>
      <c r="JN197" s="44">
        <v>0.61111111111111116</v>
      </c>
      <c r="JO197" s="44">
        <v>0.6470588235294118</v>
      </c>
      <c r="JP197" s="44">
        <v>1.0588235294117647</v>
      </c>
      <c r="JQ197" s="44">
        <v>1995</v>
      </c>
      <c r="JR197" s="44">
        <v>17</v>
      </c>
      <c r="JS197" s="44">
        <v>11</v>
      </c>
      <c r="JT197" s="44">
        <v>18</v>
      </c>
    </row>
    <row r="198" spans="1:280" ht="15">
      <c r="A198" s="74" t="s">
        <v>916</v>
      </c>
      <c r="B198" s="74">
        <v>1999</v>
      </c>
      <c r="C198" s="74">
        <v>2001</v>
      </c>
      <c r="D198" s="89" t="str">
        <f t="shared" si="54"/>
        <v>Tyler Abbott, 2001</v>
      </c>
      <c r="E198" s="89" t="str">
        <f t="shared" si="55"/>
        <v>Tyler Abbott, 2001-1999</v>
      </c>
      <c r="F198" s="74">
        <v>3</v>
      </c>
      <c r="G198" s="74">
        <v>1</v>
      </c>
      <c r="H198" s="74">
        <v>1</v>
      </c>
      <c r="I198" s="75">
        <f t="shared" si="42"/>
        <v>1</v>
      </c>
      <c r="J198" s="74"/>
      <c r="K198" s="74"/>
      <c r="L198" s="75" t="e">
        <f t="shared" si="43"/>
        <v>#DIV/0!</v>
      </c>
      <c r="M198" s="74">
        <v>1</v>
      </c>
      <c r="N198" s="74">
        <v>4</v>
      </c>
      <c r="O198" s="75">
        <f t="shared" si="44"/>
        <v>0.25</v>
      </c>
      <c r="P198" s="74">
        <v>3</v>
      </c>
      <c r="Q198" s="74">
        <v>2</v>
      </c>
      <c r="R198" s="74"/>
      <c r="S198" s="74"/>
      <c r="T198" s="74">
        <v>2</v>
      </c>
      <c r="U198" s="74"/>
      <c r="V198" s="74"/>
      <c r="W198" s="74">
        <v>2</v>
      </c>
      <c r="X198" s="74"/>
      <c r="Y198" s="76">
        <f t="shared" si="45"/>
        <v>1</v>
      </c>
      <c r="Z198" s="76">
        <f t="shared" si="46"/>
        <v>0.66666666666666663</v>
      </c>
      <c r="AA198" s="76">
        <f t="shared" si="47"/>
        <v>0</v>
      </c>
      <c r="AB198" s="76">
        <f t="shared" si="48"/>
        <v>0</v>
      </c>
      <c r="AC198" s="76">
        <f t="shared" si="49"/>
        <v>0.66666666666666663</v>
      </c>
      <c r="AD198" s="76">
        <f t="shared" si="50"/>
        <v>0</v>
      </c>
      <c r="AE198" s="76">
        <f t="shared" si="51"/>
        <v>0</v>
      </c>
      <c r="AF198" s="76">
        <f t="shared" si="52"/>
        <v>0.66666666666666663</v>
      </c>
      <c r="AG198" s="76">
        <f t="shared" si="53"/>
        <v>0</v>
      </c>
      <c r="AH198" s="69">
        <f t="shared" si="56"/>
        <v>0.33333333333333331</v>
      </c>
      <c r="AI198" s="69">
        <f t="shared" si="57"/>
        <v>1.3333333333333333</v>
      </c>
      <c r="AJ198" s="70">
        <f t="shared" si="58"/>
        <v>1</v>
      </c>
      <c r="AK198" s="69">
        <f t="shared" si="59"/>
        <v>0.33333333333333331</v>
      </c>
      <c r="AM198" s="40" t="s">
        <v>1265</v>
      </c>
      <c r="AN198" s="40" t="s">
        <v>1266</v>
      </c>
      <c r="AO198" s="61">
        <v>2.0769230769230771</v>
      </c>
      <c r="AP198" s="62">
        <v>0.39285714285714285</v>
      </c>
      <c r="AQ198" s="62">
        <v>0.5714285714285714</v>
      </c>
      <c r="AR198" s="44">
        <v>13</v>
      </c>
      <c r="AS198" s="44">
        <v>2021</v>
      </c>
      <c r="AU198" s="40" t="s">
        <v>482</v>
      </c>
      <c r="AV198" s="40" t="s">
        <v>470</v>
      </c>
      <c r="AW198" s="44">
        <v>37</v>
      </c>
      <c r="AX198" s="44">
        <v>0.20588235294117646</v>
      </c>
      <c r="AY198" s="44">
        <v>0.4</v>
      </c>
      <c r="AZ198" s="44">
        <v>11</v>
      </c>
      <c r="BA198" s="44">
        <v>2008</v>
      </c>
      <c r="BP198" s="40" t="s">
        <v>311</v>
      </c>
      <c r="BQ198" s="40" t="s">
        <v>251</v>
      </c>
      <c r="BR198" s="44">
        <v>1.3913043478260869</v>
      </c>
      <c r="BS198" s="44">
        <v>0.43478260869565216</v>
      </c>
      <c r="BT198" s="44">
        <v>0.95652173913043481</v>
      </c>
      <c r="BU198" s="44">
        <v>23</v>
      </c>
      <c r="BV198" s="44">
        <v>2014</v>
      </c>
      <c r="BX198" s="40" t="s">
        <v>1013</v>
      </c>
      <c r="BY198" s="40" t="s">
        <v>998</v>
      </c>
      <c r="BZ198" s="44">
        <v>22</v>
      </c>
      <c r="CA198" s="44">
        <v>7</v>
      </c>
      <c r="CB198" s="44">
        <v>15</v>
      </c>
      <c r="CC198" s="44">
        <v>15</v>
      </c>
      <c r="CD198" s="44">
        <v>1997</v>
      </c>
      <c r="CU198" s="40" t="s">
        <v>1102</v>
      </c>
      <c r="CV198" s="40" t="s">
        <v>1097</v>
      </c>
      <c r="CW198" s="44">
        <v>0.40909090909090912</v>
      </c>
      <c r="CX198" s="44">
        <v>1.5</v>
      </c>
      <c r="CY198" s="44">
        <v>22</v>
      </c>
      <c r="CZ198" s="44">
        <v>1994</v>
      </c>
      <c r="DB198" s="40" t="s">
        <v>1135</v>
      </c>
      <c r="DC198" s="40" t="s">
        <v>1127</v>
      </c>
      <c r="DD198" s="44">
        <v>7</v>
      </c>
      <c r="DE198" s="44">
        <v>26</v>
      </c>
      <c r="DF198" s="44">
        <v>22</v>
      </c>
      <c r="DG198" s="44">
        <v>1993</v>
      </c>
      <c r="DU198" s="40" t="s">
        <v>1162</v>
      </c>
      <c r="DV198" s="40" t="s">
        <v>1095</v>
      </c>
      <c r="DW198" s="44">
        <v>0.5</v>
      </c>
      <c r="DX198" s="44">
        <v>0</v>
      </c>
      <c r="DY198" s="44">
        <v>18</v>
      </c>
      <c r="DZ198" s="44">
        <v>1992</v>
      </c>
      <c r="EB198" s="40" t="s">
        <v>1162</v>
      </c>
      <c r="EC198" s="40" t="s">
        <v>1095</v>
      </c>
      <c r="ED198" s="44">
        <v>9</v>
      </c>
      <c r="EE198" s="44"/>
      <c r="EF198" s="44">
        <v>18</v>
      </c>
      <c r="EG198" s="44">
        <v>1992</v>
      </c>
      <c r="EU198" s="40" t="s">
        <v>1059</v>
      </c>
      <c r="EV198" s="40" t="s">
        <v>1060</v>
      </c>
      <c r="EW198" s="44">
        <v>0</v>
      </c>
      <c r="EX198" s="44">
        <v>0</v>
      </c>
      <c r="EY198" s="44">
        <v>22</v>
      </c>
      <c r="EZ198" s="44">
        <v>1995</v>
      </c>
      <c r="FB198" s="40" t="s">
        <v>1059</v>
      </c>
      <c r="FC198" s="40" t="s">
        <v>1060</v>
      </c>
      <c r="FD198" s="44"/>
      <c r="FE198" s="44"/>
      <c r="FF198" s="44">
        <v>22</v>
      </c>
      <c r="FG198" s="44">
        <v>1995</v>
      </c>
      <c r="FU198" s="274" t="s">
        <v>291</v>
      </c>
      <c r="FV198" s="274" t="s">
        <v>252</v>
      </c>
      <c r="FW198" s="294">
        <v>0</v>
      </c>
      <c r="FX198" s="281">
        <v>6.6666666666666666E-2</v>
      </c>
      <c r="FY198" s="281">
        <v>0</v>
      </c>
      <c r="FZ198" s="281">
        <v>15</v>
      </c>
      <c r="GA198" s="281">
        <v>2015</v>
      </c>
      <c r="GB198" s="281">
        <v>0</v>
      </c>
      <c r="GC198" s="282">
        <v>1</v>
      </c>
      <c r="IR198" s="40" t="s">
        <v>491</v>
      </c>
      <c r="IS198" s="40" t="s">
        <v>473</v>
      </c>
      <c r="IT198" s="44">
        <v>0.33333333333333331</v>
      </c>
      <c r="IU198" s="44">
        <v>0.41666666666666669</v>
      </c>
      <c r="IV198" s="44">
        <v>1.25</v>
      </c>
      <c r="IW198" s="44">
        <v>12</v>
      </c>
      <c r="IX198" s="44">
        <v>2010</v>
      </c>
      <c r="IY198" s="44">
        <v>5</v>
      </c>
      <c r="IZ198" s="44">
        <v>15</v>
      </c>
      <c r="JB198" s="40" t="s">
        <v>310</v>
      </c>
      <c r="JC198" s="40" t="s">
        <v>250</v>
      </c>
      <c r="JD198" s="44">
        <v>0.29166666666666669</v>
      </c>
      <c r="JE198" s="44">
        <v>1.1666666666666667</v>
      </c>
      <c r="JF198" s="44">
        <v>4</v>
      </c>
      <c r="JG198" s="44">
        <v>2014</v>
      </c>
      <c r="JH198" s="44">
        <v>35</v>
      </c>
      <c r="JI198" s="44">
        <v>120</v>
      </c>
      <c r="JL198" s="40" t="s">
        <v>1058</v>
      </c>
      <c r="JM198" s="40" t="s">
        <v>1030</v>
      </c>
      <c r="JN198" s="44">
        <v>0.48333333333333334</v>
      </c>
      <c r="JO198" s="44">
        <v>2.6363636363636362</v>
      </c>
      <c r="JP198" s="44">
        <v>5.4545454545454541</v>
      </c>
      <c r="JQ198" s="44">
        <v>1995</v>
      </c>
      <c r="JR198" s="44">
        <v>22</v>
      </c>
      <c r="JS198" s="44">
        <v>58</v>
      </c>
      <c r="JT198" s="44">
        <v>120</v>
      </c>
    </row>
    <row r="199" spans="1:280" ht="15">
      <c r="A199" s="74" t="s">
        <v>949</v>
      </c>
      <c r="B199" s="74">
        <v>1999</v>
      </c>
      <c r="C199" s="74">
        <v>2000</v>
      </c>
      <c r="D199" s="89" t="str">
        <f t="shared" si="54"/>
        <v>Pat Schmoker, 2000</v>
      </c>
      <c r="E199" s="89" t="str">
        <f t="shared" si="55"/>
        <v>Pat Schmoker, 2000-1999</v>
      </c>
      <c r="F199" s="74">
        <v>1</v>
      </c>
      <c r="G199" s="74"/>
      <c r="H199" s="74">
        <v>1</v>
      </c>
      <c r="I199" s="75">
        <f t="shared" si="42"/>
        <v>0</v>
      </c>
      <c r="J199" s="74"/>
      <c r="K199" s="74"/>
      <c r="L199" s="75" t="e">
        <f t="shared" si="43"/>
        <v>#DIV/0!</v>
      </c>
      <c r="M199" s="74"/>
      <c r="N199" s="74"/>
      <c r="O199" s="75" t="e">
        <f t="shared" si="44"/>
        <v>#DIV/0!</v>
      </c>
      <c r="P199" s="74"/>
      <c r="Q199" s="74"/>
      <c r="R199" s="74"/>
      <c r="S199" s="74"/>
      <c r="T199" s="74"/>
      <c r="U199" s="74"/>
      <c r="V199" s="74"/>
      <c r="W199" s="74"/>
      <c r="X199" s="74"/>
      <c r="Y199" s="76">
        <f t="shared" si="45"/>
        <v>0</v>
      </c>
      <c r="Z199" s="76">
        <f t="shared" si="46"/>
        <v>0</v>
      </c>
      <c r="AA199" s="76">
        <f t="shared" si="47"/>
        <v>0</v>
      </c>
      <c r="AB199" s="76">
        <f t="shared" si="48"/>
        <v>0</v>
      </c>
      <c r="AC199" s="76">
        <f t="shared" si="49"/>
        <v>0</v>
      </c>
      <c r="AD199" s="76">
        <f t="shared" si="50"/>
        <v>0</v>
      </c>
      <c r="AE199" s="76">
        <f t="shared" si="51"/>
        <v>0</v>
      </c>
      <c r="AF199" s="76">
        <f t="shared" si="52"/>
        <v>0</v>
      </c>
      <c r="AG199" s="76">
        <f t="shared" si="53"/>
        <v>0</v>
      </c>
      <c r="AH199" s="69">
        <f t="shared" si="56"/>
        <v>1</v>
      </c>
      <c r="AI199" s="69">
        <f t="shared" si="57"/>
        <v>0</v>
      </c>
      <c r="AJ199" s="70">
        <f t="shared" si="58"/>
        <v>0</v>
      </c>
      <c r="AK199" s="69">
        <f t="shared" si="59"/>
        <v>1</v>
      </c>
      <c r="AM199" s="40" t="s">
        <v>1232</v>
      </c>
      <c r="AN199" s="40" t="s">
        <v>792</v>
      </c>
      <c r="AO199" s="61">
        <v>2.0588235294117645</v>
      </c>
      <c r="AP199" s="62">
        <v>0.37209302325581395</v>
      </c>
      <c r="AQ199" s="62">
        <v>0.33333333333333331</v>
      </c>
      <c r="AR199" s="44">
        <v>17</v>
      </c>
      <c r="AS199" s="44">
        <v>2020</v>
      </c>
      <c r="AU199" s="40" t="s">
        <v>1263</v>
      </c>
      <c r="AV199" s="40" t="s">
        <v>1264</v>
      </c>
      <c r="AW199" s="44">
        <v>37</v>
      </c>
      <c r="AX199" s="44">
        <v>0.38095238095238093</v>
      </c>
      <c r="AY199" s="44">
        <v>0.75</v>
      </c>
      <c r="AZ199" s="44">
        <v>13</v>
      </c>
      <c r="BA199" s="44">
        <v>2021</v>
      </c>
      <c r="BP199" s="40" t="s">
        <v>1297</v>
      </c>
      <c r="BQ199" s="40" t="s">
        <v>1293</v>
      </c>
      <c r="BR199" s="44">
        <v>1.3846153846153846</v>
      </c>
      <c r="BS199" s="44">
        <v>0.42307692307692307</v>
      </c>
      <c r="BT199" s="44">
        <v>0.96153846153846156</v>
      </c>
      <c r="BU199" s="44">
        <v>26</v>
      </c>
      <c r="BV199" s="44">
        <v>2022</v>
      </c>
      <c r="BX199" s="40" t="s">
        <v>1065</v>
      </c>
      <c r="BY199" s="40" t="s">
        <v>964</v>
      </c>
      <c r="BZ199" s="44">
        <v>22</v>
      </c>
      <c r="CA199" s="44">
        <v>4</v>
      </c>
      <c r="CB199" s="44">
        <v>18</v>
      </c>
      <c r="CC199" s="44">
        <v>14</v>
      </c>
      <c r="CD199" s="44">
        <v>1995</v>
      </c>
      <c r="CU199" s="40" t="s">
        <v>1105</v>
      </c>
      <c r="CV199" s="40" t="s">
        <v>1060</v>
      </c>
      <c r="CW199" s="44">
        <v>0.4</v>
      </c>
      <c r="CX199" s="44">
        <v>0.7</v>
      </c>
      <c r="CY199" s="44">
        <v>20</v>
      </c>
      <c r="CZ199" s="44">
        <v>1994</v>
      </c>
      <c r="DB199" s="40" t="s">
        <v>538</v>
      </c>
      <c r="DC199" s="40" t="s">
        <v>539</v>
      </c>
      <c r="DD199" s="44">
        <v>6</v>
      </c>
      <c r="DE199" s="44">
        <v>9</v>
      </c>
      <c r="DF199" s="44">
        <v>15</v>
      </c>
      <c r="DG199" s="44">
        <v>2017</v>
      </c>
      <c r="DU199" s="40" t="s">
        <v>1066</v>
      </c>
      <c r="DV199" s="40" t="s">
        <v>1067</v>
      </c>
      <c r="DW199" s="44">
        <v>0.5</v>
      </c>
      <c r="DX199" s="44">
        <v>0</v>
      </c>
      <c r="DY199" s="44">
        <v>12</v>
      </c>
      <c r="DZ199" s="44">
        <v>1995</v>
      </c>
      <c r="EB199" s="40" t="s">
        <v>1231</v>
      </c>
      <c r="EC199" s="40" t="s">
        <v>793</v>
      </c>
      <c r="ED199" s="44">
        <v>9</v>
      </c>
      <c r="EE199" s="44">
        <v>5</v>
      </c>
      <c r="EF199" s="44">
        <v>19</v>
      </c>
      <c r="EG199" s="44">
        <v>2020</v>
      </c>
      <c r="EU199" s="40" t="s">
        <v>802</v>
      </c>
      <c r="EV199" s="40" t="s">
        <v>536</v>
      </c>
      <c r="EW199" s="44">
        <v>0</v>
      </c>
      <c r="EX199" s="44">
        <v>0.72727272727272729</v>
      </c>
      <c r="EY199" s="44">
        <v>22</v>
      </c>
      <c r="EZ199" s="44">
        <v>2019</v>
      </c>
      <c r="FB199" s="40" t="s">
        <v>1356</v>
      </c>
      <c r="FC199" s="40" t="s">
        <v>1357</v>
      </c>
      <c r="FD199" s="44"/>
      <c r="FE199" s="44">
        <v>4</v>
      </c>
      <c r="FF199" s="44">
        <v>12</v>
      </c>
      <c r="FG199" s="44">
        <v>2023</v>
      </c>
      <c r="FU199" s="274" t="s">
        <v>935</v>
      </c>
      <c r="FV199" s="274" t="s">
        <v>330</v>
      </c>
      <c r="FW199" s="294">
        <v>0</v>
      </c>
      <c r="FX199" s="281">
        <v>6.6666666666666666E-2</v>
      </c>
      <c r="FY199" s="281">
        <v>0</v>
      </c>
      <c r="FZ199" s="281">
        <v>30</v>
      </c>
      <c r="GA199" s="281">
        <v>2012</v>
      </c>
      <c r="GB199" s="281"/>
      <c r="GC199" s="282">
        <v>2</v>
      </c>
      <c r="IR199" s="40" t="s">
        <v>940</v>
      </c>
      <c r="IS199" s="40" t="s">
        <v>941</v>
      </c>
      <c r="IT199" s="44">
        <v>0.33333333333333331</v>
      </c>
      <c r="IU199" s="44">
        <v>0.1</v>
      </c>
      <c r="IV199" s="44">
        <v>0.3</v>
      </c>
      <c r="IW199" s="44">
        <v>10</v>
      </c>
      <c r="IX199" s="44">
        <v>1999</v>
      </c>
      <c r="IY199" s="44">
        <v>1</v>
      </c>
      <c r="IZ199" s="44">
        <v>3</v>
      </c>
      <c r="JB199" s="40" t="s">
        <v>1347</v>
      </c>
      <c r="JC199" s="40" t="s">
        <v>1348</v>
      </c>
      <c r="JD199" s="44">
        <v>0.29166666666666669</v>
      </c>
      <c r="JE199" s="44">
        <v>0.3888888888888889</v>
      </c>
      <c r="JF199" s="44">
        <v>1.3333333333333333</v>
      </c>
      <c r="JG199" s="44">
        <v>2023</v>
      </c>
      <c r="JH199" s="44">
        <v>7</v>
      </c>
      <c r="JI199" s="44">
        <v>24</v>
      </c>
      <c r="JL199" s="40" t="s">
        <v>1065</v>
      </c>
      <c r="JM199" s="40" t="s">
        <v>964</v>
      </c>
      <c r="JN199" s="44">
        <v>0.9</v>
      </c>
      <c r="JO199" s="44">
        <v>0.6428571428571429</v>
      </c>
      <c r="JP199" s="44">
        <v>0.7142857142857143</v>
      </c>
      <c r="JQ199" s="44">
        <v>1995</v>
      </c>
      <c r="JR199" s="44">
        <v>14</v>
      </c>
      <c r="JS199" s="44">
        <v>9</v>
      </c>
      <c r="JT199" s="44">
        <v>10</v>
      </c>
    </row>
    <row r="200" spans="1:280" ht="15">
      <c r="A200" s="74" t="s">
        <v>950</v>
      </c>
      <c r="B200" s="74">
        <v>1999</v>
      </c>
      <c r="C200" s="74">
        <v>2001</v>
      </c>
      <c r="D200" s="89" t="str">
        <f t="shared" si="54"/>
        <v>Ryan Davies, 2001</v>
      </c>
      <c r="E200" s="89" t="str">
        <f t="shared" si="55"/>
        <v>Ryan Davies, 2001-1999</v>
      </c>
      <c r="F200" s="74">
        <v>1</v>
      </c>
      <c r="G200" s="74"/>
      <c r="H200" s="74">
        <v>1</v>
      </c>
      <c r="I200" s="75">
        <f t="shared" si="42"/>
        <v>0</v>
      </c>
      <c r="J200" s="74"/>
      <c r="K200" s="74"/>
      <c r="L200" s="75" t="e">
        <f t="shared" si="43"/>
        <v>#DIV/0!</v>
      </c>
      <c r="M200" s="74"/>
      <c r="N200" s="74"/>
      <c r="O200" s="75" t="e">
        <f t="shared" si="44"/>
        <v>#DIV/0!</v>
      </c>
      <c r="P200" s="74"/>
      <c r="Q200" s="74"/>
      <c r="R200" s="74"/>
      <c r="S200" s="74"/>
      <c r="T200" s="74"/>
      <c r="U200" s="74"/>
      <c r="V200" s="74"/>
      <c r="W200" s="74"/>
      <c r="X200" s="74"/>
      <c r="Y200" s="76">
        <f t="shared" si="45"/>
        <v>0</v>
      </c>
      <c r="Z200" s="76">
        <f t="shared" si="46"/>
        <v>0</v>
      </c>
      <c r="AA200" s="76">
        <f t="shared" si="47"/>
        <v>0</v>
      </c>
      <c r="AB200" s="76">
        <f t="shared" si="48"/>
        <v>0</v>
      </c>
      <c r="AC200" s="76">
        <f t="shared" si="49"/>
        <v>0</v>
      </c>
      <c r="AD200" s="76">
        <f t="shared" si="50"/>
        <v>0</v>
      </c>
      <c r="AE200" s="76">
        <f t="shared" si="51"/>
        <v>0</v>
      </c>
      <c r="AF200" s="76">
        <f t="shared" si="52"/>
        <v>0</v>
      </c>
      <c r="AG200" s="76">
        <f t="shared" si="53"/>
        <v>0</v>
      </c>
      <c r="AH200" s="69">
        <f t="shared" si="56"/>
        <v>1</v>
      </c>
      <c r="AI200" s="69">
        <f t="shared" si="57"/>
        <v>0</v>
      </c>
      <c r="AJ200" s="70">
        <f t="shared" si="58"/>
        <v>0</v>
      </c>
      <c r="AK200" s="69">
        <f t="shared" si="59"/>
        <v>1</v>
      </c>
      <c r="AM200" s="40" t="s">
        <v>1188</v>
      </c>
      <c r="AN200" s="40" t="s">
        <v>1156</v>
      </c>
      <c r="AO200" s="61">
        <v>2.0499999999999998</v>
      </c>
      <c r="AP200" s="62">
        <v>0.51851851851851849</v>
      </c>
      <c r="AQ200" s="62">
        <v>0.6</v>
      </c>
      <c r="AR200" s="44">
        <v>20</v>
      </c>
      <c r="AS200" s="44">
        <v>1991</v>
      </c>
      <c r="AU200" s="40" t="s">
        <v>1231</v>
      </c>
      <c r="AV200" s="40" t="s">
        <v>793</v>
      </c>
      <c r="AW200" s="44">
        <v>37</v>
      </c>
      <c r="AX200" s="44">
        <v>0.47222222222222221</v>
      </c>
      <c r="AY200" s="44">
        <v>0.4</v>
      </c>
      <c r="AZ200" s="44">
        <v>19</v>
      </c>
      <c r="BA200" s="44">
        <v>2020</v>
      </c>
      <c r="BP200" s="40" t="s">
        <v>1265</v>
      </c>
      <c r="BQ200" s="40" t="s">
        <v>1266</v>
      </c>
      <c r="BR200" s="44">
        <v>1.3846153846153846</v>
      </c>
      <c r="BS200" s="44">
        <v>0.53846153846153844</v>
      </c>
      <c r="BT200" s="44">
        <v>0.84615384615384615</v>
      </c>
      <c r="BU200" s="44">
        <v>13</v>
      </c>
      <c r="BV200" s="44">
        <v>2021</v>
      </c>
      <c r="BX200" s="40" t="s">
        <v>541</v>
      </c>
      <c r="BY200" s="40" t="s">
        <v>134</v>
      </c>
      <c r="BZ200" s="44">
        <v>22</v>
      </c>
      <c r="CA200" s="44">
        <v>7</v>
      </c>
      <c r="CB200" s="44">
        <v>15</v>
      </c>
      <c r="CC200" s="44">
        <v>20</v>
      </c>
      <c r="CD200" s="44">
        <v>2017</v>
      </c>
      <c r="CU200" s="40" t="s">
        <v>538</v>
      </c>
      <c r="CV200" s="40" t="s">
        <v>539</v>
      </c>
      <c r="CW200" s="44">
        <v>0.4</v>
      </c>
      <c r="CX200" s="44">
        <v>0.6</v>
      </c>
      <c r="CY200" s="44">
        <v>15</v>
      </c>
      <c r="CZ200" s="44">
        <v>2017</v>
      </c>
      <c r="DB200" s="40" t="s">
        <v>480</v>
      </c>
      <c r="DC200" s="40" t="s">
        <v>465</v>
      </c>
      <c r="DD200" s="44">
        <v>6</v>
      </c>
      <c r="DE200" s="44">
        <v>33</v>
      </c>
      <c r="DF200" s="44">
        <v>15</v>
      </c>
      <c r="DG200" s="44">
        <v>2011</v>
      </c>
      <c r="DU200" s="40" t="s">
        <v>1231</v>
      </c>
      <c r="DV200" s="40" t="s">
        <v>793</v>
      </c>
      <c r="DW200" s="44">
        <v>0.47368421052631576</v>
      </c>
      <c r="DX200" s="44">
        <v>0.26315789473684209</v>
      </c>
      <c r="DY200" s="44">
        <v>19</v>
      </c>
      <c r="DZ200" s="44">
        <v>2020</v>
      </c>
      <c r="EB200" s="40" t="s">
        <v>716</v>
      </c>
      <c r="EC200" s="40" t="s">
        <v>330</v>
      </c>
      <c r="ED200" s="44">
        <v>8</v>
      </c>
      <c r="EE200" s="44">
        <v>8</v>
      </c>
      <c r="EF200" s="44">
        <v>10</v>
      </c>
      <c r="EG200" s="44">
        <v>2010</v>
      </c>
      <c r="EU200" s="40" t="s">
        <v>1063</v>
      </c>
      <c r="EV200" s="40" t="s">
        <v>997</v>
      </c>
      <c r="EW200" s="44">
        <v>0</v>
      </c>
      <c r="EX200" s="44">
        <v>0</v>
      </c>
      <c r="EY200" s="44">
        <v>22</v>
      </c>
      <c r="EZ200" s="44">
        <v>1995</v>
      </c>
      <c r="FB200" s="40" t="s">
        <v>1063</v>
      </c>
      <c r="FC200" s="40" t="s">
        <v>997</v>
      </c>
      <c r="FD200" s="44"/>
      <c r="FE200" s="44"/>
      <c r="FF200" s="44">
        <v>22</v>
      </c>
      <c r="FG200" s="44">
        <v>1995</v>
      </c>
      <c r="FU200" s="274" t="s">
        <v>254</v>
      </c>
      <c r="FV200" s="274" t="s">
        <v>132</v>
      </c>
      <c r="FW200" s="294">
        <v>0</v>
      </c>
      <c r="FX200" s="281">
        <v>3.7037037037037035E-2</v>
      </c>
      <c r="FY200" s="281">
        <v>0</v>
      </c>
      <c r="FZ200" s="281">
        <v>27</v>
      </c>
      <c r="GA200" s="281">
        <v>2016</v>
      </c>
      <c r="GB200" s="281">
        <v>0</v>
      </c>
      <c r="GC200" s="282">
        <v>1</v>
      </c>
      <c r="IR200" s="40" t="s">
        <v>1300</v>
      </c>
      <c r="IS200" s="40" t="s">
        <v>1268</v>
      </c>
      <c r="IT200" s="44">
        <v>0.33333333333333331</v>
      </c>
      <c r="IU200" s="44">
        <v>0.42105263157894735</v>
      </c>
      <c r="IV200" s="44">
        <v>1.263157894736842</v>
      </c>
      <c r="IW200" s="44">
        <v>19</v>
      </c>
      <c r="IX200" s="44">
        <v>2022</v>
      </c>
      <c r="IY200" s="44">
        <v>8</v>
      </c>
      <c r="IZ200" s="44">
        <v>24</v>
      </c>
      <c r="JB200" s="40" t="s">
        <v>289</v>
      </c>
      <c r="JC200" s="40" t="s">
        <v>251</v>
      </c>
      <c r="JD200" s="44">
        <v>0.28947368421052633</v>
      </c>
      <c r="JE200" s="44">
        <v>0.5</v>
      </c>
      <c r="JF200" s="44">
        <v>1.7272727272727273</v>
      </c>
      <c r="JG200" s="44">
        <v>2015</v>
      </c>
      <c r="JH200" s="44">
        <v>11</v>
      </c>
      <c r="JI200" s="44">
        <v>38</v>
      </c>
      <c r="JL200" s="40" t="s">
        <v>1059</v>
      </c>
      <c r="JM200" s="40" t="s">
        <v>1060</v>
      </c>
      <c r="JN200" s="44">
        <v>0.41379310344827586</v>
      </c>
      <c r="JO200" s="44">
        <v>1.0909090909090908</v>
      </c>
      <c r="JP200" s="44">
        <v>2.6363636363636362</v>
      </c>
      <c r="JQ200" s="44">
        <v>1995</v>
      </c>
      <c r="JR200" s="44">
        <v>22</v>
      </c>
      <c r="JS200" s="44">
        <v>24</v>
      </c>
      <c r="JT200" s="44">
        <v>58</v>
      </c>
    </row>
    <row r="201" spans="1:280" ht="15">
      <c r="A201" s="74" t="s">
        <v>905</v>
      </c>
      <c r="B201" s="74">
        <v>1998</v>
      </c>
      <c r="C201" s="74">
        <v>1999</v>
      </c>
      <c r="D201" s="89" t="str">
        <f t="shared" si="54"/>
        <v>Brett Bruce, 1999</v>
      </c>
      <c r="E201" s="89" t="str">
        <f t="shared" si="55"/>
        <v>Brett Bruce, 1999-1998</v>
      </c>
      <c r="F201" s="74">
        <v>22</v>
      </c>
      <c r="G201" s="74">
        <v>4</v>
      </c>
      <c r="H201" s="74">
        <v>8</v>
      </c>
      <c r="I201" s="75">
        <f t="shared" si="42"/>
        <v>0.5</v>
      </c>
      <c r="J201" s="74">
        <v>17</v>
      </c>
      <c r="K201" s="74">
        <v>46</v>
      </c>
      <c r="L201" s="75">
        <f t="shared" si="43"/>
        <v>0.36956521739130432</v>
      </c>
      <c r="M201" s="74">
        <v>8</v>
      </c>
      <c r="N201" s="74">
        <v>25</v>
      </c>
      <c r="O201" s="75">
        <f t="shared" si="44"/>
        <v>0.32</v>
      </c>
      <c r="P201" s="74">
        <v>54</v>
      </c>
      <c r="Q201" s="74">
        <v>29</v>
      </c>
      <c r="R201" s="74">
        <v>34</v>
      </c>
      <c r="S201" s="74">
        <v>34</v>
      </c>
      <c r="T201" s="74">
        <v>42</v>
      </c>
      <c r="U201" s="74">
        <v>24</v>
      </c>
      <c r="V201" s="74"/>
      <c r="W201" s="74">
        <v>36</v>
      </c>
      <c r="X201" s="74"/>
      <c r="Y201" s="76">
        <f t="shared" si="45"/>
        <v>2.4545454545454546</v>
      </c>
      <c r="Z201" s="76">
        <f t="shared" si="46"/>
        <v>1.3181818181818181</v>
      </c>
      <c r="AA201" s="76">
        <f t="shared" si="47"/>
        <v>1.5454545454545454</v>
      </c>
      <c r="AB201" s="76">
        <f t="shared" si="48"/>
        <v>1.5454545454545454</v>
      </c>
      <c r="AC201" s="76">
        <f t="shared" si="49"/>
        <v>1.9090909090909092</v>
      </c>
      <c r="AD201" s="76">
        <f t="shared" si="50"/>
        <v>1.0909090909090908</v>
      </c>
      <c r="AE201" s="76">
        <f t="shared" si="51"/>
        <v>0</v>
      </c>
      <c r="AF201" s="76">
        <f t="shared" si="52"/>
        <v>1.6363636363636365</v>
      </c>
      <c r="AG201" s="76">
        <f t="shared" si="53"/>
        <v>0</v>
      </c>
      <c r="AH201" s="69">
        <f t="shared" si="56"/>
        <v>0.36363636363636365</v>
      </c>
      <c r="AI201" s="69">
        <f t="shared" si="57"/>
        <v>1.1363636363636365</v>
      </c>
      <c r="AJ201" s="70">
        <f t="shared" si="58"/>
        <v>0.3888888888888889</v>
      </c>
      <c r="AK201" s="69">
        <f t="shared" si="59"/>
        <v>2.4545454545454546</v>
      </c>
      <c r="AM201" s="40" t="s">
        <v>1261</v>
      </c>
      <c r="AN201" s="40" t="s">
        <v>1262</v>
      </c>
      <c r="AO201" s="61">
        <v>2</v>
      </c>
      <c r="AP201" s="62">
        <v>0.55000000000000004</v>
      </c>
      <c r="AQ201" s="62">
        <v>0</v>
      </c>
      <c r="AR201" s="44">
        <v>11</v>
      </c>
      <c r="AS201" s="44">
        <v>2021</v>
      </c>
      <c r="AU201" s="40" t="s">
        <v>1065</v>
      </c>
      <c r="AV201" s="40" t="s">
        <v>964</v>
      </c>
      <c r="AW201" s="44">
        <v>35</v>
      </c>
      <c r="AX201" s="44">
        <v>0.36363636363636365</v>
      </c>
      <c r="AY201" s="44">
        <v>0.9</v>
      </c>
      <c r="AZ201" s="44">
        <v>14</v>
      </c>
      <c r="BA201" s="44">
        <v>1995</v>
      </c>
      <c r="BP201" s="40" t="s">
        <v>481</v>
      </c>
      <c r="BQ201" s="40" t="s">
        <v>464</v>
      </c>
      <c r="BR201" s="44">
        <v>1.36</v>
      </c>
      <c r="BS201" s="44">
        <v>0.2</v>
      </c>
      <c r="BT201" s="44">
        <v>1.1599999999999999</v>
      </c>
      <c r="BU201" s="44">
        <v>25</v>
      </c>
      <c r="BV201" s="44">
        <v>2008</v>
      </c>
      <c r="BX201" s="40" t="s">
        <v>263</v>
      </c>
      <c r="BY201" s="40" t="s">
        <v>252</v>
      </c>
      <c r="BZ201" s="44">
        <v>22</v>
      </c>
      <c r="CA201" s="44">
        <v>12</v>
      </c>
      <c r="CB201" s="44">
        <v>10</v>
      </c>
      <c r="CC201" s="44">
        <v>18</v>
      </c>
      <c r="CD201" s="44">
        <v>2016</v>
      </c>
      <c r="CU201" s="40" t="s">
        <v>1165</v>
      </c>
      <c r="CV201" s="40" t="s">
        <v>1098</v>
      </c>
      <c r="CW201" s="44">
        <v>0.4</v>
      </c>
      <c r="CX201" s="44">
        <v>0.5</v>
      </c>
      <c r="CY201" s="44">
        <v>10</v>
      </c>
      <c r="CZ201" s="44">
        <v>1992</v>
      </c>
      <c r="DB201" s="40" t="s">
        <v>755</v>
      </c>
      <c r="DC201" s="40" t="s">
        <v>545</v>
      </c>
      <c r="DD201" s="44">
        <v>6</v>
      </c>
      <c r="DE201" s="44">
        <v>6</v>
      </c>
      <c r="DF201" s="44">
        <v>16</v>
      </c>
      <c r="DG201" s="44">
        <v>2018</v>
      </c>
      <c r="DU201" s="40" t="s">
        <v>1135</v>
      </c>
      <c r="DV201" s="40" t="s">
        <v>1127</v>
      </c>
      <c r="DW201" s="44">
        <v>0.45454545454545453</v>
      </c>
      <c r="DX201" s="44">
        <v>0</v>
      </c>
      <c r="DY201" s="44">
        <v>22</v>
      </c>
      <c r="DZ201" s="44">
        <v>1993</v>
      </c>
      <c r="EB201" s="40" t="s">
        <v>1301</v>
      </c>
      <c r="EC201" s="40" t="s">
        <v>1235</v>
      </c>
      <c r="ED201" s="44">
        <v>8</v>
      </c>
      <c r="EE201" s="44">
        <v>5</v>
      </c>
      <c r="EF201" s="44">
        <v>19</v>
      </c>
      <c r="EG201" s="44">
        <v>2022</v>
      </c>
      <c r="EU201" s="40" t="s">
        <v>431</v>
      </c>
      <c r="EV201" s="40" t="s">
        <v>423</v>
      </c>
      <c r="EW201" s="44">
        <v>0</v>
      </c>
      <c r="EX201" s="44">
        <v>0</v>
      </c>
      <c r="EY201" s="44">
        <v>24</v>
      </c>
      <c r="EZ201" s="44">
        <v>2007</v>
      </c>
      <c r="FB201" s="40" t="s">
        <v>435</v>
      </c>
      <c r="FC201" s="40" t="s">
        <v>423</v>
      </c>
      <c r="FD201" s="44"/>
      <c r="FE201" s="44"/>
      <c r="FF201" s="44">
        <v>27</v>
      </c>
      <c r="FG201" s="44">
        <v>2006</v>
      </c>
      <c r="FU201" s="274" t="s">
        <v>1351</v>
      </c>
      <c r="FV201" s="274" t="s">
        <v>1352</v>
      </c>
      <c r="FW201" s="294">
        <v>0</v>
      </c>
      <c r="FX201" s="281">
        <v>0.17647058823529413</v>
      </c>
      <c r="FY201" s="281">
        <v>0</v>
      </c>
      <c r="FZ201" s="281">
        <v>17</v>
      </c>
      <c r="GA201" s="281">
        <v>2023</v>
      </c>
      <c r="GB201" s="281"/>
      <c r="GC201" s="282">
        <v>3</v>
      </c>
      <c r="IR201" s="40" t="s">
        <v>1297</v>
      </c>
      <c r="IS201" s="40" t="s">
        <v>1293</v>
      </c>
      <c r="IT201" s="44">
        <v>0.33333333333333331</v>
      </c>
      <c r="IU201" s="44">
        <v>0.88461538461538458</v>
      </c>
      <c r="IV201" s="44">
        <v>2.6538461538461537</v>
      </c>
      <c r="IW201" s="44">
        <v>26</v>
      </c>
      <c r="IX201" s="44">
        <v>2022</v>
      </c>
      <c r="IY201" s="44">
        <v>23</v>
      </c>
      <c r="IZ201" s="44">
        <v>69</v>
      </c>
      <c r="JB201" s="40" t="s">
        <v>476</v>
      </c>
      <c r="JC201" s="40" t="s">
        <v>464</v>
      </c>
      <c r="JD201" s="44">
        <v>0.28746177370030579</v>
      </c>
      <c r="JE201" s="44">
        <v>5.5294117647058822</v>
      </c>
      <c r="JF201" s="44">
        <v>19.235294117647058</v>
      </c>
      <c r="JG201" s="44">
        <v>2010</v>
      </c>
      <c r="JH201" s="44">
        <v>94</v>
      </c>
      <c r="JI201" s="44">
        <v>327</v>
      </c>
      <c r="JL201" s="40" t="s">
        <v>1064</v>
      </c>
      <c r="JM201" s="40" t="s">
        <v>1000</v>
      </c>
      <c r="JN201" s="44">
        <v>0.90909090909090906</v>
      </c>
      <c r="JO201" s="44">
        <v>0.52631578947368418</v>
      </c>
      <c r="JP201" s="44">
        <v>0.57894736842105265</v>
      </c>
      <c r="JQ201" s="44">
        <v>1995</v>
      </c>
      <c r="JR201" s="44">
        <v>19</v>
      </c>
      <c r="JS201" s="44">
        <v>10</v>
      </c>
      <c r="JT201" s="44">
        <v>11</v>
      </c>
    </row>
    <row r="202" spans="1:280" ht="15">
      <c r="A202" s="74" t="s">
        <v>951</v>
      </c>
      <c r="B202" s="74">
        <v>1998</v>
      </c>
      <c r="C202" s="74">
        <v>1999</v>
      </c>
      <c r="D202" s="89" t="str">
        <f t="shared" si="54"/>
        <v>Ryan Thompson, 1999</v>
      </c>
      <c r="E202" s="89" t="str">
        <f t="shared" si="55"/>
        <v>Ryan Thompson, 1999-1998</v>
      </c>
      <c r="F202" s="74">
        <v>11</v>
      </c>
      <c r="G202" s="74"/>
      <c r="H202" s="74">
        <v>3</v>
      </c>
      <c r="I202" s="75">
        <f t="shared" si="42"/>
        <v>0</v>
      </c>
      <c r="J202" s="74">
        <v>2</v>
      </c>
      <c r="K202" s="74">
        <v>6</v>
      </c>
      <c r="L202" s="75">
        <f t="shared" si="43"/>
        <v>0.33333333333333331</v>
      </c>
      <c r="M202" s="74"/>
      <c r="N202" s="74"/>
      <c r="O202" s="75" t="e">
        <f t="shared" si="44"/>
        <v>#DIV/0!</v>
      </c>
      <c r="P202" s="74">
        <v>4</v>
      </c>
      <c r="Q202" s="74">
        <v>5</v>
      </c>
      <c r="R202" s="74"/>
      <c r="S202" s="74">
        <v>5</v>
      </c>
      <c r="T202" s="74">
        <v>6</v>
      </c>
      <c r="U202" s="74"/>
      <c r="V202" s="74"/>
      <c r="W202" s="74">
        <v>7</v>
      </c>
      <c r="X202" s="74"/>
      <c r="Y202" s="76">
        <f t="shared" si="45"/>
        <v>0.36363636363636365</v>
      </c>
      <c r="Z202" s="76">
        <f t="shared" si="46"/>
        <v>0.45454545454545453</v>
      </c>
      <c r="AA202" s="76">
        <f t="shared" si="47"/>
        <v>0</v>
      </c>
      <c r="AB202" s="76">
        <f t="shared" si="48"/>
        <v>0.45454545454545453</v>
      </c>
      <c r="AC202" s="76">
        <f t="shared" si="49"/>
        <v>0.54545454545454541</v>
      </c>
      <c r="AD202" s="76">
        <f t="shared" si="50"/>
        <v>0</v>
      </c>
      <c r="AE202" s="76">
        <f t="shared" si="51"/>
        <v>0</v>
      </c>
      <c r="AF202" s="76">
        <f t="shared" si="52"/>
        <v>0.63636363636363635</v>
      </c>
      <c r="AG202" s="76">
        <f t="shared" si="53"/>
        <v>0</v>
      </c>
      <c r="AH202" s="69">
        <f t="shared" si="56"/>
        <v>0.27272727272727271</v>
      </c>
      <c r="AI202" s="69">
        <f t="shared" si="57"/>
        <v>0</v>
      </c>
      <c r="AJ202" s="70">
        <f t="shared" si="58"/>
        <v>0.22222222222222221</v>
      </c>
      <c r="AK202" s="69">
        <f t="shared" si="59"/>
        <v>0.81818181818181823</v>
      </c>
      <c r="AM202" s="40" t="s">
        <v>802</v>
      </c>
      <c r="AN202" s="40" t="s">
        <v>536</v>
      </c>
      <c r="AO202" s="61">
        <v>1.9545454545454546</v>
      </c>
      <c r="AP202" s="62">
        <v>0.48717948717948717</v>
      </c>
      <c r="AQ202" s="62">
        <v>0.38461538461538464</v>
      </c>
      <c r="AR202" s="44">
        <v>22</v>
      </c>
      <c r="AS202" s="44">
        <v>2019</v>
      </c>
      <c r="AU202" s="40" t="s">
        <v>1232</v>
      </c>
      <c r="AV202" s="40" t="s">
        <v>792</v>
      </c>
      <c r="AW202" s="44">
        <v>35</v>
      </c>
      <c r="AX202" s="44">
        <v>0.37209302325581395</v>
      </c>
      <c r="AY202" s="44">
        <v>0.33333333333333331</v>
      </c>
      <c r="AZ202" s="44">
        <v>17</v>
      </c>
      <c r="BA202" s="44">
        <v>2020</v>
      </c>
      <c r="BP202" s="40" t="s">
        <v>742</v>
      </c>
      <c r="BQ202" s="40" t="s">
        <v>536</v>
      </c>
      <c r="BR202" s="44">
        <v>1.3333333333333333</v>
      </c>
      <c r="BS202" s="44">
        <v>0.55555555555555558</v>
      </c>
      <c r="BT202" s="44">
        <v>0.77777777777777779</v>
      </c>
      <c r="BU202" s="44">
        <v>18</v>
      </c>
      <c r="BV202" s="44">
        <v>2018</v>
      </c>
      <c r="BX202" s="40" t="s">
        <v>369</v>
      </c>
      <c r="BY202" s="40" t="s">
        <v>325</v>
      </c>
      <c r="BZ202" s="44">
        <v>21</v>
      </c>
      <c r="CA202" s="44">
        <v>8</v>
      </c>
      <c r="CB202" s="44">
        <v>13</v>
      </c>
      <c r="CC202" s="44">
        <v>17</v>
      </c>
      <c r="CD202" s="44">
        <v>2010</v>
      </c>
      <c r="CU202" s="40" t="s">
        <v>486</v>
      </c>
      <c r="CV202" s="40" t="s">
        <v>333</v>
      </c>
      <c r="CW202" s="44">
        <v>0.4</v>
      </c>
      <c r="CX202" s="44">
        <v>2</v>
      </c>
      <c r="CY202" s="44">
        <v>15</v>
      </c>
      <c r="CZ202" s="44">
        <v>2011</v>
      </c>
      <c r="DB202" s="40" t="s">
        <v>430</v>
      </c>
      <c r="DC202" s="40" t="s">
        <v>425</v>
      </c>
      <c r="DD202" s="44">
        <v>6</v>
      </c>
      <c r="DE202" s="44">
        <v>32</v>
      </c>
      <c r="DF202" s="44">
        <v>26</v>
      </c>
      <c r="DG202" s="44">
        <v>2008</v>
      </c>
      <c r="DU202" s="40" t="s">
        <v>263</v>
      </c>
      <c r="DV202" s="40" t="s">
        <v>252</v>
      </c>
      <c r="DW202" s="44">
        <v>0.44444444444444442</v>
      </c>
      <c r="DX202" s="44">
        <v>0.55555555555555558</v>
      </c>
      <c r="DY202" s="44">
        <v>18</v>
      </c>
      <c r="DZ202" s="44">
        <v>2016</v>
      </c>
      <c r="EB202" s="40" t="s">
        <v>263</v>
      </c>
      <c r="EC202" s="40" t="s">
        <v>252</v>
      </c>
      <c r="ED202" s="44">
        <v>8</v>
      </c>
      <c r="EE202" s="44">
        <v>10</v>
      </c>
      <c r="EF202" s="44">
        <v>18</v>
      </c>
      <c r="EG202" s="44">
        <v>2016</v>
      </c>
      <c r="EU202" s="40" t="s">
        <v>1101</v>
      </c>
      <c r="EV202" s="40" t="s">
        <v>1092</v>
      </c>
      <c r="EW202" s="44">
        <v>0</v>
      </c>
      <c r="EX202" s="44">
        <v>0</v>
      </c>
      <c r="EY202" s="44">
        <v>11</v>
      </c>
      <c r="EZ202" s="44">
        <v>1995</v>
      </c>
      <c r="FB202" s="40" t="s">
        <v>1101</v>
      </c>
      <c r="FC202" s="40" t="s">
        <v>1092</v>
      </c>
      <c r="FD202" s="44"/>
      <c r="FE202" s="44"/>
      <c r="FF202" s="44">
        <v>11</v>
      </c>
      <c r="FG202" s="44">
        <v>1995</v>
      </c>
      <c r="FU202" s="274" t="s">
        <v>495</v>
      </c>
      <c r="FV202" s="274" t="s">
        <v>474</v>
      </c>
      <c r="FW202" s="294">
        <v>0</v>
      </c>
      <c r="FX202" s="281">
        <v>0.16666666666666666</v>
      </c>
      <c r="FY202" s="281">
        <v>0</v>
      </c>
      <c r="FZ202" s="281">
        <v>12</v>
      </c>
      <c r="GA202" s="281">
        <v>2009</v>
      </c>
      <c r="GB202" s="281"/>
      <c r="GC202" s="282">
        <v>2</v>
      </c>
      <c r="IR202" s="40" t="s">
        <v>307</v>
      </c>
      <c r="IS202" s="40" t="s">
        <v>308</v>
      </c>
      <c r="IT202" s="44">
        <v>0.33191489361702126</v>
      </c>
      <c r="IU202" s="44">
        <v>2.6</v>
      </c>
      <c r="IV202" s="44">
        <v>7.833333333333333</v>
      </c>
      <c r="IW202" s="44">
        <v>30</v>
      </c>
      <c r="IX202" s="44">
        <v>2014</v>
      </c>
      <c r="IY202" s="44">
        <v>78</v>
      </c>
      <c r="IZ202" s="44">
        <v>235</v>
      </c>
      <c r="JB202" s="40" t="s">
        <v>932</v>
      </c>
      <c r="JC202" s="40" t="s">
        <v>325</v>
      </c>
      <c r="JD202" s="44">
        <v>0.28205128205128205</v>
      </c>
      <c r="JE202" s="44">
        <v>0.36666666666666664</v>
      </c>
      <c r="JF202" s="44">
        <v>1.3</v>
      </c>
      <c r="JG202" s="44">
        <v>2012</v>
      </c>
      <c r="JH202" s="44">
        <v>11</v>
      </c>
      <c r="JI202" s="44">
        <v>39</v>
      </c>
      <c r="JL202" s="40" t="s">
        <v>1063</v>
      </c>
      <c r="JM202" s="40" t="s">
        <v>997</v>
      </c>
      <c r="JN202" s="44">
        <v>0.5641025641025641</v>
      </c>
      <c r="JO202" s="44">
        <v>2</v>
      </c>
      <c r="JP202" s="44">
        <v>3.5454545454545454</v>
      </c>
      <c r="JQ202" s="44">
        <v>1995</v>
      </c>
      <c r="JR202" s="44">
        <v>22</v>
      </c>
      <c r="JS202" s="44">
        <v>44</v>
      </c>
      <c r="JT202" s="44">
        <v>78</v>
      </c>
    </row>
    <row r="203" spans="1:280" ht="15">
      <c r="A203" s="74" t="s">
        <v>952</v>
      </c>
      <c r="B203" s="74">
        <v>1998</v>
      </c>
      <c r="C203" s="74">
        <v>1998</v>
      </c>
      <c r="D203" s="89" t="str">
        <f t="shared" si="54"/>
        <v>Morgan Donner, 1998</v>
      </c>
      <c r="E203" s="89" t="str">
        <f t="shared" si="55"/>
        <v>Morgan Donner, 1998-1998</v>
      </c>
      <c r="F203" s="74">
        <v>23</v>
      </c>
      <c r="G203" s="74">
        <v>27</v>
      </c>
      <c r="H203" s="74">
        <v>73</v>
      </c>
      <c r="I203" s="75">
        <f t="shared" si="42"/>
        <v>0.36986301369863012</v>
      </c>
      <c r="J203" s="74">
        <v>42</v>
      </c>
      <c r="K203" s="74">
        <v>104</v>
      </c>
      <c r="L203" s="75">
        <f t="shared" si="43"/>
        <v>0.40384615384615385</v>
      </c>
      <c r="M203" s="74">
        <v>75</v>
      </c>
      <c r="N203" s="74">
        <v>97</v>
      </c>
      <c r="O203" s="75">
        <f t="shared" si="44"/>
        <v>0.77319587628865982</v>
      </c>
      <c r="P203" s="74">
        <v>240</v>
      </c>
      <c r="Q203" s="74">
        <v>25</v>
      </c>
      <c r="R203" s="74">
        <v>71</v>
      </c>
      <c r="S203" s="74">
        <v>96</v>
      </c>
      <c r="T203" s="74">
        <v>80</v>
      </c>
      <c r="U203" s="74">
        <v>29</v>
      </c>
      <c r="V203" s="74"/>
      <c r="W203" s="74">
        <v>50</v>
      </c>
      <c r="X203" s="74"/>
      <c r="Y203" s="76">
        <f t="shared" si="45"/>
        <v>10.434782608695652</v>
      </c>
      <c r="Z203" s="76">
        <f t="shared" si="46"/>
        <v>1.0869565217391304</v>
      </c>
      <c r="AA203" s="76">
        <f t="shared" si="47"/>
        <v>3.0869565217391304</v>
      </c>
      <c r="AB203" s="76">
        <f t="shared" si="48"/>
        <v>4.1739130434782608</v>
      </c>
      <c r="AC203" s="76">
        <f t="shared" si="49"/>
        <v>3.4782608695652173</v>
      </c>
      <c r="AD203" s="76">
        <f t="shared" si="50"/>
        <v>1.2608695652173914</v>
      </c>
      <c r="AE203" s="76">
        <f t="shared" si="51"/>
        <v>0</v>
      </c>
      <c r="AF203" s="76">
        <f t="shared" si="52"/>
        <v>2.1739130434782608</v>
      </c>
      <c r="AG203" s="76">
        <f t="shared" si="53"/>
        <v>0</v>
      </c>
      <c r="AH203" s="69">
        <f t="shared" si="56"/>
        <v>3.1739130434782608</v>
      </c>
      <c r="AI203" s="69">
        <f t="shared" si="57"/>
        <v>4.2173913043478262</v>
      </c>
      <c r="AJ203" s="70">
        <f t="shared" si="58"/>
        <v>0.38983050847457629</v>
      </c>
      <c r="AK203" s="69">
        <f t="shared" si="59"/>
        <v>7.6956521739130439</v>
      </c>
      <c r="AM203" s="40" t="s">
        <v>1103</v>
      </c>
      <c r="AN203" s="40" t="s">
        <v>1030</v>
      </c>
      <c r="AO203" s="61">
        <v>1.9545454545454546</v>
      </c>
      <c r="AP203" s="62">
        <v>0.3</v>
      </c>
      <c r="AQ203" s="62">
        <v>0.58139534883720934</v>
      </c>
      <c r="AR203" s="44">
        <v>22</v>
      </c>
      <c r="AS203" s="44">
        <v>1994</v>
      </c>
      <c r="AU203" s="40" t="s">
        <v>486</v>
      </c>
      <c r="AV203" s="40" t="s">
        <v>333</v>
      </c>
      <c r="AW203" s="44">
        <v>34</v>
      </c>
      <c r="AX203" s="44">
        <v>0.4642857142857143</v>
      </c>
      <c r="AY203" s="44">
        <v>1</v>
      </c>
      <c r="AZ203" s="44">
        <v>15</v>
      </c>
      <c r="BA203" s="44">
        <v>2011</v>
      </c>
      <c r="BP203" s="40" t="s">
        <v>489</v>
      </c>
      <c r="BQ203" s="40" t="s">
        <v>470</v>
      </c>
      <c r="BR203" s="44">
        <v>1.3</v>
      </c>
      <c r="BS203" s="44">
        <v>0.3</v>
      </c>
      <c r="BT203" s="44">
        <v>1</v>
      </c>
      <c r="BU203" s="44">
        <v>10</v>
      </c>
      <c r="BV203" s="44">
        <v>2007</v>
      </c>
      <c r="BX203" s="40" t="s">
        <v>488</v>
      </c>
      <c r="BY203" s="40" t="s">
        <v>456</v>
      </c>
      <c r="BZ203" s="44">
        <v>21</v>
      </c>
      <c r="CA203" s="44">
        <v>9</v>
      </c>
      <c r="CB203" s="44">
        <v>12</v>
      </c>
      <c r="CC203" s="44">
        <v>12</v>
      </c>
      <c r="CD203" s="44">
        <v>2007</v>
      </c>
      <c r="CU203" s="40" t="s">
        <v>480</v>
      </c>
      <c r="CV203" s="40" t="s">
        <v>465</v>
      </c>
      <c r="CW203" s="44">
        <v>0.4</v>
      </c>
      <c r="CX203" s="44">
        <v>2.2000000000000002</v>
      </c>
      <c r="CY203" s="44">
        <v>15</v>
      </c>
      <c r="CZ203" s="44">
        <v>2011</v>
      </c>
      <c r="DB203" s="40" t="s">
        <v>486</v>
      </c>
      <c r="DC203" s="40" t="s">
        <v>333</v>
      </c>
      <c r="DD203" s="44">
        <v>6</v>
      </c>
      <c r="DE203" s="44">
        <v>30</v>
      </c>
      <c r="DF203" s="44">
        <v>15</v>
      </c>
      <c r="DG203" s="44">
        <v>2011</v>
      </c>
      <c r="DU203" s="40" t="s">
        <v>1035</v>
      </c>
      <c r="DV203" s="40" t="s">
        <v>964</v>
      </c>
      <c r="DW203" s="44">
        <v>0.4375</v>
      </c>
      <c r="DX203" s="44">
        <v>0</v>
      </c>
      <c r="DY203" s="44">
        <v>16</v>
      </c>
      <c r="DZ203" s="44">
        <v>1996</v>
      </c>
      <c r="EB203" s="40" t="s">
        <v>487</v>
      </c>
      <c r="EC203" s="40" t="s">
        <v>467</v>
      </c>
      <c r="ED203" s="44">
        <v>7</v>
      </c>
      <c r="EE203" s="44">
        <v>33</v>
      </c>
      <c r="EF203" s="44">
        <v>13</v>
      </c>
      <c r="EG203" s="44">
        <v>2010</v>
      </c>
      <c r="EU203" s="40" t="s">
        <v>1356</v>
      </c>
      <c r="EV203" s="40" t="s">
        <v>1357</v>
      </c>
      <c r="EW203" s="44">
        <v>0</v>
      </c>
      <c r="EX203" s="44">
        <v>0.33333333333333331</v>
      </c>
      <c r="EY203" s="44">
        <v>12</v>
      </c>
      <c r="EZ203" s="44">
        <v>2023</v>
      </c>
      <c r="FB203" s="40" t="s">
        <v>804</v>
      </c>
      <c r="FC203" s="40" t="s">
        <v>753</v>
      </c>
      <c r="FD203" s="44"/>
      <c r="FE203" s="44">
        <v>6</v>
      </c>
      <c r="FF203" s="44">
        <v>17</v>
      </c>
      <c r="FG203" s="44">
        <v>2019</v>
      </c>
      <c r="FU203" s="274" t="s">
        <v>478</v>
      </c>
      <c r="FV203" s="274" t="s">
        <v>468</v>
      </c>
      <c r="FW203" s="294">
        <v>0</v>
      </c>
      <c r="FX203" s="281">
        <v>4.1666666666666664E-2</v>
      </c>
      <c r="FY203" s="281">
        <v>0</v>
      </c>
      <c r="FZ203" s="281">
        <v>24</v>
      </c>
      <c r="GA203" s="281">
        <v>2008</v>
      </c>
      <c r="GB203" s="281"/>
      <c r="GC203" s="282">
        <v>1</v>
      </c>
      <c r="IR203" s="40" t="s">
        <v>920</v>
      </c>
      <c r="IS203" s="40" t="s">
        <v>921</v>
      </c>
      <c r="IT203" s="44">
        <v>0.33181818181818185</v>
      </c>
      <c r="IU203" s="44">
        <v>3.8421052631578947</v>
      </c>
      <c r="IV203" s="44">
        <v>11.578947368421053</v>
      </c>
      <c r="IW203" s="44">
        <v>19</v>
      </c>
      <c r="IX203" s="44">
        <v>1999</v>
      </c>
      <c r="IY203" s="44">
        <v>73</v>
      </c>
      <c r="IZ203" s="44">
        <v>220</v>
      </c>
      <c r="JB203" s="40" t="s">
        <v>799</v>
      </c>
      <c r="JC203" s="40" t="s">
        <v>794</v>
      </c>
      <c r="JD203" s="44">
        <v>0.28000000000000003</v>
      </c>
      <c r="JE203" s="44">
        <v>1.037037037037037</v>
      </c>
      <c r="JF203" s="44">
        <v>3.7037037037037037</v>
      </c>
      <c r="JG203" s="44">
        <v>2019</v>
      </c>
      <c r="JH203" s="44">
        <v>28</v>
      </c>
      <c r="JI203" s="44">
        <v>100</v>
      </c>
      <c r="JL203" s="40" t="s">
        <v>1066</v>
      </c>
      <c r="JM203" s="40" t="s">
        <v>1067</v>
      </c>
      <c r="JN203" s="44">
        <v>0.32142857142857145</v>
      </c>
      <c r="JO203" s="44">
        <v>0.75</v>
      </c>
      <c r="JP203" s="44">
        <v>2.3333333333333335</v>
      </c>
      <c r="JQ203" s="44">
        <v>1995</v>
      </c>
      <c r="JR203" s="44">
        <v>12</v>
      </c>
      <c r="JS203" s="44">
        <v>9</v>
      </c>
      <c r="JT203" s="44">
        <v>28</v>
      </c>
    </row>
    <row r="204" spans="1:280" ht="15">
      <c r="A204" s="74" t="s">
        <v>908</v>
      </c>
      <c r="B204" s="74">
        <v>1998</v>
      </c>
      <c r="C204" s="74">
        <v>1999</v>
      </c>
      <c r="D204" s="89" t="str">
        <f t="shared" si="54"/>
        <v>Kyle Materi, 1999</v>
      </c>
      <c r="E204" s="89" t="str">
        <f t="shared" si="55"/>
        <v>Kyle Materi, 1999-1998</v>
      </c>
      <c r="F204" s="74">
        <v>24</v>
      </c>
      <c r="G204" s="74">
        <v>13</v>
      </c>
      <c r="H204" s="74">
        <v>38</v>
      </c>
      <c r="I204" s="75">
        <f t="shared" si="42"/>
        <v>0.34210526315789475</v>
      </c>
      <c r="J204" s="74">
        <v>86</v>
      </c>
      <c r="K204" s="74">
        <v>191</v>
      </c>
      <c r="L204" s="75">
        <f t="shared" si="43"/>
        <v>0.45026178010471202</v>
      </c>
      <c r="M204" s="74">
        <v>78</v>
      </c>
      <c r="N204" s="74">
        <v>125</v>
      </c>
      <c r="O204" s="75">
        <f t="shared" si="44"/>
        <v>0.624</v>
      </c>
      <c r="P204" s="74">
        <v>289</v>
      </c>
      <c r="Q204" s="74">
        <v>28</v>
      </c>
      <c r="R204" s="74">
        <v>56</v>
      </c>
      <c r="S204" s="74">
        <v>84</v>
      </c>
      <c r="T204" s="74">
        <v>101</v>
      </c>
      <c r="U204" s="74">
        <v>56</v>
      </c>
      <c r="V204" s="74"/>
      <c r="W204" s="74">
        <v>105</v>
      </c>
      <c r="X204" s="74"/>
      <c r="Y204" s="76">
        <f t="shared" si="45"/>
        <v>12.041666666666666</v>
      </c>
      <c r="Z204" s="76">
        <f t="shared" si="46"/>
        <v>1.1666666666666667</v>
      </c>
      <c r="AA204" s="76">
        <f t="shared" si="47"/>
        <v>2.3333333333333335</v>
      </c>
      <c r="AB204" s="76">
        <f t="shared" si="48"/>
        <v>3.5</v>
      </c>
      <c r="AC204" s="76">
        <f t="shared" si="49"/>
        <v>4.208333333333333</v>
      </c>
      <c r="AD204" s="76">
        <f t="shared" si="50"/>
        <v>2.3333333333333335</v>
      </c>
      <c r="AE204" s="76">
        <f t="shared" si="51"/>
        <v>0</v>
      </c>
      <c r="AF204" s="76">
        <f t="shared" si="52"/>
        <v>4.375</v>
      </c>
      <c r="AG204" s="76">
        <f t="shared" si="53"/>
        <v>0</v>
      </c>
      <c r="AH204" s="69">
        <f t="shared" si="56"/>
        <v>1.5833333333333333</v>
      </c>
      <c r="AI204" s="69">
        <f t="shared" si="57"/>
        <v>5.208333333333333</v>
      </c>
      <c r="AJ204" s="70">
        <f t="shared" si="58"/>
        <v>0.43231441048034935</v>
      </c>
      <c r="AK204" s="69">
        <f t="shared" si="59"/>
        <v>9.5416666666666661</v>
      </c>
      <c r="AM204" s="40" t="s">
        <v>1231</v>
      </c>
      <c r="AN204" s="40" t="s">
        <v>793</v>
      </c>
      <c r="AO204" s="61">
        <v>1.9473684210526316</v>
      </c>
      <c r="AP204" s="62">
        <v>0.47222222222222221</v>
      </c>
      <c r="AQ204" s="62">
        <v>0.4</v>
      </c>
      <c r="AR204" s="44">
        <v>19</v>
      </c>
      <c r="AS204" s="44">
        <v>2020</v>
      </c>
      <c r="AU204" s="40" t="s">
        <v>334</v>
      </c>
      <c r="AV204" s="40" t="s">
        <v>250</v>
      </c>
      <c r="AW204" s="44">
        <v>32</v>
      </c>
      <c r="AX204" s="44">
        <v>0.41379310344827586</v>
      </c>
      <c r="AY204" s="44">
        <v>0.30769230769230771</v>
      </c>
      <c r="AZ204" s="44">
        <v>20</v>
      </c>
      <c r="BA204" s="44">
        <v>2013</v>
      </c>
      <c r="BP204" s="40" t="s">
        <v>491</v>
      </c>
      <c r="BQ204" s="40" t="s">
        <v>473</v>
      </c>
      <c r="BR204" s="44">
        <v>1.25</v>
      </c>
      <c r="BS204" s="44">
        <v>0.58333333333333337</v>
      </c>
      <c r="BT204" s="44">
        <v>0.66666666666666663</v>
      </c>
      <c r="BU204" s="44">
        <v>12</v>
      </c>
      <c r="BV204" s="44">
        <v>2010</v>
      </c>
      <c r="BX204" s="40" t="s">
        <v>334</v>
      </c>
      <c r="BY204" s="40" t="s">
        <v>250</v>
      </c>
      <c r="BZ204" s="44">
        <v>20</v>
      </c>
      <c r="CA204" s="44">
        <v>5</v>
      </c>
      <c r="CB204" s="44">
        <v>15</v>
      </c>
      <c r="CC204" s="44">
        <v>20</v>
      </c>
      <c r="CD204" s="44">
        <v>2013</v>
      </c>
      <c r="CU204" s="40" t="s">
        <v>1068</v>
      </c>
      <c r="CV204" s="40" t="s">
        <v>998</v>
      </c>
      <c r="CW204" s="44">
        <v>0.38461538461538464</v>
      </c>
      <c r="CX204" s="44">
        <v>0.38461538461538464</v>
      </c>
      <c r="CY204" s="44">
        <v>13</v>
      </c>
      <c r="CZ204" s="44">
        <v>1995</v>
      </c>
      <c r="DB204" s="40" t="s">
        <v>742</v>
      </c>
      <c r="DC204" s="40" t="s">
        <v>536</v>
      </c>
      <c r="DD204" s="44">
        <v>6</v>
      </c>
      <c r="DE204" s="44">
        <v>11</v>
      </c>
      <c r="DF204" s="44">
        <v>18</v>
      </c>
      <c r="DG204" s="44">
        <v>2018</v>
      </c>
      <c r="DU204" s="40" t="s">
        <v>1301</v>
      </c>
      <c r="DV204" s="40" t="s">
        <v>1235</v>
      </c>
      <c r="DW204" s="44">
        <v>0.42105263157894735</v>
      </c>
      <c r="DX204" s="44">
        <v>0.26315789473684209</v>
      </c>
      <c r="DY204" s="44">
        <v>19</v>
      </c>
      <c r="DZ204" s="44">
        <v>2022</v>
      </c>
      <c r="EB204" s="40" t="s">
        <v>334</v>
      </c>
      <c r="EC204" s="40" t="s">
        <v>250</v>
      </c>
      <c r="ED204" s="44">
        <v>7</v>
      </c>
      <c r="EE204" s="44">
        <v>6</v>
      </c>
      <c r="EF204" s="44">
        <v>20</v>
      </c>
      <c r="EG204" s="44">
        <v>2013</v>
      </c>
      <c r="EU204" s="40" t="s">
        <v>1099</v>
      </c>
      <c r="EV204" s="40" t="s">
        <v>1096</v>
      </c>
      <c r="EW204" s="44">
        <v>0</v>
      </c>
      <c r="EX204" s="44">
        <v>0</v>
      </c>
      <c r="EY204" s="44">
        <v>23</v>
      </c>
      <c r="EZ204" s="44">
        <v>1994</v>
      </c>
      <c r="FB204" s="40" t="s">
        <v>1099</v>
      </c>
      <c r="FC204" s="40" t="s">
        <v>1096</v>
      </c>
      <c r="FD204" s="44"/>
      <c r="FE204" s="44"/>
      <c r="FF204" s="44">
        <v>23</v>
      </c>
      <c r="FG204" s="44">
        <v>1994</v>
      </c>
      <c r="FU204" s="274" t="s">
        <v>1261</v>
      </c>
      <c r="FV204" s="274" t="s">
        <v>1262</v>
      </c>
      <c r="FW204" s="294">
        <v>0</v>
      </c>
      <c r="FX204" s="281">
        <v>9.0909090909090912E-2</v>
      </c>
      <c r="FY204" s="281">
        <v>0</v>
      </c>
      <c r="FZ204" s="281">
        <v>11</v>
      </c>
      <c r="GA204" s="281">
        <v>2021</v>
      </c>
      <c r="GB204" s="281">
        <v>0</v>
      </c>
      <c r="GC204" s="282">
        <v>1</v>
      </c>
      <c r="IR204" s="40" t="s">
        <v>1064</v>
      </c>
      <c r="IS204" s="40" t="s">
        <v>1000</v>
      </c>
      <c r="IT204" s="44">
        <v>0.33050847457627119</v>
      </c>
      <c r="IU204" s="44">
        <v>2.0526315789473686</v>
      </c>
      <c r="IV204" s="44">
        <v>6.2105263157894735</v>
      </c>
      <c r="IW204" s="44">
        <v>19</v>
      </c>
      <c r="IX204" s="44">
        <v>1995</v>
      </c>
      <c r="IY204" s="44">
        <v>39</v>
      </c>
      <c r="IZ204" s="44">
        <v>118</v>
      </c>
      <c r="JB204" s="40" t="s">
        <v>481</v>
      </c>
      <c r="JC204" s="40" t="s">
        <v>464</v>
      </c>
      <c r="JD204" s="44">
        <v>0.27835051546391754</v>
      </c>
      <c r="JE204" s="44">
        <v>2.16</v>
      </c>
      <c r="JF204" s="44">
        <v>7.76</v>
      </c>
      <c r="JG204" s="44">
        <v>2008</v>
      </c>
      <c r="JH204" s="44">
        <v>54</v>
      </c>
      <c r="JI204" s="44">
        <v>194</v>
      </c>
      <c r="JL204" s="40" t="s">
        <v>1101</v>
      </c>
      <c r="JM204" s="40" t="s">
        <v>1092</v>
      </c>
      <c r="JN204" s="44">
        <v>0.5</v>
      </c>
      <c r="JO204" s="44">
        <v>0.63636363636363635</v>
      </c>
      <c r="JP204" s="44">
        <v>1.2727272727272727</v>
      </c>
      <c r="JQ204" s="44">
        <v>1995</v>
      </c>
      <c r="JR204" s="44">
        <v>11</v>
      </c>
      <c r="JS204" s="44">
        <v>7</v>
      </c>
      <c r="JT204" s="44">
        <v>14</v>
      </c>
    </row>
    <row r="205" spans="1:280" ht="15">
      <c r="A205" s="74" t="s">
        <v>909</v>
      </c>
      <c r="B205" s="74">
        <v>1998</v>
      </c>
      <c r="C205" s="74">
        <v>2000</v>
      </c>
      <c r="D205" s="89" t="str">
        <f t="shared" si="54"/>
        <v>Jeff Helwig, 2000</v>
      </c>
      <c r="E205" s="89" t="str">
        <f t="shared" si="55"/>
        <v>Jeff Helwig, 2000-1998</v>
      </c>
      <c r="F205" s="74">
        <v>4</v>
      </c>
      <c r="G205" s="74"/>
      <c r="H205" s="74"/>
      <c r="I205" s="75" t="e">
        <f t="shared" si="42"/>
        <v>#DIV/0!</v>
      </c>
      <c r="J205" s="74">
        <v>0</v>
      </c>
      <c r="K205" s="74">
        <v>0</v>
      </c>
      <c r="L205" s="75" t="e">
        <f t="shared" si="43"/>
        <v>#DIV/0!</v>
      </c>
      <c r="M205" s="74"/>
      <c r="N205" s="74"/>
      <c r="O205" s="75" t="e">
        <f t="shared" si="44"/>
        <v>#DIV/0!</v>
      </c>
      <c r="P205" s="74">
        <v>0</v>
      </c>
      <c r="Q205" s="74"/>
      <c r="R205" s="74"/>
      <c r="S205" s="74"/>
      <c r="T205" s="74">
        <v>1</v>
      </c>
      <c r="U205" s="74"/>
      <c r="V205" s="74"/>
      <c r="W205" s="74">
        <v>1</v>
      </c>
      <c r="X205" s="74"/>
      <c r="Y205" s="76">
        <f t="shared" si="45"/>
        <v>0</v>
      </c>
      <c r="Z205" s="76">
        <f t="shared" si="46"/>
        <v>0</v>
      </c>
      <c r="AA205" s="76">
        <f t="shared" si="47"/>
        <v>0</v>
      </c>
      <c r="AB205" s="76">
        <f t="shared" si="48"/>
        <v>0</v>
      </c>
      <c r="AC205" s="76">
        <f t="shared" si="49"/>
        <v>0.25</v>
      </c>
      <c r="AD205" s="76">
        <f t="shared" si="50"/>
        <v>0</v>
      </c>
      <c r="AE205" s="76">
        <f t="shared" si="51"/>
        <v>0</v>
      </c>
      <c r="AF205" s="76">
        <f t="shared" si="52"/>
        <v>0.25</v>
      </c>
      <c r="AG205" s="76">
        <f t="shared" si="53"/>
        <v>0</v>
      </c>
      <c r="AH205" s="69">
        <f t="shared" si="56"/>
        <v>0</v>
      </c>
      <c r="AI205" s="69">
        <f t="shared" si="57"/>
        <v>0</v>
      </c>
      <c r="AJ205" s="70">
        <f t="shared" si="58"/>
        <v>0</v>
      </c>
      <c r="AK205" s="69">
        <f t="shared" si="59"/>
        <v>0</v>
      </c>
      <c r="AM205" s="40" t="s">
        <v>1136</v>
      </c>
      <c r="AN205" s="40" t="s">
        <v>1097</v>
      </c>
      <c r="AO205" s="61">
        <v>1.9090909090909092</v>
      </c>
      <c r="AP205" s="62">
        <v>0.44444444444444442</v>
      </c>
      <c r="AQ205" s="62">
        <v>0</v>
      </c>
      <c r="AR205" s="44">
        <v>22</v>
      </c>
      <c r="AS205" s="44">
        <v>1993</v>
      </c>
      <c r="AU205" s="40" t="s">
        <v>371</v>
      </c>
      <c r="AV205" s="40" t="s">
        <v>330</v>
      </c>
      <c r="AW205" s="44">
        <v>31</v>
      </c>
      <c r="AX205" s="44">
        <v>0.32500000000000001</v>
      </c>
      <c r="AY205" s="44">
        <v>0.27777777777777779</v>
      </c>
      <c r="AZ205" s="44">
        <v>11</v>
      </c>
      <c r="BA205" s="44">
        <v>2011</v>
      </c>
      <c r="BP205" s="40" t="s">
        <v>369</v>
      </c>
      <c r="BQ205" s="40" t="s">
        <v>325</v>
      </c>
      <c r="BR205" s="44">
        <v>1.2352941176470589</v>
      </c>
      <c r="BS205" s="44">
        <v>0.47058823529411764</v>
      </c>
      <c r="BT205" s="44">
        <v>0.76470588235294112</v>
      </c>
      <c r="BU205" s="44">
        <v>17</v>
      </c>
      <c r="BV205" s="44">
        <v>2010</v>
      </c>
      <c r="BX205" s="40" t="s">
        <v>1164</v>
      </c>
      <c r="BY205" s="40" t="s">
        <v>1096</v>
      </c>
      <c r="BZ205" s="44">
        <v>20</v>
      </c>
      <c r="CA205" s="44">
        <v>3</v>
      </c>
      <c r="CB205" s="44">
        <v>17</v>
      </c>
      <c r="CC205" s="44">
        <v>21</v>
      </c>
      <c r="CD205" s="44">
        <v>1992</v>
      </c>
      <c r="CU205" s="40" t="s">
        <v>1267</v>
      </c>
      <c r="CV205" s="40" t="s">
        <v>1235</v>
      </c>
      <c r="CW205" s="44">
        <v>0.38461538461538464</v>
      </c>
      <c r="CX205" s="44">
        <v>0.15384615384615385</v>
      </c>
      <c r="CY205" s="44">
        <v>13</v>
      </c>
      <c r="CZ205" s="44">
        <v>2021</v>
      </c>
      <c r="DB205" s="40" t="s">
        <v>978</v>
      </c>
      <c r="DC205" s="40" t="s">
        <v>967</v>
      </c>
      <c r="DD205" s="44">
        <v>6</v>
      </c>
      <c r="DE205" s="44">
        <v>7</v>
      </c>
      <c r="DF205" s="44">
        <v>11</v>
      </c>
      <c r="DG205" s="44">
        <v>1998</v>
      </c>
      <c r="DU205" s="40" t="s">
        <v>450</v>
      </c>
      <c r="DV205" s="40" t="s">
        <v>446</v>
      </c>
      <c r="DW205" s="44">
        <v>0.41666666666666669</v>
      </c>
      <c r="DX205" s="44">
        <v>0</v>
      </c>
      <c r="DY205" s="44">
        <v>24</v>
      </c>
      <c r="DZ205" s="44">
        <v>2008</v>
      </c>
      <c r="EB205" s="40" t="s">
        <v>1065</v>
      </c>
      <c r="EC205" s="40" t="s">
        <v>964</v>
      </c>
      <c r="ED205" s="44">
        <v>7</v>
      </c>
      <c r="EE205" s="44"/>
      <c r="EF205" s="44">
        <v>14</v>
      </c>
      <c r="EG205" s="44">
        <v>1995</v>
      </c>
      <c r="EU205" s="40" t="s">
        <v>426</v>
      </c>
      <c r="EV205" s="40" t="s">
        <v>390</v>
      </c>
      <c r="EW205" s="44">
        <v>0</v>
      </c>
      <c r="EX205" s="44">
        <v>0</v>
      </c>
      <c r="EY205" s="44">
        <v>24</v>
      </c>
      <c r="EZ205" s="44">
        <v>2007</v>
      </c>
      <c r="FB205" s="40" t="s">
        <v>437</v>
      </c>
      <c r="FC205" s="40" t="s">
        <v>424</v>
      </c>
      <c r="FD205" s="44"/>
      <c r="FE205" s="44"/>
      <c r="FF205" s="44">
        <v>27</v>
      </c>
      <c r="FG205" s="44">
        <v>2006</v>
      </c>
      <c r="FU205" s="274" t="s">
        <v>431</v>
      </c>
      <c r="FV205" s="274" t="s">
        <v>423</v>
      </c>
      <c r="FW205" s="294">
        <v>0</v>
      </c>
      <c r="FX205" s="281">
        <v>0.33333333333333331</v>
      </c>
      <c r="FY205" s="281">
        <v>0</v>
      </c>
      <c r="FZ205" s="281">
        <v>24</v>
      </c>
      <c r="GA205" s="281">
        <v>2007</v>
      </c>
      <c r="GB205" s="281"/>
      <c r="GC205" s="282">
        <v>8</v>
      </c>
      <c r="IR205" s="40" t="s">
        <v>286</v>
      </c>
      <c r="IS205" s="40" t="s">
        <v>132</v>
      </c>
      <c r="IT205" s="44">
        <v>0.32857142857142857</v>
      </c>
      <c r="IU205" s="44">
        <v>0.95833333333333337</v>
      </c>
      <c r="IV205" s="44">
        <v>2.9166666666666665</v>
      </c>
      <c r="IW205" s="44">
        <v>24</v>
      </c>
      <c r="IX205" s="44">
        <v>2015</v>
      </c>
      <c r="IY205" s="44">
        <v>23</v>
      </c>
      <c r="IZ205" s="44">
        <v>70</v>
      </c>
      <c r="JB205" s="40" t="s">
        <v>1013</v>
      </c>
      <c r="JC205" s="40" t="s">
        <v>998</v>
      </c>
      <c r="JD205" s="44">
        <v>0.27777777777777779</v>
      </c>
      <c r="JE205" s="44">
        <v>1.3333333333333333</v>
      </c>
      <c r="JF205" s="44">
        <v>4.8</v>
      </c>
      <c r="JG205" s="44">
        <v>1997</v>
      </c>
      <c r="JH205" s="44">
        <v>20</v>
      </c>
      <c r="JI205" s="44">
        <v>72</v>
      </c>
      <c r="JL205" s="40" t="s">
        <v>1106</v>
      </c>
      <c r="JM205" s="40" t="s">
        <v>1029</v>
      </c>
      <c r="JN205" s="44">
        <v>0.33333333333333331</v>
      </c>
      <c r="JO205" s="44">
        <v>9.0909090909090912E-2</v>
      </c>
      <c r="JP205" s="44">
        <v>0.27272727272727271</v>
      </c>
      <c r="JQ205" s="44">
        <v>1994</v>
      </c>
      <c r="JR205" s="44">
        <v>11</v>
      </c>
      <c r="JS205" s="44">
        <v>1</v>
      </c>
      <c r="JT205" s="44">
        <v>3</v>
      </c>
    </row>
    <row r="206" spans="1:280" ht="15">
      <c r="A206" s="74" t="s">
        <v>954</v>
      </c>
      <c r="B206" s="74">
        <v>1998</v>
      </c>
      <c r="C206" s="74">
        <v>1998</v>
      </c>
      <c r="D206" s="89" t="str">
        <f t="shared" si="54"/>
        <v>Erik Toth, 1998</v>
      </c>
      <c r="E206" s="89" t="str">
        <f t="shared" si="55"/>
        <v>Erik Toth, 1998-1998</v>
      </c>
      <c r="F206" s="74">
        <v>23</v>
      </c>
      <c r="G206" s="74">
        <v>11</v>
      </c>
      <c r="H206" s="74">
        <v>24</v>
      </c>
      <c r="I206" s="75">
        <f t="shared" si="42"/>
        <v>0.45833333333333331</v>
      </c>
      <c r="J206" s="74">
        <v>69</v>
      </c>
      <c r="K206" s="74">
        <v>146</v>
      </c>
      <c r="L206" s="75">
        <f t="shared" si="43"/>
        <v>0.4726027397260274</v>
      </c>
      <c r="M206" s="74">
        <v>43</v>
      </c>
      <c r="N206" s="74">
        <v>59</v>
      </c>
      <c r="O206" s="75">
        <f t="shared" si="44"/>
        <v>0.72881355932203384</v>
      </c>
      <c r="P206" s="74">
        <v>214</v>
      </c>
      <c r="Q206" s="74">
        <v>32</v>
      </c>
      <c r="R206" s="74">
        <v>63</v>
      </c>
      <c r="S206" s="74">
        <v>95</v>
      </c>
      <c r="T206" s="74">
        <v>39</v>
      </c>
      <c r="U206" s="74">
        <v>28</v>
      </c>
      <c r="V206" s="74"/>
      <c r="W206" s="74">
        <v>28</v>
      </c>
      <c r="X206" s="74"/>
      <c r="Y206" s="76">
        <f t="shared" si="45"/>
        <v>9.304347826086957</v>
      </c>
      <c r="Z206" s="76">
        <f t="shared" si="46"/>
        <v>1.3913043478260869</v>
      </c>
      <c r="AA206" s="76">
        <f t="shared" si="47"/>
        <v>2.7391304347826089</v>
      </c>
      <c r="AB206" s="76">
        <f t="shared" si="48"/>
        <v>4.1304347826086953</v>
      </c>
      <c r="AC206" s="76">
        <f t="shared" si="49"/>
        <v>1.6956521739130435</v>
      </c>
      <c r="AD206" s="76">
        <f t="shared" si="50"/>
        <v>1.2173913043478262</v>
      </c>
      <c r="AE206" s="76">
        <f t="shared" si="51"/>
        <v>0</v>
      </c>
      <c r="AF206" s="76">
        <f t="shared" si="52"/>
        <v>1.2173913043478262</v>
      </c>
      <c r="AG206" s="76">
        <f t="shared" si="53"/>
        <v>0</v>
      </c>
      <c r="AH206" s="69">
        <f t="shared" si="56"/>
        <v>1.0434782608695652</v>
      </c>
      <c r="AI206" s="69">
        <f t="shared" si="57"/>
        <v>2.5652173913043477</v>
      </c>
      <c r="AJ206" s="70">
        <f t="shared" si="58"/>
        <v>0.47058823529411764</v>
      </c>
      <c r="AK206" s="69">
        <f t="shared" si="59"/>
        <v>7.3913043478260869</v>
      </c>
      <c r="AM206" s="40" t="s">
        <v>1163</v>
      </c>
      <c r="AN206" s="40" t="s">
        <v>1156</v>
      </c>
      <c r="AO206" s="61">
        <v>1.8571428571428572</v>
      </c>
      <c r="AP206" s="62">
        <v>0.48571428571428571</v>
      </c>
      <c r="AQ206" s="62">
        <v>0.42857142857142855</v>
      </c>
      <c r="AR206" s="44">
        <v>21</v>
      </c>
      <c r="AS206" s="44">
        <v>1992</v>
      </c>
      <c r="AU206" s="40" t="s">
        <v>263</v>
      </c>
      <c r="AV206" s="40" t="s">
        <v>252</v>
      </c>
      <c r="AW206" s="44">
        <v>31</v>
      </c>
      <c r="AX206" s="44">
        <v>0.31578947368421051</v>
      </c>
      <c r="AY206" s="44">
        <v>0.6</v>
      </c>
      <c r="AZ206" s="44">
        <v>18</v>
      </c>
      <c r="BA206" s="44">
        <v>2016</v>
      </c>
      <c r="BP206" s="40" t="s">
        <v>263</v>
      </c>
      <c r="BQ206" s="40" t="s">
        <v>252</v>
      </c>
      <c r="BR206" s="44">
        <v>1.2222222222222223</v>
      </c>
      <c r="BS206" s="44">
        <v>0.66666666666666663</v>
      </c>
      <c r="BT206" s="44">
        <v>0.55555555555555558</v>
      </c>
      <c r="BU206" s="44">
        <v>18</v>
      </c>
      <c r="BV206" s="44">
        <v>2016</v>
      </c>
      <c r="BX206" s="40" t="s">
        <v>482</v>
      </c>
      <c r="BY206" s="40" t="s">
        <v>470</v>
      </c>
      <c r="BZ206" s="44">
        <v>20</v>
      </c>
      <c r="CA206" s="44">
        <v>10</v>
      </c>
      <c r="CB206" s="44">
        <v>10</v>
      </c>
      <c r="CC206" s="44">
        <v>11</v>
      </c>
      <c r="CD206" s="44">
        <v>2008</v>
      </c>
      <c r="CU206" s="40" t="s">
        <v>755</v>
      </c>
      <c r="CV206" s="40" t="s">
        <v>545</v>
      </c>
      <c r="CW206" s="44">
        <v>0.375</v>
      </c>
      <c r="CX206" s="44">
        <v>0.375</v>
      </c>
      <c r="CY206" s="44">
        <v>16</v>
      </c>
      <c r="CZ206" s="44">
        <v>2018</v>
      </c>
      <c r="DB206" s="40" t="s">
        <v>259</v>
      </c>
      <c r="DC206" s="40" t="s">
        <v>251</v>
      </c>
      <c r="DD206" s="44">
        <v>6</v>
      </c>
      <c r="DE206" s="44">
        <v>18</v>
      </c>
      <c r="DF206" s="44">
        <v>21</v>
      </c>
      <c r="DG206" s="44">
        <v>2016</v>
      </c>
      <c r="DU206" s="40" t="s">
        <v>981</v>
      </c>
      <c r="DV206" s="40" t="s">
        <v>963</v>
      </c>
      <c r="DW206" s="44">
        <v>0.41666666666666669</v>
      </c>
      <c r="DX206" s="44">
        <v>0</v>
      </c>
      <c r="DY206" s="44">
        <v>24</v>
      </c>
      <c r="DZ206" s="44">
        <v>1998</v>
      </c>
      <c r="EB206" s="40" t="s">
        <v>1035</v>
      </c>
      <c r="EC206" s="40" t="s">
        <v>964</v>
      </c>
      <c r="ED206" s="44">
        <v>7</v>
      </c>
      <c r="EE206" s="44"/>
      <c r="EF206" s="44">
        <v>16</v>
      </c>
      <c r="EG206" s="44">
        <v>1996</v>
      </c>
      <c r="EU206" s="40" t="s">
        <v>1107</v>
      </c>
      <c r="EV206" s="40" t="s">
        <v>1098</v>
      </c>
      <c r="EW206" s="44">
        <v>0</v>
      </c>
      <c r="EX206" s="44">
        <v>0</v>
      </c>
      <c r="EY206" s="44">
        <v>23</v>
      </c>
      <c r="EZ206" s="44">
        <v>1994</v>
      </c>
      <c r="FB206" s="40" t="s">
        <v>1107</v>
      </c>
      <c r="FC206" s="40" t="s">
        <v>1098</v>
      </c>
      <c r="FD206" s="44"/>
      <c r="FE206" s="44"/>
      <c r="FF206" s="44">
        <v>23</v>
      </c>
      <c r="FG206" s="44">
        <v>1994</v>
      </c>
      <c r="FU206" s="274" t="s">
        <v>1267</v>
      </c>
      <c r="FV206" s="274" t="s">
        <v>1235</v>
      </c>
      <c r="FW206" s="294">
        <v>0</v>
      </c>
      <c r="FX206" s="281">
        <v>0.46153846153846156</v>
      </c>
      <c r="FY206" s="281">
        <v>0</v>
      </c>
      <c r="FZ206" s="281">
        <v>13</v>
      </c>
      <c r="GA206" s="281">
        <v>2021</v>
      </c>
      <c r="GB206" s="281">
        <v>0</v>
      </c>
      <c r="GC206" s="282">
        <v>6</v>
      </c>
      <c r="IR206" s="40" t="s">
        <v>371</v>
      </c>
      <c r="IS206" s="40" t="s">
        <v>330</v>
      </c>
      <c r="IT206" s="44">
        <v>0.32500000000000001</v>
      </c>
      <c r="IU206" s="44">
        <v>1.1818181818181819</v>
      </c>
      <c r="IV206" s="44">
        <v>3.6363636363636362</v>
      </c>
      <c r="IW206" s="44">
        <v>11</v>
      </c>
      <c r="IX206" s="44">
        <v>2011</v>
      </c>
      <c r="IY206" s="44">
        <v>13</v>
      </c>
      <c r="IZ206" s="44">
        <v>40</v>
      </c>
      <c r="JB206" s="40" t="s">
        <v>331</v>
      </c>
      <c r="JC206" s="40" t="s">
        <v>277</v>
      </c>
      <c r="JD206" s="44">
        <v>0.27710843373493976</v>
      </c>
      <c r="JE206" s="44">
        <v>0.7931034482758621</v>
      </c>
      <c r="JF206" s="44">
        <v>2.8620689655172415</v>
      </c>
      <c r="JG206" s="44">
        <v>2013</v>
      </c>
      <c r="JH206" s="44">
        <v>23</v>
      </c>
      <c r="JI206" s="44">
        <v>83</v>
      </c>
      <c r="JL206" s="40" t="s">
        <v>1099</v>
      </c>
      <c r="JM206" s="40" t="s">
        <v>1096</v>
      </c>
      <c r="JN206" s="44">
        <v>0.73793103448275865</v>
      </c>
      <c r="JO206" s="44">
        <v>4.6521739130434785</v>
      </c>
      <c r="JP206" s="44">
        <v>6.3043478260869561</v>
      </c>
      <c r="JQ206" s="44">
        <v>1994</v>
      </c>
      <c r="JR206" s="44">
        <v>23</v>
      </c>
      <c r="JS206" s="44">
        <v>107</v>
      </c>
      <c r="JT206" s="44">
        <v>145</v>
      </c>
    </row>
    <row r="207" spans="1:280" ht="15">
      <c r="A207" s="74" t="s">
        <v>955</v>
      </c>
      <c r="B207" s="74">
        <v>1998</v>
      </c>
      <c r="C207" s="74">
        <v>1998</v>
      </c>
      <c r="D207" s="89" t="str">
        <f t="shared" si="54"/>
        <v>Tucker Tonkel, 1998</v>
      </c>
      <c r="E207" s="89" t="str">
        <f t="shared" si="55"/>
        <v>Tucker Tonkel, 1998-1998</v>
      </c>
      <c r="F207" s="74">
        <v>24</v>
      </c>
      <c r="G207" s="74">
        <v>2</v>
      </c>
      <c r="H207" s="74">
        <v>8</v>
      </c>
      <c r="I207" s="75">
        <f t="shared" si="42"/>
        <v>0.25</v>
      </c>
      <c r="J207" s="74">
        <v>81</v>
      </c>
      <c r="K207" s="74">
        <v>164</v>
      </c>
      <c r="L207" s="75">
        <f t="shared" si="43"/>
        <v>0.49390243902439024</v>
      </c>
      <c r="M207" s="74">
        <v>50</v>
      </c>
      <c r="N207" s="74">
        <v>103</v>
      </c>
      <c r="O207" s="75">
        <f t="shared" si="44"/>
        <v>0.4854368932038835</v>
      </c>
      <c r="P207" s="74">
        <v>218</v>
      </c>
      <c r="Q207" s="74">
        <v>34</v>
      </c>
      <c r="R207" s="74">
        <v>43</v>
      </c>
      <c r="S207" s="74">
        <v>77</v>
      </c>
      <c r="T207" s="74">
        <v>32</v>
      </c>
      <c r="U207" s="74">
        <v>22</v>
      </c>
      <c r="V207" s="74"/>
      <c r="W207" s="74">
        <v>37</v>
      </c>
      <c r="X207" s="74"/>
      <c r="Y207" s="76">
        <f t="shared" si="45"/>
        <v>9.0833333333333339</v>
      </c>
      <c r="Z207" s="76">
        <f t="shared" si="46"/>
        <v>1.4166666666666667</v>
      </c>
      <c r="AA207" s="76">
        <f t="shared" si="47"/>
        <v>1.7916666666666667</v>
      </c>
      <c r="AB207" s="76">
        <f t="shared" si="48"/>
        <v>3.2083333333333335</v>
      </c>
      <c r="AC207" s="76">
        <f t="shared" si="49"/>
        <v>1.3333333333333333</v>
      </c>
      <c r="AD207" s="76">
        <f t="shared" si="50"/>
        <v>0.91666666666666663</v>
      </c>
      <c r="AE207" s="76">
        <f t="shared" si="51"/>
        <v>0</v>
      </c>
      <c r="AF207" s="76">
        <f t="shared" si="52"/>
        <v>1.5416666666666667</v>
      </c>
      <c r="AG207" s="76">
        <f t="shared" si="53"/>
        <v>0</v>
      </c>
      <c r="AH207" s="69">
        <f t="shared" si="56"/>
        <v>0.33333333333333331</v>
      </c>
      <c r="AI207" s="69">
        <f t="shared" si="57"/>
        <v>4.291666666666667</v>
      </c>
      <c r="AJ207" s="70">
        <f t="shared" si="58"/>
        <v>0.48255813953488375</v>
      </c>
      <c r="AK207" s="69">
        <f t="shared" si="59"/>
        <v>7.166666666666667</v>
      </c>
      <c r="AM207" s="40" t="s">
        <v>716</v>
      </c>
      <c r="AN207" s="40" t="s">
        <v>330</v>
      </c>
      <c r="AO207" s="61">
        <v>1.8</v>
      </c>
      <c r="AP207" s="62">
        <v>0.20588235294117646</v>
      </c>
      <c r="AQ207" s="62">
        <v>0.25</v>
      </c>
      <c r="AR207" s="44">
        <v>10</v>
      </c>
      <c r="AS207" s="44">
        <v>2010</v>
      </c>
      <c r="AU207" s="40" t="s">
        <v>541</v>
      </c>
      <c r="AV207" s="40" t="s">
        <v>134</v>
      </c>
      <c r="AW207" s="44">
        <v>31</v>
      </c>
      <c r="AX207" s="44">
        <v>0.36363636363636365</v>
      </c>
      <c r="AY207" s="44">
        <v>0.23809523809523808</v>
      </c>
      <c r="AZ207" s="44">
        <v>20</v>
      </c>
      <c r="BA207" s="44">
        <v>2017</v>
      </c>
      <c r="BP207" s="40" t="s">
        <v>483</v>
      </c>
      <c r="BQ207" s="40" t="s">
        <v>471</v>
      </c>
      <c r="BR207" s="44">
        <v>1.1666666666666667</v>
      </c>
      <c r="BS207" s="44">
        <v>0</v>
      </c>
      <c r="BT207" s="44">
        <v>1.1666666666666667</v>
      </c>
      <c r="BU207" s="44">
        <v>12</v>
      </c>
      <c r="BV207" s="44">
        <v>2011</v>
      </c>
      <c r="BX207" s="40" t="s">
        <v>1299</v>
      </c>
      <c r="BY207" s="40" t="s">
        <v>1292</v>
      </c>
      <c r="BZ207" s="44">
        <v>19</v>
      </c>
      <c r="CA207" s="44">
        <v>12</v>
      </c>
      <c r="CB207" s="44">
        <v>7</v>
      </c>
      <c r="CC207" s="44">
        <v>21</v>
      </c>
      <c r="CD207" s="44">
        <v>2022</v>
      </c>
      <c r="CU207" s="40" t="s">
        <v>1300</v>
      </c>
      <c r="CV207" s="40" t="s">
        <v>1268</v>
      </c>
      <c r="CW207" s="44">
        <v>0.36842105263157893</v>
      </c>
      <c r="CX207" s="44">
        <v>0.42105263157894735</v>
      </c>
      <c r="CY207" s="44">
        <v>19</v>
      </c>
      <c r="CZ207" s="44">
        <v>2022</v>
      </c>
      <c r="DB207" s="40" t="s">
        <v>1136</v>
      </c>
      <c r="DC207" s="40" t="s">
        <v>1097</v>
      </c>
      <c r="DD207" s="44">
        <v>6</v>
      </c>
      <c r="DE207" s="44">
        <v>19</v>
      </c>
      <c r="DF207" s="44">
        <v>22</v>
      </c>
      <c r="DG207" s="44">
        <v>1993</v>
      </c>
      <c r="DU207" s="40" t="s">
        <v>312</v>
      </c>
      <c r="DV207" s="40" t="s">
        <v>132</v>
      </c>
      <c r="DW207" s="44">
        <v>0.40909090909090912</v>
      </c>
      <c r="DX207" s="44">
        <v>0.36363636363636365</v>
      </c>
      <c r="DY207" s="44">
        <v>22</v>
      </c>
      <c r="DZ207" s="44">
        <v>2014</v>
      </c>
      <c r="EB207" s="40" t="s">
        <v>803</v>
      </c>
      <c r="EC207" s="40" t="s">
        <v>539</v>
      </c>
      <c r="ED207" s="44">
        <v>6</v>
      </c>
      <c r="EE207" s="44">
        <v>26</v>
      </c>
      <c r="EF207" s="44">
        <v>27</v>
      </c>
      <c r="EG207" s="44">
        <v>2019</v>
      </c>
      <c r="EU207" s="40" t="s">
        <v>804</v>
      </c>
      <c r="EV207" s="40" t="s">
        <v>753</v>
      </c>
      <c r="EW207" s="44">
        <v>0</v>
      </c>
      <c r="EX207" s="44">
        <v>0.35294117647058826</v>
      </c>
      <c r="EY207" s="44">
        <v>17</v>
      </c>
      <c r="EZ207" s="44">
        <v>2019</v>
      </c>
      <c r="FB207" s="40" t="s">
        <v>936</v>
      </c>
      <c r="FC207" s="40" t="s">
        <v>937</v>
      </c>
      <c r="FD207" s="44"/>
      <c r="FE207" s="44"/>
      <c r="FF207" s="44">
        <v>19</v>
      </c>
      <c r="FG207" s="44">
        <v>1999</v>
      </c>
      <c r="FU207" s="274" t="s">
        <v>755</v>
      </c>
      <c r="FV207" s="274" t="s">
        <v>545</v>
      </c>
      <c r="FW207" s="294">
        <v>0</v>
      </c>
      <c r="FX207" s="281">
        <v>1.0625</v>
      </c>
      <c r="FY207" s="281">
        <v>0</v>
      </c>
      <c r="FZ207" s="281">
        <v>16</v>
      </c>
      <c r="GA207" s="281">
        <v>2018</v>
      </c>
      <c r="GB207" s="281"/>
      <c r="GC207" s="282">
        <v>17</v>
      </c>
      <c r="IR207" s="40" t="s">
        <v>918</v>
      </c>
      <c r="IS207" s="40" t="s">
        <v>919</v>
      </c>
      <c r="IT207" s="44">
        <v>0.32380952380952382</v>
      </c>
      <c r="IU207" s="44">
        <v>1.7</v>
      </c>
      <c r="IV207" s="44">
        <v>5.25</v>
      </c>
      <c r="IW207" s="44">
        <v>20</v>
      </c>
      <c r="IX207" s="44">
        <v>1999</v>
      </c>
      <c r="IY207" s="44">
        <v>34</v>
      </c>
      <c r="IZ207" s="44">
        <v>105</v>
      </c>
      <c r="JB207" s="40" t="s">
        <v>329</v>
      </c>
      <c r="JC207" s="40" t="s">
        <v>330</v>
      </c>
      <c r="JD207" s="44">
        <v>0.27205882352941174</v>
      </c>
      <c r="JE207" s="44">
        <v>1.3703703703703705</v>
      </c>
      <c r="JF207" s="44">
        <v>5.0370370370370372</v>
      </c>
      <c r="JG207" s="44">
        <v>2013</v>
      </c>
      <c r="JH207" s="44">
        <v>37</v>
      </c>
      <c r="JI207" s="44">
        <v>136</v>
      </c>
      <c r="JL207" s="40" t="s">
        <v>1102</v>
      </c>
      <c r="JM207" s="40" t="s">
        <v>1097</v>
      </c>
      <c r="JN207" s="44">
        <v>0.68055555555555558</v>
      </c>
      <c r="JO207" s="44">
        <v>2.2272727272727271</v>
      </c>
      <c r="JP207" s="44">
        <v>3.2727272727272729</v>
      </c>
      <c r="JQ207" s="44">
        <v>1994</v>
      </c>
      <c r="JR207" s="44">
        <v>22</v>
      </c>
      <c r="JS207" s="44">
        <v>49</v>
      </c>
      <c r="JT207" s="44">
        <v>72</v>
      </c>
    </row>
    <row r="208" spans="1:280" ht="15">
      <c r="A208" s="74" t="s">
        <v>956</v>
      </c>
      <c r="B208" s="74">
        <v>1998</v>
      </c>
      <c r="C208" s="74">
        <v>1998</v>
      </c>
      <c r="D208" s="89" t="str">
        <f t="shared" si="54"/>
        <v>Shon Engel, 1998</v>
      </c>
      <c r="E208" s="89" t="str">
        <f t="shared" si="55"/>
        <v>Shon Engel, 1998-1998</v>
      </c>
      <c r="F208" s="74">
        <v>23</v>
      </c>
      <c r="G208" s="74">
        <v>1</v>
      </c>
      <c r="H208" s="74">
        <v>6</v>
      </c>
      <c r="I208" s="75">
        <f t="shared" si="42"/>
        <v>0.16666666666666666</v>
      </c>
      <c r="J208" s="74">
        <v>67</v>
      </c>
      <c r="K208" s="74">
        <v>128</v>
      </c>
      <c r="L208" s="75">
        <f t="shared" si="43"/>
        <v>0.5234375</v>
      </c>
      <c r="M208" s="74">
        <v>18</v>
      </c>
      <c r="N208" s="74">
        <v>37</v>
      </c>
      <c r="O208" s="75">
        <f t="shared" si="44"/>
        <v>0.48648648648648651</v>
      </c>
      <c r="P208" s="74">
        <v>155</v>
      </c>
      <c r="Q208" s="74">
        <v>20</v>
      </c>
      <c r="R208" s="74">
        <v>61</v>
      </c>
      <c r="S208" s="74">
        <v>81</v>
      </c>
      <c r="T208" s="74">
        <v>22</v>
      </c>
      <c r="U208" s="74">
        <v>23</v>
      </c>
      <c r="V208" s="74"/>
      <c r="W208" s="74">
        <v>32</v>
      </c>
      <c r="X208" s="74"/>
      <c r="Y208" s="76">
        <f t="shared" si="45"/>
        <v>6.7391304347826084</v>
      </c>
      <c r="Z208" s="76">
        <f t="shared" si="46"/>
        <v>0.86956521739130432</v>
      </c>
      <c r="AA208" s="76">
        <f t="shared" si="47"/>
        <v>2.652173913043478</v>
      </c>
      <c r="AB208" s="76">
        <f t="shared" si="48"/>
        <v>3.5217391304347827</v>
      </c>
      <c r="AC208" s="76">
        <f t="shared" si="49"/>
        <v>0.95652173913043481</v>
      </c>
      <c r="AD208" s="76">
        <f t="shared" si="50"/>
        <v>1</v>
      </c>
      <c r="AE208" s="76">
        <f t="shared" si="51"/>
        <v>0</v>
      </c>
      <c r="AF208" s="76">
        <f t="shared" si="52"/>
        <v>1.3913043478260869</v>
      </c>
      <c r="AG208" s="76">
        <f t="shared" si="53"/>
        <v>0</v>
      </c>
      <c r="AH208" s="69">
        <f t="shared" si="56"/>
        <v>0.2608695652173913</v>
      </c>
      <c r="AI208" s="69">
        <f t="shared" si="57"/>
        <v>1.6086956521739131</v>
      </c>
      <c r="AJ208" s="70">
        <f t="shared" si="58"/>
        <v>0.5074626865671642</v>
      </c>
      <c r="AK208" s="69">
        <f t="shared" si="59"/>
        <v>5.8260869565217392</v>
      </c>
      <c r="AM208" s="40" t="s">
        <v>332</v>
      </c>
      <c r="AN208" s="40" t="s">
        <v>333</v>
      </c>
      <c r="AO208" s="61">
        <v>1.7931034482758621</v>
      </c>
      <c r="AP208" s="62">
        <v>0.36666666666666664</v>
      </c>
      <c r="AQ208" s="62">
        <v>0.26923076923076922</v>
      </c>
      <c r="AR208" s="44">
        <v>29</v>
      </c>
      <c r="AS208" s="44">
        <v>2013</v>
      </c>
      <c r="AU208" s="40" t="s">
        <v>312</v>
      </c>
      <c r="AV208" s="40" t="s">
        <v>132</v>
      </c>
      <c r="AW208" s="44">
        <v>30</v>
      </c>
      <c r="AX208" s="44">
        <v>0.39285714285714285</v>
      </c>
      <c r="AY208" s="44">
        <v>0.53333333333333333</v>
      </c>
      <c r="AZ208" s="44">
        <v>22</v>
      </c>
      <c r="BA208" s="44">
        <v>2014</v>
      </c>
      <c r="BP208" s="40" t="s">
        <v>535</v>
      </c>
      <c r="BQ208" s="40" t="s">
        <v>536</v>
      </c>
      <c r="BR208" s="44">
        <v>1.1538461538461537</v>
      </c>
      <c r="BS208" s="44">
        <v>0.46153846153846156</v>
      </c>
      <c r="BT208" s="44">
        <v>0.69230769230769229</v>
      </c>
      <c r="BU208" s="44">
        <v>13</v>
      </c>
      <c r="BV208" s="44">
        <v>2017</v>
      </c>
      <c r="BX208" s="40" t="s">
        <v>804</v>
      </c>
      <c r="BY208" s="40" t="s">
        <v>753</v>
      </c>
      <c r="BZ208" s="44">
        <v>19</v>
      </c>
      <c r="CA208" s="44">
        <v>10</v>
      </c>
      <c r="CB208" s="44">
        <v>9</v>
      </c>
      <c r="CC208" s="44">
        <v>17</v>
      </c>
      <c r="CD208" s="44">
        <v>2019</v>
      </c>
      <c r="CU208" s="40" t="s">
        <v>1015</v>
      </c>
      <c r="CV208" s="40" t="s">
        <v>937</v>
      </c>
      <c r="CW208" s="44">
        <v>0.36363636363636365</v>
      </c>
      <c r="CX208" s="44">
        <v>9.0909090909090912E-2</v>
      </c>
      <c r="CY208" s="44">
        <v>11</v>
      </c>
      <c r="CZ208" s="44">
        <v>1997</v>
      </c>
      <c r="DB208" s="40" t="s">
        <v>263</v>
      </c>
      <c r="DC208" s="40" t="s">
        <v>252</v>
      </c>
      <c r="DD208" s="44">
        <v>6</v>
      </c>
      <c r="DE208" s="44">
        <v>12</v>
      </c>
      <c r="DF208" s="44">
        <v>18</v>
      </c>
      <c r="DG208" s="44">
        <v>2016</v>
      </c>
      <c r="DU208" s="40" t="s">
        <v>1165</v>
      </c>
      <c r="DV208" s="40" t="s">
        <v>1098</v>
      </c>
      <c r="DW208" s="44">
        <v>0.4</v>
      </c>
      <c r="DX208" s="44">
        <v>0</v>
      </c>
      <c r="DY208" s="44">
        <v>10</v>
      </c>
      <c r="DZ208" s="44">
        <v>1992</v>
      </c>
      <c r="EB208" s="40" t="s">
        <v>1349</v>
      </c>
      <c r="EC208" s="40" t="s">
        <v>1350</v>
      </c>
      <c r="ED208" s="44">
        <v>6</v>
      </c>
      <c r="EE208" s="44">
        <v>3</v>
      </c>
      <c r="EF208" s="44">
        <v>18</v>
      </c>
      <c r="EG208" s="44">
        <v>2023</v>
      </c>
      <c r="EU208" s="40" t="s">
        <v>1100</v>
      </c>
      <c r="EV208" s="40" t="s">
        <v>1095</v>
      </c>
      <c r="EW208" s="44">
        <v>0</v>
      </c>
      <c r="EX208" s="44">
        <v>0</v>
      </c>
      <c r="EY208" s="44">
        <v>23</v>
      </c>
      <c r="EZ208" s="44">
        <v>1994</v>
      </c>
      <c r="FB208" s="40" t="s">
        <v>1100</v>
      </c>
      <c r="FC208" s="40" t="s">
        <v>1095</v>
      </c>
      <c r="FD208" s="44"/>
      <c r="FE208" s="44"/>
      <c r="FF208" s="44">
        <v>23</v>
      </c>
      <c r="FG208" s="44">
        <v>1994</v>
      </c>
      <c r="FU208" s="274" t="s">
        <v>1104</v>
      </c>
      <c r="FV208" s="274" t="s">
        <v>1094</v>
      </c>
      <c r="FW208" s="294">
        <v>0</v>
      </c>
      <c r="FX208" s="281">
        <v>0.13043478260869565</v>
      </c>
      <c r="FY208" s="281">
        <v>0</v>
      </c>
      <c r="FZ208" s="281">
        <v>23</v>
      </c>
      <c r="GA208" s="281">
        <v>1994</v>
      </c>
      <c r="GB208" s="281">
        <v>0</v>
      </c>
      <c r="GC208" s="282">
        <v>3</v>
      </c>
      <c r="IR208" s="40" t="s">
        <v>800</v>
      </c>
      <c r="IS208" s="40" t="s">
        <v>733</v>
      </c>
      <c r="IT208" s="44">
        <v>0.32258064516129031</v>
      </c>
      <c r="IU208" s="44">
        <v>1.4814814814814814</v>
      </c>
      <c r="IV208" s="44">
        <v>4.5925925925925926</v>
      </c>
      <c r="IW208" s="44">
        <v>27</v>
      </c>
      <c r="IX208" s="44">
        <v>2019</v>
      </c>
      <c r="IY208" s="44">
        <v>40</v>
      </c>
      <c r="IZ208" s="44">
        <v>124</v>
      </c>
      <c r="JB208" s="40" t="s">
        <v>451</v>
      </c>
      <c r="JC208" s="40" t="s">
        <v>452</v>
      </c>
      <c r="JD208" s="44">
        <v>0.27</v>
      </c>
      <c r="JE208" s="44">
        <v>2.25</v>
      </c>
      <c r="JF208" s="44">
        <v>8.3333333333333339</v>
      </c>
      <c r="JG208" s="44">
        <v>2010</v>
      </c>
      <c r="JH208" s="44">
        <v>27</v>
      </c>
      <c r="JI208" s="44">
        <v>100</v>
      </c>
      <c r="JL208" s="40" t="s">
        <v>1107</v>
      </c>
      <c r="JM208" s="40" t="s">
        <v>1098</v>
      </c>
      <c r="JN208" s="44">
        <v>0.61224489795918369</v>
      </c>
      <c r="JO208" s="44">
        <v>1.3043478260869565</v>
      </c>
      <c r="JP208" s="44">
        <v>2.1304347826086958</v>
      </c>
      <c r="JQ208" s="44">
        <v>1994</v>
      </c>
      <c r="JR208" s="44">
        <v>23</v>
      </c>
      <c r="JS208" s="44">
        <v>30</v>
      </c>
      <c r="JT208" s="44">
        <v>49</v>
      </c>
    </row>
    <row r="209" spans="1:280" ht="15">
      <c r="A209" s="74" t="s">
        <v>957</v>
      </c>
      <c r="B209" s="74">
        <v>1998</v>
      </c>
      <c r="C209" s="74">
        <v>1999</v>
      </c>
      <c r="D209" s="89" t="str">
        <f t="shared" si="54"/>
        <v>Shane Thompson, 1999</v>
      </c>
      <c r="E209" s="89" t="str">
        <f t="shared" si="55"/>
        <v>Shane Thompson, 1999-1998</v>
      </c>
      <c r="F209" s="74">
        <v>13</v>
      </c>
      <c r="G209" s="74"/>
      <c r="H209" s="74"/>
      <c r="I209" s="75" t="e">
        <f t="shared" si="42"/>
        <v>#DIV/0!</v>
      </c>
      <c r="J209" s="74">
        <v>4</v>
      </c>
      <c r="K209" s="74">
        <v>18</v>
      </c>
      <c r="L209" s="75">
        <f t="shared" si="43"/>
        <v>0.22222222222222221</v>
      </c>
      <c r="M209" s="74">
        <v>3</v>
      </c>
      <c r="N209" s="74">
        <v>7</v>
      </c>
      <c r="O209" s="75">
        <f t="shared" si="44"/>
        <v>0.42857142857142855</v>
      </c>
      <c r="P209" s="74">
        <v>13</v>
      </c>
      <c r="Q209" s="74">
        <v>7</v>
      </c>
      <c r="R209" s="74">
        <v>5</v>
      </c>
      <c r="S209" s="74">
        <v>12</v>
      </c>
      <c r="T209" s="74">
        <v>7</v>
      </c>
      <c r="U209" s="74">
        <v>9</v>
      </c>
      <c r="V209" s="74"/>
      <c r="W209" s="74">
        <v>3</v>
      </c>
      <c r="X209" s="74"/>
      <c r="Y209" s="76">
        <f t="shared" si="45"/>
        <v>1</v>
      </c>
      <c r="Z209" s="76">
        <f t="shared" si="46"/>
        <v>0.53846153846153844</v>
      </c>
      <c r="AA209" s="76">
        <f t="shared" si="47"/>
        <v>0.38461538461538464</v>
      </c>
      <c r="AB209" s="76">
        <f t="shared" si="48"/>
        <v>0.92307692307692313</v>
      </c>
      <c r="AC209" s="76">
        <f t="shared" si="49"/>
        <v>0.53846153846153844</v>
      </c>
      <c r="AD209" s="76">
        <f t="shared" si="50"/>
        <v>0.69230769230769229</v>
      </c>
      <c r="AE209" s="76">
        <f t="shared" si="51"/>
        <v>0</v>
      </c>
      <c r="AF209" s="76">
        <f t="shared" si="52"/>
        <v>0.23076923076923078</v>
      </c>
      <c r="AG209" s="76">
        <f t="shared" si="53"/>
        <v>0</v>
      </c>
      <c r="AH209" s="69">
        <f t="shared" si="56"/>
        <v>0</v>
      </c>
      <c r="AI209" s="69">
        <f t="shared" si="57"/>
        <v>0.53846153846153844</v>
      </c>
      <c r="AJ209" s="70">
        <f t="shared" si="58"/>
        <v>0.22222222222222221</v>
      </c>
      <c r="AK209" s="69">
        <f t="shared" si="59"/>
        <v>1.3846153846153846</v>
      </c>
      <c r="AM209" s="40" t="s">
        <v>801</v>
      </c>
      <c r="AN209" s="40" t="s">
        <v>735</v>
      </c>
      <c r="AO209" s="61">
        <v>1.7647058823529411</v>
      </c>
      <c r="AP209" s="62">
        <v>0.40740740740740738</v>
      </c>
      <c r="AQ209" s="62">
        <v>0.75</v>
      </c>
      <c r="AR209" s="44">
        <v>17</v>
      </c>
      <c r="AS209" s="44">
        <v>2019</v>
      </c>
      <c r="AU209" s="40" t="s">
        <v>801</v>
      </c>
      <c r="AV209" s="40" t="s">
        <v>735</v>
      </c>
      <c r="AW209" s="44">
        <v>30</v>
      </c>
      <c r="AX209" s="44">
        <v>0.40740740740740738</v>
      </c>
      <c r="AY209" s="44">
        <v>0.75</v>
      </c>
      <c r="AZ209" s="44">
        <v>17</v>
      </c>
      <c r="BA209" s="44">
        <v>2019</v>
      </c>
      <c r="BP209" s="40" t="s">
        <v>1014</v>
      </c>
      <c r="BQ209" s="40" t="s">
        <v>999</v>
      </c>
      <c r="BR209" s="44">
        <v>1.1428571428571428</v>
      </c>
      <c r="BS209" s="44">
        <v>0.42857142857142855</v>
      </c>
      <c r="BT209" s="44">
        <v>0.7142857142857143</v>
      </c>
      <c r="BU209" s="44">
        <v>14</v>
      </c>
      <c r="BV209" s="44">
        <v>1997</v>
      </c>
      <c r="BX209" s="40" t="s">
        <v>1265</v>
      </c>
      <c r="BY209" s="40" t="s">
        <v>1266</v>
      </c>
      <c r="BZ209" s="44">
        <v>18</v>
      </c>
      <c r="CA209" s="44">
        <v>7</v>
      </c>
      <c r="CB209" s="44">
        <v>11</v>
      </c>
      <c r="CC209" s="44">
        <v>13</v>
      </c>
      <c r="CD209" s="44">
        <v>2021</v>
      </c>
      <c r="CU209" s="40" t="s">
        <v>1065</v>
      </c>
      <c r="CV209" s="40" t="s">
        <v>964</v>
      </c>
      <c r="CW209" s="44">
        <v>0.35714285714285715</v>
      </c>
      <c r="CX209" s="44">
        <v>0.8571428571428571</v>
      </c>
      <c r="CY209" s="44">
        <v>14</v>
      </c>
      <c r="CZ209" s="44">
        <v>1995</v>
      </c>
      <c r="DB209" s="40" t="s">
        <v>483</v>
      </c>
      <c r="DC209" s="40" t="s">
        <v>471</v>
      </c>
      <c r="DD209" s="44">
        <v>5</v>
      </c>
      <c r="DE209" s="44">
        <v>31</v>
      </c>
      <c r="DF209" s="44">
        <v>12</v>
      </c>
      <c r="DG209" s="44">
        <v>2011</v>
      </c>
      <c r="DU209" s="40" t="s">
        <v>1267</v>
      </c>
      <c r="DV209" s="40" t="s">
        <v>1235</v>
      </c>
      <c r="DW209" s="44">
        <v>0.38461538461538464</v>
      </c>
      <c r="DX209" s="44">
        <v>0.23076923076923078</v>
      </c>
      <c r="DY209" s="44">
        <v>13</v>
      </c>
      <c r="DZ209" s="44">
        <v>2021</v>
      </c>
      <c r="EB209" s="40" t="s">
        <v>1066</v>
      </c>
      <c r="EC209" s="40" t="s">
        <v>1067</v>
      </c>
      <c r="ED209" s="44">
        <v>6</v>
      </c>
      <c r="EE209" s="44"/>
      <c r="EF209" s="44">
        <v>12</v>
      </c>
      <c r="EG209" s="44">
        <v>1995</v>
      </c>
      <c r="EU209" s="40" t="s">
        <v>429</v>
      </c>
      <c r="EV209" s="40" t="s">
        <v>424</v>
      </c>
      <c r="EW209" s="44">
        <v>0</v>
      </c>
      <c r="EX209" s="44">
        <v>0</v>
      </c>
      <c r="EY209" s="44">
        <v>17</v>
      </c>
      <c r="EZ209" s="44">
        <v>2007</v>
      </c>
      <c r="FB209" s="40" t="s">
        <v>918</v>
      </c>
      <c r="FC209" s="40" t="s">
        <v>919</v>
      </c>
      <c r="FD209" s="44"/>
      <c r="FE209" s="44"/>
      <c r="FF209" s="44">
        <v>20</v>
      </c>
      <c r="FG209" s="44">
        <v>1999</v>
      </c>
      <c r="FU209" s="274" t="s">
        <v>1282</v>
      </c>
      <c r="FV209" s="274" t="s">
        <v>793</v>
      </c>
      <c r="FW209" s="294">
        <v>0</v>
      </c>
      <c r="FX209" s="281">
        <v>3.7037037037037035E-2</v>
      </c>
      <c r="FY209" s="281">
        <v>0</v>
      </c>
      <c r="FZ209" s="281">
        <v>27</v>
      </c>
      <c r="GA209" s="281">
        <v>2022</v>
      </c>
      <c r="GB209" s="281"/>
      <c r="GC209" s="282">
        <v>1</v>
      </c>
      <c r="IR209" s="40" t="s">
        <v>263</v>
      </c>
      <c r="IS209" s="40" t="s">
        <v>252</v>
      </c>
      <c r="IT209" s="44">
        <v>0.31578947368421051</v>
      </c>
      <c r="IU209" s="44">
        <v>0.66666666666666663</v>
      </c>
      <c r="IV209" s="44">
        <v>2.1111111111111112</v>
      </c>
      <c r="IW209" s="44">
        <v>18</v>
      </c>
      <c r="IX209" s="44">
        <v>2016</v>
      </c>
      <c r="IY209" s="44">
        <v>12</v>
      </c>
      <c r="IZ209" s="44">
        <v>38</v>
      </c>
      <c r="JB209" s="40" t="s">
        <v>1162</v>
      </c>
      <c r="JC209" s="40" t="s">
        <v>1095</v>
      </c>
      <c r="JD209" s="44">
        <v>0.26315789473684209</v>
      </c>
      <c r="JE209" s="44">
        <v>0.83333333333333337</v>
      </c>
      <c r="JF209" s="44">
        <v>3.1666666666666665</v>
      </c>
      <c r="JG209" s="44">
        <v>1992</v>
      </c>
      <c r="JH209" s="44">
        <v>15</v>
      </c>
      <c r="JI209" s="44">
        <v>57</v>
      </c>
      <c r="JL209" s="40" t="s">
        <v>1103</v>
      </c>
      <c r="JM209" s="40" t="s">
        <v>1030</v>
      </c>
      <c r="JN209" s="44">
        <v>0.58139534883720934</v>
      </c>
      <c r="JO209" s="44">
        <v>1.1363636363636365</v>
      </c>
      <c r="JP209" s="44">
        <v>1.9545454545454546</v>
      </c>
      <c r="JQ209" s="44">
        <v>1994</v>
      </c>
      <c r="JR209" s="44">
        <v>22</v>
      </c>
      <c r="JS209" s="44">
        <v>25</v>
      </c>
      <c r="JT209" s="44">
        <v>43</v>
      </c>
    </row>
    <row r="210" spans="1:280" ht="15">
      <c r="A210" s="74" t="s">
        <v>958</v>
      </c>
      <c r="B210" s="74">
        <v>1998</v>
      </c>
      <c r="C210" s="74">
        <v>1999</v>
      </c>
      <c r="D210" s="89" t="str">
        <f t="shared" si="54"/>
        <v>Levi Strong, 1999</v>
      </c>
      <c r="E210" s="89" t="str">
        <f t="shared" si="55"/>
        <v>Levi Strong, 1999-1998</v>
      </c>
      <c r="F210" s="74">
        <v>12</v>
      </c>
      <c r="G210" s="74"/>
      <c r="H210" s="74"/>
      <c r="I210" s="75" t="e">
        <f t="shared" si="42"/>
        <v>#DIV/0!</v>
      </c>
      <c r="J210" s="74">
        <v>4</v>
      </c>
      <c r="K210" s="74">
        <v>20</v>
      </c>
      <c r="L210" s="75">
        <f t="shared" si="43"/>
        <v>0.2</v>
      </c>
      <c r="M210" s="74">
        <v>7</v>
      </c>
      <c r="N210" s="74">
        <v>22</v>
      </c>
      <c r="O210" s="75">
        <f t="shared" si="44"/>
        <v>0.31818181818181818</v>
      </c>
      <c r="P210" s="74">
        <v>15</v>
      </c>
      <c r="Q210" s="74">
        <v>3</v>
      </c>
      <c r="R210" s="74">
        <v>7</v>
      </c>
      <c r="S210" s="74">
        <v>10</v>
      </c>
      <c r="T210" s="74"/>
      <c r="U210" s="74">
        <v>1</v>
      </c>
      <c r="V210" s="74"/>
      <c r="W210" s="74">
        <v>0</v>
      </c>
      <c r="X210" s="74"/>
      <c r="Y210" s="76">
        <f t="shared" si="45"/>
        <v>1.25</v>
      </c>
      <c r="Z210" s="76">
        <f t="shared" si="46"/>
        <v>0.25</v>
      </c>
      <c r="AA210" s="76">
        <f t="shared" si="47"/>
        <v>0.58333333333333337</v>
      </c>
      <c r="AB210" s="76">
        <f t="shared" si="48"/>
        <v>0.83333333333333337</v>
      </c>
      <c r="AC210" s="76">
        <f t="shared" si="49"/>
        <v>0</v>
      </c>
      <c r="AD210" s="76">
        <f t="shared" si="50"/>
        <v>8.3333333333333329E-2</v>
      </c>
      <c r="AE210" s="76">
        <f t="shared" si="51"/>
        <v>0</v>
      </c>
      <c r="AF210" s="76">
        <f t="shared" si="52"/>
        <v>0</v>
      </c>
      <c r="AG210" s="76">
        <f t="shared" si="53"/>
        <v>0</v>
      </c>
      <c r="AH210" s="69">
        <f t="shared" si="56"/>
        <v>0</v>
      </c>
      <c r="AI210" s="69">
        <f t="shared" si="57"/>
        <v>1.8333333333333333</v>
      </c>
      <c r="AJ210" s="70">
        <f t="shared" si="58"/>
        <v>0.2</v>
      </c>
      <c r="AK210" s="69">
        <f t="shared" si="59"/>
        <v>1.6666666666666667</v>
      </c>
      <c r="AM210" s="40" t="s">
        <v>263</v>
      </c>
      <c r="AN210" s="40" t="s">
        <v>252</v>
      </c>
      <c r="AO210" s="61">
        <v>1.7222222222222223</v>
      </c>
      <c r="AP210" s="62">
        <v>0.31578947368421051</v>
      </c>
      <c r="AQ210" s="62">
        <v>0.6</v>
      </c>
      <c r="AR210" s="44">
        <v>18</v>
      </c>
      <c r="AS210" s="44">
        <v>2016</v>
      </c>
      <c r="AU210" s="40" t="s">
        <v>1101</v>
      </c>
      <c r="AV210" s="40" t="s">
        <v>1092</v>
      </c>
      <c r="AW210" s="44">
        <v>29</v>
      </c>
      <c r="AX210" s="44">
        <v>0.26190476190476192</v>
      </c>
      <c r="AY210" s="44">
        <v>0.5</v>
      </c>
      <c r="AZ210" s="44">
        <v>11</v>
      </c>
      <c r="BA210" s="44">
        <v>1995</v>
      </c>
      <c r="BP210" s="40" t="s">
        <v>804</v>
      </c>
      <c r="BQ210" s="40" t="s">
        <v>753</v>
      </c>
      <c r="BR210" s="44">
        <v>1.1176470588235294</v>
      </c>
      <c r="BS210" s="44">
        <v>0.58823529411764708</v>
      </c>
      <c r="BT210" s="44">
        <v>0.52941176470588236</v>
      </c>
      <c r="BU210" s="44">
        <v>17</v>
      </c>
      <c r="BV210" s="44">
        <v>2019</v>
      </c>
      <c r="BX210" s="40" t="s">
        <v>1190</v>
      </c>
      <c r="BY210" s="40" t="s">
        <v>1154</v>
      </c>
      <c r="BZ210" s="44">
        <v>17</v>
      </c>
      <c r="CA210" s="44">
        <v>3</v>
      </c>
      <c r="CB210" s="44">
        <v>14</v>
      </c>
      <c r="CC210" s="44">
        <v>23</v>
      </c>
      <c r="CD210" s="44">
        <v>1991</v>
      </c>
      <c r="CU210" s="40" t="s">
        <v>742</v>
      </c>
      <c r="CV210" s="40" t="s">
        <v>536</v>
      </c>
      <c r="CW210" s="44">
        <v>0.33333333333333331</v>
      </c>
      <c r="CX210" s="44">
        <v>0.61111111111111116</v>
      </c>
      <c r="CY210" s="44">
        <v>18</v>
      </c>
      <c r="CZ210" s="44">
        <v>2018</v>
      </c>
      <c r="DB210" s="40" t="s">
        <v>1065</v>
      </c>
      <c r="DC210" s="40" t="s">
        <v>964</v>
      </c>
      <c r="DD210" s="44">
        <v>5</v>
      </c>
      <c r="DE210" s="44">
        <v>12</v>
      </c>
      <c r="DF210" s="44">
        <v>14</v>
      </c>
      <c r="DG210" s="44">
        <v>1995</v>
      </c>
      <c r="DU210" s="40" t="s">
        <v>1015</v>
      </c>
      <c r="DV210" s="40" t="s">
        <v>937</v>
      </c>
      <c r="DW210" s="44">
        <v>0.36363636363636365</v>
      </c>
      <c r="DX210" s="44">
        <v>0</v>
      </c>
      <c r="DY210" s="44">
        <v>11</v>
      </c>
      <c r="DZ210" s="44">
        <v>1997</v>
      </c>
      <c r="EB210" s="40" t="s">
        <v>291</v>
      </c>
      <c r="EC210" s="40" t="s">
        <v>252</v>
      </c>
      <c r="ED210" s="44">
        <v>5</v>
      </c>
      <c r="EE210" s="44">
        <v>4</v>
      </c>
      <c r="EF210" s="44">
        <v>15</v>
      </c>
      <c r="EG210" s="44">
        <v>2015</v>
      </c>
      <c r="EU210" s="40" t="s">
        <v>1090</v>
      </c>
      <c r="EV210" s="40" t="s">
        <v>1091</v>
      </c>
      <c r="EW210" s="44">
        <v>0</v>
      </c>
      <c r="EX210" s="44">
        <v>0</v>
      </c>
      <c r="EY210" s="44">
        <v>23</v>
      </c>
      <c r="EZ210" s="44">
        <v>1994</v>
      </c>
      <c r="FB210" s="40" t="s">
        <v>1090</v>
      </c>
      <c r="FC210" s="40" t="s">
        <v>1091</v>
      </c>
      <c r="FD210" s="44"/>
      <c r="FE210" s="44"/>
      <c r="FF210" s="44">
        <v>23</v>
      </c>
      <c r="FG210" s="44">
        <v>1994</v>
      </c>
      <c r="FU210" s="274" t="s">
        <v>1301</v>
      </c>
      <c r="FV210" s="274" t="s">
        <v>1235</v>
      </c>
      <c r="FW210" s="294">
        <v>0</v>
      </c>
      <c r="FX210" s="281">
        <v>0.21052631578947367</v>
      </c>
      <c r="FY210" s="281">
        <v>0</v>
      </c>
      <c r="FZ210" s="281">
        <v>19</v>
      </c>
      <c r="GA210" s="281">
        <v>2022</v>
      </c>
      <c r="GB210" s="281"/>
      <c r="GC210" s="282">
        <v>4</v>
      </c>
      <c r="IR210" s="40" t="s">
        <v>1186</v>
      </c>
      <c r="IS210" s="40" t="s">
        <v>1180</v>
      </c>
      <c r="IT210" s="44">
        <v>0.31325301204819278</v>
      </c>
      <c r="IU210" s="44">
        <v>1.1304347826086956</v>
      </c>
      <c r="IV210" s="44">
        <v>3.6086956521739131</v>
      </c>
      <c r="IW210" s="44">
        <v>23</v>
      </c>
      <c r="IX210" s="44">
        <v>1991</v>
      </c>
      <c r="IY210" s="44">
        <v>26</v>
      </c>
      <c r="IZ210" s="44">
        <v>83</v>
      </c>
      <c r="JB210" s="40" t="s">
        <v>1101</v>
      </c>
      <c r="JC210" s="40" t="s">
        <v>1092</v>
      </c>
      <c r="JD210" s="44">
        <v>0.26190476190476192</v>
      </c>
      <c r="JE210" s="44">
        <v>1</v>
      </c>
      <c r="JF210" s="44">
        <v>3.8181818181818183</v>
      </c>
      <c r="JG210" s="44">
        <v>1995</v>
      </c>
      <c r="JH210" s="44">
        <v>11</v>
      </c>
      <c r="JI210" s="44">
        <v>42</v>
      </c>
      <c r="JL210" s="40" t="s">
        <v>1100</v>
      </c>
      <c r="JM210" s="40" t="s">
        <v>1095</v>
      </c>
      <c r="JN210" s="44">
        <v>0.61212121212121207</v>
      </c>
      <c r="JO210" s="44">
        <v>4.3913043478260869</v>
      </c>
      <c r="JP210" s="44">
        <v>7.1739130434782608</v>
      </c>
      <c r="JQ210" s="44">
        <v>1994</v>
      </c>
      <c r="JR210" s="44">
        <v>23</v>
      </c>
      <c r="JS210" s="44">
        <v>101</v>
      </c>
      <c r="JT210" s="44">
        <v>165</v>
      </c>
    </row>
    <row r="211" spans="1:280" ht="15">
      <c r="A211" s="74" t="s">
        <v>959</v>
      </c>
      <c r="B211" s="74">
        <v>1998</v>
      </c>
      <c r="C211" s="74">
        <v>1998</v>
      </c>
      <c r="D211" s="89" t="str">
        <f t="shared" si="54"/>
        <v>Jeremy Smith, 1998</v>
      </c>
      <c r="E211" s="89" t="str">
        <f t="shared" si="55"/>
        <v>Jeremy Smith, 1998-1998</v>
      </c>
      <c r="F211" s="74">
        <v>24</v>
      </c>
      <c r="G211" s="74">
        <v>7</v>
      </c>
      <c r="H211" s="74">
        <v>18</v>
      </c>
      <c r="I211" s="75">
        <f t="shared" si="42"/>
        <v>0.3888888888888889</v>
      </c>
      <c r="J211" s="74">
        <v>35</v>
      </c>
      <c r="K211" s="74">
        <v>80</v>
      </c>
      <c r="L211" s="75">
        <f t="shared" si="43"/>
        <v>0.4375</v>
      </c>
      <c r="M211" s="74">
        <v>17</v>
      </c>
      <c r="N211" s="74">
        <v>29</v>
      </c>
      <c r="O211" s="75">
        <f t="shared" si="44"/>
        <v>0.58620689655172409</v>
      </c>
      <c r="P211" s="74">
        <v>108</v>
      </c>
      <c r="Q211" s="74">
        <v>31</v>
      </c>
      <c r="R211" s="74">
        <v>43</v>
      </c>
      <c r="S211" s="74">
        <v>74</v>
      </c>
      <c r="T211" s="74">
        <v>7</v>
      </c>
      <c r="U211" s="74">
        <v>10</v>
      </c>
      <c r="V211" s="74"/>
      <c r="W211" s="74">
        <v>25</v>
      </c>
      <c r="X211" s="74"/>
      <c r="Y211" s="76">
        <f t="shared" si="45"/>
        <v>4.5</v>
      </c>
      <c r="Z211" s="76">
        <f t="shared" si="46"/>
        <v>1.2916666666666667</v>
      </c>
      <c r="AA211" s="76">
        <f t="shared" si="47"/>
        <v>1.7916666666666667</v>
      </c>
      <c r="AB211" s="76">
        <f t="shared" si="48"/>
        <v>3.0833333333333335</v>
      </c>
      <c r="AC211" s="76">
        <f t="shared" si="49"/>
        <v>0.29166666666666669</v>
      </c>
      <c r="AD211" s="76">
        <f t="shared" si="50"/>
        <v>0.41666666666666669</v>
      </c>
      <c r="AE211" s="76">
        <f t="shared" si="51"/>
        <v>0</v>
      </c>
      <c r="AF211" s="76">
        <f t="shared" si="52"/>
        <v>1.0416666666666667</v>
      </c>
      <c r="AG211" s="76">
        <f t="shared" si="53"/>
        <v>0</v>
      </c>
      <c r="AH211" s="69">
        <f t="shared" si="56"/>
        <v>0.75</v>
      </c>
      <c r="AI211" s="69">
        <f t="shared" si="57"/>
        <v>1.2083333333333333</v>
      </c>
      <c r="AJ211" s="70">
        <f t="shared" si="58"/>
        <v>0.42857142857142855</v>
      </c>
      <c r="AK211" s="69">
        <f t="shared" si="59"/>
        <v>4.083333333333333</v>
      </c>
      <c r="AM211" s="40" t="s">
        <v>334</v>
      </c>
      <c r="AN211" s="40" t="s">
        <v>250</v>
      </c>
      <c r="AO211" s="61">
        <v>1.6</v>
      </c>
      <c r="AP211" s="62">
        <v>0.41379310344827586</v>
      </c>
      <c r="AQ211" s="62">
        <v>0.30769230769230771</v>
      </c>
      <c r="AR211" s="44">
        <v>20</v>
      </c>
      <c r="AS211" s="44">
        <v>2013</v>
      </c>
      <c r="AU211" s="40" t="s">
        <v>488</v>
      </c>
      <c r="AV211" s="40" t="s">
        <v>456</v>
      </c>
      <c r="AW211" s="44">
        <v>29</v>
      </c>
      <c r="AX211" s="44">
        <v>0.34285714285714286</v>
      </c>
      <c r="AY211" s="44">
        <v>0.66666666666666663</v>
      </c>
      <c r="AZ211" s="44">
        <v>12</v>
      </c>
      <c r="BA211" s="44">
        <v>2007</v>
      </c>
      <c r="BP211" s="40" t="s">
        <v>541</v>
      </c>
      <c r="BQ211" s="40" t="s">
        <v>134</v>
      </c>
      <c r="BR211" s="44">
        <v>1.1000000000000001</v>
      </c>
      <c r="BS211" s="44">
        <v>0.35</v>
      </c>
      <c r="BT211" s="44">
        <v>0.75</v>
      </c>
      <c r="BU211" s="44">
        <v>20</v>
      </c>
      <c r="BV211" s="44">
        <v>2017</v>
      </c>
      <c r="BX211" s="40" t="s">
        <v>801</v>
      </c>
      <c r="BY211" s="40" t="s">
        <v>735</v>
      </c>
      <c r="BZ211" s="44">
        <v>17</v>
      </c>
      <c r="CA211" s="44">
        <v>8</v>
      </c>
      <c r="CB211" s="44">
        <v>9</v>
      </c>
      <c r="CC211" s="44">
        <v>17</v>
      </c>
      <c r="CD211" s="44">
        <v>2019</v>
      </c>
      <c r="CU211" s="40" t="s">
        <v>450</v>
      </c>
      <c r="CV211" s="40" t="s">
        <v>446</v>
      </c>
      <c r="CW211" s="44">
        <v>0.33333333333333331</v>
      </c>
      <c r="CX211" s="44">
        <v>1.4166666666666667</v>
      </c>
      <c r="CY211" s="44">
        <v>24</v>
      </c>
      <c r="CZ211" s="44">
        <v>2008</v>
      </c>
      <c r="DB211" s="40" t="s">
        <v>704</v>
      </c>
      <c r="DC211" s="40" t="s">
        <v>684</v>
      </c>
      <c r="DD211" s="44">
        <v>5</v>
      </c>
      <c r="DE211" s="44">
        <v>16</v>
      </c>
      <c r="DF211" s="44">
        <v>12</v>
      </c>
      <c r="DG211" s="44">
        <v>2014</v>
      </c>
      <c r="DU211" s="40" t="s">
        <v>334</v>
      </c>
      <c r="DV211" s="40" t="s">
        <v>250</v>
      </c>
      <c r="DW211" s="44">
        <v>0.35</v>
      </c>
      <c r="DX211" s="44">
        <v>0.3</v>
      </c>
      <c r="DY211" s="44">
        <v>20</v>
      </c>
      <c r="DZ211" s="44">
        <v>2013</v>
      </c>
      <c r="EB211" s="40" t="s">
        <v>335</v>
      </c>
      <c r="EC211" s="40" t="s">
        <v>336</v>
      </c>
      <c r="ED211" s="44">
        <v>5</v>
      </c>
      <c r="EE211" s="44">
        <v>8</v>
      </c>
      <c r="EF211" s="44">
        <v>17</v>
      </c>
      <c r="EG211" s="44">
        <v>2013</v>
      </c>
      <c r="EU211" s="40" t="s">
        <v>936</v>
      </c>
      <c r="EV211" s="40" t="s">
        <v>937</v>
      </c>
      <c r="EW211" s="44">
        <v>0</v>
      </c>
      <c r="EX211" s="44">
        <v>0</v>
      </c>
      <c r="EY211" s="44">
        <v>19</v>
      </c>
      <c r="EZ211" s="44">
        <v>1999</v>
      </c>
      <c r="FB211" s="40" t="s">
        <v>920</v>
      </c>
      <c r="FC211" s="40" t="s">
        <v>921</v>
      </c>
      <c r="FD211" s="44"/>
      <c r="FE211" s="44"/>
      <c r="FF211" s="44">
        <v>19</v>
      </c>
      <c r="FG211" s="44">
        <v>1999</v>
      </c>
      <c r="FU211" s="274" t="s">
        <v>802</v>
      </c>
      <c r="FV211" s="274" t="s">
        <v>536</v>
      </c>
      <c r="FW211" s="294">
        <v>0</v>
      </c>
      <c r="FX211" s="281">
        <v>0.13636363636363635</v>
      </c>
      <c r="FY211" s="281">
        <v>0</v>
      </c>
      <c r="FZ211" s="281">
        <v>22</v>
      </c>
      <c r="GA211" s="281">
        <v>2019</v>
      </c>
      <c r="GB211" s="281"/>
      <c r="GC211" s="282">
        <v>3</v>
      </c>
      <c r="IR211" s="40" t="s">
        <v>1010</v>
      </c>
      <c r="IS211" s="40" t="s">
        <v>964</v>
      </c>
      <c r="IT211" s="44">
        <v>0.31111111111111112</v>
      </c>
      <c r="IU211" s="44">
        <v>1.826086956521739</v>
      </c>
      <c r="IV211" s="44">
        <v>5.8695652173913047</v>
      </c>
      <c r="IW211" s="44">
        <v>23</v>
      </c>
      <c r="IX211" s="44">
        <v>1997</v>
      </c>
      <c r="IY211" s="44">
        <v>42</v>
      </c>
      <c r="IZ211" s="44">
        <v>135</v>
      </c>
      <c r="JB211" s="40" t="s">
        <v>485</v>
      </c>
      <c r="JC211" s="40" t="s">
        <v>472</v>
      </c>
      <c r="JD211" s="44">
        <v>0.25773195876288657</v>
      </c>
      <c r="JE211" s="44">
        <v>1.0416666666666667</v>
      </c>
      <c r="JF211" s="44">
        <v>4.041666666666667</v>
      </c>
      <c r="JG211" s="44">
        <v>2009</v>
      </c>
      <c r="JH211" s="44">
        <v>25</v>
      </c>
      <c r="JI211" s="44">
        <v>97</v>
      </c>
      <c r="JL211" s="40" t="s">
        <v>1104</v>
      </c>
      <c r="JM211" s="40" t="s">
        <v>1094</v>
      </c>
      <c r="JN211" s="44">
        <v>0.45454545454545453</v>
      </c>
      <c r="JO211" s="44">
        <v>0.65217391304347827</v>
      </c>
      <c r="JP211" s="44">
        <v>1.4347826086956521</v>
      </c>
      <c r="JQ211" s="44">
        <v>1994</v>
      </c>
      <c r="JR211" s="44">
        <v>23</v>
      </c>
      <c r="JS211" s="44">
        <v>15</v>
      </c>
      <c r="JT211" s="44">
        <v>33</v>
      </c>
    </row>
    <row r="212" spans="1:280" ht="15">
      <c r="A212" s="74" t="s">
        <v>915</v>
      </c>
      <c r="B212" s="74">
        <v>1998</v>
      </c>
      <c r="C212" s="74">
        <v>1999</v>
      </c>
      <c r="D212" s="89" t="str">
        <f t="shared" si="54"/>
        <v>Dave Watt, 1999</v>
      </c>
      <c r="E212" s="89" t="str">
        <f t="shared" si="55"/>
        <v>Dave Watt, 1999-1998</v>
      </c>
      <c r="F212" s="74">
        <v>24</v>
      </c>
      <c r="G212" s="74"/>
      <c r="H212" s="74"/>
      <c r="I212" s="75" t="e">
        <f t="shared" si="42"/>
        <v>#DIV/0!</v>
      </c>
      <c r="J212" s="74">
        <v>130</v>
      </c>
      <c r="K212" s="74">
        <v>290</v>
      </c>
      <c r="L212" s="75">
        <f t="shared" si="43"/>
        <v>0.44827586206896552</v>
      </c>
      <c r="M212" s="74">
        <v>72</v>
      </c>
      <c r="N212" s="74">
        <v>137</v>
      </c>
      <c r="O212" s="75">
        <f t="shared" si="44"/>
        <v>0.52554744525547448</v>
      </c>
      <c r="P212" s="74">
        <v>332</v>
      </c>
      <c r="Q212" s="74">
        <v>75</v>
      </c>
      <c r="R212" s="74">
        <v>114</v>
      </c>
      <c r="S212" s="74">
        <v>189</v>
      </c>
      <c r="T212" s="74">
        <v>24</v>
      </c>
      <c r="U212" s="74">
        <v>30</v>
      </c>
      <c r="V212" s="74"/>
      <c r="W212" s="74">
        <v>54</v>
      </c>
      <c r="X212" s="74"/>
      <c r="Y212" s="76">
        <f t="shared" si="45"/>
        <v>13.833333333333334</v>
      </c>
      <c r="Z212" s="76">
        <f t="shared" si="46"/>
        <v>3.125</v>
      </c>
      <c r="AA212" s="76">
        <f t="shared" si="47"/>
        <v>4.75</v>
      </c>
      <c r="AB212" s="76">
        <f t="shared" si="48"/>
        <v>7.875</v>
      </c>
      <c r="AC212" s="76">
        <f t="shared" si="49"/>
        <v>1</v>
      </c>
      <c r="AD212" s="76">
        <f t="shared" si="50"/>
        <v>1.25</v>
      </c>
      <c r="AE212" s="76">
        <f t="shared" si="51"/>
        <v>0</v>
      </c>
      <c r="AF212" s="76">
        <f t="shared" si="52"/>
        <v>2.25</v>
      </c>
      <c r="AG212" s="76">
        <f t="shared" si="53"/>
        <v>0</v>
      </c>
      <c r="AH212" s="69">
        <f t="shared" si="56"/>
        <v>0</v>
      </c>
      <c r="AI212" s="69">
        <f t="shared" si="57"/>
        <v>5.708333333333333</v>
      </c>
      <c r="AJ212" s="70">
        <f t="shared" si="58"/>
        <v>0.44827586206896552</v>
      </c>
      <c r="AK212" s="69">
        <f t="shared" si="59"/>
        <v>12.083333333333334</v>
      </c>
      <c r="AM212" s="40" t="s">
        <v>1233</v>
      </c>
      <c r="AN212" s="40" t="s">
        <v>753</v>
      </c>
      <c r="AO212" s="61">
        <v>1.588235294117647</v>
      </c>
      <c r="AP212" s="62">
        <v>0.48</v>
      </c>
      <c r="AQ212" s="62">
        <v>0.33333333333333331</v>
      </c>
      <c r="AR212" s="44">
        <v>17</v>
      </c>
      <c r="AS212" s="44">
        <v>2020</v>
      </c>
      <c r="AU212" s="40" t="s">
        <v>1233</v>
      </c>
      <c r="AV212" s="40" t="s">
        <v>753</v>
      </c>
      <c r="AW212" s="44">
        <v>27</v>
      </c>
      <c r="AX212" s="44">
        <v>0.48</v>
      </c>
      <c r="AY212" s="44">
        <v>0.33333333333333331</v>
      </c>
      <c r="AZ212" s="44">
        <v>17</v>
      </c>
      <c r="BA212" s="44">
        <v>2020</v>
      </c>
      <c r="BP212" s="40" t="s">
        <v>1189</v>
      </c>
      <c r="BQ212" s="40" t="s">
        <v>1095</v>
      </c>
      <c r="BR212" s="44">
        <v>1</v>
      </c>
      <c r="BS212" s="44">
        <v>0.33333333333333331</v>
      </c>
      <c r="BT212" s="44">
        <v>0.66666666666666663</v>
      </c>
      <c r="BU212" s="44">
        <v>12</v>
      </c>
      <c r="BV212" s="44">
        <v>1991</v>
      </c>
      <c r="BX212" s="40" t="s">
        <v>805</v>
      </c>
      <c r="BY212" s="40" t="s">
        <v>690</v>
      </c>
      <c r="BZ212" s="44">
        <v>16</v>
      </c>
      <c r="CA212" s="44">
        <v>3</v>
      </c>
      <c r="CB212" s="44">
        <v>13</v>
      </c>
      <c r="CC212" s="44">
        <v>18</v>
      </c>
      <c r="CD212" s="44">
        <v>2019</v>
      </c>
      <c r="CU212" s="40" t="s">
        <v>263</v>
      </c>
      <c r="CV212" s="40" t="s">
        <v>252</v>
      </c>
      <c r="CW212" s="44">
        <v>0.33333333333333331</v>
      </c>
      <c r="CX212" s="44">
        <v>0.66666666666666663</v>
      </c>
      <c r="CY212" s="44">
        <v>18</v>
      </c>
      <c r="CZ212" s="44">
        <v>2016</v>
      </c>
      <c r="DB212" s="40" t="s">
        <v>1267</v>
      </c>
      <c r="DC212" s="40" t="s">
        <v>1235</v>
      </c>
      <c r="DD212" s="44">
        <v>5</v>
      </c>
      <c r="DE212" s="44">
        <v>2</v>
      </c>
      <c r="DF212" s="44">
        <v>13</v>
      </c>
      <c r="DG212" s="44">
        <v>2021</v>
      </c>
      <c r="DU212" s="40" t="s">
        <v>291</v>
      </c>
      <c r="DV212" s="40" t="s">
        <v>252</v>
      </c>
      <c r="DW212" s="44">
        <v>0.33333333333333331</v>
      </c>
      <c r="DX212" s="44">
        <v>0.26666666666666666</v>
      </c>
      <c r="DY212" s="44">
        <v>15</v>
      </c>
      <c r="DZ212" s="44">
        <v>2015</v>
      </c>
      <c r="EB212" s="40" t="s">
        <v>1267</v>
      </c>
      <c r="EC212" s="40" t="s">
        <v>1235</v>
      </c>
      <c r="ED212" s="44">
        <v>5</v>
      </c>
      <c r="EE212" s="44">
        <v>3</v>
      </c>
      <c r="EF212" s="44">
        <v>13</v>
      </c>
      <c r="EG212" s="44">
        <v>2021</v>
      </c>
      <c r="EU212" s="40" t="s">
        <v>1108</v>
      </c>
      <c r="EV212" s="40" t="s">
        <v>1067</v>
      </c>
      <c r="EW212" s="44">
        <v>0</v>
      </c>
      <c r="EX212" s="44">
        <v>0</v>
      </c>
      <c r="EY212" s="44">
        <v>14</v>
      </c>
      <c r="EZ212" s="44">
        <v>1994</v>
      </c>
      <c r="FB212" s="40" t="s">
        <v>1108</v>
      </c>
      <c r="FC212" s="40" t="s">
        <v>1067</v>
      </c>
      <c r="FD212" s="44"/>
      <c r="FE212" s="44"/>
      <c r="FF212" s="44">
        <v>14</v>
      </c>
      <c r="FG212" s="44">
        <v>1994</v>
      </c>
      <c r="FU212" s="274" t="s">
        <v>334</v>
      </c>
      <c r="FV212" s="274" t="s">
        <v>250</v>
      </c>
      <c r="FW212" s="294">
        <v>0</v>
      </c>
      <c r="FX212" s="281">
        <v>0.05</v>
      </c>
      <c r="FY212" s="281">
        <v>0</v>
      </c>
      <c r="FZ212" s="281">
        <v>20</v>
      </c>
      <c r="GA212" s="281">
        <v>2013</v>
      </c>
      <c r="GB212" s="281">
        <v>0</v>
      </c>
      <c r="GC212" s="282">
        <v>1</v>
      </c>
      <c r="IR212" s="40" t="s">
        <v>479</v>
      </c>
      <c r="IS212" s="40" t="s">
        <v>469</v>
      </c>
      <c r="IT212" s="44">
        <v>0.31111111111111112</v>
      </c>
      <c r="IU212" s="44">
        <v>1.75</v>
      </c>
      <c r="IV212" s="44">
        <v>5.625</v>
      </c>
      <c r="IW212" s="44">
        <v>16</v>
      </c>
      <c r="IX212" s="44">
        <v>2010</v>
      </c>
      <c r="IY212" s="44">
        <v>28</v>
      </c>
      <c r="IZ212" s="44">
        <v>90</v>
      </c>
      <c r="JB212" s="40" t="s">
        <v>328</v>
      </c>
      <c r="JC212" s="40" t="s">
        <v>308</v>
      </c>
      <c r="JD212" s="44">
        <v>0.25409836065573771</v>
      </c>
      <c r="JE212" s="44">
        <v>1.1071428571428572</v>
      </c>
      <c r="JF212" s="44">
        <v>4.3571428571428568</v>
      </c>
      <c r="JG212" s="44">
        <v>2013</v>
      </c>
      <c r="JH212" s="44">
        <v>31</v>
      </c>
      <c r="JI212" s="44">
        <v>122</v>
      </c>
      <c r="JL212" s="40" t="s">
        <v>1090</v>
      </c>
      <c r="JM212" s="40" t="s">
        <v>1091</v>
      </c>
      <c r="JN212" s="44">
        <v>0.63636363636363635</v>
      </c>
      <c r="JO212" s="44">
        <v>3.347826086956522</v>
      </c>
      <c r="JP212" s="44">
        <v>5.2608695652173916</v>
      </c>
      <c r="JQ212" s="44">
        <v>1994</v>
      </c>
      <c r="JR212" s="44">
        <v>23</v>
      </c>
      <c r="JS212" s="44">
        <v>77</v>
      </c>
      <c r="JT212" s="44">
        <v>121</v>
      </c>
    </row>
    <row r="213" spans="1:280" ht="15">
      <c r="A213" s="74" t="s">
        <v>987</v>
      </c>
      <c r="B213" s="74">
        <v>1997</v>
      </c>
      <c r="C213" s="74">
        <v>1997</v>
      </c>
      <c r="D213" s="89" t="str">
        <f t="shared" si="54"/>
        <v>Brad Hockett, 1997</v>
      </c>
      <c r="E213" s="89" t="str">
        <f t="shared" si="55"/>
        <v>Brad Hockett, 1997-1997</v>
      </c>
      <c r="F213" s="74">
        <v>15</v>
      </c>
      <c r="G213" s="74">
        <v>4</v>
      </c>
      <c r="H213" s="74">
        <v>28</v>
      </c>
      <c r="I213" s="75">
        <f t="shared" si="42"/>
        <v>0.14285714285714285</v>
      </c>
      <c r="J213" s="74">
        <v>16</v>
      </c>
      <c r="K213" s="74">
        <v>44</v>
      </c>
      <c r="L213" s="75">
        <f t="shared" si="43"/>
        <v>0.36363636363636365</v>
      </c>
      <c r="M213" s="74">
        <v>32</v>
      </c>
      <c r="N213" s="74">
        <v>44</v>
      </c>
      <c r="O213" s="75">
        <f t="shared" si="44"/>
        <v>0.72727272727272729</v>
      </c>
      <c r="P213" s="74">
        <v>76</v>
      </c>
      <c r="Q213" s="74">
        <v>7</v>
      </c>
      <c r="R213" s="74">
        <v>15</v>
      </c>
      <c r="S213" s="74">
        <v>22</v>
      </c>
      <c r="T213" s="74">
        <v>58</v>
      </c>
      <c r="U213" s="74">
        <v>23</v>
      </c>
      <c r="V213" s="74"/>
      <c r="W213" s="74">
        <v>40</v>
      </c>
      <c r="X213" s="74"/>
      <c r="Y213" s="76">
        <f t="shared" si="45"/>
        <v>5.0666666666666664</v>
      </c>
      <c r="Z213" s="76">
        <f t="shared" si="46"/>
        <v>0.46666666666666667</v>
      </c>
      <c r="AA213" s="76">
        <f t="shared" si="47"/>
        <v>1</v>
      </c>
      <c r="AB213" s="76">
        <f t="shared" si="48"/>
        <v>1.4666666666666666</v>
      </c>
      <c r="AC213" s="76">
        <f t="shared" si="49"/>
        <v>3.8666666666666667</v>
      </c>
      <c r="AD213" s="76">
        <f t="shared" si="50"/>
        <v>1.5333333333333334</v>
      </c>
      <c r="AE213" s="76">
        <f t="shared" si="51"/>
        <v>0</v>
      </c>
      <c r="AF213" s="76">
        <f t="shared" si="52"/>
        <v>2.6666666666666665</v>
      </c>
      <c r="AG213" s="76">
        <f t="shared" si="53"/>
        <v>0</v>
      </c>
      <c r="AH213" s="69">
        <f t="shared" si="56"/>
        <v>1.8666666666666667</v>
      </c>
      <c r="AI213" s="69">
        <f t="shared" si="57"/>
        <v>2.9333333333333331</v>
      </c>
      <c r="AJ213" s="70">
        <f t="shared" si="58"/>
        <v>0.27777777777777779</v>
      </c>
      <c r="AK213" s="69">
        <f t="shared" si="59"/>
        <v>4.8</v>
      </c>
      <c r="AM213" s="40" t="s">
        <v>492</v>
      </c>
      <c r="AN213" s="40" t="s">
        <v>472</v>
      </c>
      <c r="AO213" s="61">
        <v>1.5833333333333333</v>
      </c>
      <c r="AP213" s="62">
        <v>0.39130434782608697</v>
      </c>
      <c r="AQ213" s="62" t="e">
        <v>#DIV/0!</v>
      </c>
      <c r="AR213" s="44">
        <v>12</v>
      </c>
      <c r="AS213" s="44">
        <v>2007</v>
      </c>
      <c r="AU213" s="40" t="s">
        <v>1265</v>
      </c>
      <c r="AV213" s="40" t="s">
        <v>1266</v>
      </c>
      <c r="AW213" s="44">
        <v>27</v>
      </c>
      <c r="AX213" s="44">
        <v>0.39285714285714285</v>
      </c>
      <c r="AY213" s="44">
        <v>0.5714285714285714</v>
      </c>
      <c r="AZ213" s="44">
        <v>13</v>
      </c>
      <c r="BA213" s="44">
        <v>2021</v>
      </c>
      <c r="BP213" s="40" t="s">
        <v>486</v>
      </c>
      <c r="BQ213" s="40" t="s">
        <v>333</v>
      </c>
      <c r="BR213" s="44">
        <v>1</v>
      </c>
      <c r="BS213" s="44">
        <v>0.33333333333333331</v>
      </c>
      <c r="BT213" s="44">
        <v>0.66666666666666663</v>
      </c>
      <c r="BU213" s="44">
        <v>15</v>
      </c>
      <c r="BV213" s="44">
        <v>2011</v>
      </c>
      <c r="BX213" s="40" t="s">
        <v>1014</v>
      </c>
      <c r="BY213" s="40" t="s">
        <v>999</v>
      </c>
      <c r="BZ213" s="44">
        <v>16</v>
      </c>
      <c r="CA213" s="44">
        <v>6</v>
      </c>
      <c r="CB213" s="44">
        <v>10</v>
      </c>
      <c r="CC213" s="44">
        <v>14</v>
      </c>
      <c r="CD213" s="44">
        <v>1997</v>
      </c>
      <c r="CU213" s="40" t="s">
        <v>1135</v>
      </c>
      <c r="CV213" s="40" t="s">
        <v>1127</v>
      </c>
      <c r="CW213" s="44">
        <v>0.31818181818181818</v>
      </c>
      <c r="CX213" s="44">
        <v>1.1818181818181819</v>
      </c>
      <c r="CY213" s="44">
        <v>22</v>
      </c>
      <c r="CZ213" s="44">
        <v>1993</v>
      </c>
      <c r="DB213" s="40" t="s">
        <v>756</v>
      </c>
      <c r="DC213" s="40" t="s">
        <v>734</v>
      </c>
      <c r="DD213" s="44">
        <v>5</v>
      </c>
      <c r="DE213" s="44">
        <v>10</v>
      </c>
      <c r="DF213" s="44">
        <v>16</v>
      </c>
      <c r="DG213" s="44">
        <v>2018</v>
      </c>
      <c r="DU213" s="40" t="s">
        <v>1349</v>
      </c>
      <c r="DV213" s="40" t="s">
        <v>1350</v>
      </c>
      <c r="DW213" s="44">
        <v>0.33333333333333331</v>
      </c>
      <c r="DX213" s="44">
        <v>0.16666666666666666</v>
      </c>
      <c r="DY213" s="44">
        <v>18</v>
      </c>
      <c r="DZ213" s="44">
        <v>2023</v>
      </c>
      <c r="EB213" s="40" t="s">
        <v>1302</v>
      </c>
      <c r="EC213" s="40" t="s">
        <v>1294</v>
      </c>
      <c r="ED213" s="44">
        <v>5</v>
      </c>
      <c r="EE213" s="44">
        <v>3</v>
      </c>
      <c r="EF213" s="44">
        <v>10</v>
      </c>
      <c r="EG213" s="44">
        <v>2022</v>
      </c>
      <c r="EU213" s="40" t="s">
        <v>918</v>
      </c>
      <c r="EV213" s="40" t="s">
        <v>919</v>
      </c>
      <c r="EW213" s="44">
        <v>0</v>
      </c>
      <c r="EX213" s="44">
        <v>0</v>
      </c>
      <c r="EY213" s="44">
        <v>20</v>
      </c>
      <c r="EZ213" s="44">
        <v>1999</v>
      </c>
      <c r="FB213" s="40" t="s">
        <v>938</v>
      </c>
      <c r="FC213" s="40" t="s">
        <v>939</v>
      </c>
      <c r="FD213" s="44"/>
      <c r="FE213" s="44"/>
      <c r="FF213" s="44">
        <v>20</v>
      </c>
      <c r="FG213" s="44">
        <v>1999</v>
      </c>
      <c r="FU213" s="274" t="s">
        <v>743</v>
      </c>
      <c r="FV213" s="274" t="s">
        <v>539</v>
      </c>
      <c r="FW213" s="294">
        <v>0</v>
      </c>
      <c r="FX213" s="281">
        <v>0.10526315789473684</v>
      </c>
      <c r="FY213" s="281">
        <v>0</v>
      </c>
      <c r="FZ213" s="281">
        <v>19</v>
      </c>
      <c r="GA213" s="281">
        <v>2018</v>
      </c>
      <c r="GB213" s="281"/>
      <c r="GC213" s="282">
        <v>2</v>
      </c>
      <c r="IR213" s="40" t="s">
        <v>1345</v>
      </c>
      <c r="IS213" s="40" t="s">
        <v>1268</v>
      </c>
      <c r="IT213" s="44">
        <v>0.3108108108108108</v>
      </c>
      <c r="IU213" s="44">
        <v>0.88461538461538458</v>
      </c>
      <c r="IV213" s="44">
        <v>2.8461538461538463</v>
      </c>
      <c r="IW213" s="44">
        <v>26</v>
      </c>
      <c r="IX213" s="44">
        <v>2023</v>
      </c>
      <c r="IY213" s="44">
        <v>23</v>
      </c>
      <c r="IZ213" s="44">
        <v>74</v>
      </c>
      <c r="JB213" s="40" t="s">
        <v>804</v>
      </c>
      <c r="JC213" s="40" t="s">
        <v>753</v>
      </c>
      <c r="JD213" s="44">
        <v>0.25</v>
      </c>
      <c r="JE213" s="44">
        <v>0.29411764705882354</v>
      </c>
      <c r="JF213" s="44">
        <v>1.1764705882352942</v>
      </c>
      <c r="JG213" s="44">
        <v>2019</v>
      </c>
      <c r="JH213" s="44">
        <v>5</v>
      </c>
      <c r="JI213" s="44">
        <v>20</v>
      </c>
      <c r="JL213" s="40" t="s">
        <v>1105</v>
      </c>
      <c r="JM213" s="40" t="s">
        <v>1060</v>
      </c>
      <c r="JN213" s="44">
        <v>0.35</v>
      </c>
      <c r="JO213" s="44">
        <v>0.35</v>
      </c>
      <c r="JP213" s="44">
        <v>1</v>
      </c>
      <c r="JQ213" s="44">
        <v>1994</v>
      </c>
      <c r="JR213" s="44">
        <v>20</v>
      </c>
      <c r="JS213" s="44">
        <v>7</v>
      </c>
      <c r="JT213" s="44">
        <v>20</v>
      </c>
    </row>
    <row r="214" spans="1:280" ht="15">
      <c r="A214" s="74" t="s">
        <v>988</v>
      </c>
      <c r="B214" s="74">
        <v>1997</v>
      </c>
      <c r="C214" s="74">
        <v>1999</v>
      </c>
      <c r="D214" s="89" t="str">
        <f t="shared" si="54"/>
        <v>Brett Bruce, 1999</v>
      </c>
      <c r="E214" s="89" t="str">
        <f t="shared" si="55"/>
        <v>Brett Bruce, 1999-1997</v>
      </c>
      <c r="F214" s="74">
        <v>11</v>
      </c>
      <c r="G214" s="74">
        <v>3</v>
      </c>
      <c r="H214" s="74">
        <v>6</v>
      </c>
      <c r="I214" s="75">
        <f t="shared" si="42"/>
        <v>0.5</v>
      </c>
      <c r="J214" s="74">
        <v>1</v>
      </c>
      <c r="K214" s="74">
        <v>3</v>
      </c>
      <c r="L214" s="75">
        <f t="shared" si="43"/>
        <v>0.33333333333333331</v>
      </c>
      <c r="M214" s="74">
        <v>1</v>
      </c>
      <c r="N214" s="74">
        <v>4</v>
      </c>
      <c r="O214" s="75">
        <f t="shared" si="44"/>
        <v>0.25</v>
      </c>
      <c r="P214" s="74">
        <v>12</v>
      </c>
      <c r="Q214" s="74">
        <v>2</v>
      </c>
      <c r="R214" s="74">
        <v>8</v>
      </c>
      <c r="S214" s="74">
        <v>10</v>
      </c>
      <c r="T214" s="74">
        <v>4</v>
      </c>
      <c r="U214" s="74">
        <v>4</v>
      </c>
      <c r="V214" s="74"/>
      <c r="W214" s="74">
        <v>1</v>
      </c>
      <c r="X214" s="74"/>
      <c r="Y214" s="76">
        <f t="shared" si="45"/>
        <v>1.0909090909090908</v>
      </c>
      <c r="Z214" s="76">
        <f t="shared" si="46"/>
        <v>0.18181818181818182</v>
      </c>
      <c r="AA214" s="76">
        <f t="shared" si="47"/>
        <v>0.72727272727272729</v>
      </c>
      <c r="AB214" s="76">
        <f t="shared" si="48"/>
        <v>0.90909090909090906</v>
      </c>
      <c r="AC214" s="76">
        <f t="shared" si="49"/>
        <v>0.36363636363636365</v>
      </c>
      <c r="AD214" s="76">
        <f t="shared" si="50"/>
        <v>0.36363636363636365</v>
      </c>
      <c r="AE214" s="76">
        <f t="shared" si="51"/>
        <v>0</v>
      </c>
      <c r="AF214" s="76">
        <f t="shared" si="52"/>
        <v>9.0909090909090912E-2</v>
      </c>
      <c r="AG214" s="76">
        <f t="shared" si="53"/>
        <v>0</v>
      </c>
      <c r="AH214" s="69">
        <f t="shared" si="56"/>
        <v>0.54545454545454541</v>
      </c>
      <c r="AI214" s="69">
        <f t="shared" si="57"/>
        <v>0.36363636363636365</v>
      </c>
      <c r="AJ214" s="70">
        <f t="shared" si="58"/>
        <v>0.44444444444444442</v>
      </c>
      <c r="AK214" s="69">
        <f t="shared" si="59"/>
        <v>0.81818181818181823</v>
      </c>
      <c r="AM214" s="40" t="s">
        <v>541</v>
      </c>
      <c r="AN214" s="40" t="s">
        <v>134</v>
      </c>
      <c r="AO214" s="61">
        <v>1.55</v>
      </c>
      <c r="AP214" s="62">
        <v>0.36363636363636365</v>
      </c>
      <c r="AQ214" s="62">
        <v>0.23809523809523808</v>
      </c>
      <c r="AR214" s="44">
        <v>20</v>
      </c>
      <c r="AS214" s="44">
        <v>2017</v>
      </c>
      <c r="AU214" s="40" t="s">
        <v>289</v>
      </c>
      <c r="AV214" s="40" t="s">
        <v>251</v>
      </c>
      <c r="AW214" s="44">
        <v>26</v>
      </c>
      <c r="AX214" s="44">
        <v>0.28947368421052633</v>
      </c>
      <c r="AY214" s="44">
        <v>0.5</v>
      </c>
      <c r="AZ214" s="44">
        <v>22</v>
      </c>
      <c r="BA214" s="44">
        <v>2015</v>
      </c>
      <c r="BP214" s="40" t="s">
        <v>801</v>
      </c>
      <c r="BQ214" s="40" t="s">
        <v>735</v>
      </c>
      <c r="BR214" s="44">
        <v>1</v>
      </c>
      <c r="BS214" s="44">
        <v>0.47058823529411764</v>
      </c>
      <c r="BT214" s="44">
        <v>0.52941176470588236</v>
      </c>
      <c r="BU214" s="44">
        <v>17</v>
      </c>
      <c r="BV214" s="44">
        <v>2019</v>
      </c>
      <c r="BX214" s="40" t="s">
        <v>1035</v>
      </c>
      <c r="BY214" s="40" t="s">
        <v>964</v>
      </c>
      <c r="BZ214" s="44">
        <v>15</v>
      </c>
      <c r="CA214" s="44">
        <v>3</v>
      </c>
      <c r="CB214" s="44">
        <v>12</v>
      </c>
      <c r="CC214" s="44">
        <v>16</v>
      </c>
      <c r="CD214" s="44">
        <v>1996</v>
      </c>
      <c r="CU214" s="40" t="s">
        <v>756</v>
      </c>
      <c r="CV214" s="40" t="s">
        <v>734</v>
      </c>
      <c r="CW214" s="44">
        <v>0.3125</v>
      </c>
      <c r="CX214" s="44">
        <v>0.625</v>
      </c>
      <c r="CY214" s="44">
        <v>16</v>
      </c>
      <c r="CZ214" s="44">
        <v>2018</v>
      </c>
      <c r="DB214" s="40" t="s">
        <v>1066</v>
      </c>
      <c r="DC214" s="40" t="s">
        <v>1067</v>
      </c>
      <c r="DD214" s="44">
        <v>5</v>
      </c>
      <c r="DE214" s="44">
        <v>9</v>
      </c>
      <c r="DF214" s="44">
        <v>12</v>
      </c>
      <c r="DG214" s="44">
        <v>1995</v>
      </c>
      <c r="DU214" s="40" t="s">
        <v>488</v>
      </c>
      <c r="DV214" s="40" t="s">
        <v>456</v>
      </c>
      <c r="DW214" s="44">
        <v>0.33333333333333331</v>
      </c>
      <c r="DX214" s="44">
        <v>0</v>
      </c>
      <c r="DY214" s="44">
        <v>12</v>
      </c>
      <c r="DZ214" s="44">
        <v>2007</v>
      </c>
      <c r="EB214" s="40" t="s">
        <v>682</v>
      </c>
      <c r="EC214" s="40" t="s">
        <v>681</v>
      </c>
      <c r="ED214" s="44">
        <v>4</v>
      </c>
      <c r="EE214" s="44">
        <v>2</v>
      </c>
      <c r="EF214" s="44">
        <v>13</v>
      </c>
      <c r="EG214" s="44">
        <v>2014</v>
      </c>
      <c r="EU214" s="40" t="s">
        <v>1132</v>
      </c>
      <c r="EV214" s="40" t="s">
        <v>1094</v>
      </c>
      <c r="EW214" s="44">
        <v>0</v>
      </c>
      <c r="EX214" s="44">
        <v>0</v>
      </c>
      <c r="EY214" s="44">
        <v>23</v>
      </c>
      <c r="EZ214" s="44">
        <v>1993</v>
      </c>
      <c r="FB214" s="40" t="s">
        <v>1132</v>
      </c>
      <c r="FC214" s="40" t="s">
        <v>1094</v>
      </c>
      <c r="FD214" s="44"/>
      <c r="FE214" s="44"/>
      <c r="FF214" s="44">
        <v>23</v>
      </c>
      <c r="FG214" s="44">
        <v>1993</v>
      </c>
      <c r="FU214" s="274" t="s">
        <v>489</v>
      </c>
      <c r="FV214" s="274" t="s">
        <v>470</v>
      </c>
      <c r="FW214" s="294">
        <v>0</v>
      </c>
      <c r="FX214" s="281">
        <v>0.4</v>
      </c>
      <c r="FY214" s="281">
        <v>0</v>
      </c>
      <c r="FZ214" s="281">
        <v>10</v>
      </c>
      <c r="GA214" s="281">
        <v>2007</v>
      </c>
      <c r="GB214" s="281"/>
      <c r="GC214" s="282">
        <v>4</v>
      </c>
      <c r="IR214" s="40" t="s">
        <v>430</v>
      </c>
      <c r="IS214" s="40" t="s">
        <v>425</v>
      </c>
      <c r="IT214" s="44">
        <v>0.30645161290322581</v>
      </c>
      <c r="IU214" s="44">
        <v>1.4615384615384615</v>
      </c>
      <c r="IV214" s="44">
        <v>4.7692307692307692</v>
      </c>
      <c r="IW214" s="44">
        <v>26</v>
      </c>
      <c r="IX214" s="44">
        <v>2008</v>
      </c>
      <c r="IY214" s="44">
        <v>38</v>
      </c>
      <c r="IZ214" s="44">
        <v>124</v>
      </c>
      <c r="JB214" s="40" t="s">
        <v>1213</v>
      </c>
      <c r="JC214" s="40" t="s">
        <v>536</v>
      </c>
      <c r="JD214" s="44">
        <v>0.2391304347826087</v>
      </c>
      <c r="JE214" s="44">
        <v>0.45833333333333331</v>
      </c>
      <c r="JF214" s="44">
        <v>1.9166666666666667</v>
      </c>
      <c r="JG214" s="44">
        <v>2020</v>
      </c>
      <c r="JH214" s="44">
        <v>11</v>
      </c>
      <c r="JI214" s="44">
        <v>46</v>
      </c>
      <c r="JL214" s="40" t="s">
        <v>1108</v>
      </c>
      <c r="JM214" s="40" t="s">
        <v>1067</v>
      </c>
      <c r="JN214" s="44">
        <v>0.41666666666666669</v>
      </c>
      <c r="JO214" s="44">
        <v>0.35714285714285715</v>
      </c>
      <c r="JP214" s="44">
        <v>0.8571428571428571</v>
      </c>
      <c r="JQ214" s="44">
        <v>1994</v>
      </c>
      <c r="JR214" s="44">
        <v>14</v>
      </c>
      <c r="JS214" s="44">
        <v>5</v>
      </c>
      <c r="JT214" s="44">
        <v>12</v>
      </c>
    </row>
    <row r="215" spans="1:280" ht="15">
      <c r="A215" s="74" t="s">
        <v>952</v>
      </c>
      <c r="B215" s="74">
        <v>1997</v>
      </c>
      <c r="C215" s="74">
        <v>1998</v>
      </c>
      <c r="D215" s="89" t="str">
        <f t="shared" si="54"/>
        <v>Morgan Donner, 1998</v>
      </c>
      <c r="E215" s="89" t="str">
        <f t="shared" si="55"/>
        <v>Morgan Donner, 1998-1997</v>
      </c>
      <c r="F215" s="74">
        <v>23</v>
      </c>
      <c r="G215" s="74">
        <v>19</v>
      </c>
      <c r="H215" s="74">
        <v>60</v>
      </c>
      <c r="I215" s="75">
        <f t="shared" si="42"/>
        <v>0.31666666666666665</v>
      </c>
      <c r="J215" s="74">
        <v>23</v>
      </c>
      <c r="K215" s="74">
        <v>75</v>
      </c>
      <c r="L215" s="75">
        <f t="shared" si="43"/>
        <v>0.30666666666666664</v>
      </c>
      <c r="M215" s="74">
        <v>61</v>
      </c>
      <c r="N215" s="74">
        <v>91</v>
      </c>
      <c r="O215" s="75">
        <f t="shared" si="44"/>
        <v>0.67032967032967028</v>
      </c>
      <c r="P215" s="74">
        <v>164</v>
      </c>
      <c r="Q215" s="74">
        <v>9</v>
      </c>
      <c r="R215" s="74">
        <v>56</v>
      </c>
      <c r="S215" s="74">
        <v>65</v>
      </c>
      <c r="T215" s="74">
        <v>84</v>
      </c>
      <c r="U215" s="74">
        <v>23</v>
      </c>
      <c r="V215" s="74"/>
      <c r="W215" s="74">
        <v>102</v>
      </c>
      <c r="X215" s="74"/>
      <c r="Y215" s="76">
        <f t="shared" si="45"/>
        <v>7.1304347826086953</v>
      </c>
      <c r="Z215" s="76">
        <f t="shared" si="46"/>
        <v>0.39130434782608697</v>
      </c>
      <c r="AA215" s="76">
        <f t="shared" si="47"/>
        <v>2.4347826086956523</v>
      </c>
      <c r="AB215" s="76">
        <f t="shared" si="48"/>
        <v>2.8260869565217392</v>
      </c>
      <c r="AC215" s="76">
        <f t="shared" si="49"/>
        <v>3.652173913043478</v>
      </c>
      <c r="AD215" s="76">
        <f t="shared" si="50"/>
        <v>1</v>
      </c>
      <c r="AE215" s="76">
        <f t="shared" si="51"/>
        <v>0</v>
      </c>
      <c r="AF215" s="76">
        <f t="shared" si="52"/>
        <v>4.4347826086956523</v>
      </c>
      <c r="AG215" s="76">
        <f t="shared" si="53"/>
        <v>0</v>
      </c>
      <c r="AH215" s="69">
        <f t="shared" si="56"/>
        <v>2.6086956521739131</v>
      </c>
      <c r="AI215" s="69">
        <f t="shared" si="57"/>
        <v>3.9565217391304346</v>
      </c>
      <c r="AJ215" s="70">
        <f t="shared" si="58"/>
        <v>0.31111111111111112</v>
      </c>
      <c r="AK215" s="69">
        <f t="shared" si="59"/>
        <v>5.8695652173913047</v>
      </c>
      <c r="AM215" s="40" t="s">
        <v>1302</v>
      </c>
      <c r="AN215" s="40" t="s">
        <v>1294</v>
      </c>
      <c r="AO215" s="61">
        <v>1.5</v>
      </c>
      <c r="AP215" s="62">
        <v>0.54545454545454541</v>
      </c>
      <c r="AQ215" s="62">
        <v>0.75</v>
      </c>
      <c r="AR215" s="44">
        <v>10</v>
      </c>
      <c r="AS215" s="44">
        <v>2022</v>
      </c>
      <c r="AU215" s="40" t="s">
        <v>803</v>
      </c>
      <c r="AV215" s="40" t="s">
        <v>539</v>
      </c>
      <c r="AW215" s="44">
        <v>25</v>
      </c>
      <c r="AX215" s="44">
        <v>0.42857142857142855</v>
      </c>
      <c r="AY215" s="44">
        <v>0.5</v>
      </c>
      <c r="AZ215" s="44">
        <v>27</v>
      </c>
      <c r="BA215" s="44">
        <v>2019</v>
      </c>
      <c r="BP215" s="40" t="s">
        <v>334</v>
      </c>
      <c r="BQ215" s="40" t="s">
        <v>250</v>
      </c>
      <c r="BR215" s="44">
        <v>1</v>
      </c>
      <c r="BS215" s="44">
        <v>0.25</v>
      </c>
      <c r="BT215" s="44">
        <v>0.75</v>
      </c>
      <c r="BU215" s="44">
        <v>20</v>
      </c>
      <c r="BV215" s="44">
        <v>2013</v>
      </c>
      <c r="BX215" s="40" t="s">
        <v>535</v>
      </c>
      <c r="BY215" s="40" t="s">
        <v>536</v>
      </c>
      <c r="BZ215" s="44">
        <v>15</v>
      </c>
      <c r="CA215" s="44">
        <v>6</v>
      </c>
      <c r="CB215" s="44">
        <v>9</v>
      </c>
      <c r="CC215" s="44">
        <v>13</v>
      </c>
      <c r="CD215" s="44">
        <v>2017</v>
      </c>
      <c r="CU215" s="40" t="s">
        <v>806</v>
      </c>
      <c r="CV215" s="40" t="s">
        <v>752</v>
      </c>
      <c r="CW215" s="44">
        <v>0.3125</v>
      </c>
      <c r="CX215" s="44">
        <v>0.5</v>
      </c>
      <c r="CY215" s="44">
        <v>16</v>
      </c>
      <c r="CZ215" s="44">
        <v>2019</v>
      </c>
      <c r="DB215" s="40" t="s">
        <v>1301</v>
      </c>
      <c r="DC215" s="40" t="s">
        <v>1235</v>
      </c>
      <c r="DD215" s="44">
        <v>5</v>
      </c>
      <c r="DE215" s="44">
        <v>3</v>
      </c>
      <c r="DF215" s="44">
        <v>19</v>
      </c>
      <c r="DG215" s="44">
        <v>2022</v>
      </c>
      <c r="DU215" s="40" t="s">
        <v>1265</v>
      </c>
      <c r="DV215" s="40" t="s">
        <v>1266</v>
      </c>
      <c r="DW215" s="44">
        <v>0.30769230769230771</v>
      </c>
      <c r="DX215" s="44">
        <v>0.61538461538461542</v>
      </c>
      <c r="DY215" s="44">
        <v>13</v>
      </c>
      <c r="DZ215" s="44">
        <v>2021</v>
      </c>
      <c r="EB215" s="40" t="s">
        <v>488</v>
      </c>
      <c r="EC215" s="40" t="s">
        <v>456</v>
      </c>
      <c r="ED215" s="44">
        <v>4</v>
      </c>
      <c r="EE215" s="44"/>
      <c r="EF215" s="44">
        <v>12</v>
      </c>
      <c r="EG215" s="44">
        <v>2007</v>
      </c>
      <c r="EU215" s="40" t="s">
        <v>920</v>
      </c>
      <c r="EV215" s="40" t="s">
        <v>921</v>
      </c>
      <c r="EW215" s="44">
        <v>0</v>
      </c>
      <c r="EX215" s="44">
        <v>0</v>
      </c>
      <c r="EY215" s="44">
        <v>19</v>
      </c>
      <c r="EZ215" s="44">
        <v>1999</v>
      </c>
      <c r="FB215" s="40" t="s">
        <v>922</v>
      </c>
      <c r="FC215" s="40" t="s">
        <v>923</v>
      </c>
      <c r="FD215" s="44"/>
      <c r="FE215" s="44"/>
      <c r="FF215" s="44">
        <v>20</v>
      </c>
      <c r="FG215" s="44">
        <v>1999</v>
      </c>
      <c r="FU215" s="274" t="s">
        <v>483</v>
      </c>
      <c r="FV215" s="274" t="s">
        <v>471</v>
      </c>
      <c r="FW215" s="294">
        <v>0</v>
      </c>
      <c r="FX215" s="281">
        <v>8.3333333333333329E-2</v>
      </c>
      <c r="FY215" s="281">
        <v>0</v>
      </c>
      <c r="FZ215" s="281">
        <v>12</v>
      </c>
      <c r="GA215" s="281">
        <v>2011</v>
      </c>
      <c r="GB215" s="281"/>
      <c r="GC215" s="282">
        <v>1</v>
      </c>
      <c r="IR215" s="40" t="s">
        <v>1346</v>
      </c>
      <c r="IS215" s="40" t="s">
        <v>1294</v>
      </c>
      <c r="IT215" s="44">
        <v>0.30508474576271188</v>
      </c>
      <c r="IU215" s="44">
        <v>0.75</v>
      </c>
      <c r="IV215" s="44">
        <v>2.4583333333333335</v>
      </c>
      <c r="IW215" s="44">
        <v>24</v>
      </c>
      <c r="IX215" s="44">
        <v>2023</v>
      </c>
      <c r="IY215" s="44">
        <v>18</v>
      </c>
      <c r="IZ215" s="44">
        <v>59</v>
      </c>
      <c r="JB215" s="40" t="s">
        <v>259</v>
      </c>
      <c r="JC215" s="40" t="s">
        <v>251</v>
      </c>
      <c r="JD215" s="44">
        <v>0.23529411764705882</v>
      </c>
      <c r="JE215" s="44">
        <v>0.38095238095238093</v>
      </c>
      <c r="JF215" s="44">
        <v>1.6190476190476191</v>
      </c>
      <c r="JG215" s="44">
        <v>2016</v>
      </c>
      <c r="JH215" s="44">
        <v>8</v>
      </c>
      <c r="JI215" s="44">
        <v>34</v>
      </c>
      <c r="JL215" s="40" t="s">
        <v>1133</v>
      </c>
      <c r="JM215" s="40" t="s">
        <v>1098</v>
      </c>
      <c r="JN215" s="44">
        <v>0.60869565217391308</v>
      </c>
      <c r="JO215" s="44">
        <v>1.826086956521739</v>
      </c>
      <c r="JP215" s="44">
        <v>3</v>
      </c>
      <c r="JQ215" s="44">
        <v>1993</v>
      </c>
      <c r="JR215" s="44">
        <v>23</v>
      </c>
      <c r="JS215" s="44">
        <v>42</v>
      </c>
      <c r="JT215" s="44">
        <v>69</v>
      </c>
    </row>
    <row r="216" spans="1:280" ht="15">
      <c r="A216" s="74" t="s">
        <v>908</v>
      </c>
      <c r="B216" s="74">
        <v>1997</v>
      </c>
      <c r="C216" s="74">
        <v>1999</v>
      </c>
      <c r="D216" s="89" t="str">
        <f t="shared" si="54"/>
        <v>Kyle Materi, 1999</v>
      </c>
      <c r="E216" s="89" t="str">
        <f t="shared" si="55"/>
        <v>Kyle Materi, 1999-1997</v>
      </c>
      <c r="F216" s="74">
        <v>20</v>
      </c>
      <c r="G216" s="74">
        <v>4</v>
      </c>
      <c r="H216" s="74">
        <v>15</v>
      </c>
      <c r="I216" s="75">
        <f t="shared" si="42"/>
        <v>0.26666666666666666</v>
      </c>
      <c r="J216" s="74">
        <v>16</v>
      </c>
      <c r="K216" s="74">
        <v>26</v>
      </c>
      <c r="L216" s="75">
        <f t="shared" si="43"/>
        <v>0.61538461538461542</v>
      </c>
      <c r="M216" s="74">
        <v>10</v>
      </c>
      <c r="N216" s="74">
        <v>16</v>
      </c>
      <c r="O216" s="75">
        <f t="shared" si="44"/>
        <v>0.625</v>
      </c>
      <c r="P216" s="74">
        <v>54</v>
      </c>
      <c r="Q216" s="74">
        <v>9</v>
      </c>
      <c r="R216" s="74">
        <v>24</v>
      </c>
      <c r="S216" s="74">
        <v>33</v>
      </c>
      <c r="T216" s="74">
        <v>27</v>
      </c>
      <c r="U216" s="74">
        <v>13</v>
      </c>
      <c r="V216" s="74"/>
      <c r="W216" s="74">
        <v>37</v>
      </c>
      <c r="X216" s="74"/>
      <c r="Y216" s="76">
        <f t="shared" si="45"/>
        <v>2.7</v>
      </c>
      <c r="Z216" s="76">
        <f t="shared" si="46"/>
        <v>0.45</v>
      </c>
      <c r="AA216" s="76">
        <f t="shared" si="47"/>
        <v>1.2</v>
      </c>
      <c r="AB216" s="76">
        <f t="shared" si="48"/>
        <v>1.65</v>
      </c>
      <c r="AC216" s="76">
        <f t="shared" si="49"/>
        <v>1.35</v>
      </c>
      <c r="AD216" s="76">
        <f t="shared" si="50"/>
        <v>0.65</v>
      </c>
      <c r="AE216" s="76">
        <f t="shared" si="51"/>
        <v>0</v>
      </c>
      <c r="AF216" s="76">
        <f t="shared" si="52"/>
        <v>1.85</v>
      </c>
      <c r="AG216" s="76">
        <f t="shared" si="53"/>
        <v>0</v>
      </c>
      <c r="AH216" s="69">
        <f t="shared" si="56"/>
        <v>0.75</v>
      </c>
      <c r="AI216" s="69">
        <f t="shared" si="57"/>
        <v>0.8</v>
      </c>
      <c r="AJ216" s="70">
        <f t="shared" si="58"/>
        <v>0.48780487804878048</v>
      </c>
      <c r="AK216" s="69">
        <f t="shared" si="59"/>
        <v>2.0499999999999998</v>
      </c>
      <c r="AM216" s="40" t="s">
        <v>917</v>
      </c>
      <c r="AN216" s="40" t="s">
        <v>277</v>
      </c>
      <c r="AO216" s="61">
        <v>1.4666666666666666</v>
      </c>
      <c r="AP216" s="62">
        <v>0.34782608695652173</v>
      </c>
      <c r="AQ216" s="62" t="e">
        <v>#DIV/0!</v>
      </c>
      <c r="AR216" s="44">
        <v>30</v>
      </c>
      <c r="AS216" s="44">
        <v>2012</v>
      </c>
      <c r="AU216" s="40" t="s">
        <v>1213</v>
      </c>
      <c r="AV216" s="40" t="s">
        <v>536</v>
      </c>
      <c r="AW216" s="44">
        <v>24</v>
      </c>
      <c r="AX216" s="44">
        <v>0.2391304347826087</v>
      </c>
      <c r="AY216" s="44">
        <v>0</v>
      </c>
      <c r="AZ216" s="44">
        <v>24</v>
      </c>
      <c r="BA216" s="44">
        <v>2020</v>
      </c>
      <c r="BP216" s="40" t="s">
        <v>1267</v>
      </c>
      <c r="BQ216" s="40" t="s">
        <v>1235</v>
      </c>
      <c r="BR216" s="44">
        <v>1</v>
      </c>
      <c r="BS216" s="44">
        <v>0.46153846153846156</v>
      </c>
      <c r="BT216" s="44">
        <v>0.53846153846153844</v>
      </c>
      <c r="BU216" s="44">
        <v>13</v>
      </c>
      <c r="BV216" s="44">
        <v>2021</v>
      </c>
      <c r="BX216" s="40" t="s">
        <v>1300</v>
      </c>
      <c r="BY216" s="40" t="s">
        <v>1268</v>
      </c>
      <c r="BZ216" s="44">
        <v>15</v>
      </c>
      <c r="CA216" s="44">
        <v>2</v>
      </c>
      <c r="CB216" s="44">
        <v>13</v>
      </c>
      <c r="CC216" s="44">
        <v>19</v>
      </c>
      <c r="CD216" s="44">
        <v>2022</v>
      </c>
      <c r="CU216" s="40" t="s">
        <v>489</v>
      </c>
      <c r="CV216" s="40" t="s">
        <v>470</v>
      </c>
      <c r="CW216" s="44">
        <v>0.3</v>
      </c>
      <c r="CX216" s="44">
        <v>0.8</v>
      </c>
      <c r="CY216" s="44">
        <v>10</v>
      </c>
      <c r="CZ216" s="44">
        <v>2007</v>
      </c>
      <c r="DB216" s="40" t="s">
        <v>1068</v>
      </c>
      <c r="DC216" s="40" t="s">
        <v>998</v>
      </c>
      <c r="DD216" s="44">
        <v>5</v>
      </c>
      <c r="DE216" s="44">
        <v>5</v>
      </c>
      <c r="DF216" s="44">
        <v>13</v>
      </c>
      <c r="DG216" s="44">
        <v>1995</v>
      </c>
      <c r="DU216" s="40" t="s">
        <v>682</v>
      </c>
      <c r="DV216" s="40" t="s">
        <v>681</v>
      </c>
      <c r="DW216" s="44">
        <v>0.30769230769230771</v>
      </c>
      <c r="DX216" s="44">
        <v>0.15384615384615385</v>
      </c>
      <c r="DY216" s="44">
        <v>13</v>
      </c>
      <c r="DZ216" s="44">
        <v>2014</v>
      </c>
      <c r="EB216" s="40" t="s">
        <v>705</v>
      </c>
      <c r="EC216" s="40" t="s">
        <v>684</v>
      </c>
      <c r="ED216" s="44">
        <v>4</v>
      </c>
      <c r="EE216" s="44">
        <v>2</v>
      </c>
      <c r="EF216" s="44">
        <v>14</v>
      </c>
      <c r="EG216" s="44">
        <v>2013</v>
      </c>
      <c r="EU216" s="40" t="s">
        <v>1134</v>
      </c>
      <c r="EV216" s="40" t="s">
        <v>1096</v>
      </c>
      <c r="EW216" s="44">
        <v>0</v>
      </c>
      <c r="EX216" s="44">
        <v>0</v>
      </c>
      <c r="EY216" s="44">
        <v>23</v>
      </c>
      <c r="EZ216" s="44">
        <v>1993</v>
      </c>
      <c r="FB216" s="40" t="s">
        <v>1134</v>
      </c>
      <c r="FC216" s="40" t="s">
        <v>1096</v>
      </c>
      <c r="FD216" s="44"/>
      <c r="FE216" s="44"/>
      <c r="FF216" s="44">
        <v>23</v>
      </c>
      <c r="FG216" s="44">
        <v>1993</v>
      </c>
      <c r="FU216" s="274" t="s">
        <v>978</v>
      </c>
      <c r="FV216" s="274" t="s">
        <v>967</v>
      </c>
      <c r="FW216" s="294">
        <v>0</v>
      </c>
      <c r="FX216" s="281">
        <v>0.27272727272727271</v>
      </c>
      <c r="FY216" s="281">
        <v>0</v>
      </c>
      <c r="FZ216" s="281">
        <v>11</v>
      </c>
      <c r="GA216" s="281">
        <v>1998</v>
      </c>
      <c r="GB216" s="281"/>
      <c r="GC216" s="282">
        <v>3</v>
      </c>
      <c r="IR216" s="40" t="s">
        <v>1034</v>
      </c>
      <c r="IS216" s="40" t="s">
        <v>998</v>
      </c>
      <c r="IT216" s="44">
        <v>0.30188679245283018</v>
      </c>
      <c r="IU216" s="44">
        <v>1.4545454545454546</v>
      </c>
      <c r="IV216" s="44">
        <v>4.8181818181818183</v>
      </c>
      <c r="IW216" s="44">
        <v>22</v>
      </c>
      <c r="IX216" s="44">
        <v>1996</v>
      </c>
      <c r="IY216" s="44">
        <v>32</v>
      </c>
      <c r="IZ216" s="44">
        <v>106</v>
      </c>
      <c r="JB216" s="40" t="s">
        <v>482</v>
      </c>
      <c r="JC216" s="40" t="s">
        <v>470</v>
      </c>
      <c r="JD216" s="44">
        <v>0.20588235294117646</v>
      </c>
      <c r="JE216" s="44">
        <v>1.2727272727272727</v>
      </c>
      <c r="JF216" s="44">
        <v>6.1818181818181817</v>
      </c>
      <c r="JG216" s="44">
        <v>2008</v>
      </c>
      <c r="JH216" s="44">
        <v>14</v>
      </c>
      <c r="JI216" s="44">
        <v>68</v>
      </c>
      <c r="JL216" s="40" t="s">
        <v>1132</v>
      </c>
      <c r="JM216" s="40" t="s">
        <v>1094</v>
      </c>
      <c r="JN216" s="44">
        <v>0.49019607843137253</v>
      </c>
      <c r="JO216" s="44">
        <v>1.0869565217391304</v>
      </c>
      <c r="JP216" s="44">
        <v>2.2173913043478262</v>
      </c>
      <c r="JQ216" s="44">
        <v>1993</v>
      </c>
      <c r="JR216" s="44">
        <v>23</v>
      </c>
      <c r="JS216" s="44">
        <v>25</v>
      </c>
      <c r="JT216" s="44">
        <v>51</v>
      </c>
    </row>
    <row r="217" spans="1:280" ht="15">
      <c r="A217" s="74" t="s">
        <v>989</v>
      </c>
      <c r="B217" s="74">
        <v>1997</v>
      </c>
      <c r="C217" s="74">
        <v>1997</v>
      </c>
      <c r="D217" s="89" t="str">
        <f t="shared" si="54"/>
        <v>Jory Hillman, 1997</v>
      </c>
      <c r="E217" s="89" t="str">
        <f t="shared" si="55"/>
        <v>Jory Hillman, 1997-1997</v>
      </c>
      <c r="F217" s="74">
        <v>23</v>
      </c>
      <c r="G217" s="74">
        <v>13</v>
      </c>
      <c r="H217" s="74">
        <v>39</v>
      </c>
      <c r="I217" s="75">
        <f t="shared" si="42"/>
        <v>0.33333333333333331</v>
      </c>
      <c r="J217" s="74">
        <v>19</v>
      </c>
      <c r="K217" s="74">
        <v>42</v>
      </c>
      <c r="L217" s="75">
        <f t="shared" si="43"/>
        <v>0.45238095238095238</v>
      </c>
      <c r="M217" s="74">
        <v>18</v>
      </c>
      <c r="N217" s="74">
        <v>26</v>
      </c>
      <c r="O217" s="75">
        <f t="shared" si="44"/>
        <v>0.69230769230769229</v>
      </c>
      <c r="P217" s="74">
        <v>95</v>
      </c>
      <c r="Q217" s="74">
        <v>16</v>
      </c>
      <c r="R217" s="74">
        <v>32</v>
      </c>
      <c r="S217" s="74">
        <v>48</v>
      </c>
      <c r="T217" s="74">
        <v>81</v>
      </c>
      <c r="U217" s="74">
        <v>23</v>
      </c>
      <c r="V217" s="74"/>
      <c r="W217" s="74">
        <v>45</v>
      </c>
      <c r="X217" s="74"/>
      <c r="Y217" s="76">
        <f t="shared" si="45"/>
        <v>4.1304347826086953</v>
      </c>
      <c r="Z217" s="76">
        <f t="shared" si="46"/>
        <v>0.69565217391304346</v>
      </c>
      <c r="AA217" s="76">
        <f t="shared" si="47"/>
        <v>1.3913043478260869</v>
      </c>
      <c r="AB217" s="76">
        <f t="shared" si="48"/>
        <v>2.0869565217391304</v>
      </c>
      <c r="AC217" s="76">
        <f t="shared" si="49"/>
        <v>3.5217391304347827</v>
      </c>
      <c r="AD217" s="76">
        <f t="shared" si="50"/>
        <v>1</v>
      </c>
      <c r="AE217" s="76">
        <f t="shared" si="51"/>
        <v>0</v>
      </c>
      <c r="AF217" s="76">
        <f t="shared" si="52"/>
        <v>1.9565217391304348</v>
      </c>
      <c r="AG217" s="76">
        <f t="shared" si="53"/>
        <v>0</v>
      </c>
      <c r="AH217" s="69">
        <f t="shared" si="56"/>
        <v>1.6956521739130435</v>
      </c>
      <c r="AI217" s="69">
        <f t="shared" si="57"/>
        <v>1.1304347826086956</v>
      </c>
      <c r="AJ217" s="70">
        <f t="shared" si="58"/>
        <v>0.39506172839506171</v>
      </c>
      <c r="AK217" s="69">
        <f t="shared" si="59"/>
        <v>3.5217391304347827</v>
      </c>
      <c r="AM217" s="40" t="s">
        <v>312</v>
      </c>
      <c r="AN217" s="40" t="s">
        <v>132</v>
      </c>
      <c r="AO217" s="61">
        <v>1.3636363636363635</v>
      </c>
      <c r="AP217" s="62">
        <v>0.39285714285714285</v>
      </c>
      <c r="AQ217" s="62">
        <v>0.53333333333333333</v>
      </c>
      <c r="AR217" s="44">
        <v>22</v>
      </c>
      <c r="AS217" s="44">
        <v>2014</v>
      </c>
      <c r="AU217" s="40" t="s">
        <v>1300</v>
      </c>
      <c r="AV217" s="40" t="s">
        <v>1268</v>
      </c>
      <c r="AW217" s="44">
        <v>22</v>
      </c>
      <c r="AX217" s="44">
        <v>0.33333333333333331</v>
      </c>
      <c r="AY217" s="44">
        <v>0.4</v>
      </c>
      <c r="AZ217" s="44">
        <v>19</v>
      </c>
      <c r="BA217" s="44">
        <v>2022</v>
      </c>
      <c r="BP217" s="40" t="s">
        <v>1164</v>
      </c>
      <c r="BQ217" s="40" t="s">
        <v>1096</v>
      </c>
      <c r="BR217" s="44">
        <v>0.95238095238095233</v>
      </c>
      <c r="BS217" s="44">
        <v>0.14285714285714285</v>
      </c>
      <c r="BT217" s="44">
        <v>0.80952380952380953</v>
      </c>
      <c r="BU217" s="44">
        <v>21</v>
      </c>
      <c r="BV217" s="44">
        <v>1992</v>
      </c>
      <c r="BX217" s="40" t="s">
        <v>491</v>
      </c>
      <c r="BY217" s="40" t="s">
        <v>473</v>
      </c>
      <c r="BZ217" s="44">
        <v>15</v>
      </c>
      <c r="CA217" s="44">
        <v>7</v>
      </c>
      <c r="CB217" s="44">
        <v>8</v>
      </c>
      <c r="CC217" s="44">
        <v>12</v>
      </c>
      <c r="CD217" s="44">
        <v>2010</v>
      </c>
      <c r="CU217" s="40" t="s">
        <v>372</v>
      </c>
      <c r="CV217" s="40" t="s">
        <v>345</v>
      </c>
      <c r="CW217" s="44">
        <v>0.29411764705882354</v>
      </c>
      <c r="CX217" s="44">
        <v>1.411764705882353</v>
      </c>
      <c r="CY217" s="44">
        <v>17</v>
      </c>
      <c r="CZ217" s="44">
        <v>2011</v>
      </c>
      <c r="DB217" s="40" t="s">
        <v>372</v>
      </c>
      <c r="DC217" s="40" t="s">
        <v>345</v>
      </c>
      <c r="DD217" s="44">
        <v>5</v>
      </c>
      <c r="DE217" s="44">
        <v>24</v>
      </c>
      <c r="DF217" s="44">
        <v>17</v>
      </c>
      <c r="DG217" s="44">
        <v>2011</v>
      </c>
      <c r="DU217" s="40" t="s">
        <v>1068</v>
      </c>
      <c r="DV217" s="40" t="s">
        <v>998</v>
      </c>
      <c r="DW217" s="44">
        <v>0.30769230769230771</v>
      </c>
      <c r="DX217" s="44">
        <v>0</v>
      </c>
      <c r="DY217" s="44">
        <v>13</v>
      </c>
      <c r="DZ217" s="44">
        <v>1995</v>
      </c>
      <c r="EB217" s="40" t="s">
        <v>1233</v>
      </c>
      <c r="EC217" s="40" t="s">
        <v>753</v>
      </c>
      <c r="ED217" s="44">
        <v>4</v>
      </c>
      <c r="EE217" s="44">
        <v>14</v>
      </c>
      <c r="EF217" s="44">
        <v>17</v>
      </c>
      <c r="EG217" s="44">
        <v>2020</v>
      </c>
      <c r="EU217" s="40" t="s">
        <v>938</v>
      </c>
      <c r="EV217" s="40" t="s">
        <v>939</v>
      </c>
      <c r="EW217" s="44">
        <v>0</v>
      </c>
      <c r="EX217" s="44">
        <v>0</v>
      </c>
      <c r="EY217" s="44">
        <v>20</v>
      </c>
      <c r="EZ217" s="44">
        <v>1999</v>
      </c>
      <c r="FB217" s="40" t="s">
        <v>940</v>
      </c>
      <c r="FC217" s="40" t="s">
        <v>941</v>
      </c>
      <c r="FD217" s="44"/>
      <c r="FE217" s="44"/>
      <c r="FF217" s="44">
        <v>10</v>
      </c>
      <c r="FG217" s="44">
        <v>1999</v>
      </c>
      <c r="FU217" s="274" t="s">
        <v>346</v>
      </c>
      <c r="FV217" s="274" t="s">
        <v>345</v>
      </c>
      <c r="FW217" s="294">
        <v>0</v>
      </c>
      <c r="FX217" s="281">
        <v>0</v>
      </c>
      <c r="FY217" s="281">
        <v>0</v>
      </c>
      <c r="FZ217" s="281">
        <v>29</v>
      </c>
      <c r="GA217" s="281">
        <v>2013</v>
      </c>
      <c r="GB217" s="281">
        <v>0</v>
      </c>
      <c r="GC217" s="282">
        <v>0</v>
      </c>
      <c r="IR217" s="40" t="s">
        <v>537</v>
      </c>
      <c r="IS217" s="40" t="s">
        <v>900</v>
      </c>
      <c r="IT217" s="44">
        <v>0.30158730158730157</v>
      </c>
      <c r="IU217" s="44">
        <v>1</v>
      </c>
      <c r="IV217" s="44">
        <v>3.3157894736842106</v>
      </c>
      <c r="IW217" s="44">
        <v>19</v>
      </c>
      <c r="IX217" s="44">
        <v>2017</v>
      </c>
      <c r="IY217" s="44">
        <v>19</v>
      </c>
      <c r="IZ217" s="44">
        <v>63</v>
      </c>
      <c r="JB217" s="40" t="s">
        <v>716</v>
      </c>
      <c r="JC217" s="40" t="s">
        <v>330</v>
      </c>
      <c r="JD217" s="44">
        <v>0.20588235294117646</v>
      </c>
      <c r="JE217" s="44">
        <v>0.7</v>
      </c>
      <c r="JF217" s="44">
        <v>3.4</v>
      </c>
      <c r="JG217" s="44">
        <v>2010</v>
      </c>
      <c r="JH217" s="44">
        <v>7</v>
      </c>
      <c r="JI217" s="44">
        <v>34</v>
      </c>
      <c r="JL217" s="40" t="s">
        <v>1131</v>
      </c>
      <c r="JM217" s="40" t="s">
        <v>1095</v>
      </c>
      <c r="JN217" s="44">
        <v>0.70967741935483875</v>
      </c>
      <c r="JO217" s="44">
        <v>2.8695652173913042</v>
      </c>
      <c r="JP217" s="44">
        <v>4.0434782608695654</v>
      </c>
      <c r="JQ217" s="44">
        <v>1993</v>
      </c>
      <c r="JR217" s="44">
        <v>23</v>
      </c>
      <c r="JS217" s="44">
        <v>66</v>
      </c>
      <c r="JT217" s="44">
        <v>93</v>
      </c>
    </row>
    <row r="218" spans="1:280" ht="15">
      <c r="A218" s="74" t="s">
        <v>991</v>
      </c>
      <c r="B218" s="74">
        <v>1997</v>
      </c>
      <c r="C218" s="74">
        <v>1998</v>
      </c>
      <c r="D218" s="89" t="str">
        <f t="shared" si="54"/>
        <v>Shawn Knipp, 1998</v>
      </c>
      <c r="E218" s="89" t="str">
        <f t="shared" si="55"/>
        <v>Shawn Knipp, 1998-1997</v>
      </c>
      <c r="F218" s="74">
        <v>23</v>
      </c>
      <c r="G218" s="74">
        <v>13</v>
      </c>
      <c r="H218" s="74">
        <v>35</v>
      </c>
      <c r="I218" s="75">
        <f t="shared" si="42"/>
        <v>0.37142857142857144</v>
      </c>
      <c r="J218" s="74">
        <v>29</v>
      </c>
      <c r="K218" s="74">
        <v>59</v>
      </c>
      <c r="L218" s="75">
        <f t="shared" si="43"/>
        <v>0.49152542372881358</v>
      </c>
      <c r="M218" s="74">
        <v>12</v>
      </c>
      <c r="N218" s="74">
        <v>27</v>
      </c>
      <c r="O218" s="75">
        <f t="shared" si="44"/>
        <v>0.44444444444444442</v>
      </c>
      <c r="P218" s="74">
        <v>109</v>
      </c>
      <c r="Q218" s="74">
        <v>39</v>
      </c>
      <c r="R218" s="74">
        <v>44</v>
      </c>
      <c r="S218" s="74">
        <v>83</v>
      </c>
      <c r="T218" s="74">
        <v>44</v>
      </c>
      <c r="U218" s="74">
        <v>27</v>
      </c>
      <c r="V218" s="74"/>
      <c r="W218" s="74">
        <v>26</v>
      </c>
      <c r="X218" s="74"/>
      <c r="Y218" s="76">
        <f t="shared" si="45"/>
        <v>4.7391304347826084</v>
      </c>
      <c r="Z218" s="76">
        <f t="shared" si="46"/>
        <v>1.6956521739130435</v>
      </c>
      <c r="AA218" s="76">
        <f t="shared" si="47"/>
        <v>1.9130434782608696</v>
      </c>
      <c r="AB218" s="76">
        <f t="shared" si="48"/>
        <v>3.6086956521739131</v>
      </c>
      <c r="AC218" s="76">
        <f t="shared" si="49"/>
        <v>1.9130434782608696</v>
      </c>
      <c r="AD218" s="76">
        <f t="shared" si="50"/>
        <v>1.173913043478261</v>
      </c>
      <c r="AE218" s="76">
        <f t="shared" si="51"/>
        <v>0</v>
      </c>
      <c r="AF218" s="76">
        <f t="shared" si="52"/>
        <v>1.1304347826086956</v>
      </c>
      <c r="AG218" s="76">
        <f t="shared" si="53"/>
        <v>0</v>
      </c>
      <c r="AH218" s="69">
        <f t="shared" si="56"/>
        <v>1.5217391304347827</v>
      </c>
      <c r="AI218" s="69">
        <f t="shared" si="57"/>
        <v>1.173913043478261</v>
      </c>
      <c r="AJ218" s="70">
        <f t="shared" si="58"/>
        <v>0.44680851063829785</v>
      </c>
      <c r="AK218" s="69">
        <f t="shared" si="59"/>
        <v>4.0869565217391308</v>
      </c>
      <c r="AM218" s="40" t="s">
        <v>1189</v>
      </c>
      <c r="AN218" s="40" t="s">
        <v>1095</v>
      </c>
      <c r="AO218" s="61">
        <v>1.3333333333333333</v>
      </c>
      <c r="AP218" s="62">
        <v>0.7142857142857143</v>
      </c>
      <c r="AQ218" s="62">
        <v>0.75</v>
      </c>
      <c r="AR218" s="44">
        <v>12</v>
      </c>
      <c r="AS218" s="44">
        <v>1991</v>
      </c>
      <c r="AU218" s="40" t="s">
        <v>1261</v>
      </c>
      <c r="AV218" s="40" t="s">
        <v>1262</v>
      </c>
      <c r="AW218" s="44">
        <v>22</v>
      </c>
      <c r="AX218" s="44">
        <v>0.55000000000000004</v>
      </c>
      <c r="AY218" s="44">
        <v>0</v>
      </c>
      <c r="AZ218" s="44">
        <v>11</v>
      </c>
      <c r="BA218" s="44">
        <v>2021</v>
      </c>
      <c r="BP218" s="40" t="s">
        <v>1035</v>
      </c>
      <c r="BQ218" s="40" t="s">
        <v>964</v>
      </c>
      <c r="BR218" s="44">
        <v>0.9375</v>
      </c>
      <c r="BS218" s="44">
        <v>0.1875</v>
      </c>
      <c r="BT218" s="44">
        <v>0.75</v>
      </c>
      <c r="BU218" s="44">
        <v>16</v>
      </c>
      <c r="BV218" s="44">
        <v>1996</v>
      </c>
      <c r="BX218" s="40" t="s">
        <v>486</v>
      </c>
      <c r="BY218" s="40" t="s">
        <v>333</v>
      </c>
      <c r="BZ218" s="44">
        <v>15</v>
      </c>
      <c r="CA218" s="44">
        <v>5</v>
      </c>
      <c r="CB218" s="44">
        <v>10</v>
      </c>
      <c r="CC218" s="44">
        <v>15</v>
      </c>
      <c r="CD218" s="44">
        <v>2011</v>
      </c>
      <c r="CU218" s="40" t="s">
        <v>335</v>
      </c>
      <c r="CV218" s="40" t="s">
        <v>336</v>
      </c>
      <c r="CW218" s="44">
        <v>0.29411764705882354</v>
      </c>
      <c r="CX218" s="44">
        <v>0.41176470588235292</v>
      </c>
      <c r="CY218" s="44">
        <v>17</v>
      </c>
      <c r="CZ218" s="44">
        <v>2013</v>
      </c>
      <c r="DB218" s="40" t="s">
        <v>335</v>
      </c>
      <c r="DC218" s="40" t="s">
        <v>336</v>
      </c>
      <c r="DD218" s="44">
        <v>5</v>
      </c>
      <c r="DE218" s="44">
        <v>7</v>
      </c>
      <c r="DF218" s="44">
        <v>17</v>
      </c>
      <c r="DG218" s="44">
        <v>2013</v>
      </c>
      <c r="DU218" s="40" t="s">
        <v>489</v>
      </c>
      <c r="DV218" s="40" t="s">
        <v>470</v>
      </c>
      <c r="DW218" s="44">
        <v>0.3</v>
      </c>
      <c r="DX218" s="44">
        <v>0</v>
      </c>
      <c r="DY218" s="44">
        <v>10</v>
      </c>
      <c r="DZ218" s="44">
        <v>2007</v>
      </c>
      <c r="EB218" s="40" t="s">
        <v>289</v>
      </c>
      <c r="EC218" s="40" t="s">
        <v>251</v>
      </c>
      <c r="ED218" s="44">
        <v>4</v>
      </c>
      <c r="EE218" s="44">
        <v>10</v>
      </c>
      <c r="EF218" s="44">
        <v>22</v>
      </c>
      <c r="EG218" s="44">
        <v>2015</v>
      </c>
      <c r="EU218" s="40" t="s">
        <v>1130</v>
      </c>
      <c r="EV218" s="40" t="s">
        <v>1091</v>
      </c>
      <c r="EW218" s="44">
        <v>0</v>
      </c>
      <c r="EX218" s="44">
        <v>0</v>
      </c>
      <c r="EY218" s="44">
        <v>23</v>
      </c>
      <c r="EZ218" s="44">
        <v>1993</v>
      </c>
      <c r="FB218" s="40" t="s">
        <v>1130</v>
      </c>
      <c r="FC218" s="40" t="s">
        <v>1091</v>
      </c>
      <c r="FD218" s="44"/>
      <c r="FE218" s="44"/>
      <c r="FF218" s="44">
        <v>23</v>
      </c>
      <c r="FG218" s="44">
        <v>1993</v>
      </c>
      <c r="FU218" s="274" t="s">
        <v>683</v>
      </c>
      <c r="FV218" s="274" t="s">
        <v>680</v>
      </c>
      <c r="FW218" s="294">
        <v>0</v>
      </c>
      <c r="FX218" s="281">
        <v>0</v>
      </c>
      <c r="FY218" s="281">
        <v>0</v>
      </c>
      <c r="FZ218" s="281">
        <v>12</v>
      </c>
      <c r="GA218" s="281">
        <v>2014</v>
      </c>
      <c r="GB218" s="281">
        <v>0</v>
      </c>
      <c r="GC218" s="282">
        <v>0</v>
      </c>
      <c r="IR218" s="40" t="s">
        <v>704</v>
      </c>
      <c r="IS218" s="40" t="s">
        <v>684</v>
      </c>
      <c r="IT218" s="44">
        <v>0.3</v>
      </c>
      <c r="IU218" s="44">
        <v>0.25</v>
      </c>
      <c r="IV218" s="44">
        <v>0.83333333333333337</v>
      </c>
      <c r="IW218" s="44">
        <v>12</v>
      </c>
      <c r="IX218" s="44">
        <v>2014</v>
      </c>
      <c r="IY218" s="44">
        <v>3</v>
      </c>
      <c r="IZ218" s="44">
        <v>10</v>
      </c>
      <c r="JB218" s="40" t="s">
        <v>938</v>
      </c>
      <c r="JC218" s="40" t="s">
        <v>939</v>
      </c>
      <c r="JD218" s="44">
        <v>0.20481927710843373</v>
      </c>
      <c r="JE218" s="44">
        <v>0.85</v>
      </c>
      <c r="JF218" s="44">
        <v>4.1500000000000004</v>
      </c>
      <c r="JG218" s="44">
        <v>1999</v>
      </c>
      <c r="JH218" s="44">
        <v>17</v>
      </c>
      <c r="JI218" s="44">
        <v>83</v>
      </c>
      <c r="JL218" s="40" t="s">
        <v>1134</v>
      </c>
      <c r="JM218" s="40" t="s">
        <v>1096</v>
      </c>
      <c r="JN218" s="44">
        <v>0.62385321100917435</v>
      </c>
      <c r="JO218" s="44">
        <v>2.9565217391304346</v>
      </c>
      <c r="JP218" s="44">
        <v>4.7391304347826084</v>
      </c>
      <c r="JQ218" s="44">
        <v>1993</v>
      </c>
      <c r="JR218" s="44">
        <v>23</v>
      </c>
      <c r="JS218" s="44">
        <v>68</v>
      </c>
      <c r="JT218" s="44">
        <v>109</v>
      </c>
    </row>
    <row r="219" spans="1:280" ht="15">
      <c r="A219" s="74" t="s">
        <v>992</v>
      </c>
      <c r="B219" s="74">
        <v>1997</v>
      </c>
      <c r="C219" s="74">
        <v>1997</v>
      </c>
      <c r="D219" s="89" t="str">
        <f t="shared" si="54"/>
        <v>Toby Canfield, 1997</v>
      </c>
      <c r="E219" s="89" t="str">
        <f t="shared" si="55"/>
        <v>Toby Canfield, 1997-1997</v>
      </c>
      <c r="F219" s="74">
        <v>23</v>
      </c>
      <c r="G219" s="74">
        <v>14</v>
      </c>
      <c r="H219" s="74">
        <v>40</v>
      </c>
      <c r="I219" s="75">
        <f t="shared" si="42"/>
        <v>0.35</v>
      </c>
      <c r="J219" s="74">
        <v>122</v>
      </c>
      <c r="K219" s="74">
        <v>296</v>
      </c>
      <c r="L219" s="75">
        <f t="shared" si="43"/>
        <v>0.41216216216216217</v>
      </c>
      <c r="M219" s="74">
        <v>47</v>
      </c>
      <c r="N219" s="74">
        <v>91</v>
      </c>
      <c r="O219" s="75">
        <f t="shared" si="44"/>
        <v>0.51648351648351654</v>
      </c>
      <c r="P219" s="74">
        <v>333</v>
      </c>
      <c r="Q219" s="74">
        <v>78</v>
      </c>
      <c r="R219" s="74">
        <v>117</v>
      </c>
      <c r="S219" s="74">
        <v>195</v>
      </c>
      <c r="T219" s="74">
        <v>25</v>
      </c>
      <c r="U219" s="74">
        <v>63</v>
      </c>
      <c r="V219" s="74"/>
      <c r="W219" s="74">
        <v>65</v>
      </c>
      <c r="X219" s="74"/>
      <c r="Y219" s="76">
        <f t="shared" si="45"/>
        <v>14.478260869565217</v>
      </c>
      <c r="Z219" s="76">
        <f t="shared" si="46"/>
        <v>3.3913043478260869</v>
      </c>
      <c r="AA219" s="76">
        <f t="shared" si="47"/>
        <v>5.0869565217391308</v>
      </c>
      <c r="AB219" s="76">
        <f t="shared" si="48"/>
        <v>8.4782608695652169</v>
      </c>
      <c r="AC219" s="76">
        <f t="shared" si="49"/>
        <v>1.0869565217391304</v>
      </c>
      <c r="AD219" s="76">
        <f t="shared" si="50"/>
        <v>2.7391304347826089</v>
      </c>
      <c r="AE219" s="76">
        <f t="shared" si="51"/>
        <v>0</v>
      </c>
      <c r="AF219" s="76">
        <f t="shared" si="52"/>
        <v>2.8260869565217392</v>
      </c>
      <c r="AG219" s="76">
        <f t="shared" si="53"/>
        <v>0</v>
      </c>
      <c r="AH219" s="69">
        <f t="shared" si="56"/>
        <v>1.7391304347826086</v>
      </c>
      <c r="AI219" s="69">
        <f t="shared" si="57"/>
        <v>3.9565217391304346</v>
      </c>
      <c r="AJ219" s="70">
        <f t="shared" si="58"/>
        <v>0.40476190476190477</v>
      </c>
      <c r="AK219" s="69">
        <f t="shared" si="59"/>
        <v>14.608695652173912</v>
      </c>
      <c r="AM219" s="40" t="s">
        <v>756</v>
      </c>
      <c r="AN219" s="40" t="s">
        <v>734</v>
      </c>
      <c r="AO219" s="61">
        <v>1.3125</v>
      </c>
      <c r="AP219" s="62">
        <v>0.55555555555555558</v>
      </c>
      <c r="AQ219" s="62">
        <v>0.25</v>
      </c>
      <c r="AR219" s="44">
        <v>16</v>
      </c>
      <c r="AS219" s="44">
        <v>2018</v>
      </c>
      <c r="AU219" s="40" t="s">
        <v>1347</v>
      </c>
      <c r="AV219" s="40" t="s">
        <v>1348</v>
      </c>
      <c r="AW219" s="44">
        <v>21</v>
      </c>
      <c r="AX219" s="44">
        <v>0.29166666666666669</v>
      </c>
      <c r="AY219" s="44"/>
      <c r="AZ219" s="44">
        <v>18</v>
      </c>
      <c r="BA219" s="44">
        <v>2023</v>
      </c>
      <c r="BP219" s="40" t="s">
        <v>756</v>
      </c>
      <c r="BQ219" s="40" t="s">
        <v>734</v>
      </c>
      <c r="BR219" s="44">
        <v>0.9375</v>
      </c>
      <c r="BS219" s="44">
        <v>0.3125</v>
      </c>
      <c r="BT219" s="44">
        <v>0.625</v>
      </c>
      <c r="BU219" s="44">
        <v>16</v>
      </c>
      <c r="BV219" s="44">
        <v>2018</v>
      </c>
      <c r="BX219" s="40" t="s">
        <v>756</v>
      </c>
      <c r="BY219" s="40" t="s">
        <v>734</v>
      </c>
      <c r="BZ219" s="44">
        <v>15</v>
      </c>
      <c r="CA219" s="44">
        <v>5</v>
      </c>
      <c r="CB219" s="44">
        <v>10</v>
      </c>
      <c r="CC219" s="44">
        <v>16</v>
      </c>
      <c r="CD219" s="44">
        <v>2018</v>
      </c>
      <c r="CU219" s="40" t="s">
        <v>981</v>
      </c>
      <c r="CV219" s="40" t="s">
        <v>963</v>
      </c>
      <c r="CW219" s="44">
        <v>0.29166666666666669</v>
      </c>
      <c r="CX219" s="44">
        <v>1.0416666666666667</v>
      </c>
      <c r="CY219" s="44">
        <v>24</v>
      </c>
      <c r="CZ219" s="44">
        <v>1998</v>
      </c>
      <c r="DB219" s="40" t="s">
        <v>492</v>
      </c>
      <c r="DC219" s="40" t="s">
        <v>472</v>
      </c>
      <c r="DD219" s="44">
        <v>5</v>
      </c>
      <c r="DE219" s="44">
        <v>9</v>
      </c>
      <c r="DF219" s="44">
        <v>12</v>
      </c>
      <c r="DG219" s="44">
        <v>2007</v>
      </c>
      <c r="DU219" s="40" t="s">
        <v>335</v>
      </c>
      <c r="DV219" s="40" t="s">
        <v>336</v>
      </c>
      <c r="DW219" s="44">
        <v>0.29411764705882354</v>
      </c>
      <c r="DX219" s="44">
        <v>0.47058823529411764</v>
      </c>
      <c r="DY219" s="44">
        <v>17</v>
      </c>
      <c r="DZ219" s="44">
        <v>2013</v>
      </c>
      <c r="EB219" s="40" t="s">
        <v>1015</v>
      </c>
      <c r="EC219" s="40" t="s">
        <v>937</v>
      </c>
      <c r="ED219" s="44">
        <v>4</v>
      </c>
      <c r="EE219" s="44"/>
      <c r="EF219" s="44">
        <v>11</v>
      </c>
      <c r="EG219" s="44">
        <v>1997</v>
      </c>
      <c r="EU219" s="40" t="s">
        <v>922</v>
      </c>
      <c r="EV219" s="40" t="s">
        <v>923</v>
      </c>
      <c r="EW219" s="44">
        <v>0</v>
      </c>
      <c r="EX219" s="44">
        <v>0</v>
      </c>
      <c r="EY219" s="44">
        <v>20</v>
      </c>
      <c r="EZ219" s="44">
        <v>1999</v>
      </c>
      <c r="FB219" s="40" t="s">
        <v>924</v>
      </c>
      <c r="FC219" s="40" t="s">
        <v>925</v>
      </c>
      <c r="FD219" s="44"/>
      <c r="FE219" s="44"/>
      <c r="FF219" s="44">
        <v>20</v>
      </c>
      <c r="FG219" s="44">
        <v>1999</v>
      </c>
      <c r="FU219" s="274" t="s">
        <v>371</v>
      </c>
      <c r="FV219" s="274" t="s">
        <v>330</v>
      </c>
      <c r="FW219" s="294">
        <v>0</v>
      </c>
      <c r="FX219" s="281">
        <v>0.36363636363636365</v>
      </c>
      <c r="FY219" s="281">
        <v>0</v>
      </c>
      <c r="FZ219" s="281">
        <v>11</v>
      </c>
      <c r="GA219" s="281">
        <v>2011</v>
      </c>
      <c r="GB219" s="281"/>
      <c r="GC219" s="282">
        <v>4</v>
      </c>
      <c r="IR219" s="40" t="s">
        <v>1103</v>
      </c>
      <c r="IS219" s="40" t="s">
        <v>1030</v>
      </c>
      <c r="IT219" s="44">
        <v>0.3</v>
      </c>
      <c r="IU219" s="44">
        <v>0.40909090909090912</v>
      </c>
      <c r="IV219" s="44">
        <v>1.3636363636363635</v>
      </c>
      <c r="IW219" s="44">
        <v>22</v>
      </c>
      <c r="IX219" s="44">
        <v>1994</v>
      </c>
      <c r="IY219" s="44">
        <v>9</v>
      </c>
      <c r="IZ219" s="44">
        <v>30</v>
      </c>
      <c r="JB219" s="40" t="s">
        <v>974</v>
      </c>
      <c r="JC219" s="40" t="s">
        <v>923</v>
      </c>
      <c r="JD219" s="44">
        <v>0.2</v>
      </c>
      <c r="JE219" s="44">
        <v>0.33333333333333331</v>
      </c>
      <c r="JF219" s="44">
        <v>1.6666666666666667</v>
      </c>
      <c r="JG219" s="44">
        <v>1998</v>
      </c>
      <c r="JH219" s="44">
        <v>4</v>
      </c>
      <c r="JI219" s="44">
        <v>20</v>
      </c>
      <c r="JL219" s="40" t="s">
        <v>1129</v>
      </c>
      <c r="JM219" s="40" t="s">
        <v>1126</v>
      </c>
      <c r="JN219" s="44">
        <v>0.6095890410958904</v>
      </c>
      <c r="JO219" s="44">
        <v>4.0454545454545459</v>
      </c>
      <c r="JP219" s="44">
        <v>6.6363636363636367</v>
      </c>
      <c r="JQ219" s="44">
        <v>1993</v>
      </c>
      <c r="JR219" s="44">
        <v>22</v>
      </c>
      <c r="JS219" s="44">
        <v>89</v>
      </c>
      <c r="JT219" s="44">
        <v>146</v>
      </c>
    </row>
    <row r="220" spans="1:280" ht="15">
      <c r="A220" s="74" t="s">
        <v>993</v>
      </c>
      <c r="B220" s="74">
        <v>1997</v>
      </c>
      <c r="C220" s="74">
        <v>1997</v>
      </c>
      <c r="D220" s="89" t="str">
        <f t="shared" si="54"/>
        <v>Jacob Finn, 1997</v>
      </c>
      <c r="E220" s="89" t="str">
        <f t="shared" si="55"/>
        <v>Jacob Finn, 1997-1997</v>
      </c>
      <c r="F220" s="74">
        <v>22</v>
      </c>
      <c r="G220" s="74">
        <v>15</v>
      </c>
      <c r="H220" s="74">
        <v>65</v>
      </c>
      <c r="I220" s="75">
        <f t="shared" si="42"/>
        <v>0.23076923076923078</v>
      </c>
      <c r="J220" s="74">
        <v>49</v>
      </c>
      <c r="K220" s="74">
        <v>112</v>
      </c>
      <c r="L220" s="75">
        <f t="shared" si="43"/>
        <v>0.4375</v>
      </c>
      <c r="M220" s="74">
        <v>20</v>
      </c>
      <c r="N220" s="74">
        <v>32</v>
      </c>
      <c r="O220" s="75">
        <f t="shared" si="44"/>
        <v>0.625</v>
      </c>
      <c r="P220" s="74">
        <v>163</v>
      </c>
      <c r="Q220" s="74">
        <v>25</v>
      </c>
      <c r="R220" s="74">
        <v>54</v>
      </c>
      <c r="S220" s="74">
        <v>79</v>
      </c>
      <c r="T220" s="74">
        <v>50</v>
      </c>
      <c r="U220" s="74">
        <v>35</v>
      </c>
      <c r="V220" s="74"/>
      <c r="W220" s="74">
        <v>42</v>
      </c>
      <c r="X220" s="74"/>
      <c r="Y220" s="76">
        <f t="shared" si="45"/>
        <v>7.4090909090909092</v>
      </c>
      <c r="Z220" s="76">
        <f t="shared" si="46"/>
        <v>1.1363636363636365</v>
      </c>
      <c r="AA220" s="76">
        <f t="shared" si="47"/>
        <v>2.4545454545454546</v>
      </c>
      <c r="AB220" s="76">
        <f t="shared" si="48"/>
        <v>3.5909090909090908</v>
      </c>
      <c r="AC220" s="76">
        <f t="shared" si="49"/>
        <v>2.2727272727272729</v>
      </c>
      <c r="AD220" s="76">
        <f t="shared" si="50"/>
        <v>1.5909090909090908</v>
      </c>
      <c r="AE220" s="76">
        <f t="shared" si="51"/>
        <v>0</v>
      </c>
      <c r="AF220" s="76">
        <f t="shared" si="52"/>
        <v>1.9090909090909092</v>
      </c>
      <c r="AG220" s="76">
        <f t="shared" si="53"/>
        <v>0</v>
      </c>
      <c r="AH220" s="69">
        <f t="shared" si="56"/>
        <v>2.9545454545454546</v>
      </c>
      <c r="AI220" s="69">
        <f t="shared" si="57"/>
        <v>1.4545454545454546</v>
      </c>
      <c r="AJ220" s="70">
        <f t="shared" si="58"/>
        <v>0.3615819209039548</v>
      </c>
      <c r="AK220" s="69">
        <f t="shared" si="59"/>
        <v>8.045454545454545</v>
      </c>
      <c r="AM220" s="40" t="s">
        <v>1014</v>
      </c>
      <c r="AN220" s="40" t="s">
        <v>999</v>
      </c>
      <c r="AO220" s="61">
        <v>1.2857142857142858</v>
      </c>
      <c r="AP220" s="62">
        <v>0.35294117647058826</v>
      </c>
      <c r="AQ220" s="62">
        <v>0.5</v>
      </c>
      <c r="AR220" s="44">
        <v>14</v>
      </c>
      <c r="AS220" s="44">
        <v>1997</v>
      </c>
      <c r="AU220" s="40" t="s">
        <v>493</v>
      </c>
      <c r="AV220" s="40" t="s">
        <v>467</v>
      </c>
      <c r="AW220" s="44">
        <v>21</v>
      </c>
      <c r="AX220" s="44">
        <v>0.4</v>
      </c>
      <c r="AY220" s="44">
        <v>0.7142857142857143</v>
      </c>
      <c r="AZ220" s="44">
        <v>21</v>
      </c>
      <c r="BA220" s="44">
        <v>2009</v>
      </c>
      <c r="BP220" s="40" t="s">
        <v>538</v>
      </c>
      <c r="BQ220" s="40" t="s">
        <v>539</v>
      </c>
      <c r="BR220" s="44">
        <v>0.93333333333333335</v>
      </c>
      <c r="BS220" s="44">
        <v>0.4</v>
      </c>
      <c r="BT220" s="44">
        <v>0.53333333333333333</v>
      </c>
      <c r="BU220" s="44">
        <v>15</v>
      </c>
      <c r="BV220" s="44">
        <v>2017</v>
      </c>
      <c r="BX220" s="40" t="s">
        <v>538</v>
      </c>
      <c r="BY220" s="40" t="s">
        <v>539</v>
      </c>
      <c r="BZ220" s="44">
        <v>14</v>
      </c>
      <c r="CA220" s="44">
        <v>6</v>
      </c>
      <c r="CB220" s="44">
        <v>8</v>
      </c>
      <c r="CC220" s="44">
        <v>15</v>
      </c>
      <c r="CD220" s="44">
        <v>2017</v>
      </c>
      <c r="CU220" s="40" t="s">
        <v>259</v>
      </c>
      <c r="CV220" s="40" t="s">
        <v>251</v>
      </c>
      <c r="CW220" s="44">
        <v>0.2857142857142857</v>
      </c>
      <c r="CX220" s="44">
        <v>0.8571428571428571</v>
      </c>
      <c r="CY220" s="44">
        <v>21</v>
      </c>
      <c r="CZ220" s="44">
        <v>2016</v>
      </c>
      <c r="DB220" s="40" t="s">
        <v>806</v>
      </c>
      <c r="DC220" s="40" t="s">
        <v>752</v>
      </c>
      <c r="DD220" s="44">
        <v>5</v>
      </c>
      <c r="DE220" s="44">
        <v>8</v>
      </c>
      <c r="DF220" s="44">
        <v>16</v>
      </c>
      <c r="DG220" s="44">
        <v>2019</v>
      </c>
      <c r="DU220" s="40" t="s">
        <v>705</v>
      </c>
      <c r="DV220" s="40" t="s">
        <v>684</v>
      </c>
      <c r="DW220" s="44">
        <v>0.2857142857142857</v>
      </c>
      <c r="DX220" s="44">
        <v>0.14285714285714285</v>
      </c>
      <c r="DY220" s="44">
        <v>14</v>
      </c>
      <c r="DZ220" s="44">
        <v>2013</v>
      </c>
      <c r="EB220" s="40" t="s">
        <v>755</v>
      </c>
      <c r="EC220" s="40" t="s">
        <v>545</v>
      </c>
      <c r="ED220" s="44">
        <v>4</v>
      </c>
      <c r="EE220" s="44">
        <v>8</v>
      </c>
      <c r="EF220" s="44">
        <v>16</v>
      </c>
      <c r="EG220" s="44">
        <v>2018</v>
      </c>
      <c r="EU220" s="40" t="s">
        <v>1136</v>
      </c>
      <c r="EV220" s="40" t="s">
        <v>1097</v>
      </c>
      <c r="EW220" s="44">
        <v>0</v>
      </c>
      <c r="EX220" s="44">
        <v>0</v>
      </c>
      <c r="EY220" s="44">
        <v>22</v>
      </c>
      <c r="EZ220" s="44">
        <v>1993</v>
      </c>
      <c r="FB220" s="40" t="s">
        <v>1136</v>
      </c>
      <c r="FC220" s="40" t="s">
        <v>1097</v>
      </c>
      <c r="FD220" s="44"/>
      <c r="FE220" s="44"/>
      <c r="FF220" s="44">
        <v>22</v>
      </c>
      <c r="FG220" s="44">
        <v>1993</v>
      </c>
      <c r="FU220" s="274" t="s">
        <v>931</v>
      </c>
      <c r="FV220" s="274" t="s">
        <v>333</v>
      </c>
      <c r="FW220" s="294">
        <v>0</v>
      </c>
      <c r="FX220" s="281">
        <v>3.3333333333333333E-2</v>
      </c>
      <c r="FY220" s="281">
        <v>0</v>
      </c>
      <c r="FZ220" s="281">
        <v>30</v>
      </c>
      <c r="GA220" s="281">
        <v>2012</v>
      </c>
      <c r="GB220" s="281"/>
      <c r="GC220" s="282">
        <v>1</v>
      </c>
      <c r="IR220" s="40" t="s">
        <v>1161</v>
      </c>
      <c r="IS220" s="40" t="s">
        <v>1154</v>
      </c>
      <c r="IT220" s="44">
        <v>0.29850746268656714</v>
      </c>
      <c r="IU220" s="44">
        <v>1.9047619047619047</v>
      </c>
      <c r="IV220" s="44">
        <v>6.3809523809523814</v>
      </c>
      <c r="IW220" s="44">
        <v>21</v>
      </c>
      <c r="IX220" s="44">
        <v>1992</v>
      </c>
      <c r="IY220" s="44">
        <v>40</v>
      </c>
      <c r="IZ220" s="44">
        <v>134</v>
      </c>
      <c r="JB220" s="40" t="s">
        <v>705</v>
      </c>
      <c r="JC220" s="40" t="s">
        <v>684</v>
      </c>
      <c r="JD220" s="44">
        <v>0.2</v>
      </c>
      <c r="JE220" s="44">
        <v>0.2857142857142857</v>
      </c>
      <c r="JF220" s="44">
        <v>1.4285714285714286</v>
      </c>
      <c r="JG220" s="44">
        <v>2013</v>
      </c>
      <c r="JH220" s="44">
        <v>4</v>
      </c>
      <c r="JI220" s="44">
        <v>20</v>
      </c>
      <c r="JL220" s="40" t="s">
        <v>1130</v>
      </c>
      <c r="JM220" s="40" t="s">
        <v>1091</v>
      </c>
      <c r="JN220" s="44">
        <v>0.60824742268041232</v>
      </c>
      <c r="JO220" s="44">
        <v>2.5652173913043477</v>
      </c>
      <c r="JP220" s="44">
        <v>4.2173913043478262</v>
      </c>
      <c r="JQ220" s="44">
        <v>1993</v>
      </c>
      <c r="JR220" s="44">
        <v>23</v>
      </c>
      <c r="JS220" s="44">
        <v>59</v>
      </c>
      <c r="JT220" s="44">
        <v>97</v>
      </c>
    </row>
    <row r="221" spans="1:280" ht="15">
      <c r="A221" s="74" t="s">
        <v>990</v>
      </c>
      <c r="B221" s="74">
        <v>1997</v>
      </c>
      <c r="C221" s="74">
        <v>1998</v>
      </c>
      <c r="D221" s="89" t="str">
        <f t="shared" si="54"/>
        <v>Shon Engel, 1998</v>
      </c>
      <c r="E221" s="89" t="str">
        <f t="shared" si="55"/>
        <v>Shon Engel, 1998-1997</v>
      </c>
      <c r="F221" s="74">
        <v>23</v>
      </c>
      <c r="G221" s="74">
        <v>4</v>
      </c>
      <c r="H221" s="74">
        <v>7</v>
      </c>
      <c r="I221" s="75">
        <f t="shared" si="42"/>
        <v>0.5714285714285714</v>
      </c>
      <c r="J221" s="74">
        <v>41</v>
      </c>
      <c r="K221" s="74">
        <v>109</v>
      </c>
      <c r="L221" s="75">
        <f t="shared" si="43"/>
        <v>0.37614678899082571</v>
      </c>
      <c r="M221" s="74">
        <v>17</v>
      </c>
      <c r="N221" s="74">
        <v>29</v>
      </c>
      <c r="O221" s="75">
        <f t="shared" si="44"/>
        <v>0.58620689655172409</v>
      </c>
      <c r="P221" s="74">
        <v>111</v>
      </c>
      <c r="Q221" s="74">
        <v>20</v>
      </c>
      <c r="R221" s="74">
        <v>46</v>
      </c>
      <c r="S221" s="74">
        <v>66</v>
      </c>
      <c r="T221" s="74">
        <v>11</v>
      </c>
      <c r="U221" s="74">
        <v>16</v>
      </c>
      <c r="V221" s="74"/>
      <c r="W221" s="74">
        <v>29</v>
      </c>
      <c r="X221" s="74"/>
      <c r="Y221" s="76">
        <f t="shared" si="45"/>
        <v>4.8260869565217392</v>
      </c>
      <c r="Z221" s="76">
        <f t="shared" si="46"/>
        <v>0.86956521739130432</v>
      </c>
      <c r="AA221" s="76">
        <f t="shared" si="47"/>
        <v>2</v>
      </c>
      <c r="AB221" s="76">
        <f t="shared" si="48"/>
        <v>2.8695652173913042</v>
      </c>
      <c r="AC221" s="76">
        <f t="shared" si="49"/>
        <v>0.47826086956521741</v>
      </c>
      <c r="AD221" s="76">
        <f t="shared" si="50"/>
        <v>0.69565217391304346</v>
      </c>
      <c r="AE221" s="76">
        <f t="shared" si="51"/>
        <v>0</v>
      </c>
      <c r="AF221" s="76">
        <f t="shared" si="52"/>
        <v>1.2608695652173914</v>
      </c>
      <c r="AG221" s="76">
        <f t="shared" si="53"/>
        <v>0</v>
      </c>
      <c r="AH221" s="69">
        <f t="shared" si="56"/>
        <v>0.30434782608695654</v>
      </c>
      <c r="AI221" s="69">
        <f t="shared" si="57"/>
        <v>1.2608695652173914</v>
      </c>
      <c r="AJ221" s="70">
        <f t="shared" si="58"/>
        <v>0.38793103448275862</v>
      </c>
      <c r="AK221" s="69">
        <f t="shared" si="59"/>
        <v>5.0434782608695654</v>
      </c>
      <c r="AM221" s="40" t="s">
        <v>974</v>
      </c>
      <c r="AN221" s="40" t="s">
        <v>923</v>
      </c>
      <c r="AO221" s="61">
        <v>1.25</v>
      </c>
      <c r="AP221" s="62">
        <v>0.2</v>
      </c>
      <c r="AQ221" s="62">
        <v>0.31818181818181818</v>
      </c>
      <c r="AR221" s="44">
        <v>12</v>
      </c>
      <c r="AS221" s="44">
        <v>1998</v>
      </c>
      <c r="AU221" s="40" t="s">
        <v>259</v>
      </c>
      <c r="AV221" s="40" t="s">
        <v>251</v>
      </c>
      <c r="AW221" s="44">
        <v>21</v>
      </c>
      <c r="AX221" s="44">
        <v>0.23529411764705882</v>
      </c>
      <c r="AY221" s="44">
        <v>0.625</v>
      </c>
      <c r="AZ221" s="44">
        <v>21</v>
      </c>
      <c r="BA221" s="44">
        <v>2016</v>
      </c>
      <c r="BP221" s="40" t="s">
        <v>980</v>
      </c>
      <c r="BQ221" s="40" t="s">
        <v>919</v>
      </c>
      <c r="BR221" s="44">
        <v>0.92307692307692313</v>
      </c>
      <c r="BS221" s="44">
        <v>0.53846153846153844</v>
      </c>
      <c r="BT221" s="44">
        <v>0.38461538461538464</v>
      </c>
      <c r="BU221" s="44">
        <v>13</v>
      </c>
      <c r="BV221" s="44">
        <v>1998</v>
      </c>
      <c r="BX221" s="40" t="s">
        <v>483</v>
      </c>
      <c r="BY221" s="40" t="s">
        <v>471</v>
      </c>
      <c r="BZ221" s="44">
        <v>14</v>
      </c>
      <c r="CA221" s="44"/>
      <c r="CB221" s="44">
        <v>14</v>
      </c>
      <c r="CC221" s="44">
        <v>12</v>
      </c>
      <c r="CD221" s="44">
        <v>2011</v>
      </c>
      <c r="CU221" s="40" t="s">
        <v>1014</v>
      </c>
      <c r="CV221" s="40" t="s">
        <v>999</v>
      </c>
      <c r="CW221" s="44">
        <v>0.2857142857142857</v>
      </c>
      <c r="CX221" s="44">
        <v>0.42857142857142855</v>
      </c>
      <c r="CY221" s="44">
        <v>14</v>
      </c>
      <c r="CZ221" s="44">
        <v>1997</v>
      </c>
      <c r="DB221" s="40" t="s">
        <v>478</v>
      </c>
      <c r="DC221" s="40" t="s">
        <v>468</v>
      </c>
      <c r="DD221" s="44">
        <v>4</v>
      </c>
      <c r="DE221" s="44">
        <v>22</v>
      </c>
      <c r="DF221" s="44">
        <v>24</v>
      </c>
      <c r="DG221" s="44">
        <v>2008</v>
      </c>
      <c r="DU221" s="40" t="s">
        <v>490</v>
      </c>
      <c r="DV221" s="40" t="s">
        <v>467</v>
      </c>
      <c r="DW221" s="44">
        <v>0.27272727272727271</v>
      </c>
      <c r="DX221" s="44">
        <v>0</v>
      </c>
      <c r="DY221" s="44">
        <v>11</v>
      </c>
      <c r="DZ221" s="44">
        <v>2008</v>
      </c>
      <c r="EB221" s="40" t="s">
        <v>1165</v>
      </c>
      <c r="EC221" s="40" t="s">
        <v>1098</v>
      </c>
      <c r="ED221" s="44">
        <v>4</v>
      </c>
      <c r="EE221" s="44"/>
      <c r="EF221" s="44">
        <v>10</v>
      </c>
      <c r="EG221" s="44">
        <v>1992</v>
      </c>
      <c r="EU221" s="40" t="s">
        <v>940</v>
      </c>
      <c r="EV221" s="40" t="s">
        <v>941</v>
      </c>
      <c r="EW221" s="44">
        <v>0</v>
      </c>
      <c r="EX221" s="44">
        <v>0</v>
      </c>
      <c r="EY221" s="44">
        <v>10</v>
      </c>
      <c r="EZ221" s="44">
        <v>1999</v>
      </c>
      <c r="FB221" s="40" t="s">
        <v>942</v>
      </c>
      <c r="FC221" s="40" t="s">
        <v>943</v>
      </c>
      <c r="FD221" s="44"/>
      <c r="FE221" s="44"/>
      <c r="FF221" s="44">
        <v>19</v>
      </c>
      <c r="FG221" s="44">
        <v>1999</v>
      </c>
      <c r="FU221" s="274" t="s">
        <v>260</v>
      </c>
      <c r="FV221" s="274" t="s">
        <v>134</v>
      </c>
      <c r="FW221" s="294">
        <v>0</v>
      </c>
      <c r="FX221" s="281">
        <v>7.6923076923076927E-2</v>
      </c>
      <c r="FY221" s="281">
        <v>0</v>
      </c>
      <c r="FZ221" s="281">
        <v>13</v>
      </c>
      <c r="GA221" s="281">
        <v>2016</v>
      </c>
      <c r="GB221" s="281">
        <v>0</v>
      </c>
      <c r="GC221" s="282">
        <v>1</v>
      </c>
      <c r="IR221" s="40" t="s">
        <v>1036</v>
      </c>
      <c r="IS221" s="40" t="s">
        <v>1029</v>
      </c>
      <c r="IT221" s="44">
        <v>0.29559748427672955</v>
      </c>
      <c r="IU221" s="44">
        <v>2.2380952380952381</v>
      </c>
      <c r="IV221" s="44">
        <v>7.5714285714285712</v>
      </c>
      <c r="IW221" s="44">
        <v>21</v>
      </c>
      <c r="IX221" s="44">
        <v>1996</v>
      </c>
      <c r="IY221" s="44">
        <v>47</v>
      </c>
      <c r="IZ221" s="44">
        <v>159</v>
      </c>
      <c r="JB221" s="40" t="s">
        <v>683</v>
      </c>
      <c r="JC221" s="40" t="s">
        <v>680</v>
      </c>
      <c r="JD221" s="44">
        <v>0.18518518518518517</v>
      </c>
      <c r="JE221" s="44">
        <v>0.41666666666666669</v>
      </c>
      <c r="JF221" s="44">
        <v>2.25</v>
      </c>
      <c r="JG221" s="44">
        <v>2014</v>
      </c>
      <c r="JH221" s="44">
        <v>5</v>
      </c>
      <c r="JI221" s="44">
        <v>27</v>
      </c>
      <c r="JL221" s="40" t="s">
        <v>1135</v>
      </c>
      <c r="JM221" s="40" t="s">
        <v>1127</v>
      </c>
      <c r="JN221" s="44">
        <v>0.48148148148148145</v>
      </c>
      <c r="JO221" s="44">
        <v>0.59090909090909094</v>
      </c>
      <c r="JP221" s="44">
        <v>1.2272727272727273</v>
      </c>
      <c r="JQ221" s="44">
        <v>1993</v>
      </c>
      <c r="JR221" s="44">
        <v>22</v>
      </c>
      <c r="JS221" s="44">
        <v>13</v>
      </c>
      <c r="JT221" s="44">
        <v>27</v>
      </c>
    </row>
    <row r="222" spans="1:280" ht="15">
      <c r="A222" s="74" t="s">
        <v>994</v>
      </c>
      <c r="B222" s="74">
        <v>1997</v>
      </c>
      <c r="C222" s="74">
        <v>1997</v>
      </c>
      <c r="D222" s="89" t="str">
        <f t="shared" si="54"/>
        <v>Aric Keller, 1997</v>
      </c>
      <c r="E222" s="89" t="str">
        <f t="shared" si="55"/>
        <v>Aric Keller, 1997-1997</v>
      </c>
      <c r="F222" s="74">
        <v>23</v>
      </c>
      <c r="G222" s="74"/>
      <c r="H222" s="74"/>
      <c r="I222" s="75" t="e">
        <f t="shared" si="42"/>
        <v>#DIV/0!</v>
      </c>
      <c r="J222" s="74">
        <v>208</v>
      </c>
      <c r="K222" s="74">
        <v>367</v>
      </c>
      <c r="L222" s="75">
        <f t="shared" si="43"/>
        <v>0.56675749318801094</v>
      </c>
      <c r="M222" s="74">
        <v>85</v>
      </c>
      <c r="N222" s="74">
        <v>138</v>
      </c>
      <c r="O222" s="75">
        <f t="shared" si="44"/>
        <v>0.61594202898550721</v>
      </c>
      <c r="P222" s="74">
        <v>501</v>
      </c>
      <c r="Q222" s="74">
        <v>98</v>
      </c>
      <c r="R222" s="74">
        <v>158</v>
      </c>
      <c r="S222" s="74">
        <v>256</v>
      </c>
      <c r="T222" s="74">
        <v>30</v>
      </c>
      <c r="U222" s="74">
        <v>44</v>
      </c>
      <c r="V222" s="74"/>
      <c r="W222" s="74">
        <v>33</v>
      </c>
      <c r="X222" s="74"/>
      <c r="Y222" s="76">
        <f t="shared" si="45"/>
        <v>21.782608695652176</v>
      </c>
      <c r="Z222" s="76">
        <f t="shared" si="46"/>
        <v>4.2608695652173916</v>
      </c>
      <c r="AA222" s="76">
        <f t="shared" si="47"/>
        <v>6.8695652173913047</v>
      </c>
      <c r="AB222" s="76">
        <f t="shared" si="48"/>
        <v>11.130434782608695</v>
      </c>
      <c r="AC222" s="76">
        <f t="shared" si="49"/>
        <v>1.3043478260869565</v>
      </c>
      <c r="AD222" s="76">
        <f t="shared" si="50"/>
        <v>1.9130434782608696</v>
      </c>
      <c r="AE222" s="76">
        <f t="shared" si="51"/>
        <v>0</v>
      </c>
      <c r="AF222" s="76">
        <f t="shared" si="52"/>
        <v>1.4347826086956521</v>
      </c>
      <c r="AG222" s="76">
        <f t="shared" si="53"/>
        <v>0</v>
      </c>
      <c r="AH222" s="69">
        <f t="shared" si="56"/>
        <v>0</v>
      </c>
      <c r="AI222" s="69">
        <f t="shared" si="57"/>
        <v>6</v>
      </c>
      <c r="AJ222" s="70">
        <f t="shared" si="58"/>
        <v>0.56675749318801094</v>
      </c>
      <c r="AK222" s="69">
        <f t="shared" si="59"/>
        <v>15.956521739130435</v>
      </c>
      <c r="AM222" s="40" t="s">
        <v>289</v>
      </c>
      <c r="AN222" s="40" t="s">
        <v>251</v>
      </c>
      <c r="AO222" s="61">
        <v>1.1818181818181819</v>
      </c>
      <c r="AP222" s="62">
        <v>0.28947368421052633</v>
      </c>
      <c r="AQ222" s="62">
        <v>0.5</v>
      </c>
      <c r="AR222" s="44">
        <v>22</v>
      </c>
      <c r="AS222" s="44">
        <v>2015</v>
      </c>
      <c r="AU222" s="40" t="s">
        <v>756</v>
      </c>
      <c r="AV222" s="40" t="s">
        <v>734</v>
      </c>
      <c r="AW222" s="44">
        <v>21</v>
      </c>
      <c r="AX222" s="44">
        <v>0.55555555555555558</v>
      </c>
      <c r="AY222" s="44">
        <v>0.25</v>
      </c>
      <c r="AZ222" s="44">
        <v>16</v>
      </c>
      <c r="BA222" s="44">
        <v>2018</v>
      </c>
      <c r="BP222" s="40" t="s">
        <v>1015</v>
      </c>
      <c r="BQ222" s="40" t="s">
        <v>937</v>
      </c>
      <c r="BR222" s="44">
        <v>0.90909090909090906</v>
      </c>
      <c r="BS222" s="44">
        <v>0.18181818181818182</v>
      </c>
      <c r="BT222" s="44">
        <v>0.72727272727272729</v>
      </c>
      <c r="BU222" s="44">
        <v>11</v>
      </c>
      <c r="BV222" s="44">
        <v>1997</v>
      </c>
      <c r="BX222" s="40" t="s">
        <v>489</v>
      </c>
      <c r="BY222" s="40" t="s">
        <v>470</v>
      </c>
      <c r="BZ222" s="44">
        <v>13</v>
      </c>
      <c r="CA222" s="44">
        <v>3</v>
      </c>
      <c r="CB222" s="44">
        <v>10</v>
      </c>
      <c r="CC222" s="44">
        <v>10</v>
      </c>
      <c r="CD222" s="44">
        <v>2007</v>
      </c>
      <c r="CU222" s="40" t="s">
        <v>1136</v>
      </c>
      <c r="CV222" s="40" t="s">
        <v>1097</v>
      </c>
      <c r="CW222" s="44">
        <v>0.27272727272727271</v>
      </c>
      <c r="CX222" s="44">
        <v>0.86363636363636365</v>
      </c>
      <c r="CY222" s="44">
        <v>22</v>
      </c>
      <c r="CZ222" s="44">
        <v>1993</v>
      </c>
      <c r="DB222" s="40" t="s">
        <v>494</v>
      </c>
      <c r="DC222" s="40" t="s">
        <v>465</v>
      </c>
      <c r="DD222" s="44">
        <v>4</v>
      </c>
      <c r="DE222" s="44">
        <v>7</v>
      </c>
      <c r="DF222" s="44">
        <v>19</v>
      </c>
      <c r="DG222" s="44">
        <v>2009</v>
      </c>
      <c r="DU222" s="40" t="s">
        <v>1261</v>
      </c>
      <c r="DV222" s="40" t="s">
        <v>1262</v>
      </c>
      <c r="DW222" s="44">
        <v>0.27272727272727271</v>
      </c>
      <c r="DX222" s="44">
        <v>0.54545454545454541</v>
      </c>
      <c r="DY222" s="44">
        <v>11</v>
      </c>
      <c r="DZ222" s="44">
        <v>2021</v>
      </c>
      <c r="EB222" s="40" t="s">
        <v>311</v>
      </c>
      <c r="EC222" s="40" t="s">
        <v>251</v>
      </c>
      <c r="ED222" s="44">
        <v>4</v>
      </c>
      <c r="EE222" s="44">
        <v>13</v>
      </c>
      <c r="EF222" s="44">
        <v>23</v>
      </c>
      <c r="EG222" s="44">
        <v>2014</v>
      </c>
      <c r="EU222" s="40" t="s">
        <v>1159</v>
      </c>
      <c r="EV222" s="40" t="s">
        <v>1126</v>
      </c>
      <c r="EW222" s="44">
        <v>0</v>
      </c>
      <c r="EX222" s="44">
        <v>0</v>
      </c>
      <c r="EY222" s="44">
        <v>21</v>
      </c>
      <c r="EZ222" s="44">
        <v>1992</v>
      </c>
      <c r="FB222" s="40" t="s">
        <v>1159</v>
      </c>
      <c r="FC222" s="40" t="s">
        <v>1126</v>
      </c>
      <c r="FD222" s="44"/>
      <c r="FE222" s="44"/>
      <c r="FF222" s="44">
        <v>21</v>
      </c>
      <c r="FG222" s="44">
        <v>1992</v>
      </c>
      <c r="FU222" s="274" t="s">
        <v>312</v>
      </c>
      <c r="FV222" s="274" t="s">
        <v>132</v>
      </c>
      <c r="FW222" s="294">
        <v>0</v>
      </c>
      <c r="FX222" s="281">
        <v>0</v>
      </c>
      <c r="FY222" s="281">
        <v>0</v>
      </c>
      <c r="FZ222" s="281">
        <v>22</v>
      </c>
      <c r="GA222" s="281">
        <v>2014</v>
      </c>
      <c r="GB222" s="281">
        <v>0</v>
      </c>
      <c r="GC222" s="282">
        <v>0</v>
      </c>
      <c r="IR222" s="40" t="s">
        <v>309</v>
      </c>
      <c r="IS222" s="40" t="s">
        <v>277</v>
      </c>
      <c r="IT222" s="44">
        <v>0.29411764705882354</v>
      </c>
      <c r="IU222" s="44">
        <v>1.896551724137931</v>
      </c>
      <c r="IV222" s="44">
        <v>6.4482758620689653</v>
      </c>
      <c r="IW222" s="44">
        <v>29</v>
      </c>
      <c r="IX222" s="44">
        <v>2014</v>
      </c>
      <c r="IY222" s="44">
        <v>55</v>
      </c>
      <c r="IZ222" s="44">
        <v>187</v>
      </c>
      <c r="JB222" s="40" t="s">
        <v>935</v>
      </c>
      <c r="JC222" s="40" t="s">
        <v>330</v>
      </c>
      <c r="JD222" s="44">
        <v>0.18181818181818182</v>
      </c>
      <c r="JE222" s="44">
        <v>0.13333333333333333</v>
      </c>
      <c r="JF222" s="44">
        <v>0.73333333333333328</v>
      </c>
      <c r="JG222" s="44">
        <v>2012</v>
      </c>
      <c r="JH222" s="44">
        <v>4</v>
      </c>
      <c r="JI222" s="44">
        <v>22</v>
      </c>
      <c r="JL222" s="40" t="s">
        <v>1136</v>
      </c>
      <c r="JM222" s="40" t="s">
        <v>1097</v>
      </c>
      <c r="JN222" s="44">
        <v>0</v>
      </c>
      <c r="JO222" s="44">
        <v>0</v>
      </c>
      <c r="JP222" s="44">
        <v>9.0909090909090912E-2</v>
      </c>
      <c r="JQ222" s="44">
        <v>1993</v>
      </c>
      <c r="JR222" s="44">
        <v>22</v>
      </c>
      <c r="JS222" s="44"/>
      <c r="JT222" s="44">
        <v>2</v>
      </c>
    </row>
    <row r="223" spans="1:280" ht="15">
      <c r="A223" s="74" t="s">
        <v>995</v>
      </c>
      <c r="B223" s="74">
        <v>1997</v>
      </c>
      <c r="C223" s="74">
        <v>1998</v>
      </c>
      <c r="D223" s="89" t="str">
        <f t="shared" si="54"/>
        <v>Erik Toth, 1998</v>
      </c>
      <c r="E223" s="89" t="str">
        <f t="shared" si="55"/>
        <v>Erik Toth, 1998-1997</v>
      </c>
      <c r="F223" s="74">
        <v>6</v>
      </c>
      <c r="G223" s="74"/>
      <c r="H223" s="74">
        <v>4</v>
      </c>
      <c r="I223" s="75">
        <f t="shared" si="42"/>
        <v>0</v>
      </c>
      <c r="J223" s="74">
        <v>3</v>
      </c>
      <c r="K223" s="74">
        <v>4</v>
      </c>
      <c r="L223" s="75">
        <f t="shared" si="43"/>
        <v>0.75</v>
      </c>
      <c r="M223" s="74"/>
      <c r="N223" s="74">
        <v>1</v>
      </c>
      <c r="O223" s="75">
        <f t="shared" si="44"/>
        <v>0</v>
      </c>
      <c r="P223" s="74">
        <v>6</v>
      </c>
      <c r="Q223" s="74">
        <v>1</v>
      </c>
      <c r="R223" s="74">
        <v>7</v>
      </c>
      <c r="S223" s="74">
        <v>8</v>
      </c>
      <c r="T223" s="74">
        <v>6</v>
      </c>
      <c r="U223" s="74">
        <v>1</v>
      </c>
      <c r="V223" s="74"/>
      <c r="W223" s="74"/>
      <c r="X223" s="74"/>
      <c r="Y223" s="76">
        <f t="shared" si="45"/>
        <v>1</v>
      </c>
      <c r="Z223" s="76">
        <f t="shared" si="46"/>
        <v>0.16666666666666666</v>
      </c>
      <c r="AA223" s="76">
        <f t="shared" si="47"/>
        <v>1.1666666666666667</v>
      </c>
      <c r="AB223" s="76">
        <f t="shared" si="48"/>
        <v>1.3333333333333333</v>
      </c>
      <c r="AC223" s="76">
        <f t="shared" si="49"/>
        <v>1</v>
      </c>
      <c r="AD223" s="76">
        <f t="shared" si="50"/>
        <v>0.16666666666666666</v>
      </c>
      <c r="AE223" s="76">
        <f t="shared" si="51"/>
        <v>0</v>
      </c>
      <c r="AF223" s="76">
        <f t="shared" si="52"/>
        <v>0</v>
      </c>
      <c r="AG223" s="76">
        <f t="shared" si="53"/>
        <v>0</v>
      </c>
      <c r="AH223" s="69">
        <f t="shared" si="56"/>
        <v>0.66666666666666663</v>
      </c>
      <c r="AI223" s="69">
        <f t="shared" si="57"/>
        <v>0.16666666666666666</v>
      </c>
      <c r="AJ223" s="70">
        <f t="shared" si="58"/>
        <v>0.375</v>
      </c>
      <c r="AK223" s="69">
        <f t="shared" si="59"/>
        <v>1.3333333333333333</v>
      </c>
      <c r="AM223" s="40" t="s">
        <v>491</v>
      </c>
      <c r="AN223" s="40" t="s">
        <v>473</v>
      </c>
      <c r="AO223" s="61">
        <v>1.1666666666666667</v>
      </c>
      <c r="AP223" s="62">
        <v>0.33333333333333331</v>
      </c>
      <c r="AQ223" s="62">
        <v>0.6</v>
      </c>
      <c r="AR223" s="44">
        <v>12</v>
      </c>
      <c r="AS223" s="44">
        <v>2010</v>
      </c>
      <c r="AU223" s="40" t="s">
        <v>931</v>
      </c>
      <c r="AV223" s="40" t="s">
        <v>333</v>
      </c>
      <c r="AW223" s="44">
        <v>21</v>
      </c>
      <c r="AX223" s="44">
        <v>0.25</v>
      </c>
      <c r="AY223" s="44" t="e">
        <v>#DIV/0!</v>
      </c>
      <c r="AZ223" s="44">
        <v>30</v>
      </c>
      <c r="BA223" s="44">
        <v>2012</v>
      </c>
      <c r="BP223" s="40" t="s">
        <v>1299</v>
      </c>
      <c r="BQ223" s="40" t="s">
        <v>1292</v>
      </c>
      <c r="BR223" s="44">
        <v>0.90476190476190477</v>
      </c>
      <c r="BS223" s="44">
        <v>0.5714285714285714</v>
      </c>
      <c r="BT223" s="44">
        <v>0.33333333333333331</v>
      </c>
      <c r="BU223" s="44">
        <v>21</v>
      </c>
      <c r="BV223" s="44">
        <v>2022</v>
      </c>
      <c r="BX223" s="40" t="s">
        <v>1267</v>
      </c>
      <c r="BY223" s="40" t="s">
        <v>1235</v>
      </c>
      <c r="BZ223" s="44">
        <v>13</v>
      </c>
      <c r="CA223" s="44">
        <v>6</v>
      </c>
      <c r="CB223" s="44">
        <v>7</v>
      </c>
      <c r="CC223" s="44">
        <v>13</v>
      </c>
      <c r="CD223" s="44">
        <v>2021</v>
      </c>
      <c r="CU223" s="40" t="s">
        <v>1301</v>
      </c>
      <c r="CV223" s="40" t="s">
        <v>1235</v>
      </c>
      <c r="CW223" s="44">
        <v>0.26315789473684209</v>
      </c>
      <c r="CX223" s="44">
        <v>0.15789473684210525</v>
      </c>
      <c r="CY223" s="44">
        <v>19</v>
      </c>
      <c r="CZ223" s="44">
        <v>2022</v>
      </c>
      <c r="DB223" s="40" t="s">
        <v>743</v>
      </c>
      <c r="DC223" s="40" t="s">
        <v>539</v>
      </c>
      <c r="DD223" s="44">
        <v>4</v>
      </c>
      <c r="DE223" s="44">
        <v>10</v>
      </c>
      <c r="DF223" s="44">
        <v>19</v>
      </c>
      <c r="DG223" s="44">
        <v>2018</v>
      </c>
      <c r="DU223" s="40" t="s">
        <v>755</v>
      </c>
      <c r="DV223" s="40" t="s">
        <v>545</v>
      </c>
      <c r="DW223" s="44">
        <v>0.25</v>
      </c>
      <c r="DX223" s="44">
        <v>0.5</v>
      </c>
      <c r="DY223" s="44">
        <v>16</v>
      </c>
      <c r="DZ223" s="44">
        <v>2018</v>
      </c>
      <c r="EB223" s="40" t="s">
        <v>742</v>
      </c>
      <c r="EC223" s="40" t="s">
        <v>536</v>
      </c>
      <c r="ED223" s="44">
        <v>4</v>
      </c>
      <c r="EE223" s="44">
        <v>12</v>
      </c>
      <c r="EF223" s="44">
        <v>18</v>
      </c>
      <c r="EG223" s="44">
        <v>2018</v>
      </c>
      <c r="EU223" s="40" t="s">
        <v>924</v>
      </c>
      <c r="EV223" s="40" t="s">
        <v>925</v>
      </c>
      <c r="EW223" s="44">
        <v>0</v>
      </c>
      <c r="EX223" s="44">
        <v>0</v>
      </c>
      <c r="EY223" s="44">
        <v>20</v>
      </c>
      <c r="EZ223" s="44">
        <v>1999</v>
      </c>
      <c r="FB223" s="40" t="s">
        <v>976</v>
      </c>
      <c r="FC223" s="40" t="s">
        <v>937</v>
      </c>
      <c r="FD223" s="44"/>
      <c r="FE223" s="44"/>
      <c r="FF223" s="44">
        <v>22</v>
      </c>
      <c r="FG223" s="44">
        <v>1998</v>
      </c>
      <c r="FU223" s="274" t="s">
        <v>682</v>
      </c>
      <c r="FV223" s="274" t="s">
        <v>681</v>
      </c>
      <c r="FW223" s="294">
        <v>0</v>
      </c>
      <c r="FX223" s="281">
        <v>7.6923076923076927E-2</v>
      </c>
      <c r="FY223" s="281">
        <v>0</v>
      </c>
      <c r="FZ223" s="281">
        <v>13</v>
      </c>
      <c r="GA223" s="281">
        <v>2014</v>
      </c>
      <c r="GB223" s="281">
        <v>0</v>
      </c>
      <c r="GC223" s="282">
        <v>1</v>
      </c>
      <c r="IR223" s="40" t="s">
        <v>1349</v>
      </c>
      <c r="IS223" s="40" t="s">
        <v>1350</v>
      </c>
      <c r="IT223" s="44">
        <v>0.29411764705882354</v>
      </c>
      <c r="IU223" s="44">
        <v>0.27777777777777779</v>
      </c>
      <c r="IV223" s="44">
        <v>0.94444444444444442</v>
      </c>
      <c r="IW223" s="44">
        <v>18</v>
      </c>
      <c r="IX223" s="44">
        <v>2023</v>
      </c>
      <c r="IY223" s="44">
        <v>5</v>
      </c>
      <c r="IZ223" s="44">
        <v>17</v>
      </c>
      <c r="JB223" s="40" t="s">
        <v>290</v>
      </c>
      <c r="JC223" s="40" t="s">
        <v>280</v>
      </c>
      <c r="JD223" s="44">
        <v>0.17391304347826086</v>
      </c>
      <c r="JE223" s="44">
        <v>0.23529411764705882</v>
      </c>
      <c r="JF223" s="44">
        <v>1.3529411764705883</v>
      </c>
      <c r="JG223" s="44">
        <v>2015</v>
      </c>
      <c r="JH223" s="44">
        <v>4</v>
      </c>
      <c r="JI223" s="44">
        <v>23</v>
      </c>
      <c r="JL223" s="40" t="s">
        <v>1137</v>
      </c>
      <c r="JM223" s="40" t="s">
        <v>1128</v>
      </c>
      <c r="JN223" s="44">
        <v>0.66666666666666663</v>
      </c>
      <c r="JO223" s="44">
        <v>0.30769230769230771</v>
      </c>
      <c r="JP223" s="44">
        <v>0.46153846153846156</v>
      </c>
      <c r="JQ223" s="44">
        <v>1993</v>
      </c>
      <c r="JR223" s="44">
        <v>13</v>
      </c>
      <c r="JS223" s="44">
        <v>4</v>
      </c>
      <c r="JT223" s="44">
        <v>6</v>
      </c>
    </row>
    <row r="224" spans="1:280" ht="15">
      <c r="A224" s="74" t="s">
        <v>996</v>
      </c>
      <c r="B224" s="74">
        <v>1997</v>
      </c>
      <c r="C224" s="74">
        <v>1999</v>
      </c>
      <c r="D224" s="89" t="str">
        <f t="shared" si="54"/>
        <v>David Watt, 1999</v>
      </c>
      <c r="E224" s="89" t="str">
        <f t="shared" si="55"/>
        <v>David Watt, 1999-1997</v>
      </c>
      <c r="F224" s="74">
        <v>14</v>
      </c>
      <c r="G224" s="74"/>
      <c r="H224" s="74"/>
      <c r="I224" s="75" t="e">
        <f t="shared" si="42"/>
        <v>#DIV/0!</v>
      </c>
      <c r="J224" s="74">
        <v>6</v>
      </c>
      <c r="K224" s="74">
        <v>17</v>
      </c>
      <c r="L224" s="75">
        <f t="shared" si="43"/>
        <v>0.35294117647058826</v>
      </c>
      <c r="M224" s="74">
        <v>6</v>
      </c>
      <c r="N224" s="74">
        <v>12</v>
      </c>
      <c r="O224" s="75">
        <f t="shared" si="44"/>
        <v>0.5</v>
      </c>
      <c r="P224" s="74">
        <v>18</v>
      </c>
      <c r="Q224" s="74">
        <v>6</v>
      </c>
      <c r="R224" s="74">
        <v>10</v>
      </c>
      <c r="S224" s="74">
        <v>16</v>
      </c>
      <c r="T224" s="74">
        <v>4</v>
      </c>
      <c r="U224" s="74">
        <v>2</v>
      </c>
      <c r="V224" s="74"/>
      <c r="W224" s="74">
        <v>6</v>
      </c>
      <c r="X224" s="74"/>
      <c r="Y224" s="76">
        <f t="shared" si="45"/>
        <v>1.2857142857142858</v>
      </c>
      <c r="Z224" s="76">
        <f t="shared" si="46"/>
        <v>0.42857142857142855</v>
      </c>
      <c r="AA224" s="76">
        <f t="shared" si="47"/>
        <v>0.7142857142857143</v>
      </c>
      <c r="AB224" s="76">
        <f t="shared" si="48"/>
        <v>1.1428571428571428</v>
      </c>
      <c r="AC224" s="76">
        <f t="shared" si="49"/>
        <v>0.2857142857142857</v>
      </c>
      <c r="AD224" s="76">
        <f t="shared" si="50"/>
        <v>0.14285714285714285</v>
      </c>
      <c r="AE224" s="76">
        <f t="shared" si="51"/>
        <v>0</v>
      </c>
      <c r="AF224" s="76">
        <f t="shared" si="52"/>
        <v>0.42857142857142855</v>
      </c>
      <c r="AG224" s="76">
        <f t="shared" si="53"/>
        <v>0</v>
      </c>
      <c r="AH224" s="69">
        <f t="shared" si="56"/>
        <v>0</v>
      </c>
      <c r="AI224" s="69">
        <f t="shared" si="57"/>
        <v>0.8571428571428571</v>
      </c>
      <c r="AJ224" s="70">
        <f t="shared" si="58"/>
        <v>0.35294117647058826</v>
      </c>
      <c r="AK224" s="69">
        <f t="shared" si="59"/>
        <v>1.2142857142857142</v>
      </c>
      <c r="AM224" s="40" t="s">
        <v>683</v>
      </c>
      <c r="AN224" s="40" t="s">
        <v>680</v>
      </c>
      <c r="AO224" s="61">
        <v>1.1666666666666667</v>
      </c>
      <c r="AP224" s="62">
        <v>0.18518518518518517</v>
      </c>
      <c r="AQ224" s="62">
        <v>0.30769230769230771</v>
      </c>
      <c r="AR224" s="44">
        <v>12</v>
      </c>
      <c r="AS224" s="44">
        <v>2014</v>
      </c>
      <c r="AU224" s="40" t="s">
        <v>492</v>
      </c>
      <c r="AV224" s="40" t="s">
        <v>472</v>
      </c>
      <c r="AW224" s="44">
        <v>19</v>
      </c>
      <c r="AX224" s="44">
        <v>0.39130434782608697</v>
      </c>
      <c r="AY224" s="44" t="e">
        <v>#DIV/0!</v>
      </c>
      <c r="AZ224" s="44">
        <v>12</v>
      </c>
      <c r="BA224" s="44">
        <v>2007</v>
      </c>
      <c r="BP224" s="40" t="s">
        <v>805</v>
      </c>
      <c r="BQ224" s="40" t="s">
        <v>690</v>
      </c>
      <c r="BR224" s="44">
        <v>0.88888888888888884</v>
      </c>
      <c r="BS224" s="44">
        <v>0.16666666666666666</v>
      </c>
      <c r="BT224" s="44">
        <v>0.72222222222222221</v>
      </c>
      <c r="BU224" s="44">
        <v>18</v>
      </c>
      <c r="BV224" s="44">
        <v>2019</v>
      </c>
      <c r="BX224" s="40" t="s">
        <v>980</v>
      </c>
      <c r="BY224" s="40" t="s">
        <v>919</v>
      </c>
      <c r="BZ224" s="44">
        <v>12</v>
      </c>
      <c r="CA224" s="44">
        <v>7</v>
      </c>
      <c r="CB224" s="44">
        <v>5</v>
      </c>
      <c r="CC224" s="44">
        <v>13</v>
      </c>
      <c r="CD224" s="44">
        <v>1998</v>
      </c>
      <c r="CU224" s="40" t="s">
        <v>1189</v>
      </c>
      <c r="CV224" s="40" t="s">
        <v>1095</v>
      </c>
      <c r="CW224" s="44">
        <v>0.25</v>
      </c>
      <c r="CX224" s="44">
        <v>0.33333333333333331</v>
      </c>
      <c r="CY224" s="44">
        <v>12</v>
      </c>
      <c r="CZ224" s="44">
        <v>1991</v>
      </c>
      <c r="DB224" s="40" t="s">
        <v>1165</v>
      </c>
      <c r="DC224" s="40" t="s">
        <v>1098</v>
      </c>
      <c r="DD224" s="44">
        <v>4</v>
      </c>
      <c r="DE224" s="44">
        <v>5</v>
      </c>
      <c r="DF224" s="44">
        <v>10</v>
      </c>
      <c r="DG224" s="44">
        <v>1992</v>
      </c>
      <c r="DU224" s="40" t="s">
        <v>683</v>
      </c>
      <c r="DV224" s="40" t="s">
        <v>680</v>
      </c>
      <c r="DW224" s="44">
        <v>0.25</v>
      </c>
      <c r="DX224" s="44">
        <v>0.75</v>
      </c>
      <c r="DY224" s="44">
        <v>12</v>
      </c>
      <c r="DZ224" s="44">
        <v>2014</v>
      </c>
      <c r="EB224" s="40" t="s">
        <v>1265</v>
      </c>
      <c r="EC224" s="40" t="s">
        <v>1266</v>
      </c>
      <c r="ED224" s="44">
        <v>4</v>
      </c>
      <c r="EE224" s="44">
        <v>8</v>
      </c>
      <c r="EF224" s="44">
        <v>13</v>
      </c>
      <c r="EG224" s="44">
        <v>2021</v>
      </c>
      <c r="EU224" s="40" t="s">
        <v>1161</v>
      </c>
      <c r="EV224" s="40" t="s">
        <v>1154</v>
      </c>
      <c r="EW224" s="44">
        <v>0</v>
      </c>
      <c r="EX224" s="44">
        <v>0</v>
      </c>
      <c r="EY224" s="44">
        <v>21</v>
      </c>
      <c r="EZ224" s="44">
        <v>1992</v>
      </c>
      <c r="FB224" s="40" t="s">
        <v>1161</v>
      </c>
      <c r="FC224" s="40" t="s">
        <v>1154</v>
      </c>
      <c r="FD224" s="44"/>
      <c r="FE224" s="44"/>
      <c r="FF224" s="44">
        <v>21</v>
      </c>
      <c r="FG224" s="44">
        <v>1992</v>
      </c>
      <c r="FU224" s="274" t="s">
        <v>1102</v>
      </c>
      <c r="FV224" s="274" t="s">
        <v>1097</v>
      </c>
      <c r="FW224" s="294">
        <v>0</v>
      </c>
      <c r="FX224" s="281">
        <v>9.0909090909090912E-2</v>
      </c>
      <c r="FY224" s="281">
        <v>0</v>
      </c>
      <c r="FZ224" s="281">
        <v>22</v>
      </c>
      <c r="GA224" s="281">
        <v>1994</v>
      </c>
      <c r="GB224" s="281">
        <v>0</v>
      </c>
      <c r="GC224" s="282">
        <v>2</v>
      </c>
      <c r="IR224" s="40" t="s">
        <v>310</v>
      </c>
      <c r="IS224" s="40" t="s">
        <v>250</v>
      </c>
      <c r="IT224" s="44">
        <v>0.29166666666666669</v>
      </c>
      <c r="IU224" s="44">
        <v>1.1666666666666667</v>
      </c>
      <c r="IV224" s="44">
        <v>4</v>
      </c>
      <c r="IW224" s="44">
        <v>30</v>
      </c>
      <c r="IX224" s="44">
        <v>2014</v>
      </c>
      <c r="IY224" s="44">
        <v>35</v>
      </c>
      <c r="IZ224" s="44">
        <v>120</v>
      </c>
      <c r="JB224" s="40" t="s">
        <v>494</v>
      </c>
      <c r="JC224" s="40" t="s">
        <v>465</v>
      </c>
      <c r="JD224" s="44">
        <v>0.17391304347826086</v>
      </c>
      <c r="JE224" s="44">
        <v>0.21052631578947367</v>
      </c>
      <c r="JF224" s="44">
        <v>1.2105263157894737</v>
      </c>
      <c r="JG224" s="44">
        <v>2009</v>
      </c>
      <c r="JH224" s="44">
        <v>4</v>
      </c>
      <c r="JI224" s="44">
        <v>23</v>
      </c>
      <c r="JL224" s="40" t="s">
        <v>1159</v>
      </c>
      <c r="JM224" s="40" t="s">
        <v>1126</v>
      </c>
      <c r="JN224" s="44">
        <v>0.55932203389830504</v>
      </c>
      <c r="JO224" s="44">
        <v>1.5714285714285714</v>
      </c>
      <c r="JP224" s="44">
        <v>2.8095238095238093</v>
      </c>
      <c r="JQ224" s="44">
        <v>1992</v>
      </c>
      <c r="JR224" s="44">
        <v>21</v>
      </c>
      <c r="JS224" s="44">
        <v>33</v>
      </c>
      <c r="JT224" s="44">
        <v>59</v>
      </c>
    </row>
    <row r="225" spans="1:280" ht="15">
      <c r="A225" s="74" t="s">
        <v>987</v>
      </c>
      <c r="B225" s="74">
        <v>1996</v>
      </c>
      <c r="C225" s="74">
        <v>1997</v>
      </c>
      <c r="D225" s="89" t="str">
        <f t="shared" si="54"/>
        <v>Brad Hockett, 1997</v>
      </c>
      <c r="E225" s="89" t="str">
        <f t="shared" si="55"/>
        <v>Brad Hockett, 1997-1996</v>
      </c>
      <c r="F225" s="74">
        <v>22</v>
      </c>
      <c r="G225" s="74">
        <v>13</v>
      </c>
      <c r="H225" s="74">
        <v>51</v>
      </c>
      <c r="I225" s="75">
        <f t="shared" si="42"/>
        <v>0.25490196078431371</v>
      </c>
      <c r="J225" s="74">
        <v>19</v>
      </c>
      <c r="K225" s="74">
        <v>55</v>
      </c>
      <c r="L225" s="75">
        <f t="shared" si="43"/>
        <v>0.34545454545454546</v>
      </c>
      <c r="M225" s="74">
        <v>25</v>
      </c>
      <c r="N225" s="74">
        <v>35</v>
      </c>
      <c r="O225" s="75">
        <f t="shared" si="44"/>
        <v>0.7142857142857143</v>
      </c>
      <c r="P225" s="74">
        <v>102</v>
      </c>
      <c r="Q225" s="74">
        <v>11</v>
      </c>
      <c r="R225" s="74">
        <v>24</v>
      </c>
      <c r="S225" s="74">
        <v>35</v>
      </c>
      <c r="T225" s="74">
        <v>56</v>
      </c>
      <c r="U225" s="74">
        <v>24</v>
      </c>
      <c r="V225" s="74"/>
      <c r="W225" s="74">
        <v>43</v>
      </c>
      <c r="X225" s="74"/>
      <c r="Y225" s="76">
        <f t="shared" si="45"/>
        <v>4.6363636363636367</v>
      </c>
      <c r="Z225" s="76">
        <f t="shared" si="46"/>
        <v>0.5</v>
      </c>
      <c r="AA225" s="76">
        <f t="shared" si="47"/>
        <v>1.0909090909090908</v>
      </c>
      <c r="AB225" s="76">
        <f t="shared" si="48"/>
        <v>1.5909090909090908</v>
      </c>
      <c r="AC225" s="76">
        <f t="shared" si="49"/>
        <v>2.5454545454545454</v>
      </c>
      <c r="AD225" s="76">
        <f t="shared" si="50"/>
        <v>1.0909090909090908</v>
      </c>
      <c r="AE225" s="76">
        <f t="shared" si="51"/>
        <v>0</v>
      </c>
      <c r="AF225" s="76">
        <f t="shared" si="52"/>
        <v>1.9545454545454546</v>
      </c>
      <c r="AG225" s="76">
        <f t="shared" si="53"/>
        <v>0</v>
      </c>
      <c r="AH225" s="69">
        <f t="shared" si="56"/>
        <v>2.3181818181818183</v>
      </c>
      <c r="AI225" s="69">
        <f t="shared" si="57"/>
        <v>1.5909090909090908</v>
      </c>
      <c r="AJ225" s="70">
        <f t="shared" si="58"/>
        <v>0.30188679245283018</v>
      </c>
      <c r="AK225" s="69">
        <f t="shared" si="59"/>
        <v>4.8181818181818183</v>
      </c>
      <c r="AM225" s="40" t="s">
        <v>1347</v>
      </c>
      <c r="AN225" s="40" t="s">
        <v>1348</v>
      </c>
      <c r="AO225" s="61">
        <v>1.1666666666666667</v>
      </c>
      <c r="AP225" s="62">
        <v>0.29166666666666669</v>
      </c>
      <c r="AQ225" s="62"/>
      <c r="AR225" s="44">
        <v>18</v>
      </c>
      <c r="AS225" s="44">
        <v>2023</v>
      </c>
      <c r="AU225" s="40" t="s">
        <v>1014</v>
      </c>
      <c r="AV225" s="40" t="s">
        <v>999</v>
      </c>
      <c r="AW225" s="44">
        <v>18</v>
      </c>
      <c r="AX225" s="44">
        <v>0.35294117647058826</v>
      </c>
      <c r="AY225" s="44">
        <v>0.5</v>
      </c>
      <c r="AZ225" s="44">
        <v>14</v>
      </c>
      <c r="BA225" s="44">
        <v>1997</v>
      </c>
      <c r="BP225" s="40" t="s">
        <v>682</v>
      </c>
      <c r="BQ225" s="40" t="s">
        <v>681</v>
      </c>
      <c r="BR225" s="44">
        <v>0.84615384615384615</v>
      </c>
      <c r="BS225" s="44">
        <v>0.30769230769230771</v>
      </c>
      <c r="BT225" s="44">
        <v>0.53846153846153844</v>
      </c>
      <c r="BU225" s="44">
        <v>13</v>
      </c>
      <c r="BV225" s="44">
        <v>2014</v>
      </c>
      <c r="BX225" s="40" t="s">
        <v>290</v>
      </c>
      <c r="BY225" s="40" t="s">
        <v>280</v>
      </c>
      <c r="BZ225" s="44">
        <v>12</v>
      </c>
      <c r="CA225" s="44">
        <v>4</v>
      </c>
      <c r="CB225" s="44">
        <v>8</v>
      </c>
      <c r="CC225" s="44">
        <v>17</v>
      </c>
      <c r="CD225" s="44">
        <v>2015</v>
      </c>
      <c r="CU225" s="40" t="s">
        <v>260</v>
      </c>
      <c r="CV225" s="40" t="s">
        <v>134</v>
      </c>
      <c r="CW225" s="44">
        <v>0.23076923076923078</v>
      </c>
      <c r="CX225" s="44">
        <v>0.38461538461538464</v>
      </c>
      <c r="CY225" s="44">
        <v>13</v>
      </c>
      <c r="CZ225" s="44">
        <v>2016</v>
      </c>
      <c r="DB225" s="40" t="s">
        <v>1104</v>
      </c>
      <c r="DC225" s="40" t="s">
        <v>1094</v>
      </c>
      <c r="DD225" s="44">
        <v>4</v>
      </c>
      <c r="DE225" s="44">
        <v>18</v>
      </c>
      <c r="DF225" s="44">
        <v>23</v>
      </c>
      <c r="DG225" s="44">
        <v>1994</v>
      </c>
      <c r="DU225" s="40" t="s">
        <v>491</v>
      </c>
      <c r="DV225" s="40" t="s">
        <v>473</v>
      </c>
      <c r="DW225" s="44">
        <v>0.25</v>
      </c>
      <c r="DX225" s="44">
        <v>0.33333333333333331</v>
      </c>
      <c r="DY225" s="44">
        <v>12</v>
      </c>
      <c r="DZ225" s="44">
        <v>2010</v>
      </c>
      <c r="EB225" s="40" t="s">
        <v>1068</v>
      </c>
      <c r="EC225" s="40" t="s">
        <v>998</v>
      </c>
      <c r="ED225" s="44">
        <v>4</v>
      </c>
      <c r="EE225" s="44"/>
      <c r="EF225" s="44">
        <v>13</v>
      </c>
      <c r="EG225" s="44">
        <v>1995</v>
      </c>
      <c r="EU225" s="40" t="s">
        <v>942</v>
      </c>
      <c r="EV225" s="40" t="s">
        <v>943</v>
      </c>
      <c r="EW225" s="44">
        <v>0</v>
      </c>
      <c r="EX225" s="44">
        <v>0</v>
      </c>
      <c r="EY225" s="44">
        <v>19</v>
      </c>
      <c r="EZ225" s="44">
        <v>1999</v>
      </c>
      <c r="FB225" s="40" t="s">
        <v>978</v>
      </c>
      <c r="FC225" s="40" t="s">
        <v>967</v>
      </c>
      <c r="FD225" s="44"/>
      <c r="FE225" s="44"/>
      <c r="FF225" s="44">
        <v>11</v>
      </c>
      <c r="FG225" s="44">
        <v>1998</v>
      </c>
      <c r="FU225" s="274" t="s">
        <v>327</v>
      </c>
      <c r="FV225" s="274" t="s">
        <v>278</v>
      </c>
      <c r="FW225" s="294">
        <v>0</v>
      </c>
      <c r="FX225" s="281">
        <v>0.13793103448275862</v>
      </c>
      <c r="FY225" s="281">
        <v>0</v>
      </c>
      <c r="FZ225" s="281">
        <v>29</v>
      </c>
      <c r="GA225" s="281">
        <v>2013</v>
      </c>
      <c r="GB225" s="281">
        <v>0</v>
      </c>
      <c r="GC225" s="282">
        <v>4</v>
      </c>
      <c r="IR225" s="40" t="s">
        <v>1347</v>
      </c>
      <c r="IS225" s="40" t="s">
        <v>1348</v>
      </c>
      <c r="IT225" s="44">
        <v>0.29166666666666669</v>
      </c>
      <c r="IU225" s="44">
        <v>0.3888888888888889</v>
      </c>
      <c r="IV225" s="44">
        <v>1.3333333333333333</v>
      </c>
      <c r="IW225" s="44">
        <v>18</v>
      </c>
      <c r="IX225" s="44">
        <v>2023</v>
      </c>
      <c r="IY225" s="44">
        <v>7</v>
      </c>
      <c r="IZ225" s="44">
        <v>24</v>
      </c>
      <c r="JB225" s="40" t="s">
        <v>478</v>
      </c>
      <c r="JC225" s="40" t="s">
        <v>468</v>
      </c>
      <c r="JD225" s="44">
        <v>0.17241379310344829</v>
      </c>
      <c r="JE225" s="44">
        <v>0.20833333333333334</v>
      </c>
      <c r="JF225" s="44">
        <v>1.2083333333333333</v>
      </c>
      <c r="JG225" s="44">
        <v>2008</v>
      </c>
      <c r="JH225" s="44">
        <v>5</v>
      </c>
      <c r="JI225" s="44">
        <v>29</v>
      </c>
      <c r="JL225" s="40" t="s">
        <v>1152</v>
      </c>
      <c r="JM225" s="40" t="s">
        <v>1153</v>
      </c>
      <c r="JN225" s="44">
        <v>0.57391304347826089</v>
      </c>
      <c r="JO225" s="44">
        <v>3.1428571428571428</v>
      </c>
      <c r="JP225" s="44">
        <v>5.4761904761904763</v>
      </c>
      <c r="JQ225" s="44">
        <v>1992</v>
      </c>
      <c r="JR225" s="44">
        <v>21</v>
      </c>
      <c r="JS225" s="44">
        <v>66</v>
      </c>
      <c r="JT225" s="44">
        <v>115</v>
      </c>
    </row>
    <row r="226" spans="1:280" ht="15">
      <c r="A226" s="74" t="s">
        <v>1019</v>
      </c>
      <c r="B226" s="74">
        <v>1996</v>
      </c>
      <c r="C226" s="74">
        <v>1998</v>
      </c>
      <c r="D226" s="89" t="str">
        <f t="shared" si="54"/>
        <v>Erik Toth, 1998</v>
      </c>
      <c r="E226" s="89" t="str">
        <f t="shared" si="55"/>
        <v>Erik Toth, 1998-1996</v>
      </c>
      <c r="F226" s="74">
        <v>4</v>
      </c>
      <c r="G226" s="74"/>
      <c r="H226" s="74"/>
      <c r="I226" s="75" t="e">
        <f t="shared" si="42"/>
        <v>#DIV/0!</v>
      </c>
      <c r="J226" s="74">
        <v>3</v>
      </c>
      <c r="K226" s="74">
        <v>8</v>
      </c>
      <c r="L226" s="75">
        <f t="shared" si="43"/>
        <v>0.375</v>
      </c>
      <c r="M226" s="74"/>
      <c r="N226" s="74"/>
      <c r="O226" s="75" t="e">
        <f t="shared" si="44"/>
        <v>#DIV/0!</v>
      </c>
      <c r="P226" s="74">
        <v>6</v>
      </c>
      <c r="Q226" s="74">
        <v>1</v>
      </c>
      <c r="R226" s="74">
        <v>2</v>
      </c>
      <c r="S226" s="74">
        <v>3</v>
      </c>
      <c r="T226" s="74">
        <v>1</v>
      </c>
      <c r="U226" s="74"/>
      <c r="V226" s="74"/>
      <c r="W226" s="74"/>
      <c r="X226" s="74"/>
      <c r="Y226" s="76">
        <f t="shared" si="45"/>
        <v>1.5</v>
      </c>
      <c r="Z226" s="76">
        <f t="shared" si="46"/>
        <v>0.25</v>
      </c>
      <c r="AA226" s="76">
        <f t="shared" si="47"/>
        <v>0.5</v>
      </c>
      <c r="AB226" s="76">
        <f t="shared" si="48"/>
        <v>0.75</v>
      </c>
      <c r="AC226" s="76">
        <f t="shared" si="49"/>
        <v>0.25</v>
      </c>
      <c r="AD226" s="76">
        <f t="shared" si="50"/>
        <v>0</v>
      </c>
      <c r="AE226" s="76">
        <f t="shared" si="51"/>
        <v>0</v>
      </c>
      <c r="AF226" s="76">
        <f t="shared" si="52"/>
        <v>0</v>
      </c>
      <c r="AG226" s="76">
        <f t="shared" si="53"/>
        <v>0</v>
      </c>
      <c r="AH226" s="69">
        <f t="shared" si="56"/>
        <v>0</v>
      </c>
      <c r="AI226" s="69">
        <f t="shared" si="57"/>
        <v>0</v>
      </c>
      <c r="AJ226" s="70">
        <f t="shared" si="58"/>
        <v>0.375</v>
      </c>
      <c r="AK226" s="69">
        <f t="shared" si="59"/>
        <v>2</v>
      </c>
      <c r="AM226" s="40" t="s">
        <v>1300</v>
      </c>
      <c r="AN226" s="40" t="s">
        <v>1268</v>
      </c>
      <c r="AO226" s="61">
        <v>1.1578947368421053</v>
      </c>
      <c r="AP226" s="62">
        <v>0.33333333333333331</v>
      </c>
      <c r="AQ226" s="62">
        <v>0.4</v>
      </c>
      <c r="AR226" s="44">
        <v>19</v>
      </c>
      <c r="AS226" s="44">
        <v>2022</v>
      </c>
      <c r="AU226" s="40" t="s">
        <v>716</v>
      </c>
      <c r="AV226" s="40" t="s">
        <v>330</v>
      </c>
      <c r="AW226" s="44">
        <v>18</v>
      </c>
      <c r="AX226" s="44">
        <v>0.20588235294117646</v>
      </c>
      <c r="AY226" s="44">
        <v>0.25</v>
      </c>
      <c r="AZ226" s="44">
        <v>10</v>
      </c>
      <c r="BA226" s="44">
        <v>2010</v>
      </c>
      <c r="BP226" s="40" t="s">
        <v>974</v>
      </c>
      <c r="BQ226" s="40" t="s">
        <v>923</v>
      </c>
      <c r="BR226" s="44">
        <v>0.83333333333333337</v>
      </c>
      <c r="BS226" s="44">
        <v>0.25</v>
      </c>
      <c r="BT226" s="44">
        <v>0.58333333333333337</v>
      </c>
      <c r="BU226" s="44">
        <v>12</v>
      </c>
      <c r="BV226" s="44">
        <v>1998</v>
      </c>
      <c r="BX226" s="40" t="s">
        <v>1189</v>
      </c>
      <c r="BY226" s="40" t="s">
        <v>1095</v>
      </c>
      <c r="BZ226" s="44">
        <v>12</v>
      </c>
      <c r="CA226" s="44">
        <v>4</v>
      </c>
      <c r="CB226" s="44">
        <v>8</v>
      </c>
      <c r="CC226" s="44">
        <v>12</v>
      </c>
      <c r="CD226" s="44">
        <v>1991</v>
      </c>
      <c r="CU226" s="40" t="s">
        <v>430</v>
      </c>
      <c r="CV226" s="40" t="s">
        <v>425</v>
      </c>
      <c r="CW226" s="44">
        <v>0.23076923076923078</v>
      </c>
      <c r="CX226" s="44">
        <v>1.2307692307692308</v>
      </c>
      <c r="CY226" s="44">
        <v>26</v>
      </c>
      <c r="CZ226" s="44">
        <v>2008</v>
      </c>
      <c r="DB226" s="40" t="s">
        <v>1015</v>
      </c>
      <c r="DC226" s="40" t="s">
        <v>937</v>
      </c>
      <c r="DD226" s="44">
        <v>4</v>
      </c>
      <c r="DE226" s="44">
        <v>1</v>
      </c>
      <c r="DF226" s="44">
        <v>11</v>
      </c>
      <c r="DG226" s="44">
        <v>1997</v>
      </c>
      <c r="DU226" s="40" t="s">
        <v>1233</v>
      </c>
      <c r="DV226" s="40" t="s">
        <v>753</v>
      </c>
      <c r="DW226" s="44">
        <v>0.23529411764705882</v>
      </c>
      <c r="DX226" s="44">
        <v>0.82352941176470584</v>
      </c>
      <c r="DY226" s="44">
        <v>17</v>
      </c>
      <c r="DZ226" s="44">
        <v>2020</v>
      </c>
      <c r="EB226" s="40" t="s">
        <v>541</v>
      </c>
      <c r="EC226" s="40" t="s">
        <v>134</v>
      </c>
      <c r="ED226" s="44">
        <v>3</v>
      </c>
      <c r="EE226" s="44">
        <v>28</v>
      </c>
      <c r="EF226" s="44">
        <v>20</v>
      </c>
      <c r="EG226" s="44">
        <v>2017</v>
      </c>
      <c r="EU226" s="40" t="s">
        <v>1163</v>
      </c>
      <c r="EV226" s="40" t="s">
        <v>1156</v>
      </c>
      <c r="EW226" s="44">
        <v>0</v>
      </c>
      <c r="EX226" s="44">
        <v>0</v>
      </c>
      <c r="EY226" s="44">
        <v>21</v>
      </c>
      <c r="EZ226" s="44">
        <v>1992</v>
      </c>
      <c r="FB226" s="40" t="s">
        <v>1163</v>
      </c>
      <c r="FC226" s="40" t="s">
        <v>1156</v>
      </c>
      <c r="FD226" s="44"/>
      <c r="FE226" s="44"/>
      <c r="FF226" s="44">
        <v>21</v>
      </c>
      <c r="FG226" s="44">
        <v>1992</v>
      </c>
      <c r="FU226" s="274" t="s">
        <v>756</v>
      </c>
      <c r="FV226" s="274" t="s">
        <v>734</v>
      </c>
      <c r="FW226" s="294">
        <v>0</v>
      </c>
      <c r="FX226" s="281">
        <v>0.1875</v>
      </c>
      <c r="FY226" s="281">
        <v>0</v>
      </c>
      <c r="FZ226" s="281">
        <v>16</v>
      </c>
      <c r="GA226" s="281">
        <v>2018</v>
      </c>
      <c r="GB226" s="281"/>
      <c r="GC226" s="282">
        <v>3</v>
      </c>
      <c r="IR226" s="40" t="s">
        <v>289</v>
      </c>
      <c r="IS226" s="40" t="s">
        <v>251</v>
      </c>
      <c r="IT226" s="44">
        <v>0.28947368421052633</v>
      </c>
      <c r="IU226" s="44">
        <v>0.5</v>
      </c>
      <c r="IV226" s="44">
        <v>1.7272727272727273</v>
      </c>
      <c r="IW226" s="44">
        <v>22</v>
      </c>
      <c r="IX226" s="44">
        <v>2015</v>
      </c>
      <c r="IY226" s="44">
        <v>11</v>
      </c>
      <c r="IZ226" s="44">
        <v>38</v>
      </c>
      <c r="JB226" s="40" t="s">
        <v>755</v>
      </c>
      <c r="JC226" s="40" t="s">
        <v>545</v>
      </c>
      <c r="JD226" s="44">
        <v>4.7619047619047616E-2</v>
      </c>
      <c r="JE226" s="44">
        <v>6.25E-2</v>
      </c>
      <c r="JF226" s="44">
        <v>1.3125</v>
      </c>
      <c r="JG226" s="44">
        <v>2018</v>
      </c>
      <c r="JH226" s="44">
        <v>1</v>
      </c>
      <c r="JI226" s="44">
        <v>21</v>
      </c>
      <c r="JL226" s="40" t="s">
        <v>1161</v>
      </c>
      <c r="JM226" s="40" t="s">
        <v>1154</v>
      </c>
      <c r="JN226" s="44">
        <v>0.72549019607843135</v>
      </c>
      <c r="JO226" s="44">
        <v>1.7619047619047619</v>
      </c>
      <c r="JP226" s="44">
        <v>2.4285714285714284</v>
      </c>
      <c r="JQ226" s="44">
        <v>1992</v>
      </c>
      <c r="JR226" s="44">
        <v>21</v>
      </c>
      <c r="JS226" s="44">
        <v>37</v>
      </c>
      <c r="JT226" s="44">
        <v>51</v>
      </c>
    </row>
    <row r="227" spans="1:280" ht="15">
      <c r="A227" s="74" t="s">
        <v>1020</v>
      </c>
      <c r="B227" s="74">
        <v>1996</v>
      </c>
      <c r="C227" s="74">
        <v>1996</v>
      </c>
      <c r="D227" s="89" t="str">
        <f t="shared" si="54"/>
        <v>Cody Barritt, 1996</v>
      </c>
      <c r="E227" s="89" t="str">
        <f t="shared" si="55"/>
        <v>Cody Barritt, 1996-1996</v>
      </c>
      <c r="F227" s="74">
        <v>21</v>
      </c>
      <c r="G227" s="74">
        <v>7</v>
      </c>
      <c r="H227" s="74">
        <v>34</v>
      </c>
      <c r="I227" s="75">
        <f t="shared" si="42"/>
        <v>0.20588235294117646</v>
      </c>
      <c r="J227" s="74">
        <v>40</v>
      </c>
      <c r="K227" s="74">
        <v>125</v>
      </c>
      <c r="L227" s="75">
        <f t="shared" si="43"/>
        <v>0.32</v>
      </c>
      <c r="M227" s="74">
        <v>68</v>
      </c>
      <c r="N227" s="74">
        <v>100</v>
      </c>
      <c r="O227" s="75">
        <f t="shared" si="44"/>
        <v>0.68</v>
      </c>
      <c r="P227" s="74">
        <v>169</v>
      </c>
      <c r="Q227" s="74">
        <v>17</v>
      </c>
      <c r="R227" s="74">
        <v>69</v>
      </c>
      <c r="S227" s="74">
        <v>86</v>
      </c>
      <c r="T227" s="74">
        <v>140</v>
      </c>
      <c r="U227" s="74">
        <v>46</v>
      </c>
      <c r="V227" s="74"/>
      <c r="W227" s="74">
        <v>90</v>
      </c>
      <c r="X227" s="74"/>
      <c r="Y227" s="76">
        <f t="shared" si="45"/>
        <v>8.0476190476190474</v>
      </c>
      <c r="Z227" s="76">
        <f t="shared" si="46"/>
        <v>0.80952380952380953</v>
      </c>
      <c r="AA227" s="76">
        <f t="shared" si="47"/>
        <v>3.2857142857142856</v>
      </c>
      <c r="AB227" s="76">
        <f t="shared" si="48"/>
        <v>4.0952380952380949</v>
      </c>
      <c r="AC227" s="76">
        <f t="shared" si="49"/>
        <v>6.666666666666667</v>
      </c>
      <c r="AD227" s="76">
        <f t="shared" si="50"/>
        <v>2.1904761904761907</v>
      </c>
      <c r="AE227" s="76">
        <f t="shared" si="51"/>
        <v>0</v>
      </c>
      <c r="AF227" s="76">
        <f t="shared" si="52"/>
        <v>4.2857142857142856</v>
      </c>
      <c r="AG227" s="76">
        <f t="shared" si="53"/>
        <v>0</v>
      </c>
      <c r="AH227" s="69">
        <f t="shared" si="56"/>
        <v>1.6190476190476191</v>
      </c>
      <c r="AI227" s="69">
        <f t="shared" si="57"/>
        <v>4.7619047619047619</v>
      </c>
      <c r="AJ227" s="70">
        <f t="shared" si="58"/>
        <v>0.29559748427672955</v>
      </c>
      <c r="AK227" s="69">
        <f t="shared" si="59"/>
        <v>7.5714285714285712</v>
      </c>
      <c r="AM227" s="40" t="s">
        <v>1015</v>
      </c>
      <c r="AN227" s="40" t="s">
        <v>937</v>
      </c>
      <c r="AO227" s="61">
        <v>1.0909090909090908</v>
      </c>
      <c r="AP227" s="62">
        <v>0.44444444444444442</v>
      </c>
      <c r="AQ227" s="62">
        <v>0.25</v>
      </c>
      <c r="AR227" s="44">
        <v>11</v>
      </c>
      <c r="AS227" s="44">
        <v>1997</v>
      </c>
      <c r="AU227" s="40" t="s">
        <v>261</v>
      </c>
      <c r="AV227" s="40" t="s">
        <v>900</v>
      </c>
      <c r="AW227" s="44">
        <v>16</v>
      </c>
      <c r="AX227" s="44">
        <v>0.45454545454545453</v>
      </c>
      <c r="AY227" s="44">
        <v>1</v>
      </c>
      <c r="AZ227" s="44">
        <v>15</v>
      </c>
      <c r="BA227" s="44">
        <v>2016</v>
      </c>
      <c r="BP227" s="40" t="s">
        <v>1302</v>
      </c>
      <c r="BQ227" s="40" t="s">
        <v>1294</v>
      </c>
      <c r="BR227" s="44">
        <v>0.8</v>
      </c>
      <c r="BS227" s="44">
        <v>0.6</v>
      </c>
      <c r="BT227" s="44">
        <v>0.2</v>
      </c>
      <c r="BU227" s="44">
        <v>10</v>
      </c>
      <c r="BV227" s="44">
        <v>2022</v>
      </c>
      <c r="BX227" s="40" t="s">
        <v>926</v>
      </c>
      <c r="BY227" s="40" t="s">
        <v>304</v>
      </c>
      <c r="BZ227" s="44">
        <v>11</v>
      </c>
      <c r="CA227" s="44">
        <v>4</v>
      </c>
      <c r="CB227" s="44">
        <v>7</v>
      </c>
      <c r="CC227" s="44">
        <v>30</v>
      </c>
      <c r="CD227" s="44">
        <v>2012</v>
      </c>
      <c r="CU227" s="40" t="s">
        <v>682</v>
      </c>
      <c r="CV227" s="40" t="s">
        <v>681</v>
      </c>
      <c r="CW227" s="44">
        <v>0.23076923076923078</v>
      </c>
      <c r="CX227" s="44">
        <v>0.92307692307692313</v>
      </c>
      <c r="CY227" s="44">
        <v>13</v>
      </c>
      <c r="CZ227" s="44">
        <v>2014</v>
      </c>
      <c r="DB227" s="40" t="s">
        <v>1040</v>
      </c>
      <c r="DC227" s="40" t="s">
        <v>1031</v>
      </c>
      <c r="DD227" s="44">
        <v>4</v>
      </c>
      <c r="DE227" s="44">
        <v>14</v>
      </c>
      <c r="DF227" s="44">
        <v>22</v>
      </c>
      <c r="DG227" s="44">
        <v>1996</v>
      </c>
      <c r="DU227" s="40" t="s">
        <v>803</v>
      </c>
      <c r="DV227" s="40" t="s">
        <v>539</v>
      </c>
      <c r="DW227" s="44">
        <v>0.22222222222222221</v>
      </c>
      <c r="DX227" s="44">
        <v>0.96296296296296291</v>
      </c>
      <c r="DY227" s="44">
        <v>27</v>
      </c>
      <c r="DZ227" s="44">
        <v>2019</v>
      </c>
      <c r="EB227" s="40" t="s">
        <v>490</v>
      </c>
      <c r="EC227" s="40" t="s">
        <v>467</v>
      </c>
      <c r="ED227" s="44">
        <v>3</v>
      </c>
      <c r="EE227" s="44"/>
      <c r="EF227" s="44">
        <v>11</v>
      </c>
      <c r="EG227" s="44">
        <v>2008</v>
      </c>
      <c r="EU227" s="40" t="s">
        <v>976</v>
      </c>
      <c r="EV227" s="40" t="s">
        <v>937</v>
      </c>
      <c r="EW227" s="44">
        <v>0</v>
      </c>
      <c r="EX227" s="44">
        <v>0</v>
      </c>
      <c r="EY227" s="44">
        <v>22</v>
      </c>
      <c r="EZ227" s="44">
        <v>1998</v>
      </c>
      <c r="FB227" s="40" t="s">
        <v>977</v>
      </c>
      <c r="FC227" s="40" t="s">
        <v>964</v>
      </c>
      <c r="FD227" s="44"/>
      <c r="FE227" s="44"/>
      <c r="FF227" s="44">
        <v>23</v>
      </c>
      <c r="FG227" s="44">
        <v>1998</v>
      </c>
      <c r="FU227" s="274" t="s">
        <v>349</v>
      </c>
      <c r="FV227" s="274" t="s">
        <v>304</v>
      </c>
      <c r="FW227" s="294">
        <v>0</v>
      </c>
      <c r="FX227" s="281">
        <v>0.23529411764705882</v>
      </c>
      <c r="FY227" s="281">
        <v>0</v>
      </c>
      <c r="FZ227" s="281">
        <v>17</v>
      </c>
      <c r="GA227" s="281">
        <v>2011</v>
      </c>
      <c r="GB227" s="281"/>
      <c r="GC227" s="282">
        <v>4</v>
      </c>
      <c r="IR227" s="40" t="s">
        <v>476</v>
      </c>
      <c r="IS227" s="40" t="s">
        <v>464</v>
      </c>
      <c r="IT227" s="44">
        <v>0.28746177370030579</v>
      </c>
      <c r="IU227" s="44">
        <v>5.5294117647058822</v>
      </c>
      <c r="IV227" s="44">
        <v>19.235294117647058</v>
      </c>
      <c r="IW227" s="44">
        <v>17</v>
      </c>
      <c r="IX227" s="44">
        <v>2010</v>
      </c>
      <c r="IY227" s="44">
        <v>94</v>
      </c>
      <c r="IZ227" s="44">
        <v>327</v>
      </c>
      <c r="JL227" s="40" t="s">
        <v>1160</v>
      </c>
      <c r="JM227" s="40" t="s">
        <v>1155</v>
      </c>
      <c r="JN227" s="44">
        <v>0.7142857142857143</v>
      </c>
      <c r="JO227" s="44">
        <v>2.1428571428571428</v>
      </c>
      <c r="JP227" s="44">
        <v>3</v>
      </c>
      <c r="JQ227" s="44">
        <v>1992</v>
      </c>
      <c r="JR227" s="44">
        <v>21</v>
      </c>
      <c r="JS227" s="44">
        <v>45</v>
      </c>
      <c r="JT227" s="44">
        <v>63</v>
      </c>
    </row>
    <row r="228" spans="1:280" ht="15">
      <c r="A228" s="74" t="s">
        <v>1021</v>
      </c>
      <c r="B228" s="74">
        <v>1996</v>
      </c>
      <c r="C228" s="74">
        <v>1997</v>
      </c>
      <c r="D228" s="89" t="str">
        <f t="shared" si="54"/>
        <v>Jory Hillman, 1997</v>
      </c>
      <c r="E228" s="89" t="str">
        <f t="shared" si="55"/>
        <v>Jory Hillman, 1997-1996</v>
      </c>
      <c r="F228" s="74">
        <v>22</v>
      </c>
      <c r="G228" s="74">
        <v>10</v>
      </c>
      <c r="H228" s="74">
        <v>29</v>
      </c>
      <c r="I228" s="75">
        <f t="shared" si="42"/>
        <v>0.34482758620689657</v>
      </c>
      <c r="J228" s="74">
        <v>14</v>
      </c>
      <c r="K228" s="74">
        <v>35</v>
      </c>
      <c r="L228" s="75">
        <f t="shared" si="43"/>
        <v>0.4</v>
      </c>
      <c r="M228" s="74">
        <v>12</v>
      </c>
      <c r="N228" s="74">
        <v>23</v>
      </c>
      <c r="O228" s="75">
        <f t="shared" si="44"/>
        <v>0.52173913043478259</v>
      </c>
      <c r="P228" s="74">
        <v>70</v>
      </c>
      <c r="Q228" s="74">
        <v>21</v>
      </c>
      <c r="R228" s="74">
        <v>20</v>
      </c>
      <c r="S228" s="74">
        <v>41</v>
      </c>
      <c r="T228" s="74">
        <v>29</v>
      </c>
      <c r="U228" s="74">
        <v>21</v>
      </c>
      <c r="V228" s="74"/>
      <c r="W228" s="74">
        <v>39</v>
      </c>
      <c r="X228" s="74"/>
      <c r="Y228" s="76">
        <f t="shared" si="45"/>
        <v>3.1818181818181817</v>
      </c>
      <c r="Z228" s="76">
        <f t="shared" si="46"/>
        <v>0.95454545454545459</v>
      </c>
      <c r="AA228" s="76">
        <f t="shared" si="47"/>
        <v>0.90909090909090906</v>
      </c>
      <c r="AB228" s="76">
        <f t="shared" si="48"/>
        <v>1.8636363636363635</v>
      </c>
      <c r="AC228" s="76">
        <f t="shared" si="49"/>
        <v>1.3181818181818181</v>
      </c>
      <c r="AD228" s="76">
        <f t="shared" si="50"/>
        <v>0.95454545454545459</v>
      </c>
      <c r="AE228" s="76">
        <f t="shared" si="51"/>
        <v>0</v>
      </c>
      <c r="AF228" s="76">
        <f t="shared" si="52"/>
        <v>1.7727272727272727</v>
      </c>
      <c r="AG228" s="76">
        <f t="shared" si="53"/>
        <v>0</v>
      </c>
      <c r="AH228" s="69">
        <f t="shared" si="56"/>
        <v>1.3181818181818181</v>
      </c>
      <c r="AI228" s="69">
        <f t="shared" si="57"/>
        <v>1.0454545454545454</v>
      </c>
      <c r="AJ228" s="70">
        <f t="shared" si="58"/>
        <v>0.375</v>
      </c>
      <c r="AK228" s="69">
        <f t="shared" si="59"/>
        <v>2.9090909090909092</v>
      </c>
      <c r="AM228" s="40" t="s">
        <v>1108</v>
      </c>
      <c r="AN228" s="40" t="s">
        <v>1067</v>
      </c>
      <c r="AO228" s="61">
        <v>1.0714285714285714</v>
      </c>
      <c r="AP228" s="62">
        <v>0.41666666666666669</v>
      </c>
      <c r="AQ228" s="62">
        <v>0.41666666666666669</v>
      </c>
      <c r="AR228" s="44">
        <v>14</v>
      </c>
      <c r="AS228" s="44">
        <v>1994</v>
      </c>
      <c r="AU228" s="40" t="s">
        <v>1189</v>
      </c>
      <c r="AV228" s="40" t="s">
        <v>1095</v>
      </c>
      <c r="AW228" s="44">
        <v>16</v>
      </c>
      <c r="AX228" s="44">
        <v>0.7142857142857143</v>
      </c>
      <c r="AY228" s="44">
        <v>0.75</v>
      </c>
      <c r="AZ228" s="44">
        <v>12</v>
      </c>
      <c r="BA228" s="44">
        <v>1991</v>
      </c>
      <c r="BP228" s="40" t="s">
        <v>1300</v>
      </c>
      <c r="BQ228" s="40" t="s">
        <v>1268</v>
      </c>
      <c r="BR228" s="44">
        <v>0.78947368421052633</v>
      </c>
      <c r="BS228" s="44">
        <v>0.10526315789473684</v>
      </c>
      <c r="BT228" s="44">
        <v>0.68421052631578949</v>
      </c>
      <c r="BU228" s="44">
        <v>19</v>
      </c>
      <c r="BV228" s="44">
        <v>2022</v>
      </c>
      <c r="BX228" s="40" t="s">
        <v>682</v>
      </c>
      <c r="BY228" s="40" t="s">
        <v>681</v>
      </c>
      <c r="BZ228" s="44">
        <v>11</v>
      </c>
      <c r="CA228" s="44">
        <v>4</v>
      </c>
      <c r="CB228" s="44">
        <v>7</v>
      </c>
      <c r="CC228" s="44">
        <v>13</v>
      </c>
      <c r="CD228" s="44">
        <v>2014</v>
      </c>
      <c r="CU228" s="40" t="s">
        <v>705</v>
      </c>
      <c r="CV228" s="40" t="s">
        <v>684</v>
      </c>
      <c r="CW228" s="44">
        <v>0.21428571428571427</v>
      </c>
      <c r="CX228" s="44">
        <v>0.6428571428571429</v>
      </c>
      <c r="CY228" s="44">
        <v>14</v>
      </c>
      <c r="CZ228" s="44">
        <v>2013</v>
      </c>
      <c r="DB228" s="40" t="s">
        <v>1014</v>
      </c>
      <c r="DC228" s="40" t="s">
        <v>999</v>
      </c>
      <c r="DD228" s="44">
        <v>4</v>
      </c>
      <c r="DE228" s="44">
        <v>6</v>
      </c>
      <c r="DF228" s="44">
        <v>14</v>
      </c>
      <c r="DG228" s="44">
        <v>1997</v>
      </c>
      <c r="DU228" s="40" t="s">
        <v>742</v>
      </c>
      <c r="DV228" s="40" t="s">
        <v>536</v>
      </c>
      <c r="DW228" s="44">
        <v>0.22222222222222221</v>
      </c>
      <c r="DX228" s="44">
        <v>0.66666666666666663</v>
      </c>
      <c r="DY228" s="44">
        <v>18</v>
      </c>
      <c r="DZ228" s="44">
        <v>2018</v>
      </c>
      <c r="EB228" s="40" t="s">
        <v>683</v>
      </c>
      <c r="EC228" s="40" t="s">
        <v>680</v>
      </c>
      <c r="ED228" s="44">
        <v>3</v>
      </c>
      <c r="EE228" s="44">
        <v>9</v>
      </c>
      <c r="EF228" s="44">
        <v>12</v>
      </c>
      <c r="EG228" s="44">
        <v>2014</v>
      </c>
      <c r="EU228" s="40" t="s">
        <v>1162</v>
      </c>
      <c r="EV228" s="40" t="s">
        <v>1095</v>
      </c>
      <c r="EW228" s="44">
        <v>0</v>
      </c>
      <c r="EX228" s="44">
        <v>0</v>
      </c>
      <c r="EY228" s="44">
        <v>18</v>
      </c>
      <c r="EZ228" s="44">
        <v>1992</v>
      </c>
      <c r="FB228" s="40" t="s">
        <v>1162</v>
      </c>
      <c r="FC228" s="40" t="s">
        <v>1095</v>
      </c>
      <c r="FD228" s="44"/>
      <c r="FE228" s="44"/>
      <c r="FF228" s="44">
        <v>18</v>
      </c>
      <c r="FG228" s="44">
        <v>1992</v>
      </c>
      <c r="FU228" s="274" t="s">
        <v>430</v>
      </c>
      <c r="FV228" s="274" t="s">
        <v>425</v>
      </c>
      <c r="FW228" s="294">
        <v>0</v>
      </c>
      <c r="FX228" s="281">
        <v>3.8461538461538464E-2</v>
      </c>
      <c r="FY228" s="281">
        <v>0</v>
      </c>
      <c r="FZ228" s="281">
        <v>26</v>
      </c>
      <c r="GA228" s="281">
        <v>2008</v>
      </c>
      <c r="GB228" s="281"/>
      <c r="GC228" s="282">
        <v>1</v>
      </c>
      <c r="IR228" s="40" t="s">
        <v>291</v>
      </c>
      <c r="IS228" s="40" t="s">
        <v>252</v>
      </c>
      <c r="IT228" s="44">
        <v>0.2857142857142857</v>
      </c>
      <c r="IU228" s="44">
        <v>0.26666666666666666</v>
      </c>
      <c r="IV228" s="44">
        <v>0.93333333333333335</v>
      </c>
      <c r="IW228" s="44">
        <v>15</v>
      </c>
      <c r="IX228" s="44">
        <v>2015</v>
      </c>
      <c r="IY228" s="44">
        <v>4</v>
      </c>
      <c r="IZ228" s="44">
        <v>14</v>
      </c>
      <c r="JL228" s="40" t="s">
        <v>1163</v>
      </c>
      <c r="JM228" s="40" t="s">
        <v>1156</v>
      </c>
      <c r="JN228" s="44">
        <v>0.42857142857142855</v>
      </c>
      <c r="JO228" s="44">
        <v>0.14285714285714285</v>
      </c>
      <c r="JP228" s="44">
        <v>0.33333333333333331</v>
      </c>
      <c r="JQ228" s="44">
        <v>1992</v>
      </c>
      <c r="JR228" s="44">
        <v>21</v>
      </c>
      <c r="JS228" s="44">
        <v>3</v>
      </c>
      <c r="JT228" s="44">
        <v>7</v>
      </c>
    </row>
    <row r="229" spans="1:280" ht="15">
      <c r="A229" s="74" t="s">
        <v>1022</v>
      </c>
      <c r="B229" s="74">
        <v>1996</v>
      </c>
      <c r="C229" s="74">
        <v>1996</v>
      </c>
      <c r="D229" s="89" t="str">
        <f t="shared" si="54"/>
        <v>Mitch Locke, 1996</v>
      </c>
      <c r="E229" s="89" t="str">
        <f t="shared" si="55"/>
        <v>Mitch Locke, 1996-1996</v>
      </c>
      <c r="F229" s="74">
        <v>17</v>
      </c>
      <c r="G229" s="74"/>
      <c r="H229" s="74">
        <v>8</v>
      </c>
      <c r="I229" s="75">
        <f t="shared" si="42"/>
        <v>0</v>
      </c>
      <c r="J229" s="74">
        <v>67</v>
      </c>
      <c r="K229" s="74">
        <v>192</v>
      </c>
      <c r="L229" s="75">
        <f t="shared" si="43"/>
        <v>0.34895833333333331</v>
      </c>
      <c r="M229" s="74">
        <v>45</v>
      </c>
      <c r="N229" s="74">
        <v>77</v>
      </c>
      <c r="O229" s="75">
        <f t="shared" si="44"/>
        <v>0.58441558441558439</v>
      </c>
      <c r="P229" s="74">
        <v>179</v>
      </c>
      <c r="Q229" s="74">
        <v>36</v>
      </c>
      <c r="R229" s="74">
        <v>47</v>
      </c>
      <c r="S229" s="74">
        <v>83</v>
      </c>
      <c r="T229" s="74">
        <v>68</v>
      </c>
      <c r="U229" s="74">
        <v>35</v>
      </c>
      <c r="V229" s="74"/>
      <c r="W229" s="74">
        <v>54</v>
      </c>
      <c r="X229" s="74"/>
      <c r="Y229" s="76">
        <f t="shared" si="45"/>
        <v>10.529411764705882</v>
      </c>
      <c r="Z229" s="76">
        <f t="shared" si="46"/>
        <v>2.1176470588235294</v>
      </c>
      <c r="AA229" s="76">
        <f t="shared" si="47"/>
        <v>2.7647058823529411</v>
      </c>
      <c r="AB229" s="76">
        <f t="shared" si="48"/>
        <v>4.882352941176471</v>
      </c>
      <c r="AC229" s="76">
        <f t="shared" si="49"/>
        <v>4</v>
      </c>
      <c r="AD229" s="76">
        <f t="shared" si="50"/>
        <v>2.0588235294117645</v>
      </c>
      <c r="AE229" s="76">
        <f t="shared" si="51"/>
        <v>0</v>
      </c>
      <c r="AF229" s="76">
        <f t="shared" si="52"/>
        <v>3.1764705882352939</v>
      </c>
      <c r="AG229" s="76">
        <f t="shared" si="53"/>
        <v>0</v>
      </c>
      <c r="AH229" s="69">
        <f t="shared" si="56"/>
        <v>0.47058823529411764</v>
      </c>
      <c r="AI229" s="69">
        <f t="shared" si="57"/>
        <v>4.5294117647058822</v>
      </c>
      <c r="AJ229" s="70">
        <f t="shared" si="58"/>
        <v>0.33500000000000002</v>
      </c>
      <c r="AK229" s="69">
        <f t="shared" si="59"/>
        <v>11.764705882352942</v>
      </c>
      <c r="AM229" s="40" t="s">
        <v>261</v>
      </c>
      <c r="AN229" s="40" t="s">
        <v>900</v>
      </c>
      <c r="AO229" s="61">
        <v>1.0666666666666667</v>
      </c>
      <c r="AP229" s="62">
        <v>0.45454545454545453</v>
      </c>
      <c r="AQ229" s="62">
        <v>1</v>
      </c>
      <c r="AR229" s="44">
        <v>15</v>
      </c>
      <c r="AS229" s="44">
        <v>2016</v>
      </c>
      <c r="AU229" s="40" t="s">
        <v>1301</v>
      </c>
      <c r="AV229" s="40" t="s">
        <v>1235</v>
      </c>
      <c r="AW229" s="44">
        <v>16</v>
      </c>
      <c r="AX229" s="44">
        <v>0.5</v>
      </c>
      <c r="AY229" s="44">
        <v>0</v>
      </c>
      <c r="AZ229" s="44">
        <v>19</v>
      </c>
      <c r="BA229" s="44">
        <v>2022</v>
      </c>
      <c r="BP229" s="40" t="s">
        <v>1190</v>
      </c>
      <c r="BQ229" s="40" t="s">
        <v>1154</v>
      </c>
      <c r="BR229" s="44">
        <v>0.73913043478260865</v>
      </c>
      <c r="BS229" s="44">
        <v>0.13043478260869565</v>
      </c>
      <c r="BT229" s="44">
        <v>0.60869565217391308</v>
      </c>
      <c r="BU229" s="44">
        <v>23</v>
      </c>
      <c r="BV229" s="44">
        <v>1991</v>
      </c>
      <c r="BX229" s="40" t="s">
        <v>974</v>
      </c>
      <c r="BY229" s="40" t="s">
        <v>923</v>
      </c>
      <c r="BZ229" s="44">
        <v>10</v>
      </c>
      <c r="CA229" s="44">
        <v>3</v>
      </c>
      <c r="CB229" s="44">
        <v>7</v>
      </c>
      <c r="CC229" s="44">
        <v>12</v>
      </c>
      <c r="CD229" s="44">
        <v>1998</v>
      </c>
      <c r="CU229" s="40" t="s">
        <v>743</v>
      </c>
      <c r="CV229" s="40" t="s">
        <v>539</v>
      </c>
      <c r="CW229" s="44">
        <v>0.21052631578947367</v>
      </c>
      <c r="CX229" s="44">
        <v>0.52631578947368418</v>
      </c>
      <c r="CY229" s="44">
        <v>19</v>
      </c>
      <c r="CZ229" s="44">
        <v>2018</v>
      </c>
      <c r="DB229" s="40" t="s">
        <v>489</v>
      </c>
      <c r="DC229" s="40" t="s">
        <v>470</v>
      </c>
      <c r="DD229" s="44">
        <v>3</v>
      </c>
      <c r="DE229" s="44">
        <v>8</v>
      </c>
      <c r="DF229" s="44">
        <v>10</v>
      </c>
      <c r="DG229" s="44">
        <v>2007</v>
      </c>
      <c r="DU229" s="40" t="s">
        <v>542</v>
      </c>
      <c r="DV229" s="40" t="s">
        <v>543</v>
      </c>
      <c r="DW229" s="44">
        <v>0.2</v>
      </c>
      <c r="DX229" s="44">
        <v>0.6</v>
      </c>
      <c r="DY229" s="44">
        <v>10</v>
      </c>
      <c r="DZ229" s="44">
        <v>2017</v>
      </c>
      <c r="EB229" s="40" t="s">
        <v>1261</v>
      </c>
      <c r="EC229" s="40" t="s">
        <v>1262</v>
      </c>
      <c r="ED229" s="44">
        <v>3</v>
      </c>
      <c r="EE229" s="44">
        <v>6</v>
      </c>
      <c r="EF229" s="44">
        <v>11</v>
      </c>
      <c r="EG229" s="44">
        <v>2021</v>
      </c>
      <c r="EU229" s="40" t="s">
        <v>978</v>
      </c>
      <c r="EV229" s="40" t="s">
        <v>967</v>
      </c>
      <c r="EW229" s="44">
        <v>0</v>
      </c>
      <c r="EX229" s="44">
        <v>0</v>
      </c>
      <c r="EY229" s="44">
        <v>11</v>
      </c>
      <c r="EZ229" s="44">
        <v>1998</v>
      </c>
      <c r="FB229" s="40" t="s">
        <v>979</v>
      </c>
      <c r="FC229" s="40" t="s">
        <v>921</v>
      </c>
      <c r="FD229" s="44"/>
      <c r="FE229" s="44"/>
      <c r="FF229" s="44">
        <v>24</v>
      </c>
      <c r="FG229" s="44">
        <v>1998</v>
      </c>
      <c r="FU229" s="274" t="s">
        <v>1158</v>
      </c>
      <c r="FV229" s="274" t="s">
        <v>1157</v>
      </c>
      <c r="FW229" s="294">
        <v>0</v>
      </c>
      <c r="FX229" s="281">
        <v>7.6923076923076927E-2</v>
      </c>
      <c r="FY229" s="281">
        <v>0</v>
      </c>
      <c r="FZ229" s="281">
        <v>13</v>
      </c>
      <c r="GA229" s="281">
        <v>1992</v>
      </c>
      <c r="GB229" s="281"/>
      <c r="GC229" s="282">
        <v>1</v>
      </c>
      <c r="IR229" s="40" t="s">
        <v>932</v>
      </c>
      <c r="IS229" s="40" t="s">
        <v>325</v>
      </c>
      <c r="IT229" s="44">
        <v>0.28205128205128205</v>
      </c>
      <c r="IU229" s="44">
        <v>0.36666666666666664</v>
      </c>
      <c r="IV229" s="44">
        <v>1.3</v>
      </c>
      <c r="IW229" s="44">
        <v>30</v>
      </c>
      <c r="IX229" s="44">
        <v>2012</v>
      </c>
      <c r="IY229" s="44">
        <v>11</v>
      </c>
      <c r="IZ229" s="44">
        <v>39</v>
      </c>
      <c r="JL229" s="40" t="s">
        <v>1164</v>
      </c>
      <c r="JM229" s="40" t="s">
        <v>1096</v>
      </c>
      <c r="JN229" s="44">
        <v>0.54166666666666663</v>
      </c>
      <c r="JO229" s="44">
        <v>0.61904761904761907</v>
      </c>
      <c r="JP229" s="44">
        <v>1.1428571428571428</v>
      </c>
      <c r="JQ229" s="44">
        <v>1992</v>
      </c>
      <c r="JR229" s="44">
        <v>21</v>
      </c>
      <c r="JS229" s="44">
        <v>13</v>
      </c>
      <c r="JT229" s="44">
        <v>24</v>
      </c>
    </row>
    <row r="230" spans="1:280" ht="15">
      <c r="A230" s="74" t="s">
        <v>1023</v>
      </c>
      <c r="B230" s="74">
        <v>1996</v>
      </c>
      <c r="C230" s="74">
        <v>1998</v>
      </c>
      <c r="D230" s="89" t="str">
        <f t="shared" si="54"/>
        <v>Morgan Donner, 1998</v>
      </c>
      <c r="E230" s="89" t="str">
        <f t="shared" si="55"/>
        <v>Morgan Donner, 1998-1996</v>
      </c>
      <c r="F230" s="74">
        <v>16</v>
      </c>
      <c r="G230" s="74">
        <v>1</v>
      </c>
      <c r="H230" s="74">
        <v>11</v>
      </c>
      <c r="I230" s="75">
        <f t="shared" si="42"/>
        <v>9.0909090909090912E-2</v>
      </c>
      <c r="J230" s="74">
        <v>2</v>
      </c>
      <c r="K230" s="74">
        <v>8</v>
      </c>
      <c r="L230" s="75">
        <f t="shared" si="43"/>
        <v>0.25</v>
      </c>
      <c r="M230" s="74">
        <v>2</v>
      </c>
      <c r="N230" s="74">
        <v>4</v>
      </c>
      <c r="O230" s="75">
        <f t="shared" si="44"/>
        <v>0.5</v>
      </c>
      <c r="P230" s="74">
        <v>9</v>
      </c>
      <c r="Q230" s="74">
        <v>3</v>
      </c>
      <c r="R230" s="74">
        <v>12</v>
      </c>
      <c r="S230" s="74">
        <v>15</v>
      </c>
      <c r="T230" s="74">
        <v>15</v>
      </c>
      <c r="U230" s="74">
        <v>7</v>
      </c>
      <c r="V230" s="74"/>
      <c r="W230" s="74">
        <v>11</v>
      </c>
      <c r="X230" s="74"/>
      <c r="Y230" s="76">
        <f t="shared" si="45"/>
        <v>0.5625</v>
      </c>
      <c r="Z230" s="76">
        <f t="shared" si="46"/>
        <v>0.1875</v>
      </c>
      <c r="AA230" s="76">
        <f t="shared" si="47"/>
        <v>0.75</v>
      </c>
      <c r="AB230" s="76">
        <f t="shared" si="48"/>
        <v>0.9375</v>
      </c>
      <c r="AC230" s="76">
        <f t="shared" si="49"/>
        <v>0.9375</v>
      </c>
      <c r="AD230" s="76">
        <f t="shared" si="50"/>
        <v>0.4375</v>
      </c>
      <c r="AE230" s="76">
        <f t="shared" si="51"/>
        <v>0</v>
      </c>
      <c r="AF230" s="76">
        <f t="shared" si="52"/>
        <v>0.6875</v>
      </c>
      <c r="AG230" s="76">
        <f t="shared" si="53"/>
        <v>0</v>
      </c>
      <c r="AH230" s="69">
        <f t="shared" si="56"/>
        <v>0.6875</v>
      </c>
      <c r="AI230" s="69">
        <f t="shared" si="57"/>
        <v>0.25</v>
      </c>
      <c r="AJ230" s="70">
        <f t="shared" si="58"/>
        <v>0.15789473684210525</v>
      </c>
      <c r="AK230" s="69">
        <f t="shared" si="59"/>
        <v>1.1875</v>
      </c>
      <c r="AM230" s="40" t="s">
        <v>980</v>
      </c>
      <c r="AN230" s="40" t="s">
        <v>919</v>
      </c>
      <c r="AO230" s="61">
        <v>1</v>
      </c>
      <c r="AP230" s="62">
        <v>0.22222222222222221</v>
      </c>
      <c r="AQ230" s="62">
        <v>0.42857142857142855</v>
      </c>
      <c r="AR230" s="44">
        <v>13</v>
      </c>
      <c r="AS230" s="44">
        <v>1998</v>
      </c>
      <c r="AU230" s="40" t="s">
        <v>335</v>
      </c>
      <c r="AV230" s="40" t="s">
        <v>336</v>
      </c>
      <c r="AW230" s="44">
        <v>15</v>
      </c>
      <c r="AX230" s="44">
        <v>0.63636363636363635</v>
      </c>
      <c r="AY230" s="44">
        <v>0</v>
      </c>
      <c r="AZ230" s="44">
        <v>17</v>
      </c>
      <c r="BA230" s="44">
        <v>2013</v>
      </c>
      <c r="BP230" s="40" t="s">
        <v>490</v>
      </c>
      <c r="BQ230" s="40" t="s">
        <v>467</v>
      </c>
      <c r="BR230" s="44">
        <v>0.72727272727272729</v>
      </c>
      <c r="BS230" s="44">
        <v>0.27272727272727271</v>
      </c>
      <c r="BT230" s="44">
        <v>0.45454545454545453</v>
      </c>
      <c r="BU230" s="44">
        <v>11</v>
      </c>
      <c r="BV230" s="44">
        <v>2008</v>
      </c>
      <c r="BX230" s="40" t="s">
        <v>932</v>
      </c>
      <c r="BY230" s="40" t="s">
        <v>325</v>
      </c>
      <c r="BZ230" s="44">
        <v>10</v>
      </c>
      <c r="CA230" s="44">
        <v>3</v>
      </c>
      <c r="CB230" s="44">
        <v>7</v>
      </c>
      <c r="CC230" s="44">
        <v>30</v>
      </c>
      <c r="CD230" s="44">
        <v>2012</v>
      </c>
      <c r="CU230" s="40" t="s">
        <v>494</v>
      </c>
      <c r="CV230" s="40" t="s">
        <v>465</v>
      </c>
      <c r="CW230" s="44">
        <v>0.21052631578947367</v>
      </c>
      <c r="CX230" s="44">
        <v>0.36842105263157893</v>
      </c>
      <c r="CY230" s="44">
        <v>19</v>
      </c>
      <c r="CZ230" s="44">
        <v>2009</v>
      </c>
      <c r="DB230" s="40" t="s">
        <v>349</v>
      </c>
      <c r="DC230" s="40" t="s">
        <v>304</v>
      </c>
      <c r="DD230" s="44">
        <v>3</v>
      </c>
      <c r="DE230" s="44">
        <v>28</v>
      </c>
      <c r="DF230" s="44">
        <v>17</v>
      </c>
      <c r="DG230" s="44">
        <v>2011</v>
      </c>
      <c r="DU230" s="40" t="s">
        <v>1106</v>
      </c>
      <c r="DV230" s="40" t="s">
        <v>1029</v>
      </c>
      <c r="DW230" s="44">
        <v>0.18181818181818182</v>
      </c>
      <c r="DX230" s="44">
        <v>0</v>
      </c>
      <c r="DY230" s="44">
        <v>11</v>
      </c>
      <c r="DZ230" s="44">
        <v>1994</v>
      </c>
      <c r="EB230" s="40" t="s">
        <v>491</v>
      </c>
      <c r="EC230" s="40" t="s">
        <v>473</v>
      </c>
      <c r="ED230" s="44">
        <v>3</v>
      </c>
      <c r="EE230" s="44">
        <v>4</v>
      </c>
      <c r="EF230" s="44">
        <v>12</v>
      </c>
      <c r="EG230" s="44">
        <v>2010</v>
      </c>
      <c r="EU230" s="40" t="s">
        <v>1165</v>
      </c>
      <c r="EV230" s="40" t="s">
        <v>1098</v>
      </c>
      <c r="EW230" s="44">
        <v>0</v>
      </c>
      <c r="EX230" s="44">
        <v>0</v>
      </c>
      <c r="EY230" s="44">
        <v>10</v>
      </c>
      <c r="EZ230" s="44">
        <v>1992</v>
      </c>
      <c r="FB230" s="40" t="s">
        <v>1165</v>
      </c>
      <c r="FC230" s="40" t="s">
        <v>1098</v>
      </c>
      <c r="FD230" s="44"/>
      <c r="FE230" s="44"/>
      <c r="FF230" s="44">
        <v>10</v>
      </c>
      <c r="FG230" s="44">
        <v>1992</v>
      </c>
      <c r="FU230" s="274" t="s">
        <v>1069</v>
      </c>
      <c r="FV230" s="274" t="s">
        <v>1001</v>
      </c>
      <c r="FW230" s="294">
        <v>0</v>
      </c>
      <c r="FX230" s="281">
        <v>0.3</v>
      </c>
      <c r="FY230" s="281">
        <v>0</v>
      </c>
      <c r="FZ230" s="281">
        <v>10</v>
      </c>
      <c r="GA230" s="281">
        <v>1995</v>
      </c>
      <c r="GB230" s="281"/>
      <c r="GC230" s="282">
        <v>3</v>
      </c>
      <c r="IR230" s="40" t="s">
        <v>799</v>
      </c>
      <c r="IS230" s="40" t="s">
        <v>794</v>
      </c>
      <c r="IT230" s="44">
        <v>0.28000000000000003</v>
      </c>
      <c r="IU230" s="44">
        <v>1.037037037037037</v>
      </c>
      <c r="IV230" s="44">
        <v>3.7037037037037037</v>
      </c>
      <c r="IW230" s="44">
        <v>27</v>
      </c>
      <c r="IX230" s="44">
        <v>2019</v>
      </c>
      <c r="IY230" s="44">
        <v>28</v>
      </c>
      <c r="IZ230" s="44">
        <v>100</v>
      </c>
      <c r="JL230" s="40" t="s">
        <v>1162</v>
      </c>
      <c r="JM230" s="40" t="s">
        <v>1095</v>
      </c>
      <c r="JN230" s="44">
        <v>0.6470588235294118</v>
      </c>
      <c r="JO230" s="44">
        <v>1.2222222222222223</v>
      </c>
      <c r="JP230" s="44">
        <v>1.8888888888888888</v>
      </c>
      <c r="JQ230" s="44">
        <v>1992</v>
      </c>
      <c r="JR230" s="44">
        <v>18</v>
      </c>
      <c r="JS230" s="44">
        <v>22</v>
      </c>
      <c r="JT230" s="44">
        <v>34</v>
      </c>
    </row>
    <row r="231" spans="1:280" ht="15">
      <c r="A231" s="74" t="s">
        <v>992</v>
      </c>
      <c r="B231" s="74">
        <v>1996</v>
      </c>
      <c r="C231" s="74">
        <v>1997</v>
      </c>
      <c r="D231" s="89" t="str">
        <f t="shared" si="54"/>
        <v>Toby Canfield, 1997</v>
      </c>
      <c r="E231" s="89" t="str">
        <f t="shared" si="55"/>
        <v>Toby Canfield, 1997-1996</v>
      </c>
      <c r="F231" s="74">
        <v>22</v>
      </c>
      <c r="G231" s="74">
        <v>7</v>
      </c>
      <c r="H231" s="74">
        <v>37</v>
      </c>
      <c r="I231" s="75">
        <f t="shared" si="42"/>
        <v>0.1891891891891892</v>
      </c>
      <c r="J231" s="74">
        <v>138</v>
      </c>
      <c r="K231" s="74">
        <v>320</v>
      </c>
      <c r="L231" s="75">
        <f t="shared" si="43"/>
        <v>0.43125000000000002</v>
      </c>
      <c r="M231" s="74">
        <v>49</v>
      </c>
      <c r="N231" s="74">
        <v>103</v>
      </c>
      <c r="O231" s="75">
        <f t="shared" si="44"/>
        <v>0.47572815533980584</v>
      </c>
      <c r="P231" s="74">
        <v>346</v>
      </c>
      <c r="Q231" s="74">
        <v>73</v>
      </c>
      <c r="R231" s="74">
        <v>73</v>
      </c>
      <c r="S231" s="74">
        <v>170</v>
      </c>
      <c r="T231" s="74">
        <v>27</v>
      </c>
      <c r="U231" s="74">
        <v>52</v>
      </c>
      <c r="V231" s="74"/>
      <c r="W231" s="74">
        <v>52</v>
      </c>
      <c r="X231" s="74"/>
      <c r="Y231" s="76">
        <f t="shared" si="45"/>
        <v>15.727272727272727</v>
      </c>
      <c r="Z231" s="76">
        <f t="shared" si="46"/>
        <v>3.3181818181818183</v>
      </c>
      <c r="AA231" s="76">
        <f t="shared" si="47"/>
        <v>3.3181818181818183</v>
      </c>
      <c r="AB231" s="76">
        <f t="shared" si="48"/>
        <v>7.7272727272727275</v>
      </c>
      <c r="AC231" s="76">
        <f t="shared" si="49"/>
        <v>1.2272727272727273</v>
      </c>
      <c r="AD231" s="76">
        <f t="shared" si="50"/>
        <v>2.3636363636363638</v>
      </c>
      <c r="AE231" s="76">
        <f t="shared" si="51"/>
        <v>0</v>
      </c>
      <c r="AF231" s="76">
        <f t="shared" si="52"/>
        <v>2.3636363636363638</v>
      </c>
      <c r="AG231" s="76">
        <f t="shared" si="53"/>
        <v>0</v>
      </c>
      <c r="AH231" s="69">
        <f t="shared" si="56"/>
        <v>1.6818181818181819</v>
      </c>
      <c r="AI231" s="69">
        <f t="shared" si="57"/>
        <v>4.6818181818181817</v>
      </c>
      <c r="AJ231" s="70">
        <f t="shared" si="58"/>
        <v>0.4061624649859944</v>
      </c>
      <c r="AK231" s="69">
        <f t="shared" si="59"/>
        <v>16.227272727272727</v>
      </c>
      <c r="AM231" s="40" t="s">
        <v>1213</v>
      </c>
      <c r="AN231" s="40" t="s">
        <v>536</v>
      </c>
      <c r="AO231" s="61">
        <v>1</v>
      </c>
      <c r="AP231" s="62">
        <v>0.2391304347826087</v>
      </c>
      <c r="AQ231" s="62">
        <v>0</v>
      </c>
      <c r="AR231" s="44">
        <v>24</v>
      </c>
      <c r="AS231" s="44">
        <v>2020</v>
      </c>
      <c r="AU231" s="40" t="s">
        <v>1302</v>
      </c>
      <c r="AV231" s="40" t="s">
        <v>1294</v>
      </c>
      <c r="AW231" s="44">
        <v>15</v>
      </c>
      <c r="AX231" s="44">
        <v>0.54545454545454541</v>
      </c>
      <c r="AY231" s="44">
        <v>0.75</v>
      </c>
      <c r="AZ231" s="44">
        <v>10</v>
      </c>
      <c r="BA231" s="44">
        <v>2022</v>
      </c>
      <c r="BP231" s="40" t="s">
        <v>290</v>
      </c>
      <c r="BQ231" s="40" t="s">
        <v>280</v>
      </c>
      <c r="BR231" s="44">
        <v>0.70588235294117652</v>
      </c>
      <c r="BS231" s="44">
        <v>0.23529411764705882</v>
      </c>
      <c r="BT231" s="44">
        <v>0.47058823529411764</v>
      </c>
      <c r="BU231" s="44">
        <v>17</v>
      </c>
      <c r="BV231" s="44">
        <v>2015</v>
      </c>
      <c r="BX231" s="40" t="s">
        <v>1015</v>
      </c>
      <c r="BY231" s="40" t="s">
        <v>937</v>
      </c>
      <c r="BZ231" s="44">
        <v>10</v>
      </c>
      <c r="CA231" s="44">
        <v>2</v>
      </c>
      <c r="CB231" s="44">
        <v>8</v>
      </c>
      <c r="CC231" s="44">
        <v>11</v>
      </c>
      <c r="CD231" s="44">
        <v>1997</v>
      </c>
      <c r="CU231" s="40" t="s">
        <v>1302</v>
      </c>
      <c r="CV231" s="40" t="s">
        <v>1294</v>
      </c>
      <c r="CW231" s="44">
        <v>0.2</v>
      </c>
      <c r="CX231" s="44">
        <v>0.4</v>
      </c>
      <c r="CY231" s="44">
        <v>10</v>
      </c>
      <c r="CZ231" s="44">
        <v>2022</v>
      </c>
      <c r="DB231" s="40" t="s">
        <v>804</v>
      </c>
      <c r="DC231" s="40" t="s">
        <v>753</v>
      </c>
      <c r="DD231" s="44">
        <v>3</v>
      </c>
      <c r="DE231" s="44">
        <v>8</v>
      </c>
      <c r="DF231" s="44">
        <v>17</v>
      </c>
      <c r="DG231" s="44">
        <v>2019</v>
      </c>
      <c r="DU231" s="40" t="s">
        <v>289</v>
      </c>
      <c r="DV231" s="40" t="s">
        <v>251</v>
      </c>
      <c r="DW231" s="44">
        <v>0.18181818181818182</v>
      </c>
      <c r="DX231" s="44">
        <v>0.45454545454545453</v>
      </c>
      <c r="DY231" s="44">
        <v>22</v>
      </c>
      <c r="DZ231" s="44">
        <v>2015</v>
      </c>
      <c r="EB231" s="40" t="s">
        <v>489</v>
      </c>
      <c r="EC231" s="40" t="s">
        <v>470</v>
      </c>
      <c r="ED231" s="44">
        <v>3</v>
      </c>
      <c r="EE231" s="44"/>
      <c r="EF231" s="44">
        <v>10</v>
      </c>
      <c r="EG231" s="44">
        <v>2007</v>
      </c>
      <c r="EU231" s="40" t="s">
        <v>977</v>
      </c>
      <c r="EV231" s="40" t="s">
        <v>964</v>
      </c>
      <c r="EW231" s="44">
        <v>0</v>
      </c>
      <c r="EX231" s="44">
        <v>0</v>
      </c>
      <c r="EY231" s="44">
        <v>23</v>
      </c>
      <c r="EZ231" s="44">
        <v>1998</v>
      </c>
      <c r="FB231" s="40" t="s">
        <v>975</v>
      </c>
      <c r="FC231" s="40" t="s">
        <v>962</v>
      </c>
      <c r="FD231" s="44"/>
      <c r="FE231" s="44"/>
      <c r="FF231" s="44">
        <v>23</v>
      </c>
      <c r="FG231" s="44">
        <v>1998</v>
      </c>
      <c r="FU231" s="274" t="s">
        <v>806</v>
      </c>
      <c r="FV231" s="274" t="s">
        <v>752</v>
      </c>
      <c r="FW231" s="294">
        <v>0</v>
      </c>
      <c r="FX231" s="281">
        <v>6.25E-2</v>
      </c>
      <c r="FY231" s="281">
        <v>0</v>
      </c>
      <c r="FZ231" s="281">
        <v>16</v>
      </c>
      <c r="GA231" s="281">
        <v>2019</v>
      </c>
      <c r="GB231" s="281"/>
      <c r="GC231" s="282">
        <v>1</v>
      </c>
      <c r="IR231" s="40" t="s">
        <v>481</v>
      </c>
      <c r="IS231" s="40" t="s">
        <v>464</v>
      </c>
      <c r="IT231" s="44">
        <v>0.27835051546391754</v>
      </c>
      <c r="IU231" s="44">
        <v>2.16</v>
      </c>
      <c r="IV231" s="44">
        <v>7.76</v>
      </c>
      <c r="IW231" s="44">
        <v>25</v>
      </c>
      <c r="IX231" s="44">
        <v>2008</v>
      </c>
      <c r="IY231" s="44">
        <v>54</v>
      </c>
      <c r="IZ231" s="44">
        <v>194</v>
      </c>
      <c r="JL231" s="40" t="s">
        <v>1158</v>
      </c>
      <c r="JM231" s="40" t="s">
        <v>1157</v>
      </c>
      <c r="JN231" s="44">
        <v>0.52173913043478259</v>
      </c>
      <c r="JO231" s="44">
        <v>0.92307692307692313</v>
      </c>
      <c r="JP231" s="44">
        <v>1.7692307692307692</v>
      </c>
      <c r="JQ231" s="44">
        <v>1992</v>
      </c>
      <c r="JR231" s="44">
        <v>13</v>
      </c>
      <c r="JS231" s="44">
        <v>12</v>
      </c>
      <c r="JT231" s="44">
        <v>23</v>
      </c>
    </row>
    <row r="232" spans="1:280" ht="15">
      <c r="A232" s="74" t="s">
        <v>993</v>
      </c>
      <c r="B232" s="74">
        <v>1996</v>
      </c>
      <c r="C232" s="74">
        <v>1997</v>
      </c>
      <c r="D232" s="89" t="str">
        <f t="shared" si="54"/>
        <v>Jacob Finn, 1997</v>
      </c>
      <c r="E232" s="89" t="str">
        <f t="shared" si="55"/>
        <v>Jacob Finn, 1997-1996</v>
      </c>
      <c r="F232" s="74">
        <v>22</v>
      </c>
      <c r="G232" s="74">
        <v>16</v>
      </c>
      <c r="H232" s="74">
        <v>68</v>
      </c>
      <c r="I232" s="75">
        <f t="shared" si="42"/>
        <v>0.23529411764705882</v>
      </c>
      <c r="J232" s="74">
        <v>44</v>
      </c>
      <c r="K232" s="74">
        <v>108</v>
      </c>
      <c r="L232" s="75">
        <f t="shared" si="43"/>
        <v>0.40740740740740738</v>
      </c>
      <c r="M232" s="74">
        <v>21</v>
      </c>
      <c r="N232" s="74">
        <v>34</v>
      </c>
      <c r="O232" s="75">
        <f t="shared" si="44"/>
        <v>0.61764705882352944</v>
      </c>
      <c r="P232" s="74">
        <v>157</v>
      </c>
      <c r="Q232" s="74">
        <v>26</v>
      </c>
      <c r="R232" s="74">
        <v>62</v>
      </c>
      <c r="S232" s="74">
        <v>88</v>
      </c>
      <c r="T232" s="74">
        <v>33</v>
      </c>
      <c r="U232" s="74">
        <v>25</v>
      </c>
      <c r="V232" s="74"/>
      <c r="W232" s="74">
        <v>33</v>
      </c>
      <c r="X232" s="74"/>
      <c r="Y232" s="76">
        <f t="shared" si="45"/>
        <v>7.1363636363636367</v>
      </c>
      <c r="Z232" s="76">
        <f t="shared" si="46"/>
        <v>1.1818181818181819</v>
      </c>
      <c r="AA232" s="76">
        <f t="shared" si="47"/>
        <v>2.8181818181818183</v>
      </c>
      <c r="AB232" s="76">
        <f t="shared" si="48"/>
        <v>4</v>
      </c>
      <c r="AC232" s="76">
        <f t="shared" si="49"/>
        <v>1.5</v>
      </c>
      <c r="AD232" s="76">
        <f t="shared" si="50"/>
        <v>1.1363636363636365</v>
      </c>
      <c r="AE232" s="76">
        <f t="shared" si="51"/>
        <v>0</v>
      </c>
      <c r="AF232" s="76">
        <f t="shared" si="52"/>
        <v>1.5</v>
      </c>
      <c r="AG232" s="76">
        <f t="shared" si="53"/>
        <v>0</v>
      </c>
      <c r="AH232" s="69">
        <f t="shared" si="56"/>
        <v>3.0909090909090908</v>
      </c>
      <c r="AI232" s="69">
        <f t="shared" si="57"/>
        <v>1.5454545454545454</v>
      </c>
      <c r="AJ232" s="70">
        <f t="shared" si="58"/>
        <v>0.34090909090909088</v>
      </c>
      <c r="AK232" s="69">
        <f t="shared" si="59"/>
        <v>8</v>
      </c>
      <c r="AM232" s="40" t="s">
        <v>493</v>
      </c>
      <c r="AN232" s="40" t="s">
        <v>467</v>
      </c>
      <c r="AO232" s="61">
        <v>1</v>
      </c>
      <c r="AP232" s="62">
        <v>0.4</v>
      </c>
      <c r="AQ232" s="62">
        <v>0.7142857142857143</v>
      </c>
      <c r="AR232" s="44">
        <v>21</v>
      </c>
      <c r="AS232" s="44">
        <v>2009</v>
      </c>
      <c r="AU232" s="40" t="s">
        <v>1108</v>
      </c>
      <c r="AV232" s="40" t="s">
        <v>1067</v>
      </c>
      <c r="AW232" s="44">
        <v>15</v>
      </c>
      <c r="AX232" s="44">
        <v>0.41666666666666669</v>
      </c>
      <c r="AY232" s="44">
        <v>0.41666666666666669</v>
      </c>
      <c r="AZ232" s="44">
        <v>14</v>
      </c>
      <c r="BA232" s="44">
        <v>1994</v>
      </c>
      <c r="BP232" s="40" t="s">
        <v>1165</v>
      </c>
      <c r="BQ232" s="40" t="s">
        <v>1098</v>
      </c>
      <c r="BR232" s="44">
        <v>0.7</v>
      </c>
      <c r="BS232" s="44">
        <v>0.3</v>
      </c>
      <c r="BT232" s="44">
        <v>0.4</v>
      </c>
      <c r="BU232" s="44">
        <v>10</v>
      </c>
      <c r="BV232" s="44">
        <v>1992</v>
      </c>
      <c r="BX232" s="40" t="s">
        <v>685</v>
      </c>
      <c r="BY232" s="40" t="s">
        <v>684</v>
      </c>
      <c r="BZ232" s="44">
        <v>9</v>
      </c>
      <c r="CA232" s="44">
        <v>6</v>
      </c>
      <c r="CB232" s="44">
        <v>3</v>
      </c>
      <c r="CC232" s="44">
        <v>13</v>
      </c>
      <c r="CD232" s="44">
        <v>2015</v>
      </c>
      <c r="CU232" s="40" t="s">
        <v>1353</v>
      </c>
      <c r="CV232" s="40" t="s">
        <v>1235</v>
      </c>
      <c r="CW232" s="44">
        <v>0.2</v>
      </c>
      <c r="CX232" s="44">
        <v>0.7</v>
      </c>
      <c r="CY232" s="44">
        <v>10</v>
      </c>
      <c r="CZ232" s="44">
        <v>2023</v>
      </c>
      <c r="DB232" s="40" t="s">
        <v>682</v>
      </c>
      <c r="DC232" s="40" t="s">
        <v>681</v>
      </c>
      <c r="DD232" s="44">
        <v>3</v>
      </c>
      <c r="DE232" s="44">
        <v>12</v>
      </c>
      <c r="DF232" s="44">
        <v>13</v>
      </c>
      <c r="DG232" s="44">
        <v>2014</v>
      </c>
      <c r="DU232" s="40" t="s">
        <v>804</v>
      </c>
      <c r="DV232" s="40" t="s">
        <v>753</v>
      </c>
      <c r="DW232" s="44">
        <v>0.17647058823529413</v>
      </c>
      <c r="DX232" s="44">
        <v>0.35294117647058826</v>
      </c>
      <c r="DY232" s="44">
        <v>17</v>
      </c>
      <c r="DZ232" s="44">
        <v>2019</v>
      </c>
      <c r="EB232" s="40" t="s">
        <v>804</v>
      </c>
      <c r="EC232" s="40" t="s">
        <v>753</v>
      </c>
      <c r="ED232" s="44">
        <v>3</v>
      </c>
      <c r="EE232" s="44">
        <v>6</v>
      </c>
      <c r="EF232" s="44">
        <v>17</v>
      </c>
      <c r="EG232" s="44">
        <v>2019</v>
      </c>
      <c r="EU232" s="40" t="s">
        <v>1183</v>
      </c>
      <c r="EV232" s="40" t="s">
        <v>1126</v>
      </c>
      <c r="EW232" s="44">
        <v>0</v>
      </c>
      <c r="EX232" s="44">
        <v>0</v>
      </c>
      <c r="EY232" s="44">
        <v>23</v>
      </c>
      <c r="EZ232" s="44">
        <v>1991</v>
      </c>
      <c r="FB232" s="40" t="s">
        <v>1183</v>
      </c>
      <c r="FC232" s="40" t="s">
        <v>1126</v>
      </c>
      <c r="FD232" s="44"/>
      <c r="FE232" s="44"/>
      <c r="FF232" s="44">
        <v>23</v>
      </c>
      <c r="FG232" s="44">
        <v>1991</v>
      </c>
      <c r="FU232" s="274" t="s">
        <v>444</v>
      </c>
      <c r="FV232" s="274" t="s">
        <v>439</v>
      </c>
      <c r="FW232" s="294" t="e">
        <v>#DIV/0!</v>
      </c>
      <c r="FX232" s="281">
        <v>0</v>
      </c>
      <c r="FY232" s="281">
        <v>0</v>
      </c>
      <c r="FZ232" s="281">
        <v>27</v>
      </c>
      <c r="GA232" s="281">
        <v>2006</v>
      </c>
      <c r="GB232" s="281"/>
      <c r="GC232" s="282"/>
      <c r="IR232" s="40" t="s">
        <v>1013</v>
      </c>
      <c r="IS232" s="40" t="s">
        <v>998</v>
      </c>
      <c r="IT232" s="44">
        <v>0.27777777777777779</v>
      </c>
      <c r="IU232" s="44">
        <v>1.3333333333333333</v>
      </c>
      <c r="IV232" s="44">
        <v>4.8</v>
      </c>
      <c r="IW232" s="44">
        <v>15</v>
      </c>
      <c r="IX232" s="44">
        <v>1997</v>
      </c>
      <c r="IY232" s="44">
        <v>20</v>
      </c>
      <c r="IZ232" s="44">
        <v>72</v>
      </c>
      <c r="JL232" s="40" t="s">
        <v>1165</v>
      </c>
      <c r="JM232" s="40" t="s">
        <v>1098</v>
      </c>
      <c r="JN232" s="44">
        <v>0.33333333333333331</v>
      </c>
      <c r="JO232" s="44">
        <v>0.1</v>
      </c>
      <c r="JP232" s="44">
        <v>0.3</v>
      </c>
      <c r="JQ232" s="44">
        <v>1992</v>
      </c>
      <c r="JR232" s="44">
        <v>10</v>
      </c>
      <c r="JS232" s="44">
        <v>1</v>
      </c>
      <c r="JT232" s="44">
        <v>3</v>
      </c>
    </row>
    <row r="233" spans="1:280" ht="15">
      <c r="A233" s="74" t="s">
        <v>1024</v>
      </c>
      <c r="B233" s="74">
        <v>1996</v>
      </c>
      <c r="C233" s="74">
        <v>1997</v>
      </c>
      <c r="D233" s="89" t="str">
        <f t="shared" si="54"/>
        <v>Robert White, 1997</v>
      </c>
      <c r="E233" s="89" t="str">
        <f t="shared" si="55"/>
        <v>Robert White, 1997-1996</v>
      </c>
      <c r="F233" s="74">
        <v>22</v>
      </c>
      <c r="G233" s="74"/>
      <c r="H233" s="74"/>
      <c r="I233" s="75" t="e">
        <f t="shared" ref="I233:I296" si="60">G233/H233</f>
        <v>#DIV/0!</v>
      </c>
      <c r="J233" s="74">
        <v>38</v>
      </c>
      <c r="K233" s="74">
        <v>100</v>
      </c>
      <c r="L233" s="75">
        <f t="shared" ref="L233:L296" si="61">J233/K233</f>
        <v>0.38</v>
      </c>
      <c r="M233" s="74">
        <v>20</v>
      </c>
      <c r="N233" s="74">
        <v>32</v>
      </c>
      <c r="O233" s="75">
        <f t="shared" ref="O233:O296" si="62">M233/N233</f>
        <v>0.625</v>
      </c>
      <c r="P233" s="74">
        <v>96</v>
      </c>
      <c r="Q233" s="74"/>
      <c r="R233" s="74">
        <v>38</v>
      </c>
      <c r="S233" s="74">
        <v>38</v>
      </c>
      <c r="T233" s="74">
        <v>4</v>
      </c>
      <c r="U233" s="74">
        <v>15</v>
      </c>
      <c r="V233" s="74"/>
      <c r="W233" s="74">
        <v>14</v>
      </c>
      <c r="X233" s="74"/>
      <c r="Y233" s="76">
        <f t="shared" ref="Y233:Y296" si="63">P233/F233</f>
        <v>4.3636363636363633</v>
      </c>
      <c r="Z233" s="76">
        <f t="shared" ref="Z233:Z296" si="64">Q233/F233</f>
        <v>0</v>
      </c>
      <c r="AA233" s="76">
        <f t="shared" ref="AA233:AA296" si="65">R233/F233</f>
        <v>1.7272727272727273</v>
      </c>
      <c r="AB233" s="76">
        <f t="shared" ref="AB233:AB296" si="66">S233/F233</f>
        <v>1.7272727272727273</v>
      </c>
      <c r="AC233" s="76">
        <f t="shared" ref="AC233:AC296" si="67">T233/F233</f>
        <v>0.18181818181818182</v>
      </c>
      <c r="AD233" s="76">
        <f t="shared" ref="AD233:AD296" si="68">U233/F233</f>
        <v>0.68181818181818177</v>
      </c>
      <c r="AE233" s="76">
        <f t="shared" ref="AE233:AE296" si="69">V233/F233</f>
        <v>0</v>
      </c>
      <c r="AF233" s="76">
        <f t="shared" ref="AF233:AF296" si="70">W233/F233</f>
        <v>0.63636363636363635</v>
      </c>
      <c r="AG233" s="76">
        <f t="shared" ref="AG233:AG296" si="71">X233/F233</f>
        <v>0</v>
      </c>
      <c r="AH233" s="69">
        <f t="shared" si="56"/>
        <v>0</v>
      </c>
      <c r="AI233" s="69">
        <f t="shared" si="57"/>
        <v>1.4545454545454546</v>
      </c>
      <c r="AJ233" s="70">
        <f t="shared" si="58"/>
        <v>0.38</v>
      </c>
      <c r="AK233" s="69">
        <f t="shared" si="59"/>
        <v>4.5454545454545459</v>
      </c>
      <c r="AM233" s="40" t="s">
        <v>535</v>
      </c>
      <c r="AN233" s="40" t="s">
        <v>536</v>
      </c>
      <c r="AO233" s="61">
        <v>1</v>
      </c>
      <c r="AP233" s="62">
        <v>0.45454545454545453</v>
      </c>
      <c r="AQ233" s="62">
        <v>0.6</v>
      </c>
      <c r="AR233" s="44">
        <v>13</v>
      </c>
      <c r="AS233" s="44">
        <v>2017</v>
      </c>
      <c r="AU233" s="40" t="s">
        <v>494</v>
      </c>
      <c r="AV233" s="40" t="s">
        <v>465</v>
      </c>
      <c r="AW233" s="44">
        <v>15</v>
      </c>
      <c r="AX233" s="44">
        <v>0.17391304347826086</v>
      </c>
      <c r="AY233" s="44">
        <v>0.7</v>
      </c>
      <c r="AZ233" s="44">
        <v>19</v>
      </c>
      <c r="BA233" s="44">
        <v>2009</v>
      </c>
      <c r="BP233" s="40" t="s">
        <v>685</v>
      </c>
      <c r="BQ233" s="40" t="s">
        <v>684</v>
      </c>
      <c r="BR233" s="44">
        <v>0.69230769230769229</v>
      </c>
      <c r="BS233" s="44">
        <v>0.46153846153846156</v>
      </c>
      <c r="BT233" s="44">
        <v>0.23076923076923078</v>
      </c>
      <c r="BU233" s="44">
        <v>13</v>
      </c>
      <c r="BV233" s="44">
        <v>2015</v>
      </c>
      <c r="BX233" s="40" t="s">
        <v>291</v>
      </c>
      <c r="BY233" s="40" t="s">
        <v>252</v>
      </c>
      <c r="BZ233" s="44">
        <v>9</v>
      </c>
      <c r="CA233" s="44">
        <v>4</v>
      </c>
      <c r="CB233" s="44">
        <v>5</v>
      </c>
      <c r="CC233" s="44">
        <v>15</v>
      </c>
      <c r="CD233" s="44">
        <v>2015</v>
      </c>
      <c r="CU233" s="40" t="s">
        <v>716</v>
      </c>
      <c r="CV233" s="40" t="s">
        <v>330</v>
      </c>
      <c r="CW233" s="44">
        <v>0.2</v>
      </c>
      <c r="CX233" s="44">
        <v>1.7</v>
      </c>
      <c r="CY233" s="44">
        <v>10</v>
      </c>
      <c r="CZ233" s="44">
        <v>2010</v>
      </c>
      <c r="DB233" s="40" t="s">
        <v>1189</v>
      </c>
      <c r="DC233" s="40" t="s">
        <v>1095</v>
      </c>
      <c r="DD233" s="44">
        <v>3</v>
      </c>
      <c r="DE233" s="44">
        <v>4</v>
      </c>
      <c r="DF233" s="44">
        <v>12</v>
      </c>
      <c r="DG233" s="44">
        <v>1991</v>
      </c>
      <c r="DU233" s="40" t="s">
        <v>311</v>
      </c>
      <c r="DV233" s="40" t="s">
        <v>251</v>
      </c>
      <c r="DW233" s="44">
        <v>0.17391304347826086</v>
      </c>
      <c r="DX233" s="44">
        <v>0.56521739130434778</v>
      </c>
      <c r="DY233" s="44">
        <v>23</v>
      </c>
      <c r="DZ233" s="44">
        <v>2014</v>
      </c>
      <c r="EB233" s="40" t="s">
        <v>544</v>
      </c>
      <c r="EC233" s="40" t="s">
        <v>545</v>
      </c>
      <c r="ED233" s="44">
        <v>2</v>
      </c>
      <c r="EE233" s="44">
        <v>1</v>
      </c>
      <c r="EF233" s="44">
        <v>12</v>
      </c>
      <c r="EG233" s="44">
        <v>2017</v>
      </c>
      <c r="EU233" s="40" t="s">
        <v>979</v>
      </c>
      <c r="EV233" s="40" t="s">
        <v>921</v>
      </c>
      <c r="EW233" s="44">
        <v>0</v>
      </c>
      <c r="EX233" s="44">
        <v>0</v>
      </c>
      <c r="EY233" s="44">
        <v>24</v>
      </c>
      <c r="EZ233" s="44">
        <v>1998</v>
      </c>
      <c r="FB233" s="40" t="s">
        <v>972</v>
      </c>
      <c r="FC233" s="40" t="s">
        <v>969</v>
      </c>
      <c r="FD233" s="44"/>
      <c r="FE233" s="44"/>
      <c r="FF233" s="44">
        <v>24</v>
      </c>
      <c r="FG233" s="44">
        <v>1998</v>
      </c>
      <c r="FU233" s="274" t="s">
        <v>716</v>
      </c>
      <c r="FV233" s="274" t="s">
        <v>330</v>
      </c>
      <c r="FW233" s="294" t="e">
        <v>#DIV/0!</v>
      </c>
      <c r="FX233" s="281">
        <v>0</v>
      </c>
      <c r="FY233" s="281">
        <v>0</v>
      </c>
      <c r="FZ233" s="281">
        <v>10</v>
      </c>
      <c r="GA233" s="281">
        <v>2010</v>
      </c>
      <c r="GB233" s="281"/>
      <c r="GC233" s="282"/>
      <c r="IR233" s="40" t="s">
        <v>331</v>
      </c>
      <c r="IS233" s="40" t="s">
        <v>277</v>
      </c>
      <c r="IT233" s="44">
        <v>0.27710843373493976</v>
      </c>
      <c r="IU233" s="44">
        <v>0.7931034482758621</v>
      </c>
      <c r="IV233" s="44">
        <v>2.8620689655172415</v>
      </c>
      <c r="IW233" s="44">
        <v>29</v>
      </c>
      <c r="IX233" s="44">
        <v>2013</v>
      </c>
      <c r="IY233" s="44">
        <v>23</v>
      </c>
      <c r="IZ233" s="44">
        <v>83</v>
      </c>
      <c r="JL233" s="40" t="s">
        <v>1177</v>
      </c>
      <c r="JM233" s="40" t="s">
        <v>1153</v>
      </c>
      <c r="JN233" s="44">
        <v>0.57241379310344831</v>
      </c>
      <c r="JO233" s="44">
        <v>3.6086956521739131</v>
      </c>
      <c r="JP233" s="44">
        <v>6.3043478260869561</v>
      </c>
      <c r="JQ233" s="44">
        <v>1991</v>
      </c>
      <c r="JR233" s="44">
        <v>23</v>
      </c>
      <c r="JS233" s="44">
        <v>83</v>
      </c>
      <c r="JT233" s="44">
        <v>145</v>
      </c>
    </row>
    <row r="234" spans="1:280" ht="15">
      <c r="A234" s="74" t="s">
        <v>994</v>
      </c>
      <c r="B234" s="74">
        <v>1996</v>
      </c>
      <c r="C234" s="74">
        <v>1997</v>
      </c>
      <c r="D234" s="89" t="str">
        <f t="shared" si="54"/>
        <v>Aric Keller, 1997</v>
      </c>
      <c r="E234" s="89" t="str">
        <f t="shared" si="55"/>
        <v>Aric Keller, 1997-1996</v>
      </c>
      <c r="F234" s="74">
        <v>22</v>
      </c>
      <c r="G234" s="74"/>
      <c r="H234" s="74"/>
      <c r="I234" s="75" t="e">
        <f t="shared" si="60"/>
        <v>#DIV/0!</v>
      </c>
      <c r="J234" s="74">
        <v>162</v>
      </c>
      <c r="K234" s="74">
        <v>322</v>
      </c>
      <c r="L234" s="75">
        <f t="shared" si="61"/>
        <v>0.50310559006211175</v>
      </c>
      <c r="M234" s="74">
        <v>59</v>
      </c>
      <c r="N234" s="74">
        <v>123</v>
      </c>
      <c r="O234" s="75">
        <f t="shared" si="62"/>
        <v>0.47967479674796748</v>
      </c>
      <c r="P234" s="74">
        <v>383</v>
      </c>
      <c r="Q234" s="74">
        <v>96</v>
      </c>
      <c r="R234" s="74">
        <v>133</v>
      </c>
      <c r="S234" s="74">
        <v>229</v>
      </c>
      <c r="T234" s="74">
        <v>16</v>
      </c>
      <c r="U234" s="74">
        <v>45</v>
      </c>
      <c r="V234" s="74"/>
      <c r="W234" s="74">
        <v>22</v>
      </c>
      <c r="X234" s="74"/>
      <c r="Y234" s="76">
        <f t="shared" si="63"/>
        <v>17.40909090909091</v>
      </c>
      <c r="Z234" s="76">
        <f t="shared" si="64"/>
        <v>4.3636363636363633</v>
      </c>
      <c r="AA234" s="76">
        <f t="shared" si="65"/>
        <v>6.0454545454545459</v>
      </c>
      <c r="AB234" s="76">
        <f t="shared" si="66"/>
        <v>10.409090909090908</v>
      </c>
      <c r="AC234" s="76">
        <f t="shared" si="67"/>
        <v>0.72727272727272729</v>
      </c>
      <c r="AD234" s="76">
        <f t="shared" si="68"/>
        <v>2.0454545454545454</v>
      </c>
      <c r="AE234" s="76">
        <f t="shared" si="69"/>
        <v>0</v>
      </c>
      <c r="AF234" s="76">
        <f t="shared" si="70"/>
        <v>1</v>
      </c>
      <c r="AG234" s="76">
        <f t="shared" si="71"/>
        <v>0</v>
      </c>
      <c r="AH234" s="69">
        <f t="shared" si="56"/>
        <v>0</v>
      </c>
      <c r="AI234" s="69">
        <f t="shared" si="57"/>
        <v>5.5909090909090908</v>
      </c>
      <c r="AJ234" s="70">
        <f t="shared" si="58"/>
        <v>0.50310559006211175</v>
      </c>
      <c r="AK234" s="69">
        <f t="shared" si="59"/>
        <v>14.636363636363637</v>
      </c>
      <c r="AM234" s="40" t="s">
        <v>259</v>
      </c>
      <c r="AN234" s="40" t="s">
        <v>251</v>
      </c>
      <c r="AO234" s="61">
        <v>1</v>
      </c>
      <c r="AP234" s="62">
        <v>0.23529411764705882</v>
      </c>
      <c r="AQ234" s="62">
        <v>0.625</v>
      </c>
      <c r="AR234" s="44">
        <v>21</v>
      </c>
      <c r="AS234" s="44">
        <v>2016</v>
      </c>
      <c r="AU234" s="40" t="s">
        <v>974</v>
      </c>
      <c r="AV234" s="40" t="s">
        <v>923</v>
      </c>
      <c r="AW234" s="44">
        <v>15</v>
      </c>
      <c r="AX234" s="44">
        <v>0.2</v>
      </c>
      <c r="AY234" s="44">
        <v>0.31818181818181818</v>
      </c>
      <c r="AZ234" s="44">
        <v>12</v>
      </c>
      <c r="BA234" s="44">
        <v>1998</v>
      </c>
      <c r="BP234" s="40" t="s">
        <v>1106</v>
      </c>
      <c r="BQ234" s="40" t="s">
        <v>1029</v>
      </c>
      <c r="BR234" s="44">
        <v>0.63636363636363635</v>
      </c>
      <c r="BS234" s="44">
        <v>0.27272727272727271</v>
      </c>
      <c r="BT234" s="44">
        <v>0.36363636363636365</v>
      </c>
      <c r="BU234" s="44">
        <v>11</v>
      </c>
      <c r="BV234" s="44">
        <v>1994</v>
      </c>
      <c r="BX234" s="40" t="s">
        <v>490</v>
      </c>
      <c r="BY234" s="40" t="s">
        <v>467</v>
      </c>
      <c r="BZ234" s="44">
        <v>8</v>
      </c>
      <c r="CA234" s="44">
        <v>3</v>
      </c>
      <c r="CB234" s="44">
        <v>5</v>
      </c>
      <c r="CC234" s="44">
        <v>11</v>
      </c>
      <c r="CD234" s="44">
        <v>2008</v>
      </c>
      <c r="CU234" s="40" t="s">
        <v>1106</v>
      </c>
      <c r="CV234" s="40" t="s">
        <v>1029</v>
      </c>
      <c r="CW234" s="44">
        <v>0.18181818181818182</v>
      </c>
      <c r="CX234" s="44">
        <v>0.63636363636363635</v>
      </c>
      <c r="CY234" s="44">
        <v>11</v>
      </c>
      <c r="CZ234" s="44">
        <v>1994</v>
      </c>
      <c r="DB234" s="40" t="s">
        <v>493</v>
      </c>
      <c r="DC234" s="40" t="s">
        <v>467</v>
      </c>
      <c r="DD234" s="44">
        <v>3</v>
      </c>
      <c r="DE234" s="44">
        <v>6</v>
      </c>
      <c r="DF234" s="44">
        <v>21</v>
      </c>
      <c r="DG234" s="44">
        <v>2009</v>
      </c>
      <c r="DU234" s="40" t="s">
        <v>544</v>
      </c>
      <c r="DV234" s="40" t="s">
        <v>545</v>
      </c>
      <c r="DW234" s="44">
        <v>0.16666666666666666</v>
      </c>
      <c r="DX234" s="44">
        <v>8.3333333333333329E-2</v>
      </c>
      <c r="DY234" s="44">
        <v>12</v>
      </c>
      <c r="DZ234" s="44">
        <v>2017</v>
      </c>
      <c r="EB234" s="40" t="s">
        <v>493</v>
      </c>
      <c r="EC234" s="40" t="s">
        <v>467</v>
      </c>
      <c r="ED234" s="44">
        <v>2</v>
      </c>
      <c r="EE234" s="44">
        <v>19</v>
      </c>
      <c r="EF234" s="44">
        <v>21</v>
      </c>
      <c r="EG234" s="44">
        <v>2009</v>
      </c>
      <c r="EU234" s="40" t="s">
        <v>1187</v>
      </c>
      <c r="EV234" s="40" t="s">
        <v>1178</v>
      </c>
      <c r="EW234" s="44">
        <v>0</v>
      </c>
      <c r="EX234" s="44">
        <v>0</v>
      </c>
      <c r="EY234" s="44">
        <v>22</v>
      </c>
      <c r="EZ234" s="44">
        <v>1991</v>
      </c>
      <c r="FB234" s="40" t="s">
        <v>1187</v>
      </c>
      <c r="FC234" s="40" t="s">
        <v>1178</v>
      </c>
      <c r="FD234" s="44"/>
      <c r="FE234" s="44"/>
      <c r="FF234" s="44">
        <v>22</v>
      </c>
      <c r="FG234" s="44">
        <v>1991</v>
      </c>
      <c r="FU234" s="274" t="s">
        <v>942</v>
      </c>
      <c r="FV234" s="274" t="s">
        <v>943</v>
      </c>
      <c r="FW234" s="294" t="e">
        <v>#DIV/0!</v>
      </c>
      <c r="FX234" s="281">
        <v>0</v>
      </c>
      <c r="FY234" s="281">
        <v>0</v>
      </c>
      <c r="FZ234" s="281">
        <v>19</v>
      </c>
      <c r="GA234" s="281">
        <v>1999</v>
      </c>
      <c r="GB234" s="281"/>
      <c r="GC234" s="282"/>
      <c r="IR234" s="40" t="s">
        <v>1068</v>
      </c>
      <c r="IS234" s="40" t="s">
        <v>998</v>
      </c>
      <c r="IT234" s="44">
        <v>0.27272727272727271</v>
      </c>
      <c r="IU234" s="44">
        <v>0.23076923076923078</v>
      </c>
      <c r="IV234" s="44">
        <v>0.84615384615384615</v>
      </c>
      <c r="IW234" s="44">
        <v>13</v>
      </c>
      <c r="IX234" s="44">
        <v>1995</v>
      </c>
      <c r="IY234" s="44">
        <v>3</v>
      </c>
      <c r="IZ234" s="44">
        <v>11</v>
      </c>
      <c r="JL234" s="40" t="s">
        <v>1183</v>
      </c>
      <c r="JM234" s="40" t="s">
        <v>1126</v>
      </c>
      <c r="JN234" s="44">
        <v>0.58139534883720934</v>
      </c>
      <c r="JO234" s="44">
        <v>2.1739130434782608</v>
      </c>
      <c r="JP234" s="44">
        <v>3.7391304347826089</v>
      </c>
      <c r="JQ234" s="44">
        <v>1991</v>
      </c>
      <c r="JR234" s="44">
        <v>23</v>
      </c>
      <c r="JS234" s="44">
        <v>50</v>
      </c>
      <c r="JT234" s="44">
        <v>86</v>
      </c>
    </row>
    <row r="235" spans="1:280" ht="15">
      <c r="A235" s="74" t="s">
        <v>1025</v>
      </c>
      <c r="B235" s="74">
        <v>1996</v>
      </c>
      <c r="C235" s="74">
        <v>1999</v>
      </c>
      <c r="D235" s="89" t="str">
        <f t="shared" si="54"/>
        <v>Kyle Materi, 1999</v>
      </c>
      <c r="E235" s="89" t="str">
        <f t="shared" si="55"/>
        <v>Kyle Materi, 1999-1996</v>
      </c>
      <c r="F235" s="74">
        <v>6</v>
      </c>
      <c r="G235" s="74"/>
      <c r="H235" s="74">
        <v>3</v>
      </c>
      <c r="I235" s="75">
        <f t="shared" si="60"/>
        <v>0</v>
      </c>
      <c r="J235" s="74">
        <v>4</v>
      </c>
      <c r="K235" s="74">
        <v>13</v>
      </c>
      <c r="L235" s="75">
        <f t="shared" si="61"/>
        <v>0.30769230769230771</v>
      </c>
      <c r="M235" s="74">
        <v>3</v>
      </c>
      <c r="N235" s="74">
        <v>9</v>
      </c>
      <c r="O235" s="75">
        <f t="shared" si="62"/>
        <v>0.33333333333333331</v>
      </c>
      <c r="P235" s="74">
        <v>11</v>
      </c>
      <c r="Q235" s="74">
        <v>5</v>
      </c>
      <c r="R235" s="74">
        <v>2</v>
      </c>
      <c r="S235" s="74">
        <v>7</v>
      </c>
      <c r="T235" s="74">
        <v>1</v>
      </c>
      <c r="U235" s="74">
        <v>2</v>
      </c>
      <c r="V235" s="74"/>
      <c r="W235" s="74">
        <v>2</v>
      </c>
      <c r="X235" s="74"/>
      <c r="Y235" s="76">
        <f t="shared" si="63"/>
        <v>1.8333333333333333</v>
      </c>
      <c r="Z235" s="76">
        <f t="shared" si="64"/>
        <v>0.83333333333333337</v>
      </c>
      <c r="AA235" s="76">
        <f t="shared" si="65"/>
        <v>0.33333333333333331</v>
      </c>
      <c r="AB235" s="76">
        <f t="shared" si="66"/>
        <v>1.1666666666666667</v>
      </c>
      <c r="AC235" s="76">
        <f t="shared" si="67"/>
        <v>0.16666666666666666</v>
      </c>
      <c r="AD235" s="76">
        <f t="shared" si="68"/>
        <v>0.33333333333333331</v>
      </c>
      <c r="AE235" s="76">
        <f t="shared" si="69"/>
        <v>0</v>
      </c>
      <c r="AF235" s="76">
        <f t="shared" si="70"/>
        <v>0.33333333333333331</v>
      </c>
      <c r="AG235" s="76">
        <f t="shared" si="71"/>
        <v>0</v>
      </c>
      <c r="AH235" s="69">
        <f t="shared" si="56"/>
        <v>0.5</v>
      </c>
      <c r="AI235" s="69">
        <f t="shared" si="57"/>
        <v>1.5</v>
      </c>
      <c r="AJ235" s="70">
        <f t="shared" si="58"/>
        <v>0.25</v>
      </c>
      <c r="AK235" s="69">
        <f t="shared" si="59"/>
        <v>2.6666666666666665</v>
      </c>
      <c r="AM235" s="40" t="s">
        <v>803</v>
      </c>
      <c r="AN235" s="40" t="s">
        <v>539</v>
      </c>
      <c r="AO235" s="61">
        <v>0.92592592592592593</v>
      </c>
      <c r="AP235" s="62">
        <v>0.42857142857142855</v>
      </c>
      <c r="AQ235" s="62">
        <v>0.5</v>
      </c>
      <c r="AR235" s="44">
        <v>27</v>
      </c>
      <c r="AS235" s="44">
        <v>2019</v>
      </c>
      <c r="AU235" s="40" t="s">
        <v>491</v>
      </c>
      <c r="AV235" s="40" t="s">
        <v>473</v>
      </c>
      <c r="AW235" s="44">
        <v>14</v>
      </c>
      <c r="AX235" s="44">
        <v>0.33333333333333331</v>
      </c>
      <c r="AY235" s="44">
        <v>0.6</v>
      </c>
      <c r="AZ235" s="44">
        <v>12</v>
      </c>
      <c r="BA235" s="44">
        <v>2010</v>
      </c>
      <c r="BP235" s="40" t="s">
        <v>291</v>
      </c>
      <c r="BQ235" s="40" t="s">
        <v>252</v>
      </c>
      <c r="BR235" s="44">
        <v>0.6</v>
      </c>
      <c r="BS235" s="44">
        <v>0.26666666666666666</v>
      </c>
      <c r="BT235" s="44">
        <v>0.33333333333333331</v>
      </c>
      <c r="BU235" s="44">
        <v>15</v>
      </c>
      <c r="BV235" s="44">
        <v>2015</v>
      </c>
      <c r="BX235" s="40" t="s">
        <v>934</v>
      </c>
      <c r="BY235" s="40" t="s">
        <v>278</v>
      </c>
      <c r="BZ235" s="44">
        <v>8</v>
      </c>
      <c r="CA235" s="44">
        <v>3</v>
      </c>
      <c r="CB235" s="44">
        <v>5</v>
      </c>
      <c r="CC235" s="44">
        <v>30</v>
      </c>
      <c r="CD235" s="44">
        <v>2012</v>
      </c>
      <c r="CU235" s="40" t="s">
        <v>1040</v>
      </c>
      <c r="CV235" s="40" t="s">
        <v>1031</v>
      </c>
      <c r="CW235" s="44">
        <v>0.18181818181818182</v>
      </c>
      <c r="CX235" s="44">
        <v>0.63636363636363635</v>
      </c>
      <c r="CY235" s="44">
        <v>22</v>
      </c>
      <c r="CZ235" s="44">
        <v>1996</v>
      </c>
      <c r="DB235" s="40" t="s">
        <v>260</v>
      </c>
      <c r="DC235" s="40" t="s">
        <v>134</v>
      </c>
      <c r="DD235" s="44">
        <v>3</v>
      </c>
      <c r="DE235" s="44">
        <v>5</v>
      </c>
      <c r="DF235" s="44">
        <v>13</v>
      </c>
      <c r="DG235" s="44">
        <v>2016</v>
      </c>
      <c r="DU235" s="40" t="s">
        <v>1189</v>
      </c>
      <c r="DV235" s="40" t="s">
        <v>1095</v>
      </c>
      <c r="DW235" s="44">
        <v>0.16666666666666666</v>
      </c>
      <c r="DX235" s="44">
        <v>0</v>
      </c>
      <c r="DY235" s="44">
        <v>12</v>
      </c>
      <c r="DZ235" s="44">
        <v>1991</v>
      </c>
      <c r="EB235" s="40" t="s">
        <v>542</v>
      </c>
      <c r="EC235" s="40" t="s">
        <v>543</v>
      </c>
      <c r="ED235" s="44">
        <v>2</v>
      </c>
      <c r="EE235" s="44">
        <v>6</v>
      </c>
      <c r="EF235" s="44">
        <v>10</v>
      </c>
      <c r="EG235" s="44">
        <v>2017</v>
      </c>
      <c r="EU235" s="40" t="s">
        <v>975</v>
      </c>
      <c r="EV235" s="40" t="s">
        <v>962</v>
      </c>
      <c r="EW235" s="44">
        <v>0</v>
      </c>
      <c r="EX235" s="44">
        <v>0</v>
      </c>
      <c r="EY235" s="44">
        <v>23</v>
      </c>
      <c r="EZ235" s="44">
        <v>1998</v>
      </c>
      <c r="FB235" s="40" t="s">
        <v>973</v>
      </c>
      <c r="FC235" s="40" t="s">
        <v>968</v>
      </c>
      <c r="FD235" s="44"/>
      <c r="FE235" s="44"/>
      <c r="FF235" s="44">
        <v>23</v>
      </c>
      <c r="FG235" s="44">
        <v>1998</v>
      </c>
      <c r="FU235" s="274" t="s">
        <v>357</v>
      </c>
      <c r="FV235" s="274" t="s">
        <v>356</v>
      </c>
      <c r="FW235" s="294" t="e">
        <v>#DIV/0!</v>
      </c>
      <c r="FX235" s="281">
        <v>0</v>
      </c>
      <c r="FY235" s="281">
        <v>0</v>
      </c>
      <c r="FZ235" s="281">
        <v>13</v>
      </c>
      <c r="GA235" s="281">
        <v>2011</v>
      </c>
      <c r="GB235" s="281"/>
      <c r="GC235" s="282"/>
      <c r="IR235" s="40" t="s">
        <v>329</v>
      </c>
      <c r="IS235" s="40" t="s">
        <v>330</v>
      </c>
      <c r="IT235" s="44">
        <v>0.27205882352941174</v>
      </c>
      <c r="IU235" s="44">
        <v>1.3703703703703705</v>
      </c>
      <c r="IV235" s="44">
        <v>5.0370370370370372</v>
      </c>
      <c r="IW235" s="44">
        <v>27</v>
      </c>
      <c r="IX235" s="44">
        <v>2013</v>
      </c>
      <c r="IY235" s="44">
        <v>37</v>
      </c>
      <c r="IZ235" s="44">
        <v>136</v>
      </c>
      <c r="JL235" s="40" t="s">
        <v>1185</v>
      </c>
      <c r="JM235" s="40" t="s">
        <v>1155</v>
      </c>
      <c r="JN235" s="44">
        <v>0.68235294117647061</v>
      </c>
      <c r="JO235" s="44">
        <v>2.5217391304347827</v>
      </c>
      <c r="JP235" s="44">
        <v>3.6956521739130435</v>
      </c>
      <c r="JQ235" s="44">
        <v>1991</v>
      </c>
      <c r="JR235" s="44">
        <v>23</v>
      </c>
      <c r="JS235" s="44">
        <v>58</v>
      </c>
      <c r="JT235" s="44">
        <v>85</v>
      </c>
    </row>
    <row r="236" spans="1:280" ht="15">
      <c r="A236" s="74" t="s">
        <v>996</v>
      </c>
      <c r="B236" s="74">
        <v>1996</v>
      </c>
      <c r="C236" s="74">
        <v>1999</v>
      </c>
      <c r="D236" s="89" t="str">
        <f t="shared" si="54"/>
        <v>David Watt, 1999</v>
      </c>
      <c r="E236" s="89" t="str">
        <f t="shared" si="55"/>
        <v>David Watt, 1999-1996</v>
      </c>
      <c r="F236" s="74">
        <v>1</v>
      </c>
      <c r="G236" s="74"/>
      <c r="H236" s="74"/>
      <c r="I236" s="75" t="e">
        <f t="shared" si="60"/>
        <v>#DIV/0!</v>
      </c>
      <c r="J236" s="74">
        <v>1</v>
      </c>
      <c r="K236" s="74">
        <v>2</v>
      </c>
      <c r="L236" s="75">
        <f t="shared" si="61"/>
        <v>0.5</v>
      </c>
      <c r="M236" s="74">
        <v>1</v>
      </c>
      <c r="N236" s="74">
        <v>2</v>
      </c>
      <c r="O236" s="75">
        <f t="shared" si="62"/>
        <v>0.5</v>
      </c>
      <c r="P236" s="74">
        <v>3</v>
      </c>
      <c r="Q236" s="74"/>
      <c r="R236" s="74"/>
      <c r="S236" s="74"/>
      <c r="T236" s="74"/>
      <c r="U236" s="74"/>
      <c r="V236" s="74"/>
      <c r="W236" s="74"/>
      <c r="X236" s="74"/>
      <c r="Y236" s="76">
        <f t="shared" si="63"/>
        <v>3</v>
      </c>
      <c r="Z236" s="76">
        <f t="shared" si="64"/>
        <v>0</v>
      </c>
      <c r="AA236" s="76">
        <f t="shared" si="65"/>
        <v>0</v>
      </c>
      <c r="AB236" s="76">
        <f t="shared" si="66"/>
        <v>0</v>
      </c>
      <c r="AC236" s="76">
        <f t="shared" si="67"/>
        <v>0</v>
      </c>
      <c r="AD236" s="76">
        <f t="shared" si="68"/>
        <v>0</v>
      </c>
      <c r="AE236" s="76">
        <f t="shared" si="69"/>
        <v>0</v>
      </c>
      <c r="AF236" s="76">
        <f t="shared" si="70"/>
        <v>0</v>
      </c>
      <c r="AG236" s="76">
        <f t="shared" si="71"/>
        <v>0</v>
      </c>
      <c r="AH236" s="69">
        <f t="shared" si="56"/>
        <v>0</v>
      </c>
      <c r="AI236" s="69">
        <f t="shared" si="57"/>
        <v>2</v>
      </c>
      <c r="AJ236" s="70">
        <f t="shared" si="58"/>
        <v>0.5</v>
      </c>
      <c r="AK236" s="69">
        <f t="shared" si="59"/>
        <v>2</v>
      </c>
      <c r="AM236" s="40" t="s">
        <v>483</v>
      </c>
      <c r="AN236" s="40" t="s">
        <v>471</v>
      </c>
      <c r="AO236" s="61">
        <v>0.91666666666666663</v>
      </c>
      <c r="AP236" s="62">
        <v>0.23529411764705882</v>
      </c>
      <c r="AQ236" s="62">
        <v>0.75</v>
      </c>
      <c r="AR236" s="44">
        <v>12</v>
      </c>
      <c r="AS236" s="44">
        <v>2011</v>
      </c>
      <c r="AU236" s="40" t="s">
        <v>1349</v>
      </c>
      <c r="AV236" s="40" t="s">
        <v>1350</v>
      </c>
      <c r="AW236" s="44">
        <v>14</v>
      </c>
      <c r="AX236" s="44">
        <v>0.29411764705882354</v>
      </c>
      <c r="AY236" s="44">
        <v>0.5</v>
      </c>
      <c r="AZ236" s="44">
        <v>18</v>
      </c>
      <c r="BA236" s="44">
        <v>2023</v>
      </c>
      <c r="BP236" s="40" t="s">
        <v>1356</v>
      </c>
      <c r="BQ236" s="40" t="s">
        <v>1357</v>
      </c>
      <c r="BR236" s="44">
        <v>0.58333333333333337</v>
      </c>
      <c r="BS236" s="44">
        <v>0.16666666666666666</v>
      </c>
      <c r="BT236" s="44">
        <v>0.41666666666666669</v>
      </c>
      <c r="BU236" s="44">
        <v>12</v>
      </c>
      <c r="BV236" s="44">
        <v>2023</v>
      </c>
      <c r="BX236" s="40" t="s">
        <v>1302</v>
      </c>
      <c r="BY236" s="40" t="s">
        <v>1294</v>
      </c>
      <c r="BZ236" s="44">
        <v>8</v>
      </c>
      <c r="CA236" s="44">
        <v>6</v>
      </c>
      <c r="CB236" s="44">
        <v>2</v>
      </c>
      <c r="CC236" s="44">
        <v>10</v>
      </c>
      <c r="CD236" s="44">
        <v>2022</v>
      </c>
      <c r="CU236" s="40" t="s">
        <v>1233</v>
      </c>
      <c r="CV236" s="40" t="s">
        <v>753</v>
      </c>
      <c r="CW236" s="44">
        <v>0.17647058823529413</v>
      </c>
      <c r="CX236" s="44">
        <v>0.82352941176470584</v>
      </c>
      <c r="CY236" s="44">
        <v>17</v>
      </c>
      <c r="CZ236" s="44">
        <v>2020</v>
      </c>
      <c r="DB236" s="40" t="s">
        <v>705</v>
      </c>
      <c r="DC236" s="40" t="s">
        <v>684</v>
      </c>
      <c r="DD236" s="44">
        <v>3</v>
      </c>
      <c r="DE236" s="44">
        <v>9</v>
      </c>
      <c r="DF236" s="44">
        <v>14</v>
      </c>
      <c r="DG236" s="44">
        <v>2013</v>
      </c>
      <c r="DU236" s="40" t="s">
        <v>492</v>
      </c>
      <c r="DV236" s="40" t="s">
        <v>472</v>
      </c>
      <c r="DW236" s="44">
        <v>0.16666666666666666</v>
      </c>
      <c r="DX236" s="44">
        <v>0</v>
      </c>
      <c r="DY236" s="44">
        <v>12</v>
      </c>
      <c r="DZ236" s="44">
        <v>2007</v>
      </c>
      <c r="EB236" s="40" t="s">
        <v>1347</v>
      </c>
      <c r="EC236" s="40" t="s">
        <v>1348</v>
      </c>
      <c r="ED236" s="44">
        <v>2</v>
      </c>
      <c r="EE236" s="44"/>
      <c r="EF236" s="44">
        <v>18</v>
      </c>
      <c r="EG236" s="44">
        <v>2023</v>
      </c>
      <c r="EU236" s="40" t="s">
        <v>1184</v>
      </c>
      <c r="EV236" s="40" t="s">
        <v>1179</v>
      </c>
      <c r="EW236" s="44">
        <v>0</v>
      </c>
      <c r="EX236" s="44">
        <v>0</v>
      </c>
      <c r="EY236" s="44">
        <v>20</v>
      </c>
      <c r="EZ236" s="44">
        <v>1991</v>
      </c>
      <c r="FB236" s="40" t="s">
        <v>1184</v>
      </c>
      <c r="FC236" s="40" t="s">
        <v>1179</v>
      </c>
      <c r="FD236" s="44"/>
      <c r="FE236" s="44"/>
      <c r="FF236" s="44">
        <v>20</v>
      </c>
      <c r="FG236" s="44">
        <v>1991</v>
      </c>
      <c r="FU236" s="274" t="s">
        <v>929</v>
      </c>
      <c r="FV236" s="274" t="s">
        <v>279</v>
      </c>
      <c r="FW236" s="294" t="e">
        <v>#DIV/0!</v>
      </c>
      <c r="FX236" s="281">
        <v>0</v>
      </c>
      <c r="FY236" s="281">
        <v>0</v>
      </c>
      <c r="FZ236" s="281">
        <v>30</v>
      </c>
      <c r="GA236" s="281">
        <v>2012</v>
      </c>
      <c r="GB236" s="281"/>
      <c r="GC236" s="282"/>
      <c r="IR236" s="40" t="s">
        <v>451</v>
      </c>
      <c r="IS236" s="40" t="s">
        <v>452</v>
      </c>
      <c r="IT236" s="44">
        <v>0.27</v>
      </c>
      <c r="IU236" s="44">
        <v>2.25</v>
      </c>
      <c r="IV236" s="44">
        <v>8.3333333333333339</v>
      </c>
      <c r="IW236" s="44">
        <v>12</v>
      </c>
      <c r="IX236" s="44">
        <v>2010</v>
      </c>
      <c r="IY236" s="44">
        <v>27</v>
      </c>
      <c r="IZ236" s="44">
        <v>100</v>
      </c>
      <c r="JL236" s="40" t="s">
        <v>1187</v>
      </c>
      <c r="JM236" s="40" t="s">
        <v>1178</v>
      </c>
      <c r="JN236" s="44">
        <v>0.66019417475728159</v>
      </c>
      <c r="JO236" s="44">
        <v>3.0909090909090908</v>
      </c>
      <c r="JP236" s="44">
        <v>4.6818181818181817</v>
      </c>
      <c r="JQ236" s="44">
        <v>1991</v>
      </c>
      <c r="JR236" s="44">
        <v>22</v>
      </c>
      <c r="JS236" s="44">
        <v>68</v>
      </c>
      <c r="JT236" s="44">
        <v>103</v>
      </c>
    </row>
    <row r="237" spans="1:280" ht="15">
      <c r="A237" s="74" t="s">
        <v>1026</v>
      </c>
      <c r="B237" s="74">
        <v>1996</v>
      </c>
      <c r="C237" s="74">
        <v>1998</v>
      </c>
      <c r="D237" s="89" t="str">
        <f t="shared" si="54"/>
        <v>Shawn Knipp, 1998</v>
      </c>
      <c r="E237" s="89" t="str">
        <f t="shared" si="55"/>
        <v>Shawn Knipp, 1998-1996</v>
      </c>
      <c r="F237" s="74">
        <v>4</v>
      </c>
      <c r="G237" s="74"/>
      <c r="H237" s="74">
        <v>1</v>
      </c>
      <c r="I237" s="75">
        <f t="shared" si="60"/>
        <v>0</v>
      </c>
      <c r="J237" s="74">
        <v>4</v>
      </c>
      <c r="K237" s="74">
        <v>10</v>
      </c>
      <c r="L237" s="75">
        <f t="shared" si="61"/>
        <v>0.4</v>
      </c>
      <c r="M237" s="74"/>
      <c r="N237" s="74"/>
      <c r="O237" s="75" t="e">
        <f t="shared" si="62"/>
        <v>#DIV/0!</v>
      </c>
      <c r="P237" s="74">
        <v>8</v>
      </c>
      <c r="Q237" s="74">
        <v>4</v>
      </c>
      <c r="R237" s="74">
        <v>7</v>
      </c>
      <c r="S237" s="74">
        <v>11</v>
      </c>
      <c r="T237" s="74">
        <v>5</v>
      </c>
      <c r="U237" s="74"/>
      <c r="V237" s="74"/>
      <c r="W237" s="74"/>
      <c r="X237" s="74"/>
      <c r="Y237" s="76">
        <f t="shared" si="63"/>
        <v>2</v>
      </c>
      <c r="Z237" s="76">
        <f t="shared" si="64"/>
        <v>1</v>
      </c>
      <c r="AA237" s="76">
        <f t="shared" si="65"/>
        <v>1.75</v>
      </c>
      <c r="AB237" s="76">
        <f t="shared" si="66"/>
        <v>2.75</v>
      </c>
      <c r="AC237" s="76">
        <f t="shared" si="67"/>
        <v>1.25</v>
      </c>
      <c r="AD237" s="76">
        <f t="shared" si="68"/>
        <v>0</v>
      </c>
      <c r="AE237" s="76">
        <f t="shared" si="69"/>
        <v>0</v>
      </c>
      <c r="AF237" s="76">
        <f t="shared" si="70"/>
        <v>0</v>
      </c>
      <c r="AG237" s="76">
        <f t="shared" si="71"/>
        <v>0</v>
      </c>
      <c r="AH237" s="69">
        <f t="shared" si="56"/>
        <v>0.25</v>
      </c>
      <c r="AI237" s="69">
        <f t="shared" si="57"/>
        <v>0</v>
      </c>
      <c r="AJ237" s="70">
        <f t="shared" si="58"/>
        <v>0.36363636363636365</v>
      </c>
      <c r="AK237" s="69">
        <f t="shared" si="59"/>
        <v>2.75</v>
      </c>
      <c r="AM237" s="40" t="s">
        <v>335</v>
      </c>
      <c r="AN237" s="40" t="s">
        <v>336</v>
      </c>
      <c r="AO237" s="61">
        <v>0.88235294117647056</v>
      </c>
      <c r="AP237" s="62">
        <v>0.63636363636363635</v>
      </c>
      <c r="AQ237" s="62">
        <v>0</v>
      </c>
      <c r="AR237" s="44">
        <v>17</v>
      </c>
      <c r="AS237" s="44">
        <v>2013</v>
      </c>
      <c r="AU237" s="40" t="s">
        <v>683</v>
      </c>
      <c r="AV237" s="40" t="s">
        <v>680</v>
      </c>
      <c r="AW237" s="44">
        <v>14</v>
      </c>
      <c r="AX237" s="44">
        <v>0.18518518518518517</v>
      </c>
      <c r="AY237" s="44">
        <v>0.30769230769230771</v>
      </c>
      <c r="AZ237" s="44">
        <v>12</v>
      </c>
      <c r="BA237" s="44">
        <v>2014</v>
      </c>
      <c r="BP237" s="40" t="s">
        <v>704</v>
      </c>
      <c r="BQ237" s="40" t="s">
        <v>684</v>
      </c>
      <c r="BR237" s="44">
        <v>0.58333333333333337</v>
      </c>
      <c r="BS237" s="44">
        <v>0.16666666666666666</v>
      </c>
      <c r="BT237" s="44">
        <v>0.41666666666666669</v>
      </c>
      <c r="BU237" s="44">
        <v>12</v>
      </c>
      <c r="BV237" s="44">
        <v>2014</v>
      </c>
      <c r="BX237" s="40" t="s">
        <v>755</v>
      </c>
      <c r="BY237" s="40" t="s">
        <v>545</v>
      </c>
      <c r="BZ237" s="44">
        <v>7</v>
      </c>
      <c r="CA237" s="44">
        <v>3</v>
      </c>
      <c r="CB237" s="44">
        <v>4</v>
      </c>
      <c r="CC237" s="44">
        <v>16</v>
      </c>
      <c r="CD237" s="44">
        <v>2018</v>
      </c>
      <c r="CU237" s="40" t="s">
        <v>804</v>
      </c>
      <c r="CV237" s="40" t="s">
        <v>753</v>
      </c>
      <c r="CW237" s="44">
        <v>0.17647058823529413</v>
      </c>
      <c r="CX237" s="44">
        <v>0.47058823529411764</v>
      </c>
      <c r="CY237" s="44">
        <v>17</v>
      </c>
      <c r="CZ237" s="44">
        <v>2019</v>
      </c>
      <c r="DB237" s="40" t="s">
        <v>1233</v>
      </c>
      <c r="DC237" s="40" t="s">
        <v>753</v>
      </c>
      <c r="DD237" s="44">
        <v>3</v>
      </c>
      <c r="DE237" s="44">
        <v>14</v>
      </c>
      <c r="DF237" s="44">
        <v>17</v>
      </c>
      <c r="DG237" s="44">
        <v>2020</v>
      </c>
      <c r="DU237" s="40" t="s">
        <v>535</v>
      </c>
      <c r="DV237" s="40" t="s">
        <v>536</v>
      </c>
      <c r="DW237" s="44">
        <v>0.15384615384615385</v>
      </c>
      <c r="DX237" s="44">
        <v>0.38461538461538464</v>
      </c>
      <c r="DY237" s="44">
        <v>13</v>
      </c>
      <c r="DZ237" s="44">
        <v>2017</v>
      </c>
      <c r="EB237" s="40" t="s">
        <v>492</v>
      </c>
      <c r="EC237" s="40" t="s">
        <v>472</v>
      </c>
      <c r="ED237" s="44">
        <v>2</v>
      </c>
      <c r="EE237" s="44"/>
      <c r="EF237" s="44">
        <v>12</v>
      </c>
      <c r="EG237" s="44">
        <v>2007</v>
      </c>
      <c r="EU237" s="40" t="s">
        <v>972</v>
      </c>
      <c r="EV237" s="40" t="s">
        <v>969</v>
      </c>
      <c r="EW237" s="44">
        <v>0</v>
      </c>
      <c r="EX237" s="44">
        <v>0</v>
      </c>
      <c r="EY237" s="44">
        <v>24</v>
      </c>
      <c r="EZ237" s="44">
        <v>1998</v>
      </c>
      <c r="FB237" s="40" t="s">
        <v>980</v>
      </c>
      <c r="FC237" s="40" t="s">
        <v>919</v>
      </c>
      <c r="FD237" s="44"/>
      <c r="FE237" s="44"/>
      <c r="FF237" s="44">
        <v>13</v>
      </c>
      <c r="FG237" s="44">
        <v>1998</v>
      </c>
      <c r="FU237" s="274" t="s">
        <v>433</v>
      </c>
      <c r="FV237" s="274" t="s">
        <v>425</v>
      </c>
      <c r="FW237" s="294" t="e">
        <v>#DIV/0!</v>
      </c>
      <c r="FX237" s="281">
        <v>0</v>
      </c>
      <c r="FY237" s="281">
        <v>0</v>
      </c>
      <c r="FZ237" s="281">
        <v>23</v>
      </c>
      <c r="GA237" s="281">
        <v>2009</v>
      </c>
      <c r="GB237" s="281"/>
      <c r="GC237" s="282"/>
      <c r="IR237" s="40" t="s">
        <v>1162</v>
      </c>
      <c r="IS237" s="40" t="s">
        <v>1095</v>
      </c>
      <c r="IT237" s="44">
        <v>0.26315789473684209</v>
      </c>
      <c r="IU237" s="44">
        <v>0.83333333333333337</v>
      </c>
      <c r="IV237" s="44">
        <v>3.1666666666666665</v>
      </c>
      <c r="IW237" s="44">
        <v>18</v>
      </c>
      <c r="IX237" s="44">
        <v>1992</v>
      </c>
      <c r="IY237" s="44">
        <v>15</v>
      </c>
      <c r="IZ237" s="44">
        <v>57</v>
      </c>
      <c r="JL237" s="40" t="s">
        <v>1186</v>
      </c>
      <c r="JM237" s="40" t="s">
        <v>1180</v>
      </c>
      <c r="JN237" s="44">
        <v>0.41463414634146339</v>
      </c>
      <c r="JO237" s="44">
        <v>0.73913043478260865</v>
      </c>
      <c r="JP237" s="44">
        <v>1.7826086956521738</v>
      </c>
      <c r="JQ237" s="44">
        <v>1991</v>
      </c>
      <c r="JR237" s="44">
        <v>23</v>
      </c>
      <c r="JS237" s="44">
        <v>17</v>
      </c>
      <c r="JT237" s="44">
        <v>41</v>
      </c>
    </row>
    <row r="238" spans="1:280" ht="15">
      <c r="A238" s="74" t="s">
        <v>1027</v>
      </c>
      <c r="B238" s="74">
        <v>1996</v>
      </c>
      <c r="C238" s="74">
        <v>1997</v>
      </c>
      <c r="D238" s="89" t="str">
        <f t="shared" si="54"/>
        <v>Brandon Ellis, 1997</v>
      </c>
      <c r="E238" s="89" t="str">
        <f t="shared" si="55"/>
        <v>Brandon Ellis, 1997-1996</v>
      </c>
      <c r="F238" s="74">
        <v>1</v>
      </c>
      <c r="G238" s="74"/>
      <c r="H238" s="74"/>
      <c r="I238" s="75" t="e">
        <f t="shared" si="60"/>
        <v>#DIV/0!</v>
      </c>
      <c r="J238" s="74">
        <v>1</v>
      </c>
      <c r="K238" s="74">
        <v>1</v>
      </c>
      <c r="L238" s="75">
        <f t="shared" si="61"/>
        <v>1</v>
      </c>
      <c r="M238" s="74"/>
      <c r="N238" s="74"/>
      <c r="O238" s="75" t="e">
        <f t="shared" si="62"/>
        <v>#DIV/0!</v>
      </c>
      <c r="P238" s="74">
        <v>2</v>
      </c>
      <c r="Q238" s="74"/>
      <c r="R238" s="74"/>
      <c r="S238" s="74"/>
      <c r="T238" s="74"/>
      <c r="U238" s="74">
        <v>1</v>
      </c>
      <c r="V238" s="74"/>
      <c r="W238" s="74"/>
      <c r="X238" s="74"/>
      <c r="Y238" s="76">
        <f t="shared" si="63"/>
        <v>2</v>
      </c>
      <c r="Z238" s="76">
        <f t="shared" si="64"/>
        <v>0</v>
      </c>
      <c r="AA238" s="76">
        <f t="shared" si="65"/>
        <v>0</v>
      </c>
      <c r="AB238" s="76">
        <f t="shared" si="66"/>
        <v>0</v>
      </c>
      <c r="AC238" s="76">
        <f t="shared" si="67"/>
        <v>0</v>
      </c>
      <c r="AD238" s="76">
        <f t="shared" si="68"/>
        <v>1</v>
      </c>
      <c r="AE238" s="76">
        <f t="shared" si="69"/>
        <v>0</v>
      </c>
      <c r="AF238" s="76">
        <f t="shared" si="70"/>
        <v>0</v>
      </c>
      <c r="AG238" s="76">
        <f t="shared" si="71"/>
        <v>0</v>
      </c>
      <c r="AH238" s="69">
        <f t="shared" si="56"/>
        <v>0</v>
      </c>
      <c r="AI238" s="69">
        <f t="shared" si="57"/>
        <v>0</v>
      </c>
      <c r="AJ238" s="70">
        <f t="shared" si="58"/>
        <v>1</v>
      </c>
      <c r="AK238" s="69">
        <f t="shared" si="59"/>
        <v>1</v>
      </c>
      <c r="AM238" s="40" t="s">
        <v>1301</v>
      </c>
      <c r="AN238" s="40" t="s">
        <v>1235</v>
      </c>
      <c r="AO238" s="61">
        <v>0.84210526315789469</v>
      </c>
      <c r="AP238" s="62">
        <v>0.5</v>
      </c>
      <c r="AQ238" s="62">
        <v>0</v>
      </c>
      <c r="AR238" s="44">
        <v>19</v>
      </c>
      <c r="AS238" s="44">
        <v>2022</v>
      </c>
      <c r="AU238" s="40" t="s">
        <v>742</v>
      </c>
      <c r="AV238" s="40" t="s">
        <v>536</v>
      </c>
      <c r="AW238" s="44">
        <v>14</v>
      </c>
      <c r="AX238" s="44">
        <v>0.4</v>
      </c>
      <c r="AY238" s="44">
        <v>0.66666666666666663</v>
      </c>
      <c r="AZ238" s="44">
        <v>18</v>
      </c>
      <c r="BA238" s="44">
        <v>2018</v>
      </c>
      <c r="BP238" s="40" t="s">
        <v>495</v>
      </c>
      <c r="BQ238" s="40" t="s">
        <v>474</v>
      </c>
      <c r="BR238" s="44">
        <v>0.58333333333333337</v>
      </c>
      <c r="BS238" s="44">
        <v>0.16666666666666666</v>
      </c>
      <c r="BT238" s="44">
        <v>0.41666666666666669</v>
      </c>
      <c r="BU238" s="44">
        <v>12</v>
      </c>
      <c r="BV238" s="44">
        <v>2009</v>
      </c>
      <c r="BX238" s="40" t="s">
        <v>1165</v>
      </c>
      <c r="BY238" s="40" t="s">
        <v>1098</v>
      </c>
      <c r="BZ238" s="44">
        <v>7</v>
      </c>
      <c r="CA238" s="44">
        <v>3</v>
      </c>
      <c r="CB238" s="44">
        <v>4</v>
      </c>
      <c r="CC238" s="44">
        <v>10</v>
      </c>
      <c r="CD238" s="44">
        <v>1992</v>
      </c>
      <c r="CU238" s="40" t="s">
        <v>349</v>
      </c>
      <c r="CV238" s="40" t="s">
        <v>304</v>
      </c>
      <c r="CW238" s="44">
        <v>0.17647058823529413</v>
      </c>
      <c r="CX238" s="44">
        <v>1.6470588235294117</v>
      </c>
      <c r="CY238" s="44">
        <v>17</v>
      </c>
      <c r="CZ238" s="44">
        <v>2011</v>
      </c>
      <c r="DB238" s="40" t="s">
        <v>1356</v>
      </c>
      <c r="DC238" s="40" t="s">
        <v>1357</v>
      </c>
      <c r="DD238" s="44">
        <v>2</v>
      </c>
      <c r="DE238" s="44">
        <v>1</v>
      </c>
      <c r="DF238" s="44">
        <v>12</v>
      </c>
      <c r="DG238" s="44">
        <v>2023</v>
      </c>
      <c r="DU238" s="40" t="s">
        <v>541</v>
      </c>
      <c r="DV238" s="40" t="s">
        <v>134</v>
      </c>
      <c r="DW238" s="44">
        <v>0.15</v>
      </c>
      <c r="DX238" s="44">
        <v>1.4</v>
      </c>
      <c r="DY238" s="44">
        <v>20</v>
      </c>
      <c r="DZ238" s="44">
        <v>2017</v>
      </c>
      <c r="EB238" s="40" t="s">
        <v>935</v>
      </c>
      <c r="EC238" s="40" t="s">
        <v>330</v>
      </c>
      <c r="ED238" s="44">
        <v>2</v>
      </c>
      <c r="EE238" s="44">
        <v>6</v>
      </c>
      <c r="EF238" s="44">
        <v>30</v>
      </c>
      <c r="EG238" s="44">
        <v>2012</v>
      </c>
      <c r="EU238" s="40" t="s">
        <v>1188</v>
      </c>
      <c r="EV238" s="40" t="s">
        <v>1156</v>
      </c>
      <c r="EW238" s="44">
        <v>0</v>
      </c>
      <c r="EX238" s="44">
        <v>0</v>
      </c>
      <c r="EY238" s="44">
        <v>20</v>
      </c>
      <c r="EZ238" s="44">
        <v>1991</v>
      </c>
      <c r="FB238" s="40" t="s">
        <v>1188</v>
      </c>
      <c r="FC238" s="40" t="s">
        <v>1156</v>
      </c>
      <c r="FD238" s="44"/>
      <c r="FE238" s="44"/>
      <c r="FF238" s="44">
        <v>20</v>
      </c>
      <c r="FG238" s="44">
        <v>1991</v>
      </c>
      <c r="FU238" s="274" t="s">
        <v>1245</v>
      </c>
      <c r="FV238" s="274" t="s">
        <v>793</v>
      </c>
      <c r="FW238" s="294" t="e">
        <v>#DIV/0!</v>
      </c>
      <c r="FX238" s="281">
        <v>0</v>
      </c>
      <c r="FY238" s="281">
        <v>0</v>
      </c>
      <c r="FZ238" s="281">
        <v>21</v>
      </c>
      <c r="GA238" s="281">
        <v>2021</v>
      </c>
      <c r="GB238" s="281"/>
      <c r="GC238" s="282"/>
      <c r="IR238" s="40" t="s">
        <v>1101</v>
      </c>
      <c r="IS238" s="40" t="s">
        <v>1092</v>
      </c>
      <c r="IT238" s="44">
        <v>0.26190476190476192</v>
      </c>
      <c r="IU238" s="44">
        <v>1</v>
      </c>
      <c r="IV238" s="44">
        <v>3.8181818181818183</v>
      </c>
      <c r="IW238" s="44">
        <v>11</v>
      </c>
      <c r="IX238" s="44">
        <v>1995</v>
      </c>
      <c r="IY238" s="44">
        <v>11</v>
      </c>
      <c r="IZ238" s="44">
        <v>42</v>
      </c>
      <c r="JL238" s="40" t="s">
        <v>1184</v>
      </c>
      <c r="JM238" s="40" t="s">
        <v>1179</v>
      </c>
      <c r="JN238" s="44">
        <v>0.55102040816326525</v>
      </c>
      <c r="JO238" s="44">
        <v>2.7</v>
      </c>
      <c r="JP238" s="44">
        <v>4.9000000000000004</v>
      </c>
      <c r="JQ238" s="44">
        <v>1991</v>
      </c>
      <c r="JR238" s="44">
        <v>20</v>
      </c>
      <c r="JS238" s="44">
        <v>54</v>
      </c>
      <c r="JT238" s="44">
        <v>98</v>
      </c>
    </row>
    <row r="239" spans="1:280" ht="15">
      <c r="A239" s="74" t="s">
        <v>1028</v>
      </c>
      <c r="B239" s="74">
        <v>1996</v>
      </c>
      <c r="C239" s="74">
        <v>1998</v>
      </c>
      <c r="D239" s="89" t="str">
        <f t="shared" si="54"/>
        <v>Shon Engel, 1998</v>
      </c>
      <c r="E239" s="89" t="str">
        <f t="shared" si="55"/>
        <v>Shon Engel, 1998-1996</v>
      </c>
      <c r="F239" s="74">
        <v>7</v>
      </c>
      <c r="G239" s="74"/>
      <c r="H239" s="74"/>
      <c r="I239" s="75" t="e">
        <f t="shared" si="60"/>
        <v>#DIV/0!</v>
      </c>
      <c r="J239" s="74">
        <v>7</v>
      </c>
      <c r="K239" s="74">
        <v>23</v>
      </c>
      <c r="L239" s="75">
        <f t="shared" si="61"/>
        <v>0.30434782608695654</v>
      </c>
      <c r="M239" s="74">
        <v>3</v>
      </c>
      <c r="N239" s="74">
        <v>4</v>
      </c>
      <c r="O239" s="75">
        <f t="shared" si="62"/>
        <v>0.75</v>
      </c>
      <c r="P239" s="74">
        <v>17</v>
      </c>
      <c r="Q239" s="74">
        <v>5</v>
      </c>
      <c r="R239" s="74">
        <v>15</v>
      </c>
      <c r="S239" s="74">
        <v>20</v>
      </c>
      <c r="T239" s="74">
        <v>3</v>
      </c>
      <c r="U239" s="74">
        <v>4</v>
      </c>
      <c r="V239" s="74"/>
      <c r="W239" s="74">
        <v>4</v>
      </c>
      <c r="X239" s="74"/>
      <c r="Y239" s="76">
        <f t="shared" si="63"/>
        <v>2.4285714285714284</v>
      </c>
      <c r="Z239" s="76">
        <f t="shared" si="64"/>
        <v>0.7142857142857143</v>
      </c>
      <c r="AA239" s="76">
        <f t="shared" si="65"/>
        <v>2.1428571428571428</v>
      </c>
      <c r="AB239" s="76">
        <f t="shared" si="66"/>
        <v>2.8571428571428572</v>
      </c>
      <c r="AC239" s="76">
        <f t="shared" si="67"/>
        <v>0.42857142857142855</v>
      </c>
      <c r="AD239" s="76">
        <f t="shared" si="68"/>
        <v>0.5714285714285714</v>
      </c>
      <c r="AE239" s="76">
        <f t="shared" si="69"/>
        <v>0</v>
      </c>
      <c r="AF239" s="76">
        <f t="shared" si="70"/>
        <v>0.5714285714285714</v>
      </c>
      <c r="AG239" s="76">
        <f t="shared" si="71"/>
        <v>0</v>
      </c>
      <c r="AH239" s="69">
        <f t="shared" si="56"/>
        <v>0</v>
      </c>
      <c r="AI239" s="69">
        <f t="shared" si="57"/>
        <v>0.5714285714285714</v>
      </c>
      <c r="AJ239" s="70">
        <f t="shared" si="58"/>
        <v>0.30434782608695654</v>
      </c>
      <c r="AK239" s="69">
        <f t="shared" si="59"/>
        <v>3.2857142857142856</v>
      </c>
      <c r="AM239" s="40" t="s">
        <v>494</v>
      </c>
      <c r="AN239" s="40" t="s">
        <v>465</v>
      </c>
      <c r="AO239" s="61">
        <v>0.78947368421052633</v>
      </c>
      <c r="AP239" s="62">
        <v>0.17391304347826086</v>
      </c>
      <c r="AQ239" s="62">
        <v>0.7</v>
      </c>
      <c r="AR239" s="44">
        <v>19</v>
      </c>
      <c r="AS239" s="44">
        <v>2009</v>
      </c>
      <c r="AU239" s="40" t="s">
        <v>535</v>
      </c>
      <c r="AV239" s="40" t="s">
        <v>536</v>
      </c>
      <c r="AW239" s="44">
        <v>13</v>
      </c>
      <c r="AX239" s="44">
        <v>0.45454545454545453</v>
      </c>
      <c r="AY239" s="44">
        <v>0.6</v>
      </c>
      <c r="AZ239" s="44">
        <v>13</v>
      </c>
      <c r="BA239" s="44">
        <v>2017</v>
      </c>
      <c r="BP239" s="40" t="s">
        <v>1068</v>
      </c>
      <c r="BQ239" s="40" t="s">
        <v>998</v>
      </c>
      <c r="BR239" s="44">
        <v>0.53846153846153844</v>
      </c>
      <c r="BS239" s="44">
        <v>0</v>
      </c>
      <c r="BT239" s="44">
        <v>0.53846153846153844</v>
      </c>
      <c r="BU239" s="44">
        <v>13</v>
      </c>
      <c r="BV239" s="44">
        <v>1995</v>
      </c>
      <c r="BX239" s="40" t="s">
        <v>495</v>
      </c>
      <c r="BY239" s="40" t="s">
        <v>474</v>
      </c>
      <c r="BZ239" s="44">
        <v>7</v>
      </c>
      <c r="CA239" s="44">
        <v>2</v>
      </c>
      <c r="CB239" s="44">
        <v>5</v>
      </c>
      <c r="CC239" s="44">
        <v>12</v>
      </c>
      <c r="CD239" s="44">
        <v>2009</v>
      </c>
      <c r="CU239" s="40" t="s">
        <v>1104</v>
      </c>
      <c r="CV239" s="40" t="s">
        <v>1094</v>
      </c>
      <c r="CW239" s="44">
        <v>0.17391304347826086</v>
      </c>
      <c r="CX239" s="44">
        <v>0.78260869565217395</v>
      </c>
      <c r="CY239" s="44">
        <v>23</v>
      </c>
      <c r="CZ239" s="44">
        <v>1994</v>
      </c>
      <c r="DB239" s="40" t="s">
        <v>488</v>
      </c>
      <c r="DC239" s="40" t="s">
        <v>456</v>
      </c>
      <c r="DD239" s="44">
        <v>2</v>
      </c>
      <c r="DE239" s="44">
        <v>16</v>
      </c>
      <c r="DF239" s="44">
        <v>12</v>
      </c>
      <c r="DG239" s="44">
        <v>2007</v>
      </c>
      <c r="DU239" s="40" t="s">
        <v>1014</v>
      </c>
      <c r="DV239" s="40" t="s">
        <v>999</v>
      </c>
      <c r="DW239" s="44">
        <v>0.14285714285714285</v>
      </c>
      <c r="DX239" s="44">
        <v>0</v>
      </c>
      <c r="DY239" s="44">
        <v>14</v>
      </c>
      <c r="DZ239" s="44">
        <v>1997</v>
      </c>
      <c r="EB239" s="40" t="s">
        <v>1189</v>
      </c>
      <c r="EC239" s="40" t="s">
        <v>1095</v>
      </c>
      <c r="ED239" s="44">
        <v>2</v>
      </c>
      <c r="EE239" s="44"/>
      <c r="EF239" s="44">
        <v>12</v>
      </c>
      <c r="EG239" s="44">
        <v>1991</v>
      </c>
      <c r="EU239" s="40" t="s">
        <v>973</v>
      </c>
      <c r="EV239" s="40" t="s">
        <v>968</v>
      </c>
      <c r="EW239" s="44">
        <v>0</v>
      </c>
      <c r="EX239" s="44">
        <v>0</v>
      </c>
      <c r="EY239" s="44">
        <v>23</v>
      </c>
      <c r="EZ239" s="44">
        <v>1998</v>
      </c>
      <c r="FB239" s="40" t="s">
        <v>974</v>
      </c>
      <c r="FC239" s="40" t="s">
        <v>923</v>
      </c>
      <c r="FD239" s="44"/>
      <c r="FE239" s="44"/>
      <c r="FF239" s="44">
        <v>12</v>
      </c>
      <c r="FG239" s="44">
        <v>1998</v>
      </c>
      <c r="FU239" s="274" t="s">
        <v>1005</v>
      </c>
      <c r="FV239" s="274" t="s">
        <v>997</v>
      </c>
      <c r="FW239" s="294" t="e">
        <v>#DIV/0!</v>
      </c>
      <c r="FX239" s="281">
        <v>0</v>
      </c>
      <c r="FY239" s="281">
        <v>0</v>
      </c>
      <c r="FZ239" s="281">
        <v>23</v>
      </c>
      <c r="GA239" s="281">
        <v>1997</v>
      </c>
      <c r="GB239" s="281"/>
      <c r="GC239" s="282"/>
      <c r="IR239" s="40" t="s">
        <v>485</v>
      </c>
      <c r="IS239" s="40" t="s">
        <v>472</v>
      </c>
      <c r="IT239" s="44">
        <v>0.25773195876288657</v>
      </c>
      <c r="IU239" s="44">
        <v>1.0416666666666667</v>
      </c>
      <c r="IV239" s="44">
        <v>4.041666666666667</v>
      </c>
      <c r="IW239" s="44">
        <v>24</v>
      </c>
      <c r="IX239" s="44">
        <v>2009</v>
      </c>
      <c r="IY239" s="44">
        <v>25</v>
      </c>
      <c r="IZ239" s="44">
        <v>97</v>
      </c>
      <c r="JL239" s="40" t="s">
        <v>1190</v>
      </c>
      <c r="JM239" s="40" t="s">
        <v>1154</v>
      </c>
      <c r="JN239" s="44">
        <v>0.5714285714285714</v>
      </c>
      <c r="JO239" s="44">
        <v>0.69565217391304346</v>
      </c>
      <c r="JP239" s="44">
        <v>1.2173913043478262</v>
      </c>
      <c r="JQ239" s="44">
        <v>1991</v>
      </c>
      <c r="JR239" s="44">
        <v>23</v>
      </c>
      <c r="JS239" s="44">
        <v>16</v>
      </c>
      <c r="JT239" s="44">
        <v>28</v>
      </c>
    </row>
    <row r="240" spans="1:280" ht="15">
      <c r="A240" s="74" t="s">
        <v>1043</v>
      </c>
      <c r="B240" s="74">
        <v>1995</v>
      </c>
      <c r="C240" s="74">
        <v>1997</v>
      </c>
      <c r="D240" s="89" t="str">
        <f t="shared" si="54"/>
        <v>Brad Hockett, 1997</v>
      </c>
      <c r="E240" s="89" t="str">
        <f t="shared" si="55"/>
        <v>Brad Hockett, 1997-1995</v>
      </c>
      <c r="F240" s="74">
        <v>13</v>
      </c>
      <c r="G240" s="74">
        <v>2</v>
      </c>
      <c r="H240" s="74">
        <v>8</v>
      </c>
      <c r="I240" s="75">
        <f t="shared" si="60"/>
        <v>0.25</v>
      </c>
      <c r="J240" s="74">
        <v>1</v>
      </c>
      <c r="K240" s="74">
        <v>3</v>
      </c>
      <c r="L240" s="75">
        <f t="shared" si="61"/>
        <v>0.33333333333333331</v>
      </c>
      <c r="M240" s="74">
        <v>2</v>
      </c>
      <c r="N240" s="74">
        <v>5</v>
      </c>
      <c r="O240" s="75">
        <f t="shared" si="62"/>
        <v>0.4</v>
      </c>
      <c r="P240" s="74">
        <v>10</v>
      </c>
      <c r="Q240" s="74"/>
      <c r="R240" s="74">
        <v>7</v>
      </c>
      <c r="S240" s="74">
        <v>7</v>
      </c>
      <c r="T240" s="74">
        <v>5</v>
      </c>
      <c r="U240" s="74">
        <v>4</v>
      </c>
      <c r="V240" s="74"/>
      <c r="W240" s="74">
        <v>5</v>
      </c>
      <c r="X240" s="74"/>
      <c r="Y240" s="76">
        <f t="shared" si="63"/>
        <v>0.76923076923076927</v>
      </c>
      <c r="Z240" s="76">
        <f t="shared" si="64"/>
        <v>0</v>
      </c>
      <c r="AA240" s="76">
        <f t="shared" si="65"/>
        <v>0.53846153846153844</v>
      </c>
      <c r="AB240" s="76">
        <f t="shared" si="66"/>
        <v>0.53846153846153844</v>
      </c>
      <c r="AC240" s="76">
        <f t="shared" si="67"/>
        <v>0.38461538461538464</v>
      </c>
      <c r="AD240" s="76">
        <f t="shared" si="68"/>
        <v>0.30769230769230771</v>
      </c>
      <c r="AE240" s="76">
        <f t="shared" si="69"/>
        <v>0</v>
      </c>
      <c r="AF240" s="76">
        <f t="shared" si="70"/>
        <v>0.38461538461538464</v>
      </c>
      <c r="AG240" s="76">
        <f t="shared" si="71"/>
        <v>0</v>
      </c>
      <c r="AH240" s="69">
        <f t="shared" si="56"/>
        <v>0.61538461538461542</v>
      </c>
      <c r="AI240" s="69">
        <f t="shared" si="57"/>
        <v>0.38461538461538464</v>
      </c>
      <c r="AJ240" s="70">
        <f t="shared" si="58"/>
        <v>0.27272727272727271</v>
      </c>
      <c r="AK240" s="69">
        <f t="shared" si="59"/>
        <v>0.84615384615384615</v>
      </c>
      <c r="AM240" s="40" t="s">
        <v>705</v>
      </c>
      <c r="AN240" s="40" t="s">
        <v>684</v>
      </c>
      <c r="AO240" s="61">
        <v>0.7857142857142857</v>
      </c>
      <c r="AP240" s="62">
        <v>0.2</v>
      </c>
      <c r="AQ240" s="62">
        <v>1</v>
      </c>
      <c r="AR240" s="44">
        <v>14</v>
      </c>
      <c r="AS240" s="44">
        <v>2013</v>
      </c>
      <c r="AU240" s="40" t="s">
        <v>980</v>
      </c>
      <c r="AV240" s="40" t="s">
        <v>919</v>
      </c>
      <c r="AW240" s="44">
        <v>13</v>
      </c>
      <c r="AX240" s="44">
        <v>0.22222222222222221</v>
      </c>
      <c r="AY240" s="44">
        <v>0.42857142857142855</v>
      </c>
      <c r="AZ240" s="44">
        <v>13</v>
      </c>
      <c r="BA240" s="44">
        <v>1998</v>
      </c>
      <c r="BP240" s="40" t="s">
        <v>1137</v>
      </c>
      <c r="BQ240" s="40" t="s">
        <v>1128</v>
      </c>
      <c r="BR240" s="44">
        <v>0.53846153846153844</v>
      </c>
      <c r="BS240" s="44">
        <v>0.30769230769230771</v>
      </c>
      <c r="BT240" s="44">
        <v>0.23076923076923078</v>
      </c>
      <c r="BU240" s="44">
        <v>13</v>
      </c>
      <c r="BV240" s="44">
        <v>1993</v>
      </c>
      <c r="BX240" s="40" t="s">
        <v>1068</v>
      </c>
      <c r="BY240" s="40" t="s">
        <v>998</v>
      </c>
      <c r="BZ240" s="44">
        <v>7</v>
      </c>
      <c r="CA240" s="44"/>
      <c r="CB240" s="44">
        <v>7</v>
      </c>
      <c r="CC240" s="44">
        <v>13</v>
      </c>
      <c r="CD240" s="44">
        <v>1995</v>
      </c>
      <c r="CU240" s="40" t="s">
        <v>478</v>
      </c>
      <c r="CV240" s="40" t="s">
        <v>468</v>
      </c>
      <c r="CW240" s="44">
        <v>0.16666666666666666</v>
      </c>
      <c r="CX240" s="44">
        <v>0.91666666666666663</v>
      </c>
      <c r="CY240" s="44">
        <v>24</v>
      </c>
      <c r="CZ240" s="44">
        <v>2008</v>
      </c>
      <c r="DB240" s="40" t="s">
        <v>1302</v>
      </c>
      <c r="DC240" s="40" t="s">
        <v>1294</v>
      </c>
      <c r="DD240" s="44">
        <v>2</v>
      </c>
      <c r="DE240" s="44">
        <v>4</v>
      </c>
      <c r="DF240" s="44">
        <v>10</v>
      </c>
      <c r="DG240" s="44">
        <v>2022</v>
      </c>
      <c r="DU240" s="40" t="s">
        <v>538</v>
      </c>
      <c r="DV240" s="40" t="s">
        <v>539</v>
      </c>
      <c r="DW240" s="44">
        <v>0.13333333333333333</v>
      </c>
      <c r="DX240" s="44">
        <v>1.1333333333333333</v>
      </c>
      <c r="DY240" s="44">
        <v>15</v>
      </c>
      <c r="DZ240" s="44">
        <v>2017</v>
      </c>
      <c r="EB240" s="40" t="s">
        <v>917</v>
      </c>
      <c r="EC240" s="40" t="s">
        <v>277</v>
      </c>
      <c r="ED240" s="44">
        <v>2</v>
      </c>
      <c r="EE240" s="44">
        <v>5</v>
      </c>
      <c r="EF240" s="44">
        <v>30</v>
      </c>
      <c r="EG240" s="44">
        <v>2012</v>
      </c>
      <c r="EU240" s="40" t="s">
        <v>1197</v>
      </c>
      <c r="EV240" s="40" t="s">
        <v>1153</v>
      </c>
      <c r="EW240" s="44">
        <v>0</v>
      </c>
      <c r="EX240" s="44">
        <v>0</v>
      </c>
      <c r="EY240" s="44">
        <v>18</v>
      </c>
      <c r="EZ240" s="44">
        <v>1990</v>
      </c>
      <c r="FB240" s="40" t="s">
        <v>1197</v>
      </c>
      <c r="FC240" s="40" t="s">
        <v>1153</v>
      </c>
      <c r="FD240" s="44"/>
      <c r="FE240" s="44"/>
      <c r="FF240" s="44">
        <v>18</v>
      </c>
      <c r="FG240" s="44">
        <v>1990</v>
      </c>
      <c r="FU240" s="274" t="s">
        <v>434</v>
      </c>
      <c r="FV240" s="274" t="s">
        <v>422</v>
      </c>
      <c r="FW240" s="294" t="e">
        <v>#DIV/0!</v>
      </c>
      <c r="FX240" s="281">
        <v>0</v>
      </c>
      <c r="FY240" s="281">
        <v>0</v>
      </c>
      <c r="FZ240" s="281">
        <v>27</v>
      </c>
      <c r="GA240" s="281">
        <v>2006</v>
      </c>
      <c r="GB240" s="281"/>
      <c r="GC240" s="282"/>
      <c r="IR240" s="40" t="s">
        <v>328</v>
      </c>
      <c r="IS240" s="40" t="s">
        <v>308</v>
      </c>
      <c r="IT240" s="44">
        <v>0.25409836065573771</v>
      </c>
      <c r="IU240" s="44">
        <v>1.1071428571428572</v>
      </c>
      <c r="IV240" s="44">
        <v>4.3571428571428568</v>
      </c>
      <c r="IW240" s="44">
        <v>28</v>
      </c>
      <c r="IX240" s="44">
        <v>2013</v>
      </c>
      <c r="IY240" s="44">
        <v>31</v>
      </c>
      <c r="IZ240" s="44">
        <v>122</v>
      </c>
      <c r="JL240" s="40" t="s">
        <v>1188</v>
      </c>
      <c r="JM240" s="40" t="s">
        <v>1156</v>
      </c>
      <c r="JN240" s="44">
        <v>0.6</v>
      </c>
      <c r="JO240" s="44">
        <v>0.6</v>
      </c>
      <c r="JP240" s="44">
        <v>1</v>
      </c>
      <c r="JQ240" s="44">
        <v>1991</v>
      </c>
      <c r="JR240" s="44">
        <v>20</v>
      </c>
      <c r="JS240" s="44">
        <v>12</v>
      </c>
      <c r="JT240" s="44">
        <v>20</v>
      </c>
    </row>
    <row r="241" spans="1:280" ht="15">
      <c r="A241" s="74" t="s">
        <v>1044</v>
      </c>
      <c r="B241" s="74">
        <v>1995</v>
      </c>
      <c r="C241" s="74">
        <v>1997</v>
      </c>
      <c r="D241" s="89" t="str">
        <f t="shared" si="54"/>
        <v>Jory Hillman, 1997</v>
      </c>
      <c r="E241" s="89" t="str">
        <f t="shared" si="55"/>
        <v>Jory Hillman, 1997-1995</v>
      </c>
      <c r="F241" s="74">
        <v>10</v>
      </c>
      <c r="G241" s="74"/>
      <c r="H241" s="74">
        <v>3</v>
      </c>
      <c r="I241" s="75">
        <f t="shared" si="60"/>
        <v>0</v>
      </c>
      <c r="J241" s="74"/>
      <c r="K241" s="74"/>
      <c r="L241" s="75" t="e">
        <f t="shared" si="61"/>
        <v>#DIV/0!</v>
      </c>
      <c r="M241" s="74">
        <v>2</v>
      </c>
      <c r="N241" s="74">
        <v>4</v>
      </c>
      <c r="O241" s="75">
        <f t="shared" si="62"/>
        <v>0.5</v>
      </c>
      <c r="P241" s="74">
        <v>2</v>
      </c>
      <c r="Q241" s="74"/>
      <c r="R241" s="74">
        <v>4</v>
      </c>
      <c r="S241" s="74">
        <v>4</v>
      </c>
      <c r="T241" s="74"/>
      <c r="U241" s="74">
        <v>1</v>
      </c>
      <c r="V241" s="74"/>
      <c r="W241" s="74">
        <v>5</v>
      </c>
      <c r="X241" s="74"/>
      <c r="Y241" s="76">
        <f t="shared" si="63"/>
        <v>0.2</v>
      </c>
      <c r="Z241" s="76">
        <f t="shared" si="64"/>
        <v>0</v>
      </c>
      <c r="AA241" s="76">
        <f t="shared" si="65"/>
        <v>0.4</v>
      </c>
      <c r="AB241" s="76">
        <f t="shared" si="66"/>
        <v>0.4</v>
      </c>
      <c r="AC241" s="76">
        <f t="shared" si="67"/>
        <v>0</v>
      </c>
      <c r="AD241" s="76">
        <f t="shared" si="68"/>
        <v>0.1</v>
      </c>
      <c r="AE241" s="76">
        <f t="shared" si="69"/>
        <v>0</v>
      </c>
      <c r="AF241" s="76">
        <f t="shared" si="70"/>
        <v>0.5</v>
      </c>
      <c r="AG241" s="76">
        <f t="shared" si="71"/>
        <v>0</v>
      </c>
      <c r="AH241" s="69">
        <f t="shared" si="56"/>
        <v>0.3</v>
      </c>
      <c r="AI241" s="69">
        <f t="shared" si="57"/>
        <v>0.4</v>
      </c>
      <c r="AJ241" s="70">
        <f t="shared" si="58"/>
        <v>0</v>
      </c>
      <c r="AK241" s="69">
        <f t="shared" si="59"/>
        <v>0.3</v>
      </c>
      <c r="AM241" s="40" t="s">
        <v>742</v>
      </c>
      <c r="AN241" s="40" t="s">
        <v>536</v>
      </c>
      <c r="AO241" s="61">
        <v>0.77777777777777779</v>
      </c>
      <c r="AP241" s="62">
        <v>0.4</v>
      </c>
      <c r="AQ241" s="62">
        <v>0.66666666666666663</v>
      </c>
      <c r="AR241" s="44">
        <v>18</v>
      </c>
      <c r="AS241" s="44">
        <v>2018</v>
      </c>
      <c r="AU241" s="40" t="s">
        <v>805</v>
      </c>
      <c r="AV241" s="40" t="s">
        <v>690</v>
      </c>
      <c r="AW241" s="44">
        <v>13</v>
      </c>
      <c r="AX241" s="44">
        <v>0.33333333333333331</v>
      </c>
      <c r="AY241" s="44" t="e">
        <v>#DIV/0!</v>
      </c>
      <c r="AZ241" s="44">
        <v>18</v>
      </c>
      <c r="BA241" s="44">
        <v>2019</v>
      </c>
      <c r="BP241" s="40" t="s">
        <v>497</v>
      </c>
      <c r="BQ241" s="40" t="s">
        <v>475</v>
      </c>
      <c r="BR241" s="44">
        <v>0.5</v>
      </c>
      <c r="BS241" s="44">
        <v>0.25</v>
      </c>
      <c r="BT241" s="44">
        <v>0.25</v>
      </c>
      <c r="BU241" s="44">
        <v>12</v>
      </c>
      <c r="BV241" s="44">
        <v>2009</v>
      </c>
      <c r="BX241" s="40" t="s">
        <v>704</v>
      </c>
      <c r="BY241" s="40" t="s">
        <v>684</v>
      </c>
      <c r="BZ241" s="44">
        <v>7</v>
      </c>
      <c r="CA241" s="44">
        <v>2</v>
      </c>
      <c r="CB241" s="44">
        <v>5</v>
      </c>
      <c r="CC241" s="44">
        <v>12</v>
      </c>
      <c r="CD241" s="44">
        <v>2014</v>
      </c>
      <c r="CU241" s="40" t="s">
        <v>496</v>
      </c>
      <c r="CV241" s="40" t="s">
        <v>473</v>
      </c>
      <c r="CW241" s="44">
        <v>0.16666666666666666</v>
      </c>
      <c r="CX241" s="44">
        <v>0.25</v>
      </c>
      <c r="CY241" s="44">
        <v>12</v>
      </c>
      <c r="CZ241" s="44">
        <v>2009</v>
      </c>
      <c r="DB241" s="40" t="s">
        <v>495</v>
      </c>
      <c r="DC241" s="40" t="s">
        <v>474</v>
      </c>
      <c r="DD241" s="44">
        <v>2</v>
      </c>
      <c r="DE241" s="44">
        <v>8</v>
      </c>
      <c r="DF241" s="44">
        <v>12</v>
      </c>
      <c r="DG241" s="44">
        <v>2009</v>
      </c>
      <c r="DU241" s="40" t="s">
        <v>1232</v>
      </c>
      <c r="DV241" s="40" t="s">
        <v>792</v>
      </c>
      <c r="DW241" s="44">
        <v>0.11764705882352941</v>
      </c>
      <c r="DX241" s="44">
        <v>0.47058823529411764</v>
      </c>
      <c r="DY241" s="44">
        <v>17</v>
      </c>
      <c r="DZ241" s="44">
        <v>2020</v>
      </c>
      <c r="EB241" s="40" t="s">
        <v>1014</v>
      </c>
      <c r="EC241" s="40" t="s">
        <v>999</v>
      </c>
      <c r="ED241" s="44">
        <v>2</v>
      </c>
      <c r="EE241" s="44"/>
      <c r="EF241" s="44">
        <v>14</v>
      </c>
      <c r="EG241" s="44">
        <v>1997</v>
      </c>
      <c r="EU241" s="40" t="s">
        <v>980</v>
      </c>
      <c r="EV241" s="40" t="s">
        <v>919</v>
      </c>
      <c r="EW241" s="44">
        <v>0</v>
      </c>
      <c r="EX241" s="44">
        <v>0</v>
      </c>
      <c r="EY241" s="44">
        <v>13</v>
      </c>
      <c r="EZ241" s="44">
        <v>1998</v>
      </c>
      <c r="FB241" s="40" t="s">
        <v>981</v>
      </c>
      <c r="FC241" s="40" t="s">
        <v>963</v>
      </c>
      <c r="FD241" s="44"/>
      <c r="FE241" s="44"/>
      <c r="FF241" s="44">
        <v>24</v>
      </c>
      <c r="FG241" s="44">
        <v>1998</v>
      </c>
      <c r="FU241" s="274" t="s">
        <v>1014</v>
      </c>
      <c r="FV241" s="274" t="s">
        <v>999</v>
      </c>
      <c r="FW241" s="294" t="e">
        <v>#DIV/0!</v>
      </c>
      <c r="FX241" s="281">
        <v>0</v>
      </c>
      <c r="FY241" s="281">
        <v>0</v>
      </c>
      <c r="FZ241" s="281">
        <v>14</v>
      </c>
      <c r="GA241" s="281">
        <v>1997</v>
      </c>
      <c r="GB241" s="281"/>
      <c r="GC241" s="282"/>
      <c r="IR241" s="40" t="s">
        <v>804</v>
      </c>
      <c r="IS241" s="40" t="s">
        <v>753</v>
      </c>
      <c r="IT241" s="44">
        <v>0.25</v>
      </c>
      <c r="IU241" s="44">
        <v>0.29411764705882354</v>
      </c>
      <c r="IV241" s="44">
        <v>1.1764705882352942</v>
      </c>
      <c r="IW241" s="44">
        <v>17</v>
      </c>
      <c r="IX241" s="44">
        <v>2019</v>
      </c>
      <c r="IY241" s="44">
        <v>5</v>
      </c>
      <c r="IZ241" s="44">
        <v>20</v>
      </c>
      <c r="JL241" s="40" t="s">
        <v>1189</v>
      </c>
      <c r="JM241" s="40" t="s">
        <v>1095</v>
      </c>
      <c r="JN241" s="44">
        <v>0.75</v>
      </c>
      <c r="JO241" s="44">
        <v>0.5</v>
      </c>
      <c r="JP241" s="44">
        <v>0.66666666666666663</v>
      </c>
      <c r="JQ241" s="44">
        <v>1991</v>
      </c>
      <c r="JR241" s="44">
        <v>12</v>
      </c>
      <c r="JS241" s="44">
        <v>6</v>
      </c>
      <c r="JT241" s="44">
        <v>8</v>
      </c>
    </row>
    <row r="242" spans="1:280" ht="15">
      <c r="A242" s="74" t="s">
        <v>1045</v>
      </c>
      <c r="B242" s="74">
        <v>1995</v>
      </c>
      <c r="C242" s="74">
        <v>1997</v>
      </c>
      <c r="D242" s="89" t="str">
        <f t="shared" si="54"/>
        <v>Brandon Ellis, 1997</v>
      </c>
      <c r="E242" s="89" t="str">
        <f t="shared" si="55"/>
        <v>Brandon Ellis, 1997-1995</v>
      </c>
      <c r="F242" s="74">
        <v>2</v>
      </c>
      <c r="G242" s="74"/>
      <c r="H242" s="74"/>
      <c r="I242" s="75" t="e">
        <f t="shared" si="60"/>
        <v>#DIV/0!</v>
      </c>
      <c r="J242" s="74"/>
      <c r="K242" s="74"/>
      <c r="L242" s="75" t="e">
        <f t="shared" si="61"/>
        <v>#DIV/0!</v>
      </c>
      <c r="M242" s="74"/>
      <c r="N242" s="74"/>
      <c r="O242" s="75" t="e">
        <f t="shared" si="62"/>
        <v>#DIV/0!</v>
      </c>
      <c r="P242" s="74"/>
      <c r="Q242" s="74"/>
      <c r="R242" s="74"/>
      <c r="S242" s="74"/>
      <c r="T242" s="74"/>
      <c r="U242" s="74"/>
      <c r="V242" s="74"/>
      <c r="W242" s="74"/>
      <c r="X242" s="74"/>
      <c r="Y242" s="76">
        <f t="shared" si="63"/>
        <v>0</v>
      </c>
      <c r="Z242" s="76">
        <f t="shared" si="64"/>
        <v>0</v>
      </c>
      <c r="AA242" s="76">
        <f t="shared" si="65"/>
        <v>0</v>
      </c>
      <c r="AB242" s="76">
        <f t="shared" si="66"/>
        <v>0</v>
      </c>
      <c r="AC242" s="76">
        <f t="shared" si="67"/>
        <v>0</v>
      </c>
      <c r="AD242" s="76">
        <f t="shared" si="68"/>
        <v>0</v>
      </c>
      <c r="AE242" s="76">
        <f t="shared" si="69"/>
        <v>0</v>
      </c>
      <c r="AF242" s="76">
        <f t="shared" si="70"/>
        <v>0</v>
      </c>
      <c r="AG242" s="76">
        <f t="shared" si="71"/>
        <v>0</v>
      </c>
      <c r="AH242" s="69">
        <f t="shared" si="56"/>
        <v>0</v>
      </c>
      <c r="AI242" s="69">
        <f t="shared" si="57"/>
        <v>0</v>
      </c>
      <c r="AJ242" s="70">
        <f t="shared" si="58"/>
        <v>0</v>
      </c>
      <c r="AK242" s="69">
        <f t="shared" si="59"/>
        <v>0</v>
      </c>
      <c r="AM242" s="40" t="s">
        <v>1349</v>
      </c>
      <c r="AN242" s="40" t="s">
        <v>1350</v>
      </c>
      <c r="AO242" s="61">
        <v>0.77777777777777779</v>
      </c>
      <c r="AP242" s="62">
        <v>0.29411764705882354</v>
      </c>
      <c r="AQ242" s="62">
        <v>0.5</v>
      </c>
      <c r="AR242" s="44">
        <v>18</v>
      </c>
      <c r="AS242" s="44">
        <v>2023</v>
      </c>
      <c r="AU242" s="40" t="s">
        <v>743</v>
      </c>
      <c r="AV242" s="40" t="s">
        <v>539</v>
      </c>
      <c r="AW242" s="44">
        <v>12</v>
      </c>
      <c r="AX242" s="44">
        <v>0.4</v>
      </c>
      <c r="AY242" s="44">
        <v>0</v>
      </c>
      <c r="AZ242" s="44">
        <v>19</v>
      </c>
      <c r="BA242" s="44">
        <v>2018</v>
      </c>
      <c r="BP242" s="40" t="s">
        <v>542</v>
      </c>
      <c r="BQ242" s="40" t="s">
        <v>543</v>
      </c>
      <c r="BR242" s="44">
        <v>0.5</v>
      </c>
      <c r="BS242" s="44">
        <v>0.4</v>
      </c>
      <c r="BT242" s="44">
        <v>0.1</v>
      </c>
      <c r="BU242" s="44">
        <v>10</v>
      </c>
      <c r="BV242" s="44">
        <v>2017</v>
      </c>
      <c r="BX242" s="40" t="s">
        <v>1356</v>
      </c>
      <c r="BY242" s="40" t="s">
        <v>1357</v>
      </c>
      <c r="BZ242" s="44">
        <v>7</v>
      </c>
      <c r="CA242" s="44">
        <v>2</v>
      </c>
      <c r="CB242" s="44">
        <v>5</v>
      </c>
      <c r="CC242" s="44">
        <v>12</v>
      </c>
      <c r="CD242" s="44">
        <v>2023</v>
      </c>
      <c r="CU242" s="40" t="s">
        <v>1356</v>
      </c>
      <c r="CV242" s="40" t="s">
        <v>1357</v>
      </c>
      <c r="CW242" s="44">
        <v>0.16666666666666666</v>
      </c>
      <c r="CX242" s="44">
        <v>8.3333333333333329E-2</v>
      </c>
      <c r="CY242" s="44">
        <v>12</v>
      </c>
      <c r="CZ242" s="44">
        <v>2023</v>
      </c>
      <c r="DB242" s="40" t="s">
        <v>535</v>
      </c>
      <c r="DC242" s="40" t="s">
        <v>536</v>
      </c>
      <c r="DD242" s="44">
        <v>2</v>
      </c>
      <c r="DE242" s="44">
        <v>3</v>
      </c>
      <c r="DF242" s="44">
        <v>13</v>
      </c>
      <c r="DG242" s="44">
        <v>2017</v>
      </c>
      <c r="DU242" s="40" t="s">
        <v>369</v>
      </c>
      <c r="DV242" s="40" t="s">
        <v>325</v>
      </c>
      <c r="DW242" s="44">
        <v>0.11764705882352941</v>
      </c>
      <c r="DX242" s="44">
        <v>0.94117647058823528</v>
      </c>
      <c r="DY242" s="44">
        <v>17</v>
      </c>
      <c r="DZ242" s="44">
        <v>2010</v>
      </c>
      <c r="EB242" s="40" t="s">
        <v>743</v>
      </c>
      <c r="EC242" s="40" t="s">
        <v>539</v>
      </c>
      <c r="ED242" s="44">
        <v>2</v>
      </c>
      <c r="EE242" s="44">
        <v>23</v>
      </c>
      <c r="EF242" s="44">
        <v>19</v>
      </c>
      <c r="EG242" s="44">
        <v>2018</v>
      </c>
      <c r="EU242" s="40" t="s">
        <v>1198</v>
      </c>
      <c r="EV242" s="40" t="s">
        <v>1178</v>
      </c>
      <c r="EW242" s="44">
        <v>0</v>
      </c>
      <c r="EX242" s="44">
        <v>0</v>
      </c>
      <c r="EY242" s="44">
        <v>18</v>
      </c>
      <c r="EZ242" s="44">
        <v>1990</v>
      </c>
      <c r="FB242" s="40" t="s">
        <v>1198</v>
      </c>
      <c r="FC242" s="40" t="s">
        <v>1178</v>
      </c>
      <c r="FD242" s="44"/>
      <c r="FE242" s="44"/>
      <c r="FF242" s="44">
        <v>18</v>
      </c>
      <c r="FG242" s="44">
        <v>1990</v>
      </c>
      <c r="FU242" s="274" t="s">
        <v>980</v>
      </c>
      <c r="FV242" s="274" t="s">
        <v>919</v>
      </c>
      <c r="FW242" s="294" t="e">
        <v>#DIV/0!</v>
      </c>
      <c r="FX242" s="281">
        <v>0</v>
      </c>
      <c r="FY242" s="281">
        <v>0</v>
      </c>
      <c r="FZ242" s="281">
        <v>13</v>
      </c>
      <c r="GA242" s="281">
        <v>1998</v>
      </c>
      <c r="GB242" s="281"/>
      <c r="GC242" s="282"/>
      <c r="IR242" s="40" t="s">
        <v>496</v>
      </c>
      <c r="IS242" s="40" t="s">
        <v>473</v>
      </c>
      <c r="IT242" s="44">
        <v>0.25</v>
      </c>
      <c r="IU242" s="44">
        <v>8.3333333333333329E-2</v>
      </c>
      <c r="IV242" s="44">
        <v>0.33333333333333331</v>
      </c>
      <c r="IW242" s="44">
        <v>12</v>
      </c>
      <c r="IX242" s="44">
        <v>2009</v>
      </c>
      <c r="IY242" s="44">
        <v>1</v>
      </c>
      <c r="IZ242" s="44">
        <v>4</v>
      </c>
      <c r="JL242" s="40" t="s">
        <v>1197</v>
      </c>
      <c r="JM242" s="40" t="s">
        <v>1153</v>
      </c>
      <c r="JN242" s="44" t="e">
        <v>#DIV/0!</v>
      </c>
      <c r="JO242" s="44">
        <v>0</v>
      </c>
      <c r="JP242" s="44">
        <v>0</v>
      </c>
      <c r="JQ242" s="44">
        <v>1990</v>
      </c>
      <c r="JR242" s="44">
        <v>18</v>
      </c>
      <c r="JS242" s="44"/>
      <c r="JT242" s="44"/>
    </row>
    <row r="243" spans="1:280" ht="15">
      <c r="A243" s="74" t="s">
        <v>1020</v>
      </c>
      <c r="B243" s="74">
        <v>1995</v>
      </c>
      <c r="C243" s="74">
        <v>1996</v>
      </c>
      <c r="D243" s="89" t="str">
        <f t="shared" si="54"/>
        <v>Cody Barritt, 1996</v>
      </c>
      <c r="E243" s="89" t="str">
        <f t="shared" si="55"/>
        <v>Cody Barritt, 1996-1995</v>
      </c>
      <c r="F243" s="74">
        <v>22</v>
      </c>
      <c r="G243" s="74">
        <v>8</v>
      </c>
      <c r="H243" s="74">
        <v>27</v>
      </c>
      <c r="I243" s="75">
        <f t="shared" si="60"/>
        <v>0.29629629629629628</v>
      </c>
      <c r="J243" s="74">
        <v>46</v>
      </c>
      <c r="K243" s="74">
        <v>108</v>
      </c>
      <c r="L243" s="75">
        <f t="shared" si="61"/>
        <v>0.42592592592592593</v>
      </c>
      <c r="M243" s="74">
        <v>35</v>
      </c>
      <c r="N243" s="74">
        <v>65</v>
      </c>
      <c r="O243" s="75">
        <f t="shared" si="62"/>
        <v>0.53846153846153844</v>
      </c>
      <c r="P243" s="74">
        <v>151</v>
      </c>
      <c r="Q243" s="74">
        <v>15</v>
      </c>
      <c r="R243" s="74">
        <v>57</v>
      </c>
      <c r="S243" s="74">
        <v>72</v>
      </c>
      <c r="T243" s="74">
        <v>92</v>
      </c>
      <c r="U243" s="74">
        <v>48</v>
      </c>
      <c r="V243" s="74"/>
      <c r="W243" s="74">
        <v>86</v>
      </c>
      <c r="X243" s="74"/>
      <c r="Y243" s="76">
        <f t="shared" si="63"/>
        <v>6.8636363636363633</v>
      </c>
      <c r="Z243" s="76">
        <f t="shared" si="64"/>
        <v>0.68181818181818177</v>
      </c>
      <c r="AA243" s="76">
        <f t="shared" si="65"/>
        <v>2.5909090909090908</v>
      </c>
      <c r="AB243" s="76">
        <f t="shared" si="66"/>
        <v>3.2727272727272729</v>
      </c>
      <c r="AC243" s="76">
        <f t="shared" si="67"/>
        <v>4.1818181818181817</v>
      </c>
      <c r="AD243" s="76">
        <f t="shared" si="68"/>
        <v>2.1818181818181817</v>
      </c>
      <c r="AE243" s="76">
        <f t="shared" si="69"/>
        <v>0</v>
      </c>
      <c r="AF243" s="76">
        <f t="shared" si="70"/>
        <v>3.9090909090909092</v>
      </c>
      <c r="AG243" s="76">
        <f t="shared" si="71"/>
        <v>0</v>
      </c>
      <c r="AH243" s="69">
        <f t="shared" si="56"/>
        <v>1.2272727272727273</v>
      </c>
      <c r="AI243" s="69">
        <f t="shared" si="57"/>
        <v>2.9545454545454546</v>
      </c>
      <c r="AJ243" s="70">
        <f t="shared" si="58"/>
        <v>0.4</v>
      </c>
      <c r="AK243" s="69">
        <f t="shared" si="59"/>
        <v>6.1363636363636367</v>
      </c>
      <c r="AM243" s="40" t="s">
        <v>1068</v>
      </c>
      <c r="AN243" s="40" t="s">
        <v>998</v>
      </c>
      <c r="AO243" s="61">
        <v>0.76923076923076927</v>
      </c>
      <c r="AP243" s="62">
        <v>0.27272727272727271</v>
      </c>
      <c r="AQ243" s="62">
        <v>0.4</v>
      </c>
      <c r="AR243" s="44">
        <v>13</v>
      </c>
      <c r="AS243" s="44">
        <v>1995</v>
      </c>
      <c r="AU243" s="40" t="s">
        <v>1015</v>
      </c>
      <c r="AV243" s="40" t="s">
        <v>937</v>
      </c>
      <c r="AW243" s="44">
        <v>12</v>
      </c>
      <c r="AX243" s="44">
        <v>0.44444444444444442</v>
      </c>
      <c r="AY243" s="44">
        <v>0.25</v>
      </c>
      <c r="AZ243" s="44">
        <v>11</v>
      </c>
      <c r="BA243" s="44">
        <v>1997</v>
      </c>
      <c r="BP243" s="40" t="s">
        <v>261</v>
      </c>
      <c r="BQ243" s="40" t="s">
        <v>900</v>
      </c>
      <c r="BR243" s="44">
        <v>0.46666666666666667</v>
      </c>
      <c r="BS243" s="44">
        <v>0.2</v>
      </c>
      <c r="BT243" s="44">
        <v>0.26666666666666666</v>
      </c>
      <c r="BU243" s="44">
        <v>15</v>
      </c>
      <c r="BV243" s="44">
        <v>2016</v>
      </c>
      <c r="BX243" s="40" t="s">
        <v>1137</v>
      </c>
      <c r="BY243" s="40" t="s">
        <v>1128</v>
      </c>
      <c r="BZ243" s="44">
        <v>7</v>
      </c>
      <c r="CA243" s="44">
        <v>4</v>
      </c>
      <c r="CB243" s="44">
        <v>3</v>
      </c>
      <c r="CC243" s="44">
        <v>13</v>
      </c>
      <c r="CD243" s="44">
        <v>1993</v>
      </c>
      <c r="CU243" s="40" t="s">
        <v>495</v>
      </c>
      <c r="CV243" s="40" t="s">
        <v>474</v>
      </c>
      <c r="CW243" s="44">
        <v>0.16666666666666666</v>
      </c>
      <c r="CX243" s="44">
        <v>0.66666666666666663</v>
      </c>
      <c r="CY243" s="44">
        <v>12</v>
      </c>
      <c r="CZ243" s="44">
        <v>2009</v>
      </c>
      <c r="DB243" s="40" t="s">
        <v>1137</v>
      </c>
      <c r="DC243" s="40" t="s">
        <v>1128</v>
      </c>
      <c r="DD243" s="44">
        <v>2</v>
      </c>
      <c r="DE243" s="44">
        <v>1</v>
      </c>
      <c r="DF243" s="44">
        <v>13</v>
      </c>
      <c r="DG243" s="44">
        <v>1993</v>
      </c>
      <c r="DU243" s="40" t="s">
        <v>1347</v>
      </c>
      <c r="DV243" s="40" t="s">
        <v>1348</v>
      </c>
      <c r="DW243" s="44">
        <v>0.1111111111111111</v>
      </c>
      <c r="DX243" s="44">
        <v>0</v>
      </c>
      <c r="DY243" s="44">
        <v>18</v>
      </c>
      <c r="DZ243" s="44">
        <v>2023</v>
      </c>
      <c r="EB243" s="40" t="s">
        <v>538</v>
      </c>
      <c r="EC243" s="40" t="s">
        <v>539</v>
      </c>
      <c r="ED243" s="44">
        <v>2</v>
      </c>
      <c r="EE243" s="44">
        <v>17</v>
      </c>
      <c r="EF243" s="44">
        <v>15</v>
      </c>
      <c r="EG243" s="44">
        <v>2017</v>
      </c>
      <c r="EU243" s="40" t="s">
        <v>974</v>
      </c>
      <c r="EV243" s="40" t="s">
        <v>923</v>
      </c>
      <c r="EW243" s="44">
        <v>0</v>
      </c>
      <c r="EX243" s="44">
        <v>0</v>
      </c>
      <c r="EY243" s="44">
        <v>12</v>
      </c>
      <c r="EZ243" s="44">
        <v>1998</v>
      </c>
      <c r="FB243" s="40" t="s">
        <v>971</v>
      </c>
      <c r="FC243" s="40" t="s">
        <v>943</v>
      </c>
      <c r="FD243" s="44"/>
      <c r="FE243" s="44"/>
      <c r="FF243" s="44">
        <v>24</v>
      </c>
      <c r="FG243" s="44">
        <v>1998</v>
      </c>
      <c r="FU243" s="274" t="s">
        <v>498</v>
      </c>
      <c r="FV243" s="274" t="s">
        <v>472</v>
      </c>
      <c r="FW243" s="294" t="e">
        <v>#DIV/0!</v>
      </c>
      <c r="FX243" s="281">
        <v>0</v>
      </c>
      <c r="FY243" s="281">
        <v>0</v>
      </c>
      <c r="FZ243" s="281">
        <v>27</v>
      </c>
      <c r="GA243" s="281">
        <v>2006</v>
      </c>
      <c r="GB243" s="281"/>
      <c r="GC243" s="282"/>
      <c r="IR243" s="40" t="s">
        <v>931</v>
      </c>
      <c r="IS243" s="40" t="s">
        <v>333</v>
      </c>
      <c r="IT243" s="44">
        <v>0.25</v>
      </c>
      <c r="IU243" s="44">
        <v>3.3333333333333333E-2</v>
      </c>
      <c r="IV243" s="44">
        <v>0.13333333333333333</v>
      </c>
      <c r="IW243" s="44">
        <v>30</v>
      </c>
      <c r="IX243" s="44">
        <v>2012</v>
      </c>
      <c r="IY243" s="44">
        <v>1</v>
      </c>
      <c r="IZ243" s="44">
        <v>4</v>
      </c>
      <c r="JL243" s="40" t="s">
        <v>1196</v>
      </c>
      <c r="JM243" s="40" t="s">
        <v>1155</v>
      </c>
      <c r="JN243" s="44" t="e">
        <v>#DIV/0!</v>
      </c>
      <c r="JO243" s="44">
        <v>0</v>
      </c>
      <c r="JP243" s="44">
        <v>0</v>
      </c>
      <c r="JQ243" s="44">
        <v>1990</v>
      </c>
      <c r="JR243" s="44">
        <v>18</v>
      </c>
      <c r="JS243" s="44"/>
      <c r="JT243" s="44"/>
    </row>
    <row r="244" spans="1:280" ht="15">
      <c r="A244" s="74" t="s">
        <v>1046</v>
      </c>
      <c r="B244" s="74">
        <v>1995</v>
      </c>
      <c r="C244" s="74">
        <v>1997</v>
      </c>
      <c r="D244" s="89" t="str">
        <f t="shared" si="54"/>
        <v>Toby Canfield, 1997</v>
      </c>
      <c r="E244" s="89" t="str">
        <f t="shared" si="55"/>
        <v>Toby Canfield, 1997-1995</v>
      </c>
      <c r="F244" s="74">
        <v>21</v>
      </c>
      <c r="G244" s="74">
        <v>12</v>
      </c>
      <c r="H244" s="74">
        <v>47</v>
      </c>
      <c r="I244" s="75">
        <f t="shared" si="60"/>
        <v>0.25531914893617019</v>
      </c>
      <c r="J244" s="74">
        <v>63</v>
      </c>
      <c r="K244" s="74">
        <v>150</v>
      </c>
      <c r="L244" s="75">
        <f t="shared" si="61"/>
        <v>0.42</v>
      </c>
      <c r="M244" s="74">
        <v>29</v>
      </c>
      <c r="N244" s="74">
        <v>73</v>
      </c>
      <c r="O244" s="75">
        <f t="shared" si="62"/>
        <v>0.39726027397260272</v>
      </c>
      <c r="P244" s="74">
        <v>191</v>
      </c>
      <c r="Q244" s="74">
        <v>59</v>
      </c>
      <c r="R244" s="74">
        <v>61</v>
      </c>
      <c r="S244" s="74">
        <v>120</v>
      </c>
      <c r="T244" s="74">
        <v>23</v>
      </c>
      <c r="U244" s="74">
        <v>29</v>
      </c>
      <c r="V244" s="74"/>
      <c r="W244" s="74">
        <v>54</v>
      </c>
      <c r="X244" s="74"/>
      <c r="Y244" s="76">
        <f t="shared" si="63"/>
        <v>9.0952380952380949</v>
      </c>
      <c r="Z244" s="76">
        <f t="shared" si="64"/>
        <v>2.8095238095238093</v>
      </c>
      <c r="AA244" s="76">
        <f t="shared" si="65"/>
        <v>2.9047619047619047</v>
      </c>
      <c r="AB244" s="76">
        <f t="shared" si="66"/>
        <v>5.7142857142857144</v>
      </c>
      <c r="AC244" s="76">
        <f t="shared" si="67"/>
        <v>1.0952380952380953</v>
      </c>
      <c r="AD244" s="76">
        <f t="shared" si="68"/>
        <v>1.3809523809523809</v>
      </c>
      <c r="AE244" s="76">
        <f t="shared" si="69"/>
        <v>0</v>
      </c>
      <c r="AF244" s="76">
        <f t="shared" si="70"/>
        <v>2.5714285714285716</v>
      </c>
      <c r="AG244" s="76">
        <f t="shared" si="71"/>
        <v>0</v>
      </c>
      <c r="AH244" s="69">
        <f t="shared" si="56"/>
        <v>2.2380952380952381</v>
      </c>
      <c r="AI244" s="69">
        <f t="shared" si="57"/>
        <v>3.4761904761904763</v>
      </c>
      <c r="AJ244" s="70">
        <f t="shared" si="58"/>
        <v>0.38071065989847713</v>
      </c>
      <c r="AK244" s="69">
        <f t="shared" si="59"/>
        <v>9.3809523809523814</v>
      </c>
      <c r="AM244" s="40" t="s">
        <v>685</v>
      </c>
      <c r="AN244" s="40" t="s">
        <v>684</v>
      </c>
      <c r="AO244" s="61">
        <v>0.76923076923076927</v>
      </c>
      <c r="AP244" s="62">
        <v>0.23076923076923078</v>
      </c>
      <c r="AQ244" s="62">
        <v>0.3</v>
      </c>
      <c r="AR244" s="44">
        <v>13</v>
      </c>
      <c r="AS244" s="44">
        <v>2015</v>
      </c>
      <c r="AU244" s="40" t="s">
        <v>478</v>
      </c>
      <c r="AV244" s="40" t="s">
        <v>468</v>
      </c>
      <c r="AW244" s="44">
        <v>12</v>
      </c>
      <c r="AX244" s="44">
        <v>0.17241379310344829</v>
      </c>
      <c r="AY244" s="44">
        <v>0.15384615384615385</v>
      </c>
      <c r="AZ244" s="44">
        <v>24</v>
      </c>
      <c r="BA244" s="44">
        <v>2008</v>
      </c>
      <c r="BP244" s="40" t="s">
        <v>978</v>
      </c>
      <c r="BQ244" s="40" t="s">
        <v>967</v>
      </c>
      <c r="BR244" s="44">
        <v>0.45454545454545453</v>
      </c>
      <c r="BS244" s="44">
        <v>0.45454545454545453</v>
      </c>
      <c r="BT244" s="44">
        <v>0</v>
      </c>
      <c r="BU244" s="44">
        <v>11</v>
      </c>
      <c r="BV244" s="44">
        <v>1998</v>
      </c>
      <c r="BX244" s="40" t="s">
        <v>261</v>
      </c>
      <c r="BY244" s="40" t="s">
        <v>900</v>
      </c>
      <c r="BZ244" s="44">
        <v>7</v>
      </c>
      <c r="CA244" s="44">
        <v>3</v>
      </c>
      <c r="CB244" s="44">
        <v>4</v>
      </c>
      <c r="CC244" s="44">
        <v>15</v>
      </c>
      <c r="CD244" s="44">
        <v>2016</v>
      </c>
      <c r="CU244" s="40" t="s">
        <v>488</v>
      </c>
      <c r="CV244" s="40" t="s">
        <v>456</v>
      </c>
      <c r="CW244" s="44">
        <v>0.16666666666666666</v>
      </c>
      <c r="CX244" s="44">
        <v>1.3333333333333333</v>
      </c>
      <c r="CY244" s="44">
        <v>12</v>
      </c>
      <c r="CZ244" s="44">
        <v>2007</v>
      </c>
      <c r="DB244" s="40" t="s">
        <v>716</v>
      </c>
      <c r="DC244" s="40" t="s">
        <v>330</v>
      </c>
      <c r="DD244" s="44">
        <v>2</v>
      </c>
      <c r="DE244" s="44">
        <v>17</v>
      </c>
      <c r="DF244" s="44">
        <v>10</v>
      </c>
      <c r="DG244" s="44">
        <v>2010</v>
      </c>
      <c r="DU244" s="40" t="s">
        <v>805</v>
      </c>
      <c r="DV244" s="40" t="s">
        <v>690</v>
      </c>
      <c r="DW244" s="44">
        <v>0.1111111111111111</v>
      </c>
      <c r="DX244" s="44">
        <v>0.3888888888888889</v>
      </c>
      <c r="DY244" s="44">
        <v>18</v>
      </c>
      <c r="DZ244" s="44">
        <v>2019</v>
      </c>
      <c r="EB244" s="40" t="s">
        <v>1106</v>
      </c>
      <c r="EC244" s="40" t="s">
        <v>1029</v>
      </c>
      <c r="ED244" s="44">
        <v>2</v>
      </c>
      <c r="EE244" s="44"/>
      <c r="EF244" s="44">
        <v>11</v>
      </c>
      <c r="EG244" s="44">
        <v>1994</v>
      </c>
      <c r="EU244" s="40" t="s">
        <v>1199</v>
      </c>
      <c r="EV244" s="40" t="s">
        <v>1179</v>
      </c>
      <c r="EW244" s="44">
        <v>0</v>
      </c>
      <c r="EX244" s="44">
        <v>0</v>
      </c>
      <c r="EY244" s="44">
        <v>18</v>
      </c>
      <c r="EZ244" s="44">
        <v>1990</v>
      </c>
      <c r="FB244" s="40" t="s">
        <v>1199</v>
      </c>
      <c r="FC244" s="40" t="s">
        <v>1179</v>
      </c>
      <c r="FD244" s="44"/>
      <c r="FE244" s="44"/>
      <c r="FF244" s="44">
        <v>18</v>
      </c>
      <c r="FG244" s="44">
        <v>1990</v>
      </c>
      <c r="FU244" s="274" t="s">
        <v>494</v>
      </c>
      <c r="FV244" s="274" t="s">
        <v>465</v>
      </c>
      <c r="FW244" s="294" t="e">
        <v>#DIV/0!</v>
      </c>
      <c r="FX244" s="281">
        <v>0</v>
      </c>
      <c r="FY244" s="281">
        <v>0</v>
      </c>
      <c r="FZ244" s="281">
        <v>19</v>
      </c>
      <c r="GA244" s="281">
        <v>2009</v>
      </c>
      <c r="GB244" s="281"/>
      <c r="GC244" s="282"/>
      <c r="IR244" s="40" t="s">
        <v>1165</v>
      </c>
      <c r="IS244" s="40" t="s">
        <v>1098</v>
      </c>
      <c r="IT244" s="44">
        <v>0.25</v>
      </c>
      <c r="IU244" s="44">
        <v>0.1</v>
      </c>
      <c r="IV244" s="44">
        <v>0.4</v>
      </c>
      <c r="IW244" s="44">
        <v>10</v>
      </c>
      <c r="IX244" s="44">
        <v>1992</v>
      </c>
      <c r="IY244" s="44">
        <v>1</v>
      </c>
      <c r="IZ244" s="44">
        <v>4</v>
      </c>
      <c r="JL244" s="40" t="s">
        <v>1198</v>
      </c>
      <c r="JM244" s="40" t="s">
        <v>1178</v>
      </c>
      <c r="JN244" s="44" t="e">
        <v>#DIV/0!</v>
      </c>
      <c r="JO244" s="44">
        <v>0</v>
      </c>
      <c r="JP244" s="44">
        <v>0</v>
      </c>
      <c r="JQ244" s="44">
        <v>1990</v>
      </c>
      <c r="JR244" s="44">
        <v>18</v>
      </c>
      <c r="JS244" s="44"/>
      <c r="JT244" s="44"/>
    </row>
    <row r="245" spans="1:280" ht="15">
      <c r="A245" s="74" t="s">
        <v>1047</v>
      </c>
      <c r="B245" s="74">
        <v>1995</v>
      </c>
      <c r="C245" s="74">
        <v>1998</v>
      </c>
      <c r="D245" s="89" t="str">
        <f t="shared" si="54"/>
        <v>Shawn Knipp, 1998</v>
      </c>
      <c r="E245" s="89" t="str">
        <f t="shared" si="55"/>
        <v>Shawn Knipp, 1998-1995</v>
      </c>
      <c r="F245" s="74">
        <v>17</v>
      </c>
      <c r="G245" s="74">
        <v>3</v>
      </c>
      <c r="H245" s="74">
        <v>8</v>
      </c>
      <c r="I245" s="75">
        <f t="shared" si="60"/>
        <v>0.375</v>
      </c>
      <c r="J245" s="74">
        <v>20</v>
      </c>
      <c r="K245" s="74">
        <v>49</v>
      </c>
      <c r="L245" s="75">
        <f t="shared" si="61"/>
        <v>0.40816326530612246</v>
      </c>
      <c r="M245" s="74">
        <v>11</v>
      </c>
      <c r="N245" s="74">
        <v>18</v>
      </c>
      <c r="O245" s="75">
        <f t="shared" si="62"/>
        <v>0.61111111111111116</v>
      </c>
      <c r="P245" s="74">
        <v>60</v>
      </c>
      <c r="Q245" s="74">
        <v>20</v>
      </c>
      <c r="R245" s="74">
        <v>36</v>
      </c>
      <c r="S245" s="74">
        <v>56</v>
      </c>
      <c r="T245" s="74">
        <v>25</v>
      </c>
      <c r="U245" s="74">
        <v>19</v>
      </c>
      <c r="V245" s="74"/>
      <c r="W245" s="74">
        <v>23</v>
      </c>
      <c r="X245" s="74"/>
      <c r="Y245" s="76">
        <f t="shared" si="63"/>
        <v>3.5294117647058822</v>
      </c>
      <c r="Z245" s="76">
        <f t="shared" si="64"/>
        <v>1.1764705882352942</v>
      </c>
      <c r="AA245" s="76">
        <f t="shared" si="65"/>
        <v>2.1176470588235294</v>
      </c>
      <c r="AB245" s="76">
        <f t="shared" si="66"/>
        <v>3.2941176470588234</v>
      </c>
      <c r="AC245" s="76">
        <f t="shared" si="67"/>
        <v>1.4705882352941178</v>
      </c>
      <c r="AD245" s="76">
        <f t="shared" si="68"/>
        <v>1.1176470588235294</v>
      </c>
      <c r="AE245" s="76">
        <f t="shared" si="69"/>
        <v>0</v>
      </c>
      <c r="AF245" s="76">
        <f t="shared" si="70"/>
        <v>1.3529411764705883</v>
      </c>
      <c r="AG245" s="76">
        <f t="shared" si="71"/>
        <v>0</v>
      </c>
      <c r="AH245" s="69">
        <f t="shared" si="56"/>
        <v>0.47058823529411764</v>
      </c>
      <c r="AI245" s="69">
        <f t="shared" si="57"/>
        <v>1.0588235294117647</v>
      </c>
      <c r="AJ245" s="70">
        <f t="shared" si="58"/>
        <v>0.40350877192982454</v>
      </c>
      <c r="AK245" s="69">
        <f t="shared" si="59"/>
        <v>3.3529411764705883</v>
      </c>
      <c r="AM245" s="40" t="s">
        <v>805</v>
      </c>
      <c r="AN245" s="40" t="s">
        <v>690</v>
      </c>
      <c r="AO245" s="61">
        <v>0.72222222222222221</v>
      </c>
      <c r="AP245" s="62">
        <v>0.33333333333333331</v>
      </c>
      <c r="AQ245" s="62" t="e">
        <v>#DIV/0!</v>
      </c>
      <c r="AR245" s="44">
        <v>18</v>
      </c>
      <c r="AS245" s="44">
        <v>2019</v>
      </c>
      <c r="AU245" s="40" t="s">
        <v>483</v>
      </c>
      <c r="AV245" s="40" t="s">
        <v>471</v>
      </c>
      <c r="AW245" s="44">
        <v>11</v>
      </c>
      <c r="AX245" s="44">
        <v>0.23529411764705882</v>
      </c>
      <c r="AY245" s="44">
        <v>0.75</v>
      </c>
      <c r="AZ245" s="44">
        <v>12</v>
      </c>
      <c r="BA245" s="44">
        <v>2011</v>
      </c>
      <c r="BP245" s="40" t="s">
        <v>755</v>
      </c>
      <c r="BQ245" s="40" t="s">
        <v>545</v>
      </c>
      <c r="BR245" s="44">
        <v>0.4375</v>
      </c>
      <c r="BS245" s="44">
        <v>0.1875</v>
      </c>
      <c r="BT245" s="44">
        <v>0.25</v>
      </c>
      <c r="BU245" s="44">
        <v>16</v>
      </c>
      <c r="BV245" s="44">
        <v>2018</v>
      </c>
      <c r="BX245" s="40" t="s">
        <v>1106</v>
      </c>
      <c r="BY245" s="40" t="s">
        <v>1029</v>
      </c>
      <c r="BZ245" s="44">
        <v>7</v>
      </c>
      <c r="CA245" s="44">
        <v>3</v>
      </c>
      <c r="CB245" s="44">
        <v>4</v>
      </c>
      <c r="CC245" s="44">
        <v>11</v>
      </c>
      <c r="CD245" s="44">
        <v>1994</v>
      </c>
      <c r="CU245" s="40" t="s">
        <v>1137</v>
      </c>
      <c r="CV245" s="40" t="s">
        <v>1128</v>
      </c>
      <c r="CW245" s="44">
        <v>0.15384615384615385</v>
      </c>
      <c r="CX245" s="44">
        <v>7.6923076923076927E-2</v>
      </c>
      <c r="CY245" s="44">
        <v>13</v>
      </c>
      <c r="CZ245" s="44">
        <v>1993</v>
      </c>
      <c r="DB245" s="40" t="s">
        <v>1106</v>
      </c>
      <c r="DC245" s="40" t="s">
        <v>1029</v>
      </c>
      <c r="DD245" s="44">
        <v>2</v>
      </c>
      <c r="DE245" s="44">
        <v>7</v>
      </c>
      <c r="DF245" s="44">
        <v>11</v>
      </c>
      <c r="DG245" s="44">
        <v>1994</v>
      </c>
      <c r="DU245" s="40" t="s">
        <v>743</v>
      </c>
      <c r="DV245" s="40" t="s">
        <v>539</v>
      </c>
      <c r="DW245" s="44">
        <v>0.10526315789473684</v>
      </c>
      <c r="DX245" s="44">
        <v>1.2105263157894737</v>
      </c>
      <c r="DY245" s="44">
        <v>19</v>
      </c>
      <c r="DZ245" s="44">
        <v>2018</v>
      </c>
      <c r="EB245" s="40" t="s">
        <v>369</v>
      </c>
      <c r="EC245" s="40" t="s">
        <v>325</v>
      </c>
      <c r="ED245" s="44">
        <v>2</v>
      </c>
      <c r="EE245" s="44">
        <v>16</v>
      </c>
      <c r="EF245" s="44">
        <v>17</v>
      </c>
      <c r="EG245" s="44">
        <v>2010</v>
      </c>
      <c r="EU245" s="40" t="s">
        <v>981</v>
      </c>
      <c r="EV245" s="40" t="s">
        <v>963</v>
      </c>
      <c r="EW245" s="44">
        <v>0</v>
      </c>
      <c r="EX245" s="44">
        <v>0</v>
      </c>
      <c r="EY245" s="44">
        <v>24</v>
      </c>
      <c r="EZ245" s="44">
        <v>1998</v>
      </c>
      <c r="FB245" s="40" t="s">
        <v>1013</v>
      </c>
      <c r="FC245" s="40" t="s">
        <v>998</v>
      </c>
      <c r="FD245" s="44"/>
      <c r="FE245" s="44"/>
      <c r="FF245" s="44">
        <v>15</v>
      </c>
      <c r="FG245" s="44">
        <v>1997</v>
      </c>
      <c r="FU245" s="274" t="s">
        <v>933</v>
      </c>
      <c r="FV245" s="274" t="s">
        <v>687</v>
      </c>
      <c r="FW245" s="294" t="e">
        <v>#DIV/0!</v>
      </c>
      <c r="FX245" s="281">
        <v>0</v>
      </c>
      <c r="FY245" s="281">
        <v>0</v>
      </c>
      <c r="FZ245" s="281">
        <v>30</v>
      </c>
      <c r="GA245" s="281">
        <v>2012</v>
      </c>
      <c r="GB245" s="281"/>
      <c r="GC245" s="282"/>
      <c r="IR245" s="40" t="s">
        <v>806</v>
      </c>
      <c r="IS245" s="40" t="s">
        <v>752</v>
      </c>
      <c r="IT245" s="44">
        <v>0.25</v>
      </c>
      <c r="IU245" s="44">
        <v>0.125</v>
      </c>
      <c r="IV245" s="44">
        <v>0.5</v>
      </c>
      <c r="IW245" s="44">
        <v>16</v>
      </c>
      <c r="IX245" s="44">
        <v>2019</v>
      </c>
      <c r="IY245" s="44">
        <v>2</v>
      </c>
      <c r="IZ245" s="44">
        <v>8</v>
      </c>
      <c r="JL245" s="40" t="s">
        <v>1192</v>
      </c>
      <c r="JM245" s="40" t="s">
        <v>1180</v>
      </c>
      <c r="JN245" s="44" t="e">
        <v>#DIV/0!</v>
      </c>
      <c r="JO245" s="44">
        <v>0</v>
      </c>
      <c r="JP245" s="44">
        <v>0</v>
      </c>
      <c r="JQ245" s="44">
        <v>1990</v>
      </c>
      <c r="JR245" s="44">
        <v>18</v>
      </c>
      <c r="JS245" s="44"/>
      <c r="JT245" s="44"/>
    </row>
    <row r="246" spans="1:280" ht="15">
      <c r="A246" s="74" t="s">
        <v>1048</v>
      </c>
      <c r="B246" s="74">
        <v>1995</v>
      </c>
      <c r="C246" s="74">
        <v>1996</v>
      </c>
      <c r="D246" s="89" t="str">
        <f t="shared" si="54"/>
        <v>Mitch Locke, 1996</v>
      </c>
      <c r="E246" s="89" t="str">
        <f t="shared" si="55"/>
        <v>Mitch Locke, 1996-1995</v>
      </c>
      <c r="F246" s="74">
        <v>22</v>
      </c>
      <c r="G246" s="74">
        <v>8</v>
      </c>
      <c r="H246" s="74">
        <v>26</v>
      </c>
      <c r="I246" s="75">
        <f t="shared" si="60"/>
        <v>0.30769230769230771</v>
      </c>
      <c r="J246" s="74">
        <v>83</v>
      </c>
      <c r="K246" s="74">
        <v>219</v>
      </c>
      <c r="L246" s="75">
        <f t="shared" si="61"/>
        <v>0.37899543378995432</v>
      </c>
      <c r="M246" s="74">
        <v>58</v>
      </c>
      <c r="N246" s="74">
        <v>120</v>
      </c>
      <c r="O246" s="75">
        <f t="shared" si="62"/>
        <v>0.48333333333333334</v>
      </c>
      <c r="P246" s="74">
        <v>248</v>
      </c>
      <c r="Q246" s="74">
        <v>54</v>
      </c>
      <c r="R246" s="74">
        <v>43</v>
      </c>
      <c r="S246" s="74">
        <v>97</v>
      </c>
      <c r="T246" s="74">
        <v>56</v>
      </c>
      <c r="U246" s="74">
        <v>35</v>
      </c>
      <c r="V246" s="74"/>
      <c r="W246" s="74">
        <v>69</v>
      </c>
      <c r="X246" s="74"/>
      <c r="Y246" s="76">
        <f t="shared" si="63"/>
        <v>11.272727272727273</v>
      </c>
      <c r="Z246" s="76">
        <f t="shared" si="64"/>
        <v>2.4545454545454546</v>
      </c>
      <c r="AA246" s="76">
        <f t="shared" si="65"/>
        <v>1.9545454545454546</v>
      </c>
      <c r="AB246" s="76">
        <f t="shared" si="66"/>
        <v>4.4090909090909092</v>
      </c>
      <c r="AC246" s="76">
        <f t="shared" si="67"/>
        <v>2.5454545454545454</v>
      </c>
      <c r="AD246" s="76">
        <f t="shared" si="68"/>
        <v>1.5909090909090908</v>
      </c>
      <c r="AE246" s="76">
        <f t="shared" si="69"/>
        <v>0</v>
      </c>
      <c r="AF246" s="76">
        <f t="shared" si="70"/>
        <v>3.1363636363636362</v>
      </c>
      <c r="AG246" s="76">
        <f t="shared" si="71"/>
        <v>0</v>
      </c>
      <c r="AH246" s="69">
        <f t="shared" si="56"/>
        <v>1.1818181818181819</v>
      </c>
      <c r="AI246" s="69">
        <f t="shared" si="57"/>
        <v>5.4545454545454541</v>
      </c>
      <c r="AJ246" s="70">
        <f t="shared" si="58"/>
        <v>0.37142857142857144</v>
      </c>
      <c r="AK246" s="69">
        <f t="shared" si="59"/>
        <v>11.136363636363637</v>
      </c>
      <c r="AM246" s="40" t="s">
        <v>931</v>
      </c>
      <c r="AN246" s="40" t="s">
        <v>333</v>
      </c>
      <c r="AO246" s="61">
        <v>0.7</v>
      </c>
      <c r="AP246" s="62">
        <v>0.25</v>
      </c>
      <c r="AQ246" s="62" t="e">
        <v>#DIV/0!</v>
      </c>
      <c r="AR246" s="44">
        <v>30</v>
      </c>
      <c r="AS246" s="44">
        <v>2012</v>
      </c>
      <c r="AU246" s="40" t="s">
        <v>705</v>
      </c>
      <c r="AV246" s="40" t="s">
        <v>684</v>
      </c>
      <c r="AW246" s="44">
        <v>11</v>
      </c>
      <c r="AX246" s="44">
        <v>0.2</v>
      </c>
      <c r="AY246" s="44">
        <v>1</v>
      </c>
      <c r="AZ246" s="44">
        <v>14</v>
      </c>
      <c r="BA246" s="44">
        <v>2013</v>
      </c>
      <c r="BP246" s="40" t="s">
        <v>492</v>
      </c>
      <c r="BQ246" s="40" t="s">
        <v>472</v>
      </c>
      <c r="BR246" s="44">
        <v>0.41666666666666669</v>
      </c>
      <c r="BS246" s="44">
        <v>8.3333333333333329E-2</v>
      </c>
      <c r="BT246" s="44">
        <v>0.33333333333333331</v>
      </c>
      <c r="BU246" s="44">
        <v>12</v>
      </c>
      <c r="BV246" s="44">
        <v>2007</v>
      </c>
      <c r="BX246" s="40" t="s">
        <v>497</v>
      </c>
      <c r="BY246" s="40" t="s">
        <v>475</v>
      </c>
      <c r="BZ246" s="44">
        <v>6</v>
      </c>
      <c r="CA246" s="44">
        <v>3</v>
      </c>
      <c r="CB246" s="44">
        <v>3</v>
      </c>
      <c r="CC246" s="44">
        <v>12</v>
      </c>
      <c r="CD246" s="44">
        <v>2009</v>
      </c>
      <c r="CU246" s="40" t="s">
        <v>535</v>
      </c>
      <c r="CV246" s="40" t="s">
        <v>536</v>
      </c>
      <c r="CW246" s="44">
        <v>0.15384615384615385</v>
      </c>
      <c r="CX246" s="44">
        <v>0.23076923076923078</v>
      </c>
      <c r="CY246" s="44">
        <v>13</v>
      </c>
      <c r="CZ246" s="44">
        <v>2017</v>
      </c>
      <c r="DB246" s="40" t="s">
        <v>1349</v>
      </c>
      <c r="DC246" s="40" t="s">
        <v>1350</v>
      </c>
      <c r="DD246" s="44">
        <v>2</v>
      </c>
      <c r="DE246" s="44">
        <v>13</v>
      </c>
      <c r="DF246" s="44">
        <v>18</v>
      </c>
      <c r="DG246" s="44">
        <v>2023</v>
      </c>
      <c r="DU246" s="40" t="s">
        <v>288</v>
      </c>
      <c r="DV246" s="40" t="s">
        <v>900</v>
      </c>
      <c r="DW246" s="44">
        <v>0.1</v>
      </c>
      <c r="DX246" s="44">
        <v>0</v>
      </c>
      <c r="DY246" s="44">
        <v>10</v>
      </c>
      <c r="DZ246" s="44">
        <v>2015</v>
      </c>
      <c r="EB246" s="40" t="s">
        <v>535</v>
      </c>
      <c r="EC246" s="40" t="s">
        <v>536</v>
      </c>
      <c r="ED246" s="44">
        <v>2</v>
      </c>
      <c r="EE246" s="44">
        <v>5</v>
      </c>
      <c r="EF246" s="44">
        <v>13</v>
      </c>
      <c r="EG246" s="44">
        <v>2017</v>
      </c>
      <c r="EU246" s="40" t="s">
        <v>1200</v>
      </c>
      <c r="EV246" s="40" t="s">
        <v>1156</v>
      </c>
      <c r="EW246" s="44">
        <v>0</v>
      </c>
      <c r="EX246" s="44">
        <v>0</v>
      </c>
      <c r="EY246" s="44">
        <v>18</v>
      </c>
      <c r="EZ246" s="44">
        <v>1990</v>
      </c>
      <c r="FB246" s="40" t="s">
        <v>1200</v>
      </c>
      <c r="FC246" s="40" t="s">
        <v>1156</v>
      </c>
      <c r="FD246" s="44"/>
      <c r="FE246" s="44"/>
      <c r="FF246" s="44">
        <v>18</v>
      </c>
      <c r="FG246" s="44">
        <v>1990</v>
      </c>
      <c r="FU246" s="274" t="s">
        <v>1063</v>
      </c>
      <c r="FV246" s="274" t="s">
        <v>997</v>
      </c>
      <c r="FW246" s="294" t="e">
        <v>#DIV/0!</v>
      </c>
      <c r="FX246" s="281">
        <v>0</v>
      </c>
      <c r="FY246" s="281">
        <v>0</v>
      </c>
      <c r="FZ246" s="281">
        <v>22</v>
      </c>
      <c r="GA246" s="281">
        <v>1995</v>
      </c>
      <c r="GB246" s="281"/>
      <c r="GC246" s="282"/>
      <c r="IR246" s="40" t="s">
        <v>1213</v>
      </c>
      <c r="IS246" s="40" t="s">
        <v>536</v>
      </c>
      <c r="IT246" s="44">
        <v>0.2391304347826087</v>
      </c>
      <c r="IU246" s="44">
        <v>0.45833333333333331</v>
      </c>
      <c r="IV246" s="44">
        <v>1.9166666666666667</v>
      </c>
      <c r="IW246" s="44">
        <v>24</v>
      </c>
      <c r="IX246" s="44">
        <v>2020</v>
      </c>
      <c r="IY246" s="44">
        <v>11</v>
      </c>
      <c r="IZ246" s="44">
        <v>46</v>
      </c>
      <c r="JL246" s="40" t="s">
        <v>1199</v>
      </c>
      <c r="JM246" s="40" t="s">
        <v>1179</v>
      </c>
      <c r="JN246" s="44" t="e">
        <v>#DIV/0!</v>
      </c>
      <c r="JO246" s="44">
        <v>0</v>
      </c>
      <c r="JP246" s="44">
        <v>0</v>
      </c>
      <c r="JQ246" s="44">
        <v>1990</v>
      </c>
      <c r="JR246" s="44">
        <v>18</v>
      </c>
      <c r="JS246" s="44"/>
      <c r="JT246" s="44"/>
    </row>
    <row r="247" spans="1:280" ht="15">
      <c r="A247" s="74" t="s">
        <v>1049</v>
      </c>
      <c r="B247" s="74">
        <v>1995</v>
      </c>
      <c r="C247" s="74">
        <v>1998</v>
      </c>
      <c r="D247" s="89" t="str">
        <f t="shared" si="54"/>
        <v>Morgan Donner, 1998</v>
      </c>
      <c r="E247" s="89" t="str">
        <f t="shared" si="55"/>
        <v>Morgan Donner, 1998-1995</v>
      </c>
      <c r="F247" s="74">
        <v>14</v>
      </c>
      <c r="G247" s="74">
        <v>2</v>
      </c>
      <c r="H247" s="74">
        <v>14</v>
      </c>
      <c r="I247" s="75">
        <f t="shared" si="60"/>
        <v>0.14285714285714285</v>
      </c>
      <c r="J247" s="74">
        <v>10</v>
      </c>
      <c r="K247" s="74">
        <v>19</v>
      </c>
      <c r="L247" s="75">
        <f t="shared" si="61"/>
        <v>0.52631578947368418</v>
      </c>
      <c r="M247" s="74">
        <v>9</v>
      </c>
      <c r="N247" s="74">
        <v>10</v>
      </c>
      <c r="O247" s="75">
        <f t="shared" si="62"/>
        <v>0.9</v>
      </c>
      <c r="P247" s="74">
        <v>35</v>
      </c>
      <c r="Q247" s="74">
        <v>4</v>
      </c>
      <c r="R247" s="74">
        <v>18</v>
      </c>
      <c r="S247" s="74">
        <v>22</v>
      </c>
      <c r="T247" s="74">
        <v>5</v>
      </c>
      <c r="U247" s="74">
        <v>7</v>
      </c>
      <c r="V247" s="74"/>
      <c r="W247" s="74">
        <v>12</v>
      </c>
      <c r="X247" s="74"/>
      <c r="Y247" s="76">
        <f t="shared" si="63"/>
        <v>2.5</v>
      </c>
      <c r="Z247" s="76">
        <f t="shared" si="64"/>
        <v>0.2857142857142857</v>
      </c>
      <c r="AA247" s="76">
        <f t="shared" si="65"/>
        <v>1.2857142857142858</v>
      </c>
      <c r="AB247" s="76">
        <f t="shared" si="66"/>
        <v>1.5714285714285714</v>
      </c>
      <c r="AC247" s="76">
        <f t="shared" si="67"/>
        <v>0.35714285714285715</v>
      </c>
      <c r="AD247" s="76">
        <f t="shared" si="68"/>
        <v>0.5</v>
      </c>
      <c r="AE247" s="76">
        <f t="shared" si="69"/>
        <v>0</v>
      </c>
      <c r="AF247" s="76">
        <f t="shared" si="70"/>
        <v>0.8571428571428571</v>
      </c>
      <c r="AG247" s="76">
        <f t="shared" si="71"/>
        <v>0</v>
      </c>
      <c r="AH247" s="69">
        <f t="shared" si="56"/>
        <v>1</v>
      </c>
      <c r="AI247" s="69">
        <f t="shared" si="57"/>
        <v>0.7142857142857143</v>
      </c>
      <c r="AJ247" s="70">
        <f t="shared" si="58"/>
        <v>0.36363636363636365</v>
      </c>
      <c r="AK247" s="69">
        <f t="shared" si="59"/>
        <v>2.3571428571428572</v>
      </c>
      <c r="AM247" s="40" t="s">
        <v>291</v>
      </c>
      <c r="AN247" s="40" t="s">
        <v>252</v>
      </c>
      <c r="AO247" s="61">
        <v>0.66666666666666663</v>
      </c>
      <c r="AP247" s="62">
        <v>0.2857142857142857</v>
      </c>
      <c r="AQ247" s="62">
        <v>0.33333333333333331</v>
      </c>
      <c r="AR247" s="44">
        <v>15</v>
      </c>
      <c r="AS247" s="44">
        <v>2015</v>
      </c>
      <c r="AU247" s="40" t="s">
        <v>1068</v>
      </c>
      <c r="AV247" s="40" t="s">
        <v>998</v>
      </c>
      <c r="AW247" s="44">
        <v>10</v>
      </c>
      <c r="AX247" s="44">
        <v>0.27272727272727271</v>
      </c>
      <c r="AY247" s="44">
        <v>0.4</v>
      </c>
      <c r="AZ247" s="44">
        <v>13</v>
      </c>
      <c r="BA247" s="44">
        <v>1995</v>
      </c>
      <c r="BP247" s="40" t="s">
        <v>496</v>
      </c>
      <c r="BQ247" s="40" t="s">
        <v>473</v>
      </c>
      <c r="BR247" s="44">
        <v>0.41666666666666669</v>
      </c>
      <c r="BS247" s="44">
        <v>8.3333333333333329E-2</v>
      </c>
      <c r="BT247" s="44">
        <v>0.33333333333333331</v>
      </c>
      <c r="BU247" s="44">
        <v>12</v>
      </c>
      <c r="BV247" s="44">
        <v>2009</v>
      </c>
      <c r="BX247" s="40" t="s">
        <v>806</v>
      </c>
      <c r="BY247" s="40" t="s">
        <v>752</v>
      </c>
      <c r="BZ247" s="44">
        <v>6</v>
      </c>
      <c r="CA247" s="44">
        <v>2</v>
      </c>
      <c r="CB247" s="44">
        <v>4</v>
      </c>
      <c r="CC247" s="44">
        <v>16</v>
      </c>
      <c r="CD247" s="44">
        <v>2019</v>
      </c>
      <c r="CU247" s="40" t="s">
        <v>493</v>
      </c>
      <c r="CV247" s="40" t="s">
        <v>467</v>
      </c>
      <c r="CW247" s="44">
        <v>0.14285714285714285</v>
      </c>
      <c r="CX247" s="44">
        <v>0.2857142857142857</v>
      </c>
      <c r="CY247" s="44">
        <v>21</v>
      </c>
      <c r="CZ247" s="44">
        <v>2009</v>
      </c>
      <c r="DB247" s="40" t="s">
        <v>1353</v>
      </c>
      <c r="DC247" s="40" t="s">
        <v>1235</v>
      </c>
      <c r="DD247" s="44">
        <v>2</v>
      </c>
      <c r="DE247" s="44">
        <v>7</v>
      </c>
      <c r="DF247" s="44">
        <v>10</v>
      </c>
      <c r="DG247" s="44">
        <v>2023</v>
      </c>
      <c r="DU247" s="40" t="s">
        <v>1069</v>
      </c>
      <c r="DV247" s="40" t="s">
        <v>1001</v>
      </c>
      <c r="DW247" s="44">
        <v>0.1</v>
      </c>
      <c r="DX247" s="44">
        <v>0</v>
      </c>
      <c r="DY247" s="44">
        <v>10</v>
      </c>
      <c r="DZ247" s="44">
        <v>1995</v>
      </c>
      <c r="EB247" s="40" t="s">
        <v>1232</v>
      </c>
      <c r="EC247" s="40" t="s">
        <v>792</v>
      </c>
      <c r="ED247" s="44">
        <v>2</v>
      </c>
      <c r="EE247" s="44">
        <v>8</v>
      </c>
      <c r="EF247" s="44">
        <v>17</v>
      </c>
      <c r="EG247" s="44">
        <v>2020</v>
      </c>
      <c r="EU247" s="40" t="s">
        <v>971</v>
      </c>
      <c r="EV247" s="40" t="s">
        <v>943</v>
      </c>
      <c r="EW247" s="44">
        <v>0</v>
      </c>
      <c r="EX247" s="44">
        <v>0</v>
      </c>
      <c r="EY247" s="44">
        <v>24</v>
      </c>
      <c r="EZ247" s="44">
        <v>1998</v>
      </c>
      <c r="FB247" s="40" t="s">
        <v>1015</v>
      </c>
      <c r="FC247" s="40" t="s">
        <v>937</v>
      </c>
      <c r="FD247" s="44"/>
      <c r="FE247" s="44"/>
      <c r="FF247" s="44">
        <v>11</v>
      </c>
      <c r="FG247" s="44">
        <v>1997</v>
      </c>
      <c r="FU247" s="274" t="s">
        <v>372</v>
      </c>
      <c r="FV247" s="274" t="s">
        <v>345</v>
      </c>
      <c r="FW247" s="294" t="e">
        <v>#DIV/0!</v>
      </c>
      <c r="FX247" s="281">
        <v>0</v>
      </c>
      <c r="FY247" s="281">
        <v>0</v>
      </c>
      <c r="FZ247" s="281">
        <v>17</v>
      </c>
      <c r="GA247" s="281">
        <v>2011</v>
      </c>
      <c r="GB247" s="281"/>
      <c r="GC247" s="282"/>
      <c r="IR247" s="40" t="s">
        <v>483</v>
      </c>
      <c r="IS247" s="40" t="s">
        <v>471</v>
      </c>
      <c r="IT247" s="44">
        <v>0.23529411764705882</v>
      </c>
      <c r="IU247" s="44">
        <v>0.33333333333333331</v>
      </c>
      <c r="IV247" s="44">
        <v>1.4166666666666667</v>
      </c>
      <c r="IW247" s="44">
        <v>12</v>
      </c>
      <c r="IX247" s="44">
        <v>2011</v>
      </c>
      <c r="IY247" s="44">
        <v>4</v>
      </c>
      <c r="IZ247" s="44">
        <v>17</v>
      </c>
      <c r="JL247" s="40" t="s">
        <v>1195</v>
      </c>
      <c r="JM247" s="40" t="s">
        <v>1154</v>
      </c>
      <c r="JN247" s="44" t="e">
        <v>#DIV/0!</v>
      </c>
      <c r="JO247" s="44">
        <v>0</v>
      </c>
      <c r="JP247" s="44">
        <v>0</v>
      </c>
      <c r="JQ247" s="44">
        <v>1990</v>
      </c>
      <c r="JR247" s="44">
        <v>18</v>
      </c>
      <c r="JS247" s="44"/>
      <c r="JT247" s="44"/>
    </row>
    <row r="248" spans="1:280" ht="15">
      <c r="A248" s="74" t="s">
        <v>1050</v>
      </c>
      <c r="B248" s="74">
        <v>1995</v>
      </c>
      <c r="C248" s="74">
        <v>1995</v>
      </c>
      <c r="D248" s="89" t="str">
        <f t="shared" si="54"/>
        <v>Nathan Todd, 1995</v>
      </c>
      <c r="E248" s="89" t="str">
        <f t="shared" si="55"/>
        <v>Nathan Todd, 1995-1995</v>
      </c>
      <c r="F248" s="74">
        <v>22</v>
      </c>
      <c r="G248" s="74"/>
      <c r="H248" s="74"/>
      <c r="I248" s="75" t="e">
        <f t="shared" si="60"/>
        <v>#DIV/0!</v>
      </c>
      <c r="J248" s="74">
        <v>51</v>
      </c>
      <c r="K248" s="74">
        <v>136</v>
      </c>
      <c r="L248" s="75">
        <f t="shared" si="61"/>
        <v>0.375</v>
      </c>
      <c r="M248" s="74">
        <v>24</v>
      </c>
      <c r="N248" s="74">
        <v>58</v>
      </c>
      <c r="O248" s="75">
        <f t="shared" si="62"/>
        <v>0.41379310344827586</v>
      </c>
      <c r="P248" s="74">
        <v>126</v>
      </c>
      <c r="Q248" s="74">
        <v>75</v>
      </c>
      <c r="R248" s="74">
        <v>79</v>
      </c>
      <c r="S248" s="74">
        <v>154</v>
      </c>
      <c r="T248" s="74">
        <v>25</v>
      </c>
      <c r="U248" s="74">
        <v>34</v>
      </c>
      <c r="V248" s="74"/>
      <c r="W248" s="74">
        <v>37</v>
      </c>
      <c r="X248" s="74"/>
      <c r="Y248" s="76">
        <f t="shared" si="63"/>
        <v>5.7272727272727275</v>
      </c>
      <c r="Z248" s="76">
        <f t="shared" si="64"/>
        <v>3.4090909090909092</v>
      </c>
      <c r="AA248" s="76">
        <f t="shared" si="65"/>
        <v>3.5909090909090908</v>
      </c>
      <c r="AB248" s="76">
        <f t="shared" si="66"/>
        <v>7</v>
      </c>
      <c r="AC248" s="76">
        <f t="shared" si="67"/>
        <v>1.1363636363636365</v>
      </c>
      <c r="AD248" s="76">
        <f t="shared" si="68"/>
        <v>1.5454545454545454</v>
      </c>
      <c r="AE248" s="76">
        <f t="shared" si="69"/>
        <v>0</v>
      </c>
      <c r="AF248" s="76">
        <f t="shared" si="70"/>
        <v>1.6818181818181819</v>
      </c>
      <c r="AG248" s="76">
        <f t="shared" si="71"/>
        <v>0</v>
      </c>
      <c r="AH248" s="69">
        <f t="shared" si="56"/>
        <v>0</v>
      </c>
      <c r="AI248" s="69">
        <f t="shared" si="57"/>
        <v>2.6363636363636362</v>
      </c>
      <c r="AJ248" s="70">
        <f t="shared" si="58"/>
        <v>0.375</v>
      </c>
      <c r="AK248" s="69">
        <f t="shared" si="59"/>
        <v>6.1818181818181817</v>
      </c>
      <c r="AM248" s="40" t="s">
        <v>544</v>
      </c>
      <c r="AN248" s="40" t="s">
        <v>545</v>
      </c>
      <c r="AO248" s="61">
        <v>0.66666666666666663</v>
      </c>
      <c r="AP248" s="62">
        <v>0.4</v>
      </c>
      <c r="AQ248" s="62">
        <v>0.66666666666666663</v>
      </c>
      <c r="AR248" s="44">
        <v>12</v>
      </c>
      <c r="AS248" s="44">
        <v>2017</v>
      </c>
      <c r="AU248" s="40" t="s">
        <v>685</v>
      </c>
      <c r="AV248" s="40" t="s">
        <v>684</v>
      </c>
      <c r="AW248" s="44">
        <v>10</v>
      </c>
      <c r="AX248" s="44">
        <v>0.23076923076923078</v>
      </c>
      <c r="AY248" s="44">
        <v>0.3</v>
      </c>
      <c r="AZ248" s="44">
        <v>13</v>
      </c>
      <c r="BA248" s="44">
        <v>2015</v>
      </c>
      <c r="BP248" s="40" t="s">
        <v>1069</v>
      </c>
      <c r="BQ248" s="40" t="s">
        <v>1001</v>
      </c>
      <c r="BR248" s="44">
        <v>0.4</v>
      </c>
      <c r="BS248" s="44">
        <v>0</v>
      </c>
      <c r="BT248" s="44">
        <v>0.4</v>
      </c>
      <c r="BU248" s="44">
        <v>10</v>
      </c>
      <c r="BV248" s="44">
        <v>1995</v>
      </c>
      <c r="BX248" s="40" t="s">
        <v>496</v>
      </c>
      <c r="BY248" s="40" t="s">
        <v>473</v>
      </c>
      <c r="BZ248" s="44">
        <v>5</v>
      </c>
      <c r="CA248" s="44">
        <v>1</v>
      </c>
      <c r="CB248" s="44">
        <v>4</v>
      </c>
      <c r="CC248" s="44">
        <v>12</v>
      </c>
      <c r="CD248" s="44">
        <v>2009</v>
      </c>
      <c r="CU248" s="40" t="s">
        <v>484</v>
      </c>
      <c r="CV248" s="40" t="s">
        <v>466</v>
      </c>
      <c r="CW248" s="44">
        <v>0.11764705882352941</v>
      </c>
      <c r="CX248" s="44">
        <v>1.5294117647058822</v>
      </c>
      <c r="CY248" s="44">
        <v>17</v>
      </c>
      <c r="CZ248" s="44">
        <v>2011</v>
      </c>
      <c r="DB248" s="40" t="s">
        <v>496</v>
      </c>
      <c r="DC248" s="40" t="s">
        <v>473</v>
      </c>
      <c r="DD248" s="44">
        <v>2</v>
      </c>
      <c r="DE248" s="44">
        <v>3</v>
      </c>
      <c r="DF248" s="44">
        <v>12</v>
      </c>
      <c r="DG248" s="44">
        <v>2009</v>
      </c>
      <c r="DU248" s="40" t="s">
        <v>940</v>
      </c>
      <c r="DV248" s="40" t="s">
        <v>941</v>
      </c>
      <c r="DW248" s="44">
        <v>0.1</v>
      </c>
      <c r="DX248" s="44">
        <v>0</v>
      </c>
      <c r="DY248" s="44">
        <v>10</v>
      </c>
      <c r="DZ248" s="44">
        <v>1999</v>
      </c>
      <c r="EB248" s="40" t="s">
        <v>805</v>
      </c>
      <c r="EC248" s="40" t="s">
        <v>690</v>
      </c>
      <c r="ED248" s="44">
        <v>2</v>
      </c>
      <c r="EE248" s="44">
        <v>7</v>
      </c>
      <c r="EF248" s="44">
        <v>18</v>
      </c>
      <c r="EG248" s="44">
        <v>2019</v>
      </c>
      <c r="EU248" s="40" t="s">
        <v>1193</v>
      </c>
      <c r="EV248" s="40" t="s">
        <v>1182</v>
      </c>
      <c r="EW248" s="44">
        <v>0</v>
      </c>
      <c r="EX248" s="44">
        <v>0</v>
      </c>
      <c r="EY248" s="44">
        <v>18</v>
      </c>
      <c r="EZ248" s="44">
        <v>1990</v>
      </c>
      <c r="FB248" s="40" t="s">
        <v>1193</v>
      </c>
      <c r="FC248" s="40" t="s">
        <v>1182</v>
      </c>
      <c r="FD248" s="44"/>
      <c r="FE248" s="44"/>
      <c r="FF248" s="44">
        <v>18</v>
      </c>
      <c r="FG248" s="44">
        <v>1990</v>
      </c>
      <c r="FU248" s="274" t="s">
        <v>1106</v>
      </c>
      <c r="FV248" s="274" t="s">
        <v>1029</v>
      </c>
      <c r="FW248" s="294" t="e">
        <v>#DIV/0!</v>
      </c>
      <c r="FX248" s="281">
        <v>0</v>
      </c>
      <c r="FY248" s="281">
        <v>0</v>
      </c>
      <c r="FZ248" s="281">
        <v>11</v>
      </c>
      <c r="GA248" s="281">
        <v>1994</v>
      </c>
      <c r="GB248" s="281"/>
      <c r="GC248" s="282"/>
      <c r="IR248" s="40" t="s">
        <v>259</v>
      </c>
      <c r="IS248" s="40" t="s">
        <v>251</v>
      </c>
      <c r="IT248" s="44">
        <v>0.23529411764705882</v>
      </c>
      <c r="IU248" s="44">
        <v>0.38095238095238093</v>
      </c>
      <c r="IV248" s="44">
        <v>1.6190476190476191</v>
      </c>
      <c r="IW248" s="44">
        <v>21</v>
      </c>
      <c r="IX248" s="44">
        <v>2016</v>
      </c>
      <c r="IY248" s="44">
        <v>8</v>
      </c>
      <c r="IZ248" s="44">
        <v>34</v>
      </c>
      <c r="JL248" s="40" t="s">
        <v>1200</v>
      </c>
      <c r="JM248" s="40" t="s">
        <v>1156</v>
      </c>
      <c r="JN248" s="44" t="e">
        <v>#DIV/0!</v>
      </c>
      <c r="JO248" s="44">
        <v>0</v>
      </c>
      <c r="JP248" s="44">
        <v>0</v>
      </c>
      <c r="JQ248" s="44">
        <v>1990</v>
      </c>
      <c r="JR248" s="44">
        <v>18</v>
      </c>
      <c r="JS248" s="44"/>
      <c r="JT248" s="44"/>
    </row>
    <row r="249" spans="1:280" ht="15">
      <c r="A249" s="74" t="s">
        <v>1051</v>
      </c>
      <c r="B249" s="74">
        <v>1995</v>
      </c>
      <c r="C249" s="74">
        <v>1997</v>
      </c>
      <c r="D249" s="89" t="str">
        <f t="shared" si="54"/>
        <v>Jacob Finn, 1997</v>
      </c>
      <c r="E249" s="89" t="str">
        <f t="shared" si="55"/>
        <v>Jacob Finn, 1997-1995</v>
      </c>
      <c r="F249" s="74">
        <v>19</v>
      </c>
      <c r="G249" s="74">
        <v>23</v>
      </c>
      <c r="H249" s="74">
        <v>62</v>
      </c>
      <c r="I249" s="75">
        <f t="shared" si="60"/>
        <v>0.37096774193548387</v>
      </c>
      <c r="J249" s="74">
        <v>16</v>
      </c>
      <c r="K249" s="74">
        <v>56</v>
      </c>
      <c r="L249" s="75">
        <f t="shared" si="61"/>
        <v>0.2857142857142857</v>
      </c>
      <c r="M249" s="74">
        <v>10</v>
      </c>
      <c r="N249" s="74">
        <v>11</v>
      </c>
      <c r="O249" s="75">
        <f t="shared" si="62"/>
        <v>0.90909090909090906</v>
      </c>
      <c r="P249" s="74">
        <v>111</v>
      </c>
      <c r="Q249" s="74">
        <v>16</v>
      </c>
      <c r="R249" s="74">
        <v>30</v>
      </c>
      <c r="S249" s="74">
        <v>46</v>
      </c>
      <c r="T249" s="74">
        <v>16</v>
      </c>
      <c r="U249" s="74">
        <v>12</v>
      </c>
      <c r="V249" s="74"/>
      <c r="W249" s="74">
        <v>34</v>
      </c>
      <c r="X249" s="74"/>
      <c r="Y249" s="76">
        <f t="shared" si="63"/>
        <v>5.8421052631578947</v>
      </c>
      <c r="Z249" s="76">
        <f t="shared" si="64"/>
        <v>0.84210526315789469</v>
      </c>
      <c r="AA249" s="76">
        <f t="shared" si="65"/>
        <v>1.5789473684210527</v>
      </c>
      <c r="AB249" s="76">
        <f t="shared" si="66"/>
        <v>2.4210526315789473</v>
      </c>
      <c r="AC249" s="76">
        <f t="shared" si="67"/>
        <v>0.84210526315789469</v>
      </c>
      <c r="AD249" s="76">
        <f t="shared" si="68"/>
        <v>0.63157894736842102</v>
      </c>
      <c r="AE249" s="76">
        <f t="shared" si="69"/>
        <v>0</v>
      </c>
      <c r="AF249" s="76">
        <f t="shared" si="70"/>
        <v>1.7894736842105263</v>
      </c>
      <c r="AG249" s="76">
        <f t="shared" si="71"/>
        <v>0</v>
      </c>
      <c r="AH249" s="69">
        <f t="shared" si="56"/>
        <v>3.263157894736842</v>
      </c>
      <c r="AI249" s="69">
        <f t="shared" si="57"/>
        <v>0.57894736842105265</v>
      </c>
      <c r="AJ249" s="70">
        <f t="shared" si="58"/>
        <v>0.33050847457627119</v>
      </c>
      <c r="AK249" s="69">
        <f t="shared" si="59"/>
        <v>6.2105263157894735</v>
      </c>
      <c r="AM249" s="40" t="s">
        <v>1106</v>
      </c>
      <c r="AN249" s="40" t="s">
        <v>1029</v>
      </c>
      <c r="AO249" s="61">
        <v>0.63636363636363635</v>
      </c>
      <c r="AP249" s="62">
        <v>0.75</v>
      </c>
      <c r="AQ249" s="62">
        <v>0.33333333333333331</v>
      </c>
      <c r="AR249" s="44">
        <v>11</v>
      </c>
      <c r="AS249" s="44">
        <v>1994</v>
      </c>
      <c r="AU249" s="40" t="s">
        <v>291</v>
      </c>
      <c r="AV249" s="40" t="s">
        <v>252</v>
      </c>
      <c r="AW249" s="44">
        <v>10</v>
      </c>
      <c r="AX249" s="44">
        <v>0.2857142857142857</v>
      </c>
      <c r="AY249" s="44">
        <v>0.33333333333333331</v>
      </c>
      <c r="AZ249" s="44">
        <v>15</v>
      </c>
      <c r="BA249" s="44">
        <v>2015</v>
      </c>
      <c r="BP249" s="40" t="s">
        <v>1353</v>
      </c>
      <c r="BQ249" s="40" t="s">
        <v>1235</v>
      </c>
      <c r="BR249" s="44">
        <v>0.4</v>
      </c>
      <c r="BS249" s="44">
        <v>0.1</v>
      </c>
      <c r="BT249" s="44">
        <v>0.3</v>
      </c>
      <c r="BU249" s="44">
        <v>10</v>
      </c>
      <c r="BV249" s="44">
        <v>2023</v>
      </c>
      <c r="BX249" s="40" t="s">
        <v>978</v>
      </c>
      <c r="BY249" s="40" t="s">
        <v>967</v>
      </c>
      <c r="BZ249" s="44">
        <v>5</v>
      </c>
      <c r="CA249" s="44">
        <v>5</v>
      </c>
      <c r="CB249" s="44"/>
      <c r="CC249" s="44">
        <v>11</v>
      </c>
      <c r="CD249" s="44">
        <v>1998</v>
      </c>
      <c r="CU249" s="40" t="s">
        <v>290</v>
      </c>
      <c r="CV249" s="40" t="s">
        <v>280</v>
      </c>
      <c r="CW249" s="44">
        <v>0.11764705882352941</v>
      </c>
      <c r="CX249" s="44">
        <v>0.47058823529411764</v>
      </c>
      <c r="CY249" s="44">
        <v>17</v>
      </c>
      <c r="CZ249" s="44">
        <v>2015</v>
      </c>
      <c r="DB249" s="40" t="s">
        <v>805</v>
      </c>
      <c r="DC249" s="40" t="s">
        <v>690</v>
      </c>
      <c r="DD249" s="44">
        <v>2</v>
      </c>
      <c r="DE249" s="44">
        <v>9</v>
      </c>
      <c r="DF249" s="44">
        <v>18</v>
      </c>
      <c r="DG249" s="44">
        <v>2019</v>
      </c>
      <c r="DU249" s="40" t="s">
        <v>493</v>
      </c>
      <c r="DV249" s="40" t="s">
        <v>467</v>
      </c>
      <c r="DW249" s="44">
        <v>9.5238095238095233E-2</v>
      </c>
      <c r="DX249" s="44">
        <v>0.90476190476190477</v>
      </c>
      <c r="DY249" s="44">
        <v>21</v>
      </c>
      <c r="DZ249" s="44">
        <v>2009</v>
      </c>
      <c r="EB249" s="40" t="s">
        <v>1108</v>
      </c>
      <c r="EC249" s="40" t="s">
        <v>1067</v>
      </c>
      <c r="ED249" s="44">
        <v>1</v>
      </c>
      <c r="EE249" s="44"/>
      <c r="EF249" s="44">
        <v>14</v>
      </c>
      <c r="EG249" s="44">
        <v>1994</v>
      </c>
      <c r="EU249" s="40" t="s">
        <v>1013</v>
      </c>
      <c r="EV249" s="40" t="s">
        <v>998</v>
      </c>
      <c r="EW249" s="44">
        <v>0</v>
      </c>
      <c r="EX249" s="44">
        <v>0</v>
      </c>
      <c r="EY249" s="44">
        <v>15</v>
      </c>
      <c r="EZ249" s="44">
        <v>1997</v>
      </c>
      <c r="FB249" s="40" t="s">
        <v>1010</v>
      </c>
      <c r="FC249" s="40" t="s">
        <v>964</v>
      </c>
      <c r="FD249" s="44"/>
      <c r="FE249" s="44"/>
      <c r="FF249" s="44">
        <v>23</v>
      </c>
      <c r="FG249" s="44">
        <v>1997</v>
      </c>
      <c r="FU249" s="274" t="s">
        <v>455</v>
      </c>
      <c r="FV249" s="274" t="s">
        <v>456</v>
      </c>
      <c r="FW249" s="294" t="e">
        <v>#DIV/0!</v>
      </c>
      <c r="FX249" s="281">
        <v>0</v>
      </c>
      <c r="FY249" s="281">
        <v>0</v>
      </c>
      <c r="FZ249" s="281">
        <v>27</v>
      </c>
      <c r="GA249" s="281">
        <v>2006</v>
      </c>
      <c r="GB249" s="281"/>
      <c r="GC249" s="282"/>
      <c r="IR249" s="40" t="s">
        <v>685</v>
      </c>
      <c r="IS249" s="40" t="s">
        <v>684</v>
      </c>
      <c r="IT249" s="44">
        <v>0.23076923076923078</v>
      </c>
      <c r="IU249" s="44">
        <v>0.23076923076923078</v>
      </c>
      <c r="IV249" s="44">
        <v>1</v>
      </c>
      <c r="IW249" s="44">
        <v>13</v>
      </c>
      <c r="IX249" s="44">
        <v>2015</v>
      </c>
      <c r="IY249" s="44">
        <v>3</v>
      </c>
      <c r="IZ249" s="44">
        <v>13</v>
      </c>
      <c r="JL249" s="40" t="s">
        <v>1194</v>
      </c>
      <c r="JM249" s="40" t="s">
        <v>1181</v>
      </c>
      <c r="JN249" s="44" t="e">
        <v>#DIV/0!</v>
      </c>
      <c r="JO249" s="44">
        <v>0</v>
      </c>
      <c r="JP249" s="44">
        <v>0</v>
      </c>
      <c r="JQ249" s="44">
        <v>1990</v>
      </c>
      <c r="JR249" s="44">
        <v>18</v>
      </c>
      <c r="JS249" s="44"/>
      <c r="JT249" s="44"/>
    </row>
    <row r="250" spans="1:280" ht="15">
      <c r="A250" s="74" t="s">
        <v>994</v>
      </c>
      <c r="B250" s="74">
        <v>1995</v>
      </c>
      <c r="C250" s="74">
        <v>1997</v>
      </c>
      <c r="D250" s="89" t="str">
        <f t="shared" si="54"/>
        <v>Aric Keller, 1997</v>
      </c>
      <c r="E250" s="89" t="str">
        <f t="shared" si="55"/>
        <v>Aric Keller, 1997-1995</v>
      </c>
      <c r="F250" s="74">
        <v>22</v>
      </c>
      <c r="G250" s="74"/>
      <c r="H250" s="74"/>
      <c r="I250" s="75" t="e">
        <f t="shared" si="60"/>
        <v>#DIV/0!</v>
      </c>
      <c r="J250" s="74">
        <v>85</v>
      </c>
      <c r="K250" s="74">
        <v>217</v>
      </c>
      <c r="L250" s="75">
        <f t="shared" si="61"/>
        <v>0.39170506912442399</v>
      </c>
      <c r="M250" s="74">
        <v>44</v>
      </c>
      <c r="N250" s="74">
        <v>78</v>
      </c>
      <c r="O250" s="75">
        <f t="shared" si="62"/>
        <v>0.5641025641025641</v>
      </c>
      <c r="P250" s="74">
        <v>214</v>
      </c>
      <c r="Q250" s="74">
        <v>68</v>
      </c>
      <c r="R250" s="74">
        <v>77</v>
      </c>
      <c r="S250" s="74">
        <v>145</v>
      </c>
      <c r="T250" s="74">
        <v>11</v>
      </c>
      <c r="U250" s="74">
        <v>16</v>
      </c>
      <c r="V250" s="74"/>
      <c r="W250" s="74">
        <v>31</v>
      </c>
      <c r="X250" s="74"/>
      <c r="Y250" s="76">
        <f t="shared" si="63"/>
        <v>9.7272727272727266</v>
      </c>
      <c r="Z250" s="76">
        <f t="shared" si="64"/>
        <v>3.0909090909090908</v>
      </c>
      <c r="AA250" s="76">
        <f t="shared" si="65"/>
        <v>3.5</v>
      </c>
      <c r="AB250" s="76">
        <f t="shared" si="66"/>
        <v>6.5909090909090908</v>
      </c>
      <c r="AC250" s="76">
        <f t="shared" si="67"/>
        <v>0.5</v>
      </c>
      <c r="AD250" s="76">
        <f t="shared" si="68"/>
        <v>0.72727272727272729</v>
      </c>
      <c r="AE250" s="76">
        <f t="shared" si="69"/>
        <v>0</v>
      </c>
      <c r="AF250" s="76">
        <f t="shared" si="70"/>
        <v>1.4090909090909092</v>
      </c>
      <c r="AG250" s="76">
        <f t="shared" si="71"/>
        <v>0</v>
      </c>
      <c r="AH250" s="69">
        <f t="shared" si="56"/>
        <v>0</v>
      </c>
      <c r="AI250" s="69">
        <f t="shared" si="57"/>
        <v>3.5454545454545454</v>
      </c>
      <c r="AJ250" s="70">
        <f t="shared" si="58"/>
        <v>0.39170506912442399</v>
      </c>
      <c r="AK250" s="69">
        <f t="shared" si="59"/>
        <v>9.8636363636363633</v>
      </c>
      <c r="AM250" s="40" t="s">
        <v>743</v>
      </c>
      <c r="AN250" s="40" t="s">
        <v>539</v>
      </c>
      <c r="AO250" s="61">
        <v>0.63157894736842102</v>
      </c>
      <c r="AP250" s="62">
        <v>0.4</v>
      </c>
      <c r="AQ250" s="62">
        <v>0</v>
      </c>
      <c r="AR250" s="44">
        <v>19</v>
      </c>
      <c r="AS250" s="44">
        <v>2018</v>
      </c>
      <c r="AU250" s="40" t="s">
        <v>804</v>
      </c>
      <c r="AV250" s="40" t="s">
        <v>753</v>
      </c>
      <c r="AW250" s="44">
        <v>10</v>
      </c>
      <c r="AX250" s="44">
        <v>0.25</v>
      </c>
      <c r="AY250" s="44" t="e">
        <v>#DIV/0!</v>
      </c>
      <c r="AZ250" s="44">
        <v>17</v>
      </c>
      <c r="BA250" s="44">
        <v>2019</v>
      </c>
      <c r="BP250" s="40" t="s">
        <v>806</v>
      </c>
      <c r="BQ250" s="40" t="s">
        <v>752</v>
      </c>
      <c r="BR250" s="44">
        <v>0.375</v>
      </c>
      <c r="BS250" s="44">
        <v>0.125</v>
      </c>
      <c r="BT250" s="44">
        <v>0.25</v>
      </c>
      <c r="BU250" s="44">
        <v>16</v>
      </c>
      <c r="BV250" s="44">
        <v>2019</v>
      </c>
      <c r="BX250" s="40" t="s">
        <v>1301</v>
      </c>
      <c r="BY250" s="40" t="s">
        <v>1235</v>
      </c>
      <c r="BZ250" s="44">
        <v>5</v>
      </c>
      <c r="CA250" s="44">
        <v>3</v>
      </c>
      <c r="CB250" s="44">
        <v>2</v>
      </c>
      <c r="CC250" s="44">
        <v>19</v>
      </c>
      <c r="CD250" s="44">
        <v>2022</v>
      </c>
      <c r="CU250" s="40" t="s">
        <v>805</v>
      </c>
      <c r="CV250" s="40" t="s">
        <v>690</v>
      </c>
      <c r="CW250" s="44">
        <v>0.1111111111111111</v>
      </c>
      <c r="CX250" s="44">
        <v>0.5</v>
      </c>
      <c r="CY250" s="44">
        <v>18</v>
      </c>
      <c r="CZ250" s="44">
        <v>2019</v>
      </c>
      <c r="DB250" s="40" t="s">
        <v>290</v>
      </c>
      <c r="DC250" s="40" t="s">
        <v>280</v>
      </c>
      <c r="DD250" s="44">
        <v>2</v>
      </c>
      <c r="DE250" s="44">
        <v>8</v>
      </c>
      <c r="DF250" s="44">
        <v>17</v>
      </c>
      <c r="DG250" s="44">
        <v>2015</v>
      </c>
      <c r="DU250" s="40" t="s">
        <v>974</v>
      </c>
      <c r="DV250" s="40" t="s">
        <v>923</v>
      </c>
      <c r="DW250" s="44">
        <v>8.3333333333333329E-2</v>
      </c>
      <c r="DX250" s="44">
        <v>0</v>
      </c>
      <c r="DY250" s="44">
        <v>12</v>
      </c>
      <c r="DZ250" s="44">
        <v>1998</v>
      </c>
      <c r="EB250" s="40" t="s">
        <v>974</v>
      </c>
      <c r="EC250" s="40" t="s">
        <v>923</v>
      </c>
      <c r="ED250" s="44">
        <v>1</v>
      </c>
      <c r="EE250" s="44"/>
      <c r="EF250" s="44">
        <v>12</v>
      </c>
      <c r="EG250" s="44">
        <v>1998</v>
      </c>
      <c r="EU250" s="40" t="s">
        <v>434</v>
      </c>
      <c r="EV250" s="40" t="s">
        <v>422</v>
      </c>
      <c r="EW250" s="44">
        <v>0</v>
      </c>
      <c r="EX250" s="44">
        <v>0</v>
      </c>
      <c r="EY250" s="44">
        <v>27</v>
      </c>
      <c r="EZ250" s="44">
        <v>2006</v>
      </c>
      <c r="FB250" s="40" t="s">
        <v>262</v>
      </c>
      <c r="FC250" s="40" t="s">
        <v>130</v>
      </c>
      <c r="FD250" s="44">
        <v>0</v>
      </c>
      <c r="FE250" s="44">
        <v>42</v>
      </c>
      <c r="FF250" s="44">
        <v>27</v>
      </c>
      <c r="FG250" s="44">
        <v>2016</v>
      </c>
      <c r="FU250" s="274" t="s">
        <v>1103</v>
      </c>
      <c r="FV250" s="274" t="s">
        <v>1030</v>
      </c>
      <c r="FW250" s="294" t="e">
        <v>#DIV/0!</v>
      </c>
      <c r="FX250" s="281">
        <v>0</v>
      </c>
      <c r="FY250" s="281">
        <v>0</v>
      </c>
      <c r="FZ250" s="281">
        <v>22</v>
      </c>
      <c r="GA250" s="281">
        <v>1994</v>
      </c>
      <c r="GB250" s="281"/>
      <c r="GC250" s="282"/>
      <c r="IR250" s="40" t="s">
        <v>980</v>
      </c>
      <c r="IS250" s="40" t="s">
        <v>919</v>
      </c>
      <c r="IT250" s="44">
        <v>0.22222222222222221</v>
      </c>
      <c r="IU250" s="44">
        <v>0.30769230769230771</v>
      </c>
      <c r="IV250" s="44">
        <v>1.3846153846153846</v>
      </c>
      <c r="IW250" s="44">
        <v>13</v>
      </c>
      <c r="IX250" s="44">
        <v>1998</v>
      </c>
      <c r="IY250" s="44">
        <v>4</v>
      </c>
      <c r="IZ250" s="44">
        <v>18</v>
      </c>
      <c r="JL250" s="40" t="s">
        <v>1193</v>
      </c>
      <c r="JM250" s="40" t="s">
        <v>1182</v>
      </c>
      <c r="JN250" s="44" t="e">
        <v>#DIV/0!</v>
      </c>
      <c r="JO250" s="44">
        <v>0</v>
      </c>
      <c r="JP250" s="44">
        <v>0</v>
      </c>
      <c r="JQ250" s="44">
        <v>1990</v>
      </c>
      <c r="JR250" s="44">
        <v>18</v>
      </c>
      <c r="JS250" s="44"/>
      <c r="JT250" s="44"/>
    </row>
    <row r="251" spans="1:280" ht="15">
      <c r="A251" s="74" t="s">
        <v>1052</v>
      </c>
      <c r="B251" s="74">
        <v>1995</v>
      </c>
      <c r="C251" s="74">
        <v>1996</v>
      </c>
      <c r="D251" s="89" t="str">
        <f t="shared" si="54"/>
        <v>Eric Finn, 1996</v>
      </c>
      <c r="E251" s="89" t="str">
        <f t="shared" si="55"/>
        <v>Eric Finn, 1996-1995</v>
      </c>
      <c r="F251" s="74">
        <v>12</v>
      </c>
      <c r="G251" s="74"/>
      <c r="H251" s="74"/>
      <c r="I251" s="75" t="e">
        <f t="shared" si="60"/>
        <v>#DIV/0!</v>
      </c>
      <c r="J251" s="74">
        <v>27</v>
      </c>
      <c r="K251" s="74">
        <v>74</v>
      </c>
      <c r="L251" s="75">
        <f t="shared" si="61"/>
        <v>0.36486486486486486</v>
      </c>
      <c r="M251" s="74">
        <v>9</v>
      </c>
      <c r="N251" s="74">
        <v>28</v>
      </c>
      <c r="O251" s="75">
        <f t="shared" si="62"/>
        <v>0.32142857142857145</v>
      </c>
      <c r="P251" s="74">
        <v>63</v>
      </c>
      <c r="Q251" s="74">
        <v>30</v>
      </c>
      <c r="R251" s="74">
        <v>41</v>
      </c>
      <c r="S251" s="74">
        <v>71</v>
      </c>
      <c r="T251" s="74">
        <v>5</v>
      </c>
      <c r="U251" s="74">
        <v>6</v>
      </c>
      <c r="V251" s="74"/>
      <c r="W251" s="74">
        <v>9</v>
      </c>
      <c r="X251" s="74"/>
      <c r="Y251" s="76">
        <f t="shared" si="63"/>
        <v>5.25</v>
      </c>
      <c r="Z251" s="76">
        <f t="shared" si="64"/>
        <v>2.5</v>
      </c>
      <c r="AA251" s="76">
        <f t="shared" si="65"/>
        <v>3.4166666666666665</v>
      </c>
      <c r="AB251" s="76">
        <f t="shared" si="66"/>
        <v>5.916666666666667</v>
      </c>
      <c r="AC251" s="76">
        <f t="shared" si="67"/>
        <v>0.41666666666666669</v>
      </c>
      <c r="AD251" s="76">
        <f t="shared" si="68"/>
        <v>0.5</v>
      </c>
      <c r="AE251" s="76">
        <f t="shared" si="69"/>
        <v>0</v>
      </c>
      <c r="AF251" s="76">
        <f t="shared" si="70"/>
        <v>0.75</v>
      </c>
      <c r="AG251" s="76">
        <f t="shared" si="71"/>
        <v>0</v>
      </c>
      <c r="AH251" s="69">
        <f t="shared" si="56"/>
        <v>0</v>
      </c>
      <c r="AI251" s="69">
        <f t="shared" si="57"/>
        <v>2.3333333333333335</v>
      </c>
      <c r="AJ251" s="70">
        <f t="shared" si="58"/>
        <v>0.36486486486486486</v>
      </c>
      <c r="AK251" s="69">
        <f t="shared" si="59"/>
        <v>6.166666666666667</v>
      </c>
      <c r="AM251" s="40" t="s">
        <v>1137</v>
      </c>
      <c r="AN251" s="40" t="s">
        <v>1128</v>
      </c>
      <c r="AO251" s="61">
        <v>0.61538461538461542</v>
      </c>
      <c r="AP251" s="62">
        <v>0.66666666666666663</v>
      </c>
      <c r="AQ251" s="62">
        <v>0.66666666666666663</v>
      </c>
      <c r="AR251" s="44">
        <v>13</v>
      </c>
      <c r="AS251" s="44">
        <v>1993</v>
      </c>
      <c r="AU251" s="40" t="s">
        <v>290</v>
      </c>
      <c r="AV251" s="40" t="s">
        <v>280</v>
      </c>
      <c r="AW251" s="44">
        <v>9</v>
      </c>
      <c r="AX251" s="44">
        <v>0.17391304347826086</v>
      </c>
      <c r="AY251" s="44">
        <v>0.5</v>
      </c>
      <c r="AZ251" s="44">
        <v>17</v>
      </c>
      <c r="BA251" s="44">
        <v>2015</v>
      </c>
      <c r="BP251" s="40" t="s">
        <v>926</v>
      </c>
      <c r="BQ251" s="40" t="s">
        <v>304</v>
      </c>
      <c r="BR251" s="44">
        <v>0.36666666666666664</v>
      </c>
      <c r="BS251" s="44">
        <v>0.13333333333333333</v>
      </c>
      <c r="BT251" s="44">
        <v>0.23333333333333334</v>
      </c>
      <c r="BU251" s="44">
        <v>30</v>
      </c>
      <c r="BV251" s="44">
        <v>2012</v>
      </c>
      <c r="BX251" s="40" t="s">
        <v>935</v>
      </c>
      <c r="BY251" s="40" t="s">
        <v>330</v>
      </c>
      <c r="BZ251" s="44">
        <v>5</v>
      </c>
      <c r="CA251" s="44">
        <v>2</v>
      </c>
      <c r="CB251" s="44">
        <v>3</v>
      </c>
      <c r="CC251" s="44">
        <v>30</v>
      </c>
      <c r="CD251" s="44">
        <v>2012</v>
      </c>
      <c r="CU251" s="40" t="s">
        <v>1349</v>
      </c>
      <c r="CV251" s="40" t="s">
        <v>1350</v>
      </c>
      <c r="CW251" s="44">
        <v>0.1111111111111111</v>
      </c>
      <c r="CX251" s="44">
        <v>0.72222222222222221</v>
      </c>
      <c r="CY251" s="44">
        <v>18</v>
      </c>
      <c r="CZ251" s="44">
        <v>2023</v>
      </c>
      <c r="DB251" s="40" t="s">
        <v>484</v>
      </c>
      <c r="DC251" s="40" t="s">
        <v>466</v>
      </c>
      <c r="DD251" s="44">
        <v>2</v>
      </c>
      <c r="DE251" s="44">
        <v>26</v>
      </c>
      <c r="DF251" s="44">
        <v>17</v>
      </c>
      <c r="DG251" s="44">
        <v>2011</v>
      </c>
      <c r="DU251" s="40" t="s">
        <v>495</v>
      </c>
      <c r="DV251" s="40" t="s">
        <v>474</v>
      </c>
      <c r="DW251" s="44">
        <v>8.3333333333333329E-2</v>
      </c>
      <c r="DX251" s="44">
        <v>0.66666666666666663</v>
      </c>
      <c r="DY251" s="44">
        <v>12</v>
      </c>
      <c r="DZ251" s="44">
        <v>2009</v>
      </c>
      <c r="EB251" s="40" t="s">
        <v>1351</v>
      </c>
      <c r="EC251" s="40" t="s">
        <v>1352</v>
      </c>
      <c r="ED251" s="44">
        <v>1</v>
      </c>
      <c r="EE251" s="44">
        <v>6</v>
      </c>
      <c r="EF251" s="44">
        <v>17</v>
      </c>
      <c r="EG251" s="44">
        <v>2023</v>
      </c>
      <c r="EU251" s="40" t="s">
        <v>1015</v>
      </c>
      <c r="EV251" s="40" t="s">
        <v>937</v>
      </c>
      <c r="EW251" s="44">
        <v>0</v>
      </c>
      <c r="EX251" s="44">
        <v>0</v>
      </c>
      <c r="EY251" s="44">
        <v>11</v>
      </c>
      <c r="EZ251" s="44">
        <v>1997</v>
      </c>
      <c r="FB251" s="40" t="s">
        <v>1012</v>
      </c>
      <c r="FC251" s="40" t="s">
        <v>921</v>
      </c>
      <c r="FD251" s="44"/>
      <c r="FE251" s="44"/>
      <c r="FF251" s="44">
        <v>20</v>
      </c>
      <c r="FG251" s="44">
        <v>1997</v>
      </c>
      <c r="FU251" s="274" t="s">
        <v>1189</v>
      </c>
      <c r="FV251" s="274" t="s">
        <v>1095</v>
      </c>
      <c r="FW251" s="294" t="e">
        <v>#DIV/0!</v>
      </c>
      <c r="FX251" s="281">
        <v>0</v>
      </c>
      <c r="FY251" s="281">
        <v>0</v>
      </c>
      <c r="FZ251" s="281">
        <v>12</v>
      </c>
      <c r="GA251" s="281">
        <v>1991</v>
      </c>
      <c r="GB251" s="281"/>
      <c r="GC251" s="282"/>
      <c r="IR251" s="40" t="s">
        <v>682</v>
      </c>
      <c r="IS251" s="40" t="s">
        <v>681</v>
      </c>
      <c r="IT251" s="44">
        <v>0.22222222222222221</v>
      </c>
      <c r="IU251" s="44">
        <v>0.15384615384615385</v>
      </c>
      <c r="IV251" s="44">
        <v>0.69230769230769229</v>
      </c>
      <c r="IW251" s="44">
        <v>13</v>
      </c>
      <c r="IX251" s="44">
        <v>2014</v>
      </c>
      <c r="IY251" s="44">
        <v>2</v>
      </c>
      <c r="IZ251" s="44">
        <v>9</v>
      </c>
      <c r="JL251" s="40" t="s">
        <v>1212</v>
      </c>
      <c r="JM251" s="40" t="s">
        <v>735</v>
      </c>
      <c r="JN251" s="44">
        <v>0.5714285714285714</v>
      </c>
      <c r="JO251" s="44">
        <v>0.32</v>
      </c>
      <c r="JP251" s="44">
        <v>0.56000000000000005</v>
      </c>
      <c r="JQ251" s="44">
        <v>2020</v>
      </c>
      <c r="JR251" s="44">
        <v>25</v>
      </c>
      <c r="JS251" s="44">
        <v>8</v>
      </c>
      <c r="JT251" s="44">
        <v>14</v>
      </c>
    </row>
    <row r="252" spans="1:280" ht="15">
      <c r="A252" s="74" t="s">
        <v>1053</v>
      </c>
      <c r="B252" s="74">
        <v>1995</v>
      </c>
      <c r="C252" s="74">
        <v>1997</v>
      </c>
      <c r="D252" s="89" t="str">
        <f t="shared" si="54"/>
        <v>Robert White, 1997</v>
      </c>
      <c r="E252" s="89" t="str">
        <f t="shared" si="55"/>
        <v>Robert White, 1997-1995</v>
      </c>
      <c r="F252" s="74">
        <v>7</v>
      </c>
      <c r="G252" s="74"/>
      <c r="H252" s="74"/>
      <c r="I252" s="75" t="e">
        <f t="shared" si="60"/>
        <v>#DIV/0!</v>
      </c>
      <c r="J252" s="74">
        <v>4</v>
      </c>
      <c r="K252" s="74">
        <v>6</v>
      </c>
      <c r="L252" s="75">
        <f t="shared" si="61"/>
        <v>0.66666666666666663</v>
      </c>
      <c r="M252" s="74"/>
      <c r="N252" s="74">
        <v>1</v>
      </c>
      <c r="O252" s="75">
        <f t="shared" si="62"/>
        <v>0</v>
      </c>
      <c r="P252" s="74">
        <v>8</v>
      </c>
      <c r="Q252" s="74">
        <v>3</v>
      </c>
      <c r="R252" s="74">
        <v>8</v>
      </c>
      <c r="S252" s="74">
        <v>11</v>
      </c>
      <c r="T252" s="74"/>
      <c r="U252" s="74">
        <v>2</v>
      </c>
      <c r="V252" s="74"/>
      <c r="W252" s="74"/>
      <c r="X252" s="74"/>
      <c r="Y252" s="76">
        <f t="shared" si="63"/>
        <v>1.1428571428571428</v>
      </c>
      <c r="Z252" s="76">
        <f t="shared" si="64"/>
        <v>0.42857142857142855</v>
      </c>
      <c r="AA252" s="76">
        <f t="shared" si="65"/>
        <v>1.1428571428571428</v>
      </c>
      <c r="AB252" s="76">
        <f t="shared" si="66"/>
        <v>1.5714285714285714</v>
      </c>
      <c r="AC252" s="76">
        <f t="shared" si="67"/>
        <v>0</v>
      </c>
      <c r="AD252" s="76">
        <f t="shared" si="68"/>
        <v>0.2857142857142857</v>
      </c>
      <c r="AE252" s="76">
        <f t="shared" si="69"/>
        <v>0</v>
      </c>
      <c r="AF252" s="76">
        <f t="shared" si="70"/>
        <v>0</v>
      </c>
      <c r="AG252" s="76">
        <f t="shared" si="71"/>
        <v>0</v>
      </c>
      <c r="AH252" s="69">
        <f t="shared" si="56"/>
        <v>0</v>
      </c>
      <c r="AI252" s="69">
        <f t="shared" si="57"/>
        <v>0.14285714285714285</v>
      </c>
      <c r="AJ252" s="70">
        <f t="shared" si="58"/>
        <v>0.66666666666666663</v>
      </c>
      <c r="AK252" s="69">
        <f t="shared" si="59"/>
        <v>0.8571428571428571</v>
      </c>
      <c r="AM252" s="40" t="s">
        <v>804</v>
      </c>
      <c r="AN252" s="40" t="s">
        <v>753</v>
      </c>
      <c r="AO252" s="61">
        <v>0.58823529411764708</v>
      </c>
      <c r="AP252" s="62">
        <v>0.25</v>
      </c>
      <c r="AQ252" s="62" t="e">
        <v>#DIV/0!</v>
      </c>
      <c r="AR252" s="44">
        <v>17</v>
      </c>
      <c r="AS252" s="44">
        <v>2019</v>
      </c>
      <c r="AU252" s="40" t="s">
        <v>1035</v>
      </c>
      <c r="AV252" s="40" t="s">
        <v>964</v>
      </c>
      <c r="AW252" s="44">
        <v>9</v>
      </c>
      <c r="AX252" s="44">
        <v>0.15789473684210525</v>
      </c>
      <c r="AY252" s="44">
        <v>0.5</v>
      </c>
      <c r="AZ252" s="44">
        <v>16</v>
      </c>
      <c r="BA252" s="44">
        <v>1996</v>
      </c>
      <c r="BP252" s="40" t="s">
        <v>932</v>
      </c>
      <c r="BQ252" s="40" t="s">
        <v>325</v>
      </c>
      <c r="BR252" s="44">
        <v>0.33333333333333331</v>
      </c>
      <c r="BS252" s="44">
        <v>0.1</v>
      </c>
      <c r="BT252" s="44">
        <v>0.23333333333333334</v>
      </c>
      <c r="BU252" s="44">
        <v>30</v>
      </c>
      <c r="BV252" s="44">
        <v>2012</v>
      </c>
      <c r="BX252" s="40" t="s">
        <v>492</v>
      </c>
      <c r="BY252" s="40" t="s">
        <v>472</v>
      </c>
      <c r="BZ252" s="44">
        <v>5</v>
      </c>
      <c r="CA252" s="44">
        <v>1</v>
      </c>
      <c r="CB252" s="44">
        <v>4</v>
      </c>
      <c r="CC252" s="44">
        <v>12</v>
      </c>
      <c r="CD252" s="44">
        <v>2007</v>
      </c>
      <c r="CU252" s="40" t="s">
        <v>542</v>
      </c>
      <c r="CV252" s="40" t="s">
        <v>543</v>
      </c>
      <c r="CW252" s="44">
        <v>0.1</v>
      </c>
      <c r="CX252" s="44">
        <v>0.2</v>
      </c>
      <c r="CY252" s="44">
        <v>10</v>
      </c>
      <c r="CZ252" s="44">
        <v>2017</v>
      </c>
      <c r="DB252" s="40" t="s">
        <v>544</v>
      </c>
      <c r="DC252" s="40" t="s">
        <v>545</v>
      </c>
      <c r="DD252" s="44">
        <v>1</v>
      </c>
      <c r="DE252" s="44">
        <v>3</v>
      </c>
      <c r="DF252" s="44">
        <v>12</v>
      </c>
      <c r="DG252" s="44">
        <v>2017</v>
      </c>
      <c r="DU252" s="40" t="s">
        <v>704</v>
      </c>
      <c r="DV252" s="40" t="s">
        <v>684</v>
      </c>
      <c r="DW252" s="44">
        <v>8.3333333333333329E-2</v>
      </c>
      <c r="DX252" s="44">
        <v>0.5</v>
      </c>
      <c r="DY252" s="44">
        <v>12</v>
      </c>
      <c r="DZ252" s="44">
        <v>2014</v>
      </c>
      <c r="EB252" s="40" t="s">
        <v>704</v>
      </c>
      <c r="EC252" s="40" t="s">
        <v>684</v>
      </c>
      <c r="ED252" s="44">
        <v>1</v>
      </c>
      <c r="EE252" s="44">
        <v>6</v>
      </c>
      <c r="EF252" s="44">
        <v>12</v>
      </c>
      <c r="EG252" s="44">
        <v>2014</v>
      </c>
      <c r="EU252" s="40" t="s">
        <v>435</v>
      </c>
      <c r="EV252" s="40" t="s">
        <v>423</v>
      </c>
      <c r="EW252" s="44">
        <v>0</v>
      </c>
      <c r="EX252" s="44">
        <v>0</v>
      </c>
      <c r="EY252" s="44">
        <v>27</v>
      </c>
      <c r="EZ252" s="44">
        <v>2006</v>
      </c>
      <c r="FB252" s="40" t="s">
        <v>443</v>
      </c>
      <c r="FC252" s="40" t="s">
        <v>439</v>
      </c>
      <c r="FD252" s="44"/>
      <c r="FE252" s="44"/>
      <c r="FF252" s="44">
        <v>24</v>
      </c>
      <c r="FG252" s="44">
        <v>2007</v>
      </c>
      <c r="FU252" s="274" t="s">
        <v>1105</v>
      </c>
      <c r="FV252" s="274" t="s">
        <v>1060</v>
      </c>
      <c r="FW252" s="294" t="e">
        <v>#DIV/0!</v>
      </c>
      <c r="FX252" s="281">
        <v>0</v>
      </c>
      <c r="FY252" s="281">
        <v>0</v>
      </c>
      <c r="FZ252" s="281">
        <v>20</v>
      </c>
      <c r="GA252" s="281">
        <v>1994</v>
      </c>
      <c r="GB252" s="281"/>
      <c r="GC252" s="282"/>
      <c r="IR252" s="40" t="s">
        <v>978</v>
      </c>
      <c r="IS252" s="40" t="s">
        <v>967</v>
      </c>
      <c r="IT252" s="44">
        <v>0.22222222222222221</v>
      </c>
      <c r="IU252" s="44">
        <v>0.18181818181818182</v>
      </c>
      <c r="IV252" s="44">
        <v>0.81818181818181823</v>
      </c>
      <c r="IW252" s="44">
        <v>11</v>
      </c>
      <c r="IX252" s="44">
        <v>1998</v>
      </c>
      <c r="IY252" s="44">
        <v>2</v>
      </c>
      <c r="IZ252" s="44">
        <v>9</v>
      </c>
      <c r="JL252" s="40" t="s">
        <v>1220</v>
      </c>
      <c r="JM252" s="40" t="s">
        <v>1214</v>
      </c>
      <c r="JN252" s="44">
        <v>0.47368421052631576</v>
      </c>
      <c r="JO252" s="44">
        <v>0.81818181818181823</v>
      </c>
      <c r="JP252" s="44">
        <v>1.7272727272727273</v>
      </c>
      <c r="JQ252" s="44">
        <v>2020</v>
      </c>
      <c r="JR252" s="44">
        <v>22</v>
      </c>
      <c r="JS252" s="44">
        <v>18</v>
      </c>
      <c r="JT252" s="44">
        <v>38</v>
      </c>
    </row>
    <row r="253" spans="1:280" ht="15">
      <c r="A253" s="74" t="s">
        <v>1054</v>
      </c>
      <c r="B253" s="74">
        <v>1995</v>
      </c>
      <c r="C253" s="74">
        <v>1998</v>
      </c>
      <c r="D253" s="89" t="str">
        <f t="shared" si="54"/>
        <v>Shon Engel, 1998</v>
      </c>
      <c r="E253" s="89" t="str">
        <f t="shared" si="55"/>
        <v>Shon Engel, 1998-1995</v>
      </c>
      <c r="F253" s="74">
        <v>4</v>
      </c>
      <c r="G253" s="74"/>
      <c r="H253" s="74"/>
      <c r="I253" s="75" t="e">
        <f t="shared" si="60"/>
        <v>#DIV/0!</v>
      </c>
      <c r="J253" s="74">
        <v>1</v>
      </c>
      <c r="K253" s="74">
        <v>3</v>
      </c>
      <c r="L253" s="75">
        <f t="shared" si="61"/>
        <v>0.33333333333333331</v>
      </c>
      <c r="M253" s="74">
        <v>3</v>
      </c>
      <c r="N253" s="74">
        <v>4</v>
      </c>
      <c r="O253" s="75">
        <f t="shared" si="62"/>
        <v>0.75</v>
      </c>
      <c r="P253" s="74">
        <v>5</v>
      </c>
      <c r="Q253" s="74"/>
      <c r="R253" s="74"/>
      <c r="S253" s="74"/>
      <c r="T253" s="74"/>
      <c r="U253" s="74">
        <v>1</v>
      </c>
      <c r="V253" s="74"/>
      <c r="W253" s="74">
        <v>2</v>
      </c>
      <c r="X253" s="74"/>
      <c r="Y253" s="76">
        <f t="shared" si="63"/>
        <v>1.25</v>
      </c>
      <c r="Z253" s="76">
        <f t="shared" si="64"/>
        <v>0</v>
      </c>
      <c r="AA253" s="76">
        <f t="shared" si="65"/>
        <v>0</v>
      </c>
      <c r="AB253" s="76">
        <f t="shared" si="66"/>
        <v>0</v>
      </c>
      <c r="AC253" s="76">
        <f t="shared" si="67"/>
        <v>0</v>
      </c>
      <c r="AD253" s="76">
        <f t="shared" si="68"/>
        <v>0.25</v>
      </c>
      <c r="AE253" s="76">
        <f t="shared" si="69"/>
        <v>0</v>
      </c>
      <c r="AF253" s="76">
        <f t="shared" si="70"/>
        <v>0.5</v>
      </c>
      <c r="AG253" s="76">
        <f t="shared" si="71"/>
        <v>0</v>
      </c>
      <c r="AH253" s="69">
        <f t="shared" si="56"/>
        <v>0</v>
      </c>
      <c r="AI253" s="69">
        <f t="shared" si="57"/>
        <v>1</v>
      </c>
      <c r="AJ253" s="70">
        <f t="shared" si="58"/>
        <v>0.33333333333333331</v>
      </c>
      <c r="AK253" s="69">
        <f t="shared" si="59"/>
        <v>0.75</v>
      </c>
      <c r="AM253" s="40" t="s">
        <v>704</v>
      </c>
      <c r="AN253" s="40" t="s">
        <v>684</v>
      </c>
      <c r="AO253" s="61">
        <v>0.58333333333333337</v>
      </c>
      <c r="AP253" s="62">
        <v>0.3</v>
      </c>
      <c r="AQ253" s="62">
        <v>0</v>
      </c>
      <c r="AR253" s="44">
        <v>12</v>
      </c>
      <c r="AS253" s="44">
        <v>2014</v>
      </c>
      <c r="AU253" s="40" t="s">
        <v>1137</v>
      </c>
      <c r="AV253" s="40" t="s">
        <v>1128</v>
      </c>
      <c r="AW253" s="44">
        <v>8</v>
      </c>
      <c r="AX253" s="44">
        <v>0.66666666666666663</v>
      </c>
      <c r="AY253" s="44">
        <v>0.66666666666666663</v>
      </c>
      <c r="AZ253" s="44">
        <v>13</v>
      </c>
      <c r="BA253" s="44">
        <v>1993</v>
      </c>
      <c r="BP253" s="40" t="s">
        <v>544</v>
      </c>
      <c r="BQ253" s="40" t="s">
        <v>545</v>
      </c>
      <c r="BR253" s="44">
        <v>0.33333333333333331</v>
      </c>
      <c r="BS253" s="44">
        <v>0.25</v>
      </c>
      <c r="BT253" s="44">
        <v>8.3333333333333329E-2</v>
      </c>
      <c r="BU253" s="44">
        <v>12</v>
      </c>
      <c r="BV253" s="44">
        <v>2017</v>
      </c>
      <c r="BX253" s="40" t="s">
        <v>542</v>
      </c>
      <c r="BY253" s="40" t="s">
        <v>543</v>
      </c>
      <c r="BZ253" s="44">
        <v>5</v>
      </c>
      <c r="CA253" s="44">
        <v>4</v>
      </c>
      <c r="CB253" s="44">
        <v>1</v>
      </c>
      <c r="CC253" s="44">
        <v>10</v>
      </c>
      <c r="CD253" s="44">
        <v>2017</v>
      </c>
      <c r="CU253" s="40" t="s">
        <v>940</v>
      </c>
      <c r="CV253" s="40" t="s">
        <v>941</v>
      </c>
      <c r="CW253" s="44">
        <v>0.1</v>
      </c>
      <c r="CX253" s="44">
        <v>0.2</v>
      </c>
      <c r="CY253" s="44">
        <v>10</v>
      </c>
      <c r="CZ253" s="44">
        <v>1999</v>
      </c>
      <c r="DB253" s="40" t="s">
        <v>1351</v>
      </c>
      <c r="DC253" s="40" t="s">
        <v>1352</v>
      </c>
      <c r="DD253" s="44">
        <v>1</v>
      </c>
      <c r="DE253" s="44">
        <v>6</v>
      </c>
      <c r="DF253" s="44">
        <v>17</v>
      </c>
      <c r="DG253" s="44">
        <v>2023</v>
      </c>
      <c r="DU253" s="40" t="s">
        <v>1137</v>
      </c>
      <c r="DV253" s="40" t="s">
        <v>1128</v>
      </c>
      <c r="DW253" s="44">
        <v>7.6923076923076927E-2</v>
      </c>
      <c r="DX253" s="44">
        <v>0</v>
      </c>
      <c r="DY253" s="44">
        <v>13</v>
      </c>
      <c r="DZ253" s="44">
        <v>1993</v>
      </c>
      <c r="EB253" s="40" t="s">
        <v>495</v>
      </c>
      <c r="EC253" s="40" t="s">
        <v>474</v>
      </c>
      <c r="ED253" s="44">
        <v>1</v>
      </c>
      <c r="EE253" s="44">
        <v>8</v>
      </c>
      <c r="EF253" s="44">
        <v>12</v>
      </c>
      <c r="EG253" s="44">
        <v>2009</v>
      </c>
      <c r="EU253" s="40" t="s">
        <v>1010</v>
      </c>
      <c r="EV253" s="40" t="s">
        <v>964</v>
      </c>
      <c r="EW253" s="44">
        <v>0</v>
      </c>
      <c r="EX253" s="44">
        <v>0</v>
      </c>
      <c r="EY253" s="44">
        <v>23</v>
      </c>
      <c r="EZ253" s="44">
        <v>1997</v>
      </c>
      <c r="FB253" s="40" t="s">
        <v>1011</v>
      </c>
      <c r="FC253" s="40" t="s">
        <v>1001</v>
      </c>
      <c r="FD253" s="44"/>
      <c r="FE253" s="44"/>
      <c r="FF253" s="44">
        <v>23</v>
      </c>
      <c r="FG253" s="44">
        <v>1997</v>
      </c>
      <c r="FU253" s="274" t="s">
        <v>1197</v>
      </c>
      <c r="FV253" s="274" t="s">
        <v>1153</v>
      </c>
      <c r="FW253" s="294" t="e">
        <v>#DIV/0!</v>
      </c>
      <c r="FX253" s="281">
        <v>0</v>
      </c>
      <c r="FY253" s="281">
        <v>0</v>
      </c>
      <c r="FZ253" s="281">
        <v>18</v>
      </c>
      <c r="GA253" s="281">
        <v>1990</v>
      </c>
      <c r="GB253" s="281"/>
      <c r="GC253" s="282"/>
      <c r="IR253" s="40" t="s">
        <v>1267</v>
      </c>
      <c r="IS253" s="40" t="s">
        <v>1235</v>
      </c>
      <c r="IT253" s="44">
        <v>0.21428571428571427</v>
      </c>
      <c r="IU253" s="44">
        <v>0.23076923076923078</v>
      </c>
      <c r="IV253" s="44">
        <v>1.0769230769230769</v>
      </c>
      <c r="IW253" s="44">
        <v>13</v>
      </c>
      <c r="IX253" s="44">
        <v>2021</v>
      </c>
      <c r="IY253" s="44">
        <v>3</v>
      </c>
      <c r="IZ253" s="44">
        <v>14</v>
      </c>
      <c r="JL253" s="40" t="s">
        <v>1209</v>
      </c>
      <c r="JM253" s="40" t="s">
        <v>732</v>
      </c>
      <c r="JN253" s="44">
        <v>0.68354430379746833</v>
      </c>
      <c r="JO253" s="44">
        <v>2.0769230769230771</v>
      </c>
      <c r="JP253" s="44">
        <v>3.0384615384615383</v>
      </c>
      <c r="JQ253" s="44">
        <v>2020</v>
      </c>
      <c r="JR253" s="44">
        <v>26</v>
      </c>
      <c r="JS253" s="44">
        <v>54</v>
      </c>
      <c r="JT253" s="44">
        <v>79</v>
      </c>
    </row>
    <row r="254" spans="1:280" ht="15">
      <c r="A254" s="74" t="s">
        <v>1055</v>
      </c>
      <c r="B254" s="74">
        <v>1995</v>
      </c>
      <c r="C254" s="74">
        <v>1995</v>
      </c>
      <c r="D254" s="89" t="str">
        <f t="shared" si="54"/>
        <v>Jerry Knipp, 1995</v>
      </c>
      <c r="E254" s="89" t="str">
        <f t="shared" si="55"/>
        <v>Jerry Knipp, 1995-1995</v>
      </c>
      <c r="F254" s="74">
        <v>9</v>
      </c>
      <c r="G254" s="74"/>
      <c r="H254" s="74"/>
      <c r="I254" s="75" t="e">
        <f t="shared" si="60"/>
        <v>#DIV/0!</v>
      </c>
      <c r="J254" s="74">
        <v>10</v>
      </c>
      <c r="K254" s="74">
        <v>34</v>
      </c>
      <c r="L254" s="75">
        <f t="shared" si="61"/>
        <v>0.29411764705882354</v>
      </c>
      <c r="M254" s="74">
        <v>7</v>
      </c>
      <c r="N254" s="74">
        <v>22</v>
      </c>
      <c r="O254" s="75">
        <f t="shared" si="62"/>
        <v>0.31818181818181818</v>
      </c>
      <c r="P254" s="74">
        <v>27</v>
      </c>
      <c r="Q254" s="74">
        <v>12</v>
      </c>
      <c r="R254" s="74">
        <v>13</v>
      </c>
      <c r="S254" s="74">
        <v>25</v>
      </c>
      <c r="T254" s="74">
        <v>10</v>
      </c>
      <c r="U254" s="74">
        <v>5</v>
      </c>
      <c r="V254" s="74"/>
      <c r="W254" s="74">
        <v>10</v>
      </c>
      <c r="X254" s="74"/>
      <c r="Y254" s="76">
        <f t="shared" si="63"/>
        <v>3</v>
      </c>
      <c r="Z254" s="76">
        <f t="shared" si="64"/>
        <v>1.3333333333333333</v>
      </c>
      <c r="AA254" s="76">
        <f t="shared" si="65"/>
        <v>1.4444444444444444</v>
      </c>
      <c r="AB254" s="76">
        <f t="shared" si="66"/>
        <v>2.7777777777777777</v>
      </c>
      <c r="AC254" s="76">
        <f t="shared" si="67"/>
        <v>1.1111111111111112</v>
      </c>
      <c r="AD254" s="76">
        <f t="shared" si="68"/>
        <v>0.55555555555555558</v>
      </c>
      <c r="AE254" s="76">
        <f t="shared" si="69"/>
        <v>0</v>
      </c>
      <c r="AF254" s="76">
        <f t="shared" si="70"/>
        <v>1.1111111111111112</v>
      </c>
      <c r="AG254" s="76">
        <f t="shared" si="71"/>
        <v>0</v>
      </c>
      <c r="AH254" s="69">
        <f t="shared" si="56"/>
        <v>0</v>
      </c>
      <c r="AI254" s="69">
        <f t="shared" si="57"/>
        <v>2.4444444444444446</v>
      </c>
      <c r="AJ254" s="70">
        <f t="shared" si="58"/>
        <v>0.29411764705882354</v>
      </c>
      <c r="AK254" s="69">
        <f t="shared" si="59"/>
        <v>3.7777777777777777</v>
      </c>
      <c r="AM254" s="40" t="s">
        <v>1035</v>
      </c>
      <c r="AN254" s="40" t="s">
        <v>964</v>
      </c>
      <c r="AO254" s="61">
        <v>0.5625</v>
      </c>
      <c r="AP254" s="62">
        <v>0.15789473684210525</v>
      </c>
      <c r="AQ254" s="62">
        <v>0.5</v>
      </c>
      <c r="AR254" s="44">
        <v>16</v>
      </c>
      <c r="AS254" s="44">
        <v>1996</v>
      </c>
      <c r="AU254" s="40" t="s">
        <v>544</v>
      </c>
      <c r="AV254" s="40" t="s">
        <v>545</v>
      </c>
      <c r="AW254" s="44">
        <v>8</v>
      </c>
      <c r="AX254" s="44">
        <v>0.4</v>
      </c>
      <c r="AY254" s="44">
        <v>0.66666666666666663</v>
      </c>
      <c r="AZ254" s="44">
        <v>12</v>
      </c>
      <c r="BA254" s="44">
        <v>2017</v>
      </c>
      <c r="BP254" s="40" t="s">
        <v>260</v>
      </c>
      <c r="BQ254" s="40" t="s">
        <v>134</v>
      </c>
      <c r="BR254" s="44">
        <v>0.30769230769230771</v>
      </c>
      <c r="BS254" s="44">
        <v>7.6923076923076927E-2</v>
      </c>
      <c r="BT254" s="44">
        <v>0.23076923076923078</v>
      </c>
      <c r="BU254" s="44">
        <v>13</v>
      </c>
      <c r="BV254" s="44">
        <v>2016</v>
      </c>
      <c r="BX254" s="40" t="s">
        <v>1351</v>
      </c>
      <c r="BY254" s="40" t="s">
        <v>1352</v>
      </c>
      <c r="BZ254" s="44">
        <v>5</v>
      </c>
      <c r="CA254" s="44">
        <v>1</v>
      </c>
      <c r="CB254" s="44">
        <v>4</v>
      </c>
      <c r="CC254" s="44">
        <v>17</v>
      </c>
      <c r="CD254" s="44">
        <v>2023</v>
      </c>
      <c r="CU254" s="40" t="s">
        <v>683</v>
      </c>
      <c r="CV254" s="40" t="s">
        <v>680</v>
      </c>
      <c r="CW254" s="44">
        <v>8.3333333333333329E-2</v>
      </c>
      <c r="CX254" s="44">
        <v>0.66666666666666663</v>
      </c>
      <c r="CY254" s="44">
        <v>12</v>
      </c>
      <c r="CZ254" s="44">
        <v>2014</v>
      </c>
      <c r="DB254" s="40" t="s">
        <v>940</v>
      </c>
      <c r="DC254" s="40" t="s">
        <v>941</v>
      </c>
      <c r="DD254" s="44">
        <v>1</v>
      </c>
      <c r="DE254" s="44">
        <v>2</v>
      </c>
      <c r="DF254" s="44">
        <v>10</v>
      </c>
      <c r="DG254" s="44">
        <v>1999</v>
      </c>
      <c r="DU254" s="40" t="s">
        <v>1108</v>
      </c>
      <c r="DV254" s="40" t="s">
        <v>1067</v>
      </c>
      <c r="DW254" s="44">
        <v>7.1428571428571425E-2</v>
      </c>
      <c r="DX254" s="44">
        <v>0</v>
      </c>
      <c r="DY254" s="44">
        <v>14</v>
      </c>
      <c r="DZ254" s="44">
        <v>1994</v>
      </c>
      <c r="EB254" s="40" t="s">
        <v>1069</v>
      </c>
      <c r="EC254" s="40" t="s">
        <v>1001</v>
      </c>
      <c r="ED254" s="44">
        <v>1</v>
      </c>
      <c r="EE254" s="44"/>
      <c r="EF254" s="44">
        <v>10</v>
      </c>
      <c r="EG254" s="44">
        <v>1995</v>
      </c>
      <c r="EU254" s="40" t="s">
        <v>438</v>
      </c>
      <c r="EV254" s="40" t="s">
        <v>436</v>
      </c>
      <c r="EW254" s="44">
        <v>0</v>
      </c>
      <c r="EX254" s="44">
        <v>0</v>
      </c>
      <c r="EY254" s="44">
        <v>27</v>
      </c>
      <c r="EZ254" s="44">
        <v>2006</v>
      </c>
      <c r="FB254" s="40" t="s">
        <v>444</v>
      </c>
      <c r="FC254" s="40" t="s">
        <v>439</v>
      </c>
      <c r="FD254" s="44"/>
      <c r="FE254" s="44"/>
      <c r="FF254" s="44">
        <v>27</v>
      </c>
      <c r="FG254" s="44">
        <v>2006</v>
      </c>
      <c r="FU254" s="274" t="s">
        <v>438</v>
      </c>
      <c r="FV254" s="274" t="s">
        <v>436</v>
      </c>
      <c r="FW254" s="294" t="e">
        <v>#DIV/0!</v>
      </c>
      <c r="FX254" s="281">
        <v>0</v>
      </c>
      <c r="FY254" s="281">
        <v>0</v>
      </c>
      <c r="FZ254" s="281">
        <v>27</v>
      </c>
      <c r="GA254" s="281">
        <v>2006</v>
      </c>
      <c r="GB254" s="281"/>
      <c r="GC254" s="282"/>
      <c r="IR254" s="40" t="s">
        <v>716</v>
      </c>
      <c r="IS254" s="40" t="s">
        <v>330</v>
      </c>
      <c r="IT254" s="44">
        <v>0.20588235294117646</v>
      </c>
      <c r="IU254" s="44">
        <v>0.7</v>
      </c>
      <c r="IV254" s="44">
        <v>3.4</v>
      </c>
      <c r="IW254" s="44">
        <v>10</v>
      </c>
      <c r="IX254" s="44">
        <v>2010</v>
      </c>
      <c r="IY254" s="44">
        <v>7</v>
      </c>
      <c r="IZ254" s="44">
        <v>34</v>
      </c>
      <c r="JL254" s="40" t="s">
        <v>1210</v>
      </c>
      <c r="JM254" s="40" t="s">
        <v>533</v>
      </c>
      <c r="JN254" s="44">
        <v>0.56716417910447758</v>
      </c>
      <c r="JO254" s="44">
        <v>1.4615384615384615</v>
      </c>
      <c r="JP254" s="44">
        <v>2.5769230769230771</v>
      </c>
      <c r="JQ254" s="44">
        <v>2020</v>
      </c>
      <c r="JR254" s="44">
        <v>26</v>
      </c>
      <c r="JS254" s="44">
        <v>38</v>
      </c>
      <c r="JT254" s="44">
        <v>67</v>
      </c>
    </row>
    <row r="255" spans="1:280" ht="15">
      <c r="A255" s="74" t="s">
        <v>1056</v>
      </c>
      <c r="B255" s="74">
        <v>1995</v>
      </c>
      <c r="C255" s="74">
        <v>1995</v>
      </c>
      <c r="D255" s="89" t="str">
        <f t="shared" si="54"/>
        <v>Gerald Haynes, 1995</v>
      </c>
      <c r="E255" s="89" t="str">
        <f t="shared" si="55"/>
        <v>Gerald Haynes, 1995-1995</v>
      </c>
      <c r="F255" s="74">
        <v>11</v>
      </c>
      <c r="G255" s="74"/>
      <c r="H255" s="74">
        <v>8</v>
      </c>
      <c r="I255" s="75">
        <f t="shared" si="60"/>
        <v>0</v>
      </c>
      <c r="J255" s="74">
        <v>11</v>
      </c>
      <c r="K255" s="74">
        <v>34</v>
      </c>
      <c r="L255" s="75">
        <f t="shared" si="61"/>
        <v>0.3235294117647059</v>
      </c>
      <c r="M255" s="74">
        <v>7</v>
      </c>
      <c r="N255" s="74">
        <v>14</v>
      </c>
      <c r="O255" s="75">
        <f t="shared" si="62"/>
        <v>0.5</v>
      </c>
      <c r="P255" s="74">
        <v>29</v>
      </c>
      <c r="Q255" s="74">
        <v>10</v>
      </c>
      <c r="R255" s="74">
        <v>21</v>
      </c>
      <c r="S255" s="74">
        <v>31</v>
      </c>
      <c r="T255" s="74">
        <v>34</v>
      </c>
      <c r="U255" s="74">
        <v>15</v>
      </c>
      <c r="V255" s="74"/>
      <c r="W255" s="74">
        <v>18</v>
      </c>
      <c r="X255" s="74"/>
      <c r="Y255" s="76">
        <f t="shared" si="63"/>
        <v>2.6363636363636362</v>
      </c>
      <c r="Z255" s="76">
        <f t="shared" si="64"/>
        <v>0.90909090909090906</v>
      </c>
      <c r="AA255" s="76">
        <f t="shared" si="65"/>
        <v>1.9090909090909092</v>
      </c>
      <c r="AB255" s="76">
        <f t="shared" si="66"/>
        <v>2.8181818181818183</v>
      </c>
      <c r="AC255" s="76">
        <f t="shared" si="67"/>
        <v>3.0909090909090908</v>
      </c>
      <c r="AD255" s="76">
        <f t="shared" si="68"/>
        <v>1.3636363636363635</v>
      </c>
      <c r="AE255" s="76">
        <f t="shared" si="69"/>
        <v>0</v>
      </c>
      <c r="AF255" s="76">
        <f t="shared" si="70"/>
        <v>1.6363636363636365</v>
      </c>
      <c r="AG255" s="76">
        <f t="shared" si="71"/>
        <v>0</v>
      </c>
      <c r="AH255" s="69">
        <f t="shared" si="56"/>
        <v>0.72727272727272729</v>
      </c>
      <c r="AI255" s="69">
        <f t="shared" si="57"/>
        <v>1.2727272727272727</v>
      </c>
      <c r="AJ255" s="70">
        <f t="shared" si="58"/>
        <v>0.26190476190476192</v>
      </c>
      <c r="AK255" s="69">
        <f t="shared" si="59"/>
        <v>3.8181818181818183</v>
      </c>
      <c r="AM255" s="40" t="s">
        <v>490</v>
      </c>
      <c r="AN255" s="40" t="s">
        <v>467</v>
      </c>
      <c r="AO255" s="61">
        <v>0.54545454545454541</v>
      </c>
      <c r="AP255" s="62">
        <v>1</v>
      </c>
      <c r="AQ255" s="62" t="e">
        <v>#DIV/0!</v>
      </c>
      <c r="AR255" s="44">
        <v>11</v>
      </c>
      <c r="AS255" s="44">
        <v>2008</v>
      </c>
      <c r="AU255" s="40" t="s">
        <v>1351</v>
      </c>
      <c r="AV255" s="40" t="s">
        <v>1352</v>
      </c>
      <c r="AW255" s="44">
        <v>7</v>
      </c>
      <c r="AX255" s="44">
        <v>0.42857142857142855</v>
      </c>
      <c r="AY255" s="44">
        <v>0.25</v>
      </c>
      <c r="AZ255" s="44">
        <v>17</v>
      </c>
      <c r="BA255" s="44">
        <v>2023</v>
      </c>
      <c r="BP255" s="40" t="s">
        <v>357</v>
      </c>
      <c r="BQ255" s="40" t="s">
        <v>356</v>
      </c>
      <c r="BR255" s="44">
        <v>0.30769230769230771</v>
      </c>
      <c r="BS255" s="44">
        <v>0.15384615384615385</v>
      </c>
      <c r="BT255" s="44">
        <v>0.15384615384615385</v>
      </c>
      <c r="BU255" s="44">
        <v>13</v>
      </c>
      <c r="BV255" s="44">
        <v>2011</v>
      </c>
      <c r="BX255" s="40" t="s">
        <v>357</v>
      </c>
      <c r="BY255" s="40" t="s">
        <v>356</v>
      </c>
      <c r="BZ255" s="44">
        <v>4</v>
      </c>
      <c r="CA255" s="44">
        <v>2</v>
      </c>
      <c r="CB255" s="44">
        <v>2</v>
      </c>
      <c r="CC255" s="44">
        <v>13</v>
      </c>
      <c r="CD255" s="44">
        <v>2011</v>
      </c>
      <c r="CU255" s="40" t="s">
        <v>491</v>
      </c>
      <c r="CV255" s="40" t="s">
        <v>473</v>
      </c>
      <c r="CW255" s="44">
        <v>8.3333333333333329E-2</v>
      </c>
      <c r="CX255" s="44">
        <v>0.16666666666666666</v>
      </c>
      <c r="CY255" s="44">
        <v>12</v>
      </c>
      <c r="CZ255" s="44">
        <v>2010</v>
      </c>
      <c r="DB255" s="40" t="s">
        <v>261</v>
      </c>
      <c r="DC255" s="40" t="s">
        <v>900</v>
      </c>
      <c r="DD255" s="44">
        <v>1</v>
      </c>
      <c r="DE255" s="44">
        <v>3</v>
      </c>
      <c r="DF255" s="44">
        <v>15</v>
      </c>
      <c r="DG255" s="44">
        <v>2016</v>
      </c>
      <c r="DU255" s="40" t="s">
        <v>917</v>
      </c>
      <c r="DV255" s="40" t="s">
        <v>277</v>
      </c>
      <c r="DW255" s="44">
        <v>6.6666666666666666E-2</v>
      </c>
      <c r="DX255" s="44">
        <v>0.16666666666666666</v>
      </c>
      <c r="DY255" s="44">
        <v>30</v>
      </c>
      <c r="DZ255" s="44">
        <v>2012</v>
      </c>
      <c r="EB255" s="40" t="s">
        <v>290</v>
      </c>
      <c r="EC255" s="40" t="s">
        <v>280</v>
      </c>
      <c r="ED255" s="44">
        <v>1</v>
      </c>
      <c r="EE255" s="44">
        <v>9</v>
      </c>
      <c r="EF255" s="44">
        <v>17</v>
      </c>
      <c r="EG255" s="44">
        <v>2015</v>
      </c>
      <c r="EU255" s="40" t="s">
        <v>1012</v>
      </c>
      <c r="EV255" s="40" t="s">
        <v>921</v>
      </c>
      <c r="EW255" s="44">
        <v>0</v>
      </c>
      <c r="EX255" s="44">
        <v>0</v>
      </c>
      <c r="EY255" s="44">
        <v>20</v>
      </c>
      <c r="EZ255" s="44">
        <v>1997</v>
      </c>
      <c r="FB255" s="40" t="s">
        <v>1007</v>
      </c>
      <c r="FC255" s="40" t="s">
        <v>1002</v>
      </c>
      <c r="FD255" s="44"/>
      <c r="FE255" s="44"/>
      <c r="FF255" s="44">
        <v>23</v>
      </c>
      <c r="FG255" s="44">
        <v>1997</v>
      </c>
      <c r="FU255" s="274" t="s">
        <v>1196</v>
      </c>
      <c r="FV255" s="274" t="s">
        <v>1155</v>
      </c>
      <c r="FW255" s="294" t="e">
        <v>#DIV/0!</v>
      </c>
      <c r="FX255" s="281">
        <v>0</v>
      </c>
      <c r="FY255" s="281">
        <v>0</v>
      </c>
      <c r="FZ255" s="281">
        <v>18</v>
      </c>
      <c r="GA255" s="281">
        <v>1990</v>
      </c>
      <c r="GB255" s="281"/>
      <c r="GC255" s="282"/>
      <c r="IR255" s="40" t="s">
        <v>482</v>
      </c>
      <c r="IS255" s="40" t="s">
        <v>470</v>
      </c>
      <c r="IT255" s="44">
        <v>0.20588235294117646</v>
      </c>
      <c r="IU255" s="44">
        <v>1.2727272727272727</v>
      </c>
      <c r="IV255" s="44">
        <v>6.1818181818181817</v>
      </c>
      <c r="IW255" s="44">
        <v>11</v>
      </c>
      <c r="IX255" s="44">
        <v>2008</v>
      </c>
      <c r="IY255" s="44">
        <v>14</v>
      </c>
      <c r="IZ255" s="44">
        <v>68</v>
      </c>
      <c r="JL255" s="40" t="s">
        <v>1211</v>
      </c>
      <c r="JM255" s="40" t="s">
        <v>794</v>
      </c>
      <c r="JN255" s="44">
        <v>0.68888888888888888</v>
      </c>
      <c r="JO255" s="44">
        <v>1.24</v>
      </c>
      <c r="JP255" s="44">
        <v>1.8</v>
      </c>
      <c r="JQ255" s="44">
        <v>2020</v>
      </c>
      <c r="JR255" s="44">
        <v>25</v>
      </c>
      <c r="JS255" s="44">
        <v>31</v>
      </c>
      <c r="JT255" s="44">
        <v>45</v>
      </c>
    </row>
    <row r="256" spans="1:280" ht="15">
      <c r="A256" s="74" t="s">
        <v>1077</v>
      </c>
      <c r="B256" s="74">
        <v>1994</v>
      </c>
      <c r="C256" s="74">
        <v>1996</v>
      </c>
      <c r="D256" s="89" t="str">
        <f t="shared" si="54"/>
        <v>Cody Barritt, 1996</v>
      </c>
      <c r="E256" s="89" t="str">
        <f t="shared" si="55"/>
        <v>Cody Barritt, 1996-1994</v>
      </c>
      <c r="F256" s="74">
        <v>11</v>
      </c>
      <c r="G256" s="74"/>
      <c r="H256" s="74"/>
      <c r="I256" s="75" t="e">
        <f t="shared" si="60"/>
        <v>#DIV/0!</v>
      </c>
      <c r="J256" s="74">
        <v>3</v>
      </c>
      <c r="K256" s="74">
        <v>4</v>
      </c>
      <c r="L256" s="75">
        <f t="shared" si="61"/>
        <v>0.75</v>
      </c>
      <c r="M256" s="74">
        <v>1</v>
      </c>
      <c r="N256" s="74">
        <v>3</v>
      </c>
      <c r="O256" s="75">
        <f t="shared" si="62"/>
        <v>0.33333333333333331</v>
      </c>
      <c r="P256" s="74">
        <v>7</v>
      </c>
      <c r="Q256" s="74">
        <v>3</v>
      </c>
      <c r="R256" s="74">
        <v>4</v>
      </c>
      <c r="S256" s="74">
        <v>7</v>
      </c>
      <c r="T256" s="74">
        <v>2</v>
      </c>
      <c r="U256" s="74">
        <v>2</v>
      </c>
      <c r="V256" s="74"/>
      <c r="W256" s="74">
        <v>7</v>
      </c>
      <c r="X256" s="74"/>
      <c r="Y256" s="76">
        <f t="shared" si="63"/>
        <v>0.63636363636363635</v>
      </c>
      <c r="Z256" s="76">
        <f t="shared" si="64"/>
        <v>0.27272727272727271</v>
      </c>
      <c r="AA256" s="76">
        <f t="shared" si="65"/>
        <v>0.36363636363636365</v>
      </c>
      <c r="AB256" s="76">
        <f t="shared" si="66"/>
        <v>0.63636363636363635</v>
      </c>
      <c r="AC256" s="76">
        <f t="shared" si="67"/>
        <v>0.18181818181818182</v>
      </c>
      <c r="AD256" s="76">
        <f t="shared" si="68"/>
        <v>0.18181818181818182</v>
      </c>
      <c r="AE256" s="76">
        <f t="shared" si="69"/>
        <v>0</v>
      </c>
      <c r="AF256" s="76">
        <f t="shared" si="70"/>
        <v>0.63636363636363635</v>
      </c>
      <c r="AG256" s="76">
        <f t="shared" si="71"/>
        <v>0</v>
      </c>
      <c r="AH256" s="69">
        <f t="shared" si="56"/>
        <v>0</v>
      </c>
      <c r="AI256" s="69">
        <f t="shared" si="57"/>
        <v>0.27272727272727271</v>
      </c>
      <c r="AJ256" s="70">
        <f t="shared" si="58"/>
        <v>0.75</v>
      </c>
      <c r="AK256" s="69">
        <f t="shared" si="59"/>
        <v>0.36363636363636365</v>
      </c>
      <c r="AM256" s="40" t="s">
        <v>290</v>
      </c>
      <c r="AN256" s="40" t="s">
        <v>280</v>
      </c>
      <c r="AO256" s="61">
        <v>0.52941176470588236</v>
      </c>
      <c r="AP256" s="62">
        <v>0.17391304347826086</v>
      </c>
      <c r="AQ256" s="62">
        <v>0.5</v>
      </c>
      <c r="AR256" s="44">
        <v>17</v>
      </c>
      <c r="AS256" s="44">
        <v>2015</v>
      </c>
      <c r="AU256" s="40" t="s">
        <v>704</v>
      </c>
      <c r="AV256" s="40" t="s">
        <v>684</v>
      </c>
      <c r="AW256" s="44">
        <v>7</v>
      </c>
      <c r="AX256" s="44">
        <v>0.3</v>
      </c>
      <c r="AY256" s="44">
        <v>0</v>
      </c>
      <c r="AZ256" s="44">
        <v>12</v>
      </c>
      <c r="BA256" s="44">
        <v>2014</v>
      </c>
      <c r="BP256" s="40" t="s">
        <v>1351</v>
      </c>
      <c r="BQ256" s="40" t="s">
        <v>1352</v>
      </c>
      <c r="BR256" s="44">
        <v>0.29411764705882354</v>
      </c>
      <c r="BS256" s="44">
        <v>5.8823529411764705E-2</v>
      </c>
      <c r="BT256" s="44">
        <v>0.23529411764705882</v>
      </c>
      <c r="BU256" s="44">
        <v>17</v>
      </c>
      <c r="BV256" s="44">
        <v>2023</v>
      </c>
      <c r="BX256" s="40" t="s">
        <v>917</v>
      </c>
      <c r="BY256" s="40" t="s">
        <v>277</v>
      </c>
      <c r="BZ256" s="44">
        <v>4</v>
      </c>
      <c r="CA256" s="44">
        <v>3</v>
      </c>
      <c r="CB256" s="44">
        <v>1</v>
      </c>
      <c r="CC256" s="44">
        <v>30</v>
      </c>
      <c r="CD256" s="44">
        <v>2012</v>
      </c>
      <c r="CU256" s="40" t="s">
        <v>544</v>
      </c>
      <c r="CV256" s="40" t="s">
        <v>545</v>
      </c>
      <c r="CW256" s="44">
        <v>8.3333333333333329E-2</v>
      </c>
      <c r="CX256" s="44">
        <v>0.25</v>
      </c>
      <c r="CY256" s="44">
        <v>12</v>
      </c>
      <c r="CZ256" s="44">
        <v>2017</v>
      </c>
      <c r="DB256" s="40" t="s">
        <v>542</v>
      </c>
      <c r="DC256" s="40" t="s">
        <v>543</v>
      </c>
      <c r="DD256" s="44">
        <v>1</v>
      </c>
      <c r="DE256" s="44">
        <v>2</v>
      </c>
      <c r="DF256" s="44">
        <v>10</v>
      </c>
      <c r="DG256" s="44">
        <v>2017</v>
      </c>
      <c r="DU256" s="40" t="s">
        <v>935</v>
      </c>
      <c r="DV256" s="40" t="s">
        <v>330</v>
      </c>
      <c r="DW256" s="44">
        <v>6.6666666666666666E-2</v>
      </c>
      <c r="DX256" s="44">
        <v>0.2</v>
      </c>
      <c r="DY256" s="44">
        <v>30</v>
      </c>
      <c r="DZ256" s="44">
        <v>2012</v>
      </c>
      <c r="EB256" s="40" t="s">
        <v>1137</v>
      </c>
      <c r="EC256" s="40" t="s">
        <v>1128</v>
      </c>
      <c r="ED256" s="44">
        <v>1</v>
      </c>
      <c r="EE256" s="44"/>
      <c r="EF256" s="44">
        <v>13</v>
      </c>
      <c r="EG256" s="44">
        <v>1993</v>
      </c>
      <c r="EU256" s="40" t="s">
        <v>443</v>
      </c>
      <c r="EV256" s="40" t="s">
        <v>439</v>
      </c>
      <c r="EW256" s="44">
        <v>0</v>
      </c>
      <c r="EX256" s="44">
        <v>0</v>
      </c>
      <c r="EY256" s="44">
        <v>24</v>
      </c>
      <c r="EZ256" s="44">
        <v>2007</v>
      </c>
      <c r="FB256" s="40" t="s">
        <v>263</v>
      </c>
      <c r="FC256" s="40" t="s">
        <v>252</v>
      </c>
      <c r="FD256" s="44">
        <v>0</v>
      </c>
      <c r="FE256" s="44">
        <v>10</v>
      </c>
      <c r="FF256" s="44">
        <v>18</v>
      </c>
      <c r="FG256" s="44">
        <v>2016</v>
      </c>
      <c r="FU256" s="274" t="s">
        <v>974</v>
      </c>
      <c r="FV256" s="274" t="s">
        <v>923</v>
      </c>
      <c r="FW256" s="294" t="e">
        <v>#DIV/0!</v>
      </c>
      <c r="FX256" s="281">
        <v>0</v>
      </c>
      <c r="FY256" s="281">
        <v>0</v>
      </c>
      <c r="FZ256" s="281">
        <v>12</v>
      </c>
      <c r="GA256" s="281">
        <v>1998</v>
      </c>
      <c r="GB256" s="281"/>
      <c r="GC256" s="282"/>
      <c r="IR256" s="40" t="s">
        <v>938</v>
      </c>
      <c r="IS256" s="40" t="s">
        <v>939</v>
      </c>
      <c r="IT256" s="44">
        <v>0.20481927710843373</v>
      </c>
      <c r="IU256" s="44">
        <v>0.85</v>
      </c>
      <c r="IV256" s="44">
        <v>4.1500000000000004</v>
      </c>
      <c r="IW256" s="44">
        <v>20</v>
      </c>
      <c r="IX256" s="44">
        <v>1999</v>
      </c>
      <c r="IY256" s="44">
        <v>17</v>
      </c>
      <c r="IZ256" s="44">
        <v>83</v>
      </c>
      <c r="JL256" s="40" t="s">
        <v>1221</v>
      </c>
      <c r="JM256" s="40" t="s">
        <v>733</v>
      </c>
      <c r="JN256" s="44">
        <v>0.46031746031746029</v>
      </c>
      <c r="JO256" s="44">
        <v>1.3181818181818181</v>
      </c>
      <c r="JP256" s="44">
        <v>2.8636363636363638</v>
      </c>
      <c r="JQ256" s="44">
        <v>2020</v>
      </c>
      <c r="JR256" s="44">
        <v>22</v>
      </c>
      <c r="JS256" s="44">
        <v>29</v>
      </c>
      <c r="JT256" s="44">
        <v>63</v>
      </c>
    </row>
    <row r="257" spans="1:280" ht="15">
      <c r="A257" s="74" t="s">
        <v>1078</v>
      </c>
      <c r="B257" s="74">
        <v>1994</v>
      </c>
      <c r="C257" s="74">
        <v>1995</v>
      </c>
      <c r="D257" s="89" t="str">
        <f t="shared" si="54"/>
        <v>Gerald Haynes, 1995</v>
      </c>
      <c r="E257" s="89" t="str">
        <f t="shared" si="55"/>
        <v>Gerald Haynes, 1995-1994</v>
      </c>
      <c r="F257" s="74">
        <v>5</v>
      </c>
      <c r="G257" s="74"/>
      <c r="H257" s="74"/>
      <c r="I257" s="75" t="e">
        <f t="shared" si="60"/>
        <v>#DIV/0!</v>
      </c>
      <c r="J257" s="74">
        <v>0</v>
      </c>
      <c r="K257" s="74">
        <v>1</v>
      </c>
      <c r="L257" s="75">
        <f t="shared" si="61"/>
        <v>0</v>
      </c>
      <c r="M257" s="74">
        <v>1</v>
      </c>
      <c r="N257" s="74">
        <v>2</v>
      </c>
      <c r="O257" s="75">
        <f t="shared" si="62"/>
        <v>0.5</v>
      </c>
      <c r="P257" s="74">
        <v>1</v>
      </c>
      <c r="Q257" s="74"/>
      <c r="R257" s="74">
        <v>1</v>
      </c>
      <c r="S257" s="74">
        <v>1</v>
      </c>
      <c r="T257" s="74"/>
      <c r="U257" s="74"/>
      <c r="V257" s="74"/>
      <c r="W257" s="74">
        <v>1</v>
      </c>
      <c r="X257" s="74"/>
      <c r="Y257" s="76">
        <f t="shared" si="63"/>
        <v>0.2</v>
      </c>
      <c r="Z257" s="76">
        <f t="shared" si="64"/>
        <v>0</v>
      </c>
      <c r="AA257" s="76">
        <f t="shared" si="65"/>
        <v>0.2</v>
      </c>
      <c r="AB257" s="76">
        <f t="shared" si="66"/>
        <v>0.2</v>
      </c>
      <c r="AC257" s="76">
        <f t="shared" si="67"/>
        <v>0</v>
      </c>
      <c r="AD257" s="76">
        <f t="shared" si="68"/>
        <v>0</v>
      </c>
      <c r="AE257" s="76">
        <f t="shared" si="69"/>
        <v>0</v>
      </c>
      <c r="AF257" s="76">
        <f t="shared" si="70"/>
        <v>0.2</v>
      </c>
      <c r="AG257" s="76">
        <f t="shared" si="71"/>
        <v>0</v>
      </c>
      <c r="AH257" s="69">
        <f t="shared" si="56"/>
        <v>0</v>
      </c>
      <c r="AI257" s="69">
        <f t="shared" si="57"/>
        <v>0.4</v>
      </c>
      <c r="AJ257" s="70">
        <f t="shared" si="58"/>
        <v>0</v>
      </c>
      <c r="AK257" s="69">
        <f t="shared" si="59"/>
        <v>0.2</v>
      </c>
      <c r="AM257" s="40" t="s">
        <v>478</v>
      </c>
      <c r="AN257" s="40" t="s">
        <v>468</v>
      </c>
      <c r="AO257" s="61">
        <v>0.5</v>
      </c>
      <c r="AP257" s="62">
        <v>0.17241379310344829</v>
      </c>
      <c r="AQ257" s="62">
        <v>0.15384615384615385</v>
      </c>
      <c r="AR257" s="44">
        <v>24</v>
      </c>
      <c r="AS257" s="44">
        <v>2008</v>
      </c>
      <c r="AU257" s="40" t="s">
        <v>1106</v>
      </c>
      <c r="AV257" s="40" t="s">
        <v>1029</v>
      </c>
      <c r="AW257" s="44">
        <v>7</v>
      </c>
      <c r="AX257" s="44">
        <v>0.75</v>
      </c>
      <c r="AY257" s="44">
        <v>0.33333333333333331</v>
      </c>
      <c r="AZ257" s="44">
        <v>11</v>
      </c>
      <c r="BA257" s="44">
        <v>1994</v>
      </c>
      <c r="BP257" s="40" t="s">
        <v>934</v>
      </c>
      <c r="BQ257" s="40" t="s">
        <v>278</v>
      </c>
      <c r="BR257" s="44">
        <v>0.26666666666666666</v>
      </c>
      <c r="BS257" s="44">
        <v>0.1</v>
      </c>
      <c r="BT257" s="44">
        <v>0.16666666666666666</v>
      </c>
      <c r="BU257" s="44">
        <v>30</v>
      </c>
      <c r="BV257" s="44">
        <v>2012</v>
      </c>
      <c r="BX257" s="40" t="s">
        <v>260</v>
      </c>
      <c r="BY257" s="40" t="s">
        <v>134</v>
      </c>
      <c r="BZ257" s="44">
        <v>4</v>
      </c>
      <c r="CA257" s="44">
        <v>1</v>
      </c>
      <c r="CB257" s="44">
        <v>3</v>
      </c>
      <c r="CC257" s="44">
        <v>13</v>
      </c>
      <c r="CD257" s="44">
        <v>2016</v>
      </c>
      <c r="CU257" s="40" t="s">
        <v>1354</v>
      </c>
      <c r="CV257" s="40" t="s">
        <v>1355</v>
      </c>
      <c r="CW257" s="44">
        <v>7.6923076923076927E-2</v>
      </c>
      <c r="CX257" s="44">
        <v>0.46153846153846156</v>
      </c>
      <c r="CY257" s="44">
        <v>13</v>
      </c>
      <c r="CZ257" s="44">
        <v>2023</v>
      </c>
      <c r="DB257" s="40" t="s">
        <v>683</v>
      </c>
      <c r="DC257" s="40" t="s">
        <v>680</v>
      </c>
      <c r="DD257" s="44">
        <v>1</v>
      </c>
      <c r="DE257" s="44">
        <v>8</v>
      </c>
      <c r="DF257" s="44">
        <v>12</v>
      </c>
      <c r="DG257" s="44">
        <v>2014</v>
      </c>
      <c r="DU257" s="40" t="s">
        <v>806</v>
      </c>
      <c r="DV257" s="40" t="s">
        <v>752</v>
      </c>
      <c r="DW257" s="44">
        <v>6.25E-2</v>
      </c>
      <c r="DX257" s="44">
        <v>0.125</v>
      </c>
      <c r="DY257" s="44">
        <v>16</v>
      </c>
      <c r="DZ257" s="44">
        <v>2019</v>
      </c>
      <c r="EB257" s="40" t="s">
        <v>494</v>
      </c>
      <c r="EC257" s="40" t="s">
        <v>465</v>
      </c>
      <c r="ED257" s="44">
        <v>1</v>
      </c>
      <c r="EE257" s="44">
        <v>15</v>
      </c>
      <c r="EF257" s="44">
        <v>19</v>
      </c>
      <c r="EG257" s="44">
        <v>2009</v>
      </c>
      <c r="EU257" s="40" t="s">
        <v>1011</v>
      </c>
      <c r="EV257" s="40" t="s">
        <v>1001</v>
      </c>
      <c r="EW257" s="44">
        <v>0</v>
      </c>
      <c r="EX257" s="44">
        <v>0</v>
      </c>
      <c r="EY257" s="44">
        <v>23</v>
      </c>
      <c r="EZ257" s="44">
        <v>1997</v>
      </c>
      <c r="FB257" s="40" t="s">
        <v>1006</v>
      </c>
      <c r="FC257" s="40" t="s">
        <v>1003</v>
      </c>
      <c r="FD257" s="44"/>
      <c r="FE257" s="44"/>
      <c r="FF257" s="44">
        <v>23</v>
      </c>
      <c r="FG257" s="44">
        <v>1997</v>
      </c>
      <c r="FU257" s="274" t="s">
        <v>1198</v>
      </c>
      <c r="FV257" s="274" t="s">
        <v>1178</v>
      </c>
      <c r="FW257" s="294" t="e">
        <v>#DIV/0!</v>
      </c>
      <c r="FX257" s="281">
        <v>0</v>
      </c>
      <c r="FY257" s="281">
        <v>0</v>
      </c>
      <c r="FZ257" s="281">
        <v>18</v>
      </c>
      <c r="GA257" s="281">
        <v>1990</v>
      </c>
      <c r="GB257" s="281"/>
      <c r="GC257" s="282"/>
      <c r="IR257" s="40" t="s">
        <v>974</v>
      </c>
      <c r="IS257" s="40" t="s">
        <v>923</v>
      </c>
      <c r="IT257" s="44">
        <v>0.2</v>
      </c>
      <c r="IU257" s="44">
        <v>0.33333333333333331</v>
      </c>
      <c r="IV257" s="44">
        <v>1.6666666666666667</v>
      </c>
      <c r="IW257" s="44">
        <v>12</v>
      </c>
      <c r="IX257" s="44">
        <v>1998</v>
      </c>
      <c r="IY257" s="44">
        <v>4</v>
      </c>
      <c r="IZ257" s="44">
        <v>20</v>
      </c>
      <c r="JL257" s="40" t="s">
        <v>1208</v>
      </c>
      <c r="JM257" s="40" t="s">
        <v>1207</v>
      </c>
      <c r="JN257" s="44">
        <v>0.63265306122448983</v>
      </c>
      <c r="JO257" s="44">
        <v>1.1923076923076923</v>
      </c>
      <c r="JP257" s="44">
        <v>1.8846153846153846</v>
      </c>
      <c r="JQ257" s="44">
        <v>2020</v>
      </c>
      <c r="JR257" s="44">
        <v>26</v>
      </c>
      <c r="JS257" s="44">
        <v>31</v>
      </c>
      <c r="JT257" s="44">
        <v>49</v>
      </c>
    </row>
    <row r="258" spans="1:280" ht="15">
      <c r="A258" s="74" t="s">
        <v>1079</v>
      </c>
      <c r="B258" s="74">
        <v>1994</v>
      </c>
      <c r="C258" s="74">
        <v>1994</v>
      </c>
      <c r="D258" s="89" t="str">
        <f t="shared" si="54"/>
        <v>Shane Evans, 1994</v>
      </c>
      <c r="E258" s="89" t="str">
        <f t="shared" si="55"/>
        <v>Shane Evans, 1994-1994</v>
      </c>
      <c r="F258" s="74">
        <v>23</v>
      </c>
      <c r="G258" s="74">
        <v>16</v>
      </c>
      <c r="H258" s="74">
        <v>54</v>
      </c>
      <c r="I258" s="75">
        <f t="shared" si="60"/>
        <v>0.29629629629629628</v>
      </c>
      <c r="J258" s="74">
        <v>72</v>
      </c>
      <c r="K258" s="74">
        <v>161</v>
      </c>
      <c r="L258" s="75">
        <f t="shared" si="61"/>
        <v>0.44720496894409939</v>
      </c>
      <c r="M258" s="74">
        <v>107</v>
      </c>
      <c r="N258" s="74">
        <v>145</v>
      </c>
      <c r="O258" s="75">
        <f t="shared" si="62"/>
        <v>0.73793103448275865</v>
      </c>
      <c r="P258" s="74">
        <v>299</v>
      </c>
      <c r="Q258" s="74">
        <v>11</v>
      </c>
      <c r="R258" s="74">
        <v>75</v>
      </c>
      <c r="S258" s="74">
        <v>86</v>
      </c>
      <c r="T258" s="74">
        <v>155</v>
      </c>
      <c r="U258" s="74">
        <v>52</v>
      </c>
      <c r="V258" s="74"/>
      <c r="W258" s="74">
        <v>82</v>
      </c>
      <c r="X258" s="74"/>
      <c r="Y258" s="76">
        <f t="shared" si="63"/>
        <v>13</v>
      </c>
      <c r="Z258" s="76">
        <f t="shared" si="64"/>
        <v>0.47826086956521741</v>
      </c>
      <c r="AA258" s="76">
        <f t="shared" si="65"/>
        <v>3.2608695652173911</v>
      </c>
      <c r="AB258" s="76">
        <f t="shared" si="66"/>
        <v>3.7391304347826089</v>
      </c>
      <c r="AC258" s="76">
        <f t="shared" si="67"/>
        <v>6.7391304347826084</v>
      </c>
      <c r="AD258" s="76">
        <f t="shared" si="68"/>
        <v>2.2608695652173911</v>
      </c>
      <c r="AE258" s="76">
        <f t="shared" si="69"/>
        <v>0</v>
      </c>
      <c r="AF258" s="76">
        <f t="shared" si="70"/>
        <v>3.5652173913043477</v>
      </c>
      <c r="AG258" s="76">
        <f t="shared" si="71"/>
        <v>0</v>
      </c>
      <c r="AH258" s="69">
        <f t="shared" si="56"/>
        <v>2.347826086956522</v>
      </c>
      <c r="AI258" s="69">
        <f t="shared" si="57"/>
        <v>6.3043478260869561</v>
      </c>
      <c r="AJ258" s="70">
        <f t="shared" si="58"/>
        <v>0.40930232558139534</v>
      </c>
      <c r="AK258" s="69">
        <f t="shared" si="59"/>
        <v>9.3478260869565215</v>
      </c>
      <c r="AM258" s="40" t="s">
        <v>1267</v>
      </c>
      <c r="AN258" s="40" t="s">
        <v>1235</v>
      </c>
      <c r="AO258" s="61">
        <v>0.46153846153846156</v>
      </c>
      <c r="AP258" s="62">
        <v>0.21428571428571427</v>
      </c>
      <c r="AQ258" s="62" t="e">
        <v>#DIV/0!</v>
      </c>
      <c r="AR258" s="44">
        <v>13</v>
      </c>
      <c r="AS258" s="44">
        <v>2021</v>
      </c>
      <c r="AU258" s="40" t="s">
        <v>490</v>
      </c>
      <c r="AV258" s="40" t="s">
        <v>467</v>
      </c>
      <c r="AW258" s="44">
        <v>6</v>
      </c>
      <c r="AX258" s="44">
        <v>1</v>
      </c>
      <c r="AY258" s="44" t="e">
        <v>#DIV/0!</v>
      </c>
      <c r="AZ258" s="44">
        <v>11</v>
      </c>
      <c r="BA258" s="44">
        <v>2008</v>
      </c>
      <c r="BP258" s="40" t="s">
        <v>1301</v>
      </c>
      <c r="BQ258" s="40" t="s">
        <v>1235</v>
      </c>
      <c r="BR258" s="44">
        <v>0.26315789473684209</v>
      </c>
      <c r="BS258" s="44">
        <v>0.15789473684210525</v>
      </c>
      <c r="BT258" s="44">
        <v>0.10526315789473684</v>
      </c>
      <c r="BU258" s="44">
        <v>19</v>
      </c>
      <c r="BV258" s="44">
        <v>2022</v>
      </c>
      <c r="BX258" s="40" t="s">
        <v>1353</v>
      </c>
      <c r="BY258" s="40" t="s">
        <v>1235</v>
      </c>
      <c r="BZ258" s="44">
        <v>4</v>
      </c>
      <c r="CA258" s="44">
        <v>1</v>
      </c>
      <c r="CB258" s="44">
        <v>3</v>
      </c>
      <c r="CC258" s="44">
        <v>10</v>
      </c>
      <c r="CD258" s="44">
        <v>2023</v>
      </c>
      <c r="CU258" s="40" t="s">
        <v>685</v>
      </c>
      <c r="CV258" s="40" t="s">
        <v>684</v>
      </c>
      <c r="CW258" s="44">
        <v>7.6923076923076927E-2</v>
      </c>
      <c r="CX258" s="44">
        <v>0.76923076923076927</v>
      </c>
      <c r="CY258" s="44">
        <v>13</v>
      </c>
      <c r="CZ258" s="44">
        <v>2015</v>
      </c>
      <c r="DB258" s="40" t="s">
        <v>1108</v>
      </c>
      <c r="DC258" s="40" t="s">
        <v>1067</v>
      </c>
      <c r="DD258" s="44">
        <v>1</v>
      </c>
      <c r="DE258" s="44">
        <v>1</v>
      </c>
      <c r="DF258" s="44">
        <v>14</v>
      </c>
      <c r="DG258" s="44">
        <v>1994</v>
      </c>
      <c r="DU258" s="40" t="s">
        <v>290</v>
      </c>
      <c r="DV258" s="40" t="s">
        <v>280</v>
      </c>
      <c r="DW258" s="44">
        <v>5.8823529411764705E-2</v>
      </c>
      <c r="DX258" s="44">
        <v>0.52941176470588236</v>
      </c>
      <c r="DY258" s="44">
        <v>17</v>
      </c>
      <c r="DZ258" s="44">
        <v>2015</v>
      </c>
      <c r="EB258" s="40" t="s">
        <v>940</v>
      </c>
      <c r="EC258" s="40" t="s">
        <v>941</v>
      </c>
      <c r="ED258" s="44">
        <v>1</v>
      </c>
      <c r="EE258" s="44"/>
      <c r="EF258" s="44">
        <v>10</v>
      </c>
      <c r="EG258" s="44">
        <v>1999</v>
      </c>
      <c r="EU258" s="40" t="s">
        <v>442</v>
      </c>
      <c r="EV258" s="40" t="s">
        <v>436</v>
      </c>
      <c r="EW258" s="44">
        <v>0</v>
      </c>
      <c r="EX258" s="44">
        <v>0</v>
      </c>
      <c r="EY258" s="44">
        <v>24</v>
      </c>
      <c r="EZ258" s="44">
        <v>2007</v>
      </c>
      <c r="FB258" s="40" t="s">
        <v>312</v>
      </c>
      <c r="FC258" s="40" t="s">
        <v>132</v>
      </c>
      <c r="FD258" s="44">
        <v>0</v>
      </c>
      <c r="FE258" s="44">
        <v>8</v>
      </c>
      <c r="FF258" s="44">
        <v>22</v>
      </c>
      <c r="FG258" s="44">
        <v>2014</v>
      </c>
      <c r="FU258" s="274" t="s">
        <v>971</v>
      </c>
      <c r="FV258" s="274" t="s">
        <v>943</v>
      </c>
      <c r="FW258" s="294" t="e">
        <v>#DIV/0!</v>
      </c>
      <c r="FX258" s="281">
        <v>0</v>
      </c>
      <c r="FY258" s="281">
        <v>0</v>
      </c>
      <c r="FZ258" s="281">
        <v>24</v>
      </c>
      <c r="GA258" s="281">
        <v>1998</v>
      </c>
      <c r="GB258" s="281"/>
      <c r="GC258" s="282"/>
      <c r="IR258" s="40" t="s">
        <v>705</v>
      </c>
      <c r="IS258" s="40" t="s">
        <v>684</v>
      </c>
      <c r="IT258" s="44">
        <v>0.2</v>
      </c>
      <c r="IU258" s="44">
        <v>0.2857142857142857</v>
      </c>
      <c r="IV258" s="44">
        <v>1.4285714285714286</v>
      </c>
      <c r="IW258" s="44">
        <v>14</v>
      </c>
      <c r="IX258" s="44">
        <v>2013</v>
      </c>
      <c r="IY258" s="44">
        <v>4</v>
      </c>
      <c r="IZ258" s="44">
        <v>20</v>
      </c>
      <c r="JL258" s="40" t="s">
        <v>1213</v>
      </c>
      <c r="JM258" s="40" t="s">
        <v>536</v>
      </c>
      <c r="JN258" s="44">
        <v>0</v>
      </c>
      <c r="JO258" s="44">
        <v>0</v>
      </c>
      <c r="JP258" s="44">
        <v>0.125</v>
      </c>
      <c r="JQ258" s="44">
        <v>2020</v>
      </c>
      <c r="JR258" s="44">
        <v>24</v>
      </c>
      <c r="JS258" s="44"/>
      <c r="JT258" s="44">
        <v>3</v>
      </c>
    </row>
    <row r="259" spans="1:280" ht="15">
      <c r="A259" s="74" t="s">
        <v>1080</v>
      </c>
      <c r="B259" s="74">
        <v>1994</v>
      </c>
      <c r="C259" s="74">
        <v>1994</v>
      </c>
      <c r="D259" s="89" t="str">
        <f t="shared" ref="D259:D322" si="72">CONCATENATE(IFERROR(LEFT($A259,FIND(",",$A259)-1),$A259),", ",TRIM($C259))</f>
        <v>Chad Cahoy, 1994</v>
      </c>
      <c r="E259" s="89" t="str">
        <f t="shared" ref="E259:E322" si="73">CONCATENATE(D259,"-",B259)</f>
        <v>Chad Cahoy, 1994-1994</v>
      </c>
      <c r="F259" s="74">
        <v>22</v>
      </c>
      <c r="G259" s="74">
        <v>0</v>
      </c>
      <c r="H259" s="74">
        <v>2</v>
      </c>
      <c r="I259" s="75">
        <f t="shared" si="60"/>
        <v>0</v>
      </c>
      <c r="J259" s="74">
        <v>91</v>
      </c>
      <c r="K259" s="74">
        <v>201</v>
      </c>
      <c r="L259" s="75">
        <f t="shared" si="61"/>
        <v>0.45273631840796019</v>
      </c>
      <c r="M259" s="74">
        <v>49</v>
      </c>
      <c r="N259" s="74">
        <v>72</v>
      </c>
      <c r="O259" s="75">
        <f t="shared" si="62"/>
        <v>0.68055555555555558</v>
      </c>
      <c r="P259" s="74">
        <v>231</v>
      </c>
      <c r="Q259" s="74">
        <v>67</v>
      </c>
      <c r="R259" s="74">
        <v>99</v>
      </c>
      <c r="S259" s="74">
        <v>166</v>
      </c>
      <c r="T259" s="74">
        <v>9</v>
      </c>
      <c r="U259" s="74">
        <v>32</v>
      </c>
      <c r="V259" s="74"/>
      <c r="W259" s="74">
        <v>33</v>
      </c>
      <c r="X259" s="74"/>
      <c r="Y259" s="76">
        <f t="shared" si="63"/>
        <v>10.5</v>
      </c>
      <c r="Z259" s="76">
        <f t="shared" si="64"/>
        <v>3.0454545454545454</v>
      </c>
      <c r="AA259" s="76">
        <f t="shared" si="65"/>
        <v>4.5</v>
      </c>
      <c r="AB259" s="76">
        <f t="shared" si="66"/>
        <v>7.5454545454545459</v>
      </c>
      <c r="AC259" s="76">
        <f t="shared" si="67"/>
        <v>0.40909090909090912</v>
      </c>
      <c r="AD259" s="76">
        <f t="shared" si="68"/>
        <v>1.4545454545454546</v>
      </c>
      <c r="AE259" s="76">
        <f t="shared" si="69"/>
        <v>0</v>
      </c>
      <c r="AF259" s="76">
        <f t="shared" si="70"/>
        <v>1.5</v>
      </c>
      <c r="AG259" s="76">
        <f t="shared" si="71"/>
        <v>0</v>
      </c>
      <c r="AH259" s="69">
        <f t="shared" ref="AH259:AH322" si="74">IF($F259&gt;0,$H259/$F259,0)</f>
        <v>9.0909090909090912E-2</v>
      </c>
      <c r="AI259" s="69">
        <f t="shared" ref="AI259:AI322" si="75">IF($F259&gt;0,$N259/$F259,0)</f>
        <v>3.2727272727272729</v>
      </c>
      <c r="AJ259" s="70">
        <f t="shared" ref="AJ259:AJ322" si="76">IF($H259+$K259&gt;0,($G259+$J259)/($H259+$K259),0)</f>
        <v>0.44827586206896552</v>
      </c>
      <c r="AK259" s="69">
        <f t="shared" ref="AK259:AK322" si="77">IF($F259&gt;0,($H259+$K259)/$F259,0)</f>
        <v>9.2272727272727266</v>
      </c>
      <c r="AM259" s="40" t="s">
        <v>1351</v>
      </c>
      <c r="AN259" s="40" t="s">
        <v>1352</v>
      </c>
      <c r="AO259" s="61">
        <v>0.41176470588235292</v>
      </c>
      <c r="AP259" s="62">
        <v>0.42857142857142855</v>
      </c>
      <c r="AQ259" s="62">
        <v>0.25</v>
      </c>
      <c r="AR259" s="44">
        <v>17</v>
      </c>
      <c r="AS259" s="44">
        <v>2023</v>
      </c>
      <c r="AU259" s="40" t="s">
        <v>1267</v>
      </c>
      <c r="AV259" s="40" t="s">
        <v>1235</v>
      </c>
      <c r="AW259" s="44">
        <v>6</v>
      </c>
      <c r="AX259" s="44">
        <v>0.21428571428571427</v>
      </c>
      <c r="AY259" s="44" t="e">
        <v>#DIV/0!</v>
      </c>
      <c r="AZ259" s="44">
        <v>13</v>
      </c>
      <c r="BA259" s="44">
        <v>2021</v>
      </c>
      <c r="BP259" s="40" t="s">
        <v>705</v>
      </c>
      <c r="BQ259" s="40" t="s">
        <v>684</v>
      </c>
      <c r="BR259" s="44">
        <v>0.21428571428571427</v>
      </c>
      <c r="BS259" s="44">
        <v>0</v>
      </c>
      <c r="BT259" s="44">
        <v>0.21428571428571427</v>
      </c>
      <c r="BU259" s="44">
        <v>14</v>
      </c>
      <c r="BV259" s="44">
        <v>2013</v>
      </c>
      <c r="BX259" s="40" t="s">
        <v>1069</v>
      </c>
      <c r="BY259" s="40" t="s">
        <v>1001</v>
      </c>
      <c r="BZ259" s="44">
        <v>4</v>
      </c>
      <c r="CA259" s="44"/>
      <c r="CB259" s="44">
        <v>4</v>
      </c>
      <c r="CC259" s="44">
        <v>10</v>
      </c>
      <c r="CD259" s="44">
        <v>1995</v>
      </c>
      <c r="CU259" s="40" t="s">
        <v>357</v>
      </c>
      <c r="CV259" s="40" t="s">
        <v>356</v>
      </c>
      <c r="CW259" s="44">
        <v>7.6923076923076927E-2</v>
      </c>
      <c r="CX259" s="44">
        <v>0.23076923076923078</v>
      </c>
      <c r="CY259" s="44">
        <v>13</v>
      </c>
      <c r="CZ259" s="44">
        <v>2011</v>
      </c>
      <c r="DB259" s="40" t="s">
        <v>491</v>
      </c>
      <c r="DC259" s="40" t="s">
        <v>473</v>
      </c>
      <c r="DD259" s="44">
        <v>1</v>
      </c>
      <c r="DE259" s="44">
        <v>2</v>
      </c>
      <c r="DF259" s="44">
        <v>12</v>
      </c>
      <c r="DG259" s="44">
        <v>2010</v>
      </c>
      <c r="DU259" s="40" t="s">
        <v>1351</v>
      </c>
      <c r="DV259" s="40" t="s">
        <v>1352</v>
      </c>
      <c r="DW259" s="44">
        <v>5.8823529411764705E-2</v>
      </c>
      <c r="DX259" s="44">
        <v>0.35294117647058826</v>
      </c>
      <c r="DY259" s="44">
        <v>17</v>
      </c>
      <c r="DZ259" s="44">
        <v>2023</v>
      </c>
      <c r="EB259" s="40" t="s">
        <v>288</v>
      </c>
      <c r="EC259" s="40" t="s">
        <v>900</v>
      </c>
      <c r="ED259" s="44">
        <v>1</v>
      </c>
      <c r="EE259" s="44">
        <v>0</v>
      </c>
      <c r="EF259" s="44">
        <v>10</v>
      </c>
      <c r="EG259" s="44">
        <v>2015</v>
      </c>
      <c r="EU259" s="40" t="s">
        <v>1007</v>
      </c>
      <c r="EV259" s="40" t="s">
        <v>1002</v>
      </c>
      <c r="EW259" s="44">
        <v>0</v>
      </c>
      <c r="EX259" s="44">
        <v>0</v>
      </c>
      <c r="EY259" s="44">
        <v>23</v>
      </c>
      <c r="EZ259" s="44">
        <v>1997</v>
      </c>
      <c r="FB259" s="40" t="s">
        <v>1008</v>
      </c>
      <c r="FC259" s="40" t="s">
        <v>1000</v>
      </c>
      <c r="FD259" s="44"/>
      <c r="FE259" s="44"/>
      <c r="FF259" s="44">
        <v>22</v>
      </c>
      <c r="FG259" s="44">
        <v>1997</v>
      </c>
      <c r="FU259" s="274" t="s">
        <v>1192</v>
      </c>
      <c r="FV259" s="274" t="s">
        <v>1180</v>
      </c>
      <c r="FW259" s="294" t="e">
        <v>#DIV/0!</v>
      </c>
      <c r="FX259" s="281">
        <v>0</v>
      </c>
      <c r="FY259" s="281">
        <v>0</v>
      </c>
      <c r="FZ259" s="281">
        <v>18</v>
      </c>
      <c r="GA259" s="281">
        <v>1990</v>
      </c>
      <c r="GB259" s="281"/>
      <c r="GC259" s="282"/>
      <c r="IR259" s="40" t="s">
        <v>683</v>
      </c>
      <c r="IS259" s="40" t="s">
        <v>680</v>
      </c>
      <c r="IT259" s="44">
        <v>0.18518518518518517</v>
      </c>
      <c r="IU259" s="44">
        <v>0.41666666666666669</v>
      </c>
      <c r="IV259" s="44">
        <v>2.25</v>
      </c>
      <c r="IW259" s="44">
        <v>12</v>
      </c>
      <c r="IX259" s="44">
        <v>2014</v>
      </c>
      <c r="IY259" s="44">
        <v>5</v>
      </c>
      <c r="IZ259" s="44">
        <v>27</v>
      </c>
      <c r="JL259" s="40" t="s">
        <v>1231</v>
      </c>
      <c r="JM259" s="40" t="s">
        <v>793</v>
      </c>
      <c r="JN259" s="44">
        <v>0.4</v>
      </c>
      <c r="JO259" s="44">
        <v>0.10526315789473684</v>
      </c>
      <c r="JP259" s="44">
        <v>0.26315789473684209</v>
      </c>
      <c r="JQ259" s="44">
        <v>2020</v>
      </c>
      <c r="JR259" s="44">
        <v>19</v>
      </c>
      <c r="JS259" s="44">
        <v>2</v>
      </c>
      <c r="JT259" s="44">
        <v>5</v>
      </c>
    </row>
    <row r="260" spans="1:280" ht="15">
      <c r="A260" s="74" t="s">
        <v>1081</v>
      </c>
      <c r="B260" s="74">
        <v>1994</v>
      </c>
      <c r="C260" s="74">
        <v>1995</v>
      </c>
      <c r="D260" s="89" t="str">
        <f t="shared" si="72"/>
        <v>Jerry Knipp, 1995</v>
      </c>
      <c r="E260" s="89" t="str">
        <f t="shared" si="73"/>
        <v>Jerry Knipp, 1995-1994</v>
      </c>
      <c r="F260" s="74">
        <v>6</v>
      </c>
      <c r="G260" s="74"/>
      <c r="H260" s="74"/>
      <c r="I260" s="75" t="e">
        <f t="shared" si="60"/>
        <v>#DIV/0!</v>
      </c>
      <c r="J260" s="74">
        <v>1</v>
      </c>
      <c r="K260" s="74">
        <v>2</v>
      </c>
      <c r="L260" s="75">
        <f t="shared" si="61"/>
        <v>0.5</v>
      </c>
      <c r="M260" s="74"/>
      <c r="N260" s="74"/>
      <c r="O260" s="75" t="e">
        <f t="shared" si="62"/>
        <v>#DIV/0!</v>
      </c>
      <c r="P260" s="74">
        <v>2</v>
      </c>
      <c r="Q260" s="74"/>
      <c r="R260" s="74">
        <v>1</v>
      </c>
      <c r="S260" s="74">
        <v>1</v>
      </c>
      <c r="T260" s="74">
        <v>1</v>
      </c>
      <c r="U260" s="74"/>
      <c r="V260" s="74"/>
      <c r="W260" s="74">
        <v>1</v>
      </c>
      <c r="X260" s="74"/>
      <c r="Y260" s="76">
        <f t="shared" si="63"/>
        <v>0.33333333333333331</v>
      </c>
      <c r="Z260" s="76">
        <f t="shared" si="64"/>
        <v>0</v>
      </c>
      <c r="AA260" s="76">
        <f t="shared" si="65"/>
        <v>0.16666666666666666</v>
      </c>
      <c r="AB260" s="76">
        <f t="shared" si="66"/>
        <v>0.16666666666666666</v>
      </c>
      <c r="AC260" s="76">
        <f t="shared" si="67"/>
        <v>0.16666666666666666</v>
      </c>
      <c r="AD260" s="76">
        <f t="shared" si="68"/>
        <v>0</v>
      </c>
      <c r="AE260" s="76">
        <f t="shared" si="69"/>
        <v>0</v>
      </c>
      <c r="AF260" s="76">
        <f t="shared" si="70"/>
        <v>0.16666666666666666</v>
      </c>
      <c r="AG260" s="76">
        <f t="shared" si="71"/>
        <v>0</v>
      </c>
      <c r="AH260" s="69">
        <f t="shared" si="74"/>
        <v>0</v>
      </c>
      <c r="AI260" s="69">
        <f t="shared" si="75"/>
        <v>0</v>
      </c>
      <c r="AJ260" s="70">
        <f t="shared" si="76"/>
        <v>0.5</v>
      </c>
      <c r="AK260" s="69">
        <f t="shared" si="77"/>
        <v>0.33333333333333331</v>
      </c>
      <c r="AM260" s="40" t="s">
        <v>1353</v>
      </c>
      <c r="AN260" s="40" t="s">
        <v>1235</v>
      </c>
      <c r="AO260" s="61">
        <v>0.4</v>
      </c>
      <c r="AP260" s="62">
        <v>0.5</v>
      </c>
      <c r="AQ260" s="62">
        <v>0</v>
      </c>
      <c r="AR260" s="44">
        <v>10</v>
      </c>
      <c r="AS260" s="44">
        <v>2023</v>
      </c>
      <c r="AU260" s="40" t="s">
        <v>260</v>
      </c>
      <c r="AV260" s="40" t="s">
        <v>134</v>
      </c>
      <c r="AW260" s="44">
        <v>5</v>
      </c>
      <c r="AX260" s="44">
        <v>0.1111111111111111</v>
      </c>
      <c r="AY260" s="44">
        <v>0.42857142857142855</v>
      </c>
      <c r="AZ260" s="44">
        <v>13</v>
      </c>
      <c r="BA260" s="44">
        <v>2016</v>
      </c>
      <c r="BP260" s="40" t="s">
        <v>335</v>
      </c>
      <c r="BQ260" s="40" t="s">
        <v>336</v>
      </c>
      <c r="BR260" s="44">
        <v>0.17647058823529413</v>
      </c>
      <c r="BS260" s="44">
        <v>0.17647058823529413</v>
      </c>
      <c r="BT260" s="44">
        <v>0</v>
      </c>
      <c r="BU260" s="44">
        <v>17</v>
      </c>
      <c r="BV260" s="44">
        <v>2013</v>
      </c>
      <c r="BX260" s="40" t="s">
        <v>544</v>
      </c>
      <c r="BY260" s="40" t="s">
        <v>545</v>
      </c>
      <c r="BZ260" s="44">
        <v>4</v>
      </c>
      <c r="CA260" s="44">
        <v>3</v>
      </c>
      <c r="CB260" s="44">
        <v>1</v>
      </c>
      <c r="CC260" s="44">
        <v>12</v>
      </c>
      <c r="CD260" s="44">
        <v>2017</v>
      </c>
      <c r="CU260" s="40" t="s">
        <v>1108</v>
      </c>
      <c r="CV260" s="40" t="s">
        <v>1067</v>
      </c>
      <c r="CW260" s="44">
        <v>7.1428571428571425E-2</v>
      </c>
      <c r="CX260" s="44">
        <v>7.1428571428571425E-2</v>
      </c>
      <c r="CY260" s="44">
        <v>14</v>
      </c>
      <c r="CZ260" s="44">
        <v>1994</v>
      </c>
      <c r="DB260" s="40" t="s">
        <v>1354</v>
      </c>
      <c r="DC260" s="40" t="s">
        <v>1355</v>
      </c>
      <c r="DD260" s="44">
        <v>1</v>
      </c>
      <c r="DE260" s="44">
        <v>6</v>
      </c>
      <c r="DF260" s="44">
        <v>13</v>
      </c>
      <c r="DG260" s="44">
        <v>2023</v>
      </c>
      <c r="DU260" s="40" t="s">
        <v>494</v>
      </c>
      <c r="DV260" s="40" t="s">
        <v>465</v>
      </c>
      <c r="DW260" s="44">
        <v>5.2631578947368418E-2</v>
      </c>
      <c r="DX260" s="44">
        <v>0.78947368421052633</v>
      </c>
      <c r="DY260" s="44">
        <v>19</v>
      </c>
      <c r="DZ260" s="44">
        <v>2009</v>
      </c>
      <c r="EB260" s="40" t="s">
        <v>806</v>
      </c>
      <c r="EC260" s="40" t="s">
        <v>752</v>
      </c>
      <c r="ED260" s="44">
        <v>1</v>
      </c>
      <c r="EE260" s="44">
        <v>2</v>
      </c>
      <c r="EF260" s="44">
        <v>16</v>
      </c>
      <c r="EG260" s="44">
        <v>2019</v>
      </c>
      <c r="EU260" s="40" t="s">
        <v>1240</v>
      </c>
      <c r="EV260" s="40" t="s">
        <v>735</v>
      </c>
      <c r="EW260" s="44">
        <v>0</v>
      </c>
      <c r="EX260" s="44">
        <v>1.4285714285714286</v>
      </c>
      <c r="EY260" s="44">
        <v>21</v>
      </c>
      <c r="EZ260" s="44">
        <v>2021</v>
      </c>
      <c r="FB260" s="40" t="s">
        <v>1240</v>
      </c>
      <c r="FC260" s="40" t="s">
        <v>735</v>
      </c>
      <c r="FD260" s="44"/>
      <c r="FE260" s="44">
        <v>30</v>
      </c>
      <c r="FF260" s="44">
        <v>21</v>
      </c>
      <c r="FG260" s="44">
        <v>2021</v>
      </c>
      <c r="FU260" s="274" t="s">
        <v>928</v>
      </c>
      <c r="FV260" s="274" t="s">
        <v>345</v>
      </c>
      <c r="FW260" s="294" t="e">
        <v>#DIV/0!</v>
      </c>
      <c r="FX260" s="281">
        <v>0</v>
      </c>
      <c r="FY260" s="281">
        <v>0</v>
      </c>
      <c r="FZ260" s="281">
        <v>30</v>
      </c>
      <c r="GA260" s="281">
        <v>2012</v>
      </c>
      <c r="GB260" s="281"/>
      <c r="GC260" s="282"/>
      <c r="IR260" s="40" t="s">
        <v>935</v>
      </c>
      <c r="IS260" s="40" t="s">
        <v>330</v>
      </c>
      <c r="IT260" s="44">
        <v>0.18181818181818182</v>
      </c>
      <c r="IU260" s="44">
        <v>0.13333333333333333</v>
      </c>
      <c r="IV260" s="44">
        <v>0.73333333333333328</v>
      </c>
      <c r="IW260" s="44">
        <v>30</v>
      </c>
      <c r="IX260" s="44">
        <v>2012</v>
      </c>
      <c r="IY260" s="44">
        <v>4</v>
      </c>
      <c r="IZ260" s="44">
        <v>22</v>
      </c>
      <c r="JL260" s="40" t="s">
        <v>1232</v>
      </c>
      <c r="JM260" s="40" t="s">
        <v>792</v>
      </c>
      <c r="JN260" s="44">
        <v>0.33333333333333331</v>
      </c>
      <c r="JO260" s="44">
        <v>5.8823529411764705E-2</v>
      </c>
      <c r="JP260" s="44">
        <v>0.17647058823529413</v>
      </c>
      <c r="JQ260" s="44">
        <v>2020</v>
      </c>
      <c r="JR260" s="44">
        <v>17</v>
      </c>
      <c r="JS260" s="44">
        <v>1</v>
      </c>
      <c r="JT260" s="44">
        <v>3</v>
      </c>
    </row>
    <row r="261" spans="1:280" ht="15">
      <c r="A261" s="74" t="s">
        <v>1082</v>
      </c>
      <c r="B261" s="74">
        <v>1994</v>
      </c>
      <c r="C261" s="74">
        <v>1995</v>
      </c>
      <c r="D261" s="89" t="str">
        <f t="shared" si="72"/>
        <v>Brian Barritt, 1995</v>
      </c>
      <c r="E261" s="89" t="str">
        <f t="shared" si="73"/>
        <v>Brian Barritt, 1995-1994</v>
      </c>
      <c r="F261" s="74">
        <v>23</v>
      </c>
      <c r="G261" s="74"/>
      <c r="H261" s="74"/>
      <c r="I261" s="75" t="e">
        <f t="shared" si="60"/>
        <v>#DIV/0!</v>
      </c>
      <c r="J261" s="74">
        <v>44</v>
      </c>
      <c r="K261" s="74">
        <v>90</v>
      </c>
      <c r="L261" s="75">
        <f t="shared" si="61"/>
        <v>0.48888888888888887</v>
      </c>
      <c r="M261" s="74">
        <v>30</v>
      </c>
      <c r="N261" s="74">
        <v>49</v>
      </c>
      <c r="O261" s="75">
        <f t="shared" si="62"/>
        <v>0.61224489795918369</v>
      </c>
      <c r="P261" s="74">
        <v>118</v>
      </c>
      <c r="Q261" s="74">
        <v>46</v>
      </c>
      <c r="R261" s="74">
        <v>60</v>
      </c>
      <c r="S261" s="74">
        <v>106</v>
      </c>
      <c r="T261" s="74">
        <v>25</v>
      </c>
      <c r="U261" s="74">
        <v>39</v>
      </c>
      <c r="V261" s="74"/>
      <c r="W261" s="74">
        <v>23</v>
      </c>
      <c r="X261" s="74"/>
      <c r="Y261" s="76">
        <f t="shared" si="63"/>
        <v>5.1304347826086953</v>
      </c>
      <c r="Z261" s="76">
        <f t="shared" si="64"/>
        <v>2</v>
      </c>
      <c r="AA261" s="76">
        <f t="shared" si="65"/>
        <v>2.6086956521739131</v>
      </c>
      <c r="AB261" s="76">
        <f t="shared" si="66"/>
        <v>4.6086956521739131</v>
      </c>
      <c r="AC261" s="76">
        <f t="shared" si="67"/>
        <v>1.0869565217391304</v>
      </c>
      <c r="AD261" s="76">
        <f t="shared" si="68"/>
        <v>1.6956521739130435</v>
      </c>
      <c r="AE261" s="76">
        <f t="shared" si="69"/>
        <v>0</v>
      </c>
      <c r="AF261" s="76">
        <f t="shared" si="70"/>
        <v>1</v>
      </c>
      <c r="AG261" s="76">
        <f t="shared" si="71"/>
        <v>0</v>
      </c>
      <c r="AH261" s="69">
        <f t="shared" si="74"/>
        <v>0</v>
      </c>
      <c r="AI261" s="69">
        <f t="shared" si="75"/>
        <v>2.1304347826086958</v>
      </c>
      <c r="AJ261" s="70">
        <f t="shared" si="76"/>
        <v>0.48888888888888887</v>
      </c>
      <c r="AK261" s="69">
        <f t="shared" si="77"/>
        <v>3.9130434782608696</v>
      </c>
      <c r="AM261" s="40" t="s">
        <v>682</v>
      </c>
      <c r="AN261" s="40" t="s">
        <v>681</v>
      </c>
      <c r="AO261" s="61">
        <v>0.38461538461538464</v>
      </c>
      <c r="AP261" s="62">
        <v>0.22222222222222221</v>
      </c>
      <c r="AQ261" s="62">
        <v>0.2</v>
      </c>
      <c r="AR261" s="44">
        <v>13</v>
      </c>
      <c r="AS261" s="44">
        <v>2014</v>
      </c>
      <c r="AU261" s="40" t="s">
        <v>682</v>
      </c>
      <c r="AV261" s="40" t="s">
        <v>681</v>
      </c>
      <c r="AW261" s="44">
        <v>5</v>
      </c>
      <c r="AX261" s="44">
        <v>0.22222222222222221</v>
      </c>
      <c r="AY261" s="44">
        <v>0.2</v>
      </c>
      <c r="AZ261" s="44">
        <v>13</v>
      </c>
      <c r="BA261" s="44">
        <v>2014</v>
      </c>
      <c r="BP261" s="40" t="s">
        <v>935</v>
      </c>
      <c r="BQ261" s="40" t="s">
        <v>330</v>
      </c>
      <c r="BR261" s="44">
        <v>0.16666666666666666</v>
      </c>
      <c r="BS261" s="44">
        <v>6.6666666666666666E-2</v>
      </c>
      <c r="BT261" s="44">
        <v>0.1</v>
      </c>
      <c r="BU261" s="44">
        <v>30</v>
      </c>
      <c r="BV261" s="44">
        <v>2012</v>
      </c>
      <c r="BX261" s="40" t="s">
        <v>335</v>
      </c>
      <c r="BY261" s="40" t="s">
        <v>336</v>
      </c>
      <c r="BZ261" s="44">
        <v>3</v>
      </c>
      <c r="CA261" s="44">
        <v>3</v>
      </c>
      <c r="CB261" s="44">
        <v>0</v>
      </c>
      <c r="CC261" s="44">
        <v>17</v>
      </c>
      <c r="CD261" s="44">
        <v>2013</v>
      </c>
      <c r="CU261" s="40" t="s">
        <v>261</v>
      </c>
      <c r="CV261" s="40" t="s">
        <v>900</v>
      </c>
      <c r="CW261" s="44">
        <v>6.6666666666666666E-2</v>
      </c>
      <c r="CX261" s="44">
        <v>0.2</v>
      </c>
      <c r="CY261" s="44">
        <v>15</v>
      </c>
      <c r="CZ261" s="44">
        <v>2016</v>
      </c>
      <c r="DB261" s="40" t="s">
        <v>685</v>
      </c>
      <c r="DC261" s="40" t="s">
        <v>684</v>
      </c>
      <c r="DD261" s="44">
        <v>1</v>
      </c>
      <c r="DE261" s="44">
        <v>10</v>
      </c>
      <c r="DF261" s="44">
        <v>13</v>
      </c>
      <c r="DG261" s="44">
        <v>2015</v>
      </c>
      <c r="DU261" s="40" t="s">
        <v>756</v>
      </c>
      <c r="DV261" s="40" t="s">
        <v>734</v>
      </c>
      <c r="DW261" s="44">
        <v>0</v>
      </c>
      <c r="DX261" s="44">
        <v>0.875</v>
      </c>
      <c r="DY261" s="44">
        <v>16</v>
      </c>
      <c r="DZ261" s="44">
        <v>2018</v>
      </c>
      <c r="EB261" s="40" t="s">
        <v>444</v>
      </c>
      <c r="EC261" s="40" t="s">
        <v>439</v>
      </c>
      <c r="ED261" s="44"/>
      <c r="EE261" s="44"/>
      <c r="EF261" s="44">
        <v>27</v>
      </c>
      <c r="EG261" s="44">
        <v>2006</v>
      </c>
      <c r="EU261" s="40" t="s">
        <v>1006</v>
      </c>
      <c r="EV261" s="40" t="s">
        <v>1003</v>
      </c>
      <c r="EW261" s="44">
        <v>0</v>
      </c>
      <c r="EX261" s="44">
        <v>0</v>
      </c>
      <c r="EY261" s="44">
        <v>23</v>
      </c>
      <c r="EZ261" s="44">
        <v>1997</v>
      </c>
      <c r="FB261" s="40" t="s">
        <v>1009</v>
      </c>
      <c r="FC261" s="40" t="s">
        <v>968</v>
      </c>
      <c r="FD261" s="44"/>
      <c r="FE261" s="44"/>
      <c r="FF261" s="44">
        <v>23</v>
      </c>
      <c r="FG261" s="44">
        <v>1997</v>
      </c>
      <c r="FU261" s="274" t="s">
        <v>1199</v>
      </c>
      <c r="FV261" s="274" t="s">
        <v>1179</v>
      </c>
      <c r="FW261" s="294" t="e">
        <v>#DIV/0!</v>
      </c>
      <c r="FX261" s="281">
        <v>0</v>
      </c>
      <c r="FY261" s="281">
        <v>0</v>
      </c>
      <c r="FZ261" s="281">
        <v>18</v>
      </c>
      <c r="GA261" s="281">
        <v>1990</v>
      </c>
      <c r="GB261" s="281"/>
      <c r="GC261" s="282"/>
      <c r="IR261" s="40" t="s">
        <v>494</v>
      </c>
      <c r="IS261" s="40" t="s">
        <v>465</v>
      </c>
      <c r="IT261" s="44">
        <v>0.17391304347826086</v>
      </c>
      <c r="IU261" s="44">
        <v>0.21052631578947367</v>
      </c>
      <c r="IV261" s="44">
        <v>1.2105263157894737</v>
      </c>
      <c r="IW261" s="44">
        <v>19</v>
      </c>
      <c r="IX261" s="44">
        <v>2009</v>
      </c>
      <c r="IY261" s="44">
        <v>4</v>
      </c>
      <c r="IZ261" s="44">
        <v>23</v>
      </c>
      <c r="JL261" s="40" t="s">
        <v>1233</v>
      </c>
      <c r="JM261" s="40" t="s">
        <v>753</v>
      </c>
      <c r="JN261" s="44">
        <v>0.33333333333333331</v>
      </c>
      <c r="JO261" s="44">
        <v>0.11764705882352941</v>
      </c>
      <c r="JP261" s="44">
        <v>0.35294117647058826</v>
      </c>
      <c r="JQ261" s="44">
        <v>2020</v>
      </c>
      <c r="JR261" s="44">
        <v>17</v>
      </c>
      <c r="JS261" s="44">
        <v>2</v>
      </c>
      <c r="JT261" s="44">
        <v>6</v>
      </c>
    </row>
    <row r="262" spans="1:280" ht="15">
      <c r="A262" s="74" t="s">
        <v>1083</v>
      </c>
      <c r="B262" s="74">
        <v>1994</v>
      </c>
      <c r="C262" s="74">
        <v>1996</v>
      </c>
      <c r="D262" s="89" t="str">
        <f t="shared" si="72"/>
        <v>Mitch Locke, 1996</v>
      </c>
      <c r="E262" s="89" t="str">
        <f t="shared" si="73"/>
        <v>Mitch Locke, 1996-1994</v>
      </c>
      <c r="F262" s="74">
        <v>22</v>
      </c>
      <c r="G262" s="74"/>
      <c r="H262" s="74"/>
      <c r="I262" s="75" t="e">
        <f t="shared" si="60"/>
        <v>#DIV/0!</v>
      </c>
      <c r="J262" s="74">
        <v>9</v>
      </c>
      <c r="K262" s="74">
        <v>30</v>
      </c>
      <c r="L262" s="75">
        <f t="shared" si="61"/>
        <v>0.3</v>
      </c>
      <c r="M262" s="74">
        <v>25</v>
      </c>
      <c r="N262" s="74">
        <v>43</v>
      </c>
      <c r="O262" s="75">
        <f t="shared" si="62"/>
        <v>0.58139534883720934</v>
      </c>
      <c r="P262" s="74">
        <v>43</v>
      </c>
      <c r="Q262" s="74">
        <v>14</v>
      </c>
      <c r="R262" s="74">
        <v>20</v>
      </c>
      <c r="S262" s="74">
        <v>34</v>
      </c>
      <c r="T262" s="74">
        <v>14</v>
      </c>
      <c r="U262" s="74">
        <v>14</v>
      </c>
      <c r="V262" s="74"/>
      <c r="W262" s="74">
        <v>7</v>
      </c>
      <c r="X262" s="74"/>
      <c r="Y262" s="76">
        <f t="shared" si="63"/>
        <v>1.9545454545454546</v>
      </c>
      <c r="Z262" s="76">
        <f t="shared" si="64"/>
        <v>0.63636363636363635</v>
      </c>
      <c r="AA262" s="76">
        <f t="shared" si="65"/>
        <v>0.90909090909090906</v>
      </c>
      <c r="AB262" s="76">
        <f t="shared" si="66"/>
        <v>1.5454545454545454</v>
      </c>
      <c r="AC262" s="76">
        <f t="shared" si="67"/>
        <v>0.63636363636363635</v>
      </c>
      <c r="AD262" s="76">
        <f t="shared" si="68"/>
        <v>0.63636363636363635</v>
      </c>
      <c r="AE262" s="76">
        <f t="shared" si="69"/>
        <v>0</v>
      </c>
      <c r="AF262" s="76">
        <f t="shared" si="70"/>
        <v>0.31818181818181818</v>
      </c>
      <c r="AG262" s="76">
        <f t="shared" si="71"/>
        <v>0</v>
      </c>
      <c r="AH262" s="69">
        <f t="shared" si="74"/>
        <v>0</v>
      </c>
      <c r="AI262" s="69">
        <f t="shared" si="75"/>
        <v>1.9545454545454546</v>
      </c>
      <c r="AJ262" s="70">
        <f t="shared" si="76"/>
        <v>0.3</v>
      </c>
      <c r="AK262" s="69">
        <f t="shared" si="77"/>
        <v>1.3636363636363635</v>
      </c>
      <c r="AM262" s="40" t="s">
        <v>260</v>
      </c>
      <c r="AN262" s="40" t="s">
        <v>134</v>
      </c>
      <c r="AO262" s="61">
        <v>0.38461538461538464</v>
      </c>
      <c r="AP262" s="62">
        <v>0.1111111111111111</v>
      </c>
      <c r="AQ262" s="62">
        <v>0.42857142857142855</v>
      </c>
      <c r="AR262" s="44">
        <v>13</v>
      </c>
      <c r="AS262" s="44">
        <v>2016</v>
      </c>
      <c r="AU262" s="40" t="s">
        <v>933</v>
      </c>
      <c r="AV262" s="40" t="s">
        <v>687</v>
      </c>
      <c r="AW262" s="44">
        <v>5</v>
      </c>
      <c r="AX262" s="44">
        <v>0</v>
      </c>
      <c r="AY262" s="44" t="e">
        <v>#DIV/0!</v>
      </c>
      <c r="AZ262" s="44">
        <v>30</v>
      </c>
      <c r="BA262" s="44">
        <v>2012</v>
      </c>
      <c r="BP262" s="40" t="s">
        <v>1354</v>
      </c>
      <c r="BQ262" s="40" t="s">
        <v>1355</v>
      </c>
      <c r="BR262" s="44">
        <v>0.15384615384615385</v>
      </c>
      <c r="BS262" s="44">
        <v>7.6923076923076927E-2</v>
      </c>
      <c r="BT262" s="44">
        <v>7.6923076923076927E-2</v>
      </c>
      <c r="BU262" s="44">
        <v>13</v>
      </c>
      <c r="BV262" s="44">
        <v>2023</v>
      </c>
      <c r="BX262" s="40" t="s">
        <v>705</v>
      </c>
      <c r="BY262" s="40" t="s">
        <v>684</v>
      </c>
      <c r="BZ262" s="44">
        <v>3</v>
      </c>
      <c r="CA262" s="44">
        <v>0</v>
      </c>
      <c r="CB262" s="44">
        <v>3</v>
      </c>
      <c r="CC262" s="44">
        <v>14</v>
      </c>
      <c r="CD262" s="44">
        <v>2013</v>
      </c>
      <c r="CU262" s="40" t="s">
        <v>291</v>
      </c>
      <c r="CV262" s="40" t="s">
        <v>252</v>
      </c>
      <c r="CW262" s="44">
        <v>6.6666666666666666E-2</v>
      </c>
      <c r="CX262" s="44">
        <v>1.1333333333333333</v>
      </c>
      <c r="CY262" s="44">
        <v>15</v>
      </c>
      <c r="CZ262" s="44">
        <v>2015</v>
      </c>
      <c r="DB262" s="40" t="s">
        <v>291</v>
      </c>
      <c r="DC262" s="40" t="s">
        <v>252</v>
      </c>
      <c r="DD262" s="44">
        <v>1</v>
      </c>
      <c r="DE262" s="44">
        <v>17</v>
      </c>
      <c r="DF262" s="44">
        <v>15</v>
      </c>
      <c r="DG262" s="44">
        <v>2015</v>
      </c>
      <c r="DU262" s="40" t="s">
        <v>1200</v>
      </c>
      <c r="DV262" s="40" t="s">
        <v>1156</v>
      </c>
      <c r="DW262" s="44">
        <v>0</v>
      </c>
      <c r="DX262" s="44">
        <v>0</v>
      </c>
      <c r="DY262" s="44">
        <v>18</v>
      </c>
      <c r="DZ262" s="44">
        <v>1990</v>
      </c>
      <c r="EB262" s="40" t="s">
        <v>1193</v>
      </c>
      <c r="EC262" s="40" t="s">
        <v>1182</v>
      </c>
      <c r="ED262" s="44"/>
      <c r="EE262" s="44"/>
      <c r="EF262" s="44">
        <v>18</v>
      </c>
      <c r="EG262" s="44">
        <v>1990</v>
      </c>
      <c r="EU262" s="40" t="s">
        <v>444</v>
      </c>
      <c r="EV262" s="40" t="s">
        <v>439</v>
      </c>
      <c r="EW262" s="44">
        <v>0</v>
      </c>
      <c r="EX262" s="44">
        <v>0</v>
      </c>
      <c r="EY262" s="44">
        <v>27</v>
      </c>
      <c r="EZ262" s="44">
        <v>2006</v>
      </c>
      <c r="FB262" s="40" t="s">
        <v>933</v>
      </c>
      <c r="FC262" s="40" t="s">
        <v>687</v>
      </c>
      <c r="FD262" s="44"/>
      <c r="FE262" s="44"/>
      <c r="FF262" s="44">
        <v>30</v>
      </c>
      <c r="FG262" s="44">
        <v>2012</v>
      </c>
      <c r="FU262" s="274" t="s">
        <v>927</v>
      </c>
      <c r="FV262" s="274" t="s">
        <v>356</v>
      </c>
      <c r="FW262" s="294" t="e">
        <v>#DIV/0!</v>
      </c>
      <c r="FX262" s="281">
        <v>0</v>
      </c>
      <c r="FY262" s="281">
        <v>0</v>
      </c>
      <c r="FZ262" s="281">
        <v>30</v>
      </c>
      <c r="GA262" s="281">
        <v>2012</v>
      </c>
      <c r="GB262" s="281"/>
      <c r="GC262" s="282"/>
      <c r="IR262" s="40" t="s">
        <v>290</v>
      </c>
      <c r="IS262" s="40" t="s">
        <v>280</v>
      </c>
      <c r="IT262" s="44">
        <v>0.17391304347826086</v>
      </c>
      <c r="IU262" s="44">
        <v>0.23529411764705882</v>
      </c>
      <c r="IV262" s="44">
        <v>1.3529411764705883</v>
      </c>
      <c r="IW262" s="44">
        <v>17</v>
      </c>
      <c r="IX262" s="44">
        <v>2015</v>
      </c>
      <c r="IY262" s="44">
        <v>4</v>
      </c>
      <c r="IZ262" s="44">
        <v>23</v>
      </c>
      <c r="JL262" s="40" t="s">
        <v>1240</v>
      </c>
      <c r="JM262" s="40" t="s">
        <v>735</v>
      </c>
      <c r="JN262" s="44">
        <v>0.58333333333333337</v>
      </c>
      <c r="JO262" s="44">
        <v>0.66666666666666663</v>
      </c>
      <c r="JP262" s="44">
        <v>1.1428571428571428</v>
      </c>
      <c r="JQ262" s="44">
        <v>2021</v>
      </c>
      <c r="JR262" s="44">
        <v>21</v>
      </c>
      <c r="JS262" s="44">
        <v>14</v>
      </c>
      <c r="JT262" s="44">
        <v>24</v>
      </c>
    </row>
    <row r="263" spans="1:280" ht="15">
      <c r="A263" s="74" t="s">
        <v>1084</v>
      </c>
      <c r="B263" s="74">
        <v>1994</v>
      </c>
      <c r="C263" s="74">
        <v>1994</v>
      </c>
      <c r="D263" s="89" t="str">
        <f t="shared" si="72"/>
        <v>Keith Strong, 1994</v>
      </c>
      <c r="E263" s="89" t="str">
        <f t="shared" si="73"/>
        <v>Keith Strong, 1994-1994</v>
      </c>
      <c r="F263" s="74">
        <v>23</v>
      </c>
      <c r="G263" s="74">
        <v>79</v>
      </c>
      <c r="H263" s="74">
        <v>179</v>
      </c>
      <c r="I263" s="75">
        <f t="shared" si="60"/>
        <v>0.44134078212290501</v>
      </c>
      <c r="J263" s="74">
        <v>59</v>
      </c>
      <c r="K263" s="74">
        <v>164</v>
      </c>
      <c r="L263" s="75">
        <f t="shared" si="61"/>
        <v>0.3597560975609756</v>
      </c>
      <c r="M263" s="74">
        <v>101</v>
      </c>
      <c r="N263" s="74">
        <v>165</v>
      </c>
      <c r="O263" s="75">
        <f t="shared" si="62"/>
        <v>0.61212121212121207</v>
      </c>
      <c r="P263" s="74">
        <v>456</v>
      </c>
      <c r="Q263" s="74">
        <v>40</v>
      </c>
      <c r="R263" s="74">
        <v>35</v>
      </c>
      <c r="S263" s="74">
        <v>75</v>
      </c>
      <c r="T263" s="74">
        <v>65</v>
      </c>
      <c r="U263" s="74">
        <v>64</v>
      </c>
      <c r="V263" s="74"/>
      <c r="W263" s="74">
        <v>41</v>
      </c>
      <c r="X263" s="74"/>
      <c r="Y263" s="76">
        <f t="shared" si="63"/>
        <v>19.826086956521738</v>
      </c>
      <c r="Z263" s="76">
        <f t="shared" si="64"/>
        <v>1.7391304347826086</v>
      </c>
      <c r="AA263" s="76">
        <f t="shared" si="65"/>
        <v>1.5217391304347827</v>
      </c>
      <c r="AB263" s="76">
        <f t="shared" si="66"/>
        <v>3.2608695652173911</v>
      </c>
      <c r="AC263" s="76">
        <f t="shared" si="67"/>
        <v>2.8260869565217392</v>
      </c>
      <c r="AD263" s="76">
        <f t="shared" si="68"/>
        <v>2.7826086956521738</v>
      </c>
      <c r="AE263" s="76">
        <f t="shared" si="69"/>
        <v>0</v>
      </c>
      <c r="AF263" s="76">
        <f t="shared" si="70"/>
        <v>1.7826086956521738</v>
      </c>
      <c r="AG263" s="76">
        <f t="shared" si="71"/>
        <v>0</v>
      </c>
      <c r="AH263" s="69">
        <f t="shared" si="74"/>
        <v>7.7826086956521738</v>
      </c>
      <c r="AI263" s="69">
        <f t="shared" si="75"/>
        <v>7.1739130434782608</v>
      </c>
      <c r="AJ263" s="70">
        <f t="shared" si="76"/>
        <v>0.40233236151603496</v>
      </c>
      <c r="AK263" s="69">
        <f t="shared" si="77"/>
        <v>14.913043478260869</v>
      </c>
      <c r="AM263" s="40" t="s">
        <v>978</v>
      </c>
      <c r="AN263" s="40" t="s">
        <v>967</v>
      </c>
      <c r="AO263" s="61">
        <v>0.36363636363636365</v>
      </c>
      <c r="AP263" s="62">
        <v>0.22222222222222221</v>
      </c>
      <c r="AQ263" s="62" t="e">
        <v>#DIV/0!</v>
      </c>
      <c r="AR263" s="44">
        <v>11</v>
      </c>
      <c r="AS263" s="44">
        <v>1998</v>
      </c>
      <c r="AU263" s="40" t="s">
        <v>1353</v>
      </c>
      <c r="AV263" s="40" t="s">
        <v>1235</v>
      </c>
      <c r="AW263" s="44">
        <v>4</v>
      </c>
      <c r="AX263" s="44">
        <v>0.5</v>
      </c>
      <c r="AY263" s="44">
        <v>0</v>
      </c>
      <c r="AZ263" s="44">
        <v>10</v>
      </c>
      <c r="BA263" s="44">
        <v>2023</v>
      </c>
      <c r="BP263" s="40" t="s">
        <v>917</v>
      </c>
      <c r="BQ263" s="40" t="s">
        <v>277</v>
      </c>
      <c r="BR263" s="44">
        <v>0.13333333333333333</v>
      </c>
      <c r="BS263" s="44">
        <v>0.1</v>
      </c>
      <c r="BT263" s="44">
        <v>3.3333333333333333E-2</v>
      </c>
      <c r="BU263" s="44">
        <v>30</v>
      </c>
      <c r="BV263" s="44">
        <v>2012</v>
      </c>
      <c r="BX263" s="40" t="s">
        <v>1354</v>
      </c>
      <c r="BY263" s="40" t="s">
        <v>1355</v>
      </c>
      <c r="BZ263" s="44">
        <v>2</v>
      </c>
      <c r="CA263" s="44">
        <v>1</v>
      </c>
      <c r="CB263" s="44">
        <v>1</v>
      </c>
      <c r="CC263" s="44">
        <v>13</v>
      </c>
      <c r="CD263" s="44">
        <v>2023</v>
      </c>
      <c r="CU263" s="40" t="s">
        <v>1351</v>
      </c>
      <c r="CV263" s="40" t="s">
        <v>1352</v>
      </c>
      <c r="CW263" s="44">
        <v>5.8823529411764705E-2</v>
      </c>
      <c r="CX263" s="44">
        <v>0.35294117647058826</v>
      </c>
      <c r="CY263" s="44">
        <v>17</v>
      </c>
      <c r="CZ263" s="44">
        <v>2023</v>
      </c>
      <c r="DB263" s="40" t="s">
        <v>357</v>
      </c>
      <c r="DC263" s="40" t="s">
        <v>356</v>
      </c>
      <c r="DD263" s="44">
        <v>1</v>
      </c>
      <c r="DE263" s="44">
        <v>3</v>
      </c>
      <c r="DF263" s="44">
        <v>13</v>
      </c>
      <c r="DG263" s="44">
        <v>2011</v>
      </c>
      <c r="DU263" s="40" t="s">
        <v>1198</v>
      </c>
      <c r="DV263" s="40" t="s">
        <v>1178</v>
      </c>
      <c r="DW263" s="44">
        <v>0</v>
      </c>
      <c r="DX263" s="44">
        <v>0</v>
      </c>
      <c r="DY263" s="44">
        <v>18</v>
      </c>
      <c r="DZ263" s="44">
        <v>1990</v>
      </c>
      <c r="EB263" s="40" t="s">
        <v>1199</v>
      </c>
      <c r="EC263" s="40" t="s">
        <v>1179</v>
      </c>
      <c r="ED263" s="44"/>
      <c r="EE263" s="44"/>
      <c r="EF263" s="44">
        <v>18</v>
      </c>
      <c r="EG263" s="44">
        <v>1990</v>
      </c>
      <c r="EU263" s="40" t="s">
        <v>1008</v>
      </c>
      <c r="EV263" s="40" t="s">
        <v>1000</v>
      </c>
      <c r="EW263" s="44">
        <v>0</v>
      </c>
      <c r="EX263" s="44">
        <v>0</v>
      </c>
      <c r="EY263" s="44">
        <v>22</v>
      </c>
      <c r="EZ263" s="44">
        <v>1997</v>
      </c>
      <c r="FB263" s="40" t="s">
        <v>1005</v>
      </c>
      <c r="FC263" s="40" t="s">
        <v>997</v>
      </c>
      <c r="FD263" s="44"/>
      <c r="FE263" s="44"/>
      <c r="FF263" s="44">
        <v>23</v>
      </c>
      <c r="FG263" s="44">
        <v>1997</v>
      </c>
      <c r="FU263" s="274" t="s">
        <v>1195</v>
      </c>
      <c r="FV263" s="274" t="s">
        <v>1154</v>
      </c>
      <c r="FW263" s="294" t="e">
        <v>#DIV/0!</v>
      </c>
      <c r="FX263" s="281">
        <v>0</v>
      </c>
      <c r="FY263" s="281">
        <v>0</v>
      </c>
      <c r="FZ263" s="281">
        <v>18</v>
      </c>
      <c r="GA263" s="281">
        <v>1990</v>
      </c>
      <c r="GB263" s="281"/>
      <c r="GC263" s="282"/>
      <c r="IR263" s="40" t="s">
        <v>478</v>
      </c>
      <c r="IS263" s="40" t="s">
        <v>468</v>
      </c>
      <c r="IT263" s="44">
        <v>0.17241379310344829</v>
      </c>
      <c r="IU263" s="44">
        <v>0.20833333333333334</v>
      </c>
      <c r="IV263" s="44">
        <v>1.2083333333333333</v>
      </c>
      <c r="IW263" s="44">
        <v>24</v>
      </c>
      <c r="IX263" s="44">
        <v>2008</v>
      </c>
      <c r="IY263" s="44">
        <v>5</v>
      </c>
      <c r="IZ263" s="44">
        <v>29</v>
      </c>
      <c r="JL263" s="40" t="s">
        <v>1241</v>
      </c>
      <c r="JM263" s="40" t="s">
        <v>732</v>
      </c>
      <c r="JN263" s="44">
        <v>0.76363636363636367</v>
      </c>
      <c r="JO263" s="44">
        <v>2</v>
      </c>
      <c r="JP263" s="44">
        <v>2.6190476190476191</v>
      </c>
      <c r="JQ263" s="44">
        <v>2021</v>
      </c>
      <c r="JR263" s="44">
        <v>21</v>
      </c>
      <c r="JS263" s="44">
        <v>42</v>
      </c>
      <c r="JT263" s="44">
        <v>55</v>
      </c>
    </row>
    <row r="264" spans="1:280" ht="15">
      <c r="A264" s="74" t="s">
        <v>1085</v>
      </c>
      <c r="B264" s="74">
        <v>1994</v>
      </c>
      <c r="C264" s="74">
        <v>1994</v>
      </c>
      <c r="D264" s="89" t="str">
        <f t="shared" si="72"/>
        <v>David Todd, 1994</v>
      </c>
      <c r="E264" s="89" t="str">
        <f t="shared" si="73"/>
        <v>David Todd, 1994-1994</v>
      </c>
      <c r="F264" s="74">
        <v>23</v>
      </c>
      <c r="G264" s="74">
        <v>0</v>
      </c>
      <c r="H264" s="74">
        <v>3</v>
      </c>
      <c r="I264" s="75">
        <f t="shared" si="60"/>
        <v>0</v>
      </c>
      <c r="J264" s="74">
        <v>44</v>
      </c>
      <c r="K264" s="74">
        <v>101</v>
      </c>
      <c r="L264" s="75">
        <f t="shared" si="61"/>
        <v>0.43564356435643564</v>
      </c>
      <c r="M264" s="74">
        <v>15</v>
      </c>
      <c r="N264" s="74">
        <v>33</v>
      </c>
      <c r="O264" s="75">
        <f t="shared" si="62"/>
        <v>0.45454545454545453</v>
      </c>
      <c r="P264" s="74">
        <v>103</v>
      </c>
      <c r="Q264" s="74">
        <v>25</v>
      </c>
      <c r="R264" s="74">
        <v>45</v>
      </c>
      <c r="S264" s="74">
        <v>70</v>
      </c>
      <c r="T264" s="74">
        <v>4</v>
      </c>
      <c r="U264" s="74">
        <v>27</v>
      </c>
      <c r="V264" s="74"/>
      <c r="W264" s="74">
        <v>18</v>
      </c>
      <c r="X264" s="74"/>
      <c r="Y264" s="76">
        <f t="shared" si="63"/>
        <v>4.4782608695652177</v>
      </c>
      <c r="Z264" s="76">
        <f t="shared" si="64"/>
        <v>1.0869565217391304</v>
      </c>
      <c r="AA264" s="76">
        <f t="shared" si="65"/>
        <v>1.9565217391304348</v>
      </c>
      <c r="AB264" s="76">
        <f t="shared" si="66"/>
        <v>3.0434782608695654</v>
      </c>
      <c r="AC264" s="76">
        <f t="shared" si="67"/>
        <v>0.17391304347826086</v>
      </c>
      <c r="AD264" s="76">
        <f t="shared" si="68"/>
        <v>1.173913043478261</v>
      </c>
      <c r="AE264" s="76">
        <f t="shared" si="69"/>
        <v>0</v>
      </c>
      <c r="AF264" s="76">
        <f t="shared" si="70"/>
        <v>0.78260869565217395</v>
      </c>
      <c r="AG264" s="76">
        <f t="shared" si="71"/>
        <v>0</v>
      </c>
      <c r="AH264" s="69">
        <f t="shared" si="74"/>
        <v>0.13043478260869565</v>
      </c>
      <c r="AI264" s="69">
        <f t="shared" si="75"/>
        <v>1.4347826086956521</v>
      </c>
      <c r="AJ264" s="70">
        <f t="shared" si="76"/>
        <v>0.42307692307692307</v>
      </c>
      <c r="AK264" s="69">
        <f t="shared" si="77"/>
        <v>4.5217391304347823</v>
      </c>
      <c r="AM264" s="40" t="s">
        <v>496</v>
      </c>
      <c r="AN264" s="40" t="s">
        <v>473</v>
      </c>
      <c r="AO264" s="61">
        <v>0.33333333333333331</v>
      </c>
      <c r="AP264" s="62">
        <v>0.25</v>
      </c>
      <c r="AQ264" s="62">
        <v>0.5</v>
      </c>
      <c r="AR264" s="44">
        <v>12</v>
      </c>
      <c r="AS264" s="44">
        <v>2009</v>
      </c>
      <c r="AU264" s="40" t="s">
        <v>496</v>
      </c>
      <c r="AV264" s="40" t="s">
        <v>473</v>
      </c>
      <c r="AW264" s="44">
        <v>4</v>
      </c>
      <c r="AX264" s="44">
        <v>0.25</v>
      </c>
      <c r="AY264" s="44">
        <v>0.5</v>
      </c>
      <c r="AZ264" s="44">
        <v>12</v>
      </c>
      <c r="BA264" s="44">
        <v>2009</v>
      </c>
      <c r="BP264" s="40" t="s">
        <v>1349</v>
      </c>
      <c r="BQ264" s="40" t="s">
        <v>1350</v>
      </c>
      <c r="BR264" s="44">
        <v>0.1111111111111111</v>
      </c>
      <c r="BS264" s="44">
        <v>0</v>
      </c>
      <c r="BT264" s="44">
        <v>0.1111111111111111</v>
      </c>
      <c r="BU264" s="44">
        <v>18</v>
      </c>
      <c r="BV264" s="44">
        <v>2023</v>
      </c>
      <c r="BX264" s="40" t="s">
        <v>929</v>
      </c>
      <c r="BY264" s="40" t="s">
        <v>279</v>
      </c>
      <c r="BZ264" s="44">
        <v>2</v>
      </c>
      <c r="CA264" s="44">
        <v>1</v>
      </c>
      <c r="CB264" s="44">
        <v>1</v>
      </c>
      <c r="CC264" s="44">
        <v>30</v>
      </c>
      <c r="CD264" s="44">
        <v>2012</v>
      </c>
      <c r="CU264" s="40" t="s">
        <v>444</v>
      </c>
      <c r="CV264" s="40" t="s">
        <v>439</v>
      </c>
      <c r="CW264" s="44">
        <v>0</v>
      </c>
      <c r="CX264" s="44">
        <v>0</v>
      </c>
      <c r="CY264" s="44">
        <v>27</v>
      </c>
      <c r="CZ264" s="44">
        <v>2006</v>
      </c>
      <c r="DB264" s="40" t="s">
        <v>437</v>
      </c>
      <c r="DC264" s="40" t="s">
        <v>424</v>
      </c>
      <c r="DD264" s="44"/>
      <c r="DE264" s="44"/>
      <c r="DF264" s="44">
        <v>27</v>
      </c>
      <c r="DG264" s="44">
        <v>2006</v>
      </c>
      <c r="DU264" s="40" t="s">
        <v>434</v>
      </c>
      <c r="DV264" s="40" t="s">
        <v>422</v>
      </c>
      <c r="DW264" s="44">
        <v>0</v>
      </c>
      <c r="DX264" s="44">
        <v>0</v>
      </c>
      <c r="DY264" s="44">
        <v>27</v>
      </c>
      <c r="DZ264" s="44">
        <v>2006</v>
      </c>
      <c r="EB264" s="40" t="s">
        <v>933</v>
      </c>
      <c r="EC264" s="40" t="s">
        <v>687</v>
      </c>
      <c r="ED264" s="44"/>
      <c r="EE264" s="44"/>
      <c r="EF264" s="44">
        <v>30</v>
      </c>
      <c r="EG264" s="44">
        <v>2012</v>
      </c>
      <c r="EU264" s="40" t="s">
        <v>1244</v>
      </c>
      <c r="EV264" s="40" t="s">
        <v>794</v>
      </c>
      <c r="EW264" s="44">
        <v>0</v>
      </c>
      <c r="EX264" s="44">
        <v>1.6666666666666667</v>
      </c>
      <c r="EY264" s="44">
        <v>21</v>
      </c>
      <c r="EZ264" s="44">
        <v>2021</v>
      </c>
      <c r="FB264" s="40" t="s">
        <v>1244</v>
      </c>
      <c r="FC264" s="40" t="s">
        <v>794</v>
      </c>
      <c r="FD264" s="44"/>
      <c r="FE264" s="44">
        <v>35</v>
      </c>
      <c r="FF264" s="44">
        <v>21</v>
      </c>
      <c r="FG264" s="44">
        <v>2021</v>
      </c>
      <c r="FU264" s="274" t="s">
        <v>1066</v>
      </c>
      <c r="FV264" s="274" t="s">
        <v>1067</v>
      </c>
      <c r="FW264" s="294" t="e">
        <v>#DIV/0!</v>
      </c>
      <c r="FX264" s="281">
        <v>0</v>
      </c>
      <c r="FY264" s="281">
        <v>0</v>
      </c>
      <c r="FZ264" s="281">
        <v>12</v>
      </c>
      <c r="GA264" s="281">
        <v>1995</v>
      </c>
      <c r="GB264" s="281"/>
      <c r="GC264" s="282"/>
      <c r="IR264" s="40" t="s">
        <v>1035</v>
      </c>
      <c r="IS264" s="40" t="s">
        <v>964</v>
      </c>
      <c r="IT264" s="44">
        <v>0.15789473684210525</v>
      </c>
      <c r="IU264" s="44">
        <v>0.1875</v>
      </c>
      <c r="IV264" s="44">
        <v>1.1875</v>
      </c>
      <c r="IW264" s="44">
        <v>16</v>
      </c>
      <c r="IX264" s="44">
        <v>1996</v>
      </c>
      <c r="IY264" s="44">
        <v>3</v>
      </c>
      <c r="IZ264" s="44">
        <v>19</v>
      </c>
      <c r="JL264" s="40" t="s">
        <v>1242</v>
      </c>
      <c r="JM264" s="40" t="s">
        <v>733</v>
      </c>
      <c r="JN264" s="44">
        <v>0.54054054054054057</v>
      </c>
      <c r="JO264" s="44">
        <v>0.95238095238095233</v>
      </c>
      <c r="JP264" s="44">
        <v>1.7619047619047619</v>
      </c>
      <c r="JQ264" s="44">
        <v>2021</v>
      </c>
      <c r="JR264" s="44">
        <v>21</v>
      </c>
      <c r="JS264" s="44">
        <v>20</v>
      </c>
      <c r="JT264" s="44">
        <v>37</v>
      </c>
    </row>
    <row r="265" spans="1:280" ht="15">
      <c r="A265" s="74" t="s">
        <v>1086</v>
      </c>
      <c r="B265" s="74">
        <v>1994</v>
      </c>
      <c r="C265" s="74">
        <v>1996</v>
      </c>
      <c r="D265" s="89" t="str">
        <f t="shared" si="72"/>
        <v>Bart Pautz, 1996</v>
      </c>
      <c r="E265" s="89" t="str">
        <f t="shared" si="73"/>
        <v>Bart Pautz, 1996-1994</v>
      </c>
      <c r="F265" s="74">
        <v>23</v>
      </c>
      <c r="G265" s="74">
        <v>24</v>
      </c>
      <c r="H265" s="74">
        <v>115</v>
      </c>
      <c r="I265" s="75">
        <f t="shared" si="60"/>
        <v>0.20869565217391303</v>
      </c>
      <c r="J265" s="74">
        <v>150</v>
      </c>
      <c r="K265" s="74">
        <v>305</v>
      </c>
      <c r="L265" s="75">
        <f t="shared" si="61"/>
        <v>0.49180327868852458</v>
      </c>
      <c r="M265" s="74">
        <v>77</v>
      </c>
      <c r="N265" s="74">
        <v>121</v>
      </c>
      <c r="O265" s="75">
        <f t="shared" si="62"/>
        <v>0.63636363636363635</v>
      </c>
      <c r="P265" s="74">
        <v>449</v>
      </c>
      <c r="Q265" s="74">
        <v>48</v>
      </c>
      <c r="R265" s="74">
        <v>100</v>
      </c>
      <c r="S265" s="74">
        <v>148</v>
      </c>
      <c r="T265" s="74">
        <v>80</v>
      </c>
      <c r="U265" s="74">
        <v>78</v>
      </c>
      <c r="V265" s="74"/>
      <c r="W265" s="74">
        <v>76</v>
      </c>
      <c r="X265" s="74"/>
      <c r="Y265" s="76">
        <f t="shared" si="63"/>
        <v>19.521739130434781</v>
      </c>
      <c r="Z265" s="76">
        <f t="shared" si="64"/>
        <v>2.0869565217391304</v>
      </c>
      <c r="AA265" s="76">
        <f t="shared" si="65"/>
        <v>4.3478260869565215</v>
      </c>
      <c r="AB265" s="76">
        <f t="shared" si="66"/>
        <v>6.4347826086956523</v>
      </c>
      <c r="AC265" s="76">
        <f t="shared" si="67"/>
        <v>3.4782608695652173</v>
      </c>
      <c r="AD265" s="76">
        <f t="shared" si="68"/>
        <v>3.3913043478260869</v>
      </c>
      <c r="AE265" s="76">
        <f t="shared" si="69"/>
        <v>0</v>
      </c>
      <c r="AF265" s="76">
        <f t="shared" si="70"/>
        <v>3.3043478260869565</v>
      </c>
      <c r="AG265" s="76">
        <f t="shared" si="71"/>
        <v>0</v>
      </c>
      <c r="AH265" s="69">
        <f t="shared" si="74"/>
        <v>5</v>
      </c>
      <c r="AI265" s="69">
        <f t="shared" si="75"/>
        <v>5.2608695652173916</v>
      </c>
      <c r="AJ265" s="70">
        <f t="shared" si="76"/>
        <v>0.41428571428571431</v>
      </c>
      <c r="AK265" s="69">
        <f t="shared" si="77"/>
        <v>18.260869565217391</v>
      </c>
      <c r="AM265" s="40" t="s">
        <v>1354</v>
      </c>
      <c r="AN265" s="40" t="s">
        <v>1355</v>
      </c>
      <c r="AO265" s="61">
        <v>0.30769230769230771</v>
      </c>
      <c r="AP265" s="62">
        <v>0.14285714285714285</v>
      </c>
      <c r="AQ265" s="62">
        <v>0.5</v>
      </c>
      <c r="AR265" s="44">
        <v>13</v>
      </c>
      <c r="AS265" s="44">
        <v>2023</v>
      </c>
      <c r="AU265" s="40" t="s">
        <v>978</v>
      </c>
      <c r="AV265" s="40" t="s">
        <v>967</v>
      </c>
      <c r="AW265" s="44">
        <v>4</v>
      </c>
      <c r="AX265" s="44">
        <v>0.22222222222222221</v>
      </c>
      <c r="AY265" s="44" t="e">
        <v>#DIV/0!</v>
      </c>
      <c r="AZ265" s="44">
        <v>11</v>
      </c>
      <c r="BA265" s="44">
        <v>1998</v>
      </c>
      <c r="BP265" s="40" t="s">
        <v>1347</v>
      </c>
      <c r="BQ265" s="40" t="s">
        <v>1348</v>
      </c>
      <c r="BR265" s="44">
        <v>0.1111111111111111</v>
      </c>
      <c r="BS265" s="44">
        <v>5.5555555555555552E-2</v>
      </c>
      <c r="BT265" s="44">
        <v>5.5555555555555552E-2</v>
      </c>
      <c r="BU265" s="44">
        <v>18</v>
      </c>
      <c r="BV265" s="44">
        <v>2023</v>
      </c>
      <c r="BX265" s="40" t="s">
        <v>1349</v>
      </c>
      <c r="BY265" s="40" t="s">
        <v>1350</v>
      </c>
      <c r="BZ265" s="44">
        <v>2</v>
      </c>
      <c r="CA265" s="44"/>
      <c r="CB265" s="44">
        <v>2</v>
      </c>
      <c r="CC265" s="44">
        <v>18</v>
      </c>
      <c r="CD265" s="44">
        <v>2023</v>
      </c>
      <c r="CU265" s="40" t="s">
        <v>1199</v>
      </c>
      <c r="CV265" s="40" t="s">
        <v>1179</v>
      </c>
      <c r="CW265" s="44">
        <v>0</v>
      </c>
      <c r="CX265" s="44">
        <v>0</v>
      </c>
      <c r="CY265" s="44">
        <v>18</v>
      </c>
      <c r="CZ265" s="44">
        <v>1990</v>
      </c>
      <c r="DB265" s="40" t="s">
        <v>1194</v>
      </c>
      <c r="DC265" s="40" t="s">
        <v>1181</v>
      </c>
      <c r="DD265" s="44"/>
      <c r="DE265" s="44"/>
      <c r="DF265" s="44">
        <v>18</v>
      </c>
      <c r="DG265" s="44">
        <v>1990</v>
      </c>
      <c r="DU265" s="40" t="s">
        <v>934</v>
      </c>
      <c r="DV265" s="40" t="s">
        <v>278</v>
      </c>
      <c r="DW265" s="44">
        <v>0</v>
      </c>
      <c r="DX265" s="44">
        <v>0.1</v>
      </c>
      <c r="DY265" s="44">
        <v>30</v>
      </c>
      <c r="DZ265" s="44">
        <v>2012</v>
      </c>
      <c r="EB265" s="40" t="s">
        <v>931</v>
      </c>
      <c r="EC265" s="40" t="s">
        <v>333</v>
      </c>
      <c r="ED265" s="44"/>
      <c r="EE265" s="44">
        <v>3</v>
      </c>
      <c r="EF265" s="44">
        <v>30</v>
      </c>
      <c r="EG265" s="44">
        <v>2012</v>
      </c>
      <c r="EU265" s="40" t="s">
        <v>1009</v>
      </c>
      <c r="EV265" s="40" t="s">
        <v>968</v>
      </c>
      <c r="EW265" s="44">
        <v>0</v>
      </c>
      <c r="EX265" s="44">
        <v>0</v>
      </c>
      <c r="EY265" s="44">
        <v>23</v>
      </c>
      <c r="EZ265" s="44">
        <v>1997</v>
      </c>
      <c r="FB265" s="40" t="s">
        <v>1014</v>
      </c>
      <c r="FC265" s="40" t="s">
        <v>999</v>
      </c>
      <c r="FD265" s="44"/>
      <c r="FE265" s="44"/>
      <c r="FF265" s="44">
        <v>14</v>
      </c>
      <c r="FG265" s="44">
        <v>1997</v>
      </c>
      <c r="FU265" s="274" t="s">
        <v>1200</v>
      </c>
      <c r="FV265" s="274" t="s">
        <v>1156</v>
      </c>
      <c r="FW265" s="294" t="e">
        <v>#DIV/0!</v>
      </c>
      <c r="FX265" s="281">
        <v>0</v>
      </c>
      <c r="FY265" s="281">
        <v>0</v>
      </c>
      <c r="FZ265" s="281">
        <v>18</v>
      </c>
      <c r="GA265" s="281">
        <v>1990</v>
      </c>
      <c r="GB265" s="281"/>
      <c r="GC265" s="282"/>
      <c r="IR265" s="40" t="s">
        <v>1354</v>
      </c>
      <c r="IS265" s="40" t="s">
        <v>1355</v>
      </c>
      <c r="IT265" s="44">
        <v>0.14285714285714285</v>
      </c>
      <c r="IU265" s="44">
        <v>7.6923076923076927E-2</v>
      </c>
      <c r="IV265" s="44">
        <v>0.53846153846153844</v>
      </c>
      <c r="IW265" s="44">
        <v>13</v>
      </c>
      <c r="IX265" s="44">
        <v>2023</v>
      </c>
      <c r="IY265" s="44">
        <v>1</v>
      </c>
      <c r="IZ265" s="44">
        <v>7</v>
      </c>
      <c r="JL265" s="40" t="s">
        <v>1243</v>
      </c>
      <c r="JM265" s="40" t="s">
        <v>1207</v>
      </c>
      <c r="JN265" s="44">
        <v>0.7384615384615385</v>
      </c>
      <c r="JO265" s="44">
        <v>2.2857142857142856</v>
      </c>
      <c r="JP265" s="44">
        <v>3.0952380952380953</v>
      </c>
      <c r="JQ265" s="44">
        <v>2021</v>
      </c>
      <c r="JR265" s="44">
        <v>21</v>
      </c>
      <c r="JS265" s="44">
        <v>48</v>
      </c>
      <c r="JT265" s="44">
        <v>65</v>
      </c>
    </row>
    <row r="266" spans="1:280" ht="15">
      <c r="A266" s="74" t="s">
        <v>1087</v>
      </c>
      <c r="B266" s="74">
        <v>1994</v>
      </c>
      <c r="C266" s="74">
        <v>1995</v>
      </c>
      <c r="D266" s="89" t="str">
        <f t="shared" si="72"/>
        <v>Nathan Todd, 1995</v>
      </c>
      <c r="E266" s="89" t="str">
        <f t="shared" si="73"/>
        <v>Nathan Todd, 1995-1994</v>
      </c>
      <c r="F266" s="74">
        <v>20</v>
      </c>
      <c r="G266" s="74"/>
      <c r="H266" s="74"/>
      <c r="I266" s="75" t="e">
        <f t="shared" si="60"/>
        <v>#DIV/0!</v>
      </c>
      <c r="J266" s="74">
        <v>21</v>
      </c>
      <c r="K266" s="74">
        <v>48</v>
      </c>
      <c r="L266" s="75">
        <f t="shared" si="61"/>
        <v>0.4375</v>
      </c>
      <c r="M266" s="74">
        <v>7</v>
      </c>
      <c r="N266" s="74">
        <v>20</v>
      </c>
      <c r="O266" s="75">
        <f t="shared" si="62"/>
        <v>0.35</v>
      </c>
      <c r="P266" s="74">
        <v>49</v>
      </c>
      <c r="Q266" s="74">
        <v>38</v>
      </c>
      <c r="R266" s="74">
        <v>29</v>
      </c>
      <c r="S266" s="74">
        <v>68</v>
      </c>
      <c r="T266" s="74">
        <v>8</v>
      </c>
      <c r="U266" s="74">
        <v>18</v>
      </c>
      <c r="V266" s="74"/>
      <c r="W266" s="74">
        <v>14</v>
      </c>
      <c r="X266" s="74"/>
      <c r="Y266" s="76">
        <f t="shared" si="63"/>
        <v>2.4500000000000002</v>
      </c>
      <c r="Z266" s="76">
        <f t="shared" si="64"/>
        <v>1.9</v>
      </c>
      <c r="AA266" s="76">
        <f t="shared" si="65"/>
        <v>1.45</v>
      </c>
      <c r="AB266" s="76">
        <f t="shared" si="66"/>
        <v>3.4</v>
      </c>
      <c r="AC266" s="76">
        <f t="shared" si="67"/>
        <v>0.4</v>
      </c>
      <c r="AD266" s="76">
        <f t="shared" si="68"/>
        <v>0.9</v>
      </c>
      <c r="AE266" s="76">
        <f t="shared" si="69"/>
        <v>0</v>
      </c>
      <c r="AF266" s="76">
        <f t="shared" si="70"/>
        <v>0.7</v>
      </c>
      <c r="AG266" s="76">
        <f t="shared" si="71"/>
        <v>0</v>
      </c>
      <c r="AH266" s="69">
        <f t="shared" si="74"/>
        <v>0</v>
      </c>
      <c r="AI266" s="69">
        <f t="shared" si="75"/>
        <v>1</v>
      </c>
      <c r="AJ266" s="70">
        <f t="shared" si="76"/>
        <v>0.4375</v>
      </c>
      <c r="AK266" s="69">
        <f t="shared" si="77"/>
        <v>2.4</v>
      </c>
      <c r="AM266" s="40" t="s">
        <v>1165</v>
      </c>
      <c r="AN266" s="40" t="s">
        <v>1098</v>
      </c>
      <c r="AO266" s="61">
        <v>0.3</v>
      </c>
      <c r="AP266" s="62">
        <v>0.25</v>
      </c>
      <c r="AQ266" s="62">
        <v>0.33333333333333331</v>
      </c>
      <c r="AR266" s="44">
        <v>10</v>
      </c>
      <c r="AS266" s="44">
        <v>1992</v>
      </c>
      <c r="AU266" s="40" t="s">
        <v>1354</v>
      </c>
      <c r="AV266" s="40" t="s">
        <v>1355</v>
      </c>
      <c r="AW266" s="44">
        <v>4</v>
      </c>
      <c r="AX266" s="44">
        <v>0.14285714285714285</v>
      </c>
      <c r="AY266" s="44">
        <v>0.5</v>
      </c>
      <c r="AZ266" s="44">
        <v>13</v>
      </c>
      <c r="BA266" s="44">
        <v>2023</v>
      </c>
      <c r="BP266" s="40" t="s">
        <v>929</v>
      </c>
      <c r="BQ266" s="40" t="s">
        <v>279</v>
      </c>
      <c r="BR266" s="44">
        <v>6.6666666666666666E-2</v>
      </c>
      <c r="BS266" s="44">
        <v>3.3333333333333333E-2</v>
      </c>
      <c r="BT266" s="44">
        <v>3.3333333333333333E-2</v>
      </c>
      <c r="BU266" s="44">
        <v>30</v>
      </c>
      <c r="BV266" s="44">
        <v>2012</v>
      </c>
      <c r="BX266" s="40" t="s">
        <v>1347</v>
      </c>
      <c r="BY266" s="40" t="s">
        <v>1348</v>
      </c>
      <c r="BZ266" s="44">
        <v>2</v>
      </c>
      <c r="CA266" s="44">
        <v>1</v>
      </c>
      <c r="CB266" s="44">
        <v>1</v>
      </c>
      <c r="CC266" s="44">
        <v>18</v>
      </c>
      <c r="CD266" s="44">
        <v>2023</v>
      </c>
      <c r="CU266" s="40" t="s">
        <v>917</v>
      </c>
      <c r="CV266" s="40" t="s">
        <v>277</v>
      </c>
      <c r="CW266" s="44">
        <v>0</v>
      </c>
      <c r="CX266" s="44">
        <v>3.3333333333333333E-2</v>
      </c>
      <c r="CY266" s="44">
        <v>30</v>
      </c>
      <c r="CZ266" s="44">
        <v>2012</v>
      </c>
      <c r="DB266" s="40" t="s">
        <v>434</v>
      </c>
      <c r="DC266" s="40" t="s">
        <v>422</v>
      </c>
      <c r="DD266" s="44"/>
      <c r="DE266" s="44"/>
      <c r="DF266" s="44">
        <v>27</v>
      </c>
      <c r="DG266" s="44">
        <v>2006</v>
      </c>
      <c r="DU266" s="40" t="s">
        <v>435</v>
      </c>
      <c r="DV266" s="40" t="s">
        <v>423</v>
      </c>
      <c r="DW266" s="44">
        <v>0</v>
      </c>
      <c r="DX266" s="44">
        <v>0</v>
      </c>
      <c r="DY266" s="44">
        <v>27</v>
      </c>
      <c r="DZ266" s="44">
        <v>2006</v>
      </c>
      <c r="EB266" s="40" t="s">
        <v>927</v>
      </c>
      <c r="EC266" s="40" t="s">
        <v>356</v>
      </c>
      <c r="ED266" s="44"/>
      <c r="EE266" s="44"/>
      <c r="EF266" s="44">
        <v>30</v>
      </c>
      <c r="EG266" s="44">
        <v>2012</v>
      </c>
      <c r="EU266" s="40" t="s">
        <v>291</v>
      </c>
      <c r="EV266" s="40" t="s">
        <v>252</v>
      </c>
      <c r="EW266" s="44">
        <v>0</v>
      </c>
      <c r="EX266" s="44">
        <v>0.26666666666666666</v>
      </c>
      <c r="EY266" s="44">
        <v>15</v>
      </c>
      <c r="EZ266" s="44">
        <v>2015</v>
      </c>
      <c r="FB266" s="40" t="s">
        <v>453</v>
      </c>
      <c r="FC266" s="40" t="s">
        <v>454</v>
      </c>
      <c r="FD266" s="44"/>
      <c r="FE266" s="44"/>
      <c r="FF266" s="44">
        <v>27</v>
      </c>
      <c r="FG266" s="44">
        <v>2006</v>
      </c>
      <c r="FU266" s="274" t="s">
        <v>940</v>
      </c>
      <c r="FV266" s="274" t="s">
        <v>941</v>
      </c>
      <c r="FW266" s="294" t="e">
        <v>#DIV/0!</v>
      </c>
      <c r="FX266" s="281">
        <v>0</v>
      </c>
      <c r="FY266" s="281">
        <v>0</v>
      </c>
      <c r="FZ266" s="281">
        <v>10</v>
      </c>
      <c r="GA266" s="281">
        <v>1999</v>
      </c>
      <c r="GB266" s="281"/>
      <c r="GC266" s="282"/>
      <c r="IR266" s="40" t="s">
        <v>1356</v>
      </c>
      <c r="IS266" s="40" t="s">
        <v>1357</v>
      </c>
      <c r="IT266" s="44">
        <v>0.125</v>
      </c>
      <c r="IU266" s="44">
        <v>8.3333333333333329E-2</v>
      </c>
      <c r="IV266" s="44">
        <v>0.66666666666666663</v>
      </c>
      <c r="IW266" s="44">
        <v>12</v>
      </c>
      <c r="IX266" s="44">
        <v>2023</v>
      </c>
      <c r="IY266" s="44">
        <v>1</v>
      </c>
      <c r="IZ266" s="44">
        <v>8</v>
      </c>
      <c r="JL266" s="40" t="s">
        <v>1244</v>
      </c>
      <c r="JM266" s="40" t="s">
        <v>794</v>
      </c>
      <c r="JN266" s="44">
        <v>0.81818181818181823</v>
      </c>
      <c r="JO266" s="44">
        <v>0.8571428571428571</v>
      </c>
      <c r="JP266" s="44">
        <v>1.0476190476190477</v>
      </c>
      <c r="JQ266" s="44">
        <v>2021</v>
      </c>
      <c r="JR266" s="44">
        <v>21</v>
      </c>
      <c r="JS266" s="44">
        <v>18</v>
      </c>
      <c r="JT266" s="44">
        <v>22</v>
      </c>
    </row>
    <row r="267" spans="1:280" ht="15">
      <c r="A267" s="74" t="s">
        <v>1088</v>
      </c>
      <c r="B267" s="74">
        <v>1994</v>
      </c>
      <c r="C267" s="74">
        <v>1996</v>
      </c>
      <c r="D267" s="89" t="str">
        <f t="shared" si="72"/>
        <v>Eric Finn, 1996</v>
      </c>
      <c r="E267" s="89" t="str">
        <f t="shared" si="73"/>
        <v>Eric Finn, 1996-1994</v>
      </c>
      <c r="F267" s="74">
        <v>14</v>
      </c>
      <c r="G267" s="74"/>
      <c r="H267" s="74"/>
      <c r="I267" s="75" t="e">
        <f t="shared" si="60"/>
        <v>#DIV/0!</v>
      </c>
      <c r="J267" s="74">
        <v>5</v>
      </c>
      <c r="K267" s="74">
        <v>12</v>
      </c>
      <c r="L267" s="75">
        <f t="shared" si="61"/>
        <v>0.41666666666666669</v>
      </c>
      <c r="M267" s="74">
        <v>5</v>
      </c>
      <c r="N267" s="74">
        <v>12</v>
      </c>
      <c r="O267" s="75">
        <f t="shared" si="62"/>
        <v>0.41666666666666669</v>
      </c>
      <c r="P267" s="74">
        <v>15</v>
      </c>
      <c r="Q267" s="74">
        <v>9</v>
      </c>
      <c r="R267" s="74">
        <v>18</v>
      </c>
      <c r="S267" s="74">
        <v>27</v>
      </c>
      <c r="T267" s="74">
        <v>1</v>
      </c>
      <c r="U267" s="74">
        <v>1</v>
      </c>
      <c r="V267" s="74"/>
      <c r="W267" s="74">
        <v>1</v>
      </c>
      <c r="X267" s="74"/>
      <c r="Y267" s="76">
        <f t="shared" si="63"/>
        <v>1.0714285714285714</v>
      </c>
      <c r="Z267" s="76">
        <f t="shared" si="64"/>
        <v>0.6428571428571429</v>
      </c>
      <c r="AA267" s="76">
        <f t="shared" si="65"/>
        <v>1.2857142857142858</v>
      </c>
      <c r="AB267" s="76">
        <f t="shared" si="66"/>
        <v>1.9285714285714286</v>
      </c>
      <c r="AC267" s="76">
        <f t="shared" si="67"/>
        <v>7.1428571428571425E-2</v>
      </c>
      <c r="AD267" s="76">
        <f t="shared" si="68"/>
        <v>7.1428571428571425E-2</v>
      </c>
      <c r="AE267" s="76">
        <f t="shared" si="69"/>
        <v>0</v>
      </c>
      <c r="AF267" s="76">
        <f t="shared" si="70"/>
        <v>7.1428571428571425E-2</v>
      </c>
      <c r="AG267" s="76">
        <f t="shared" si="71"/>
        <v>0</v>
      </c>
      <c r="AH267" s="69">
        <f t="shared" si="74"/>
        <v>0</v>
      </c>
      <c r="AI267" s="69">
        <f t="shared" si="75"/>
        <v>0.8571428571428571</v>
      </c>
      <c r="AJ267" s="70">
        <f t="shared" si="76"/>
        <v>0.41666666666666669</v>
      </c>
      <c r="AK267" s="69">
        <f t="shared" si="77"/>
        <v>0.8571428571428571</v>
      </c>
      <c r="AM267" s="40" t="s">
        <v>538</v>
      </c>
      <c r="AN267" s="40" t="s">
        <v>539</v>
      </c>
      <c r="AO267" s="61">
        <v>0.26666666666666666</v>
      </c>
      <c r="AP267" s="62">
        <v>7.6923076923076927E-2</v>
      </c>
      <c r="AQ267" s="62">
        <v>0.66666666666666663</v>
      </c>
      <c r="AR267" s="44">
        <v>15</v>
      </c>
      <c r="AS267" s="44">
        <v>2017</v>
      </c>
      <c r="AU267" s="40" t="s">
        <v>538</v>
      </c>
      <c r="AV267" s="40" t="s">
        <v>539</v>
      </c>
      <c r="AW267" s="44">
        <v>4</v>
      </c>
      <c r="AX267" s="44">
        <v>7.6923076923076927E-2</v>
      </c>
      <c r="AY267" s="44">
        <v>0.66666666666666663</v>
      </c>
      <c r="AZ267" s="44">
        <v>15</v>
      </c>
      <c r="BA267" s="44">
        <v>2017</v>
      </c>
      <c r="BP267" s="40" t="s">
        <v>930</v>
      </c>
      <c r="BQ267" s="40" t="s">
        <v>308</v>
      </c>
      <c r="BR267" s="44">
        <v>3.4482758620689655E-2</v>
      </c>
      <c r="BS267" s="44">
        <v>0</v>
      </c>
      <c r="BT267" s="44">
        <v>3.4482758620689655E-2</v>
      </c>
      <c r="BU267" s="44">
        <v>29</v>
      </c>
      <c r="BV267" s="44">
        <v>2012</v>
      </c>
      <c r="BX267" s="40" t="s">
        <v>931</v>
      </c>
      <c r="BY267" s="40" t="s">
        <v>333</v>
      </c>
      <c r="BZ267" s="44">
        <v>1</v>
      </c>
      <c r="CA267" s="44">
        <v>1</v>
      </c>
      <c r="CB267" s="44"/>
      <c r="CC267" s="44">
        <v>30</v>
      </c>
      <c r="CD267" s="44">
        <v>2012</v>
      </c>
      <c r="CU267" s="40" t="s">
        <v>934</v>
      </c>
      <c r="CV267" s="40" t="s">
        <v>278</v>
      </c>
      <c r="CW267" s="44">
        <v>0</v>
      </c>
      <c r="CX267" s="44">
        <v>0</v>
      </c>
      <c r="CY267" s="44">
        <v>30</v>
      </c>
      <c r="CZ267" s="44">
        <v>2012</v>
      </c>
      <c r="DB267" s="40" t="s">
        <v>935</v>
      </c>
      <c r="DC267" s="40" t="s">
        <v>330</v>
      </c>
      <c r="DD267" s="44"/>
      <c r="DE267" s="44">
        <v>5</v>
      </c>
      <c r="DF267" s="44">
        <v>30</v>
      </c>
      <c r="DG267" s="44">
        <v>2012</v>
      </c>
      <c r="DU267" s="40" t="s">
        <v>1197</v>
      </c>
      <c r="DV267" s="40" t="s">
        <v>1153</v>
      </c>
      <c r="DW267" s="44">
        <v>0</v>
      </c>
      <c r="DX267" s="44">
        <v>0</v>
      </c>
      <c r="DY267" s="44">
        <v>18</v>
      </c>
      <c r="DZ267" s="44">
        <v>1990</v>
      </c>
      <c r="EB267" s="40" t="s">
        <v>1356</v>
      </c>
      <c r="EC267" s="40" t="s">
        <v>1357</v>
      </c>
      <c r="ED267" s="44"/>
      <c r="EE267" s="44">
        <v>4</v>
      </c>
      <c r="EF267" s="44">
        <v>12</v>
      </c>
      <c r="EG267" s="44">
        <v>2023</v>
      </c>
      <c r="EU267" s="40" t="s">
        <v>1005</v>
      </c>
      <c r="EV267" s="40" t="s">
        <v>997</v>
      </c>
      <c r="EW267" s="44">
        <v>0</v>
      </c>
      <c r="EX267" s="44">
        <v>0</v>
      </c>
      <c r="EY267" s="44">
        <v>23</v>
      </c>
      <c r="EZ267" s="44">
        <v>1997</v>
      </c>
      <c r="FB267" s="40" t="s">
        <v>1034</v>
      </c>
      <c r="FC267" s="40" t="s">
        <v>998</v>
      </c>
      <c r="FD267" s="44"/>
      <c r="FE267" s="44"/>
      <c r="FF267" s="44">
        <v>22</v>
      </c>
      <c r="FG267" s="44">
        <v>1996</v>
      </c>
      <c r="FU267" s="274" t="s">
        <v>1194</v>
      </c>
      <c r="FV267" s="274" t="s">
        <v>1181</v>
      </c>
      <c r="FW267" s="294" t="e">
        <v>#DIV/0!</v>
      </c>
      <c r="FX267" s="281">
        <v>0</v>
      </c>
      <c r="FY267" s="281">
        <v>0</v>
      </c>
      <c r="FZ267" s="281">
        <v>18</v>
      </c>
      <c r="GA267" s="281">
        <v>1990</v>
      </c>
      <c r="GB267" s="281"/>
      <c r="GC267" s="282"/>
      <c r="IR267" s="40" t="s">
        <v>260</v>
      </c>
      <c r="IS267" s="40" t="s">
        <v>134</v>
      </c>
      <c r="IT267" s="44">
        <v>0.1111111111111111</v>
      </c>
      <c r="IU267" s="44">
        <v>7.6923076923076927E-2</v>
      </c>
      <c r="IV267" s="44">
        <v>0.69230769230769229</v>
      </c>
      <c r="IW267" s="44">
        <v>13</v>
      </c>
      <c r="IX267" s="44">
        <v>2016</v>
      </c>
      <c r="IY267" s="44">
        <v>1</v>
      </c>
      <c r="IZ267" s="44">
        <v>9</v>
      </c>
      <c r="JL267" s="40" t="s">
        <v>1245</v>
      </c>
      <c r="JM267" s="40" t="s">
        <v>793</v>
      </c>
      <c r="JN267" s="44">
        <v>0.54545454545454541</v>
      </c>
      <c r="JO267" s="44">
        <v>0.8571428571428571</v>
      </c>
      <c r="JP267" s="44">
        <v>1.5714285714285714</v>
      </c>
      <c r="JQ267" s="44">
        <v>2021</v>
      </c>
      <c r="JR267" s="44">
        <v>21</v>
      </c>
      <c r="JS267" s="44">
        <v>18</v>
      </c>
      <c r="JT267" s="44">
        <v>33</v>
      </c>
    </row>
    <row r="268" spans="1:280" ht="15">
      <c r="A268" s="74" t="s">
        <v>1044</v>
      </c>
      <c r="B268" s="74">
        <v>1994</v>
      </c>
      <c r="C268" s="74">
        <v>1997</v>
      </c>
      <c r="D268" s="89" t="str">
        <f t="shared" si="72"/>
        <v>Jory Hillman, 1997</v>
      </c>
      <c r="E268" s="89" t="str">
        <f t="shared" si="73"/>
        <v>Jory Hillman, 1997-1994</v>
      </c>
      <c r="F268" s="74">
        <v>1</v>
      </c>
      <c r="G268" s="74"/>
      <c r="H268" s="74"/>
      <c r="I268" s="75" t="e">
        <f t="shared" si="60"/>
        <v>#DIV/0!</v>
      </c>
      <c r="J268" s="74"/>
      <c r="K268" s="74"/>
      <c r="L268" s="75" t="e">
        <f t="shared" si="61"/>
        <v>#DIV/0!</v>
      </c>
      <c r="M268" s="74"/>
      <c r="N268" s="74"/>
      <c r="O268" s="75" t="e">
        <f t="shared" si="62"/>
        <v>#DIV/0!</v>
      </c>
      <c r="P268" s="74"/>
      <c r="Q268" s="74"/>
      <c r="R268" s="74"/>
      <c r="S268" s="74"/>
      <c r="T268" s="74"/>
      <c r="U268" s="74"/>
      <c r="V268" s="74"/>
      <c r="W268" s="74"/>
      <c r="X268" s="74"/>
      <c r="Y268" s="76">
        <f t="shared" si="63"/>
        <v>0</v>
      </c>
      <c r="Z268" s="76">
        <f t="shared" si="64"/>
        <v>0</v>
      </c>
      <c r="AA268" s="76">
        <f t="shared" si="65"/>
        <v>0</v>
      </c>
      <c r="AB268" s="76">
        <f t="shared" si="66"/>
        <v>0</v>
      </c>
      <c r="AC268" s="76">
        <f t="shared" si="67"/>
        <v>0</v>
      </c>
      <c r="AD268" s="76">
        <f t="shared" si="68"/>
        <v>0</v>
      </c>
      <c r="AE268" s="76">
        <f t="shared" si="69"/>
        <v>0</v>
      </c>
      <c r="AF268" s="76">
        <f t="shared" si="70"/>
        <v>0</v>
      </c>
      <c r="AG268" s="76">
        <f t="shared" si="71"/>
        <v>0</v>
      </c>
      <c r="AH268" s="69">
        <f t="shared" si="74"/>
        <v>0</v>
      </c>
      <c r="AI268" s="69">
        <f t="shared" si="75"/>
        <v>0</v>
      </c>
      <c r="AJ268" s="70">
        <f t="shared" si="76"/>
        <v>0</v>
      </c>
      <c r="AK268" s="69">
        <f t="shared" si="77"/>
        <v>0</v>
      </c>
      <c r="AM268" s="40" t="s">
        <v>806</v>
      </c>
      <c r="AN268" s="40" t="s">
        <v>752</v>
      </c>
      <c r="AO268" s="61">
        <v>0.25</v>
      </c>
      <c r="AP268" s="62">
        <v>0.25</v>
      </c>
      <c r="AQ268" s="62" t="e">
        <v>#DIV/0!</v>
      </c>
      <c r="AR268" s="44">
        <v>16</v>
      </c>
      <c r="AS268" s="44">
        <v>2019</v>
      </c>
      <c r="AU268" s="40" t="s">
        <v>806</v>
      </c>
      <c r="AV268" s="40" t="s">
        <v>752</v>
      </c>
      <c r="AW268" s="44">
        <v>4</v>
      </c>
      <c r="AX268" s="44">
        <v>0.25</v>
      </c>
      <c r="AY268" s="44" t="e">
        <v>#DIV/0!</v>
      </c>
      <c r="AZ268" s="44">
        <v>16</v>
      </c>
      <c r="BA268" s="44">
        <v>2019</v>
      </c>
      <c r="BP268" s="40" t="s">
        <v>931</v>
      </c>
      <c r="BQ268" s="40" t="s">
        <v>333</v>
      </c>
      <c r="BR268" s="44">
        <v>3.3333333333333333E-2</v>
      </c>
      <c r="BS268" s="44">
        <v>3.3333333333333333E-2</v>
      </c>
      <c r="BT268" s="44">
        <v>0</v>
      </c>
      <c r="BU268" s="44">
        <v>30</v>
      </c>
      <c r="BV268" s="44">
        <v>2012</v>
      </c>
      <c r="BX268" s="40" t="s">
        <v>930</v>
      </c>
      <c r="BY268" s="40" t="s">
        <v>308</v>
      </c>
      <c r="BZ268" s="44">
        <v>1</v>
      </c>
      <c r="CA268" s="44"/>
      <c r="CB268" s="44">
        <v>1</v>
      </c>
      <c r="CC268" s="44">
        <v>29</v>
      </c>
      <c r="CD268" s="44">
        <v>2012</v>
      </c>
      <c r="CU268" s="40" t="s">
        <v>927</v>
      </c>
      <c r="CV268" s="40" t="s">
        <v>356</v>
      </c>
      <c r="CW268" s="44">
        <v>0</v>
      </c>
      <c r="CX268" s="44">
        <v>0</v>
      </c>
      <c r="CY268" s="44">
        <v>30</v>
      </c>
      <c r="CZ268" s="44">
        <v>2012</v>
      </c>
      <c r="DB268" s="40" t="s">
        <v>498</v>
      </c>
      <c r="DC268" s="40" t="s">
        <v>472</v>
      </c>
      <c r="DD268" s="44"/>
      <c r="DE268" s="44"/>
      <c r="DF268" s="44">
        <v>27</v>
      </c>
      <c r="DG268" s="44">
        <v>2006</v>
      </c>
      <c r="DU268" s="40" t="s">
        <v>437</v>
      </c>
      <c r="DV268" s="40" t="s">
        <v>424</v>
      </c>
      <c r="DW268" s="44">
        <v>0</v>
      </c>
      <c r="DX268" s="44">
        <v>0</v>
      </c>
      <c r="DY268" s="44">
        <v>27</v>
      </c>
      <c r="DZ268" s="44">
        <v>2006</v>
      </c>
      <c r="EB268" s="40" t="s">
        <v>357</v>
      </c>
      <c r="EC268" s="40" t="s">
        <v>356</v>
      </c>
      <c r="ED268" s="44"/>
      <c r="EE268" s="44"/>
      <c r="EF268" s="44">
        <v>13</v>
      </c>
      <c r="EG268" s="44">
        <v>2011</v>
      </c>
      <c r="EU268" s="40" t="s">
        <v>1261</v>
      </c>
      <c r="EV268" s="40" t="s">
        <v>1262</v>
      </c>
      <c r="EW268" s="44">
        <v>0</v>
      </c>
      <c r="EX268" s="44">
        <v>0.54545454545454541</v>
      </c>
      <c r="EY268" s="44">
        <v>11</v>
      </c>
      <c r="EZ268" s="44">
        <v>2021</v>
      </c>
      <c r="FB268" s="40" t="s">
        <v>1261</v>
      </c>
      <c r="FC268" s="40" t="s">
        <v>1262</v>
      </c>
      <c r="FD268" s="44"/>
      <c r="FE268" s="44">
        <v>6</v>
      </c>
      <c r="FF268" s="44">
        <v>11</v>
      </c>
      <c r="FG268" s="44">
        <v>2021</v>
      </c>
      <c r="FU268" s="274" t="s">
        <v>487</v>
      </c>
      <c r="FV268" s="274" t="s">
        <v>467</v>
      </c>
      <c r="FW268" s="294" t="e">
        <v>#DIV/0!</v>
      </c>
      <c r="FX268" s="281">
        <v>0</v>
      </c>
      <c r="FY268" s="281">
        <v>0</v>
      </c>
      <c r="FZ268" s="281">
        <v>13</v>
      </c>
      <c r="GA268" s="281">
        <v>2010</v>
      </c>
      <c r="GB268" s="281"/>
      <c r="GC268" s="282"/>
      <c r="IR268" s="40" t="s">
        <v>538</v>
      </c>
      <c r="IS268" s="40" t="s">
        <v>539</v>
      </c>
      <c r="IT268" s="44">
        <v>7.6923076923076927E-2</v>
      </c>
      <c r="IU268" s="44">
        <v>6.6666666666666666E-2</v>
      </c>
      <c r="IV268" s="44">
        <v>0.8666666666666667</v>
      </c>
      <c r="IW268" s="44">
        <v>15</v>
      </c>
      <c r="IX268" s="44">
        <v>2017</v>
      </c>
      <c r="IY268" s="44">
        <v>1</v>
      </c>
      <c r="IZ268" s="44">
        <v>13</v>
      </c>
      <c r="JL268" s="40" t="s">
        <v>1246</v>
      </c>
      <c r="JM268" s="40" t="s">
        <v>792</v>
      </c>
      <c r="JN268" s="44">
        <v>0.8</v>
      </c>
      <c r="JO268" s="44">
        <v>0.95238095238095233</v>
      </c>
      <c r="JP268" s="44">
        <v>1.1904761904761905</v>
      </c>
      <c r="JQ268" s="44">
        <v>2021</v>
      </c>
      <c r="JR268" s="44">
        <v>21</v>
      </c>
      <c r="JS268" s="44">
        <v>20</v>
      </c>
      <c r="JT268" s="44">
        <v>25</v>
      </c>
    </row>
    <row r="269" spans="1:280" ht="15">
      <c r="A269" s="74" t="s">
        <v>1089</v>
      </c>
      <c r="B269" s="74">
        <v>1994</v>
      </c>
      <c r="C269" s="74">
        <v>1997</v>
      </c>
      <c r="D269" s="89" t="str">
        <f t="shared" si="72"/>
        <v>Jacob Finn, 1997</v>
      </c>
      <c r="E269" s="89" t="str">
        <f t="shared" si="73"/>
        <v>Jacob Finn, 1997-1994</v>
      </c>
      <c r="F269" s="74">
        <v>2</v>
      </c>
      <c r="G269" s="74"/>
      <c r="H269" s="74"/>
      <c r="I269" s="75" t="e">
        <f t="shared" si="60"/>
        <v>#DIV/0!</v>
      </c>
      <c r="J269" s="74"/>
      <c r="K269" s="74"/>
      <c r="L269" s="75" t="e">
        <f t="shared" si="61"/>
        <v>#DIV/0!</v>
      </c>
      <c r="M269" s="74"/>
      <c r="N269" s="74"/>
      <c r="O269" s="75" t="e">
        <f t="shared" si="62"/>
        <v>#DIV/0!</v>
      </c>
      <c r="P269" s="74"/>
      <c r="Q269" s="74"/>
      <c r="R269" s="74"/>
      <c r="S269" s="74"/>
      <c r="T269" s="74"/>
      <c r="U269" s="74"/>
      <c r="V269" s="74"/>
      <c r="W269" s="74"/>
      <c r="X269" s="74"/>
      <c r="Y269" s="76">
        <f t="shared" si="63"/>
        <v>0</v>
      </c>
      <c r="Z269" s="76">
        <f t="shared" si="64"/>
        <v>0</v>
      </c>
      <c r="AA269" s="76">
        <f t="shared" si="65"/>
        <v>0</v>
      </c>
      <c r="AB269" s="76">
        <f t="shared" si="66"/>
        <v>0</v>
      </c>
      <c r="AC269" s="76">
        <f t="shared" si="67"/>
        <v>0</v>
      </c>
      <c r="AD269" s="76">
        <f t="shared" si="68"/>
        <v>0</v>
      </c>
      <c r="AE269" s="76">
        <f t="shared" si="69"/>
        <v>0</v>
      </c>
      <c r="AF269" s="76">
        <f t="shared" si="70"/>
        <v>0</v>
      </c>
      <c r="AG269" s="76">
        <f t="shared" si="71"/>
        <v>0</v>
      </c>
      <c r="AH269" s="69">
        <f t="shared" si="74"/>
        <v>0</v>
      </c>
      <c r="AI269" s="69">
        <f t="shared" si="75"/>
        <v>0</v>
      </c>
      <c r="AJ269" s="70">
        <f t="shared" si="76"/>
        <v>0</v>
      </c>
      <c r="AK269" s="69">
        <f t="shared" si="77"/>
        <v>0</v>
      </c>
      <c r="AM269" s="40" t="s">
        <v>1069</v>
      </c>
      <c r="AN269" s="40" t="s">
        <v>1001</v>
      </c>
      <c r="AO269" s="61">
        <v>0.2</v>
      </c>
      <c r="AP269" s="62">
        <v>0</v>
      </c>
      <c r="AQ269" s="62">
        <v>0.5</v>
      </c>
      <c r="AR269" s="44">
        <v>10</v>
      </c>
      <c r="AS269" s="44">
        <v>1995</v>
      </c>
      <c r="AU269" s="40" t="s">
        <v>1165</v>
      </c>
      <c r="AV269" s="40" t="s">
        <v>1098</v>
      </c>
      <c r="AW269" s="44">
        <v>3</v>
      </c>
      <c r="AX269" s="44">
        <v>0.25</v>
      </c>
      <c r="AY269" s="44">
        <v>0.33333333333333331</v>
      </c>
      <c r="AZ269" s="44">
        <v>10</v>
      </c>
      <c r="BA269" s="44">
        <v>1992</v>
      </c>
      <c r="BP269" s="40" t="s">
        <v>927</v>
      </c>
      <c r="BQ269" s="40" t="s">
        <v>356</v>
      </c>
      <c r="BR269" s="44">
        <v>0</v>
      </c>
      <c r="BS269" s="44">
        <v>0</v>
      </c>
      <c r="BT269" s="44">
        <v>0</v>
      </c>
      <c r="BU269" s="44">
        <v>30</v>
      </c>
      <c r="BV269" s="44">
        <v>2012</v>
      </c>
      <c r="BX269" s="40" t="s">
        <v>453</v>
      </c>
      <c r="BY269" s="40" t="s">
        <v>454</v>
      </c>
      <c r="BZ269" s="44"/>
      <c r="CA269" s="44"/>
      <c r="CB269" s="44"/>
      <c r="CC269" s="44">
        <v>27</v>
      </c>
      <c r="CD269" s="44">
        <v>2006</v>
      </c>
      <c r="CU269" s="40" t="s">
        <v>437</v>
      </c>
      <c r="CV269" s="40" t="s">
        <v>424</v>
      </c>
      <c r="CW269" s="44">
        <v>0</v>
      </c>
      <c r="CX269" s="44">
        <v>0</v>
      </c>
      <c r="CY269" s="44">
        <v>27</v>
      </c>
      <c r="CZ269" s="44">
        <v>2006</v>
      </c>
      <c r="DB269" s="40" t="s">
        <v>453</v>
      </c>
      <c r="DC269" s="40" t="s">
        <v>454</v>
      </c>
      <c r="DD269" s="44"/>
      <c r="DE269" s="44"/>
      <c r="DF269" s="44">
        <v>27</v>
      </c>
      <c r="DG269" s="44">
        <v>2006</v>
      </c>
      <c r="DU269" s="40" t="s">
        <v>1199</v>
      </c>
      <c r="DV269" s="40" t="s">
        <v>1179</v>
      </c>
      <c r="DW269" s="44">
        <v>0</v>
      </c>
      <c r="DX269" s="44">
        <v>0</v>
      </c>
      <c r="DY269" s="44">
        <v>18</v>
      </c>
      <c r="DZ269" s="44">
        <v>1990</v>
      </c>
      <c r="EB269" s="40" t="s">
        <v>1200</v>
      </c>
      <c r="EC269" s="40" t="s">
        <v>1156</v>
      </c>
      <c r="ED269" s="44"/>
      <c r="EE269" s="44"/>
      <c r="EF269" s="44">
        <v>18</v>
      </c>
      <c r="EG269" s="44">
        <v>1990</v>
      </c>
      <c r="EU269" s="40" t="s">
        <v>1014</v>
      </c>
      <c r="EV269" s="40" t="s">
        <v>999</v>
      </c>
      <c r="EW269" s="44">
        <v>0</v>
      </c>
      <c r="EX269" s="44">
        <v>0</v>
      </c>
      <c r="EY269" s="44">
        <v>14</v>
      </c>
      <c r="EZ269" s="44">
        <v>1997</v>
      </c>
      <c r="FB269" s="40" t="s">
        <v>1036</v>
      </c>
      <c r="FC269" s="40" t="s">
        <v>1029</v>
      </c>
      <c r="FD269" s="44"/>
      <c r="FE269" s="44"/>
      <c r="FF269" s="44">
        <v>21</v>
      </c>
      <c r="FG269" s="44">
        <v>1996</v>
      </c>
      <c r="FU269" s="274" t="s">
        <v>1193</v>
      </c>
      <c r="FV269" s="274" t="s">
        <v>1182</v>
      </c>
      <c r="FW269" s="294" t="e">
        <v>#DIV/0!</v>
      </c>
      <c r="FX269" s="281">
        <v>0</v>
      </c>
      <c r="FY269" s="281">
        <v>0</v>
      </c>
      <c r="FZ269" s="281">
        <v>18</v>
      </c>
      <c r="GA269" s="281">
        <v>1990</v>
      </c>
      <c r="GB269" s="281"/>
      <c r="GC269" s="282"/>
      <c r="IR269" s="40" t="s">
        <v>755</v>
      </c>
      <c r="IS269" s="40" t="s">
        <v>545</v>
      </c>
      <c r="IT269" s="44">
        <v>4.7619047619047616E-2</v>
      </c>
      <c r="IU269" s="44">
        <v>6.25E-2</v>
      </c>
      <c r="IV269" s="44">
        <v>1.3125</v>
      </c>
      <c r="IW269" s="44">
        <v>16</v>
      </c>
      <c r="IX269" s="44">
        <v>2018</v>
      </c>
      <c r="IY269" s="44">
        <v>1</v>
      </c>
      <c r="IZ269" s="44">
        <v>21</v>
      </c>
      <c r="JL269" s="40" t="s">
        <v>1263</v>
      </c>
      <c r="JM269" s="40" t="s">
        <v>1264</v>
      </c>
      <c r="JN269" s="44">
        <v>0.75</v>
      </c>
      <c r="JO269" s="44">
        <v>0.23076923076923078</v>
      </c>
      <c r="JP269" s="44">
        <v>0.30769230769230771</v>
      </c>
      <c r="JQ269" s="44">
        <v>2021</v>
      </c>
      <c r="JR269" s="44">
        <v>13</v>
      </c>
      <c r="JS269" s="44">
        <v>3</v>
      </c>
      <c r="JT269" s="44">
        <v>4</v>
      </c>
    </row>
    <row r="270" spans="1:280" ht="15">
      <c r="A270" s="74" t="s">
        <v>1117</v>
      </c>
      <c r="B270" s="74">
        <v>1993</v>
      </c>
      <c r="C270" s="74">
        <v>1995</v>
      </c>
      <c r="D270" s="89" t="str">
        <f t="shared" si="72"/>
        <v>Brian Barritt, 1995</v>
      </c>
      <c r="E270" s="89" t="str">
        <f t="shared" si="73"/>
        <v>Brian Barritt, 1995-1993</v>
      </c>
      <c r="F270" s="74">
        <v>23</v>
      </c>
      <c r="G270" s="74">
        <v>1</v>
      </c>
      <c r="H270" s="74">
        <v>5</v>
      </c>
      <c r="I270" s="75">
        <f t="shared" si="60"/>
        <v>0.2</v>
      </c>
      <c r="J270" s="74">
        <v>43</v>
      </c>
      <c r="K270" s="74">
        <v>115</v>
      </c>
      <c r="L270" s="75">
        <f t="shared" si="61"/>
        <v>0.37391304347826088</v>
      </c>
      <c r="M270" s="74">
        <v>42</v>
      </c>
      <c r="N270" s="74">
        <v>69</v>
      </c>
      <c r="O270" s="75">
        <f t="shared" si="62"/>
        <v>0.60869565217391308</v>
      </c>
      <c r="P270" s="74">
        <v>131</v>
      </c>
      <c r="Q270" s="74">
        <v>44</v>
      </c>
      <c r="R270" s="74">
        <v>59</v>
      </c>
      <c r="S270" s="74">
        <v>103</v>
      </c>
      <c r="T270" s="74">
        <v>28</v>
      </c>
      <c r="U270" s="74">
        <v>40</v>
      </c>
      <c r="V270" s="74"/>
      <c r="W270" s="74">
        <v>44</v>
      </c>
      <c r="X270" s="74"/>
      <c r="Y270" s="76">
        <f t="shared" si="63"/>
        <v>5.6956521739130439</v>
      </c>
      <c r="Z270" s="76">
        <f t="shared" si="64"/>
        <v>1.9130434782608696</v>
      </c>
      <c r="AA270" s="76">
        <f t="shared" si="65"/>
        <v>2.5652173913043477</v>
      </c>
      <c r="AB270" s="76">
        <f t="shared" si="66"/>
        <v>4.4782608695652177</v>
      </c>
      <c r="AC270" s="76">
        <f t="shared" si="67"/>
        <v>1.2173913043478262</v>
      </c>
      <c r="AD270" s="76">
        <f t="shared" si="68"/>
        <v>1.7391304347826086</v>
      </c>
      <c r="AE270" s="76">
        <f t="shared" si="69"/>
        <v>0</v>
      </c>
      <c r="AF270" s="76">
        <f t="shared" si="70"/>
        <v>1.9130434782608696</v>
      </c>
      <c r="AG270" s="76">
        <f t="shared" si="71"/>
        <v>0</v>
      </c>
      <c r="AH270" s="69">
        <f t="shared" si="74"/>
        <v>0.21739130434782608</v>
      </c>
      <c r="AI270" s="69">
        <f t="shared" si="75"/>
        <v>3</v>
      </c>
      <c r="AJ270" s="70">
        <f t="shared" si="76"/>
        <v>0.36666666666666664</v>
      </c>
      <c r="AK270" s="69">
        <f t="shared" si="77"/>
        <v>5.2173913043478262</v>
      </c>
      <c r="AM270" s="40" t="s">
        <v>940</v>
      </c>
      <c r="AN270" s="40" t="s">
        <v>941</v>
      </c>
      <c r="AO270" s="61">
        <v>0.2</v>
      </c>
      <c r="AP270" s="62">
        <v>0.33333333333333331</v>
      </c>
      <c r="AQ270" s="62" t="e">
        <v>#DIV/0!</v>
      </c>
      <c r="AR270" s="44">
        <v>10</v>
      </c>
      <c r="AS270" s="44">
        <v>1999</v>
      </c>
      <c r="AU270" s="40" t="s">
        <v>927</v>
      </c>
      <c r="AV270" s="40" t="s">
        <v>356</v>
      </c>
      <c r="AW270" s="44">
        <v>3</v>
      </c>
      <c r="AX270" s="44">
        <v>0</v>
      </c>
      <c r="AY270" s="44" t="e">
        <v>#DIV/0!</v>
      </c>
      <c r="AZ270" s="44">
        <v>30</v>
      </c>
      <c r="BA270" s="44">
        <v>2012</v>
      </c>
      <c r="BP270" s="40" t="s">
        <v>288</v>
      </c>
      <c r="BQ270" s="40" t="s">
        <v>900</v>
      </c>
      <c r="BR270" s="44">
        <v>0</v>
      </c>
      <c r="BS270" s="44">
        <v>0</v>
      </c>
      <c r="BT270" s="44">
        <v>0</v>
      </c>
      <c r="BU270" s="44">
        <v>10</v>
      </c>
      <c r="BV270" s="44">
        <v>2015</v>
      </c>
      <c r="BX270" s="40" t="s">
        <v>927</v>
      </c>
      <c r="BY270" s="40" t="s">
        <v>356</v>
      </c>
      <c r="BZ270" s="44"/>
      <c r="CA270" s="44"/>
      <c r="CB270" s="44"/>
      <c r="CC270" s="44">
        <v>30</v>
      </c>
      <c r="CD270" s="44">
        <v>2012</v>
      </c>
      <c r="CU270" s="40" t="s">
        <v>931</v>
      </c>
      <c r="CV270" s="40" t="s">
        <v>333</v>
      </c>
      <c r="CW270" s="44">
        <v>0</v>
      </c>
      <c r="CX270" s="44">
        <v>0</v>
      </c>
      <c r="CY270" s="44">
        <v>30</v>
      </c>
      <c r="CZ270" s="44">
        <v>2012</v>
      </c>
      <c r="DB270" s="40" t="s">
        <v>1192</v>
      </c>
      <c r="DC270" s="40" t="s">
        <v>1180</v>
      </c>
      <c r="DD270" s="44"/>
      <c r="DE270" s="44"/>
      <c r="DF270" s="44">
        <v>18</v>
      </c>
      <c r="DG270" s="44">
        <v>1990</v>
      </c>
      <c r="DU270" s="40" t="s">
        <v>438</v>
      </c>
      <c r="DV270" s="40" t="s">
        <v>436</v>
      </c>
      <c r="DW270" s="44">
        <v>0</v>
      </c>
      <c r="DX270" s="44">
        <v>0</v>
      </c>
      <c r="DY270" s="44">
        <v>27</v>
      </c>
      <c r="DZ270" s="44">
        <v>2006</v>
      </c>
      <c r="EB270" s="40" t="s">
        <v>455</v>
      </c>
      <c r="EC270" s="40" t="s">
        <v>456</v>
      </c>
      <c r="ED270" s="44"/>
      <c r="EE270" s="44"/>
      <c r="EF270" s="44">
        <v>27</v>
      </c>
      <c r="EG270" s="44">
        <v>2006</v>
      </c>
      <c r="EU270" s="40" t="s">
        <v>1267</v>
      </c>
      <c r="EV270" s="40" t="s">
        <v>1235</v>
      </c>
      <c r="EW270" s="44">
        <v>0</v>
      </c>
      <c r="EX270" s="44">
        <v>0.23076923076923078</v>
      </c>
      <c r="EY270" s="44">
        <v>13</v>
      </c>
      <c r="EZ270" s="44">
        <v>2021</v>
      </c>
      <c r="FB270" s="40" t="s">
        <v>1267</v>
      </c>
      <c r="FC270" s="40" t="s">
        <v>1235</v>
      </c>
      <c r="FD270" s="44"/>
      <c r="FE270" s="44">
        <v>3</v>
      </c>
      <c r="FF270" s="44">
        <v>13</v>
      </c>
      <c r="FG270" s="44">
        <v>2021</v>
      </c>
      <c r="FU270" s="274" t="s">
        <v>1107</v>
      </c>
      <c r="FV270" s="274" t="s">
        <v>1098</v>
      </c>
      <c r="FW270" s="294" t="e">
        <v>#DIV/0!</v>
      </c>
      <c r="FX270" s="281">
        <v>0</v>
      </c>
      <c r="FY270" s="281">
        <v>0</v>
      </c>
      <c r="FZ270" s="281">
        <v>23</v>
      </c>
      <c r="GA270" s="281">
        <v>1994</v>
      </c>
      <c r="GB270" s="281"/>
      <c r="GC270" s="282"/>
      <c r="IR270" s="40" t="s">
        <v>438</v>
      </c>
      <c r="IS270" s="40" t="s">
        <v>436</v>
      </c>
      <c r="IT270" s="44">
        <v>0</v>
      </c>
      <c r="IU270" s="44">
        <v>0</v>
      </c>
      <c r="IV270" s="44">
        <v>0</v>
      </c>
      <c r="IW270" s="44">
        <v>27</v>
      </c>
      <c r="IX270" s="44">
        <v>2006</v>
      </c>
      <c r="IY270" s="44">
        <v>0</v>
      </c>
      <c r="IZ270" s="44">
        <v>0</v>
      </c>
      <c r="JL270" s="40" t="s">
        <v>1261</v>
      </c>
      <c r="JM270" s="40" t="s">
        <v>1262</v>
      </c>
      <c r="JN270" s="44">
        <v>0</v>
      </c>
      <c r="JO270" s="44">
        <v>0</v>
      </c>
      <c r="JP270" s="44">
        <v>0.18181818181818182</v>
      </c>
      <c r="JQ270" s="44">
        <v>2021</v>
      </c>
      <c r="JR270" s="44">
        <v>11</v>
      </c>
      <c r="JS270" s="44">
        <v>0</v>
      </c>
      <c r="JT270" s="44">
        <v>2</v>
      </c>
    </row>
    <row r="271" spans="1:280" ht="15">
      <c r="A271" s="74" t="s">
        <v>1085</v>
      </c>
      <c r="B271" s="74">
        <v>1993</v>
      </c>
      <c r="C271" s="74">
        <v>1994</v>
      </c>
      <c r="D271" s="89" t="str">
        <f t="shared" si="72"/>
        <v>David Todd, 1994</v>
      </c>
      <c r="E271" s="89" t="str">
        <f t="shared" si="73"/>
        <v>David Todd, 1994-1993</v>
      </c>
      <c r="F271" s="74">
        <v>23</v>
      </c>
      <c r="G271" s="74">
        <v>1</v>
      </c>
      <c r="H271" s="74">
        <v>4</v>
      </c>
      <c r="I271" s="75">
        <f t="shared" si="60"/>
        <v>0.25</v>
      </c>
      <c r="J271" s="74">
        <v>35</v>
      </c>
      <c r="K271" s="74">
        <v>90</v>
      </c>
      <c r="L271" s="75">
        <f t="shared" si="61"/>
        <v>0.3888888888888889</v>
      </c>
      <c r="M271" s="74">
        <v>25</v>
      </c>
      <c r="N271" s="74">
        <v>51</v>
      </c>
      <c r="O271" s="75">
        <f t="shared" si="62"/>
        <v>0.49019607843137253</v>
      </c>
      <c r="P271" s="74">
        <v>98</v>
      </c>
      <c r="Q271" s="74">
        <v>47</v>
      </c>
      <c r="R271" s="74">
        <v>59</v>
      </c>
      <c r="S271" s="74">
        <v>106</v>
      </c>
      <c r="T271" s="74">
        <v>26</v>
      </c>
      <c r="U271" s="74">
        <v>23</v>
      </c>
      <c r="V271" s="74"/>
      <c r="W271" s="74">
        <v>30</v>
      </c>
      <c r="X271" s="74"/>
      <c r="Y271" s="76">
        <f t="shared" si="63"/>
        <v>4.2608695652173916</v>
      </c>
      <c r="Z271" s="76">
        <f t="shared" si="64"/>
        <v>2.0434782608695654</v>
      </c>
      <c r="AA271" s="76">
        <f t="shared" si="65"/>
        <v>2.5652173913043477</v>
      </c>
      <c r="AB271" s="76">
        <f t="shared" si="66"/>
        <v>4.6086956521739131</v>
      </c>
      <c r="AC271" s="76">
        <f t="shared" si="67"/>
        <v>1.1304347826086956</v>
      </c>
      <c r="AD271" s="76">
        <f t="shared" si="68"/>
        <v>1</v>
      </c>
      <c r="AE271" s="76">
        <f t="shared" si="69"/>
        <v>0</v>
      </c>
      <c r="AF271" s="76">
        <f t="shared" si="70"/>
        <v>1.3043478260869565</v>
      </c>
      <c r="AG271" s="76">
        <f t="shared" si="71"/>
        <v>0</v>
      </c>
      <c r="AH271" s="69">
        <f t="shared" si="74"/>
        <v>0.17391304347826086</v>
      </c>
      <c r="AI271" s="69">
        <f t="shared" si="75"/>
        <v>2.2173913043478262</v>
      </c>
      <c r="AJ271" s="70">
        <f t="shared" si="76"/>
        <v>0.38297872340425532</v>
      </c>
      <c r="AK271" s="69">
        <f t="shared" si="77"/>
        <v>4.0869565217391308</v>
      </c>
      <c r="AM271" s="40" t="s">
        <v>1356</v>
      </c>
      <c r="AN271" s="40" t="s">
        <v>1357</v>
      </c>
      <c r="AO271" s="61">
        <v>0.16666666666666666</v>
      </c>
      <c r="AP271" s="62">
        <v>0.125</v>
      </c>
      <c r="AQ271" s="62"/>
      <c r="AR271" s="44">
        <v>12</v>
      </c>
      <c r="AS271" s="44">
        <v>2023</v>
      </c>
      <c r="AU271" s="40" t="s">
        <v>1069</v>
      </c>
      <c r="AV271" s="40" t="s">
        <v>1001</v>
      </c>
      <c r="AW271" s="44">
        <v>2</v>
      </c>
      <c r="AX271" s="44">
        <v>0</v>
      </c>
      <c r="AY271" s="44">
        <v>0.5</v>
      </c>
      <c r="AZ271" s="44">
        <v>10</v>
      </c>
      <c r="BA271" s="44">
        <v>1995</v>
      </c>
      <c r="BP271" s="40" t="s">
        <v>1199</v>
      </c>
      <c r="BQ271" s="40" t="s">
        <v>1179</v>
      </c>
      <c r="BR271" s="44">
        <v>0</v>
      </c>
      <c r="BS271" s="44">
        <v>0</v>
      </c>
      <c r="BT271" s="44">
        <v>0</v>
      </c>
      <c r="BU271" s="44">
        <v>18</v>
      </c>
      <c r="BV271" s="44">
        <v>1990</v>
      </c>
      <c r="BX271" s="40" t="s">
        <v>1197</v>
      </c>
      <c r="BY271" s="40" t="s">
        <v>1153</v>
      </c>
      <c r="BZ271" s="44"/>
      <c r="CA271" s="44"/>
      <c r="CB271" s="44"/>
      <c r="CC271" s="44">
        <v>18</v>
      </c>
      <c r="CD271" s="44">
        <v>1990</v>
      </c>
      <c r="CU271" s="40" t="s">
        <v>498</v>
      </c>
      <c r="CV271" s="40" t="s">
        <v>472</v>
      </c>
      <c r="CW271" s="44">
        <v>0</v>
      </c>
      <c r="CX271" s="44">
        <v>0</v>
      </c>
      <c r="CY271" s="44">
        <v>27</v>
      </c>
      <c r="CZ271" s="44">
        <v>2006</v>
      </c>
      <c r="DB271" s="40" t="s">
        <v>931</v>
      </c>
      <c r="DC271" s="40" t="s">
        <v>333</v>
      </c>
      <c r="DD271" s="44"/>
      <c r="DE271" s="44"/>
      <c r="DF271" s="44">
        <v>30</v>
      </c>
      <c r="DG271" s="44">
        <v>2012</v>
      </c>
      <c r="DU271" s="40" t="s">
        <v>1193</v>
      </c>
      <c r="DV271" s="40" t="s">
        <v>1182</v>
      </c>
      <c r="DW271" s="44">
        <v>0</v>
      </c>
      <c r="DX271" s="44">
        <v>0</v>
      </c>
      <c r="DY271" s="44">
        <v>18</v>
      </c>
      <c r="DZ271" s="44">
        <v>1990</v>
      </c>
      <c r="EB271" s="40" t="s">
        <v>438</v>
      </c>
      <c r="EC271" s="40" t="s">
        <v>436</v>
      </c>
      <c r="ED271" s="44"/>
      <c r="EE271" s="44"/>
      <c r="EF271" s="44">
        <v>27</v>
      </c>
      <c r="EG271" s="44">
        <v>2006</v>
      </c>
      <c r="EU271" s="40" t="s">
        <v>1034</v>
      </c>
      <c r="EV271" s="40" t="s">
        <v>998</v>
      </c>
      <c r="EW271" s="44">
        <v>0</v>
      </c>
      <c r="EX271" s="44">
        <v>0</v>
      </c>
      <c r="EY271" s="44">
        <v>22</v>
      </c>
      <c r="EZ271" s="44">
        <v>1996</v>
      </c>
      <c r="FB271" s="40" t="s">
        <v>1033</v>
      </c>
      <c r="FC271" s="40" t="s">
        <v>1001</v>
      </c>
      <c r="FD271" s="44"/>
      <c r="FE271" s="44"/>
      <c r="FF271" s="44">
        <v>22</v>
      </c>
      <c r="FG271" s="44">
        <v>1996</v>
      </c>
      <c r="FU271" s="274" t="s">
        <v>453</v>
      </c>
      <c r="FV271" s="274" t="s">
        <v>454</v>
      </c>
      <c r="FW271" s="294" t="e">
        <v>#DIV/0!</v>
      </c>
      <c r="FX271" s="281">
        <v>0</v>
      </c>
      <c r="FY271" s="281">
        <v>0</v>
      </c>
      <c r="FZ271" s="281">
        <v>27</v>
      </c>
      <c r="GA271" s="281">
        <v>2006</v>
      </c>
      <c r="GB271" s="281"/>
      <c r="GC271" s="282"/>
      <c r="IR271" s="40" t="s">
        <v>930</v>
      </c>
      <c r="IS271" s="40" t="s">
        <v>308</v>
      </c>
      <c r="IT271" s="44">
        <v>0</v>
      </c>
      <c r="IU271" s="44">
        <v>0</v>
      </c>
      <c r="IV271" s="44">
        <v>6.8965517241379309E-2</v>
      </c>
      <c r="IW271" s="44">
        <v>29</v>
      </c>
      <c r="IX271" s="44">
        <v>2012</v>
      </c>
      <c r="IY271" s="44">
        <v>0</v>
      </c>
      <c r="IZ271" s="44">
        <v>2</v>
      </c>
      <c r="JL271" s="40" t="s">
        <v>1265</v>
      </c>
      <c r="JM271" s="40" t="s">
        <v>1266</v>
      </c>
      <c r="JN271" s="44">
        <v>0.5714285714285714</v>
      </c>
      <c r="JO271" s="44">
        <v>0.30769230769230771</v>
      </c>
      <c r="JP271" s="44">
        <v>0.53846153846153844</v>
      </c>
      <c r="JQ271" s="44">
        <v>2021</v>
      </c>
      <c r="JR271" s="44">
        <v>13</v>
      </c>
      <c r="JS271" s="44">
        <v>4</v>
      </c>
      <c r="JT271" s="44">
        <v>7</v>
      </c>
    </row>
    <row r="272" spans="1:280" ht="15">
      <c r="A272" s="74" t="s">
        <v>1118</v>
      </c>
      <c r="B272" s="74">
        <v>1993</v>
      </c>
      <c r="C272" s="74">
        <v>1994</v>
      </c>
      <c r="D272" s="89" t="str">
        <f t="shared" si="72"/>
        <v>Keith Strong, 1994</v>
      </c>
      <c r="E272" s="89" t="str">
        <f t="shared" si="73"/>
        <v>Keith Strong, 1994-1993</v>
      </c>
      <c r="F272" s="74">
        <v>23</v>
      </c>
      <c r="G272" s="74">
        <v>47</v>
      </c>
      <c r="H272" s="74">
        <v>132</v>
      </c>
      <c r="I272" s="75">
        <f t="shared" si="60"/>
        <v>0.35606060606060608</v>
      </c>
      <c r="J272" s="74">
        <v>52</v>
      </c>
      <c r="K272" s="74">
        <v>153</v>
      </c>
      <c r="L272" s="75">
        <f t="shared" si="61"/>
        <v>0.33986928104575165</v>
      </c>
      <c r="M272" s="74">
        <v>66</v>
      </c>
      <c r="N272" s="74">
        <v>93</v>
      </c>
      <c r="O272" s="75">
        <f t="shared" si="62"/>
        <v>0.70967741935483875</v>
      </c>
      <c r="P272" s="74">
        <v>311</v>
      </c>
      <c r="Q272" s="74">
        <v>56</v>
      </c>
      <c r="R272" s="74">
        <v>58</v>
      </c>
      <c r="S272" s="74">
        <v>114</v>
      </c>
      <c r="T272" s="74">
        <v>38</v>
      </c>
      <c r="U272" s="74">
        <v>45</v>
      </c>
      <c r="V272" s="74"/>
      <c r="W272" s="74">
        <v>42</v>
      </c>
      <c r="X272" s="74"/>
      <c r="Y272" s="76">
        <f t="shared" si="63"/>
        <v>13.521739130434783</v>
      </c>
      <c r="Z272" s="76">
        <f t="shared" si="64"/>
        <v>2.4347826086956523</v>
      </c>
      <c r="AA272" s="76">
        <f t="shared" si="65"/>
        <v>2.5217391304347827</v>
      </c>
      <c r="AB272" s="76">
        <f t="shared" si="66"/>
        <v>4.9565217391304346</v>
      </c>
      <c r="AC272" s="76">
        <f t="shared" si="67"/>
        <v>1.6521739130434783</v>
      </c>
      <c r="AD272" s="76">
        <f t="shared" si="68"/>
        <v>1.9565217391304348</v>
      </c>
      <c r="AE272" s="76">
        <f t="shared" si="69"/>
        <v>0</v>
      </c>
      <c r="AF272" s="76">
        <f t="shared" si="70"/>
        <v>1.826086956521739</v>
      </c>
      <c r="AG272" s="76">
        <f t="shared" si="71"/>
        <v>0</v>
      </c>
      <c r="AH272" s="69">
        <f t="shared" si="74"/>
        <v>5.7391304347826084</v>
      </c>
      <c r="AI272" s="69">
        <f t="shared" si="75"/>
        <v>4.0434782608695654</v>
      </c>
      <c r="AJ272" s="70">
        <f t="shared" si="76"/>
        <v>0.3473684210526316</v>
      </c>
      <c r="AK272" s="69">
        <f t="shared" si="77"/>
        <v>12.391304347826088</v>
      </c>
      <c r="AM272" s="40" t="s">
        <v>495</v>
      </c>
      <c r="AN272" s="40" t="s">
        <v>474</v>
      </c>
      <c r="AO272" s="61">
        <v>0.16666666666666666</v>
      </c>
      <c r="AP272" s="62">
        <v>0</v>
      </c>
      <c r="AQ272" s="62">
        <v>0.33333333333333331</v>
      </c>
      <c r="AR272" s="44">
        <v>12</v>
      </c>
      <c r="AS272" s="44">
        <v>2009</v>
      </c>
      <c r="AU272" s="40" t="s">
        <v>495</v>
      </c>
      <c r="AV272" s="40" t="s">
        <v>474</v>
      </c>
      <c r="AW272" s="44">
        <v>2</v>
      </c>
      <c r="AX272" s="44">
        <v>0</v>
      </c>
      <c r="AY272" s="44">
        <v>0.33333333333333331</v>
      </c>
      <c r="AZ272" s="44">
        <v>12</v>
      </c>
      <c r="BA272" s="44">
        <v>2009</v>
      </c>
      <c r="BP272" s="40" t="s">
        <v>435</v>
      </c>
      <c r="BQ272" s="40" t="s">
        <v>423</v>
      </c>
      <c r="BR272" s="44">
        <v>0</v>
      </c>
      <c r="BS272" s="44">
        <v>0</v>
      </c>
      <c r="BT272" s="44">
        <v>0</v>
      </c>
      <c r="BU272" s="44">
        <v>27</v>
      </c>
      <c r="BV272" s="44">
        <v>2006</v>
      </c>
      <c r="BX272" s="40" t="s">
        <v>437</v>
      </c>
      <c r="BY272" s="40" t="s">
        <v>424</v>
      </c>
      <c r="BZ272" s="44"/>
      <c r="CA272" s="44"/>
      <c r="CB272" s="44"/>
      <c r="CC272" s="44">
        <v>27</v>
      </c>
      <c r="CD272" s="44">
        <v>2006</v>
      </c>
      <c r="CU272" s="40" t="s">
        <v>929</v>
      </c>
      <c r="CV272" s="40" t="s">
        <v>279</v>
      </c>
      <c r="CW272" s="44">
        <v>0</v>
      </c>
      <c r="CX272" s="44">
        <v>6.6666666666666666E-2</v>
      </c>
      <c r="CY272" s="44">
        <v>30</v>
      </c>
      <c r="CZ272" s="44">
        <v>2012</v>
      </c>
      <c r="DB272" s="40" t="s">
        <v>1200</v>
      </c>
      <c r="DC272" s="40" t="s">
        <v>1156</v>
      </c>
      <c r="DD272" s="44"/>
      <c r="DE272" s="44"/>
      <c r="DF272" s="44">
        <v>18</v>
      </c>
      <c r="DG272" s="44">
        <v>1990</v>
      </c>
      <c r="DU272" s="40" t="s">
        <v>930</v>
      </c>
      <c r="DV272" s="40" t="s">
        <v>308</v>
      </c>
      <c r="DW272" s="44">
        <v>0</v>
      </c>
      <c r="DX272" s="44">
        <v>3.4482758620689655E-2</v>
      </c>
      <c r="DY272" s="44">
        <v>29</v>
      </c>
      <c r="DZ272" s="44">
        <v>2012</v>
      </c>
      <c r="EB272" s="40" t="s">
        <v>453</v>
      </c>
      <c r="EC272" s="40" t="s">
        <v>454</v>
      </c>
      <c r="ED272" s="44"/>
      <c r="EE272" s="44"/>
      <c r="EF272" s="44">
        <v>27</v>
      </c>
      <c r="EG272" s="44">
        <v>2006</v>
      </c>
      <c r="EU272" s="40" t="s">
        <v>1283</v>
      </c>
      <c r="EV272" s="40" t="s">
        <v>794</v>
      </c>
      <c r="EW272" s="44">
        <v>0</v>
      </c>
      <c r="EX272" s="44">
        <v>1.1111111111111112</v>
      </c>
      <c r="EY272" s="44">
        <v>27</v>
      </c>
      <c r="EZ272" s="44">
        <v>2022</v>
      </c>
      <c r="FB272" s="40" t="s">
        <v>1283</v>
      </c>
      <c r="FC272" s="40" t="s">
        <v>794</v>
      </c>
      <c r="FD272" s="44"/>
      <c r="FE272" s="44">
        <v>30</v>
      </c>
      <c r="FF272" s="44">
        <v>27</v>
      </c>
      <c r="FG272" s="44">
        <v>2022</v>
      </c>
      <c r="FU272" s="274" t="s">
        <v>432</v>
      </c>
      <c r="FV272" s="274" t="s">
        <v>422</v>
      </c>
      <c r="FW272" s="294" t="e">
        <v>#DIV/0!</v>
      </c>
      <c r="FX272" s="281">
        <v>0</v>
      </c>
      <c r="FY272" s="281">
        <v>0</v>
      </c>
      <c r="FZ272" s="281">
        <v>20</v>
      </c>
      <c r="GA272" s="281">
        <v>2007</v>
      </c>
      <c r="GB272" s="281"/>
      <c r="GC272" s="282"/>
      <c r="IR272" s="40" t="s">
        <v>1198</v>
      </c>
      <c r="IS272" s="40" t="s">
        <v>1178</v>
      </c>
      <c r="IT272" s="44">
        <v>0</v>
      </c>
      <c r="IU272" s="44">
        <v>0</v>
      </c>
      <c r="IV272" s="44">
        <v>0</v>
      </c>
      <c r="IW272" s="44">
        <v>18</v>
      </c>
      <c r="IX272" s="44">
        <v>1990</v>
      </c>
      <c r="IY272" s="44">
        <v>0</v>
      </c>
      <c r="IZ272" s="44">
        <v>0</v>
      </c>
      <c r="JL272" s="40" t="s">
        <v>1267</v>
      </c>
      <c r="JM272" s="40" t="s">
        <v>1235</v>
      </c>
      <c r="JN272" s="44" t="e">
        <v>#DIV/0!</v>
      </c>
      <c r="JO272" s="44">
        <v>0</v>
      </c>
      <c r="JP272" s="44">
        <v>0</v>
      </c>
      <c r="JQ272" s="44">
        <v>2021</v>
      </c>
      <c r="JR272" s="44">
        <v>13</v>
      </c>
      <c r="JS272" s="44"/>
      <c r="JT272" s="44"/>
    </row>
    <row r="273" spans="1:280" ht="15">
      <c r="A273" s="74" t="s">
        <v>1079</v>
      </c>
      <c r="B273" s="74">
        <v>1993</v>
      </c>
      <c r="C273" s="74">
        <v>1994</v>
      </c>
      <c r="D273" s="89" t="str">
        <f t="shared" si="72"/>
        <v>Shane Evans, 1994</v>
      </c>
      <c r="E273" s="89" t="str">
        <f t="shared" si="73"/>
        <v>Shane Evans, 1994-1993</v>
      </c>
      <c r="F273" s="74">
        <v>23</v>
      </c>
      <c r="G273" s="74">
        <v>14</v>
      </c>
      <c r="H273" s="74">
        <v>46</v>
      </c>
      <c r="I273" s="75">
        <f t="shared" si="60"/>
        <v>0.30434782608695654</v>
      </c>
      <c r="J273" s="74">
        <v>42</v>
      </c>
      <c r="K273" s="74">
        <v>100</v>
      </c>
      <c r="L273" s="75">
        <f t="shared" si="61"/>
        <v>0.42</v>
      </c>
      <c r="M273" s="74">
        <v>68</v>
      </c>
      <c r="N273" s="74">
        <v>109</v>
      </c>
      <c r="O273" s="75">
        <f t="shared" si="62"/>
        <v>0.62385321100917435</v>
      </c>
      <c r="P273" s="74">
        <v>194</v>
      </c>
      <c r="Q273" s="74">
        <v>15</v>
      </c>
      <c r="R273" s="74">
        <v>65</v>
      </c>
      <c r="S273" s="74">
        <v>80</v>
      </c>
      <c r="T273" s="74">
        <v>121</v>
      </c>
      <c r="U273" s="74">
        <v>44</v>
      </c>
      <c r="V273" s="74"/>
      <c r="W273" s="74">
        <v>84</v>
      </c>
      <c r="X273" s="74"/>
      <c r="Y273" s="76">
        <f t="shared" si="63"/>
        <v>8.4347826086956523</v>
      </c>
      <c r="Z273" s="76">
        <f t="shared" si="64"/>
        <v>0.65217391304347827</v>
      </c>
      <c r="AA273" s="76">
        <f t="shared" si="65"/>
        <v>2.8260869565217392</v>
      </c>
      <c r="AB273" s="76">
        <f t="shared" si="66"/>
        <v>3.4782608695652173</v>
      </c>
      <c r="AC273" s="76">
        <f t="shared" si="67"/>
        <v>5.2608695652173916</v>
      </c>
      <c r="AD273" s="76">
        <f t="shared" si="68"/>
        <v>1.9130434782608696</v>
      </c>
      <c r="AE273" s="76">
        <f t="shared" si="69"/>
        <v>0</v>
      </c>
      <c r="AF273" s="76">
        <f t="shared" si="70"/>
        <v>3.652173913043478</v>
      </c>
      <c r="AG273" s="76">
        <f t="shared" si="71"/>
        <v>0</v>
      </c>
      <c r="AH273" s="69">
        <f t="shared" si="74"/>
        <v>2</v>
      </c>
      <c r="AI273" s="69">
        <f t="shared" si="75"/>
        <v>4.7391304347826084</v>
      </c>
      <c r="AJ273" s="70">
        <f t="shared" si="76"/>
        <v>0.38356164383561642</v>
      </c>
      <c r="AK273" s="69">
        <f t="shared" si="77"/>
        <v>6.3478260869565215</v>
      </c>
      <c r="AM273" s="40" t="s">
        <v>933</v>
      </c>
      <c r="AN273" s="40" t="s">
        <v>687</v>
      </c>
      <c r="AO273" s="61">
        <v>0.16666666666666666</v>
      </c>
      <c r="AP273" s="62">
        <v>0</v>
      </c>
      <c r="AQ273" s="62" t="e">
        <v>#DIV/0!</v>
      </c>
      <c r="AR273" s="44">
        <v>30</v>
      </c>
      <c r="AS273" s="44">
        <v>2012</v>
      </c>
      <c r="AU273" s="40" t="s">
        <v>1356</v>
      </c>
      <c r="AV273" s="40" t="s">
        <v>1357</v>
      </c>
      <c r="AW273" s="44">
        <v>2</v>
      </c>
      <c r="AX273" s="44">
        <v>0.125</v>
      </c>
      <c r="AY273" s="44"/>
      <c r="AZ273" s="44">
        <v>12</v>
      </c>
      <c r="BA273" s="44">
        <v>2023</v>
      </c>
      <c r="BP273" s="40" t="s">
        <v>924</v>
      </c>
      <c r="BQ273" s="40" t="s">
        <v>925</v>
      </c>
      <c r="BR273" s="44">
        <v>0</v>
      </c>
      <c r="BS273" s="44">
        <v>1.95</v>
      </c>
      <c r="BT273" s="44">
        <v>0</v>
      </c>
      <c r="BU273" s="44">
        <v>20</v>
      </c>
      <c r="BV273" s="44">
        <v>1999</v>
      </c>
      <c r="BX273" s="40" t="s">
        <v>455</v>
      </c>
      <c r="BY273" s="40" t="s">
        <v>456</v>
      </c>
      <c r="BZ273" s="44"/>
      <c r="CA273" s="44"/>
      <c r="CB273" s="44"/>
      <c r="CC273" s="44">
        <v>27</v>
      </c>
      <c r="CD273" s="44">
        <v>2006</v>
      </c>
      <c r="CU273" s="40" t="s">
        <v>1069</v>
      </c>
      <c r="CV273" s="40" t="s">
        <v>1001</v>
      </c>
      <c r="CW273" s="44">
        <v>0</v>
      </c>
      <c r="CX273" s="44">
        <v>0.5</v>
      </c>
      <c r="CY273" s="44">
        <v>10</v>
      </c>
      <c r="CZ273" s="44">
        <v>1995</v>
      </c>
      <c r="DB273" s="40" t="s">
        <v>932</v>
      </c>
      <c r="DC273" s="40" t="s">
        <v>325</v>
      </c>
      <c r="DD273" s="44"/>
      <c r="DE273" s="44">
        <v>2</v>
      </c>
      <c r="DF273" s="44">
        <v>30</v>
      </c>
      <c r="DG273" s="44">
        <v>2012</v>
      </c>
      <c r="DU273" s="40" t="s">
        <v>260</v>
      </c>
      <c r="DV273" s="40" t="s">
        <v>134</v>
      </c>
      <c r="DW273" s="44">
        <v>0</v>
      </c>
      <c r="DX273" s="44">
        <v>0.15384615384615385</v>
      </c>
      <c r="DY273" s="44">
        <v>13</v>
      </c>
      <c r="DZ273" s="44">
        <v>2016</v>
      </c>
      <c r="EB273" s="40" t="s">
        <v>496</v>
      </c>
      <c r="EC273" s="40" t="s">
        <v>473</v>
      </c>
      <c r="ED273" s="44"/>
      <c r="EE273" s="44">
        <v>2</v>
      </c>
      <c r="EF273" s="44">
        <v>12</v>
      </c>
      <c r="EG273" s="44">
        <v>2009</v>
      </c>
      <c r="EU273" s="40" t="s">
        <v>1036</v>
      </c>
      <c r="EV273" s="40" t="s">
        <v>1029</v>
      </c>
      <c r="EW273" s="44">
        <v>0</v>
      </c>
      <c r="EX273" s="44">
        <v>0</v>
      </c>
      <c r="EY273" s="44">
        <v>21</v>
      </c>
      <c r="EZ273" s="44">
        <v>1996</v>
      </c>
      <c r="FB273" s="40" t="s">
        <v>1038</v>
      </c>
      <c r="FC273" s="40" t="s">
        <v>1030</v>
      </c>
      <c r="FD273" s="44"/>
      <c r="FE273" s="44"/>
      <c r="FF273" s="44">
        <v>17</v>
      </c>
      <c r="FG273" s="44">
        <v>1996</v>
      </c>
      <c r="FU273" s="274" t="s">
        <v>531</v>
      </c>
      <c r="FV273" s="274" t="s">
        <v>132</v>
      </c>
      <c r="FW273" s="294" t="e">
        <v>#DIV/0!</v>
      </c>
      <c r="FX273" s="281">
        <v>0</v>
      </c>
      <c r="FY273" s="281">
        <v>0</v>
      </c>
      <c r="FZ273" s="281">
        <v>25</v>
      </c>
      <c r="GA273" s="281">
        <v>2017</v>
      </c>
      <c r="GB273" s="281"/>
      <c r="GC273" s="282"/>
      <c r="IR273" s="40" t="s">
        <v>437</v>
      </c>
      <c r="IS273" s="40" t="s">
        <v>424</v>
      </c>
      <c r="IT273" s="44">
        <v>0</v>
      </c>
      <c r="IU273" s="44">
        <v>0</v>
      </c>
      <c r="IV273" s="44">
        <v>0</v>
      </c>
      <c r="IW273" s="44">
        <v>27</v>
      </c>
      <c r="IX273" s="44">
        <v>2006</v>
      </c>
      <c r="IY273" s="44">
        <v>0</v>
      </c>
      <c r="IZ273" s="44">
        <v>0</v>
      </c>
      <c r="JL273" s="40" t="s">
        <v>1280</v>
      </c>
      <c r="JM273" s="40" t="s">
        <v>1207</v>
      </c>
      <c r="JN273" s="44">
        <v>0.67307692307692313</v>
      </c>
      <c r="JO273" s="44">
        <v>1.4</v>
      </c>
      <c r="JP273" s="44">
        <v>2.08</v>
      </c>
      <c r="JQ273" s="44">
        <v>2022</v>
      </c>
      <c r="JR273" s="44">
        <v>25</v>
      </c>
      <c r="JS273" s="44">
        <v>35</v>
      </c>
      <c r="JT273" s="44">
        <v>52</v>
      </c>
    </row>
    <row r="274" spans="1:280" ht="15">
      <c r="A274" s="74" t="s">
        <v>1111</v>
      </c>
      <c r="B274" s="74">
        <v>1993</v>
      </c>
      <c r="C274" s="74">
        <v>1993</v>
      </c>
      <c r="D274" s="89" t="str">
        <f t="shared" si="72"/>
        <v>Travis Todd, 1993</v>
      </c>
      <c r="E274" s="89" t="str">
        <f t="shared" si="73"/>
        <v>Travis Todd, 1993-1993</v>
      </c>
      <c r="F274" s="74">
        <v>22</v>
      </c>
      <c r="G274" s="74">
        <v>12</v>
      </c>
      <c r="H274" s="74">
        <v>51</v>
      </c>
      <c r="I274" s="75">
        <f t="shared" si="60"/>
        <v>0.23529411764705882</v>
      </c>
      <c r="J274" s="74">
        <v>113</v>
      </c>
      <c r="K274" s="74">
        <v>273</v>
      </c>
      <c r="L274" s="75">
        <f t="shared" si="61"/>
        <v>0.41391941391941389</v>
      </c>
      <c r="M274" s="74">
        <v>89</v>
      </c>
      <c r="N274" s="74">
        <v>146</v>
      </c>
      <c r="O274" s="75">
        <f t="shared" si="62"/>
        <v>0.6095890410958904</v>
      </c>
      <c r="P274" s="74">
        <v>351</v>
      </c>
      <c r="Q274" s="74">
        <v>67</v>
      </c>
      <c r="R274" s="74">
        <v>159</v>
      </c>
      <c r="S274" s="74">
        <v>226</v>
      </c>
      <c r="T274" s="74">
        <v>40</v>
      </c>
      <c r="U274" s="74">
        <v>44</v>
      </c>
      <c r="V274" s="74"/>
      <c r="W274" s="74">
        <v>50</v>
      </c>
      <c r="X274" s="74"/>
      <c r="Y274" s="76">
        <f t="shared" si="63"/>
        <v>15.954545454545455</v>
      </c>
      <c r="Z274" s="76">
        <f t="shared" si="64"/>
        <v>3.0454545454545454</v>
      </c>
      <c r="AA274" s="76">
        <f t="shared" si="65"/>
        <v>7.2272727272727275</v>
      </c>
      <c r="AB274" s="76">
        <f t="shared" si="66"/>
        <v>10.272727272727273</v>
      </c>
      <c r="AC274" s="76">
        <f t="shared" si="67"/>
        <v>1.8181818181818181</v>
      </c>
      <c r="AD274" s="76">
        <f t="shared" si="68"/>
        <v>2</v>
      </c>
      <c r="AE274" s="76">
        <f t="shared" si="69"/>
        <v>0</v>
      </c>
      <c r="AF274" s="76">
        <f t="shared" si="70"/>
        <v>2.2727272727272729</v>
      </c>
      <c r="AG274" s="76">
        <f t="shared" si="71"/>
        <v>0</v>
      </c>
      <c r="AH274" s="69">
        <f t="shared" si="74"/>
        <v>2.3181818181818183</v>
      </c>
      <c r="AI274" s="69">
        <f t="shared" si="75"/>
        <v>6.6363636363636367</v>
      </c>
      <c r="AJ274" s="70">
        <f t="shared" si="76"/>
        <v>0.38580246913580246</v>
      </c>
      <c r="AK274" s="69">
        <f t="shared" si="77"/>
        <v>14.727272727272727</v>
      </c>
      <c r="AM274" s="40" t="s">
        <v>755</v>
      </c>
      <c r="AN274" s="40" t="s">
        <v>545</v>
      </c>
      <c r="AO274" s="61">
        <v>0.125</v>
      </c>
      <c r="AP274" s="62">
        <v>4.7619047619047616E-2</v>
      </c>
      <c r="AQ274" s="62">
        <v>0</v>
      </c>
      <c r="AR274" s="44">
        <v>16</v>
      </c>
      <c r="AS274" s="44">
        <v>2018</v>
      </c>
      <c r="AU274" s="40" t="s">
        <v>940</v>
      </c>
      <c r="AV274" s="40" t="s">
        <v>941</v>
      </c>
      <c r="AW274" s="44">
        <v>2</v>
      </c>
      <c r="AX274" s="44">
        <v>0.33333333333333331</v>
      </c>
      <c r="AY274" s="44" t="e">
        <v>#DIV/0!</v>
      </c>
      <c r="AZ274" s="44">
        <v>10</v>
      </c>
      <c r="BA274" s="44">
        <v>1999</v>
      </c>
      <c r="BP274" s="40" t="s">
        <v>437</v>
      </c>
      <c r="BQ274" s="40" t="s">
        <v>424</v>
      </c>
      <c r="BR274" s="44">
        <v>0</v>
      </c>
      <c r="BS274" s="44">
        <v>0</v>
      </c>
      <c r="BT274" s="44">
        <v>0</v>
      </c>
      <c r="BU274" s="44">
        <v>27</v>
      </c>
      <c r="BV274" s="44">
        <v>2006</v>
      </c>
      <c r="BX274" s="40" t="s">
        <v>1199</v>
      </c>
      <c r="BY274" s="40" t="s">
        <v>1179</v>
      </c>
      <c r="BZ274" s="44"/>
      <c r="CA274" s="44"/>
      <c r="CB274" s="44"/>
      <c r="CC274" s="44">
        <v>18</v>
      </c>
      <c r="CD274" s="44">
        <v>1990</v>
      </c>
      <c r="CU274" s="40" t="s">
        <v>1195</v>
      </c>
      <c r="CV274" s="40" t="s">
        <v>1154</v>
      </c>
      <c r="CW274" s="44">
        <v>0</v>
      </c>
      <c r="CX274" s="44">
        <v>0</v>
      </c>
      <c r="CY274" s="44">
        <v>18</v>
      </c>
      <c r="CZ274" s="44">
        <v>1990</v>
      </c>
      <c r="DB274" s="40" t="s">
        <v>974</v>
      </c>
      <c r="DC274" s="40" t="s">
        <v>923</v>
      </c>
      <c r="DD274" s="44"/>
      <c r="DE274" s="44">
        <v>0</v>
      </c>
      <c r="DF274" s="44">
        <v>12</v>
      </c>
      <c r="DG274" s="44">
        <v>1998</v>
      </c>
      <c r="DU274" s="40" t="s">
        <v>496</v>
      </c>
      <c r="DV274" s="40" t="s">
        <v>473</v>
      </c>
      <c r="DW274" s="44">
        <v>0</v>
      </c>
      <c r="DX274" s="44">
        <v>0.16666666666666666</v>
      </c>
      <c r="DY274" s="44">
        <v>12</v>
      </c>
      <c r="DZ274" s="44">
        <v>2009</v>
      </c>
      <c r="EB274" s="40" t="s">
        <v>261</v>
      </c>
      <c r="EC274" s="40" t="s">
        <v>900</v>
      </c>
      <c r="ED274" s="44">
        <v>0</v>
      </c>
      <c r="EE274" s="44">
        <v>2</v>
      </c>
      <c r="EF274" s="44">
        <v>15</v>
      </c>
      <c r="EG274" s="44">
        <v>2016</v>
      </c>
      <c r="EU274" s="40" t="s">
        <v>455</v>
      </c>
      <c r="EV274" s="40" t="s">
        <v>456</v>
      </c>
      <c r="EW274" s="44">
        <v>0</v>
      </c>
      <c r="EX274" s="44">
        <v>0</v>
      </c>
      <c r="EY274" s="44">
        <v>27</v>
      </c>
      <c r="EZ274" s="44">
        <v>2006</v>
      </c>
      <c r="FB274" s="40" t="s">
        <v>484</v>
      </c>
      <c r="FC274" s="40" t="s">
        <v>466</v>
      </c>
      <c r="FD274" s="44"/>
      <c r="FE274" s="44">
        <v>3</v>
      </c>
      <c r="FF274" s="44">
        <v>17</v>
      </c>
      <c r="FG274" s="44">
        <v>2011</v>
      </c>
      <c r="FU274" s="274" t="s">
        <v>435</v>
      </c>
      <c r="FV274" s="274" t="s">
        <v>423</v>
      </c>
      <c r="FW274" s="294" t="e">
        <v>#DIV/0!</v>
      </c>
      <c r="FX274" s="281">
        <v>0</v>
      </c>
      <c r="FY274" s="281">
        <v>0</v>
      </c>
      <c r="FZ274" s="281">
        <v>27</v>
      </c>
      <c r="GA274" s="281">
        <v>2006</v>
      </c>
      <c r="GB274" s="281"/>
      <c r="GC274" s="282"/>
      <c r="IR274" s="40" t="s">
        <v>1192</v>
      </c>
      <c r="IS274" s="40" t="s">
        <v>1180</v>
      </c>
      <c r="IT274" s="44">
        <v>0</v>
      </c>
      <c r="IU274" s="44">
        <v>0</v>
      </c>
      <c r="IV274" s="44">
        <v>0</v>
      </c>
      <c r="IW274" s="44">
        <v>18</v>
      </c>
      <c r="IX274" s="44">
        <v>1990</v>
      </c>
      <c r="IY274" s="44">
        <v>0</v>
      </c>
      <c r="IZ274" s="44">
        <v>0</v>
      </c>
      <c r="JL274" s="40" t="s">
        <v>1283</v>
      </c>
      <c r="JM274" s="40" t="s">
        <v>794</v>
      </c>
      <c r="JN274" s="44">
        <v>0.56521739130434778</v>
      </c>
      <c r="JO274" s="44">
        <v>0.48148148148148145</v>
      </c>
      <c r="JP274" s="44">
        <v>0.85185185185185186</v>
      </c>
      <c r="JQ274" s="44">
        <v>2022</v>
      </c>
      <c r="JR274" s="44">
        <v>27</v>
      </c>
      <c r="JS274" s="44">
        <v>13</v>
      </c>
      <c r="JT274" s="44">
        <v>23</v>
      </c>
    </row>
    <row r="275" spans="1:280" ht="15">
      <c r="A275" s="74" t="s">
        <v>1119</v>
      </c>
      <c r="B275" s="74">
        <v>1993</v>
      </c>
      <c r="C275" s="74">
        <v>1996</v>
      </c>
      <c r="D275" s="89" t="str">
        <f t="shared" si="72"/>
        <v>Bart Pautz, 1996</v>
      </c>
      <c r="E275" s="89" t="str">
        <f t="shared" si="73"/>
        <v>Bart Pautz, 1996-1993</v>
      </c>
      <c r="F275" s="74">
        <v>23</v>
      </c>
      <c r="G275" s="74">
        <v>25</v>
      </c>
      <c r="H275" s="74">
        <v>71</v>
      </c>
      <c r="I275" s="75">
        <f t="shared" si="60"/>
        <v>0.352112676056338</v>
      </c>
      <c r="J275" s="74">
        <v>55</v>
      </c>
      <c r="K275" s="74">
        <v>117</v>
      </c>
      <c r="L275" s="75">
        <f t="shared" si="61"/>
        <v>0.47008547008547008</v>
      </c>
      <c r="M275" s="74">
        <v>59</v>
      </c>
      <c r="N275" s="74">
        <v>97</v>
      </c>
      <c r="O275" s="75">
        <f t="shared" si="62"/>
        <v>0.60824742268041232</v>
      </c>
      <c r="P275" s="74">
        <v>244</v>
      </c>
      <c r="Q275" s="74">
        <v>47</v>
      </c>
      <c r="R275" s="74">
        <v>69</v>
      </c>
      <c r="S275" s="74">
        <v>116</v>
      </c>
      <c r="T275" s="74">
        <v>54</v>
      </c>
      <c r="U275" s="74">
        <v>31</v>
      </c>
      <c r="V275" s="74"/>
      <c r="W275" s="74">
        <v>71</v>
      </c>
      <c r="X275" s="74"/>
      <c r="Y275" s="76">
        <f t="shared" si="63"/>
        <v>10.608695652173912</v>
      </c>
      <c r="Z275" s="76">
        <f t="shared" si="64"/>
        <v>2.0434782608695654</v>
      </c>
      <c r="AA275" s="76">
        <f t="shared" si="65"/>
        <v>3</v>
      </c>
      <c r="AB275" s="76">
        <f t="shared" si="66"/>
        <v>5.0434782608695654</v>
      </c>
      <c r="AC275" s="76">
        <f t="shared" si="67"/>
        <v>2.347826086956522</v>
      </c>
      <c r="AD275" s="76">
        <f t="shared" si="68"/>
        <v>1.3478260869565217</v>
      </c>
      <c r="AE275" s="76">
        <f t="shared" si="69"/>
        <v>0</v>
      </c>
      <c r="AF275" s="76">
        <f t="shared" si="70"/>
        <v>3.0869565217391304</v>
      </c>
      <c r="AG275" s="76">
        <f t="shared" si="71"/>
        <v>0</v>
      </c>
      <c r="AH275" s="69">
        <f t="shared" si="74"/>
        <v>3.0869565217391304</v>
      </c>
      <c r="AI275" s="69">
        <f t="shared" si="75"/>
        <v>4.2173913043478262</v>
      </c>
      <c r="AJ275" s="70">
        <f t="shared" si="76"/>
        <v>0.42553191489361702</v>
      </c>
      <c r="AK275" s="69">
        <f t="shared" si="77"/>
        <v>8.1739130434782616</v>
      </c>
      <c r="AM275" s="40" t="s">
        <v>927</v>
      </c>
      <c r="AN275" s="40" t="s">
        <v>356</v>
      </c>
      <c r="AO275" s="61">
        <v>0.1</v>
      </c>
      <c r="AP275" s="62">
        <v>0</v>
      </c>
      <c r="AQ275" s="62" t="e">
        <v>#DIV/0!</v>
      </c>
      <c r="AR275" s="44">
        <v>30</v>
      </c>
      <c r="AS275" s="44">
        <v>2012</v>
      </c>
      <c r="AU275" s="40" t="s">
        <v>755</v>
      </c>
      <c r="AV275" s="40" t="s">
        <v>545</v>
      </c>
      <c r="AW275" s="44">
        <v>2</v>
      </c>
      <c r="AX275" s="44">
        <v>4.7619047619047616E-2</v>
      </c>
      <c r="AY275" s="44">
        <v>0</v>
      </c>
      <c r="AZ275" s="44">
        <v>16</v>
      </c>
      <c r="BA275" s="44">
        <v>2018</v>
      </c>
      <c r="BP275" s="40" t="s">
        <v>942</v>
      </c>
      <c r="BQ275" s="40" t="s">
        <v>943</v>
      </c>
      <c r="BR275" s="44">
        <v>0</v>
      </c>
      <c r="BS275" s="44">
        <v>4.7368421052631575</v>
      </c>
      <c r="BT275" s="44">
        <v>0</v>
      </c>
      <c r="BU275" s="44">
        <v>19</v>
      </c>
      <c r="BV275" s="44">
        <v>1999</v>
      </c>
      <c r="BX275" s="40" t="s">
        <v>288</v>
      </c>
      <c r="BY275" s="40" t="s">
        <v>900</v>
      </c>
      <c r="BZ275" s="44">
        <v>0</v>
      </c>
      <c r="CA275" s="44">
        <v>0</v>
      </c>
      <c r="CB275" s="44">
        <v>0</v>
      </c>
      <c r="CC275" s="44">
        <v>10</v>
      </c>
      <c r="CD275" s="44">
        <v>2015</v>
      </c>
      <c r="CU275" s="40" t="s">
        <v>455</v>
      </c>
      <c r="CV275" s="40" t="s">
        <v>456</v>
      </c>
      <c r="CW275" s="44">
        <v>0</v>
      </c>
      <c r="CX275" s="44">
        <v>0</v>
      </c>
      <c r="CY275" s="44">
        <v>27</v>
      </c>
      <c r="CZ275" s="44">
        <v>2006</v>
      </c>
      <c r="DB275" s="40" t="s">
        <v>926</v>
      </c>
      <c r="DC275" s="40" t="s">
        <v>304</v>
      </c>
      <c r="DD275" s="44"/>
      <c r="DE275" s="44">
        <v>1</v>
      </c>
      <c r="DF275" s="44">
        <v>30</v>
      </c>
      <c r="DG275" s="44">
        <v>2012</v>
      </c>
      <c r="DU275" s="40" t="s">
        <v>1353</v>
      </c>
      <c r="DV275" s="40" t="s">
        <v>1235</v>
      </c>
      <c r="DW275" s="44">
        <v>0</v>
      </c>
      <c r="DX275" s="44">
        <v>0.1</v>
      </c>
      <c r="DY275" s="44">
        <v>10</v>
      </c>
      <c r="DZ275" s="44">
        <v>2023</v>
      </c>
      <c r="EB275" s="40" t="s">
        <v>926</v>
      </c>
      <c r="EC275" s="40" t="s">
        <v>304</v>
      </c>
      <c r="ED275" s="44"/>
      <c r="EE275" s="44">
        <v>7</v>
      </c>
      <c r="EF275" s="44">
        <v>30</v>
      </c>
      <c r="EG275" s="44">
        <v>2012</v>
      </c>
      <c r="EU275" s="40" t="s">
        <v>1033</v>
      </c>
      <c r="EV275" s="40" t="s">
        <v>1001</v>
      </c>
      <c r="EW275" s="44">
        <v>0</v>
      </c>
      <c r="EX275" s="44">
        <v>0</v>
      </c>
      <c r="EY275" s="44">
        <v>22</v>
      </c>
      <c r="EZ275" s="44">
        <v>1996</v>
      </c>
      <c r="FB275" s="40" t="s">
        <v>1035</v>
      </c>
      <c r="FC275" s="40" t="s">
        <v>964</v>
      </c>
      <c r="FD275" s="44"/>
      <c r="FE275" s="44"/>
      <c r="FF275" s="44">
        <v>16</v>
      </c>
      <c r="FG275" s="44">
        <v>1996</v>
      </c>
      <c r="FU275" s="274" t="s">
        <v>934</v>
      </c>
      <c r="FV275" s="274" t="s">
        <v>278</v>
      </c>
      <c r="FW275" s="294" t="e">
        <v>#DIV/0!</v>
      </c>
      <c r="FX275" s="281">
        <v>0</v>
      </c>
      <c r="FY275" s="281">
        <v>0</v>
      </c>
      <c r="FZ275" s="281">
        <v>30</v>
      </c>
      <c r="GA275" s="281">
        <v>2012</v>
      </c>
      <c r="GB275" s="281"/>
      <c r="GC275" s="282"/>
      <c r="IR275" s="40" t="s">
        <v>1200</v>
      </c>
      <c r="IS275" s="40" t="s">
        <v>1156</v>
      </c>
      <c r="IT275" s="44">
        <v>0</v>
      </c>
      <c r="IU275" s="44">
        <v>0</v>
      </c>
      <c r="IV275" s="44">
        <v>0</v>
      </c>
      <c r="IW275" s="44">
        <v>18</v>
      </c>
      <c r="IX275" s="44">
        <v>1990</v>
      </c>
      <c r="IY275" s="44">
        <v>0</v>
      </c>
      <c r="IZ275" s="44">
        <v>0</v>
      </c>
      <c r="JL275" s="40" t="s">
        <v>1282</v>
      </c>
      <c r="JM275" s="40" t="s">
        <v>793</v>
      </c>
      <c r="JN275" s="44">
        <v>0.47368421052631576</v>
      </c>
      <c r="JO275" s="44">
        <v>1</v>
      </c>
      <c r="JP275" s="44">
        <v>2.1111111111111112</v>
      </c>
      <c r="JQ275" s="44">
        <v>2022</v>
      </c>
      <c r="JR275" s="44">
        <v>27</v>
      </c>
      <c r="JS275" s="44">
        <v>27</v>
      </c>
      <c r="JT275" s="44">
        <v>57</v>
      </c>
    </row>
    <row r="276" spans="1:280" ht="15">
      <c r="A276" s="74" t="s">
        <v>1120</v>
      </c>
      <c r="B276" s="74">
        <v>1993</v>
      </c>
      <c r="C276" s="74">
        <v>1994</v>
      </c>
      <c r="D276" s="89" t="str">
        <f t="shared" si="72"/>
        <v>Nate Spracklen, 1994</v>
      </c>
      <c r="E276" s="89" t="str">
        <f t="shared" si="73"/>
        <v>Nate Spracklen, 1994-1993</v>
      </c>
      <c r="F276" s="74">
        <v>22</v>
      </c>
      <c r="G276" s="74"/>
      <c r="H276" s="74"/>
      <c r="I276" s="75" t="e">
        <f t="shared" si="60"/>
        <v>#DIV/0!</v>
      </c>
      <c r="J276" s="74">
        <v>28</v>
      </c>
      <c r="K276" s="74">
        <v>66</v>
      </c>
      <c r="L276" s="75">
        <f t="shared" si="61"/>
        <v>0.42424242424242425</v>
      </c>
      <c r="M276" s="74">
        <v>13</v>
      </c>
      <c r="N276" s="74">
        <v>27</v>
      </c>
      <c r="O276" s="75">
        <f t="shared" si="62"/>
        <v>0.48148148148148145</v>
      </c>
      <c r="P276" s="74">
        <v>69</v>
      </c>
      <c r="Q276" s="74">
        <v>25</v>
      </c>
      <c r="R276" s="74">
        <v>39</v>
      </c>
      <c r="S276" s="74">
        <v>64</v>
      </c>
      <c r="T276" s="74">
        <v>7</v>
      </c>
      <c r="U276" s="74">
        <v>10</v>
      </c>
      <c r="V276" s="74"/>
      <c r="W276" s="74">
        <v>26</v>
      </c>
      <c r="X276" s="74"/>
      <c r="Y276" s="76">
        <f t="shared" si="63"/>
        <v>3.1363636363636362</v>
      </c>
      <c r="Z276" s="76">
        <f t="shared" si="64"/>
        <v>1.1363636363636365</v>
      </c>
      <c r="AA276" s="76">
        <f t="shared" si="65"/>
        <v>1.7727272727272727</v>
      </c>
      <c r="AB276" s="76">
        <f t="shared" si="66"/>
        <v>2.9090909090909092</v>
      </c>
      <c r="AC276" s="76">
        <f t="shared" si="67"/>
        <v>0.31818181818181818</v>
      </c>
      <c r="AD276" s="76">
        <f t="shared" si="68"/>
        <v>0.45454545454545453</v>
      </c>
      <c r="AE276" s="76">
        <f t="shared" si="69"/>
        <v>0</v>
      </c>
      <c r="AF276" s="76">
        <f t="shared" si="70"/>
        <v>1.1818181818181819</v>
      </c>
      <c r="AG276" s="76">
        <f t="shared" si="71"/>
        <v>0</v>
      </c>
      <c r="AH276" s="69">
        <f t="shared" si="74"/>
        <v>0</v>
      </c>
      <c r="AI276" s="69">
        <f t="shared" si="75"/>
        <v>1.2272727272727273</v>
      </c>
      <c r="AJ276" s="70">
        <f t="shared" si="76"/>
        <v>0.42424242424242425</v>
      </c>
      <c r="AK276" s="69">
        <f t="shared" si="77"/>
        <v>3</v>
      </c>
      <c r="AM276" s="40" t="s">
        <v>357</v>
      </c>
      <c r="AN276" s="40" t="s">
        <v>356</v>
      </c>
      <c r="AO276" s="61">
        <v>7.6923076923076927E-2</v>
      </c>
      <c r="AP276" s="62">
        <v>0</v>
      </c>
      <c r="AQ276" s="62">
        <v>0.25</v>
      </c>
      <c r="AR276" s="44">
        <v>13</v>
      </c>
      <c r="AS276" s="44">
        <v>2011</v>
      </c>
      <c r="AU276" s="40" t="s">
        <v>357</v>
      </c>
      <c r="AV276" s="40" t="s">
        <v>356</v>
      </c>
      <c r="AW276" s="44">
        <v>1</v>
      </c>
      <c r="AX276" s="44">
        <v>0</v>
      </c>
      <c r="AY276" s="44">
        <v>0.25</v>
      </c>
      <c r="AZ276" s="44">
        <v>13</v>
      </c>
      <c r="BA276" s="44">
        <v>2011</v>
      </c>
      <c r="BP276" s="40" t="s">
        <v>940</v>
      </c>
      <c r="BQ276" s="40" t="s">
        <v>941</v>
      </c>
      <c r="BR276" s="44">
        <v>0</v>
      </c>
      <c r="BS276" s="44">
        <v>0.2</v>
      </c>
      <c r="BT276" s="44">
        <v>0</v>
      </c>
      <c r="BU276" s="44">
        <v>10</v>
      </c>
      <c r="BV276" s="44">
        <v>1999</v>
      </c>
      <c r="BX276" s="40" t="s">
        <v>438</v>
      </c>
      <c r="BY276" s="40" t="s">
        <v>436</v>
      </c>
      <c r="BZ276" s="44"/>
      <c r="CA276" s="44"/>
      <c r="CB276" s="44"/>
      <c r="CC276" s="44">
        <v>27</v>
      </c>
      <c r="CD276" s="44">
        <v>2006</v>
      </c>
      <c r="CU276" s="40" t="s">
        <v>438</v>
      </c>
      <c r="CV276" s="40" t="s">
        <v>436</v>
      </c>
      <c r="CW276" s="44">
        <v>0</v>
      </c>
      <c r="CX276" s="44">
        <v>0</v>
      </c>
      <c r="CY276" s="44">
        <v>27</v>
      </c>
      <c r="CZ276" s="44">
        <v>2006</v>
      </c>
      <c r="DB276" s="40" t="s">
        <v>928</v>
      </c>
      <c r="DC276" s="40" t="s">
        <v>345</v>
      </c>
      <c r="DD276" s="44"/>
      <c r="DE276" s="44"/>
      <c r="DF276" s="44">
        <v>30</v>
      </c>
      <c r="DG276" s="44">
        <v>2012</v>
      </c>
      <c r="DU276" s="40" t="s">
        <v>928</v>
      </c>
      <c r="DV276" s="40" t="s">
        <v>345</v>
      </c>
      <c r="DW276" s="44">
        <v>0</v>
      </c>
      <c r="DX276" s="44">
        <v>0</v>
      </c>
      <c r="DY276" s="44">
        <v>30</v>
      </c>
      <c r="DZ276" s="44">
        <v>2012</v>
      </c>
      <c r="EB276" s="40" t="s">
        <v>498</v>
      </c>
      <c r="EC276" s="40" t="s">
        <v>472</v>
      </c>
      <c r="ED276" s="44"/>
      <c r="EE276" s="44"/>
      <c r="EF276" s="44">
        <v>27</v>
      </c>
      <c r="EG276" s="44">
        <v>2006</v>
      </c>
      <c r="EU276" s="40" t="s">
        <v>453</v>
      </c>
      <c r="EV276" s="40" t="s">
        <v>454</v>
      </c>
      <c r="EW276" s="44">
        <v>0</v>
      </c>
      <c r="EX276" s="44">
        <v>0</v>
      </c>
      <c r="EY276" s="44">
        <v>27</v>
      </c>
      <c r="EZ276" s="44">
        <v>2006</v>
      </c>
      <c r="FB276" s="40" t="s">
        <v>934</v>
      </c>
      <c r="FC276" s="40" t="s">
        <v>278</v>
      </c>
      <c r="FD276" s="44"/>
      <c r="FE276" s="44">
        <v>3</v>
      </c>
      <c r="FF276" s="44">
        <v>30</v>
      </c>
      <c r="FG276" s="44">
        <v>2012</v>
      </c>
      <c r="FU276" s="274" t="s">
        <v>1108</v>
      </c>
      <c r="FV276" s="274" t="s">
        <v>1067</v>
      </c>
      <c r="FW276" s="294" t="e">
        <v>#DIV/0!</v>
      </c>
      <c r="FX276" s="281">
        <v>0</v>
      </c>
      <c r="FY276" s="281">
        <v>0</v>
      </c>
      <c r="FZ276" s="281">
        <v>14</v>
      </c>
      <c r="GA276" s="281">
        <v>1994</v>
      </c>
      <c r="GB276" s="281"/>
      <c r="GC276" s="282"/>
      <c r="IR276" s="40" t="s">
        <v>1194</v>
      </c>
      <c r="IS276" s="40" t="s">
        <v>1181</v>
      </c>
      <c r="IT276" s="44">
        <v>0</v>
      </c>
      <c r="IU276" s="44">
        <v>0</v>
      </c>
      <c r="IV276" s="44">
        <v>0</v>
      </c>
      <c r="IW276" s="44">
        <v>18</v>
      </c>
      <c r="IX276" s="44">
        <v>1990</v>
      </c>
      <c r="IY276" s="44">
        <v>0</v>
      </c>
      <c r="IZ276" s="44">
        <v>0</v>
      </c>
      <c r="JL276" s="40" t="s">
        <v>1281</v>
      </c>
      <c r="JM276" s="40" t="s">
        <v>792</v>
      </c>
      <c r="JN276" s="44">
        <v>0.66129032258064513</v>
      </c>
      <c r="JO276" s="44">
        <v>1.64</v>
      </c>
      <c r="JP276" s="44">
        <v>2.48</v>
      </c>
      <c r="JQ276" s="44">
        <v>2022</v>
      </c>
      <c r="JR276" s="44">
        <v>25</v>
      </c>
      <c r="JS276" s="44">
        <v>41</v>
      </c>
      <c r="JT276" s="44">
        <v>62</v>
      </c>
    </row>
    <row r="277" spans="1:280" ht="15">
      <c r="A277" s="74" t="s">
        <v>1080</v>
      </c>
      <c r="B277" s="74">
        <v>1993</v>
      </c>
      <c r="C277" s="74">
        <v>1994</v>
      </c>
      <c r="D277" s="89" t="str">
        <f t="shared" si="72"/>
        <v>Chad Cahoy, 1994</v>
      </c>
      <c r="E277" s="89" t="str">
        <f t="shared" si="73"/>
        <v>Chad Cahoy, 1994-1993</v>
      </c>
      <c r="F277" s="74">
        <v>22</v>
      </c>
      <c r="G277" s="74">
        <v>2</v>
      </c>
      <c r="H277" s="74">
        <v>14</v>
      </c>
      <c r="I277" s="75">
        <f t="shared" si="60"/>
        <v>0.14285714285714285</v>
      </c>
      <c r="J277" s="74">
        <v>18</v>
      </c>
      <c r="K277" s="74">
        <v>31</v>
      </c>
      <c r="L277" s="75">
        <f t="shared" si="61"/>
        <v>0.58064516129032262</v>
      </c>
      <c r="M277" s="74"/>
      <c r="N277" s="74">
        <v>2</v>
      </c>
      <c r="O277" s="75">
        <f t="shared" si="62"/>
        <v>0</v>
      </c>
      <c r="P277" s="74">
        <v>42</v>
      </c>
      <c r="Q277" s="74">
        <v>18</v>
      </c>
      <c r="R277" s="74">
        <v>22</v>
      </c>
      <c r="S277" s="74">
        <v>40</v>
      </c>
      <c r="T277" s="74">
        <v>6</v>
      </c>
      <c r="U277" s="74">
        <v>14</v>
      </c>
      <c r="V277" s="74"/>
      <c r="W277" s="74">
        <v>19</v>
      </c>
      <c r="X277" s="74"/>
      <c r="Y277" s="76">
        <f t="shared" si="63"/>
        <v>1.9090909090909092</v>
      </c>
      <c r="Z277" s="76">
        <f t="shared" si="64"/>
        <v>0.81818181818181823</v>
      </c>
      <c r="AA277" s="76">
        <f t="shared" si="65"/>
        <v>1</v>
      </c>
      <c r="AB277" s="76">
        <f t="shared" si="66"/>
        <v>1.8181818181818181</v>
      </c>
      <c r="AC277" s="76">
        <f t="shared" si="67"/>
        <v>0.27272727272727271</v>
      </c>
      <c r="AD277" s="76">
        <f t="shared" si="68"/>
        <v>0.63636363636363635</v>
      </c>
      <c r="AE277" s="76">
        <f t="shared" si="69"/>
        <v>0</v>
      </c>
      <c r="AF277" s="76">
        <f t="shared" si="70"/>
        <v>0.86363636363636365</v>
      </c>
      <c r="AG277" s="76">
        <f t="shared" si="71"/>
        <v>0</v>
      </c>
      <c r="AH277" s="69">
        <f t="shared" si="74"/>
        <v>0.63636363636363635</v>
      </c>
      <c r="AI277" s="69">
        <f t="shared" si="75"/>
        <v>9.0909090909090912E-2</v>
      </c>
      <c r="AJ277" s="70">
        <f t="shared" si="76"/>
        <v>0.44444444444444442</v>
      </c>
      <c r="AK277" s="69">
        <f t="shared" si="77"/>
        <v>2.0454545454545454</v>
      </c>
      <c r="AM277" s="40" t="s">
        <v>437</v>
      </c>
      <c r="AN277" s="40" t="s">
        <v>424</v>
      </c>
      <c r="AO277" s="61">
        <v>0</v>
      </c>
      <c r="AP277" s="62">
        <v>0</v>
      </c>
      <c r="AQ277" s="62" t="e">
        <v>#DIV/0!</v>
      </c>
      <c r="AR277" s="44">
        <v>27</v>
      </c>
      <c r="AS277" s="44">
        <v>2006</v>
      </c>
      <c r="AU277" s="40" t="s">
        <v>497</v>
      </c>
      <c r="AV277" s="40" t="s">
        <v>475</v>
      </c>
      <c r="AW277" s="44"/>
      <c r="AX277" s="44">
        <v>0</v>
      </c>
      <c r="AY277" s="44">
        <v>0</v>
      </c>
      <c r="AZ277" s="44">
        <v>12</v>
      </c>
      <c r="BA277" s="44">
        <v>2009</v>
      </c>
      <c r="BP277" s="40" t="s">
        <v>922</v>
      </c>
      <c r="BQ277" s="40" t="s">
        <v>923</v>
      </c>
      <c r="BR277" s="44">
        <v>0</v>
      </c>
      <c r="BS277" s="44">
        <v>1.9</v>
      </c>
      <c r="BT277" s="44">
        <v>0</v>
      </c>
      <c r="BU277" s="44">
        <v>20</v>
      </c>
      <c r="BV277" s="44">
        <v>1999</v>
      </c>
      <c r="BX277" s="40" t="s">
        <v>1196</v>
      </c>
      <c r="BY277" s="40" t="s">
        <v>1155</v>
      </c>
      <c r="BZ277" s="44"/>
      <c r="CA277" s="44"/>
      <c r="CB277" s="44"/>
      <c r="CC277" s="44">
        <v>18</v>
      </c>
      <c r="CD277" s="44">
        <v>1990</v>
      </c>
      <c r="CU277" s="40" t="s">
        <v>453</v>
      </c>
      <c r="CV277" s="40" t="s">
        <v>454</v>
      </c>
      <c r="CW277" s="44">
        <v>0</v>
      </c>
      <c r="CX277" s="44">
        <v>0</v>
      </c>
      <c r="CY277" s="44">
        <v>27</v>
      </c>
      <c r="CZ277" s="44">
        <v>2006</v>
      </c>
      <c r="DB277" s="40" t="s">
        <v>917</v>
      </c>
      <c r="DC277" s="40" t="s">
        <v>277</v>
      </c>
      <c r="DD277" s="44"/>
      <c r="DE277" s="44">
        <v>1</v>
      </c>
      <c r="DF277" s="44">
        <v>30</v>
      </c>
      <c r="DG277" s="44">
        <v>2012</v>
      </c>
      <c r="DU277" s="40" t="s">
        <v>1196</v>
      </c>
      <c r="DV277" s="40" t="s">
        <v>1155</v>
      </c>
      <c r="DW277" s="44">
        <v>0</v>
      </c>
      <c r="DX277" s="44">
        <v>0</v>
      </c>
      <c r="DY277" s="44">
        <v>18</v>
      </c>
      <c r="DZ277" s="44">
        <v>1990</v>
      </c>
      <c r="EB277" s="40" t="s">
        <v>929</v>
      </c>
      <c r="EC277" s="40" t="s">
        <v>279</v>
      </c>
      <c r="ED277" s="44"/>
      <c r="EE277" s="44">
        <v>1</v>
      </c>
      <c r="EF277" s="44">
        <v>30</v>
      </c>
      <c r="EG277" s="44">
        <v>2012</v>
      </c>
      <c r="EU277" s="40" t="s">
        <v>1038</v>
      </c>
      <c r="EV277" s="40" t="s">
        <v>1030</v>
      </c>
      <c r="EW277" s="44">
        <v>0</v>
      </c>
      <c r="EX277" s="44">
        <v>0</v>
      </c>
      <c r="EY277" s="44">
        <v>17</v>
      </c>
      <c r="EZ277" s="44">
        <v>1996</v>
      </c>
      <c r="FB277" s="40" t="s">
        <v>1039</v>
      </c>
      <c r="FC277" s="40" t="s">
        <v>1003</v>
      </c>
      <c r="FD277" s="44"/>
      <c r="FE277" s="44"/>
      <c r="FF277" s="44">
        <v>22</v>
      </c>
      <c r="FG277" s="44">
        <v>1996</v>
      </c>
      <c r="FU277" s="274" t="s">
        <v>1040</v>
      </c>
      <c r="FV277" s="274" t="s">
        <v>1031</v>
      </c>
      <c r="FW277" s="294" t="e">
        <v>#DIV/0!</v>
      </c>
      <c r="FX277" s="281">
        <v>0</v>
      </c>
      <c r="FY277" s="281">
        <v>0</v>
      </c>
      <c r="FZ277" s="281">
        <v>22</v>
      </c>
      <c r="GA277" s="281">
        <v>1996</v>
      </c>
      <c r="GB277" s="281"/>
      <c r="GC277" s="282"/>
      <c r="IR277" s="40" t="s">
        <v>444</v>
      </c>
      <c r="IS277" s="40" t="s">
        <v>439</v>
      </c>
      <c r="IT277" s="44">
        <v>0</v>
      </c>
      <c r="IU277" s="44">
        <v>0</v>
      </c>
      <c r="IV277" s="44">
        <v>0</v>
      </c>
      <c r="IW277" s="44">
        <v>27</v>
      </c>
      <c r="IX277" s="44">
        <v>2006</v>
      </c>
      <c r="IY277" s="44">
        <v>0</v>
      </c>
      <c r="IZ277" s="44">
        <v>0</v>
      </c>
      <c r="JL277" s="40" t="s">
        <v>1301</v>
      </c>
      <c r="JM277" s="40" t="s">
        <v>1235</v>
      </c>
      <c r="JN277" s="44">
        <v>0</v>
      </c>
      <c r="JO277" s="44">
        <v>0</v>
      </c>
      <c r="JP277" s="44">
        <v>5.2631578947368418E-2</v>
      </c>
      <c r="JQ277" s="44">
        <v>2022</v>
      </c>
      <c r="JR277" s="44">
        <v>19</v>
      </c>
      <c r="JS277" s="44"/>
      <c r="JT277" s="44">
        <v>1</v>
      </c>
    </row>
    <row r="278" spans="1:280" ht="15">
      <c r="A278" s="74" t="s">
        <v>1121</v>
      </c>
      <c r="B278" s="74">
        <v>1993</v>
      </c>
      <c r="C278" s="74">
        <v>1993</v>
      </c>
      <c r="D278" s="89" t="str">
        <f t="shared" si="72"/>
        <v>Mitch Haynes, 1993</v>
      </c>
      <c r="E278" s="89" t="str">
        <f t="shared" si="73"/>
        <v>Mitch Haynes, 1993-1993</v>
      </c>
      <c r="F278" s="74">
        <v>13</v>
      </c>
      <c r="G278" s="74"/>
      <c r="H278" s="74"/>
      <c r="I278" s="75" t="e">
        <f t="shared" si="60"/>
        <v>#DIV/0!</v>
      </c>
      <c r="J278" s="74">
        <v>2</v>
      </c>
      <c r="K278" s="74">
        <v>3</v>
      </c>
      <c r="L278" s="75">
        <f t="shared" si="61"/>
        <v>0.66666666666666663</v>
      </c>
      <c r="M278" s="74">
        <v>4</v>
      </c>
      <c r="N278" s="74">
        <v>6</v>
      </c>
      <c r="O278" s="75">
        <f t="shared" si="62"/>
        <v>0.66666666666666663</v>
      </c>
      <c r="P278" s="74">
        <v>8</v>
      </c>
      <c r="Q278" s="74">
        <v>4</v>
      </c>
      <c r="R278" s="74">
        <v>3</v>
      </c>
      <c r="S278" s="74">
        <v>7</v>
      </c>
      <c r="T278" s="74">
        <v>2</v>
      </c>
      <c r="U278" s="74">
        <v>1</v>
      </c>
      <c r="V278" s="74"/>
      <c r="W278" s="74">
        <v>1</v>
      </c>
      <c r="X278" s="74"/>
      <c r="Y278" s="76">
        <f t="shared" si="63"/>
        <v>0.61538461538461542</v>
      </c>
      <c r="Z278" s="76">
        <f t="shared" si="64"/>
        <v>0.30769230769230771</v>
      </c>
      <c r="AA278" s="76">
        <f t="shared" si="65"/>
        <v>0.23076923076923078</v>
      </c>
      <c r="AB278" s="76">
        <f t="shared" si="66"/>
        <v>0.53846153846153844</v>
      </c>
      <c r="AC278" s="76">
        <f t="shared" si="67"/>
        <v>0.15384615384615385</v>
      </c>
      <c r="AD278" s="76">
        <f t="shared" si="68"/>
        <v>7.6923076923076927E-2</v>
      </c>
      <c r="AE278" s="76">
        <f t="shared" si="69"/>
        <v>0</v>
      </c>
      <c r="AF278" s="76">
        <f t="shared" si="70"/>
        <v>7.6923076923076927E-2</v>
      </c>
      <c r="AG278" s="76">
        <f t="shared" si="71"/>
        <v>0</v>
      </c>
      <c r="AH278" s="69">
        <f t="shared" si="74"/>
        <v>0</v>
      </c>
      <c r="AI278" s="69">
        <f t="shared" si="75"/>
        <v>0.46153846153846156</v>
      </c>
      <c r="AJ278" s="70">
        <f t="shared" si="76"/>
        <v>0.66666666666666663</v>
      </c>
      <c r="AK278" s="69">
        <f t="shared" si="77"/>
        <v>0.23076923076923078</v>
      </c>
      <c r="AM278" s="40" t="s">
        <v>1198</v>
      </c>
      <c r="AN278" s="40" t="s">
        <v>1178</v>
      </c>
      <c r="AO278" s="61">
        <v>0</v>
      </c>
      <c r="AP278" s="62">
        <v>0</v>
      </c>
      <c r="AQ278" s="62" t="e">
        <v>#DIV/0!</v>
      </c>
      <c r="AR278" s="44">
        <v>18</v>
      </c>
      <c r="AS278" s="44">
        <v>1990</v>
      </c>
      <c r="AU278" s="40" t="s">
        <v>1192</v>
      </c>
      <c r="AV278" s="40" t="s">
        <v>1180</v>
      </c>
      <c r="AW278" s="44"/>
      <c r="AX278" s="44">
        <v>0</v>
      </c>
      <c r="AY278" s="44" t="e">
        <v>#DIV/0!</v>
      </c>
      <c r="AZ278" s="44">
        <v>18</v>
      </c>
      <c r="BA278" s="44">
        <v>1990</v>
      </c>
      <c r="BP278" s="40" t="s">
        <v>928</v>
      </c>
      <c r="BQ278" s="40" t="s">
        <v>345</v>
      </c>
      <c r="BR278" s="44">
        <v>0</v>
      </c>
      <c r="BS278" s="44">
        <v>0</v>
      </c>
      <c r="BT278" s="44">
        <v>0</v>
      </c>
      <c r="BU278" s="44">
        <v>30</v>
      </c>
      <c r="BV278" s="44">
        <v>2012</v>
      </c>
      <c r="BX278" s="40" t="s">
        <v>1193</v>
      </c>
      <c r="BY278" s="40" t="s">
        <v>1182</v>
      </c>
      <c r="BZ278" s="44"/>
      <c r="CA278" s="44"/>
      <c r="CB278" s="44"/>
      <c r="CC278" s="44">
        <v>18</v>
      </c>
      <c r="CD278" s="44">
        <v>1990</v>
      </c>
      <c r="CU278" s="40" t="s">
        <v>435</v>
      </c>
      <c r="CV278" s="40" t="s">
        <v>423</v>
      </c>
      <c r="CW278" s="44">
        <v>0</v>
      </c>
      <c r="CX278" s="44">
        <v>0</v>
      </c>
      <c r="CY278" s="44">
        <v>27</v>
      </c>
      <c r="CZ278" s="44">
        <v>2006</v>
      </c>
      <c r="DB278" s="40" t="s">
        <v>1069</v>
      </c>
      <c r="DC278" s="40" t="s">
        <v>1001</v>
      </c>
      <c r="DD278" s="44"/>
      <c r="DE278" s="44">
        <v>5</v>
      </c>
      <c r="DF278" s="44">
        <v>10</v>
      </c>
      <c r="DG278" s="44">
        <v>1995</v>
      </c>
      <c r="DU278" s="40" t="s">
        <v>933</v>
      </c>
      <c r="DV278" s="40" t="s">
        <v>687</v>
      </c>
      <c r="DW278" s="44">
        <v>0</v>
      </c>
      <c r="DX278" s="44">
        <v>0</v>
      </c>
      <c r="DY278" s="44">
        <v>30</v>
      </c>
      <c r="DZ278" s="44">
        <v>2012</v>
      </c>
      <c r="EB278" s="40" t="s">
        <v>934</v>
      </c>
      <c r="EC278" s="40" t="s">
        <v>278</v>
      </c>
      <c r="ED278" s="44"/>
      <c r="EE278" s="44">
        <v>3</v>
      </c>
      <c r="EF278" s="44">
        <v>30</v>
      </c>
      <c r="EG278" s="44">
        <v>2012</v>
      </c>
      <c r="EU278" s="40" t="s">
        <v>1298</v>
      </c>
      <c r="EV278" s="40" t="s">
        <v>1266</v>
      </c>
      <c r="EW278" s="44">
        <v>0</v>
      </c>
      <c r="EX278" s="44">
        <v>0.47619047619047616</v>
      </c>
      <c r="EY278" s="44">
        <v>21</v>
      </c>
      <c r="EZ278" s="44">
        <v>2022</v>
      </c>
      <c r="FB278" s="40" t="s">
        <v>1298</v>
      </c>
      <c r="FC278" s="40" t="s">
        <v>1266</v>
      </c>
      <c r="FD278" s="44"/>
      <c r="FE278" s="44">
        <v>10</v>
      </c>
      <c r="FF278" s="44">
        <v>21</v>
      </c>
      <c r="FG278" s="44">
        <v>2022</v>
      </c>
      <c r="FU278" s="274" t="s">
        <v>437</v>
      </c>
      <c r="FV278" s="274" t="s">
        <v>424</v>
      </c>
      <c r="FW278" s="294" t="e">
        <v>#DIV/0!</v>
      </c>
      <c r="FX278" s="281">
        <v>0</v>
      </c>
      <c r="FY278" s="281">
        <v>0</v>
      </c>
      <c r="FZ278" s="281">
        <v>27</v>
      </c>
      <c r="GA278" s="281">
        <v>2006</v>
      </c>
      <c r="GB278" s="281"/>
      <c r="GC278" s="282"/>
      <c r="IR278" s="40" t="s">
        <v>453</v>
      </c>
      <c r="IS278" s="40" t="s">
        <v>454</v>
      </c>
      <c r="IT278" s="44">
        <v>0</v>
      </c>
      <c r="IU278" s="44">
        <v>0</v>
      </c>
      <c r="IV278" s="44">
        <v>0</v>
      </c>
      <c r="IW278" s="44">
        <v>27</v>
      </c>
      <c r="IX278" s="44">
        <v>2006</v>
      </c>
      <c r="IY278" s="44">
        <v>0</v>
      </c>
      <c r="IZ278" s="44">
        <v>0</v>
      </c>
      <c r="JL278" s="40" t="s">
        <v>1295</v>
      </c>
      <c r="JM278" s="40" t="s">
        <v>1264</v>
      </c>
      <c r="JN278" s="44">
        <v>0.65517241379310343</v>
      </c>
      <c r="JO278" s="44">
        <v>0.70370370370370372</v>
      </c>
      <c r="JP278" s="44">
        <v>1.0740740740740742</v>
      </c>
      <c r="JQ278" s="44">
        <v>2022</v>
      </c>
      <c r="JR278" s="44">
        <v>27</v>
      </c>
      <c r="JS278" s="44">
        <v>19</v>
      </c>
      <c r="JT278" s="44">
        <v>29</v>
      </c>
    </row>
    <row r="279" spans="1:280" ht="15">
      <c r="A279" s="74" t="s">
        <v>1122</v>
      </c>
      <c r="B279" s="74">
        <v>1993</v>
      </c>
      <c r="C279" s="74">
        <v>1995</v>
      </c>
      <c r="D279" s="89" t="str">
        <f t="shared" si="72"/>
        <v>Nathan Todd, 1995</v>
      </c>
      <c r="E279" s="89" t="str">
        <f t="shared" si="73"/>
        <v>Nathan Todd, 1995-1993</v>
      </c>
      <c r="F279" s="74">
        <v>6</v>
      </c>
      <c r="G279" s="74"/>
      <c r="H279" s="74"/>
      <c r="I279" s="75" t="e">
        <f t="shared" si="60"/>
        <v>#DIV/0!</v>
      </c>
      <c r="J279" s="74">
        <v>2</v>
      </c>
      <c r="K279" s="74">
        <v>5</v>
      </c>
      <c r="L279" s="75">
        <f t="shared" si="61"/>
        <v>0.4</v>
      </c>
      <c r="M279" s="74"/>
      <c r="N279" s="74"/>
      <c r="O279" s="75" t="e">
        <f t="shared" si="62"/>
        <v>#DIV/0!</v>
      </c>
      <c r="P279" s="74">
        <v>4</v>
      </c>
      <c r="Q279" s="74">
        <v>4</v>
      </c>
      <c r="R279" s="74">
        <v>2</v>
      </c>
      <c r="S279" s="74">
        <v>6</v>
      </c>
      <c r="T279" s="74">
        <v>1</v>
      </c>
      <c r="U279" s="74">
        <v>3</v>
      </c>
      <c r="V279" s="74"/>
      <c r="W279" s="74">
        <v>5</v>
      </c>
      <c r="X279" s="74"/>
      <c r="Y279" s="76">
        <f t="shared" si="63"/>
        <v>0.66666666666666663</v>
      </c>
      <c r="Z279" s="76">
        <f t="shared" si="64"/>
        <v>0.66666666666666663</v>
      </c>
      <c r="AA279" s="76">
        <f t="shared" si="65"/>
        <v>0.33333333333333331</v>
      </c>
      <c r="AB279" s="76">
        <f t="shared" si="66"/>
        <v>1</v>
      </c>
      <c r="AC279" s="76">
        <f t="shared" si="67"/>
        <v>0.16666666666666666</v>
      </c>
      <c r="AD279" s="76">
        <f t="shared" si="68"/>
        <v>0.5</v>
      </c>
      <c r="AE279" s="76">
        <f t="shared" si="69"/>
        <v>0</v>
      </c>
      <c r="AF279" s="76">
        <f t="shared" si="70"/>
        <v>0.83333333333333337</v>
      </c>
      <c r="AG279" s="76">
        <f t="shared" si="71"/>
        <v>0</v>
      </c>
      <c r="AH279" s="69">
        <f t="shared" si="74"/>
        <v>0</v>
      </c>
      <c r="AI279" s="69">
        <f t="shared" si="75"/>
        <v>0</v>
      </c>
      <c r="AJ279" s="70">
        <f t="shared" si="76"/>
        <v>0.4</v>
      </c>
      <c r="AK279" s="69">
        <f t="shared" si="77"/>
        <v>0.83333333333333337</v>
      </c>
      <c r="AM279" s="40" t="s">
        <v>1195</v>
      </c>
      <c r="AN279" s="40" t="s">
        <v>1154</v>
      </c>
      <c r="AO279" s="61">
        <v>0</v>
      </c>
      <c r="AP279" s="62">
        <v>0</v>
      </c>
      <c r="AQ279" s="62" t="e">
        <v>#DIV/0!</v>
      </c>
      <c r="AR279" s="44">
        <v>18</v>
      </c>
      <c r="AS279" s="44">
        <v>1990</v>
      </c>
      <c r="AU279" s="40" t="s">
        <v>435</v>
      </c>
      <c r="AV279" s="40" t="s">
        <v>423</v>
      </c>
      <c r="AW279" s="44"/>
      <c r="AX279" s="44">
        <v>0</v>
      </c>
      <c r="AY279" s="44" t="e">
        <v>#DIV/0!</v>
      </c>
      <c r="AZ279" s="44">
        <v>27</v>
      </c>
      <c r="BA279" s="44">
        <v>2006</v>
      </c>
      <c r="BP279" s="40" t="s">
        <v>933</v>
      </c>
      <c r="BQ279" s="40" t="s">
        <v>687</v>
      </c>
      <c r="BR279" s="44">
        <v>0</v>
      </c>
      <c r="BS279" s="44">
        <v>0</v>
      </c>
      <c r="BT279" s="44">
        <v>0</v>
      </c>
      <c r="BU279" s="44">
        <v>30</v>
      </c>
      <c r="BV279" s="44">
        <v>2012</v>
      </c>
      <c r="BX279" s="40" t="s">
        <v>928</v>
      </c>
      <c r="BY279" s="40" t="s">
        <v>345</v>
      </c>
      <c r="BZ279" s="44"/>
      <c r="CA279" s="44"/>
      <c r="CB279" s="44"/>
      <c r="CC279" s="44">
        <v>30</v>
      </c>
      <c r="CD279" s="44">
        <v>2012</v>
      </c>
      <c r="CU279" s="40" t="s">
        <v>928</v>
      </c>
      <c r="CV279" s="40" t="s">
        <v>345</v>
      </c>
      <c r="CW279" s="44">
        <v>0</v>
      </c>
      <c r="CX279" s="44">
        <v>0</v>
      </c>
      <c r="CY279" s="44">
        <v>30</v>
      </c>
      <c r="CZ279" s="44">
        <v>2012</v>
      </c>
      <c r="DB279" s="40" t="s">
        <v>934</v>
      </c>
      <c r="DC279" s="40" t="s">
        <v>278</v>
      </c>
      <c r="DD279" s="44"/>
      <c r="DE279" s="44"/>
      <c r="DF279" s="44">
        <v>30</v>
      </c>
      <c r="DG279" s="44">
        <v>2012</v>
      </c>
      <c r="DU279" s="40" t="s">
        <v>1192</v>
      </c>
      <c r="DV279" s="40" t="s">
        <v>1180</v>
      </c>
      <c r="DW279" s="44">
        <v>0</v>
      </c>
      <c r="DX279" s="44">
        <v>0</v>
      </c>
      <c r="DY279" s="44">
        <v>18</v>
      </c>
      <c r="DZ279" s="44">
        <v>1990</v>
      </c>
      <c r="EB279" s="40" t="s">
        <v>1195</v>
      </c>
      <c r="EC279" s="40" t="s">
        <v>1154</v>
      </c>
      <c r="ED279" s="44"/>
      <c r="EE279" s="44"/>
      <c r="EF279" s="44">
        <v>18</v>
      </c>
      <c r="EG279" s="44">
        <v>1990</v>
      </c>
      <c r="EU279" s="40" t="s">
        <v>1035</v>
      </c>
      <c r="EV279" s="40" t="s">
        <v>964</v>
      </c>
      <c r="EW279" s="44">
        <v>0</v>
      </c>
      <c r="EX279" s="44">
        <v>0</v>
      </c>
      <c r="EY279" s="44">
        <v>16</v>
      </c>
      <c r="EZ279" s="44">
        <v>1996</v>
      </c>
      <c r="FB279" s="40" t="s">
        <v>1032</v>
      </c>
      <c r="FC279" s="40" t="s">
        <v>1000</v>
      </c>
      <c r="FD279" s="44"/>
      <c r="FE279" s="44"/>
      <c r="FF279" s="44">
        <v>22</v>
      </c>
      <c r="FG279" s="44">
        <v>1996</v>
      </c>
      <c r="FU279" s="274" t="s">
        <v>1037</v>
      </c>
      <c r="FV279" s="274" t="s">
        <v>997</v>
      </c>
      <c r="FW279" s="294" t="e">
        <v>#DIV/0!</v>
      </c>
      <c r="FX279" s="281">
        <v>0</v>
      </c>
      <c r="FY279" s="281">
        <v>0</v>
      </c>
      <c r="FZ279" s="281">
        <v>22</v>
      </c>
      <c r="GA279" s="281">
        <v>1996</v>
      </c>
      <c r="GB279" s="281"/>
      <c r="GC279" s="282"/>
      <c r="IR279" s="40" t="s">
        <v>1196</v>
      </c>
      <c r="IS279" s="40" t="s">
        <v>1155</v>
      </c>
      <c r="IT279" s="44">
        <v>0</v>
      </c>
      <c r="IU279" s="44">
        <v>0</v>
      </c>
      <c r="IV279" s="44">
        <v>0</v>
      </c>
      <c r="IW279" s="44">
        <v>18</v>
      </c>
      <c r="IX279" s="44">
        <v>1990</v>
      </c>
      <c r="IY279" s="44">
        <v>0</v>
      </c>
      <c r="IZ279" s="44">
        <v>0</v>
      </c>
      <c r="JL279" s="40" t="s">
        <v>1296</v>
      </c>
      <c r="JM279" s="40" t="s">
        <v>1262</v>
      </c>
      <c r="JN279" s="44">
        <v>0.47058823529411764</v>
      </c>
      <c r="JO279" s="44">
        <v>0.29629629629629628</v>
      </c>
      <c r="JP279" s="44">
        <v>0.62962962962962965</v>
      </c>
      <c r="JQ279" s="44">
        <v>2022</v>
      </c>
      <c r="JR279" s="44">
        <v>27</v>
      </c>
      <c r="JS279" s="44">
        <v>8</v>
      </c>
      <c r="JT279" s="44">
        <v>17</v>
      </c>
    </row>
    <row r="280" spans="1:280" ht="15">
      <c r="A280" s="74" t="s">
        <v>1123</v>
      </c>
      <c r="B280" s="74">
        <v>1993</v>
      </c>
      <c r="C280" s="74">
        <v>1996</v>
      </c>
      <c r="D280" s="89" t="str">
        <f t="shared" si="72"/>
        <v>Eric Finn, 1996</v>
      </c>
      <c r="E280" s="89" t="str">
        <f t="shared" si="73"/>
        <v>Eric Finn, 1996-1993</v>
      </c>
      <c r="F280" s="74">
        <v>4</v>
      </c>
      <c r="G280" s="74"/>
      <c r="H280" s="74"/>
      <c r="I280" s="75" t="e">
        <f t="shared" si="60"/>
        <v>#DIV/0!</v>
      </c>
      <c r="J280" s="74">
        <v>0</v>
      </c>
      <c r="K280" s="74">
        <v>0</v>
      </c>
      <c r="L280" s="75" t="e">
        <f t="shared" si="61"/>
        <v>#DIV/0!</v>
      </c>
      <c r="M280" s="74"/>
      <c r="N280" s="74"/>
      <c r="O280" s="75" t="e">
        <f t="shared" si="62"/>
        <v>#DIV/0!</v>
      </c>
      <c r="P280" s="74"/>
      <c r="Q280" s="74"/>
      <c r="R280" s="74">
        <v>1</v>
      </c>
      <c r="S280" s="74">
        <v>1</v>
      </c>
      <c r="T280" s="74"/>
      <c r="U280" s="74"/>
      <c r="V280" s="74"/>
      <c r="W280" s="74"/>
      <c r="X280" s="74"/>
      <c r="Y280" s="76">
        <f t="shared" si="63"/>
        <v>0</v>
      </c>
      <c r="Z280" s="76">
        <f t="shared" si="64"/>
        <v>0</v>
      </c>
      <c r="AA280" s="76">
        <f t="shared" si="65"/>
        <v>0.25</v>
      </c>
      <c r="AB280" s="76">
        <f t="shared" si="66"/>
        <v>0.25</v>
      </c>
      <c r="AC280" s="76">
        <f t="shared" si="67"/>
        <v>0</v>
      </c>
      <c r="AD280" s="76">
        <f t="shared" si="68"/>
        <v>0</v>
      </c>
      <c r="AE280" s="76">
        <f t="shared" si="69"/>
        <v>0</v>
      </c>
      <c r="AF280" s="76">
        <f t="shared" si="70"/>
        <v>0</v>
      </c>
      <c r="AG280" s="76">
        <f t="shared" si="71"/>
        <v>0</v>
      </c>
      <c r="AH280" s="69">
        <f t="shared" si="74"/>
        <v>0</v>
      </c>
      <c r="AI280" s="69">
        <f t="shared" si="75"/>
        <v>0</v>
      </c>
      <c r="AJ280" s="70">
        <f t="shared" si="76"/>
        <v>0</v>
      </c>
      <c r="AK280" s="69">
        <f t="shared" si="77"/>
        <v>0</v>
      </c>
      <c r="AM280" s="40" t="s">
        <v>1193</v>
      </c>
      <c r="AN280" s="40" t="s">
        <v>1182</v>
      </c>
      <c r="AO280" s="61">
        <v>0</v>
      </c>
      <c r="AP280" s="62">
        <v>0</v>
      </c>
      <c r="AQ280" s="62" t="e">
        <v>#DIV/0!</v>
      </c>
      <c r="AR280" s="44">
        <v>18</v>
      </c>
      <c r="AS280" s="44">
        <v>1990</v>
      </c>
      <c r="AU280" s="40" t="s">
        <v>1193</v>
      </c>
      <c r="AV280" s="40" t="s">
        <v>1182</v>
      </c>
      <c r="AW280" s="44"/>
      <c r="AX280" s="44">
        <v>0</v>
      </c>
      <c r="AY280" s="44" t="e">
        <v>#DIV/0!</v>
      </c>
      <c r="AZ280" s="44">
        <v>18</v>
      </c>
      <c r="BA280" s="44">
        <v>1990</v>
      </c>
      <c r="BP280" s="40" t="s">
        <v>434</v>
      </c>
      <c r="BQ280" s="40" t="s">
        <v>422</v>
      </c>
      <c r="BR280" s="44">
        <v>0</v>
      </c>
      <c r="BS280" s="44">
        <v>0</v>
      </c>
      <c r="BT280" s="44">
        <v>0</v>
      </c>
      <c r="BU280" s="44">
        <v>27</v>
      </c>
      <c r="BV280" s="44">
        <v>2006</v>
      </c>
      <c r="BX280" s="40" t="s">
        <v>924</v>
      </c>
      <c r="BY280" s="40" t="s">
        <v>925</v>
      </c>
      <c r="BZ280" s="44"/>
      <c r="CA280" s="44">
        <v>39</v>
      </c>
      <c r="CB280" s="44"/>
      <c r="CC280" s="44">
        <v>20</v>
      </c>
      <c r="CD280" s="44">
        <v>1999</v>
      </c>
      <c r="CU280" s="40" t="s">
        <v>933</v>
      </c>
      <c r="CV280" s="40" t="s">
        <v>687</v>
      </c>
      <c r="CW280" s="44">
        <v>0</v>
      </c>
      <c r="CX280" s="44">
        <v>0</v>
      </c>
      <c r="CY280" s="44">
        <v>30</v>
      </c>
      <c r="CZ280" s="44">
        <v>2012</v>
      </c>
      <c r="DB280" s="40" t="s">
        <v>1199</v>
      </c>
      <c r="DC280" s="40" t="s">
        <v>1179</v>
      </c>
      <c r="DD280" s="44"/>
      <c r="DE280" s="44"/>
      <c r="DF280" s="44">
        <v>18</v>
      </c>
      <c r="DG280" s="44">
        <v>1990</v>
      </c>
      <c r="DU280" s="40" t="s">
        <v>685</v>
      </c>
      <c r="DV280" s="40" t="s">
        <v>684</v>
      </c>
      <c r="DW280" s="44">
        <v>0</v>
      </c>
      <c r="DX280" s="44">
        <v>0.23076923076923078</v>
      </c>
      <c r="DY280" s="44">
        <v>13</v>
      </c>
      <c r="DZ280" s="44">
        <v>2015</v>
      </c>
      <c r="EB280" s="40" t="s">
        <v>930</v>
      </c>
      <c r="EC280" s="40" t="s">
        <v>308</v>
      </c>
      <c r="ED280" s="44"/>
      <c r="EE280" s="44">
        <v>1</v>
      </c>
      <c r="EF280" s="44">
        <v>29</v>
      </c>
      <c r="EG280" s="44">
        <v>2012</v>
      </c>
      <c r="EU280" s="40" t="s">
        <v>484</v>
      </c>
      <c r="EV280" s="40" t="s">
        <v>466</v>
      </c>
      <c r="EW280" s="44">
        <v>0</v>
      </c>
      <c r="EX280" s="44">
        <v>0.17647058823529413</v>
      </c>
      <c r="EY280" s="44">
        <v>17</v>
      </c>
      <c r="EZ280" s="44">
        <v>2011</v>
      </c>
      <c r="FB280" s="40" t="s">
        <v>491</v>
      </c>
      <c r="FC280" s="40" t="s">
        <v>473</v>
      </c>
      <c r="FD280" s="44"/>
      <c r="FE280" s="44">
        <v>4</v>
      </c>
      <c r="FF280" s="44">
        <v>12</v>
      </c>
      <c r="FG280" s="44">
        <v>2010</v>
      </c>
      <c r="FU280" s="274" t="s">
        <v>493</v>
      </c>
      <c r="FV280" s="274" t="s">
        <v>467</v>
      </c>
      <c r="FW280" s="294" t="e">
        <v>#DIV/0!</v>
      </c>
      <c r="FX280" s="281">
        <v>0</v>
      </c>
      <c r="FY280" s="281">
        <v>0</v>
      </c>
      <c r="FZ280" s="281">
        <v>21</v>
      </c>
      <c r="GA280" s="281">
        <v>2009</v>
      </c>
      <c r="GB280" s="281"/>
      <c r="GC280" s="282"/>
      <c r="IR280" s="40" t="s">
        <v>1193</v>
      </c>
      <c r="IS280" s="40" t="s">
        <v>1182</v>
      </c>
      <c r="IT280" s="44">
        <v>0</v>
      </c>
      <c r="IU280" s="44">
        <v>0</v>
      </c>
      <c r="IV280" s="44">
        <v>0</v>
      </c>
      <c r="IW280" s="44">
        <v>18</v>
      </c>
      <c r="IX280" s="44">
        <v>1990</v>
      </c>
      <c r="IY280" s="44">
        <v>0</v>
      </c>
      <c r="IZ280" s="44">
        <v>0</v>
      </c>
      <c r="JL280" s="40" t="s">
        <v>1298</v>
      </c>
      <c r="JM280" s="40" t="s">
        <v>1266</v>
      </c>
      <c r="JN280" s="44">
        <v>0.5714285714285714</v>
      </c>
      <c r="JO280" s="44">
        <v>0.38095238095238093</v>
      </c>
      <c r="JP280" s="44">
        <v>0.66666666666666663</v>
      </c>
      <c r="JQ280" s="44">
        <v>2022</v>
      </c>
      <c r="JR280" s="44">
        <v>21</v>
      </c>
      <c r="JS280" s="44">
        <v>8</v>
      </c>
      <c r="JT280" s="44">
        <v>14</v>
      </c>
    </row>
    <row r="281" spans="1:280" ht="15">
      <c r="A281" s="74" t="s">
        <v>1114</v>
      </c>
      <c r="B281" s="74">
        <v>1993</v>
      </c>
      <c r="C281" s="74">
        <v>1994</v>
      </c>
      <c r="D281" s="89" t="str">
        <f t="shared" si="72"/>
        <v>Ryan Barber, 1994</v>
      </c>
      <c r="E281" s="89" t="str">
        <f t="shared" si="73"/>
        <v>Ryan Barber, 1994-1993</v>
      </c>
      <c r="F281" s="74">
        <v>2</v>
      </c>
      <c r="G281" s="74"/>
      <c r="H281" s="74">
        <v>1</v>
      </c>
      <c r="I281" s="75">
        <f t="shared" si="60"/>
        <v>0</v>
      </c>
      <c r="J281" s="74">
        <v>0</v>
      </c>
      <c r="K281" s="74">
        <v>1</v>
      </c>
      <c r="L281" s="75">
        <f t="shared" si="61"/>
        <v>0</v>
      </c>
      <c r="M281" s="74"/>
      <c r="N281" s="74"/>
      <c r="O281" s="75" t="e">
        <f t="shared" si="62"/>
        <v>#DIV/0!</v>
      </c>
      <c r="P281" s="74"/>
      <c r="Q281" s="74"/>
      <c r="R281" s="74"/>
      <c r="S281" s="74"/>
      <c r="T281" s="74"/>
      <c r="U281" s="74"/>
      <c r="V281" s="74"/>
      <c r="W281" s="74">
        <v>1</v>
      </c>
      <c r="X281" s="74"/>
      <c r="Y281" s="76">
        <f t="shared" si="63"/>
        <v>0</v>
      </c>
      <c r="Z281" s="76">
        <f t="shared" si="64"/>
        <v>0</v>
      </c>
      <c r="AA281" s="76">
        <f t="shared" si="65"/>
        <v>0</v>
      </c>
      <c r="AB281" s="76">
        <f t="shared" si="66"/>
        <v>0</v>
      </c>
      <c r="AC281" s="76">
        <f t="shared" si="67"/>
        <v>0</v>
      </c>
      <c r="AD281" s="76">
        <f t="shared" si="68"/>
        <v>0</v>
      </c>
      <c r="AE281" s="76">
        <f t="shared" si="69"/>
        <v>0</v>
      </c>
      <c r="AF281" s="76">
        <f t="shared" si="70"/>
        <v>0.5</v>
      </c>
      <c r="AG281" s="76">
        <f t="shared" si="71"/>
        <v>0</v>
      </c>
      <c r="AH281" s="69">
        <f t="shared" si="74"/>
        <v>0.5</v>
      </c>
      <c r="AI281" s="69">
        <f t="shared" si="75"/>
        <v>0</v>
      </c>
      <c r="AJ281" s="70">
        <f t="shared" si="76"/>
        <v>0</v>
      </c>
      <c r="AK281" s="69">
        <f t="shared" si="77"/>
        <v>1</v>
      </c>
      <c r="AM281" s="40" t="s">
        <v>1199</v>
      </c>
      <c r="AN281" s="40" t="s">
        <v>1179</v>
      </c>
      <c r="AO281" s="61">
        <v>0</v>
      </c>
      <c r="AP281" s="62">
        <v>0</v>
      </c>
      <c r="AQ281" s="62" t="e">
        <v>#DIV/0!</v>
      </c>
      <c r="AR281" s="44">
        <v>18</v>
      </c>
      <c r="AS281" s="44">
        <v>1990</v>
      </c>
      <c r="AU281" s="40" t="s">
        <v>288</v>
      </c>
      <c r="AV281" s="40" t="s">
        <v>900</v>
      </c>
      <c r="AW281" s="44">
        <v>0</v>
      </c>
      <c r="AX281" s="44">
        <v>0</v>
      </c>
      <c r="AY281" s="44">
        <v>0</v>
      </c>
      <c r="AZ281" s="44">
        <v>10</v>
      </c>
      <c r="BA281" s="44">
        <v>2015</v>
      </c>
      <c r="BP281" s="40" t="s">
        <v>918</v>
      </c>
      <c r="BQ281" s="40" t="s">
        <v>919</v>
      </c>
      <c r="BR281" s="44">
        <v>0</v>
      </c>
      <c r="BS281" s="44">
        <v>1.35</v>
      </c>
      <c r="BT281" s="44">
        <v>0</v>
      </c>
      <c r="BU281" s="44">
        <v>20</v>
      </c>
      <c r="BV281" s="44">
        <v>1999</v>
      </c>
      <c r="BX281" s="40" t="s">
        <v>434</v>
      </c>
      <c r="BY281" s="40" t="s">
        <v>422</v>
      </c>
      <c r="BZ281" s="44"/>
      <c r="CA281" s="44"/>
      <c r="CB281" s="44"/>
      <c r="CC281" s="44">
        <v>27</v>
      </c>
      <c r="CD281" s="44">
        <v>2006</v>
      </c>
      <c r="CU281" s="40" t="s">
        <v>497</v>
      </c>
      <c r="CV281" s="40" t="s">
        <v>475</v>
      </c>
      <c r="CW281" s="44">
        <v>0</v>
      </c>
      <c r="CX281" s="44">
        <v>8.3333333333333329E-2</v>
      </c>
      <c r="CY281" s="44">
        <v>12</v>
      </c>
      <c r="CZ281" s="44">
        <v>2009</v>
      </c>
      <c r="DB281" s="40" t="s">
        <v>444</v>
      </c>
      <c r="DC281" s="40" t="s">
        <v>439</v>
      </c>
      <c r="DD281" s="44"/>
      <c r="DE281" s="44"/>
      <c r="DF281" s="44">
        <v>27</v>
      </c>
      <c r="DG281" s="44">
        <v>2006</v>
      </c>
      <c r="DU281" s="40" t="s">
        <v>1195</v>
      </c>
      <c r="DV281" s="40" t="s">
        <v>1154</v>
      </c>
      <c r="DW281" s="44">
        <v>0</v>
      </c>
      <c r="DX281" s="44">
        <v>0</v>
      </c>
      <c r="DY281" s="44">
        <v>18</v>
      </c>
      <c r="DZ281" s="44">
        <v>1990</v>
      </c>
      <c r="EB281" s="40" t="s">
        <v>1194</v>
      </c>
      <c r="EC281" s="40" t="s">
        <v>1181</v>
      </c>
      <c r="ED281" s="44"/>
      <c r="EE281" s="44"/>
      <c r="EF281" s="44">
        <v>18</v>
      </c>
      <c r="EG281" s="44">
        <v>1990</v>
      </c>
      <c r="EU281" s="40" t="s">
        <v>1039</v>
      </c>
      <c r="EV281" s="40" t="s">
        <v>1003</v>
      </c>
      <c r="EW281" s="44">
        <v>0</v>
      </c>
      <c r="EX281" s="44">
        <v>0</v>
      </c>
      <c r="EY281" s="44">
        <v>22</v>
      </c>
      <c r="EZ281" s="44">
        <v>1996</v>
      </c>
      <c r="FB281" s="40" t="s">
        <v>1040</v>
      </c>
      <c r="FC281" s="40" t="s">
        <v>1031</v>
      </c>
      <c r="FD281" s="44"/>
      <c r="FE281" s="44"/>
      <c r="FF281" s="44">
        <v>22</v>
      </c>
      <c r="FG281" s="44">
        <v>1996</v>
      </c>
      <c r="FU281" s="274" t="s">
        <v>480</v>
      </c>
      <c r="FV281" s="274" t="s">
        <v>465</v>
      </c>
      <c r="FW281" s="294" t="e">
        <v>#DIV/0!</v>
      </c>
      <c r="FX281" s="281">
        <v>0</v>
      </c>
      <c r="FY281" s="281">
        <v>0</v>
      </c>
      <c r="FZ281" s="281">
        <v>15</v>
      </c>
      <c r="GA281" s="281">
        <v>2011</v>
      </c>
      <c r="GB281" s="281"/>
      <c r="GC281" s="282"/>
      <c r="IR281" s="40" t="s">
        <v>1069</v>
      </c>
      <c r="IS281" s="40" t="s">
        <v>1001</v>
      </c>
      <c r="IT281" s="44">
        <v>0</v>
      </c>
      <c r="IU281" s="44">
        <v>0</v>
      </c>
      <c r="IV281" s="44">
        <v>0.3</v>
      </c>
      <c r="IW281" s="44">
        <v>10</v>
      </c>
      <c r="IX281" s="44">
        <v>1995</v>
      </c>
      <c r="IY281" s="44">
        <v>0</v>
      </c>
      <c r="IZ281" s="44">
        <v>3</v>
      </c>
      <c r="JL281" s="40" t="s">
        <v>1300</v>
      </c>
      <c r="JM281" s="40" t="s">
        <v>1268</v>
      </c>
      <c r="JN281" s="44">
        <v>0.4</v>
      </c>
      <c r="JO281" s="44">
        <v>0.10526315789473684</v>
      </c>
      <c r="JP281" s="44">
        <v>0.26315789473684209</v>
      </c>
      <c r="JQ281" s="44">
        <v>2022</v>
      </c>
      <c r="JR281" s="44">
        <v>19</v>
      </c>
      <c r="JS281" s="44">
        <v>2</v>
      </c>
      <c r="JT281" s="44">
        <v>5</v>
      </c>
    </row>
    <row r="282" spans="1:280" ht="15">
      <c r="A282" s="74" t="s">
        <v>1078</v>
      </c>
      <c r="B282" s="74">
        <v>1993</v>
      </c>
      <c r="C282" s="74">
        <v>1995</v>
      </c>
      <c r="D282" s="89" t="str">
        <f t="shared" si="72"/>
        <v>Gerald Haynes, 1995</v>
      </c>
      <c r="E282" s="89" t="str">
        <f t="shared" si="73"/>
        <v>Gerald Haynes, 1995-1993</v>
      </c>
      <c r="F282" s="74">
        <v>2</v>
      </c>
      <c r="G282" s="74"/>
      <c r="H282" s="74">
        <v>1</v>
      </c>
      <c r="I282" s="75">
        <f t="shared" si="60"/>
        <v>0</v>
      </c>
      <c r="J282" s="74">
        <v>0</v>
      </c>
      <c r="K282" s="74">
        <v>2</v>
      </c>
      <c r="L282" s="75">
        <f t="shared" si="61"/>
        <v>0</v>
      </c>
      <c r="M282" s="74"/>
      <c r="N282" s="74"/>
      <c r="O282" s="75" t="e">
        <f t="shared" si="62"/>
        <v>#DIV/0!</v>
      </c>
      <c r="P282" s="74"/>
      <c r="Q282" s="74">
        <v>1</v>
      </c>
      <c r="R282" s="74">
        <v>1</v>
      </c>
      <c r="S282" s="74">
        <v>2</v>
      </c>
      <c r="T282" s="74"/>
      <c r="U282" s="74"/>
      <c r="V282" s="74"/>
      <c r="W282" s="74">
        <v>1</v>
      </c>
      <c r="X282" s="74"/>
      <c r="Y282" s="76">
        <f t="shared" si="63"/>
        <v>0</v>
      </c>
      <c r="Z282" s="76">
        <f t="shared" si="64"/>
        <v>0.5</v>
      </c>
      <c r="AA282" s="76">
        <f t="shared" si="65"/>
        <v>0.5</v>
      </c>
      <c r="AB282" s="76">
        <f t="shared" si="66"/>
        <v>1</v>
      </c>
      <c r="AC282" s="76">
        <f t="shared" si="67"/>
        <v>0</v>
      </c>
      <c r="AD282" s="76">
        <f t="shared" si="68"/>
        <v>0</v>
      </c>
      <c r="AE282" s="76">
        <f t="shared" si="69"/>
        <v>0</v>
      </c>
      <c r="AF282" s="76">
        <f t="shared" si="70"/>
        <v>0.5</v>
      </c>
      <c r="AG282" s="76">
        <f t="shared" si="71"/>
        <v>0</v>
      </c>
      <c r="AH282" s="69">
        <f t="shared" si="74"/>
        <v>0.5</v>
      </c>
      <c r="AI282" s="69">
        <f t="shared" si="75"/>
        <v>0</v>
      </c>
      <c r="AJ282" s="70">
        <f t="shared" si="76"/>
        <v>0</v>
      </c>
      <c r="AK282" s="69">
        <f t="shared" si="77"/>
        <v>1.5</v>
      </c>
      <c r="AM282" s="40" t="s">
        <v>288</v>
      </c>
      <c r="AN282" s="40" t="s">
        <v>900</v>
      </c>
      <c r="AO282" s="61">
        <v>0</v>
      </c>
      <c r="AP282" s="62">
        <v>0</v>
      </c>
      <c r="AQ282" s="62">
        <v>0</v>
      </c>
      <c r="AR282" s="44">
        <v>10</v>
      </c>
      <c r="AS282" s="44">
        <v>2015</v>
      </c>
      <c r="AU282" s="40" t="s">
        <v>437</v>
      </c>
      <c r="AV282" s="40" t="s">
        <v>424</v>
      </c>
      <c r="AW282" s="44"/>
      <c r="AX282" s="44">
        <v>0</v>
      </c>
      <c r="AY282" s="44" t="e">
        <v>#DIV/0!</v>
      </c>
      <c r="AZ282" s="44">
        <v>27</v>
      </c>
      <c r="BA282" s="44">
        <v>2006</v>
      </c>
      <c r="BP282" s="40" t="s">
        <v>1197</v>
      </c>
      <c r="BQ282" s="40" t="s">
        <v>1153</v>
      </c>
      <c r="BR282" s="44">
        <v>0</v>
      </c>
      <c r="BS282" s="44">
        <v>0</v>
      </c>
      <c r="BT282" s="44">
        <v>0</v>
      </c>
      <c r="BU282" s="44">
        <v>18</v>
      </c>
      <c r="BV282" s="44">
        <v>1990</v>
      </c>
      <c r="BX282" s="40" t="s">
        <v>942</v>
      </c>
      <c r="BY282" s="40" t="s">
        <v>943</v>
      </c>
      <c r="BZ282" s="44"/>
      <c r="CA282" s="44">
        <v>90</v>
      </c>
      <c r="CB282" s="44"/>
      <c r="CC282" s="44">
        <v>19</v>
      </c>
      <c r="CD282" s="44">
        <v>1999</v>
      </c>
      <c r="CU282" s="40" t="s">
        <v>434</v>
      </c>
      <c r="CV282" s="40" t="s">
        <v>422</v>
      </c>
      <c r="CW282" s="44">
        <v>0</v>
      </c>
      <c r="CX282" s="44">
        <v>0</v>
      </c>
      <c r="CY282" s="44">
        <v>27</v>
      </c>
      <c r="CZ282" s="44">
        <v>2006</v>
      </c>
      <c r="DB282" s="40" t="s">
        <v>1195</v>
      </c>
      <c r="DC282" s="40" t="s">
        <v>1154</v>
      </c>
      <c r="DD282" s="44"/>
      <c r="DE282" s="44"/>
      <c r="DF282" s="44">
        <v>18</v>
      </c>
      <c r="DG282" s="44">
        <v>1990</v>
      </c>
      <c r="DU282" s="40" t="s">
        <v>497</v>
      </c>
      <c r="DV282" s="40" t="s">
        <v>475</v>
      </c>
      <c r="DW282" s="44">
        <v>0</v>
      </c>
      <c r="DX282" s="44">
        <v>0.25</v>
      </c>
      <c r="DY282" s="44">
        <v>12</v>
      </c>
      <c r="DZ282" s="44">
        <v>2009</v>
      </c>
      <c r="EB282" s="40" t="s">
        <v>928</v>
      </c>
      <c r="EC282" s="40" t="s">
        <v>345</v>
      </c>
      <c r="ED282" s="44"/>
      <c r="EE282" s="44"/>
      <c r="EF282" s="44">
        <v>30</v>
      </c>
      <c r="EG282" s="44">
        <v>2012</v>
      </c>
      <c r="EU282" s="40" t="s">
        <v>1302</v>
      </c>
      <c r="EV282" s="40" t="s">
        <v>1294</v>
      </c>
      <c r="EW282" s="44">
        <v>0</v>
      </c>
      <c r="EX282" s="44">
        <v>0.3</v>
      </c>
      <c r="EY282" s="44">
        <v>10</v>
      </c>
      <c r="EZ282" s="44">
        <v>2022</v>
      </c>
      <c r="FB282" s="40" t="s">
        <v>1302</v>
      </c>
      <c r="FC282" s="40" t="s">
        <v>1294</v>
      </c>
      <c r="FD282" s="44"/>
      <c r="FE282" s="44">
        <v>3</v>
      </c>
      <c r="FF282" s="44">
        <v>10</v>
      </c>
      <c r="FG282" s="44">
        <v>2022</v>
      </c>
      <c r="FU282" s="274" t="s">
        <v>1302</v>
      </c>
      <c r="FV282" s="274" t="s">
        <v>1294</v>
      </c>
      <c r="FW282" s="294" t="e">
        <v>#DIV/0!</v>
      </c>
      <c r="FX282" s="281">
        <v>0</v>
      </c>
      <c r="FY282" s="281">
        <v>0</v>
      </c>
      <c r="FZ282" s="281">
        <v>10</v>
      </c>
      <c r="GA282" s="281">
        <v>2022</v>
      </c>
      <c r="GB282" s="281"/>
      <c r="GC282" s="282"/>
      <c r="IR282" s="40" t="s">
        <v>1195</v>
      </c>
      <c r="IS282" s="40" t="s">
        <v>1154</v>
      </c>
      <c r="IT282" s="44">
        <v>0</v>
      </c>
      <c r="IU282" s="44">
        <v>0</v>
      </c>
      <c r="IV282" s="44">
        <v>0</v>
      </c>
      <c r="IW282" s="44">
        <v>18</v>
      </c>
      <c r="IX282" s="44">
        <v>1990</v>
      </c>
      <c r="IY282" s="44">
        <v>0</v>
      </c>
      <c r="IZ282" s="44">
        <v>0</v>
      </c>
      <c r="JL282" s="40" t="s">
        <v>1297</v>
      </c>
      <c r="JM282" s="40" t="s">
        <v>1293</v>
      </c>
      <c r="JN282" s="44">
        <v>0.5</v>
      </c>
      <c r="JO282" s="44">
        <v>0.11538461538461539</v>
      </c>
      <c r="JP282" s="44">
        <v>0.23076923076923078</v>
      </c>
      <c r="JQ282" s="44">
        <v>2022</v>
      </c>
      <c r="JR282" s="44">
        <v>26</v>
      </c>
      <c r="JS282" s="44">
        <v>3</v>
      </c>
      <c r="JT282" s="44">
        <v>6</v>
      </c>
    </row>
    <row r="283" spans="1:280" ht="15">
      <c r="A283" s="74" t="s">
        <v>1020</v>
      </c>
      <c r="B283" s="74">
        <v>1993</v>
      </c>
      <c r="C283" s="74">
        <v>1996</v>
      </c>
      <c r="D283" s="89" t="str">
        <f t="shared" si="72"/>
        <v>Cody Barritt, 1996</v>
      </c>
      <c r="E283" s="89" t="str">
        <f t="shared" si="73"/>
        <v>Cody Barritt, 1996-1993</v>
      </c>
      <c r="F283" s="74">
        <v>1</v>
      </c>
      <c r="G283" s="74"/>
      <c r="H283" s="74"/>
      <c r="I283" s="75" t="e">
        <f t="shared" si="60"/>
        <v>#DIV/0!</v>
      </c>
      <c r="J283" s="74">
        <v>0</v>
      </c>
      <c r="K283" s="74">
        <v>0</v>
      </c>
      <c r="L283" s="75" t="e">
        <f t="shared" si="61"/>
        <v>#DIV/0!</v>
      </c>
      <c r="M283" s="74"/>
      <c r="N283" s="74"/>
      <c r="O283" s="75" t="e">
        <f t="shared" si="62"/>
        <v>#DIV/0!</v>
      </c>
      <c r="P283" s="74">
        <v>2</v>
      </c>
      <c r="Q283" s="74"/>
      <c r="R283" s="74">
        <v>1</v>
      </c>
      <c r="S283" s="74">
        <v>1</v>
      </c>
      <c r="T283" s="74"/>
      <c r="U283" s="74"/>
      <c r="V283" s="74"/>
      <c r="W283" s="74"/>
      <c r="X283" s="74"/>
      <c r="Y283" s="76">
        <f t="shared" si="63"/>
        <v>2</v>
      </c>
      <c r="Z283" s="76">
        <f t="shared" si="64"/>
        <v>0</v>
      </c>
      <c r="AA283" s="76">
        <f t="shared" si="65"/>
        <v>1</v>
      </c>
      <c r="AB283" s="76">
        <f t="shared" si="66"/>
        <v>1</v>
      </c>
      <c r="AC283" s="76">
        <f t="shared" si="67"/>
        <v>0</v>
      </c>
      <c r="AD283" s="76">
        <f t="shared" si="68"/>
        <v>0</v>
      </c>
      <c r="AE283" s="76">
        <f t="shared" si="69"/>
        <v>0</v>
      </c>
      <c r="AF283" s="76">
        <f t="shared" si="70"/>
        <v>0</v>
      </c>
      <c r="AG283" s="76">
        <f t="shared" si="71"/>
        <v>0</v>
      </c>
      <c r="AH283" s="69">
        <f t="shared" si="74"/>
        <v>0</v>
      </c>
      <c r="AI283" s="69">
        <f t="shared" si="75"/>
        <v>0</v>
      </c>
      <c r="AJ283" s="70">
        <f t="shared" si="76"/>
        <v>0</v>
      </c>
      <c r="AK283" s="69">
        <f t="shared" si="77"/>
        <v>0</v>
      </c>
      <c r="AM283" s="40" t="s">
        <v>498</v>
      </c>
      <c r="AN283" s="40" t="s">
        <v>472</v>
      </c>
      <c r="AO283" s="61">
        <v>0</v>
      </c>
      <c r="AP283" s="62">
        <v>0</v>
      </c>
      <c r="AQ283" s="62" t="e">
        <v>#DIV/0!</v>
      </c>
      <c r="AR283" s="44">
        <v>27</v>
      </c>
      <c r="AS283" s="44">
        <v>2006</v>
      </c>
      <c r="AU283" s="40" t="s">
        <v>434</v>
      </c>
      <c r="AV283" s="40" t="s">
        <v>422</v>
      </c>
      <c r="AW283" s="44">
        <v>0</v>
      </c>
      <c r="AX283" s="44">
        <v>0</v>
      </c>
      <c r="AY283" s="44" t="e">
        <v>#DIV/0!</v>
      </c>
      <c r="AZ283" s="44">
        <v>27</v>
      </c>
      <c r="BA283" s="44">
        <v>2006</v>
      </c>
      <c r="BP283" s="40" t="s">
        <v>920</v>
      </c>
      <c r="BQ283" s="40" t="s">
        <v>921</v>
      </c>
      <c r="BR283" s="44">
        <v>0</v>
      </c>
      <c r="BS283" s="44">
        <v>1.4210526315789473</v>
      </c>
      <c r="BT283" s="44">
        <v>0</v>
      </c>
      <c r="BU283" s="44">
        <v>19</v>
      </c>
      <c r="BV283" s="44">
        <v>1999</v>
      </c>
      <c r="BX283" s="40" t="s">
        <v>444</v>
      </c>
      <c r="BY283" s="40" t="s">
        <v>439</v>
      </c>
      <c r="BZ283" s="44"/>
      <c r="CA283" s="44"/>
      <c r="CB283" s="44"/>
      <c r="CC283" s="44">
        <v>27</v>
      </c>
      <c r="CD283" s="44">
        <v>2006</v>
      </c>
      <c r="CU283" s="40" t="s">
        <v>926</v>
      </c>
      <c r="CV283" s="40" t="s">
        <v>304</v>
      </c>
      <c r="CW283" s="44">
        <v>0</v>
      </c>
      <c r="CX283" s="44">
        <v>3.3333333333333333E-2</v>
      </c>
      <c r="CY283" s="44">
        <v>30</v>
      </c>
      <c r="CZ283" s="44">
        <v>2012</v>
      </c>
      <c r="DB283" s="40" t="s">
        <v>497</v>
      </c>
      <c r="DC283" s="40" t="s">
        <v>475</v>
      </c>
      <c r="DD283" s="44"/>
      <c r="DE283" s="44">
        <v>1</v>
      </c>
      <c r="DF283" s="44">
        <v>12</v>
      </c>
      <c r="DG283" s="44">
        <v>2009</v>
      </c>
      <c r="DU283" s="40" t="s">
        <v>1194</v>
      </c>
      <c r="DV283" s="40" t="s">
        <v>1181</v>
      </c>
      <c r="DW283" s="44">
        <v>0</v>
      </c>
      <c r="DX283" s="44">
        <v>0</v>
      </c>
      <c r="DY283" s="44">
        <v>18</v>
      </c>
      <c r="DZ283" s="44">
        <v>1990</v>
      </c>
      <c r="EB283" s="40" t="s">
        <v>437</v>
      </c>
      <c r="EC283" s="40" t="s">
        <v>424</v>
      </c>
      <c r="ED283" s="44"/>
      <c r="EE283" s="44"/>
      <c r="EF283" s="44">
        <v>27</v>
      </c>
      <c r="EG283" s="44">
        <v>2006</v>
      </c>
      <c r="EU283" s="40" t="s">
        <v>1032</v>
      </c>
      <c r="EV283" s="40" t="s">
        <v>1000</v>
      </c>
      <c r="EW283" s="44">
        <v>0</v>
      </c>
      <c r="EX283" s="44">
        <v>0</v>
      </c>
      <c r="EY283" s="44">
        <v>22</v>
      </c>
      <c r="EZ283" s="44">
        <v>1996</v>
      </c>
      <c r="FB283" s="40" t="s">
        <v>1037</v>
      </c>
      <c r="FC283" s="40" t="s">
        <v>997</v>
      </c>
      <c r="FD283" s="44"/>
      <c r="FE283" s="44"/>
      <c r="FF283" s="44">
        <v>22</v>
      </c>
      <c r="FG283" s="44">
        <v>1996</v>
      </c>
      <c r="FU283" s="274" t="s">
        <v>804</v>
      </c>
      <c r="FV283" s="274" t="s">
        <v>753</v>
      </c>
      <c r="FW283" s="294" t="e">
        <v>#DIV/0!</v>
      </c>
      <c r="FX283" s="281">
        <v>0</v>
      </c>
      <c r="FY283" s="281">
        <v>0</v>
      </c>
      <c r="FZ283" s="281">
        <v>17</v>
      </c>
      <c r="GA283" s="281">
        <v>2019</v>
      </c>
      <c r="GB283" s="281"/>
      <c r="GC283" s="282"/>
      <c r="IR283" s="40" t="s">
        <v>497</v>
      </c>
      <c r="IS283" s="40" t="s">
        <v>475</v>
      </c>
      <c r="IT283" s="44">
        <v>0</v>
      </c>
      <c r="IU283" s="44">
        <v>0</v>
      </c>
      <c r="IV283" s="44">
        <v>0.33333333333333331</v>
      </c>
      <c r="IW283" s="44">
        <v>12</v>
      </c>
      <c r="IX283" s="44">
        <v>2009</v>
      </c>
      <c r="IY283" s="44">
        <v>0</v>
      </c>
      <c r="IZ283" s="44">
        <v>4</v>
      </c>
      <c r="JL283" s="40" t="s">
        <v>1299</v>
      </c>
      <c r="JM283" s="40" t="s">
        <v>1292</v>
      </c>
      <c r="JN283" s="44">
        <v>0.75</v>
      </c>
      <c r="JO283" s="44">
        <v>0.2857142857142857</v>
      </c>
      <c r="JP283" s="44">
        <v>0.38095238095238093</v>
      </c>
      <c r="JQ283" s="44">
        <v>2022</v>
      </c>
      <c r="JR283" s="44">
        <v>21</v>
      </c>
      <c r="JS283" s="44">
        <v>6</v>
      </c>
      <c r="JT283" s="44">
        <v>8</v>
      </c>
    </row>
    <row r="284" spans="1:280" ht="15">
      <c r="A284" s="74" t="s">
        <v>1116</v>
      </c>
      <c r="B284" s="74">
        <v>1993</v>
      </c>
      <c r="C284" s="74">
        <v>1995</v>
      </c>
      <c r="D284" s="89" t="str">
        <f t="shared" si="72"/>
        <v>Jeff Carter, 1995</v>
      </c>
      <c r="E284" s="89" t="str">
        <f t="shared" si="73"/>
        <v>Jeff Carter, 1995-1993</v>
      </c>
      <c r="F284" s="74">
        <v>1</v>
      </c>
      <c r="G284" s="74"/>
      <c r="H284" s="74"/>
      <c r="I284" s="75" t="e">
        <f t="shared" si="60"/>
        <v>#DIV/0!</v>
      </c>
      <c r="J284" s="74">
        <v>0</v>
      </c>
      <c r="K284" s="74">
        <v>1</v>
      </c>
      <c r="L284" s="75">
        <f t="shared" si="61"/>
        <v>0</v>
      </c>
      <c r="M284" s="74"/>
      <c r="N284" s="74"/>
      <c r="O284" s="75" t="e">
        <f t="shared" si="62"/>
        <v>#DIV/0!</v>
      </c>
      <c r="P284" s="74"/>
      <c r="Q284" s="74"/>
      <c r="R284" s="74"/>
      <c r="S284" s="74"/>
      <c r="T284" s="74"/>
      <c r="U284" s="74"/>
      <c r="V284" s="74"/>
      <c r="W284" s="74"/>
      <c r="X284" s="74"/>
      <c r="Y284" s="76">
        <f t="shared" si="63"/>
        <v>0</v>
      </c>
      <c r="Z284" s="76">
        <f t="shared" si="64"/>
        <v>0</v>
      </c>
      <c r="AA284" s="76">
        <f t="shared" si="65"/>
        <v>0</v>
      </c>
      <c r="AB284" s="76">
        <f t="shared" si="66"/>
        <v>0</v>
      </c>
      <c r="AC284" s="76">
        <f t="shared" si="67"/>
        <v>0</v>
      </c>
      <c r="AD284" s="76">
        <f t="shared" si="68"/>
        <v>0</v>
      </c>
      <c r="AE284" s="76">
        <f t="shared" si="69"/>
        <v>0</v>
      </c>
      <c r="AF284" s="76">
        <f t="shared" si="70"/>
        <v>0</v>
      </c>
      <c r="AG284" s="76">
        <f t="shared" si="71"/>
        <v>0</v>
      </c>
      <c r="AH284" s="69">
        <f t="shared" si="74"/>
        <v>0</v>
      </c>
      <c r="AI284" s="69">
        <f t="shared" si="75"/>
        <v>0</v>
      </c>
      <c r="AJ284" s="70">
        <f t="shared" si="76"/>
        <v>0</v>
      </c>
      <c r="AK284" s="69">
        <f t="shared" si="77"/>
        <v>1</v>
      </c>
      <c r="AM284" s="40" t="s">
        <v>1197</v>
      </c>
      <c r="AN284" s="40" t="s">
        <v>1153</v>
      </c>
      <c r="AO284" s="61">
        <v>0</v>
      </c>
      <c r="AP284" s="62">
        <v>0</v>
      </c>
      <c r="AQ284" s="62" t="e">
        <v>#DIV/0!</v>
      </c>
      <c r="AR284" s="44">
        <v>18</v>
      </c>
      <c r="AS284" s="44">
        <v>1990</v>
      </c>
      <c r="AU284" s="40" t="s">
        <v>438</v>
      </c>
      <c r="AV284" s="40" t="s">
        <v>436</v>
      </c>
      <c r="AW284" s="44"/>
      <c r="AX284" s="44">
        <v>0</v>
      </c>
      <c r="AY284" s="44" t="e">
        <v>#DIV/0!</v>
      </c>
      <c r="AZ284" s="44">
        <v>27</v>
      </c>
      <c r="BA284" s="44">
        <v>2006</v>
      </c>
      <c r="BP284" s="40" t="s">
        <v>1196</v>
      </c>
      <c r="BQ284" s="40" t="s">
        <v>1155</v>
      </c>
      <c r="BR284" s="44">
        <v>0</v>
      </c>
      <c r="BS284" s="44">
        <v>0</v>
      </c>
      <c r="BT284" s="44">
        <v>0</v>
      </c>
      <c r="BU284" s="44">
        <v>18</v>
      </c>
      <c r="BV284" s="44">
        <v>1990</v>
      </c>
      <c r="BX284" s="40" t="s">
        <v>1194</v>
      </c>
      <c r="BY284" s="40" t="s">
        <v>1181</v>
      </c>
      <c r="BZ284" s="44"/>
      <c r="CA284" s="44"/>
      <c r="CB284" s="44"/>
      <c r="CC284" s="44">
        <v>18</v>
      </c>
      <c r="CD284" s="44">
        <v>1990</v>
      </c>
      <c r="CU284" s="40" t="s">
        <v>1198</v>
      </c>
      <c r="CV284" s="40" t="s">
        <v>1178</v>
      </c>
      <c r="CW284" s="44">
        <v>0</v>
      </c>
      <c r="CX284" s="44">
        <v>0</v>
      </c>
      <c r="CY284" s="44">
        <v>18</v>
      </c>
      <c r="CZ284" s="44">
        <v>1990</v>
      </c>
      <c r="DB284" s="40" t="s">
        <v>933</v>
      </c>
      <c r="DC284" s="40" t="s">
        <v>687</v>
      </c>
      <c r="DD284" s="44"/>
      <c r="DE284" s="44"/>
      <c r="DF284" s="44">
        <v>30</v>
      </c>
      <c r="DG284" s="44">
        <v>2012</v>
      </c>
      <c r="DU284" s="40" t="s">
        <v>455</v>
      </c>
      <c r="DV284" s="40" t="s">
        <v>456</v>
      </c>
      <c r="DW284" s="44">
        <v>0</v>
      </c>
      <c r="DX284" s="44">
        <v>0</v>
      </c>
      <c r="DY284" s="44">
        <v>27</v>
      </c>
      <c r="DZ284" s="44">
        <v>2006</v>
      </c>
      <c r="EB284" s="40" t="s">
        <v>978</v>
      </c>
      <c r="EC284" s="40" t="s">
        <v>967</v>
      </c>
      <c r="ED284" s="44"/>
      <c r="EE284" s="44"/>
      <c r="EF284" s="44">
        <v>11</v>
      </c>
      <c r="EG284" s="44">
        <v>1998</v>
      </c>
      <c r="EU284" s="40" t="s">
        <v>933</v>
      </c>
      <c r="EV284" s="40" t="s">
        <v>687</v>
      </c>
      <c r="EW284" s="44">
        <v>0</v>
      </c>
      <c r="EX284" s="44">
        <v>0</v>
      </c>
      <c r="EY284" s="44">
        <v>30</v>
      </c>
      <c r="EZ284" s="44">
        <v>2012</v>
      </c>
      <c r="FB284" s="40" t="s">
        <v>479</v>
      </c>
      <c r="FC284" s="40" t="s">
        <v>469</v>
      </c>
      <c r="FD284" s="44"/>
      <c r="FE284" s="44">
        <v>27</v>
      </c>
      <c r="FF284" s="44">
        <v>16</v>
      </c>
      <c r="FG284" s="44">
        <v>2010</v>
      </c>
      <c r="FU284" s="274" t="s">
        <v>1135</v>
      </c>
      <c r="FV284" s="274" t="s">
        <v>1127</v>
      </c>
      <c r="FW284" s="294" t="e">
        <v>#DIV/0!</v>
      </c>
      <c r="FX284" s="281">
        <v>0</v>
      </c>
      <c r="FY284" s="281">
        <v>0</v>
      </c>
      <c r="FZ284" s="281">
        <v>22</v>
      </c>
      <c r="GA284" s="281">
        <v>1993</v>
      </c>
      <c r="GB284" s="281"/>
      <c r="GC284" s="282"/>
      <c r="IR284" s="40" t="s">
        <v>933</v>
      </c>
      <c r="IS284" s="40" t="s">
        <v>687</v>
      </c>
      <c r="IT284" s="44">
        <v>0</v>
      </c>
      <c r="IU284" s="44">
        <v>0</v>
      </c>
      <c r="IV284" s="44">
        <v>0</v>
      </c>
      <c r="IW284" s="44">
        <v>30</v>
      </c>
      <c r="IX284" s="44">
        <v>2012</v>
      </c>
      <c r="IY284" s="44">
        <v>0</v>
      </c>
      <c r="IZ284" s="44">
        <v>0</v>
      </c>
      <c r="JL284" s="40" t="s">
        <v>1302</v>
      </c>
      <c r="JM284" s="40" t="s">
        <v>1294</v>
      </c>
      <c r="JN284" s="44">
        <v>0.75</v>
      </c>
      <c r="JO284" s="44">
        <v>0.3</v>
      </c>
      <c r="JP284" s="44">
        <v>0.4</v>
      </c>
      <c r="JQ284" s="44">
        <v>2022</v>
      </c>
      <c r="JR284" s="44">
        <v>10</v>
      </c>
      <c r="JS284" s="44">
        <v>3</v>
      </c>
      <c r="JT284" s="44">
        <v>4</v>
      </c>
    </row>
    <row r="285" spans="1:280" ht="15">
      <c r="A285" s="74" t="s">
        <v>1124</v>
      </c>
      <c r="B285" s="74">
        <v>1993</v>
      </c>
      <c r="C285" s="74">
        <v>1996</v>
      </c>
      <c r="D285" s="89" t="str">
        <f t="shared" si="72"/>
        <v>Mitch Locke, 1996</v>
      </c>
      <c r="E285" s="89" t="str">
        <f t="shared" si="73"/>
        <v>Mitch Locke, 1996-1993</v>
      </c>
      <c r="F285" s="74">
        <v>1</v>
      </c>
      <c r="G285" s="74"/>
      <c r="H285" s="74"/>
      <c r="I285" s="75" t="e">
        <f t="shared" si="60"/>
        <v>#DIV/0!</v>
      </c>
      <c r="J285" s="74">
        <v>0</v>
      </c>
      <c r="K285" s="74">
        <v>0</v>
      </c>
      <c r="L285" s="75" t="e">
        <f t="shared" si="61"/>
        <v>#DIV/0!</v>
      </c>
      <c r="M285" s="74"/>
      <c r="N285" s="74"/>
      <c r="O285" s="75" t="e">
        <f t="shared" si="62"/>
        <v>#DIV/0!</v>
      </c>
      <c r="P285" s="74"/>
      <c r="Q285" s="74"/>
      <c r="R285" s="74"/>
      <c r="S285" s="74"/>
      <c r="T285" s="74"/>
      <c r="U285" s="74"/>
      <c r="V285" s="74"/>
      <c r="W285" s="74"/>
      <c r="X285" s="74"/>
      <c r="Y285" s="76">
        <f t="shared" si="63"/>
        <v>0</v>
      </c>
      <c r="Z285" s="76">
        <f t="shared" si="64"/>
        <v>0</v>
      </c>
      <c r="AA285" s="76">
        <f t="shared" si="65"/>
        <v>0</v>
      </c>
      <c r="AB285" s="76">
        <f t="shared" si="66"/>
        <v>0</v>
      </c>
      <c r="AC285" s="76">
        <f t="shared" si="67"/>
        <v>0</v>
      </c>
      <c r="AD285" s="76">
        <f t="shared" si="68"/>
        <v>0</v>
      </c>
      <c r="AE285" s="76">
        <f t="shared" si="69"/>
        <v>0</v>
      </c>
      <c r="AF285" s="76">
        <f t="shared" si="70"/>
        <v>0</v>
      </c>
      <c r="AG285" s="76">
        <f t="shared" si="71"/>
        <v>0</v>
      </c>
      <c r="AH285" s="69">
        <f t="shared" si="74"/>
        <v>0</v>
      </c>
      <c r="AI285" s="69">
        <f t="shared" si="75"/>
        <v>0</v>
      </c>
      <c r="AJ285" s="70">
        <f t="shared" si="76"/>
        <v>0</v>
      </c>
      <c r="AK285" s="69">
        <f t="shared" si="77"/>
        <v>0</v>
      </c>
      <c r="AM285" s="40" t="s">
        <v>1194</v>
      </c>
      <c r="AN285" s="40" t="s">
        <v>1181</v>
      </c>
      <c r="AO285" s="61">
        <v>0</v>
      </c>
      <c r="AP285" s="62">
        <v>0</v>
      </c>
      <c r="AQ285" s="62" t="e">
        <v>#DIV/0!</v>
      </c>
      <c r="AR285" s="44">
        <v>18</v>
      </c>
      <c r="AS285" s="44">
        <v>1990</v>
      </c>
      <c r="AU285" s="40" t="s">
        <v>498</v>
      </c>
      <c r="AV285" s="40" t="s">
        <v>472</v>
      </c>
      <c r="AW285" s="44"/>
      <c r="AX285" s="44">
        <v>0</v>
      </c>
      <c r="AY285" s="44" t="e">
        <v>#DIV/0!</v>
      </c>
      <c r="AZ285" s="44">
        <v>27</v>
      </c>
      <c r="BA285" s="44">
        <v>2006</v>
      </c>
      <c r="BP285" s="40" t="s">
        <v>938</v>
      </c>
      <c r="BQ285" s="40" t="s">
        <v>939</v>
      </c>
      <c r="BR285" s="44">
        <v>0</v>
      </c>
      <c r="BS285" s="44">
        <v>1.7</v>
      </c>
      <c r="BT285" s="44">
        <v>0</v>
      </c>
      <c r="BU285" s="44">
        <v>20</v>
      </c>
      <c r="BV285" s="44">
        <v>1999</v>
      </c>
      <c r="BX285" s="40" t="s">
        <v>498</v>
      </c>
      <c r="BY285" s="40" t="s">
        <v>472</v>
      </c>
      <c r="BZ285" s="44"/>
      <c r="CA285" s="44"/>
      <c r="CB285" s="44"/>
      <c r="CC285" s="44">
        <v>27</v>
      </c>
      <c r="CD285" s="44">
        <v>2006</v>
      </c>
      <c r="CU285" s="40" t="s">
        <v>1192</v>
      </c>
      <c r="CV285" s="40" t="s">
        <v>1180</v>
      </c>
      <c r="CW285" s="44">
        <v>0</v>
      </c>
      <c r="CX285" s="44">
        <v>0</v>
      </c>
      <c r="CY285" s="44">
        <v>18</v>
      </c>
      <c r="CZ285" s="44">
        <v>1990</v>
      </c>
      <c r="DB285" s="40" t="s">
        <v>927</v>
      </c>
      <c r="DC285" s="40" t="s">
        <v>356</v>
      </c>
      <c r="DD285" s="44"/>
      <c r="DE285" s="44"/>
      <c r="DF285" s="44">
        <v>30</v>
      </c>
      <c r="DG285" s="44">
        <v>2012</v>
      </c>
      <c r="DU285" s="40" t="s">
        <v>261</v>
      </c>
      <c r="DV285" s="40" t="s">
        <v>900</v>
      </c>
      <c r="DW285" s="44">
        <v>0</v>
      </c>
      <c r="DX285" s="44">
        <v>0.13333333333333333</v>
      </c>
      <c r="DY285" s="44">
        <v>15</v>
      </c>
      <c r="DZ285" s="44">
        <v>2016</v>
      </c>
      <c r="EB285" s="40" t="s">
        <v>260</v>
      </c>
      <c r="EC285" s="40" t="s">
        <v>134</v>
      </c>
      <c r="ED285" s="44">
        <v>0</v>
      </c>
      <c r="EE285" s="44">
        <v>2</v>
      </c>
      <c r="EF285" s="44">
        <v>13</v>
      </c>
      <c r="EG285" s="44">
        <v>2016</v>
      </c>
      <c r="EU285" s="40" t="s">
        <v>1040</v>
      </c>
      <c r="EV285" s="40" t="s">
        <v>1031</v>
      </c>
      <c r="EW285" s="44">
        <v>0</v>
      </c>
      <c r="EX285" s="44">
        <v>0</v>
      </c>
      <c r="EY285" s="44">
        <v>22</v>
      </c>
      <c r="EZ285" s="44">
        <v>1996</v>
      </c>
      <c r="FB285" s="40" t="s">
        <v>1068</v>
      </c>
      <c r="FC285" s="40" t="s">
        <v>998</v>
      </c>
      <c r="FD285" s="44"/>
      <c r="FE285" s="44"/>
      <c r="FF285" s="44">
        <v>13</v>
      </c>
      <c r="FG285" s="44">
        <v>1995</v>
      </c>
      <c r="FU285" s="274" t="s">
        <v>538</v>
      </c>
      <c r="FV285" s="274" t="s">
        <v>539</v>
      </c>
      <c r="FW285" s="294" t="e">
        <v>#DIV/0!</v>
      </c>
      <c r="FX285" s="281">
        <v>0</v>
      </c>
      <c r="FY285" s="281">
        <v>0</v>
      </c>
      <c r="FZ285" s="281">
        <v>15</v>
      </c>
      <c r="GA285" s="281">
        <v>2017</v>
      </c>
      <c r="GB285" s="281"/>
      <c r="GC285" s="282"/>
      <c r="IR285" s="40" t="s">
        <v>927</v>
      </c>
      <c r="IS285" s="40" t="s">
        <v>356</v>
      </c>
      <c r="IT285" s="44">
        <v>0</v>
      </c>
      <c r="IU285" s="44">
        <v>0</v>
      </c>
      <c r="IV285" s="44">
        <v>0</v>
      </c>
      <c r="IW285" s="44">
        <v>30</v>
      </c>
      <c r="IX285" s="44">
        <v>2012</v>
      </c>
      <c r="IY285" s="44">
        <v>0</v>
      </c>
      <c r="IZ285" s="44">
        <v>0</v>
      </c>
      <c r="JL285" s="40" t="s">
        <v>1349</v>
      </c>
      <c r="JM285" s="40" t="s">
        <v>1350</v>
      </c>
      <c r="JN285" s="44">
        <v>0.5</v>
      </c>
      <c r="JO285" s="44">
        <v>5.5555555555555552E-2</v>
      </c>
      <c r="JP285" s="44">
        <v>0.1111111111111111</v>
      </c>
      <c r="JQ285" s="44">
        <v>2023</v>
      </c>
      <c r="JR285" s="44">
        <v>18</v>
      </c>
      <c r="JS285" s="44">
        <v>1</v>
      </c>
      <c r="JT285" s="44">
        <v>2</v>
      </c>
    </row>
    <row r="286" spans="1:280" ht="15">
      <c r="A286" s="74" t="s">
        <v>1115</v>
      </c>
      <c r="B286" s="74">
        <v>1993</v>
      </c>
      <c r="C286" s="74">
        <v>1995</v>
      </c>
      <c r="D286" s="89" t="str">
        <f t="shared" si="72"/>
        <v>R.W. Reihemann, 1995</v>
      </c>
      <c r="E286" s="89" t="str">
        <f t="shared" si="73"/>
        <v>R.W. Reihemann, 1995-1993</v>
      </c>
      <c r="F286" s="74">
        <v>1</v>
      </c>
      <c r="G286" s="74"/>
      <c r="H286" s="74"/>
      <c r="I286" s="75" t="e">
        <f t="shared" si="60"/>
        <v>#DIV/0!</v>
      </c>
      <c r="J286" s="74">
        <v>0</v>
      </c>
      <c r="K286" s="74">
        <v>1</v>
      </c>
      <c r="L286" s="75">
        <f t="shared" si="61"/>
        <v>0</v>
      </c>
      <c r="M286" s="74"/>
      <c r="N286" s="74"/>
      <c r="O286" s="75" t="e">
        <f t="shared" si="62"/>
        <v>#DIV/0!</v>
      </c>
      <c r="P286" s="74"/>
      <c r="Q286" s="74"/>
      <c r="R286" s="74"/>
      <c r="S286" s="74"/>
      <c r="T286" s="74"/>
      <c r="U286" s="74"/>
      <c r="V286" s="74"/>
      <c r="W286" s="74">
        <v>1</v>
      </c>
      <c r="X286" s="74"/>
      <c r="Y286" s="76">
        <f t="shared" si="63"/>
        <v>0</v>
      </c>
      <c r="Z286" s="76">
        <f t="shared" si="64"/>
        <v>0</v>
      </c>
      <c r="AA286" s="76">
        <f t="shared" si="65"/>
        <v>0</v>
      </c>
      <c r="AB286" s="76">
        <f t="shared" si="66"/>
        <v>0</v>
      </c>
      <c r="AC286" s="76">
        <f t="shared" si="67"/>
        <v>0</v>
      </c>
      <c r="AD286" s="76">
        <f t="shared" si="68"/>
        <v>0</v>
      </c>
      <c r="AE286" s="76">
        <f t="shared" si="69"/>
        <v>0</v>
      </c>
      <c r="AF286" s="76">
        <f t="shared" si="70"/>
        <v>1</v>
      </c>
      <c r="AG286" s="76">
        <f t="shared" si="71"/>
        <v>0</v>
      </c>
      <c r="AH286" s="69">
        <f t="shared" si="74"/>
        <v>0</v>
      </c>
      <c r="AI286" s="69">
        <f t="shared" si="75"/>
        <v>0</v>
      </c>
      <c r="AJ286" s="70">
        <f t="shared" si="76"/>
        <v>0</v>
      </c>
      <c r="AK286" s="69">
        <f t="shared" si="77"/>
        <v>1</v>
      </c>
      <c r="AM286" s="40" t="s">
        <v>497</v>
      </c>
      <c r="AN286" s="40" t="s">
        <v>475</v>
      </c>
      <c r="AO286" s="61">
        <v>0</v>
      </c>
      <c r="AP286" s="62">
        <v>0</v>
      </c>
      <c r="AQ286" s="62">
        <v>0</v>
      </c>
      <c r="AR286" s="44">
        <v>12</v>
      </c>
      <c r="AS286" s="44">
        <v>2009</v>
      </c>
      <c r="AU286" s="40" t="s">
        <v>1197</v>
      </c>
      <c r="AV286" s="40" t="s">
        <v>1153</v>
      </c>
      <c r="AW286" s="44"/>
      <c r="AX286" s="44">
        <v>0</v>
      </c>
      <c r="AY286" s="44" t="e">
        <v>#DIV/0!</v>
      </c>
      <c r="AZ286" s="44">
        <v>18</v>
      </c>
      <c r="BA286" s="44">
        <v>1990</v>
      </c>
      <c r="BP286" s="40" t="s">
        <v>1198</v>
      </c>
      <c r="BQ286" s="40" t="s">
        <v>1178</v>
      </c>
      <c r="BR286" s="44">
        <v>0</v>
      </c>
      <c r="BS286" s="44">
        <v>0</v>
      </c>
      <c r="BT286" s="44">
        <v>0</v>
      </c>
      <c r="BU286" s="44">
        <v>18</v>
      </c>
      <c r="BV286" s="44">
        <v>1990</v>
      </c>
      <c r="BX286" s="40" t="s">
        <v>918</v>
      </c>
      <c r="BY286" s="40" t="s">
        <v>919</v>
      </c>
      <c r="BZ286" s="44"/>
      <c r="CA286" s="44">
        <v>27</v>
      </c>
      <c r="CB286" s="44"/>
      <c r="CC286" s="44">
        <v>20</v>
      </c>
      <c r="CD286" s="44">
        <v>1999</v>
      </c>
      <c r="CU286" s="40" t="s">
        <v>1200</v>
      </c>
      <c r="CV286" s="40" t="s">
        <v>1156</v>
      </c>
      <c r="CW286" s="44">
        <v>0</v>
      </c>
      <c r="CX286" s="44">
        <v>0</v>
      </c>
      <c r="CY286" s="44">
        <v>18</v>
      </c>
      <c r="CZ286" s="44">
        <v>1990</v>
      </c>
      <c r="DB286" s="40" t="s">
        <v>455</v>
      </c>
      <c r="DC286" s="40" t="s">
        <v>456</v>
      </c>
      <c r="DD286" s="44"/>
      <c r="DE286" s="44"/>
      <c r="DF286" s="44">
        <v>27</v>
      </c>
      <c r="DG286" s="44">
        <v>2006</v>
      </c>
      <c r="DU286" s="40" t="s">
        <v>1354</v>
      </c>
      <c r="DV286" s="40" t="s">
        <v>1355</v>
      </c>
      <c r="DW286" s="44">
        <v>0</v>
      </c>
      <c r="DX286" s="44">
        <v>0.30769230769230771</v>
      </c>
      <c r="DY286" s="44">
        <v>13</v>
      </c>
      <c r="DZ286" s="44">
        <v>2023</v>
      </c>
      <c r="EB286" s="40" t="s">
        <v>434</v>
      </c>
      <c r="EC286" s="40" t="s">
        <v>422</v>
      </c>
      <c r="ED286" s="44"/>
      <c r="EE286" s="44"/>
      <c r="EF286" s="44">
        <v>27</v>
      </c>
      <c r="EG286" s="44">
        <v>2006</v>
      </c>
      <c r="EU286" s="40" t="s">
        <v>934</v>
      </c>
      <c r="EV286" s="40" t="s">
        <v>278</v>
      </c>
      <c r="EW286" s="44">
        <v>0</v>
      </c>
      <c r="EX286" s="44">
        <v>0.1</v>
      </c>
      <c r="EY286" s="44">
        <v>30</v>
      </c>
      <c r="EZ286" s="44">
        <v>2012</v>
      </c>
      <c r="FB286" s="40" t="s">
        <v>485</v>
      </c>
      <c r="FC286" s="40" t="s">
        <v>472</v>
      </c>
      <c r="FD286" s="44"/>
      <c r="FE286" s="44">
        <v>54</v>
      </c>
      <c r="FF286" s="44">
        <v>24</v>
      </c>
      <c r="FG286" s="44">
        <v>2009</v>
      </c>
      <c r="FU286" s="274" t="s">
        <v>1137</v>
      </c>
      <c r="FV286" s="274" t="s">
        <v>1128</v>
      </c>
      <c r="FW286" s="294" t="e">
        <v>#DIV/0!</v>
      </c>
      <c r="FX286" s="281">
        <v>0</v>
      </c>
      <c r="FY286" s="281">
        <v>0</v>
      </c>
      <c r="FZ286" s="281">
        <v>13</v>
      </c>
      <c r="GA286" s="281">
        <v>1993</v>
      </c>
      <c r="GB286" s="281"/>
      <c r="GC286" s="282"/>
      <c r="IR286" s="40" t="s">
        <v>495</v>
      </c>
      <c r="IS286" s="40" t="s">
        <v>474</v>
      </c>
      <c r="IT286" s="44">
        <v>0</v>
      </c>
      <c r="IU286" s="44">
        <v>0</v>
      </c>
      <c r="IV286" s="44">
        <v>0.5</v>
      </c>
      <c r="IW286" s="44">
        <v>12</v>
      </c>
      <c r="IX286" s="44">
        <v>2009</v>
      </c>
      <c r="IY286" s="44">
        <v>0</v>
      </c>
      <c r="IZ286" s="44">
        <v>6</v>
      </c>
      <c r="JL286" s="40" t="s">
        <v>1344</v>
      </c>
      <c r="JM286" s="40" t="s">
        <v>1292</v>
      </c>
      <c r="JN286" s="44">
        <v>0.44736842105263158</v>
      </c>
      <c r="JO286" s="44">
        <v>0.65384615384615385</v>
      </c>
      <c r="JP286" s="44">
        <v>1.4615384615384615</v>
      </c>
      <c r="JQ286" s="44">
        <v>2023</v>
      </c>
      <c r="JR286" s="44">
        <v>26</v>
      </c>
      <c r="JS286" s="44">
        <v>17</v>
      </c>
      <c r="JT286" s="44">
        <v>38</v>
      </c>
    </row>
    <row r="287" spans="1:280" ht="15">
      <c r="A287" s="74" t="s">
        <v>1111</v>
      </c>
      <c r="B287" s="74">
        <v>1992</v>
      </c>
      <c r="C287" s="74">
        <v>1993</v>
      </c>
      <c r="D287" s="89" t="str">
        <f t="shared" si="72"/>
        <v>Travis Todd, 1993</v>
      </c>
      <c r="E287" s="89" t="str">
        <f t="shared" si="73"/>
        <v>Travis Todd, 1993-1992</v>
      </c>
      <c r="F287" s="74">
        <v>21</v>
      </c>
      <c r="G287" s="74">
        <v>19</v>
      </c>
      <c r="H287" s="74">
        <v>57</v>
      </c>
      <c r="I287" s="75">
        <f t="shared" si="60"/>
        <v>0.33333333333333331</v>
      </c>
      <c r="J287" s="74">
        <v>69</v>
      </c>
      <c r="K287" s="74">
        <v>170</v>
      </c>
      <c r="L287" s="75">
        <f t="shared" si="61"/>
        <v>0.40588235294117647</v>
      </c>
      <c r="M287" s="74">
        <v>33</v>
      </c>
      <c r="N287" s="74">
        <v>59</v>
      </c>
      <c r="O287" s="75">
        <f t="shared" si="62"/>
        <v>0.55932203389830504</v>
      </c>
      <c r="P287" s="74">
        <v>228</v>
      </c>
      <c r="Q287" s="74">
        <v>61</v>
      </c>
      <c r="R287" s="74">
        <v>96</v>
      </c>
      <c r="S287" s="74">
        <v>157</v>
      </c>
      <c r="T287" s="74">
        <v>48</v>
      </c>
      <c r="U287" s="74">
        <v>44</v>
      </c>
      <c r="V287" s="74"/>
      <c r="W287" s="74">
        <v>44</v>
      </c>
      <c r="X287" s="74"/>
      <c r="Y287" s="76">
        <f t="shared" si="63"/>
        <v>10.857142857142858</v>
      </c>
      <c r="Z287" s="76">
        <f t="shared" si="64"/>
        <v>2.9047619047619047</v>
      </c>
      <c r="AA287" s="76">
        <f t="shared" si="65"/>
        <v>4.5714285714285712</v>
      </c>
      <c r="AB287" s="76">
        <f t="shared" si="66"/>
        <v>7.4761904761904763</v>
      </c>
      <c r="AC287" s="76">
        <f t="shared" si="67"/>
        <v>2.2857142857142856</v>
      </c>
      <c r="AD287" s="76">
        <f t="shared" si="68"/>
        <v>2.0952380952380953</v>
      </c>
      <c r="AE287" s="76">
        <f t="shared" si="69"/>
        <v>0</v>
      </c>
      <c r="AF287" s="76">
        <f t="shared" si="70"/>
        <v>2.0952380952380953</v>
      </c>
      <c r="AG287" s="76">
        <f t="shared" si="71"/>
        <v>0</v>
      </c>
      <c r="AH287" s="69">
        <f t="shared" si="74"/>
        <v>2.7142857142857144</v>
      </c>
      <c r="AI287" s="69">
        <f t="shared" si="75"/>
        <v>2.8095238095238093</v>
      </c>
      <c r="AJ287" s="70">
        <f t="shared" si="76"/>
        <v>0.38766519823788548</v>
      </c>
      <c r="AK287" s="69">
        <f t="shared" si="77"/>
        <v>10.80952380952381</v>
      </c>
      <c r="AM287" s="40" t="s">
        <v>1192</v>
      </c>
      <c r="AN287" s="40" t="s">
        <v>1180</v>
      </c>
      <c r="AO287" s="61">
        <v>0</v>
      </c>
      <c r="AP287" s="62">
        <v>0</v>
      </c>
      <c r="AQ287" s="62" t="e">
        <v>#DIV/0!</v>
      </c>
      <c r="AR287" s="44">
        <v>18</v>
      </c>
      <c r="AS287" s="44">
        <v>1990</v>
      </c>
      <c r="AU287" s="40" t="s">
        <v>1194</v>
      </c>
      <c r="AV287" s="40" t="s">
        <v>1181</v>
      </c>
      <c r="AW287" s="44"/>
      <c r="AX287" s="44">
        <v>0</v>
      </c>
      <c r="AY287" s="44" t="e">
        <v>#DIV/0!</v>
      </c>
      <c r="AZ287" s="44">
        <v>18</v>
      </c>
      <c r="BA287" s="44">
        <v>1990</v>
      </c>
      <c r="BP287" s="40" t="s">
        <v>455</v>
      </c>
      <c r="BQ287" s="40" t="s">
        <v>456</v>
      </c>
      <c r="BR287" s="44">
        <v>0</v>
      </c>
      <c r="BS287" s="44">
        <v>0</v>
      </c>
      <c r="BT287" s="44">
        <v>0</v>
      </c>
      <c r="BU287" s="44">
        <v>27</v>
      </c>
      <c r="BV287" s="44">
        <v>2006</v>
      </c>
      <c r="BX287" s="40" t="s">
        <v>435</v>
      </c>
      <c r="BY287" s="40" t="s">
        <v>423</v>
      </c>
      <c r="BZ287" s="44"/>
      <c r="CA287" s="44"/>
      <c r="CB287" s="44"/>
      <c r="CC287" s="44">
        <v>27</v>
      </c>
      <c r="CD287" s="44">
        <v>2006</v>
      </c>
      <c r="CU287" s="40" t="s">
        <v>932</v>
      </c>
      <c r="CV287" s="40" t="s">
        <v>325</v>
      </c>
      <c r="CW287" s="44">
        <v>0</v>
      </c>
      <c r="CX287" s="44">
        <v>6.6666666666666666E-2</v>
      </c>
      <c r="CY287" s="44">
        <v>30</v>
      </c>
      <c r="CZ287" s="44">
        <v>2012</v>
      </c>
      <c r="DB287" s="40" t="s">
        <v>438</v>
      </c>
      <c r="DC287" s="40" t="s">
        <v>436</v>
      </c>
      <c r="DD287" s="44"/>
      <c r="DE287" s="44"/>
      <c r="DF287" s="44">
        <v>27</v>
      </c>
      <c r="DG287" s="44">
        <v>2006</v>
      </c>
      <c r="DU287" s="40" t="s">
        <v>498</v>
      </c>
      <c r="DV287" s="40" t="s">
        <v>472</v>
      </c>
      <c r="DW287" s="44">
        <v>0</v>
      </c>
      <c r="DX287" s="44">
        <v>0</v>
      </c>
      <c r="DY287" s="44">
        <v>27</v>
      </c>
      <c r="DZ287" s="44">
        <v>2006</v>
      </c>
      <c r="EB287" s="40" t="s">
        <v>1354</v>
      </c>
      <c r="EC287" s="40" t="s">
        <v>1355</v>
      </c>
      <c r="ED287" s="44"/>
      <c r="EE287" s="44">
        <v>4</v>
      </c>
      <c r="EF287" s="44">
        <v>13</v>
      </c>
      <c r="EG287" s="44">
        <v>2023</v>
      </c>
      <c r="EU287" s="40" t="s">
        <v>1037</v>
      </c>
      <c r="EV287" s="40" t="s">
        <v>997</v>
      </c>
      <c r="EW287" s="44">
        <v>0</v>
      </c>
      <c r="EX287" s="44">
        <v>0</v>
      </c>
      <c r="EY287" s="44">
        <v>22</v>
      </c>
      <c r="EZ287" s="44">
        <v>1996</v>
      </c>
      <c r="FB287" s="40" t="s">
        <v>1069</v>
      </c>
      <c r="FC287" s="40" t="s">
        <v>1001</v>
      </c>
      <c r="FD287" s="44"/>
      <c r="FE287" s="44"/>
      <c r="FF287" s="44">
        <v>10</v>
      </c>
      <c r="FG287" s="44">
        <v>1995</v>
      </c>
      <c r="FU287" s="274" t="s">
        <v>542</v>
      </c>
      <c r="FV287" s="274" t="s">
        <v>543</v>
      </c>
      <c r="FW287" s="294" t="e">
        <v>#DIV/0!</v>
      </c>
      <c r="FX287" s="281">
        <v>0</v>
      </c>
      <c r="FY287" s="281">
        <v>0</v>
      </c>
      <c r="FZ287" s="281">
        <v>10</v>
      </c>
      <c r="GA287" s="281">
        <v>2017</v>
      </c>
      <c r="GB287" s="281"/>
      <c r="GC287" s="282"/>
      <c r="IR287" s="40" t="s">
        <v>928</v>
      </c>
      <c r="IS287" s="40" t="s">
        <v>345</v>
      </c>
      <c r="IT287" s="44">
        <v>0</v>
      </c>
      <c r="IU287" s="44">
        <v>0</v>
      </c>
      <c r="IV287" s="44">
        <v>0</v>
      </c>
      <c r="IW287" s="44">
        <v>30</v>
      </c>
      <c r="IX287" s="44">
        <v>2012</v>
      </c>
      <c r="IY287" s="44">
        <v>0</v>
      </c>
      <c r="IZ287" s="44">
        <v>0</v>
      </c>
      <c r="JL287" s="40" t="s">
        <v>1340</v>
      </c>
      <c r="JM287" s="40" t="s">
        <v>1264</v>
      </c>
      <c r="JN287" s="44">
        <v>0.72499999999999998</v>
      </c>
      <c r="JO287" s="44">
        <v>1.1599999999999999</v>
      </c>
      <c r="JP287" s="44">
        <v>1.6</v>
      </c>
      <c r="JQ287" s="44">
        <v>2023</v>
      </c>
      <c r="JR287" s="44">
        <v>25</v>
      </c>
      <c r="JS287" s="44">
        <v>29</v>
      </c>
      <c r="JT287" s="44">
        <v>40</v>
      </c>
    </row>
    <row r="288" spans="1:280" ht="15">
      <c r="A288" s="74" t="s">
        <v>1139</v>
      </c>
      <c r="B288" s="74">
        <v>1992</v>
      </c>
      <c r="C288" s="74">
        <v>1992</v>
      </c>
      <c r="D288" s="89" t="str">
        <f t="shared" si="72"/>
        <v>Dustin Upton, 1992</v>
      </c>
      <c r="E288" s="89" t="str">
        <f t="shared" si="73"/>
        <v>Dustin Upton, 1992-1992</v>
      </c>
      <c r="F288" s="74">
        <v>21</v>
      </c>
      <c r="G288" s="74">
        <v>1</v>
      </c>
      <c r="H288" s="74">
        <v>3</v>
      </c>
      <c r="I288" s="75">
        <f t="shared" si="60"/>
        <v>0.33333333333333331</v>
      </c>
      <c r="J288" s="74">
        <v>187</v>
      </c>
      <c r="K288" s="74">
        <v>401</v>
      </c>
      <c r="L288" s="75">
        <f t="shared" si="61"/>
        <v>0.46633416458852867</v>
      </c>
      <c r="M288" s="74">
        <v>66</v>
      </c>
      <c r="N288" s="74">
        <v>115</v>
      </c>
      <c r="O288" s="75">
        <f t="shared" si="62"/>
        <v>0.57391304347826089</v>
      </c>
      <c r="P288" s="74">
        <v>443</v>
      </c>
      <c r="Q288" s="74">
        <v>99</v>
      </c>
      <c r="R288" s="74">
        <v>154</v>
      </c>
      <c r="S288" s="74">
        <v>253</v>
      </c>
      <c r="T288" s="74">
        <v>27</v>
      </c>
      <c r="U288" s="74">
        <v>37</v>
      </c>
      <c r="V288" s="74"/>
      <c r="W288" s="74">
        <v>31</v>
      </c>
      <c r="X288" s="74"/>
      <c r="Y288" s="76">
        <f t="shared" si="63"/>
        <v>21.095238095238095</v>
      </c>
      <c r="Z288" s="76">
        <f t="shared" si="64"/>
        <v>4.7142857142857144</v>
      </c>
      <c r="AA288" s="76">
        <f t="shared" si="65"/>
        <v>7.333333333333333</v>
      </c>
      <c r="AB288" s="76">
        <f t="shared" si="66"/>
        <v>12.047619047619047</v>
      </c>
      <c r="AC288" s="76">
        <f t="shared" si="67"/>
        <v>1.2857142857142858</v>
      </c>
      <c r="AD288" s="76">
        <f t="shared" si="68"/>
        <v>1.7619047619047619</v>
      </c>
      <c r="AE288" s="76">
        <f t="shared" si="69"/>
        <v>0</v>
      </c>
      <c r="AF288" s="76">
        <f t="shared" si="70"/>
        <v>1.4761904761904763</v>
      </c>
      <c r="AG288" s="76">
        <f t="shared" si="71"/>
        <v>0</v>
      </c>
      <c r="AH288" s="69">
        <f t="shared" si="74"/>
        <v>0.14285714285714285</v>
      </c>
      <c r="AI288" s="69">
        <f t="shared" si="75"/>
        <v>5.4761904761904763</v>
      </c>
      <c r="AJ288" s="70">
        <f t="shared" si="76"/>
        <v>0.46534653465346537</v>
      </c>
      <c r="AK288" s="69">
        <f t="shared" si="77"/>
        <v>19.238095238095237</v>
      </c>
      <c r="AM288" s="40" t="s">
        <v>1196</v>
      </c>
      <c r="AN288" s="40" t="s">
        <v>1155</v>
      </c>
      <c r="AO288" s="61">
        <v>0</v>
      </c>
      <c r="AP288" s="62">
        <v>0</v>
      </c>
      <c r="AQ288" s="62" t="e">
        <v>#DIV/0!</v>
      </c>
      <c r="AR288" s="44">
        <v>18</v>
      </c>
      <c r="AS288" s="44">
        <v>1990</v>
      </c>
      <c r="AU288" s="40" t="s">
        <v>453</v>
      </c>
      <c r="AV288" s="40" t="s">
        <v>454</v>
      </c>
      <c r="AW288" s="44"/>
      <c r="AX288" s="44">
        <v>0</v>
      </c>
      <c r="AY288" s="44" t="e">
        <v>#DIV/0!</v>
      </c>
      <c r="AZ288" s="44">
        <v>27</v>
      </c>
      <c r="BA288" s="44">
        <v>2006</v>
      </c>
      <c r="BP288" s="40" t="s">
        <v>1192</v>
      </c>
      <c r="BQ288" s="40" t="s">
        <v>1180</v>
      </c>
      <c r="BR288" s="44">
        <v>0</v>
      </c>
      <c r="BS288" s="44">
        <v>0</v>
      </c>
      <c r="BT288" s="44">
        <v>0</v>
      </c>
      <c r="BU288" s="44">
        <v>18</v>
      </c>
      <c r="BV288" s="44">
        <v>1990</v>
      </c>
      <c r="BX288" s="40" t="s">
        <v>1198</v>
      </c>
      <c r="BY288" s="40" t="s">
        <v>1178</v>
      </c>
      <c r="BZ288" s="44"/>
      <c r="CA288" s="44"/>
      <c r="CB288" s="44"/>
      <c r="CC288" s="44">
        <v>18</v>
      </c>
      <c r="CD288" s="44">
        <v>1990</v>
      </c>
      <c r="CU288" s="40" t="s">
        <v>974</v>
      </c>
      <c r="CV288" s="40" t="s">
        <v>923</v>
      </c>
      <c r="CW288" s="44">
        <v>0</v>
      </c>
      <c r="CX288" s="44">
        <v>0</v>
      </c>
      <c r="CY288" s="44">
        <v>12</v>
      </c>
      <c r="CZ288" s="44">
        <v>1998</v>
      </c>
      <c r="DB288" s="40" t="s">
        <v>1193</v>
      </c>
      <c r="DC288" s="40" t="s">
        <v>1182</v>
      </c>
      <c r="DD288" s="44"/>
      <c r="DE288" s="44"/>
      <c r="DF288" s="44">
        <v>18</v>
      </c>
      <c r="DG288" s="44">
        <v>1990</v>
      </c>
      <c r="DU288" s="40" t="s">
        <v>978</v>
      </c>
      <c r="DV288" s="40" t="s">
        <v>967</v>
      </c>
      <c r="DW288" s="44">
        <v>0</v>
      </c>
      <c r="DX288" s="44">
        <v>0</v>
      </c>
      <c r="DY288" s="44">
        <v>11</v>
      </c>
      <c r="DZ288" s="44">
        <v>1998</v>
      </c>
      <c r="EB288" s="40" t="s">
        <v>756</v>
      </c>
      <c r="EC288" s="40" t="s">
        <v>734</v>
      </c>
      <c r="ED288" s="44"/>
      <c r="EE288" s="44">
        <v>14</v>
      </c>
      <c r="EF288" s="44">
        <v>16</v>
      </c>
      <c r="EG288" s="44">
        <v>2018</v>
      </c>
      <c r="EU288" s="40" t="s">
        <v>491</v>
      </c>
      <c r="EV288" s="40" t="s">
        <v>473</v>
      </c>
      <c r="EW288" s="44">
        <v>0</v>
      </c>
      <c r="EX288" s="44">
        <v>0.33333333333333331</v>
      </c>
      <c r="EY288" s="44">
        <v>12</v>
      </c>
      <c r="EZ288" s="44">
        <v>2010</v>
      </c>
      <c r="FB288" s="40" t="s">
        <v>496</v>
      </c>
      <c r="FC288" s="40" t="s">
        <v>473</v>
      </c>
      <c r="FD288" s="44"/>
      <c r="FE288" s="44">
        <v>2</v>
      </c>
      <c r="FF288" s="44">
        <v>12</v>
      </c>
      <c r="FG288" s="44">
        <v>2009</v>
      </c>
      <c r="FU288" s="274" t="s">
        <v>497</v>
      </c>
      <c r="FV288" s="274" t="s">
        <v>475</v>
      </c>
      <c r="FW288" s="294" t="e">
        <v>#DIV/0!</v>
      </c>
      <c r="FX288" s="281">
        <v>0</v>
      </c>
      <c r="FY288" s="281">
        <v>0</v>
      </c>
      <c r="FZ288" s="281">
        <v>12</v>
      </c>
      <c r="GA288" s="281">
        <v>2009</v>
      </c>
      <c r="GB288" s="281"/>
      <c r="GC288" s="282"/>
      <c r="IR288" s="40" t="s">
        <v>434</v>
      </c>
      <c r="IS288" s="40" t="s">
        <v>422</v>
      </c>
      <c r="IT288" s="44">
        <v>0</v>
      </c>
      <c r="IU288" s="44">
        <v>0</v>
      </c>
      <c r="IV288" s="44">
        <v>0</v>
      </c>
      <c r="IW288" s="44">
        <v>27</v>
      </c>
      <c r="IX288" s="44">
        <v>2006</v>
      </c>
      <c r="IY288" s="44">
        <v>0</v>
      </c>
      <c r="IZ288" s="44">
        <v>0</v>
      </c>
      <c r="JL288" s="40" t="s">
        <v>1343</v>
      </c>
      <c r="JM288" s="40" t="s">
        <v>1293</v>
      </c>
      <c r="JN288" s="44">
        <v>0.54545454545454541</v>
      </c>
      <c r="JO288" s="44">
        <v>0.92307692307692313</v>
      </c>
      <c r="JP288" s="44">
        <v>1.6923076923076923</v>
      </c>
      <c r="JQ288" s="44">
        <v>2023</v>
      </c>
      <c r="JR288" s="44">
        <v>26</v>
      </c>
      <c r="JS288" s="44">
        <v>24</v>
      </c>
      <c r="JT288" s="44">
        <v>44</v>
      </c>
    </row>
    <row r="289" spans="1:280" ht="15">
      <c r="A289" s="74" t="s">
        <v>1140</v>
      </c>
      <c r="B289" s="74">
        <v>1992</v>
      </c>
      <c r="C289" s="74">
        <v>1992</v>
      </c>
      <c r="D289" s="89" t="str">
        <f t="shared" si="72"/>
        <v>Doug Hockett, 1992</v>
      </c>
      <c r="E289" s="89" t="str">
        <f t="shared" si="73"/>
        <v>Doug Hockett, 1992-1992</v>
      </c>
      <c r="F289" s="74">
        <v>21</v>
      </c>
      <c r="G289" s="74">
        <v>18</v>
      </c>
      <c r="H289" s="74">
        <v>64</v>
      </c>
      <c r="I289" s="75">
        <f t="shared" si="60"/>
        <v>0.28125</v>
      </c>
      <c r="J289" s="74">
        <v>22</v>
      </c>
      <c r="K289" s="74">
        <v>70</v>
      </c>
      <c r="L289" s="75">
        <f t="shared" si="61"/>
        <v>0.31428571428571428</v>
      </c>
      <c r="M289" s="74">
        <v>37</v>
      </c>
      <c r="N289" s="74">
        <v>51</v>
      </c>
      <c r="O289" s="75">
        <f t="shared" si="62"/>
        <v>0.72549019607843135</v>
      </c>
      <c r="P289" s="74">
        <v>135</v>
      </c>
      <c r="Q289" s="74">
        <v>13</v>
      </c>
      <c r="R289" s="74">
        <v>38</v>
      </c>
      <c r="S289" s="74">
        <v>51</v>
      </c>
      <c r="T289" s="74">
        <v>103</v>
      </c>
      <c r="U289" s="74">
        <v>32</v>
      </c>
      <c r="V289" s="74"/>
      <c r="W289" s="74">
        <v>51</v>
      </c>
      <c r="X289" s="74"/>
      <c r="Y289" s="76">
        <f t="shared" si="63"/>
        <v>6.4285714285714288</v>
      </c>
      <c r="Z289" s="76">
        <f t="shared" si="64"/>
        <v>0.61904761904761907</v>
      </c>
      <c r="AA289" s="76">
        <f t="shared" si="65"/>
        <v>1.8095238095238095</v>
      </c>
      <c r="AB289" s="76">
        <f t="shared" si="66"/>
        <v>2.4285714285714284</v>
      </c>
      <c r="AC289" s="76">
        <f t="shared" si="67"/>
        <v>4.9047619047619051</v>
      </c>
      <c r="AD289" s="76">
        <f t="shared" si="68"/>
        <v>1.5238095238095237</v>
      </c>
      <c r="AE289" s="76">
        <f t="shared" si="69"/>
        <v>0</v>
      </c>
      <c r="AF289" s="76">
        <f t="shared" si="70"/>
        <v>2.4285714285714284</v>
      </c>
      <c r="AG289" s="76">
        <f t="shared" si="71"/>
        <v>0</v>
      </c>
      <c r="AH289" s="69">
        <f t="shared" si="74"/>
        <v>3.0476190476190474</v>
      </c>
      <c r="AI289" s="69">
        <f t="shared" si="75"/>
        <v>2.4285714285714284</v>
      </c>
      <c r="AJ289" s="70">
        <f t="shared" si="76"/>
        <v>0.29850746268656714</v>
      </c>
      <c r="AK289" s="69">
        <f t="shared" si="77"/>
        <v>6.3809523809523814</v>
      </c>
      <c r="AM289" s="40" t="s">
        <v>435</v>
      </c>
      <c r="AN289" s="40" t="s">
        <v>423</v>
      </c>
      <c r="AO289" s="61">
        <v>0</v>
      </c>
      <c r="AP289" s="62">
        <v>0</v>
      </c>
      <c r="AQ289" s="62" t="e">
        <v>#DIV/0!</v>
      </c>
      <c r="AR289" s="44">
        <v>27</v>
      </c>
      <c r="AS289" s="44">
        <v>2006</v>
      </c>
      <c r="AU289" s="40" t="s">
        <v>455</v>
      </c>
      <c r="AV289" s="40" t="s">
        <v>456</v>
      </c>
      <c r="AW289" s="44"/>
      <c r="AX289" s="44">
        <v>0</v>
      </c>
      <c r="AY289" s="44" t="e">
        <v>#DIV/0!</v>
      </c>
      <c r="AZ289" s="44">
        <v>27</v>
      </c>
      <c r="BA289" s="44">
        <v>2006</v>
      </c>
      <c r="BP289" s="40" t="s">
        <v>444</v>
      </c>
      <c r="BQ289" s="40" t="s">
        <v>439</v>
      </c>
      <c r="BR289" s="44">
        <v>0</v>
      </c>
      <c r="BS289" s="44">
        <v>0</v>
      </c>
      <c r="BT289" s="44">
        <v>0</v>
      </c>
      <c r="BU289" s="44">
        <v>27</v>
      </c>
      <c r="BV289" s="44">
        <v>2006</v>
      </c>
      <c r="BX289" s="40" t="s">
        <v>920</v>
      </c>
      <c r="BY289" s="40" t="s">
        <v>921</v>
      </c>
      <c r="BZ289" s="44"/>
      <c r="CA289" s="44">
        <v>27</v>
      </c>
      <c r="CB289" s="44"/>
      <c r="CC289" s="44">
        <v>19</v>
      </c>
      <c r="CD289" s="44">
        <v>1999</v>
      </c>
      <c r="CU289" s="40" t="s">
        <v>1197</v>
      </c>
      <c r="CV289" s="40" t="s">
        <v>1153</v>
      </c>
      <c r="CW289" s="44">
        <v>0</v>
      </c>
      <c r="CX289" s="44">
        <v>0</v>
      </c>
      <c r="CY289" s="44">
        <v>18</v>
      </c>
      <c r="CZ289" s="44">
        <v>1990</v>
      </c>
      <c r="DB289" s="40" t="s">
        <v>929</v>
      </c>
      <c r="DC289" s="40" t="s">
        <v>279</v>
      </c>
      <c r="DD289" s="44"/>
      <c r="DE289" s="44">
        <v>2</v>
      </c>
      <c r="DF289" s="44">
        <v>30</v>
      </c>
      <c r="DG289" s="44">
        <v>2012</v>
      </c>
      <c r="DU289" s="40" t="s">
        <v>444</v>
      </c>
      <c r="DV289" s="40" t="s">
        <v>439</v>
      </c>
      <c r="DW289" s="44">
        <v>0</v>
      </c>
      <c r="DX289" s="44">
        <v>0</v>
      </c>
      <c r="DY289" s="44">
        <v>27</v>
      </c>
      <c r="DZ289" s="44">
        <v>2006</v>
      </c>
      <c r="EB289" s="40" t="s">
        <v>932</v>
      </c>
      <c r="EC289" s="40" t="s">
        <v>325</v>
      </c>
      <c r="ED289" s="44"/>
      <c r="EE289" s="44">
        <v>5</v>
      </c>
      <c r="EF289" s="44">
        <v>30</v>
      </c>
      <c r="EG289" s="44">
        <v>2012</v>
      </c>
      <c r="EU289" s="40" t="s">
        <v>1068</v>
      </c>
      <c r="EV289" s="40" t="s">
        <v>998</v>
      </c>
      <c r="EW289" s="44">
        <v>0</v>
      </c>
      <c r="EX289" s="44">
        <v>0</v>
      </c>
      <c r="EY289" s="44">
        <v>13</v>
      </c>
      <c r="EZ289" s="44">
        <v>1995</v>
      </c>
      <c r="FB289" s="40" t="s">
        <v>1057</v>
      </c>
      <c r="FC289" s="40" t="s">
        <v>1029</v>
      </c>
      <c r="FD289" s="44"/>
      <c r="FE289" s="44"/>
      <c r="FF289" s="44">
        <v>22</v>
      </c>
      <c r="FG289" s="44">
        <v>1995</v>
      </c>
      <c r="FU289" s="274" t="s">
        <v>535</v>
      </c>
      <c r="FV289" s="274" t="s">
        <v>536</v>
      </c>
      <c r="FW289" s="294" t="e">
        <v>#DIV/0!</v>
      </c>
      <c r="FX289" s="281">
        <v>0</v>
      </c>
      <c r="FY289" s="281">
        <v>0</v>
      </c>
      <c r="FZ289" s="281">
        <v>13</v>
      </c>
      <c r="GA289" s="281">
        <v>2017</v>
      </c>
      <c r="GB289" s="281"/>
      <c r="GC289" s="282"/>
      <c r="IR289" s="40" t="s">
        <v>288</v>
      </c>
      <c r="IS289" s="40" t="s">
        <v>900</v>
      </c>
      <c r="IT289" s="44">
        <v>0</v>
      </c>
      <c r="IU289" s="44">
        <v>0</v>
      </c>
      <c r="IV289" s="44">
        <v>0.3</v>
      </c>
      <c r="IW289" s="44">
        <v>10</v>
      </c>
      <c r="IX289" s="44">
        <v>2015</v>
      </c>
      <c r="IY289" s="44">
        <v>0</v>
      </c>
      <c r="IZ289" s="44">
        <v>3</v>
      </c>
      <c r="JL289" s="40" t="s">
        <v>1354</v>
      </c>
      <c r="JM289" s="40" t="s">
        <v>1355</v>
      </c>
      <c r="JN289" s="44">
        <v>0.5</v>
      </c>
      <c r="JO289" s="44">
        <v>7.6923076923076927E-2</v>
      </c>
      <c r="JP289" s="44">
        <v>0.15384615384615385</v>
      </c>
      <c r="JQ289" s="44">
        <v>2023</v>
      </c>
      <c r="JR289" s="44">
        <v>13</v>
      </c>
      <c r="JS289" s="44">
        <v>1</v>
      </c>
      <c r="JT289" s="44">
        <v>2</v>
      </c>
    </row>
    <row r="290" spans="1:280" ht="15">
      <c r="A290" s="74" t="s">
        <v>1141</v>
      </c>
      <c r="B290" s="74">
        <v>1992</v>
      </c>
      <c r="C290" s="74">
        <v>1992</v>
      </c>
      <c r="D290" s="89" t="str">
        <f t="shared" si="72"/>
        <v>Brad Locke, 1992</v>
      </c>
      <c r="E290" s="89" t="str">
        <f t="shared" si="73"/>
        <v>Brad Locke, 1992-1992</v>
      </c>
      <c r="F290" s="74">
        <v>21</v>
      </c>
      <c r="G290" s="74">
        <v>14</v>
      </c>
      <c r="H290" s="74">
        <v>76</v>
      </c>
      <c r="I290" s="75">
        <f t="shared" si="60"/>
        <v>0.18421052631578946</v>
      </c>
      <c r="J290" s="74">
        <v>86</v>
      </c>
      <c r="K290" s="74">
        <v>202</v>
      </c>
      <c r="L290" s="75">
        <f t="shared" si="61"/>
        <v>0.42574257425742573</v>
      </c>
      <c r="M290" s="74">
        <v>45</v>
      </c>
      <c r="N290" s="74">
        <v>63</v>
      </c>
      <c r="O290" s="75">
        <f t="shared" si="62"/>
        <v>0.7142857142857143</v>
      </c>
      <c r="P290" s="74">
        <v>259</v>
      </c>
      <c r="Q290" s="74">
        <v>45</v>
      </c>
      <c r="R290" s="74">
        <v>37</v>
      </c>
      <c r="S290" s="74">
        <v>82</v>
      </c>
      <c r="T290" s="74">
        <v>62</v>
      </c>
      <c r="U290" s="74">
        <v>48</v>
      </c>
      <c r="V290" s="74"/>
      <c r="W290" s="74">
        <v>48</v>
      </c>
      <c r="X290" s="74"/>
      <c r="Y290" s="76">
        <f t="shared" si="63"/>
        <v>12.333333333333334</v>
      </c>
      <c r="Z290" s="76">
        <f t="shared" si="64"/>
        <v>2.1428571428571428</v>
      </c>
      <c r="AA290" s="76">
        <f t="shared" si="65"/>
        <v>1.7619047619047619</v>
      </c>
      <c r="AB290" s="76">
        <f t="shared" si="66"/>
        <v>3.9047619047619047</v>
      </c>
      <c r="AC290" s="76">
        <f t="shared" si="67"/>
        <v>2.9523809523809526</v>
      </c>
      <c r="AD290" s="76">
        <f t="shared" si="68"/>
        <v>2.2857142857142856</v>
      </c>
      <c r="AE290" s="76">
        <f t="shared" si="69"/>
        <v>0</v>
      </c>
      <c r="AF290" s="76">
        <f t="shared" si="70"/>
        <v>2.2857142857142856</v>
      </c>
      <c r="AG290" s="76">
        <f t="shared" si="71"/>
        <v>0</v>
      </c>
      <c r="AH290" s="69">
        <f t="shared" si="74"/>
        <v>3.6190476190476191</v>
      </c>
      <c r="AI290" s="69">
        <f t="shared" si="75"/>
        <v>3</v>
      </c>
      <c r="AJ290" s="70">
        <f t="shared" si="76"/>
        <v>0.35971223021582732</v>
      </c>
      <c r="AK290" s="69">
        <f t="shared" si="77"/>
        <v>13.238095238095237</v>
      </c>
      <c r="AM290" s="40" t="s">
        <v>453</v>
      </c>
      <c r="AN290" s="40" t="s">
        <v>454</v>
      </c>
      <c r="AO290" s="61">
        <v>0</v>
      </c>
      <c r="AP290" s="62">
        <v>0</v>
      </c>
      <c r="AQ290" s="62" t="e">
        <v>#DIV/0!</v>
      </c>
      <c r="AR290" s="44">
        <v>27</v>
      </c>
      <c r="AS290" s="44">
        <v>2006</v>
      </c>
      <c r="AU290" s="40" t="s">
        <v>1199</v>
      </c>
      <c r="AV290" s="40" t="s">
        <v>1179</v>
      </c>
      <c r="AW290" s="44"/>
      <c r="AX290" s="44">
        <v>0</v>
      </c>
      <c r="AY290" s="44" t="e">
        <v>#DIV/0!</v>
      </c>
      <c r="AZ290" s="44">
        <v>18</v>
      </c>
      <c r="BA290" s="44">
        <v>1990</v>
      </c>
      <c r="BP290" s="40" t="s">
        <v>1195</v>
      </c>
      <c r="BQ290" s="40" t="s">
        <v>1154</v>
      </c>
      <c r="BR290" s="44">
        <v>0</v>
      </c>
      <c r="BS290" s="44">
        <v>0</v>
      </c>
      <c r="BT290" s="44">
        <v>0</v>
      </c>
      <c r="BU290" s="44">
        <v>18</v>
      </c>
      <c r="BV290" s="44">
        <v>1990</v>
      </c>
      <c r="BX290" s="40" t="s">
        <v>1192</v>
      </c>
      <c r="BY290" s="40" t="s">
        <v>1180</v>
      </c>
      <c r="BZ290" s="44"/>
      <c r="CA290" s="44"/>
      <c r="CB290" s="44"/>
      <c r="CC290" s="44">
        <v>18</v>
      </c>
      <c r="CD290" s="44">
        <v>1990</v>
      </c>
      <c r="CU290" s="40" t="s">
        <v>490</v>
      </c>
      <c r="CV290" s="40" t="s">
        <v>467</v>
      </c>
      <c r="CW290" s="44">
        <v>0</v>
      </c>
      <c r="CX290" s="44">
        <v>0.27272727272727271</v>
      </c>
      <c r="CY290" s="44">
        <v>11</v>
      </c>
      <c r="CZ290" s="44">
        <v>2008</v>
      </c>
      <c r="DB290" s="40" t="s">
        <v>435</v>
      </c>
      <c r="DC290" s="40" t="s">
        <v>423</v>
      </c>
      <c r="DD290" s="44"/>
      <c r="DE290" s="44"/>
      <c r="DF290" s="44">
        <v>27</v>
      </c>
      <c r="DG290" s="44">
        <v>2006</v>
      </c>
      <c r="DU290" s="40" t="s">
        <v>453</v>
      </c>
      <c r="DV290" s="40" t="s">
        <v>454</v>
      </c>
      <c r="DW290" s="44">
        <v>0</v>
      </c>
      <c r="DX290" s="44">
        <v>0</v>
      </c>
      <c r="DY290" s="44">
        <v>27</v>
      </c>
      <c r="DZ290" s="44">
        <v>2006</v>
      </c>
      <c r="EB290" s="40" t="s">
        <v>435</v>
      </c>
      <c r="EC290" s="40" t="s">
        <v>423</v>
      </c>
      <c r="ED290" s="44"/>
      <c r="EE290" s="44"/>
      <c r="EF290" s="44">
        <v>27</v>
      </c>
      <c r="EG290" s="44">
        <v>2006</v>
      </c>
      <c r="EU290" s="40" t="s">
        <v>479</v>
      </c>
      <c r="EV290" s="40" t="s">
        <v>469</v>
      </c>
      <c r="EW290" s="44">
        <v>0</v>
      </c>
      <c r="EX290" s="44">
        <v>1.6875</v>
      </c>
      <c r="EY290" s="44">
        <v>16</v>
      </c>
      <c r="EZ290" s="44">
        <v>2010</v>
      </c>
      <c r="FB290" s="40" t="s">
        <v>493</v>
      </c>
      <c r="FC290" s="40" t="s">
        <v>467</v>
      </c>
      <c r="FD290" s="44"/>
      <c r="FE290" s="44">
        <v>19</v>
      </c>
      <c r="FF290" s="44">
        <v>21</v>
      </c>
      <c r="FG290" s="44">
        <v>2009</v>
      </c>
      <c r="FU290" s="274" t="s">
        <v>443</v>
      </c>
      <c r="FV290" s="274" t="s">
        <v>439</v>
      </c>
      <c r="FW290" s="294" t="e">
        <v>#DIV/0!</v>
      </c>
      <c r="FX290" s="281">
        <v>0</v>
      </c>
      <c r="FY290" s="281">
        <v>0</v>
      </c>
      <c r="FZ290" s="281">
        <v>24</v>
      </c>
      <c r="GA290" s="281">
        <v>2007</v>
      </c>
      <c r="GB290" s="281"/>
      <c r="GC290" s="282"/>
      <c r="IR290" s="40" t="s">
        <v>435</v>
      </c>
      <c r="IS290" s="40" t="s">
        <v>423</v>
      </c>
      <c r="IT290" s="44">
        <v>0</v>
      </c>
      <c r="IU290" s="44">
        <v>0</v>
      </c>
      <c r="IV290" s="44">
        <v>0</v>
      </c>
      <c r="IW290" s="44">
        <v>27</v>
      </c>
      <c r="IX290" s="44">
        <v>2006</v>
      </c>
      <c r="IY290" s="44">
        <v>0</v>
      </c>
      <c r="IZ290" s="44">
        <v>0</v>
      </c>
      <c r="JL290" s="40" t="s">
        <v>1341</v>
      </c>
      <c r="JM290" s="40" t="s">
        <v>1262</v>
      </c>
      <c r="JN290" s="44">
        <v>0.67346938775510201</v>
      </c>
      <c r="JO290" s="44">
        <v>2.5384615384615383</v>
      </c>
      <c r="JP290" s="44">
        <v>3.7692307692307692</v>
      </c>
      <c r="JQ290" s="44">
        <v>2023</v>
      </c>
      <c r="JR290" s="44">
        <v>26</v>
      </c>
      <c r="JS290" s="44">
        <v>66</v>
      </c>
      <c r="JT290" s="44">
        <v>98</v>
      </c>
    </row>
    <row r="291" spans="1:280" ht="15">
      <c r="A291" s="74" t="s">
        <v>1142</v>
      </c>
      <c r="B291" s="74">
        <v>1992</v>
      </c>
      <c r="C291" s="74">
        <v>1992</v>
      </c>
      <c r="D291" s="89" t="str">
        <f t="shared" si="72"/>
        <v>Clay Bartels, 1992</v>
      </c>
      <c r="E291" s="89" t="str">
        <f t="shared" si="73"/>
        <v>Clay Bartels, 1992-1992</v>
      </c>
      <c r="F291" s="74">
        <v>21</v>
      </c>
      <c r="G291" s="74">
        <v>2</v>
      </c>
      <c r="H291" s="74">
        <v>4</v>
      </c>
      <c r="I291" s="75">
        <f t="shared" si="60"/>
        <v>0.5</v>
      </c>
      <c r="J291" s="74">
        <v>15</v>
      </c>
      <c r="K291" s="74">
        <v>31</v>
      </c>
      <c r="L291" s="75">
        <f t="shared" si="61"/>
        <v>0.4838709677419355</v>
      </c>
      <c r="M291" s="74">
        <v>3</v>
      </c>
      <c r="N291" s="74">
        <v>7</v>
      </c>
      <c r="O291" s="75">
        <f t="shared" si="62"/>
        <v>0.42857142857142855</v>
      </c>
      <c r="P291" s="74">
        <v>39</v>
      </c>
      <c r="Q291" s="74">
        <v>14</v>
      </c>
      <c r="R291" s="74">
        <v>25</v>
      </c>
      <c r="S291" s="74">
        <v>39</v>
      </c>
      <c r="T291" s="74">
        <v>44</v>
      </c>
      <c r="U291" s="74">
        <v>19</v>
      </c>
      <c r="V291" s="74"/>
      <c r="W291" s="74">
        <v>18</v>
      </c>
      <c r="X291" s="74"/>
      <c r="Y291" s="76">
        <f t="shared" si="63"/>
        <v>1.8571428571428572</v>
      </c>
      <c r="Z291" s="76">
        <f t="shared" si="64"/>
        <v>0.66666666666666663</v>
      </c>
      <c r="AA291" s="76">
        <f t="shared" si="65"/>
        <v>1.1904761904761905</v>
      </c>
      <c r="AB291" s="76">
        <f t="shared" si="66"/>
        <v>1.8571428571428572</v>
      </c>
      <c r="AC291" s="76">
        <f t="shared" si="67"/>
        <v>2.0952380952380953</v>
      </c>
      <c r="AD291" s="76">
        <f t="shared" si="68"/>
        <v>0.90476190476190477</v>
      </c>
      <c r="AE291" s="76">
        <f t="shared" si="69"/>
        <v>0</v>
      </c>
      <c r="AF291" s="76">
        <f t="shared" si="70"/>
        <v>0.8571428571428571</v>
      </c>
      <c r="AG291" s="76">
        <f t="shared" si="71"/>
        <v>0</v>
      </c>
      <c r="AH291" s="69">
        <f t="shared" si="74"/>
        <v>0.19047619047619047</v>
      </c>
      <c r="AI291" s="69">
        <f t="shared" si="75"/>
        <v>0.33333333333333331</v>
      </c>
      <c r="AJ291" s="70">
        <f t="shared" si="76"/>
        <v>0.48571428571428571</v>
      </c>
      <c r="AK291" s="69">
        <f t="shared" si="77"/>
        <v>1.6666666666666667</v>
      </c>
      <c r="AM291" s="40" t="s">
        <v>489</v>
      </c>
      <c r="AN291" s="40" t="s">
        <v>470</v>
      </c>
      <c r="AO291" s="61">
        <v>0</v>
      </c>
      <c r="AP291" s="62">
        <v>0</v>
      </c>
      <c r="AQ291" s="62" t="e">
        <v>#DIV/0!</v>
      </c>
      <c r="AR291" s="44">
        <v>10</v>
      </c>
      <c r="AS291" s="44">
        <v>2007</v>
      </c>
      <c r="AU291" s="40" t="s">
        <v>542</v>
      </c>
      <c r="AV291" s="40" t="s">
        <v>543</v>
      </c>
      <c r="AW291" s="44"/>
      <c r="AX291" s="44">
        <v>0</v>
      </c>
      <c r="AY291" s="44" t="e">
        <v>#DIV/0!</v>
      </c>
      <c r="AZ291" s="44">
        <v>10</v>
      </c>
      <c r="BA291" s="44">
        <v>2017</v>
      </c>
      <c r="BP291" s="40" t="s">
        <v>1200</v>
      </c>
      <c r="BQ291" s="40" t="s">
        <v>1156</v>
      </c>
      <c r="BR291" s="44">
        <v>0</v>
      </c>
      <c r="BS291" s="44">
        <v>0</v>
      </c>
      <c r="BT291" s="44">
        <v>0</v>
      </c>
      <c r="BU291" s="44">
        <v>18</v>
      </c>
      <c r="BV291" s="44">
        <v>1990</v>
      </c>
      <c r="BX291" s="40" t="s">
        <v>936</v>
      </c>
      <c r="BY291" s="40" t="s">
        <v>937</v>
      </c>
      <c r="BZ291" s="44"/>
      <c r="CA291" s="44">
        <v>19</v>
      </c>
      <c r="CB291" s="44"/>
      <c r="CC291" s="44">
        <v>19</v>
      </c>
      <c r="CD291" s="44">
        <v>1999</v>
      </c>
      <c r="CU291" s="40" t="s">
        <v>935</v>
      </c>
      <c r="CV291" s="40" t="s">
        <v>330</v>
      </c>
      <c r="CW291" s="44">
        <v>0</v>
      </c>
      <c r="CX291" s="44">
        <v>0.16666666666666666</v>
      </c>
      <c r="CY291" s="44">
        <v>30</v>
      </c>
      <c r="CZ291" s="44">
        <v>2012</v>
      </c>
      <c r="DB291" s="40" t="s">
        <v>1197</v>
      </c>
      <c r="DC291" s="40" t="s">
        <v>1153</v>
      </c>
      <c r="DD291" s="44"/>
      <c r="DE291" s="44"/>
      <c r="DF291" s="44">
        <v>18</v>
      </c>
      <c r="DG291" s="44">
        <v>1990</v>
      </c>
      <c r="DU291" s="40" t="s">
        <v>931</v>
      </c>
      <c r="DV291" s="40" t="s">
        <v>333</v>
      </c>
      <c r="DW291" s="44">
        <v>0</v>
      </c>
      <c r="DX291" s="44">
        <v>0.1</v>
      </c>
      <c r="DY291" s="44">
        <v>30</v>
      </c>
      <c r="DZ291" s="44">
        <v>2012</v>
      </c>
      <c r="EB291" s="40" t="s">
        <v>497</v>
      </c>
      <c r="EC291" s="40" t="s">
        <v>475</v>
      </c>
      <c r="ED291" s="44"/>
      <c r="EE291" s="44">
        <v>3</v>
      </c>
      <c r="EF291" s="44">
        <v>12</v>
      </c>
      <c r="EG291" s="44">
        <v>2009</v>
      </c>
      <c r="EU291" s="40" t="s">
        <v>1069</v>
      </c>
      <c r="EV291" s="40" t="s">
        <v>1001</v>
      </c>
      <c r="EW291" s="44">
        <v>0</v>
      </c>
      <c r="EX291" s="44">
        <v>0</v>
      </c>
      <c r="EY291" s="44">
        <v>10</v>
      </c>
      <c r="EZ291" s="44">
        <v>1995</v>
      </c>
      <c r="FB291" s="40" t="s">
        <v>1061</v>
      </c>
      <c r="FC291" s="40" t="s">
        <v>1003</v>
      </c>
      <c r="FD291" s="44"/>
      <c r="FE291" s="44"/>
      <c r="FF291" s="44">
        <v>21</v>
      </c>
      <c r="FG291" s="44">
        <v>1995</v>
      </c>
      <c r="FU291" s="274" t="s">
        <v>484</v>
      </c>
      <c r="FV291" s="274" t="s">
        <v>466</v>
      </c>
      <c r="FW291" s="294" t="e">
        <v>#DIV/0!</v>
      </c>
      <c r="FX291" s="281">
        <v>0</v>
      </c>
      <c r="FY291" s="281">
        <v>0</v>
      </c>
      <c r="FZ291" s="281">
        <v>17</v>
      </c>
      <c r="GA291" s="281">
        <v>2011</v>
      </c>
      <c r="GB291" s="281"/>
      <c r="GC291" s="282"/>
      <c r="IR291" s="40" t="s">
        <v>1197</v>
      </c>
      <c r="IS291" s="40" t="s">
        <v>1153</v>
      </c>
      <c r="IT291" s="44">
        <v>0</v>
      </c>
      <c r="IU291" s="44">
        <v>0</v>
      </c>
      <c r="IV291" s="44">
        <v>0</v>
      </c>
      <c r="IW291" s="44">
        <v>18</v>
      </c>
      <c r="IX291" s="44">
        <v>1990</v>
      </c>
      <c r="IY291" s="44">
        <v>0</v>
      </c>
      <c r="IZ291" s="44">
        <v>0</v>
      </c>
      <c r="JL291" s="40" t="s">
        <v>1345</v>
      </c>
      <c r="JM291" s="40" t="s">
        <v>1268</v>
      </c>
      <c r="JN291" s="44">
        <v>0.36</v>
      </c>
      <c r="JO291" s="44">
        <v>0.34615384615384615</v>
      </c>
      <c r="JP291" s="44">
        <v>0.96153846153846156</v>
      </c>
      <c r="JQ291" s="44">
        <v>2023</v>
      </c>
      <c r="JR291" s="44">
        <v>26</v>
      </c>
      <c r="JS291" s="44">
        <v>9</v>
      </c>
      <c r="JT291" s="44">
        <v>25</v>
      </c>
    </row>
    <row r="292" spans="1:280" ht="15">
      <c r="A292" s="74" t="s">
        <v>1144</v>
      </c>
      <c r="B292" s="74">
        <v>1992</v>
      </c>
      <c r="C292" s="74">
        <v>1994</v>
      </c>
      <c r="D292" s="89" t="str">
        <f t="shared" si="72"/>
        <v>Shane Evans, 1994</v>
      </c>
      <c r="E292" s="89" t="str">
        <f t="shared" si="73"/>
        <v>Shane Evans, 1994-1992</v>
      </c>
      <c r="F292" s="74">
        <v>21</v>
      </c>
      <c r="G292" s="74">
        <v>9</v>
      </c>
      <c r="H292" s="74">
        <v>30</v>
      </c>
      <c r="I292" s="75">
        <f t="shared" si="60"/>
        <v>0.3</v>
      </c>
      <c r="J292" s="74">
        <v>12</v>
      </c>
      <c r="K292" s="74">
        <v>22</v>
      </c>
      <c r="L292" s="75">
        <f t="shared" si="61"/>
        <v>0.54545454545454541</v>
      </c>
      <c r="M292" s="74">
        <v>13</v>
      </c>
      <c r="N292" s="74">
        <v>24</v>
      </c>
      <c r="O292" s="75">
        <f t="shared" si="62"/>
        <v>0.54166666666666663</v>
      </c>
      <c r="P292" s="74">
        <v>64</v>
      </c>
      <c r="Q292" s="74">
        <v>3</v>
      </c>
      <c r="R292" s="74">
        <v>17</v>
      </c>
      <c r="S292" s="74">
        <v>20</v>
      </c>
      <c r="T292" s="74">
        <v>47</v>
      </c>
      <c r="U292" s="74">
        <v>11</v>
      </c>
      <c r="V292" s="74"/>
      <c r="W292" s="74">
        <v>31</v>
      </c>
      <c r="X292" s="74"/>
      <c r="Y292" s="76">
        <f t="shared" si="63"/>
        <v>3.0476190476190474</v>
      </c>
      <c r="Z292" s="76">
        <f t="shared" si="64"/>
        <v>0.14285714285714285</v>
      </c>
      <c r="AA292" s="76">
        <f t="shared" si="65"/>
        <v>0.80952380952380953</v>
      </c>
      <c r="AB292" s="76">
        <f t="shared" si="66"/>
        <v>0.95238095238095233</v>
      </c>
      <c r="AC292" s="76">
        <f t="shared" si="67"/>
        <v>2.2380952380952381</v>
      </c>
      <c r="AD292" s="76">
        <f t="shared" si="68"/>
        <v>0.52380952380952384</v>
      </c>
      <c r="AE292" s="76">
        <f t="shared" si="69"/>
        <v>0</v>
      </c>
      <c r="AF292" s="76">
        <f t="shared" si="70"/>
        <v>1.4761904761904763</v>
      </c>
      <c r="AG292" s="76">
        <f t="shared" si="71"/>
        <v>0</v>
      </c>
      <c r="AH292" s="69">
        <f t="shared" si="74"/>
        <v>1.4285714285714286</v>
      </c>
      <c r="AI292" s="69">
        <f t="shared" si="75"/>
        <v>1.1428571428571428</v>
      </c>
      <c r="AJ292" s="70">
        <f t="shared" si="76"/>
        <v>0.40384615384615385</v>
      </c>
      <c r="AK292" s="69">
        <f t="shared" si="77"/>
        <v>2.4761904761904763</v>
      </c>
      <c r="AM292" s="40" t="s">
        <v>542</v>
      </c>
      <c r="AN292" s="40" t="s">
        <v>543</v>
      </c>
      <c r="AO292" s="61">
        <v>0</v>
      </c>
      <c r="AP292" s="62">
        <v>0</v>
      </c>
      <c r="AQ292" s="62" t="e">
        <v>#DIV/0!</v>
      </c>
      <c r="AR292" s="44">
        <v>10</v>
      </c>
      <c r="AS292" s="44">
        <v>2017</v>
      </c>
      <c r="AU292" s="40" t="s">
        <v>444</v>
      </c>
      <c r="AV292" s="40" t="s">
        <v>439</v>
      </c>
      <c r="AW292" s="44"/>
      <c r="AX292" s="44">
        <v>0</v>
      </c>
      <c r="AY292" s="44" t="e">
        <v>#DIV/0!</v>
      </c>
      <c r="AZ292" s="44">
        <v>27</v>
      </c>
      <c r="BA292" s="44">
        <v>2006</v>
      </c>
      <c r="BP292" s="40" t="s">
        <v>1193</v>
      </c>
      <c r="BQ292" s="40" t="s">
        <v>1182</v>
      </c>
      <c r="BR292" s="44">
        <v>0</v>
      </c>
      <c r="BS292" s="44">
        <v>0</v>
      </c>
      <c r="BT292" s="44">
        <v>0</v>
      </c>
      <c r="BU292" s="44">
        <v>18</v>
      </c>
      <c r="BV292" s="44">
        <v>1990</v>
      </c>
      <c r="BX292" s="40" t="s">
        <v>933</v>
      </c>
      <c r="BY292" s="40" t="s">
        <v>687</v>
      </c>
      <c r="BZ292" s="44"/>
      <c r="CA292" s="44"/>
      <c r="CB292" s="44"/>
      <c r="CC292" s="44">
        <v>30</v>
      </c>
      <c r="CD292" s="44">
        <v>2012</v>
      </c>
      <c r="CU292" s="40" t="s">
        <v>1347</v>
      </c>
      <c r="CV292" s="40" t="s">
        <v>1348</v>
      </c>
      <c r="CW292" s="44">
        <v>0</v>
      </c>
      <c r="CX292" s="44">
        <v>5.5555555555555552E-2</v>
      </c>
      <c r="CY292" s="44">
        <v>18</v>
      </c>
      <c r="CZ292" s="44">
        <v>2023</v>
      </c>
      <c r="DB292" s="40" t="s">
        <v>1347</v>
      </c>
      <c r="DC292" s="40" t="s">
        <v>1348</v>
      </c>
      <c r="DD292" s="44"/>
      <c r="DE292" s="44">
        <v>1</v>
      </c>
      <c r="DF292" s="44">
        <v>18</v>
      </c>
      <c r="DG292" s="44">
        <v>2023</v>
      </c>
      <c r="DU292" s="40" t="s">
        <v>927</v>
      </c>
      <c r="DV292" s="40" t="s">
        <v>356</v>
      </c>
      <c r="DW292" s="44">
        <v>0</v>
      </c>
      <c r="DX292" s="44">
        <v>0</v>
      </c>
      <c r="DY292" s="44">
        <v>30</v>
      </c>
      <c r="DZ292" s="44">
        <v>2012</v>
      </c>
      <c r="EB292" s="40" t="s">
        <v>1197</v>
      </c>
      <c r="EC292" s="40" t="s">
        <v>1153</v>
      </c>
      <c r="ED292" s="44"/>
      <c r="EE292" s="44"/>
      <c r="EF292" s="44">
        <v>18</v>
      </c>
      <c r="EG292" s="44">
        <v>1990</v>
      </c>
      <c r="EU292" s="40" t="s">
        <v>1347</v>
      </c>
      <c r="EV292" s="40" t="s">
        <v>1348</v>
      </c>
      <c r="EW292" s="44">
        <v>0</v>
      </c>
      <c r="EX292" s="44">
        <v>0</v>
      </c>
      <c r="EY292" s="44">
        <v>18</v>
      </c>
      <c r="EZ292" s="44">
        <v>2023</v>
      </c>
      <c r="FB292" s="40" t="s">
        <v>1347</v>
      </c>
      <c r="FC292" s="40" t="s">
        <v>1348</v>
      </c>
      <c r="FD292" s="44"/>
      <c r="FE292" s="44"/>
      <c r="FF292" s="44">
        <v>18</v>
      </c>
      <c r="FG292" s="44">
        <v>2023</v>
      </c>
      <c r="FU292" s="274" t="s">
        <v>490</v>
      </c>
      <c r="FV292" s="274" t="s">
        <v>467</v>
      </c>
      <c r="FW292" s="294" t="e">
        <v>#DIV/0!</v>
      </c>
      <c r="FX292" s="281">
        <v>0</v>
      </c>
      <c r="FY292" s="281">
        <v>0</v>
      </c>
      <c r="FZ292" s="281">
        <v>11</v>
      </c>
      <c r="GA292" s="281">
        <v>2008</v>
      </c>
      <c r="GB292" s="281"/>
      <c r="GC292" s="282"/>
      <c r="IR292" s="40" t="s">
        <v>357</v>
      </c>
      <c r="IS292" s="40" t="s">
        <v>356</v>
      </c>
      <c r="IT292" s="44">
        <v>0</v>
      </c>
      <c r="IU292" s="44">
        <v>0</v>
      </c>
      <c r="IV292" s="44">
        <v>0.15384615384615385</v>
      </c>
      <c r="IW292" s="44">
        <v>13</v>
      </c>
      <c r="IX292" s="44">
        <v>2011</v>
      </c>
      <c r="IY292" s="44">
        <v>0</v>
      </c>
      <c r="IZ292" s="44">
        <v>2</v>
      </c>
      <c r="JL292" s="40" t="s">
        <v>1342</v>
      </c>
      <c r="JM292" s="40" t="s">
        <v>1266</v>
      </c>
      <c r="JN292" s="44">
        <v>0.54545454545454541</v>
      </c>
      <c r="JO292" s="44">
        <v>1.3846153846153846</v>
      </c>
      <c r="JP292" s="44">
        <v>2.5384615384615383</v>
      </c>
      <c r="JQ292" s="44">
        <v>2023</v>
      </c>
      <c r="JR292" s="44">
        <v>26</v>
      </c>
      <c r="JS292" s="44">
        <v>36</v>
      </c>
      <c r="JT292" s="44">
        <v>66</v>
      </c>
    </row>
    <row r="293" spans="1:280" ht="15">
      <c r="A293" s="74" t="s">
        <v>1143</v>
      </c>
      <c r="B293" s="74">
        <v>1992</v>
      </c>
      <c r="C293" s="74">
        <v>1994</v>
      </c>
      <c r="D293" s="89" t="str">
        <f t="shared" si="72"/>
        <v>Keith Strong, 1994</v>
      </c>
      <c r="E293" s="89" t="str">
        <f t="shared" si="73"/>
        <v>Keith Strong, 1994-1992</v>
      </c>
      <c r="F293" s="74">
        <v>18</v>
      </c>
      <c r="G293" s="74">
        <v>4</v>
      </c>
      <c r="H293" s="74">
        <v>22</v>
      </c>
      <c r="I293" s="75">
        <f t="shared" si="60"/>
        <v>0.18181818181818182</v>
      </c>
      <c r="J293" s="74">
        <v>11</v>
      </c>
      <c r="K293" s="74">
        <v>35</v>
      </c>
      <c r="L293" s="75">
        <f t="shared" si="61"/>
        <v>0.31428571428571428</v>
      </c>
      <c r="M293" s="74">
        <v>22</v>
      </c>
      <c r="N293" s="74">
        <v>34</v>
      </c>
      <c r="O293" s="75">
        <f t="shared" si="62"/>
        <v>0.6470588235294118</v>
      </c>
      <c r="P293" s="74">
        <v>56</v>
      </c>
      <c r="Q293" s="74">
        <v>23</v>
      </c>
      <c r="R293" s="74">
        <v>13</v>
      </c>
      <c r="S293" s="74">
        <v>36</v>
      </c>
      <c r="T293" s="74">
        <v>16</v>
      </c>
      <c r="U293" s="74">
        <v>9</v>
      </c>
      <c r="V293" s="74"/>
      <c r="W293" s="74">
        <v>20</v>
      </c>
      <c r="X293" s="74"/>
      <c r="Y293" s="76">
        <f t="shared" si="63"/>
        <v>3.1111111111111112</v>
      </c>
      <c r="Z293" s="76">
        <f t="shared" si="64"/>
        <v>1.2777777777777777</v>
      </c>
      <c r="AA293" s="76">
        <f t="shared" si="65"/>
        <v>0.72222222222222221</v>
      </c>
      <c r="AB293" s="76">
        <f t="shared" si="66"/>
        <v>2</v>
      </c>
      <c r="AC293" s="76">
        <f t="shared" si="67"/>
        <v>0.88888888888888884</v>
      </c>
      <c r="AD293" s="76">
        <f t="shared" si="68"/>
        <v>0.5</v>
      </c>
      <c r="AE293" s="76">
        <f t="shared" si="69"/>
        <v>0</v>
      </c>
      <c r="AF293" s="76">
        <f t="shared" si="70"/>
        <v>1.1111111111111112</v>
      </c>
      <c r="AG293" s="76">
        <f t="shared" si="71"/>
        <v>0</v>
      </c>
      <c r="AH293" s="69">
        <f t="shared" si="74"/>
        <v>1.2222222222222223</v>
      </c>
      <c r="AI293" s="69">
        <f t="shared" si="75"/>
        <v>1.8888888888888888</v>
      </c>
      <c r="AJ293" s="70">
        <f t="shared" si="76"/>
        <v>0.26315789473684209</v>
      </c>
      <c r="AK293" s="69">
        <f t="shared" si="77"/>
        <v>3.1666666666666665</v>
      </c>
      <c r="AM293" s="40" t="s">
        <v>438</v>
      </c>
      <c r="AN293" s="40" t="s">
        <v>436</v>
      </c>
      <c r="AO293" s="61">
        <v>0</v>
      </c>
      <c r="AP293" s="62">
        <v>0</v>
      </c>
      <c r="AQ293" s="62" t="e">
        <v>#DIV/0!</v>
      </c>
      <c r="AR293" s="44">
        <v>27</v>
      </c>
      <c r="AS293" s="44">
        <v>2006</v>
      </c>
      <c r="AU293" s="40" t="s">
        <v>489</v>
      </c>
      <c r="AV293" s="40" t="s">
        <v>470</v>
      </c>
      <c r="AW293" s="44"/>
      <c r="AX293" s="44">
        <v>0</v>
      </c>
      <c r="AY293" s="44" t="e">
        <v>#DIV/0!</v>
      </c>
      <c r="AZ293" s="44">
        <v>10</v>
      </c>
      <c r="BA293" s="44">
        <v>2007</v>
      </c>
      <c r="BP293" s="40" t="s">
        <v>438</v>
      </c>
      <c r="BQ293" s="40" t="s">
        <v>436</v>
      </c>
      <c r="BR293" s="44">
        <v>0</v>
      </c>
      <c r="BS293" s="44">
        <v>0</v>
      </c>
      <c r="BT293" s="44">
        <v>0</v>
      </c>
      <c r="BU293" s="44">
        <v>27</v>
      </c>
      <c r="BV293" s="44">
        <v>2006</v>
      </c>
      <c r="BX293" s="40" t="s">
        <v>938</v>
      </c>
      <c r="BY293" s="40" t="s">
        <v>939</v>
      </c>
      <c r="BZ293" s="44"/>
      <c r="CA293" s="44">
        <v>34</v>
      </c>
      <c r="CB293" s="44"/>
      <c r="CC293" s="44">
        <v>20</v>
      </c>
      <c r="CD293" s="44">
        <v>1999</v>
      </c>
      <c r="CU293" s="40" t="s">
        <v>1193</v>
      </c>
      <c r="CV293" s="40" t="s">
        <v>1182</v>
      </c>
      <c r="CW293" s="44">
        <v>0</v>
      </c>
      <c r="CX293" s="44">
        <v>0</v>
      </c>
      <c r="CY293" s="44">
        <v>18</v>
      </c>
      <c r="CZ293" s="44">
        <v>1990</v>
      </c>
      <c r="DB293" s="40" t="s">
        <v>1196</v>
      </c>
      <c r="DC293" s="40" t="s">
        <v>1155</v>
      </c>
      <c r="DD293" s="44"/>
      <c r="DE293" s="44"/>
      <c r="DF293" s="44">
        <v>18</v>
      </c>
      <c r="DG293" s="44">
        <v>1990</v>
      </c>
      <c r="DU293" s="40" t="s">
        <v>932</v>
      </c>
      <c r="DV293" s="40" t="s">
        <v>325</v>
      </c>
      <c r="DW293" s="44">
        <v>0</v>
      </c>
      <c r="DX293" s="44">
        <v>0.16666666666666666</v>
      </c>
      <c r="DY293" s="44">
        <v>30</v>
      </c>
      <c r="DZ293" s="44">
        <v>2012</v>
      </c>
      <c r="EB293" s="40" t="s">
        <v>685</v>
      </c>
      <c r="EC293" s="40" t="s">
        <v>684</v>
      </c>
      <c r="ED293" s="44">
        <v>0</v>
      </c>
      <c r="EE293" s="44">
        <v>3</v>
      </c>
      <c r="EF293" s="44">
        <v>13</v>
      </c>
      <c r="EG293" s="44">
        <v>2015</v>
      </c>
      <c r="EU293" s="40" t="s">
        <v>1057</v>
      </c>
      <c r="EV293" s="40" t="s">
        <v>1029</v>
      </c>
      <c r="EW293" s="44">
        <v>0</v>
      </c>
      <c r="EX293" s="44">
        <v>0</v>
      </c>
      <c r="EY293" s="44">
        <v>22</v>
      </c>
      <c r="EZ293" s="44">
        <v>1995</v>
      </c>
      <c r="FB293" s="40" t="s">
        <v>1062</v>
      </c>
      <c r="FC293" s="40" t="s">
        <v>1002</v>
      </c>
      <c r="FD293" s="44"/>
      <c r="FE293" s="44"/>
      <c r="FF293" s="44">
        <v>17</v>
      </c>
      <c r="FG293" s="44">
        <v>1995</v>
      </c>
      <c r="FU293" s="274" t="s">
        <v>930</v>
      </c>
      <c r="FV293" s="274" t="s">
        <v>308</v>
      </c>
      <c r="FW293" s="294" t="e">
        <v>#DIV/0!</v>
      </c>
      <c r="FX293" s="281">
        <v>0</v>
      </c>
      <c r="FY293" s="281">
        <v>0</v>
      </c>
      <c r="FZ293" s="281">
        <v>29</v>
      </c>
      <c r="GA293" s="281">
        <v>2012</v>
      </c>
      <c r="GB293" s="281"/>
      <c r="GC293" s="282"/>
      <c r="IR293" s="40" t="s">
        <v>489</v>
      </c>
      <c r="IS293" s="40" t="s">
        <v>470</v>
      </c>
      <c r="IT293" s="44">
        <v>0</v>
      </c>
      <c r="IU293" s="44">
        <v>0</v>
      </c>
      <c r="IV293" s="44">
        <v>0.7</v>
      </c>
      <c r="IW293" s="44">
        <v>10</v>
      </c>
      <c r="IX293" s="44">
        <v>2007</v>
      </c>
      <c r="IY293" s="44">
        <v>0</v>
      </c>
      <c r="IZ293" s="44">
        <v>7</v>
      </c>
      <c r="JL293" s="40" t="s">
        <v>1351</v>
      </c>
      <c r="JM293" s="40" t="s">
        <v>1352</v>
      </c>
      <c r="JN293" s="44">
        <v>0.25</v>
      </c>
      <c r="JO293" s="44">
        <v>5.8823529411764705E-2</v>
      </c>
      <c r="JP293" s="44">
        <v>0.23529411764705882</v>
      </c>
      <c r="JQ293" s="44">
        <v>2023</v>
      </c>
      <c r="JR293" s="44">
        <v>17</v>
      </c>
      <c r="JS293" s="44">
        <v>1</v>
      </c>
      <c r="JT293" s="44">
        <v>4</v>
      </c>
    </row>
    <row r="294" spans="1:280" ht="15">
      <c r="A294" s="74" t="s">
        <v>1145</v>
      </c>
      <c r="B294" s="74">
        <v>1992</v>
      </c>
      <c r="C294" s="74">
        <v>1994</v>
      </c>
      <c r="D294" s="89" t="str">
        <f t="shared" si="72"/>
        <v>Brock Finn, 1994</v>
      </c>
      <c r="E294" s="89" t="str">
        <f t="shared" si="73"/>
        <v>Brock Finn, 1994-1992</v>
      </c>
      <c r="F294" s="74">
        <v>13</v>
      </c>
      <c r="G294" s="74"/>
      <c r="H294" s="74">
        <v>1</v>
      </c>
      <c r="I294" s="75">
        <f t="shared" si="60"/>
        <v>0</v>
      </c>
      <c r="J294" s="74">
        <v>62</v>
      </c>
      <c r="K294" s="74">
        <v>146</v>
      </c>
      <c r="L294" s="75">
        <f t="shared" si="61"/>
        <v>0.42465753424657532</v>
      </c>
      <c r="M294" s="74">
        <v>12</v>
      </c>
      <c r="N294" s="74">
        <v>23</v>
      </c>
      <c r="O294" s="75">
        <f t="shared" si="62"/>
        <v>0.52173913043478259</v>
      </c>
      <c r="P294" s="74">
        <v>136</v>
      </c>
      <c r="Q294" s="74">
        <v>45</v>
      </c>
      <c r="R294" s="74">
        <v>53</v>
      </c>
      <c r="S294" s="74">
        <v>98</v>
      </c>
      <c r="T294" s="74">
        <v>7</v>
      </c>
      <c r="U294" s="74">
        <v>13</v>
      </c>
      <c r="V294" s="74"/>
      <c r="W294" s="74">
        <v>12</v>
      </c>
      <c r="X294" s="74"/>
      <c r="Y294" s="76">
        <f t="shared" si="63"/>
        <v>10.461538461538462</v>
      </c>
      <c r="Z294" s="76">
        <f t="shared" si="64"/>
        <v>3.4615384615384617</v>
      </c>
      <c r="AA294" s="76">
        <f t="shared" si="65"/>
        <v>4.0769230769230766</v>
      </c>
      <c r="AB294" s="76">
        <f t="shared" si="66"/>
        <v>7.5384615384615383</v>
      </c>
      <c r="AC294" s="76">
        <f t="shared" si="67"/>
        <v>0.53846153846153844</v>
      </c>
      <c r="AD294" s="76">
        <f t="shared" si="68"/>
        <v>1</v>
      </c>
      <c r="AE294" s="76">
        <f t="shared" si="69"/>
        <v>0</v>
      </c>
      <c r="AF294" s="76">
        <f t="shared" si="70"/>
        <v>0.92307692307692313</v>
      </c>
      <c r="AG294" s="76">
        <f t="shared" si="71"/>
        <v>0</v>
      </c>
      <c r="AH294" s="69">
        <f t="shared" si="74"/>
        <v>7.6923076923076927E-2</v>
      </c>
      <c r="AI294" s="69">
        <f t="shared" si="75"/>
        <v>1.7692307692307692</v>
      </c>
      <c r="AJ294" s="70">
        <f t="shared" si="76"/>
        <v>0.42176870748299322</v>
      </c>
      <c r="AK294" s="69">
        <f t="shared" si="77"/>
        <v>11.307692307692308</v>
      </c>
      <c r="AM294" s="40" t="s">
        <v>444</v>
      </c>
      <c r="AN294" s="40" t="s">
        <v>439</v>
      </c>
      <c r="AO294" s="61">
        <v>0</v>
      </c>
      <c r="AP294" s="62">
        <v>0</v>
      </c>
      <c r="AQ294" s="62" t="e">
        <v>#DIV/0!</v>
      </c>
      <c r="AR294" s="44">
        <v>27</v>
      </c>
      <c r="AS294" s="44">
        <v>2006</v>
      </c>
      <c r="AU294" s="40" t="s">
        <v>1195</v>
      </c>
      <c r="AV294" s="40" t="s">
        <v>1154</v>
      </c>
      <c r="AW294" s="44"/>
      <c r="AX294" s="44">
        <v>0</v>
      </c>
      <c r="AY294" s="44" t="e">
        <v>#DIV/0!</v>
      </c>
      <c r="AZ294" s="44">
        <v>18</v>
      </c>
      <c r="BA294" s="44">
        <v>1990</v>
      </c>
      <c r="BP294" s="40" t="s">
        <v>1194</v>
      </c>
      <c r="BQ294" s="40" t="s">
        <v>1181</v>
      </c>
      <c r="BR294" s="44">
        <v>0</v>
      </c>
      <c r="BS294" s="44">
        <v>0</v>
      </c>
      <c r="BT294" s="44">
        <v>0</v>
      </c>
      <c r="BU294" s="44">
        <v>18</v>
      </c>
      <c r="BV294" s="44">
        <v>1990</v>
      </c>
      <c r="BX294" s="40" t="s">
        <v>1195</v>
      </c>
      <c r="BY294" s="40" t="s">
        <v>1154</v>
      </c>
      <c r="BZ294" s="44"/>
      <c r="CA294" s="44"/>
      <c r="CB294" s="44"/>
      <c r="CC294" s="44">
        <v>18</v>
      </c>
      <c r="CD294" s="44">
        <v>1990</v>
      </c>
      <c r="CU294" s="40" t="s">
        <v>1194</v>
      </c>
      <c r="CV294" s="40" t="s">
        <v>1181</v>
      </c>
      <c r="CW294" s="44">
        <v>0</v>
      </c>
      <c r="CX294" s="44">
        <v>0</v>
      </c>
      <c r="CY294" s="44">
        <v>18</v>
      </c>
      <c r="CZ294" s="44">
        <v>1990</v>
      </c>
      <c r="DB294" s="40" t="s">
        <v>288</v>
      </c>
      <c r="DC294" s="40" t="s">
        <v>900</v>
      </c>
      <c r="DD294" s="44">
        <v>0</v>
      </c>
      <c r="DE294" s="44">
        <v>2</v>
      </c>
      <c r="DF294" s="44">
        <v>10</v>
      </c>
      <c r="DG294" s="44">
        <v>2015</v>
      </c>
      <c r="DU294" s="40" t="s">
        <v>1356</v>
      </c>
      <c r="DV294" s="40" t="s">
        <v>1357</v>
      </c>
      <c r="DW294" s="44">
        <v>0</v>
      </c>
      <c r="DX294" s="44">
        <v>0.33333333333333331</v>
      </c>
      <c r="DY294" s="44">
        <v>12</v>
      </c>
      <c r="DZ294" s="44">
        <v>2023</v>
      </c>
      <c r="EB294" s="40" t="s">
        <v>1196</v>
      </c>
      <c r="EC294" s="40" t="s">
        <v>1155</v>
      </c>
      <c r="ED294" s="44"/>
      <c r="EE294" s="44"/>
      <c r="EF294" s="44">
        <v>18</v>
      </c>
      <c r="EG294" s="44">
        <v>1990</v>
      </c>
      <c r="EU294" s="40" t="s">
        <v>1061</v>
      </c>
      <c r="EV294" s="40" t="s">
        <v>1003</v>
      </c>
      <c r="EW294" s="44">
        <v>0</v>
      </c>
      <c r="EX294" s="44">
        <v>0</v>
      </c>
      <c r="EY294" s="44">
        <v>21</v>
      </c>
      <c r="EZ294" s="44">
        <v>1995</v>
      </c>
      <c r="FB294" s="40" t="s">
        <v>1058</v>
      </c>
      <c r="FC294" s="40" t="s">
        <v>1030</v>
      </c>
      <c r="FD294" s="44"/>
      <c r="FE294" s="44"/>
      <c r="FF294" s="44">
        <v>22</v>
      </c>
      <c r="FG294" s="44">
        <v>1995</v>
      </c>
      <c r="FU294" s="274" t="s">
        <v>1356</v>
      </c>
      <c r="FV294" s="274" t="s">
        <v>1357</v>
      </c>
      <c r="FW294" s="294" t="e">
        <v>#DIV/0!</v>
      </c>
      <c r="FX294" s="281">
        <v>0</v>
      </c>
      <c r="FY294" s="281">
        <v>0</v>
      </c>
      <c r="FZ294" s="281">
        <v>12</v>
      </c>
      <c r="GA294" s="281">
        <v>2023</v>
      </c>
      <c r="GB294" s="281"/>
      <c r="GC294" s="282"/>
      <c r="IR294" s="40" t="s">
        <v>542</v>
      </c>
      <c r="IS294" s="40" t="s">
        <v>543</v>
      </c>
      <c r="IT294" s="44">
        <v>0</v>
      </c>
      <c r="IU294" s="44">
        <v>0</v>
      </c>
      <c r="IV294" s="44">
        <v>0.6</v>
      </c>
      <c r="IW294" s="44">
        <v>10</v>
      </c>
      <c r="IX294" s="44">
        <v>2017</v>
      </c>
      <c r="IY294" s="44">
        <v>0</v>
      </c>
      <c r="IZ294" s="44">
        <v>6</v>
      </c>
      <c r="JL294" s="40" t="s">
        <v>1347</v>
      </c>
      <c r="JM294" s="40" t="s">
        <v>1348</v>
      </c>
      <c r="JN294" s="44"/>
      <c r="JO294" s="44">
        <v>0</v>
      </c>
      <c r="JP294" s="44">
        <v>0</v>
      </c>
      <c r="JQ294" s="44">
        <v>2023</v>
      </c>
      <c r="JR294" s="44">
        <v>18</v>
      </c>
      <c r="JS294" s="44"/>
      <c r="JT294" s="44"/>
    </row>
    <row r="295" spans="1:280" ht="15">
      <c r="A295" s="74" t="s">
        <v>1146</v>
      </c>
      <c r="B295" s="74">
        <v>1992</v>
      </c>
      <c r="C295" s="74">
        <v>1995</v>
      </c>
      <c r="D295" s="89" t="str">
        <f t="shared" si="72"/>
        <v>Brian Barritt, 1995</v>
      </c>
      <c r="E295" s="89" t="str">
        <f t="shared" si="73"/>
        <v>Brian Barritt, 1995-1992</v>
      </c>
      <c r="F295" s="74">
        <v>10</v>
      </c>
      <c r="G295" s="74"/>
      <c r="H295" s="74"/>
      <c r="I295" s="75" t="e">
        <f t="shared" si="60"/>
        <v>#DIV/0!</v>
      </c>
      <c r="J295" s="74">
        <v>1</v>
      </c>
      <c r="K295" s="74">
        <v>4</v>
      </c>
      <c r="L295" s="75">
        <f t="shared" si="61"/>
        <v>0.25</v>
      </c>
      <c r="M295" s="74">
        <v>1</v>
      </c>
      <c r="N295" s="74">
        <v>3</v>
      </c>
      <c r="O295" s="75">
        <f t="shared" si="62"/>
        <v>0.33333333333333331</v>
      </c>
      <c r="P295" s="74">
        <v>3</v>
      </c>
      <c r="Q295" s="74">
        <v>3</v>
      </c>
      <c r="R295" s="74">
        <v>4</v>
      </c>
      <c r="S295" s="74">
        <v>7</v>
      </c>
      <c r="T295" s="74">
        <v>4</v>
      </c>
      <c r="U295" s="74">
        <v>4</v>
      </c>
      <c r="V295" s="74"/>
      <c r="W295" s="74">
        <v>5</v>
      </c>
      <c r="X295" s="74"/>
      <c r="Y295" s="76">
        <f t="shared" si="63"/>
        <v>0.3</v>
      </c>
      <c r="Z295" s="76">
        <f t="shared" si="64"/>
        <v>0.3</v>
      </c>
      <c r="AA295" s="76">
        <f t="shared" si="65"/>
        <v>0.4</v>
      </c>
      <c r="AB295" s="76">
        <f t="shared" si="66"/>
        <v>0.7</v>
      </c>
      <c r="AC295" s="76">
        <f t="shared" si="67"/>
        <v>0.4</v>
      </c>
      <c r="AD295" s="76">
        <f t="shared" si="68"/>
        <v>0.4</v>
      </c>
      <c r="AE295" s="76">
        <f t="shared" si="69"/>
        <v>0</v>
      </c>
      <c r="AF295" s="76">
        <f t="shared" si="70"/>
        <v>0.5</v>
      </c>
      <c r="AG295" s="76">
        <f t="shared" si="71"/>
        <v>0</v>
      </c>
      <c r="AH295" s="69">
        <f t="shared" si="74"/>
        <v>0</v>
      </c>
      <c r="AI295" s="69">
        <f t="shared" si="75"/>
        <v>0.3</v>
      </c>
      <c r="AJ295" s="70">
        <f t="shared" si="76"/>
        <v>0.25</v>
      </c>
      <c r="AK295" s="69">
        <f t="shared" si="77"/>
        <v>0.4</v>
      </c>
      <c r="AM295" s="40" t="s">
        <v>455</v>
      </c>
      <c r="AN295" s="40" t="s">
        <v>456</v>
      </c>
      <c r="AO295" s="61">
        <v>0</v>
      </c>
      <c r="AP295" s="62">
        <v>0</v>
      </c>
      <c r="AQ295" s="62" t="e">
        <v>#DIV/0!</v>
      </c>
      <c r="AR295" s="44">
        <v>27</v>
      </c>
      <c r="AS295" s="44">
        <v>2006</v>
      </c>
      <c r="AU295" s="40" t="s">
        <v>1196</v>
      </c>
      <c r="AV295" s="40" t="s">
        <v>1155</v>
      </c>
      <c r="AW295" s="44"/>
      <c r="AX295" s="44">
        <v>0</v>
      </c>
      <c r="AY295" s="44" t="e">
        <v>#DIV/0!</v>
      </c>
      <c r="AZ295" s="44">
        <v>18</v>
      </c>
      <c r="BA295" s="44">
        <v>1990</v>
      </c>
      <c r="BP295" s="40" t="s">
        <v>453</v>
      </c>
      <c r="BQ295" s="40" t="s">
        <v>454</v>
      </c>
      <c r="BR295" s="44">
        <v>0</v>
      </c>
      <c r="BS295" s="44">
        <v>0</v>
      </c>
      <c r="BT295" s="44">
        <v>0</v>
      </c>
      <c r="BU295" s="44">
        <v>27</v>
      </c>
      <c r="BV295" s="44">
        <v>2006</v>
      </c>
      <c r="BX295" s="40" t="s">
        <v>922</v>
      </c>
      <c r="BY295" s="40" t="s">
        <v>923</v>
      </c>
      <c r="BZ295" s="44"/>
      <c r="CA295" s="44">
        <v>38</v>
      </c>
      <c r="CB295" s="44"/>
      <c r="CC295" s="44">
        <v>20</v>
      </c>
      <c r="CD295" s="44">
        <v>1999</v>
      </c>
      <c r="CU295" s="40" t="s">
        <v>1196</v>
      </c>
      <c r="CV295" s="40" t="s">
        <v>1155</v>
      </c>
      <c r="CW295" s="44">
        <v>0</v>
      </c>
      <c r="CX295" s="44">
        <v>0</v>
      </c>
      <c r="CY295" s="44">
        <v>18</v>
      </c>
      <c r="CZ295" s="44">
        <v>1990</v>
      </c>
      <c r="DB295" s="40" t="s">
        <v>1198</v>
      </c>
      <c r="DC295" s="40" t="s">
        <v>1178</v>
      </c>
      <c r="DD295" s="44"/>
      <c r="DE295" s="44"/>
      <c r="DF295" s="44">
        <v>18</v>
      </c>
      <c r="DG295" s="44">
        <v>1990</v>
      </c>
      <c r="DU295" s="40" t="s">
        <v>926</v>
      </c>
      <c r="DV295" s="40" t="s">
        <v>304</v>
      </c>
      <c r="DW295" s="44">
        <v>0</v>
      </c>
      <c r="DX295" s="44">
        <v>0.23333333333333334</v>
      </c>
      <c r="DY295" s="44">
        <v>30</v>
      </c>
      <c r="DZ295" s="44">
        <v>2012</v>
      </c>
      <c r="EB295" s="40" t="s">
        <v>1353</v>
      </c>
      <c r="EC295" s="40" t="s">
        <v>1235</v>
      </c>
      <c r="ED295" s="44"/>
      <c r="EE295" s="44">
        <v>1</v>
      </c>
      <c r="EF295" s="44">
        <v>10</v>
      </c>
      <c r="EG295" s="44">
        <v>2023</v>
      </c>
      <c r="EU295" s="40" t="s">
        <v>1353</v>
      </c>
      <c r="EV295" s="40" t="s">
        <v>1235</v>
      </c>
      <c r="EW295" s="44">
        <v>0</v>
      </c>
      <c r="EX295" s="44">
        <v>0.1</v>
      </c>
      <c r="EY295" s="44">
        <v>10</v>
      </c>
      <c r="EZ295" s="44">
        <v>2023</v>
      </c>
      <c r="FB295" s="40" t="s">
        <v>1353</v>
      </c>
      <c r="FC295" s="40" t="s">
        <v>1235</v>
      </c>
      <c r="FD295" s="44"/>
      <c r="FE295" s="44">
        <v>1</v>
      </c>
      <c r="FF295" s="44">
        <v>10</v>
      </c>
      <c r="FG295" s="44">
        <v>2023</v>
      </c>
      <c r="FU295" s="274" t="s">
        <v>1059</v>
      </c>
      <c r="FV295" s="274" t="s">
        <v>1060</v>
      </c>
      <c r="FW295" s="294" t="e">
        <v>#DIV/0!</v>
      </c>
      <c r="FX295" s="281">
        <v>0</v>
      </c>
      <c r="FY295" s="281">
        <v>0</v>
      </c>
      <c r="FZ295" s="281">
        <v>22</v>
      </c>
      <c r="GA295" s="281">
        <v>1995</v>
      </c>
      <c r="GB295" s="281"/>
      <c r="GC295" s="282"/>
      <c r="IR295" s="40" t="s">
        <v>498</v>
      </c>
      <c r="IS295" s="40" t="s">
        <v>472</v>
      </c>
      <c r="IT295" s="44">
        <v>0</v>
      </c>
      <c r="IU295" s="44">
        <v>0</v>
      </c>
      <c r="IV295" s="44">
        <v>0</v>
      </c>
      <c r="IW295" s="44">
        <v>27</v>
      </c>
      <c r="IX295" s="44">
        <v>2006</v>
      </c>
      <c r="IY295" s="44">
        <v>0</v>
      </c>
      <c r="IZ295" s="44">
        <v>0</v>
      </c>
      <c r="JL295" s="40" t="s">
        <v>1346</v>
      </c>
      <c r="JM295" s="40" t="s">
        <v>1294</v>
      </c>
      <c r="JN295" s="44">
        <v>0.54</v>
      </c>
      <c r="JO295" s="44">
        <v>0.625</v>
      </c>
      <c r="JP295" s="44">
        <v>1.1666666666666667</v>
      </c>
      <c r="JQ295" s="44">
        <v>2023</v>
      </c>
      <c r="JR295" s="44">
        <v>24</v>
      </c>
      <c r="JS295" s="44">
        <v>15</v>
      </c>
      <c r="JT295" s="44">
        <v>28</v>
      </c>
    </row>
    <row r="296" spans="1:280" ht="15">
      <c r="A296" s="74" t="s">
        <v>1147</v>
      </c>
      <c r="B296" s="74">
        <v>1992</v>
      </c>
      <c r="C296" s="74">
        <v>1992</v>
      </c>
      <c r="D296" s="89" t="str">
        <f t="shared" si="72"/>
        <v>Cameron Smith, 1992</v>
      </c>
      <c r="E296" s="89" t="str">
        <f t="shared" si="73"/>
        <v>Cameron Smith, 1992-1992</v>
      </c>
      <c r="F296" s="74">
        <v>8</v>
      </c>
      <c r="G296" s="74"/>
      <c r="H296" s="74"/>
      <c r="I296" s="75" t="e">
        <f t="shared" si="60"/>
        <v>#DIV/0!</v>
      </c>
      <c r="J296" s="74">
        <v>2</v>
      </c>
      <c r="K296" s="74">
        <v>8</v>
      </c>
      <c r="L296" s="75">
        <f t="shared" si="61"/>
        <v>0.25</v>
      </c>
      <c r="M296" s="74">
        <v>1</v>
      </c>
      <c r="N296" s="74">
        <v>5</v>
      </c>
      <c r="O296" s="75">
        <f t="shared" si="62"/>
        <v>0.2</v>
      </c>
      <c r="P296" s="74">
        <v>5</v>
      </c>
      <c r="Q296" s="74">
        <v>6</v>
      </c>
      <c r="R296" s="74">
        <v>2</v>
      </c>
      <c r="S296" s="74">
        <v>8</v>
      </c>
      <c r="T296" s="74">
        <v>3</v>
      </c>
      <c r="U296" s="74">
        <v>2</v>
      </c>
      <c r="V296" s="74"/>
      <c r="W296" s="74">
        <v>3</v>
      </c>
      <c r="X296" s="74"/>
      <c r="Y296" s="76">
        <f t="shared" si="63"/>
        <v>0.625</v>
      </c>
      <c r="Z296" s="76">
        <f t="shared" si="64"/>
        <v>0.75</v>
      </c>
      <c r="AA296" s="76">
        <f t="shared" si="65"/>
        <v>0.25</v>
      </c>
      <c r="AB296" s="76">
        <f t="shared" si="66"/>
        <v>1</v>
      </c>
      <c r="AC296" s="76">
        <f t="shared" si="67"/>
        <v>0.375</v>
      </c>
      <c r="AD296" s="76">
        <f t="shared" si="68"/>
        <v>0.25</v>
      </c>
      <c r="AE296" s="76">
        <f t="shared" si="69"/>
        <v>0</v>
      </c>
      <c r="AF296" s="76">
        <f t="shared" si="70"/>
        <v>0.375</v>
      </c>
      <c r="AG296" s="76">
        <f t="shared" si="71"/>
        <v>0</v>
      </c>
      <c r="AH296" s="69">
        <f t="shared" si="74"/>
        <v>0</v>
      </c>
      <c r="AI296" s="69">
        <f t="shared" si="75"/>
        <v>0.625</v>
      </c>
      <c r="AJ296" s="70">
        <f t="shared" si="76"/>
        <v>0.25</v>
      </c>
      <c r="AK296" s="69">
        <f t="shared" si="77"/>
        <v>1</v>
      </c>
      <c r="AM296" s="40" t="s">
        <v>1200</v>
      </c>
      <c r="AN296" s="40" t="s">
        <v>1156</v>
      </c>
      <c r="AO296" s="61">
        <v>0</v>
      </c>
      <c r="AP296" s="62">
        <v>0</v>
      </c>
      <c r="AQ296" s="62" t="e">
        <v>#DIV/0!</v>
      </c>
      <c r="AR296" s="44">
        <v>18</v>
      </c>
      <c r="AS296" s="44">
        <v>1990</v>
      </c>
      <c r="AU296" s="40" t="s">
        <v>1200</v>
      </c>
      <c r="AV296" s="40" t="s">
        <v>1156</v>
      </c>
      <c r="AW296" s="44"/>
      <c r="AX296" s="44">
        <v>0</v>
      </c>
      <c r="AY296" s="44" t="e">
        <v>#DIV/0!</v>
      </c>
      <c r="AZ296" s="44">
        <v>18</v>
      </c>
      <c r="BA296" s="44">
        <v>1990</v>
      </c>
      <c r="BP296" s="40" t="s">
        <v>936</v>
      </c>
      <c r="BQ296" s="40" t="s">
        <v>937</v>
      </c>
      <c r="BR296" s="44">
        <v>0</v>
      </c>
      <c r="BS296" s="44">
        <v>1</v>
      </c>
      <c r="BT296" s="44">
        <v>0</v>
      </c>
      <c r="BU296" s="44">
        <v>19</v>
      </c>
      <c r="BV296" s="44">
        <v>1999</v>
      </c>
      <c r="BX296" s="40" t="s">
        <v>1200</v>
      </c>
      <c r="BY296" s="40" t="s">
        <v>1156</v>
      </c>
      <c r="BZ296" s="44"/>
      <c r="CA296" s="44"/>
      <c r="CB296" s="44"/>
      <c r="CC296" s="44">
        <v>18</v>
      </c>
      <c r="CD296" s="44">
        <v>1990</v>
      </c>
      <c r="CU296" s="40" t="s">
        <v>930</v>
      </c>
      <c r="CV296" s="40" t="s">
        <v>308</v>
      </c>
      <c r="CW296" s="44">
        <v>0</v>
      </c>
      <c r="CX296" s="44">
        <v>6.8965517241379309E-2</v>
      </c>
      <c r="CY296" s="44">
        <v>29</v>
      </c>
      <c r="CZ296" s="44">
        <v>2012</v>
      </c>
      <c r="DB296" s="40" t="s">
        <v>490</v>
      </c>
      <c r="DC296" s="40" t="s">
        <v>467</v>
      </c>
      <c r="DD296" s="44"/>
      <c r="DE296" s="44">
        <v>3</v>
      </c>
      <c r="DF296" s="44">
        <v>11</v>
      </c>
      <c r="DG296" s="44">
        <v>2008</v>
      </c>
      <c r="DU296" s="40" t="s">
        <v>357</v>
      </c>
      <c r="DV296" s="40" t="s">
        <v>356</v>
      </c>
      <c r="DW296" s="44">
        <v>0</v>
      </c>
      <c r="DX296" s="44">
        <v>0</v>
      </c>
      <c r="DY296" s="44">
        <v>13</v>
      </c>
      <c r="DZ296" s="44">
        <v>2011</v>
      </c>
      <c r="EB296" s="40" t="s">
        <v>1198</v>
      </c>
      <c r="EC296" s="40" t="s">
        <v>1178</v>
      </c>
      <c r="ED296" s="44"/>
      <c r="EE296" s="44"/>
      <c r="EF296" s="44">
        <v>18</v>
      </c>
      <c r="EG296" s="44">
        <v>1990</v>
      </c>
      <c r="EU296" s="40" t="s">
        <v>801</v>
      </c>
      <c r="EV296" s="40" t="s">
        <v>735</v>
      </c>
      <c r="EW296" s="44">
        <v>0</v>
      </c>
      <c r="EX296" s="44">
        <v>0.17647058823529413</v>
      </c>
      <c r="EY296" s="44">
        <v>17</v>
      </c>
      <c r="EZ296" s="44">
        <v>2019</v>
      </c>
      <c r="FB296" s="40" t="s">
        <v>801</v>
      </c>
      <c r="FC296" s="40" t="s">
        <v>735</v>
      </c>
      <c r="FD296" s="44"/>
      <c r="FE296" s="44">
        <v>3</v>
      </c>
      <c r="FF296" s="44">
        <v>17</v>
      </c>
      <c r="FG296" s="44">
        <v>2019</v>
      </c>
      <c r="FU296" s="274" t="s">
        <v>1165</v>
      </c>
      <c r="FV296" s="274" t="s">
        <v>1098</v>
      </c>
      <c r="FW296" s="294" t="e">
        <v>#DIV/0!</v>
      </c>
      <c r="FX296" s="281">
        <v>0</v>
      </c>
      <c r="FY296" s="281">
        <v>0</v>
      </c>
      <c r="FZ296" s="281">
        <v>10</v>
      </c>
      <c r="GA296" s="281">
        <v>1992</v>
      </c>
      <c r="GB296" s="281"/>
      <c r="GC296" s="282"/>
      <c r="IR296" s="40" t="s">
        <v>1199</v>
      </c>
      <c r="IS296" s="40" t="s">
        <v>1179</v>
      </c>
      <c r="IT296" s="44">
        <v>0</v>
      </c>
      <c r="IU296" s="44">
        <v>0</v>
      </c>
      <c r="IV296" s="44">
        <v>0</v>
      </c>
      <c r="IW296" s="44">
        <v>18</v>
      </c>
      <c r="IX296" s="44">
        <v>1990</v>
      </c>
      <c r="IY296" s="44">
        <v>0</v>
      </c>
      <c r="IZ296" s="44">
        <v>0</v>
      </c>
      <c r="JL296" s="40" t="s">
        <v>1356</v>
      </c>
      <c r="JM296" s="40" t="s">
        <v>1357</v>
      </c>
      <c r="JN296" s="44"/>
      <c r="JO296" s="44">
        <v>0</v>
      </c>
      <c r="JP296" s="44">
        <v>0</v>
      </c>
      <c r="JQ296" s="44">
        <v>2023</v>
      </c>
      <c r="JR296" s="44">
        <v>12</v>
      </c>
      <c r="JS296" s="44"/>
      <c r="JT296" s="44"/>
    </row>
    <row r="297" spans="1:280" ht="15">
      <c r="A297" s="74" t="s">
        <v>1085</v>
      </c>
      <c r="B297" s="74">
        <v>1992</v>
      </c>
      <c r="C297" s="74">
        <v>1994</v>
      </c>
      <c r="D297" s="89" t="str">
        <f t="shared" si="72"/>
        <v>David Todd, 1994</v>
      </c>
      <c r="E297" s="89" t="str">
        <f t="shared" si="73"/>
        <v>David Todd, 1994-1992</v>
      </c>
      <c r="F297" s="74">
        <v>5</v>
      </c>
      <c r="G297" s="74"/>
      <c r="H297" s="74"/>
      <c r="I297" s="75" t="e">
        <f t="shared" ref="I297:I350" si="78">G297/H297</f>
        <v>#DIV/0!</v>
      </c>
      <c r="J297" s="74">
        <v>2</v>
      </c>
      <c r="K297" s="74">
        <v>8</v>
      </c>
      <c r="L297" s="75">
        <f t="shared" ref="L297:L360" si="79">J297/K297</f>
        <v>0.25</v>
      </c>
      <c r="M297" s="74"/>
      <c r="N297" s="74">
        <v>1</v>
      </c>
      <c r="O297" s="75">
        <f t="shared" ref="O297:O360" si="80">M297/N297</f>
        <v>0</v>
      </c>
      <c r="P297" s="74">
        <v>4</v>
      </c>
      <c r="Q297" s="74">
        <v>4</v>
      </c>
      <c r="R297" s="74">
        <v>9</v>
      </c>
      <c r="S297" s="74">
        <v>13</v>
      </c>
      <c r="T297" s="74">
        <v>5</v>
      </c>
      <c r="U297" s="74">
        <v>3</v>
      </c>
      <c r="V297" s="74"/>
      <c r="W297" s="74">
        <v>1</v>
      </c>
      <c r="X297" s="74"/>
      <c r="Y297" s="76">
        <f t="shared" ref="Y297:Y375" si="81">P297/F297</f>
        <v>0.8</v>
      </c>
      <c r="Z297" s="76">
        <f t="shared" ref="Z297:Z363" si="82">Q297/F297</f>
        <v>0.8</v>
      </c>
      <c r="AA297" s="76">
        <f t="shared" ref="AA297:AA375" si="83">R297/F297</f>
        <v>1.8</v>
      </c>
      <c r="AB297" s="76">
        <f t="shared" ref="AB297:AB375" si="84">S297/F297</f>
        <v>2.6</v>
      </c>
      <c r="AC297" s="76">
        <f t="shared" ref="AC297:AC372" si="85">T297/F297</f>
        <v>1</v>
      </c>
      <c r="AD297" s="76">
        <f t="shared" ref="AD297:AD367" si="86">U297/F297</f>
        <v>0.6</v>
      </c>
      <c r="AE297" s="76">
        <f t="shared" ref="AE297:AE360" si="87">V297/F297</f>
        <v>0</v>
      </c>
      <c r="AF297" s="76">
        <f t="shared" ref="AF297:AF375" si="88">W297/F297</f>
        <v>0.2</v>
      </c>
      <c r="AG297" s="76">
        <f t="shared" ref="AG297:AG372" si="89">X297/F297</f>
        <v>0</v>
      </c>
      <c r="AH297" s="69">
        <f t="shared" si="74"/>
        <v>0</v>
      </c>
      <c r="AI297" s="69">
        <f t="shared" si="75"/>
        <v>0.2</v>
      </c>
      <c r="AJ297" s="70">
        <f t="shared" si="76"/>
        <v>0.25</v>
      </c>
      <c r="AK297" s="69">
        <f t="shared" si="77"/>
        <v>1.6</v>
      </c>
      <c r="AM297" s="40" t="s">
        <v>434</v>
      </c>
      <c r="AN297" s="40" t="s">
        <v>422</v>
      </c>
      <c r="AO297" s="61">
        <v>0</v>
      </c>
      <c r="AP297" s="62">
        <v>0</v>
      </c>
      <c r="AQ297" s="62" t="e">
        <v>#DIV/0!</v>
      </c>
      <c r="AR297" s="44">
        <v>27</v>
      </c>
      <c r="AS297" s="44">
        <v>2006</v>
      </c>
      <c r="AU297" s="40" t="s">
        <v>1198</v>
      </c>
      <c r="AV297" s="40" t="s">
        <v>1178</v>
      </c>
      <c r="AW297" s="44"/>
      <c r="AX297" s="44">
        <v>0</v>
      </c>
      <c r="AY297" s="44" t="e">
        <v>#DIV/0!</v>
      </c>
      <c r="AZ297" s="44">
        <v>18</v>
      </c>
      <c r="BA297" s="44">
        <v>1990</v>
      </c>
      <c r="BP297" s="40" t="s">
        <v>498</v>
      </c>
      <c r="BQ297" s="40" t="s">
        <v>472</v>
      </c>
      <c r="BR297" s="44">
        <v>0</v>
      </c>
      <c r="BS297" s="44">
        <v>0</v>
      </c>
      <c r="BT297" s="44">
        <v>0</v>
      </c>
      <c r="BU297" s="44">
        <v>27</v>
      </c>
      <c r="BV297" s="44">
        <v>2006</v>
      </c>
      <c r="BX297" s="40" t="s">
        <v>940</v>
      </c>
      <c r="BY297" s="40" t="s">
        <v>941</v>
      </c>
      <c r="BZ297" s="44"/>
      <c r="CA297" s="44">
        <v>2</v>
      </c>
      <c r="CB297" s="44"/>
      <c r="CC297" s="44">
        <v>10</v>
      </c>
      <c r="CD297" s="44">
        <v>1999</v>
      </c>
      <c r="CU297" s="40" t="s">
        <v>288</v>
      </c>
      <c r="CV297" s="40" t="s">
        <v>900</v>
      </c>
      <c r="CW297" s="44">
        <v>0</v>
      </c>
      <c r="CX297" s="44">
        <v>0.2</v>
      </c>
      <c r="CY297" s="44">
        <v>10</v>
      </c>
      <c r="CZ297" s="44">
        <v>2015</v>
      </c>
      <c r="DB297" s="40" t="s">
        <v>930</v>
      </c>
      <c r="DC297" s="40" t="s">
        <v>308</v>
      </c>
      <c r="DD297" s="44"/>
      <c r="DE297" s="44">
        <v>2</v>
      </c>
      <c r="DF297" s="44">
        <v>29</v>
      </c>
      <c r="DG297" s="44">
        <v>2012</v>
      </c>
      <c r="DU297" s="40" t="s">
        <v>929</v>
      </c>
      <c r="DV297" s="40" t="s">
        <v>279</v>
      </c>
      <c r="DW297" s="44">
        <v>0</v>
      </c>
      <c r="DX297" s="44">
        <v>3.3333333333333333E-2</v>
      </c>
      <c r="DY297" s="44">
        <v>30</v>
      </c>
      <c r="DZ297" s="44">
        <v>2012</v>
      </c>
      <c r="EB297" s="40" t="s">
        <v>1192</v>
      </c>
      <c r="EC297" s="40" t="s">
        <v>1180</v>
      </c>
      <c r="ED297" s="44"/>
      <c r="EE297" s="44"/>
      <c r="EF297" s="44">
        <v>18</v>
      </c>
      <c r="EG297" s="44">
        <v>1990</v>
      </c>
      <c r="EU297" s="40" t="s">
        <v>806</v>
      </c>
      <c r="EV297" s="40" t="s">
        <v>752</v>
      </c>
      <c r="EW297" s="44">
        <v>0</v>
      </c>
      <c r="EX297" s="44">
        <v>0.125</v>
      </c>
      <c r="EY297" s="44">
        <v>16</v>
      </c>
      <c r="EZ297" s="44">
        <v>2019</v>
      </c>
      <c r="FB297" s="40" t="s">
        <v>806</v>
      </c>
      <c r="FC297" s="40" t="s">
        <v>752</v>
      </c>
      <c r="FD297" s="44"/>
      <c r="FE297" s="44">
        <v>2</v>
      </c>
      <c r="FF297" s="44">
        <v>16</v>
      </c>
      <c r="FG297" s="44">
        <v>2019</v>
      </c>
      <c r="FU297" s="290" t="s">
        <v>926</v>
      </c>
      <c r="FV297" s="290" t="s">
        <v>304</v>
      </c>
      <c r="FW297" s="295" t="e">
        <v>#DIV/0!</v>
      </c>
      <c r="FX297" s="292">
        <v>0</v>
      </c>
      <c r="FY297" s="292">
        <v>0</v>
      </c>
      <c r="FZ297" s="292">
        <v>30</v>
      </c>
      <c r="GA297" s="292">
        <v>2012</v>
      </c>
      <c r="GB297" s="292"/>
      <c r="GC297" s="293"/>
      <c r="IR297" s="40" t="s">
        <v>455</v>
      </c>
      <c r="IS297" s="40" t="s">
        <v>456</v>
      </c>
      <c r="IT297" s="44">
        <v>0</v>
      </c>
      <c r="IU297" s="44">
        <v>0</v>
      </c>
      <c r="IV297" s="44">
        <v>0</v>
      </c>
      <c r="IW297" s="44">
        <v>27</v>
      </c>
      <c r="IX297" s="44">
        <v>2006</v>
      </c>
      <c r="IY297" s="44">
        <v>0</v>
      </c>
      <c r="IZ297" s="44">
        <v>0</v>
      </c>
      <c r="JL297" s="40" t="s">
        <v>1353</v>
      </c>
      <c r="JM297" s="40" t="s">
        <v>1235</v>
      </c>
      <c r="JN297" s="44">
        <v>0</v>
      </c>
      <c r="JO297" s="44">
        <v>0</v>
      </c>
      <c r="JP297" s="44">
        <v>0.2</v>
      </c>
      <c r="JQ297" s="44">
        <v>2023</v>
      </c>
      <c r="JR297" s="44">
        <v>10</v>
      </c>
      <c r="JS297" s="44"/>
      <c r="JT297" s="44">
        <v>2</v>
      </c>
    </row>
    <row r="298" spans="1:280" ht="15">
      <c r="A298" s="74" t="s">
        <v>1148</v>
      </c>
      <c r="B298" s="74">
        <v>1992</v>
      </c>
      <c r="C298" s="74">
        <v>1992</v>
      </c>
      <c r="D298" s="89" t="str">
        <f t="shared" si="72"/>
        <v>Jentry Eatherton, 1992</v>
      </c>
      <c r="E298" s="89" t="str">
        <f t="shared" si="73"/>
        <v>Jentry Eatherton, 1992-1992</v>
      </c>
      <c r="F298" s="74">
        <v>4</v>
      </c>
      <c r="G298" s="74"/>
      <c r="H298" s="74"/>
      <c r="I298" s="75" t="e">
        <f t="shared" si="78"/>
        <v>#DIV/0!</v>
      </c>
      <c r="J298" s="74">
        <v>2</v>
      </c>
      <c r="K298" s="74">
        <v>6</v>
      </c>
      <c r="L298" s="75">
        <f t="shared" si="79"/>
        <v>0.33333333333333331</v>
      </c>
      <c r="M298" s="74"/>
      <c r="N298" s="74"/>
      <c r="O298" s="75" t="e">
        <f t="shared" si="80"/>
        <v>#DIV/0!</v>
      </c>
      <c r="P298" s="74">
        <v>4</v>
      </c>
      <c r="Q298" s="74"/>
      <c r="R298" s="74">
        <v>2</v>
      </c>
      <c r="S298" s="74">
        <v>2</v>
      </c>
      <c r="T298" s="74"/>
      <c r="U298" s="74"/>
      <c r="V298" s="74"/>
      <c r="W298" s="74"/>
      <c r="X298" s="74"/>
      <c r="Y298" s="76">
        <f t="shared" si="81"/>
        <v>1</v>
      </c>
      <c r="Z298" s="76">
        <f t="shared" si="82"/>
        <v>0</v>
      </c>
      <c r="AA298" s="76">
        <f t="shared" si="83"/>
        <v>0.5</v>
      </c>
      <c r="AB298" s="76">
        <f t="shared" si="84"/>
        <v>0.5</v>
      </c>
      <c r="AC298" s="76">
        <f t="shared" si="85"/>
        <v>0</v>
      </c>
      <c r="AD298" s="76">
        <f t="shared" si="86"/>
        <v>0</v>
      </c>
      <c r="AE298" s="76">
        <f t="shared" si="87"/>
        <v>0</v>
      </c>
      <c r="AF298" s="76">
        <f t="shared" si="88"/>
        <v>0</v>
      </c>
      <c r="AG298" s="76">
        <f t="shared" si="89"/>
        <v>0</v>
      </c>
      <c r="AH298" s="69">
        <f t="shared" si="74"/>
        <v>0</v>
      </c>
      <c r="AI298" s="69">
        <f t="shared" si="75"/>
        <v>0</v>
      </c>
      <c r="AJ298" s="70">
        <f t="shared" si="76"/>
        <v>0.33333333333333331</v>
      </c>
      <c r="AK298" s="69">
        <f t="shared" si="77"/>
        <v>1.5</v>
      </c>
    </row>
    <row r="299" spans="1:280" ht="15">
      <c r="A299" s="74" t="s">
        <v>1113</v>
      </c>
      <c r="B299" s="74">
        <v>1992</v>
      </c>
      <c r="C299" s="74">
        <v>1993</v>
      </c>
      <c r="D299" s="89" t="str">
        <f t="shared" si="72"/>
        <v>Mitch Haynes, 1993</v>
      </c>
      <c r="E299" s="89" t="str">
        <f t="shared" si="73"/>
        <v>Mitch Haynes, 1993-1992</v>
      </c>
      <c r="F299" s="74">
        <v>2</v>
      </c>
      <c r="G299" s="74"/>
      <c r="H299" s="74"/>
      <c r="I299" s="75" t="e">
        <f t="shared" si="78"/>
        <v>#DIV/0!</v>
      </c>
      <c r="J299" s="74">
        <v>1</v>
      </c>
      <c r="K299" s="74">
        <v>1</v>
      </c>
      <c r="L299" s="75">
        <f t="shared" si="79"/>
        <v>1</v>
      </c>
      <c r="M299" s="74"/>
      <c r="N299" s="74"/>
      <c r="O299" s="75" t="e">
        <f t="shared" si="80"/>
        <v>#DIV/0!</v>
      </c>
      <c r="P299" s="74">
        <v>2</v>
      </c>
      <c r="Q299" s="74">
        <v>2</v>
      </c>
      <c r="R299" s="74">
        <v>2</v>
      </c>
      <c r="S299" s="74">
        <v>4</v>
      </c>
      <c r="T299" s="74">
        <v>1</v>
      </c>
      <c r="U299" s="74"/>
      <c r="V299" s="74"/>
      <c r="W299" s="74"/>
      <c r="X299" s="74"/>
      <c r="Y299" s="76">
        <f t="shared" si="81"/>
        <v>1</v>
      </c>
      <c r="Z299" s="76">
        <f t="shared" si="82"/>
        <v>1</v>
      </c>
      <c r="AA299" s="76">
        <f t="shared" si="83"/>
        <v>1</v>
      </c>
      <c r="AB299" s="76">
        <f t="shared" si="84"/>
        <v>2</v>
      </c>
      <c r="AC299" s="76">
        <f t="shared" si="85"/>
        <v>0.5</v>
      </c>
      <c r="AD299" s="76">
        <f t="shared" si="86"/>
        <v>0</v>
      </c>
      <c r="AE299" s="76">
        <f t="shared" si="87"/>
        <v>0</v>
      </c>
      <c r="AF299" s="76">
        <f t="shared" si="88"/>
        <v>0</v>
      </c>
      <c r="AG299" s="76">
        <f t="shared" si="89"/>
        <v>0</v>
      </c>
      <c r="AH299" s="69">
        <f t="shared" si="74"/>
        <v>0</v>
      </c>
      <c r="AI299" s="69">
        <f t="shared" si="75"/>
        <v>0</v>
      </c>
      <c r="AJ299" s="70">
        <f t="shared" si="76"/>
        <v>1</v>
      </c>
      <c r="AK299" s="69">
        <f t="shared" si="77"/>
        <v>0.5</v>
      </c>
    </row>
    <row r="300" spans="1:280" ht="15">
      <c r="A300" s="74" t="s">
        <v>1112</v>
      </c>
      <c r="B300" s="74">
        <v>1992</v>
      </c>
      <c r="C300" s="74">
        <v>1994</v>
      </c>
      <c r="D300" s="89" t="str">
        <f t="shared" si="72"/>
        <v>Nate Spracklen, 1994</v>
      </c>
      <c r="E300" s="89" t="str">
        <f t="shared" si="73"/>
        <v>Nate Spracklen, 1994-1992</v>
      </c>
      <c r="F300" s="74">
        <v>1</v>
      </c>
      <c r="G300" s="74"/>
      <c r="H300" s="74"/>
      <c r="I300" s="75" t="e">
        <f t="shared" si="78"/>
        <v>#DIV/0!</v>
      </c>
      <c r="J300" s="74">
        <v>1</v>
      </c>
      <c r="K300" s="74">
        <v>1</v>
      </c>
      <c r="L300" s="75">
        <f t="shared" si="79"/>
        <v>1</v>
      </c>
      <c r="M300" s="74"/>
      <c r="N300" s="74"/>
      <c r="O300" s="75" t="e">
        <f t="shared" si="80"/>
        <v>#DIV/0!</v>
      </c>
      <c r="P300" s="74">
        <v>2</v>
      </c>
      <c r="Q300" s="74">
        <v>1</v>
      </c>
      <c r="R300" s="74"/>
      <c r="S300" s="74">
        <v>1</v>
      </c>
      <c r="T300" s="74"/>
      <c r="U300" s="74"/>
      <c r="V300" s="74"/>
      <c r="W300" s="74"/>
      <c r="X300" s="74"/>
      <c r="Y300" s="76">
        <f t="shared" si="81"/>
        <v>2</v>
      </c>
      <c r="Z300" s="76">
        <f t="shared" si="82"/>
        <v>1</v>
      </c>
      <c r="AA300" s="76">
        <f t="shared" si="83"/>
        <v>0</v>
      </c>
      <c r="AB300" s="76">
        <f t="shared" si="84"/>
        <v>1</v>
      </c>
      <c r="AC300" s="76">
        <f t="shared" si="85"/>
        <v>0</v>
      </c>
      <c r="AD300" s="76">
        <f t="shared" si="86"/>
        <v>0</v>
      </c>
      <c r="AE300" s="76">
        <f t="shared" si="87"/>
        <v>0</v>
      </c>
      <c r="AF300" s="76">
        <f t="shared" si="88"/>
        <v>0</v>
      </c>
      <c r="AG300" s="76">
        <f t="shared" si="89"/>
        <v>0</v>
      </c>
      <c r="AH300" s="69">
        <f t="shared" si="74"/>
        <v>0</v>
      </c>
      <c r="AI300" s="69">
        <f t="shared" si="75"/>
        <v>0</v>
      </c>
      <c r="AJ300" s="70">
        <f t="shared" si="76"/>
        <v>1</v>
      </c>
      <c r="AK300" s="69">
        <f t="shared" si="77"/>
        <v>1</v>
      </c>
    </row>
    <row r="301" spans="1:280" ht="15">
      <c r="A301" s="74" t="s">
        <v>1150</v>
      </c>
      <c r="B301" s="74">
        <v>1992</v>
      </c>
      <c r="C301" s="74">
        <v>1994</v>
      </c>
      <c r="D301" s="89" t="str">
        <f t="shared" si="72"/>
        <v>Chad Cahoy, 1994</v>
      </c>
      <c r="E301" s="89" t="str">
        <f t="shared" si="73"/>
        <v>Chad Cahoy, 1994-1992</v>
      </c>
      <c r="F301" s="74">
        <v>1</v>
      </c>
      <c r="G301" s="74"/>
      <c r="H301" s="74"/>
      <c r="I301" s="75" t="e">
        <f t="shared" si="78"/>
        <v>#DIV/0!</v>
      </c>
      <c r="J301" s="74"/>
      <c r="K301" s="74"/>
      <c r="L301" s="75" t="e">
        <f t="shared" si="79"/>
        <v>#DIV/0!</v>
      </c>
      <c r="M301" s="74"/>
      <c r="N301" s="74"/>
      <c r="O301" s="75" t="e">
        <f t="shared" si="80"/>
        <v>#DIV/0!</v>
      </c>
      <c r="P301" s="74"/>
      <c r="Q301" s="74"/>
      <c r="R301" s="74"/>
      <c r="S301" s="74"/>
      <c r="T301" s="74"/>
      <c r="U301" s="74"/>
      <c r="V301" s="74"/>
      <c r="W301" s="74">
        <v>1</v>
      </c>
      <c r="X301" s="74"/>
      <c r="Y301" s="76">
        <f t="shared" si="81"/>
        <v>0</v>
      </c>
      <c r="Z301" s="76">
        <f t="shared" si="82"/>
        <v>0</v>
      </c>
      <c r="AA301" s="76">
        <f t="shared" si="83"/>
        <v>0</v>
      </c>
      <c r="AB301" s="76">
        <f t="shared" si="84"/>
        <v>0</v>
      </c>
      <c r="AC301" s="76">
        <f t="shared" si="85"/>
        <v>0</v>
      </c>
      <c r="AD301" s="76">
        <f t="shared" si="86"/>
        <v>0</v>
      </c>
      <c r="AE301" s="76">
        <f t="shared" si="87"/>
        <v>0</v>
      </c>
      <c r="AF301" s="76">
        <f t="shared" si="88"/>
        <v>1</v>
      </c>
      <c r="AG301" s="76">
        <f t="shared" si="89"/>
        <v>0</v>
      </c>
      <c r="AH301" s="69">
        <f t="shared" si="74"/>
        <v>0</v>
      </c>
      <c r="AI301" s="69">
        <f t="shared" si="75"/>
        <v>0</v>
      </c>
      <c r="AJ301" s="70">
        <f t="shared" si="76"/>
        <v>0</v>
      </c>
      <c r="AK301" s="69">
        <f t="shared" si="77"/>
        <v>0</v>
      </c>
    </row>
    <row r="302" spans="1:280" ht="15">
      <c r="A302" s="74" t="s">
        <v>1149</v>
      </c>
      <c r="B302" s="74">
        <v>1992</v>
      </c>
      <c r="C302" s="74">
        <v>1993</v>
      </c>
      <c r="D302" s="89" t="str">
        <f t="shared" si="72"/>
        <v>Travis Burr, 1993</v>
      </c>
      <c r="E302" s="89" t="str">
        <f t="shared" si="73"/>
        <v>Travis Burr, 1993-1992</v>
      </c>
      <c r="F302" s="74">
        <v>1</v>
      </c>
      <c r="G302" s="74"/>
      <c r="H302" s="74"/>
      <c r="I302" s="75" t="e">
        <f t="shared" si="78"/>
        <v>#DIV/0!</v>
      </c>
      <c r="J302" s="74"/>
      <c r="K302" s="74">
        <v>2</v>
      </c>
      <c r="L302" s="75">
        <f t="shared" si="79"/>
        <v>0</v>
      </c>
      <c r="M302" s="74"/>
      <c r="N302" s="74"/>
      <c r="O302" s="75" t="e">
        <f t="shared" si="80"/>
        <v>#DIV/0!</v>
      </c>
      <c r="P302" s="74"/>
      <c r="Q302" s="74">
        <v>2</v>
      </c>
      <c r="R302" s="74">
        <v>2</v>
      </c>
      <c r="S302" s="74">
        <v>4</v>
      </c>
      <c r="T302" s="74">
        <v>1</v>
      </c>
      <c r="U302" s="74"/>
      <c r="V302" s="74"/>
      <c r="W302" s="74"/>
      <c r="X302" s="74"/>
      <c r="Y302" s="76">
        <f t="shared" si="81"/>
        <v>0</v>
      </c>
      <c r="Z302" s="76">
        <f t="shared" si="82"/>
        <v>2</v>
      </c>
      <c r="AA302" s="76">
        <f t="shared" si="83"/>
        <v>2</v>
      </c>
      <c r="AB302" s="76">
        <f t="shared" si="84"/>
        <v>4</v>
      </c>
      <c r="AC302" s="76">
        <f t="shared" si="85"/>
        <v>1</v>
      </c>
      <c r="AD302" s="76">
        <f t="shared" si="86"/>
        <v>0</v>
      </c>
      <c r="AE302" s="76">
        <f t="shared" si="87"/>
        <v>0</v>
      </c>
      <c r="AF302" s="76">
        <f t="shared" si="88"/>
        <v>0</v>
      </c>
      <c r="AG302" s="76">
        <f t="shared" si="89"/>
        <v>0</v>
      </c>
      <c r="AH302" s="69">
        <f t="shared" si="74"/>
        <v>0</v>
      </c>
      <c r="AI302" s="69">
        <f t="shared" si="75"/>
        <v>0</v>
      </c>
      <c r="AJ302" s="70">
        <f t="shared" si="76"/>
        <v>0</v>
      </c>
      <c r="AK302" s="69">
        <f t="shared" si="77"/>
        <v>2</v>
      </c>
    </row>
    <row r="303" spans="1:280" ht="15">
      <c r="A303" s="74" t="s">
        <v>1139</v>
      </c>
      <c r="B303" s="74">
        <v>1991</v>
      </c>
      <c r="C303" s="74">
        <v>1992</v>
      </c>
      <c r="D303" s="89" t="str">
        <f t="shared" si="72"/>
        <v>Dustin Upton, 1992</v>
      </c>
      <c r="E303" s="89" t="str">
        <f t="shared" si="73"/>
        <v>Dustin Upton, 1992-1991</v>
      </c>
      <c r="F303" s="74">
        <v>23</v>
      </c>
      <c r="G303" s="74">
        <v>1</v>
      </c>
      <c r="H303" s="74">
        <v>2</v>
      </c>
      <c r="I303" s="75">
        <f t="shared" si="78"/>
        <v>0.5</v>
      </c>
      <c r="J303" s="74">
        <v>187</v>
      </c>
      <c r="K303" s="74">
        <v>320</v>
      </c>
      <c r="L303" s="75">
        <f t="shared" si="79"/>
        <v>0.58437499999999998</v>
      </c>
      <c r="M303" s="74">
        <v>83</v>
      </c>
      <c r="N303" s="74">
        <v>145</v>
      </c>
      <c r="O303" s="75">
        <f t="shared" si="80"/>
        <v>0.57241379310344831</v>
      </c>
      <c r="P303" s="74">
        <v>460</v>
      </c>
      <c r="Q303" s="74">
        <v>92</v>
      </c>
      <c r="R303" s="74">
        <v>153</v>
      </c>
      <c r="S303" s="74">
        <v>245</v>
      </c>
      <c r="T303" s="74">
        <v>33</v>
      </c>
      <c r="U303" s="74">
        <v>55</v>
      </c>
      <c r="V303" s="74"/>
      <c r="W303" s="74">
        <v>43</v>
      </c>
      <c r="X303" s="74"/>
      <c r="Y303" s="76">
        <f t="shared" si="81"/>
        <v>20</v>
      </c>
      <c r="Z303" s="76">
        <f t="shared" si="82"/>
        <v>4</v>
      </c>
      <c r="AA303" s="76">
        <f t="shared" si="83"/>
        <v>6.6521739130434785</v>
      </c>
      <c r="AB303" s="76">
        <f t="shared" si="84"/>
        <v>10.652173913043478</v>
      </c>
      <c r="AC303" s="76">
        <f t="shared" si="85"/>
        <v>1.4347826086956521</v>
      </c>
      <c r="AD303" s="76">
        <f t="shared" si="86"/>
        <v>2.3913043478260869</v>
      </c>
      <c r="AE303" s="76">
        <f t="shared" si="87"/>
        <v>0</v>
      </c>
      <c r="AF303" s="76">
        <f t="shared" si="88"/>
        <v>1.8695652173913044</v>
      </c>
      <c r="AG303" s="76">
        <f t="shared" si="89"/>
        <v>0</v>
      </c>
      <c r="AH303" s="69">
        <f t="shared" si="74"/>
        <v>8.6956521739130432E-2</v>
      </c>
      <c r="AI303" s="69">
        <f t="shared" si="75"/>
        <v>6.3043478260869561</v>
      </c>
      <c r="AJ303" s="70">
        <f t="shared" si="76"/>
        <v>0.58385093167701863</v>
      </c>
      <c r="AK303" s="69">
        <f t="shared" si="77"/>
        <v>14</v>
      </c>
    </row>
    <row r="304" spans="1:280" ht="15">
      <c r="A304" s="74" t="s">
        <v>1111</v>
      </c>
      <c r="B304" s="74">
        <v>1991</v>
      </c>
      <c r="C304" s="74">
        <v>1993</v>
      </c>
      <c r="D304" s="89" t="str">
        <f t="shared" si="72"/>
        <v>Travis Todd, 1993</v>
      </c>
      <c r="E304" s="89" t="str">
        <f t="shared" si="73"/>
        <v>Travis Todd, 1993-1991</v>
      </c>
      <c r="F304" s="74">
        <v>23</v>
      </c>
      <c r="G304" s="74">
        <v>5</v>
      </c>
      <c r="H304" s="74">
        <v>26</v>
      </c>
      <c r="I304" s="75">
        <f t="shared" si="78"/>
        <v>0.19230769230769232</v>
      </c>
      <c r="J304" s="74">
        <v>77</v>
      </c>
      <c r="K304" s="74">
        <v>145</v>
      </c>
      <c r="L304" s="75">
        <f t="shared" si="79"/>
        <v>0.53103448275862064</v>
      </c>
      <c r="M304" s="74">
        <v>50</v>
      </c>
      <c r="N304" s="74">
        <v>86</v>
      </c>
      <c r="O304" s="75">
        <f t="shared" si="80"/>
        <v>0.58139534883720934</v>
      </c>
      <c r="P304" s="74">
        <v>219</v>
      </c>
      <c r="Q304" s="74">
        <v>61</v>
      </c>
      <c r="R304" s="74">
        <v>95</v>
      </c>
      <c r="S304" s="74">
        <v>156</v>
      </c>
      <c r="T304" s="74">
        <v>44</v>
      </c>
      <c r="U304" s="74">
        <v>43</v>
      </c>
      <c r="V304" s="74"/>
      <c r="W304" s="74">
        <v>51</v>
      </c>
      <c r="X304" s="74"/>
      <c r="Y304" s="76">
        <f t="shared" si="81"/>
        <v>9.5217391304347831</v>
      </c>
      <c r="Z304" s="76">
        <f t="shared" si="82"/>
        <v>2.652173913043478</v>
      </c>
      <c r="AA304" s="76">
        <f t="shared" si="83"/>
        <v>4.1304347826086953</v>
      </c>
      <c r="AB304" s="76">
        <f t="shared" si="84"/>
        <v>6.7826086956521738</v>
      </c>
      <c r="AC304" s="76">
        <f t="shared" si="85"/>
        <v>1.9130434782608696</v>
      </c>
      <c r="AD304" s="76">
        <f t="shared" si="86"/>
        <v>1.8695652173913044</v>
      </c>
      <c r="AE304" s="76">
        <f t="shared" si="87"/>
        <v>0</v>
      </c>
      <c r="AF304" s="76">
        <f t="shared" si="88"/>
        <v>2.2173913043478262</v>
      </c>
      <c r="AG304" s="76">
        <f t="shared" si="89"/>
        <v>0</v>
      </c>
      <c r="AH304" s="69">
        <f t="shared" si="74"/>
        <v>1.1304347826086956</v>
      </c>
      <c r="AI304" s="69">
        <f t="shared" si="75"/>
        <v>3.7391304347826089</v>
      </c>
      <c r="AJ304" s="70">
        <f t="shared" si="76"/>
        <v>0.47953216374269003</v>
      </c>
      <c r="AK304" s="69">
        <f t="shared" si="77"/>
        <v>7.4347826086956523</v>
      </c>
    </row>
    <row r="305" spans="1:37" ht="15">
      <c r="A305" s="74" t="s">
        <v>1141</v>
      </c>
      <c r="B305" s="74">
        <v>1991</v>
      </c>
      <c r="C305" s="74">
        <v>1992</v>
      </c>
      <c r="D305" s="89" t="str">
        <f t="shared" si="72"/>
        <v>Brad Locke, 1992</v>
      </c>
      <c r="E305" s="89" t="str">
        <f t="shared" si="73"/>
        <v>Brad Locke, 1992-1991</v>
      </c>
      <c r="F305" s="74">
        <v>23</v>
      </c>
      <c r="G305" s="74">
        <v>4</v>
      </c>
      <c r="H305" s="74">
        <v>22</v>
      </c>
      <c r="I305" s="75">
        <f t="shared" si="78"/>
        <v>0.18181818181818182</v>
      </c>
      <c r="J305" s="74">
        <v>81</v>
      </c>
      <c r="K305" s="74">
        <v>143</v>
      </c>
      <c r="L305" s="75">
        <f t="shared" si="79"/>
        <v>0.56643356643356646</v>
      </c>
      <c r="M305" s="74">
        <v>58</v>
      </c>
      <c r="N305" s="74">
        <v>85</v>
      </c>
      <c r="O305" s="75">
        <f t="shared" si="80"/>
        <v>0.68235294117647061</v>
      </c>
      <c r="P305" s="74">
        <v>232</v>
      </c>
      <c r="Q305" s="74">
        <v>48</v>
      </c>
      <c r="R305" s="74">
        <v>28</v>
      </c>
      <c r="S305" s="74">
        <v>76</v>
      </c>
      <c r="T305" s="74">
        <v>52</v>
      </c>
      <c r="U305" s="74">
        <v>54</v>
      </c>
      <c r="V305" s="74"/>
      <c r="W305" s="74">
        <v>42</v>
      </c>
      <c r="X305" s="74"/>
      <c r="Y305" s="76">
        <f t="shared" si="81"/>
        <v>10.086956521739131</v>
      </c>
      <c r="Z305" s="76">
        <f t="shared" si="82"/>
        <v>2.0869565217391304</v>
      </c>
      <c r="AA305" s="76">
        <f t="shared" si="83"/>
        <v>1.2173913043478262</v>
      </c>
      <c r="AB305" s="76">
        <f t="shared" si="84"/>
        <v>3.3043478260869565</v>
      </c>
      <c r="AC305" s="76">
        <f t="shared" si="85"/>
        <v>2.2608695652173911</v>
      </c>
      <c r="AD305" s="76">
        <f t="shared" si="86"/>
        <v>2.347826086956522</v>
      </c>
      <c r="AE305" s="76">
        <f t="shared" si="87"/>
        <v>0</v>
      </c>
      <c r="AF305" s="76">
        <f t="shared" si="88"/>
        <v>1.826086956521739</v>
      </c>
      <c r="AG305" s="76">
        <f t="shared" si="89"/>
        <v>0</v>
      </c>
      <c r="AH305" s="69">
        <f t="shared" si="74"/>
        <v>0.95652173913043481</v>
      </c>
      <c r="AI305" s="69">
        <f t="shared" si="75"/>
        <v>3.6956521739130435</v>
      </c>
      <c r="AJ305" s="70">
        <f t="shared" si="76"/>
        <v>0.51515151515151514</v>
      </c>
      <c r="AK305" s="69">
        <f t="shared" si="77"/>
        <v>7.1739130434782608</v>
      </c>
    </row>
    <row r="306" spans="1:37" ht="15">
      <c r="A306" s="74" t="s">
        <v>1172</v>
      </c>
      <c r="B306" s="74">
        <v>1991</v>
      </c>
      <c r="C306" s="74">
        <v>1991</v>
      </c>
      <c r="D306" s="89" t="str">
        <f t="shared" si="72"/>
        <v>Dustin Materi, 1991</v>
      </c>
      <c r="E306" s="89" t="str">
        <f t="shared" si="73"/>
        <v>Dustin Materi, 1991-1991</v>
      </c>
      <c r="F306" s="74">
        <v>22</v>
      </c>
      <c r="G306" s="74">
        <v>17</v>
      </c>
      <c r="H306" s="74">
        <v>54</v>
      </c>
      <c r="I306" s="75">
        <f t="shared" si="78"/>
        <v>0.31481481481481483</v>
      </c>
      <c r="J306" s="74">
        <v>38</v>
      </c>
      <c r="K306" s="74">
        <v>99</v>
      </c>
      <c r="L306" s="75">
        <f t="shared" si="79"/>
        <v>0.38383838383838381</v>
      </c>
      <c r="M306" s="74">
        <v>68</v>
      </c>
      <c r="N306" s="74">
        <v>103</v>
      </c>
      <c r="O306" s="75">
        <f t="shared" si="80"/>
        <v>0.66019417475728159</v>
      </c>
      <c r="P306" s="74">
        <v>195</v>
      </c>
      <c r="Q306" s="74">
        <v>23</v>
      </c>
      <c r="R306" s="74">
        <v>31</v>
      </c>
      <c r="S306" s="74">
        <v>54</v>
      </c>
      <c r="T306" s="74">
        <v>122</v>
      </c>
      <c r="U306" s="74">
        <v>47</v>
      </c>
      <c r="V306" s="74"/>
      <c r="W306" s="74">
        <v>81</v>
      </c>
      <c r="X306" s="74"/>
      <c r="Y306" s="76">
        <f t="shared" si="81"/>
        <v>8.8636363636363633</v>
      </c>
      <c r="Z306" s="76">
        <f t="shared" si="82"/>
        <v>1.0454545454545454</v>
      </c>
      <c r="AA306" s="76">
        <f t="shared" si="83"/>
        <v>1.4090909090909092</v>
      </c>
      <c r="AB306" s="76">
        <f t="shared" si="84"/>
        <v>2.4545454545454546</v>
      </c>
      <c r="AC306" s="76">
        <f t="shared" si="85"/>
        <v>5.5454545454545459</v>
      </c>
      <c r="AD306" s="76">
        <f t="shared" si="86"/>
        <v>2.1363636363636362</v>
      </c>
      <c r="AE306" s="76">
        <f t="shared" si="87"/>
        <v>0</v>
      </c>
      <c r="AF306" s="76">
        <f t="shared" si="88"/>
        <v>3.6818181818181817</v>
      </c>
      <c r="AG306" s="76">
        <f t="shared" si="89"/>
        <v>0</v>
      </c>
      <c r="AH306" s="69">
        <f t="shared" si="74"/>
        <v>2.4545454545454546</v>
      </c>
      <c r="AI306" s="69">
        <f t="shared" si="75"/>
        <v>4.6818181818181817</v>
      </c>
      <c r="AJ306" s="70">
        <f t="shared" si="76"/>
        <v>0.35947712418300654</v>
      </c>
      <c r="AK306" s="69">
        <f t="shared" si="77"/>
        <v>6.9545454545454541</v>
      </c>
    </row>
    <row r="307" spans="1:37" ht="15">
      <c r="A307" s="74" t="s">
        <v>1173</v>
      </c>
      <c r="B307" s="74">
        <v>1991</v>
      </c>
      <c r="C307" s="74">
        <v>1991</v>
      </c>
      <c r="D307" s="89" t="str">
        <f t="shared" si="72"/>
        <v>Jim Jones, 1991</v>
      </c>
      <c r="E307" s="89" t="str">
        <f t="shared" si="73"/>
        <v>Jim Jones, 1991-1991</v>
      </c>
      <c r="F307" s="74">
        <v>23</v>
      </c>
      <c r="G307" s="74">
        <v>4</v>
      </c>
      <c r="H307" s="74">
        <v>23</v>
      </c>
      <c r="I307" s="75">
        <f t="shared" si="78"/>
        <v>0.17391304347826086</v>
      </c>
      <c r="J307" s="74">
        <v>22</v>
      </c>
      <c r="K307" s="74">
        <v>60</v>
      </c>
      <c r="L307" s="75">
        <f t="shared" si="79"/>
        <v>0.36666666666666664</v>
      </c>
      <c r="M307" s="74">
        <v>17</v>
      </c>
      <c r="N307" s="74">
        <v>41</v>
      </c>
      <c r="O307" s="75">
        <f t="shared" si="80"/>
        <v>0.41463414634146339</v>
      </c>
      <c r="P307" s="74">
        <v>73</v>
      </c>
      <c r="Q307" s="74">
        <v>26</v>
      </c>
      <c r="R307" s="74">
        <v>35</v>
      </c>
      <c r="S307" s="74">
        <v>61</v>
      </c>
      <c r="T307" s="74">
        <v>23</v>
      </c>
      <c r="U307" s="74">
        <v>23</v>
      </c>
      <c r="V307" s="74"/>
      <c r="W307" s="74">
        <v>37</v>
      </c>
      <c r="X307" s="74"/>
      <c r="Y307" s="76">
        <f t="shared" si="81"/>
        <v>3.1739130434782608</v>
      </c>
      <c r="Z307" s="76">
        <f t="shared" si="82"/>
        <v>1.1304347826086956</v>
      </c>
      <c r="AA307" s="76">
        <f t="shared" si="83"/>
        <v>1.5217391304347827</v>
      </c>
      <c r="AB307" s="76">
        <f t="shared" si="84"/>
        <v>2.652173913043478</v>
      </c>
      <c r="AC307" s="76">
        <f t="shared" si="85"/>
        <v>1</v>
      </c>
      <c r="AD307" s="76">
        <f t="shared" si="86"/>
        <v>1</v>
      </c>
      <c r="AE307" s="76">
        <f t="shared" si="87"/>
        <v>0</v>
      </c>
      <c r="AF307" s="76">
        <f t="shared" si="88"/>
        <v>1.6086956521739131</v>
      </c>
      <c r="AG307" s="76">
        <f t="shared" si="89"/>
        <v>0</v>
      </c>
      <c r="AH307" s="69">
        <f t="shared" si="74"/>
        <v>1</v>
      </c>
      <c r="AI307" s="69">
        <f t="shared" si="75"/>
        <v>1.7826086956521738</v>
      </c>
      <c r="AJ307" s="70">
        <f t="shared" si="76"/>
        <v>0.31325301204819278</v>
      </c>
      <c r="AK307" s="69">
        <f t="shared" si="77"/>
        <v>3.6086956521739131</v>
      </c>
    </row>
    <row r="308" spans="1:37" ht="15">
      <c r="A308" s="74" t="s">
        <v>1174</v>
      </c>
      <c r="B308" s="74">
        <v>1991</v>
      </c>
      <c r="C308" s="74">
        <v>1991</v>
      </c>
      <c r="D308" s="89" t="str">
        <f t="shared" si="72"/>
        <v>Shane Harper, 1991</v>
      </c>
      <c r="E308" s="89" t="str">
        <f t="shared" si="73"/>
        <v>Shane Harper, 1991-1991</v>
      </c>
      <c r="F308" s="74">
        <v>20</v>
      </c>
      <c r="G308" s="74">
        <v>13</v>
      </c>
      <c r="H308" s="74">
        <v>69</v>
      </c>
      <c r="I308" s="75">
        <f t="shared" si="78"/>
        <v>0.18840579710144928</v>
      </c>
      <c r="J308" s="74">
        <v>77</v>
      </c>
      <c r="K308" s="74">
        <v>145</v>
      </c>
      <c r="L308" s="75">
        <f t="shared" si="79"/>
        <v>0.53103448275862064</v>
      </c>
      <c r="M308" s="74">
        <v>54</v>
      </c>
      <c r="N308" s="74">
        <v>98</v>
      </c>
      <c r="O308" s="75">
        <f t="shared" si="80"/>
        <v>0.55102040816326525</v>
      </c>
      <c r="P308" s="74">
        <v>247</v>
      </c>
      <c r="Q308" s="74">
        <v>34</v>
      </c>
      <c r="R308" s="74">
        <v>65</v>
      </c>
      <c r="S308" s="74">
        <v>99</v>
      </c>
      <c r="T308" s="74">
        <v>35</v>
      </c>
      <c r="U308" s="74">
        <v>55</v>
      </c>
      <c r="V308" s="74"/>
      <c r="W308" s="74">
        <v>57</v>
      </c>
      <c r="X308" s="74"/>
      <c r="Y308" s="76">
        <f t="shared" si="81"/>
        <v>12.35</v>
      </c>
      <c r="Z308" s="76">
        <f t="shared" si="82"/>
        <v>1.7</v>
      </c>
      <c r="AA308" s="76">
        <f t="shared" si="83"/>
        <v>3.25</v>
      </c>
      <c r="AB308" s="76">
        <f t="shared" si="84"/>
        <v>4.95</v>
      </c>
      <c r="AC308" s="76">
        <f t="shared" si="85"/>
        <v>1.75</v>
      </c>
      <c r="AD308" s="76">
        <f t="shared" si="86"/>
        <v>2.75</v>
      </c>
      <c r="AE308" s="76">
        <f t="shared" si="87"/>
        <v>0</v>
      </c>
      <c r="AF308" s="76">
        <f t="shared" si="88"/>
        <v>2.85</v>
      </c>
      <c r="AG308" s="76">
        <f t="shared" si="89"/>
        <v>0</v>
      </c>
      <c r="AH308" s="69">
        <f t="shared" si="74"/>
        <v>3.45</v>
      </c>
      <c r="AI308" s="69">
        <f t="shared" si="75"/>
        <v>4.9000000000000004</v>
      </c>
      <c r="AJ308" s="70">
        <f t="shared" si="76"/>
        <v>0.42056074766355139</v>
      </c>
      <c r="AK308" s="69">
        <f t="shared" si="77"/>
        <v>10.7</v>
      </c>
    </row>
    <row r="309" spans="1:37" ht="15">
      <c r="A309" s="74" t="s">
        <v>1140</v>
      </c>
      <c r="B309" s="74">
        <v>1991</v>
      </c>
      <c r="C309" s="74">
        <v>1992</v>
      </c>
      <c r="D309" s="89" t="str">
        <f t="shared" si="72"/>
        <v>Doug Hockett, 1992</v>
      </c>
      <c r="E309" s="89" t="str">
        <f t="shared" si="73"/>
        <v>Doug Hockett, 1992-1991</v>
      </c>
      <c r="F309" s="74">
        <v>23</v>
      </c>
      <c r="G309" s="74">
        <v>8</v>
      </c>
      <c r="H309" s="74">
        <v>19</v>
      </c>
      <c r="I309" s="75">
        <f t="shared" si="78"/>
        <v>0.42105263157894735</v>
      </c>
      <c r="J309" s="74">
        <v>6</v>
      </c>
      <c r="K309" s="74">
        <v>16</v>
      </c>
      <c r="L309" s="75">
        <f t="shared" si="79"/>
        <v>0.375</v>
      </c>
      <c r="M309" s="74">
        <v>16</v>
      </c>
      <c r="N309" s="74">
        <v>28</v>
      </c>
      <c r="O309" s="75">
        <f t="shared" si="80"/>
        <v>0.5714285714285714</v>
      </c>
      <c r="P309" s="74">
        <v>52</v>
      </c>
      <c r="Q309" s="74">
        <v>3</v>
      </c>
      <c r="R309" s="74">
        <v>14</v>
      </c>
      <c r="S309" s="74">
        <v>17</v>
      </c>
      <c r="T309" s="74">
        <v>48</v>
      </c>
      <c r="U309" s="74">
        <v>22</v>
      </c>
      <c r="V309" s="74"/>
      <c r="W309" s="74">
        <v>36</v>
      </c>
      <c r="X309" s="74"/>
      <c r="Y309" s="76">
        <f t="shared" si="81"/>
        <v>2.2608695652173911</v>
      </c>
      <c r="Z309" s="76">
        <f t="shared" si="82"/>
        <v>0.13043478260869565</v>
      </c>
      <c r="AA309" s="76">
        <f t="shared" si="83"/>
        <v>0.60869565217391308</v>
      </c>
      <c r="AB309" s="76">
        <f t="shared" si="84"/>
        <v>0.73913043478260865</v>
      </c>
      <c r="AC309" s="76">
        <f t="shared" si="85"/>
        <v>2.0869565217391304</v>
      </c>
      <c r="AD309" s="76">
        <f t="shared" si="86"/>
        <v>0.95652173913043481</v>
      </c>
      <c r="AE309" s="76">
        <f t="shared" si="87"/>
        <v>0</v>
      </c>
      <c r="AF309" s="76">
        <f t="shared" si="88"/>
        <v>1.5652173913043479</v>
      </c>
      <c r="AG309" s="76">
        <f t="shared" si="89"/>
        <v>0</v>
      </c>
      <c r="AH309" s="69">
        <f t="shared" si="74"/>
        <v>0.82608695652173914</v>
      </c>
      <c r="AI309" s="69">
        <f t="shared" si="75"/>
        <v>1.2173913043478262</v>
      </c>
      <c r="AJ309" s="70">
        <f t="shared" si="76"/>
        <v>0.4</v>
      </c>
      <c r="AK309" s="69">
        <f t="shared" si="77"/>
        <v>1.5217391304347827</v>
      </c>
    </row>
    <row r="310" spans="1:37" ht="15">
      <c r="A310" s="74" t="s">
        <v>1142</v>
      </c>
      <c r="B310" s="74">
        <v>1991</v>
      </c>
      <c r="C310" s="74">
        <v>1992</v>
      </c>
      <c r="D310" s="89" t="str">
        <f t="shared" si="72"/>
        <v>Clay Bartels, 1992</v>
      </c>
      <c r="E310" s="89" t="str">
        <f t="shared" si="73"/>
        <v>Clay Bartels, 1992-1991</v>
      </c>
      <c r="F310" s="74">
        <v>20</v>
      </c>
      <c r="G310" s="74">
        <v>1</v>
      </c>
      <c r="H310" s="74">
        <v>2</v>
      </c>
      <c r="I310" s="75">
        <f t="shared" si="78"/>
        <v>0.5</v>
      </c>
      <c r="J310" s="74">
        <v>13</v>
      </c>
      <c r="K310" s="74">
        <v>25</v>
      </c>
      <c r="L310" s="75">
        <f t="shared" si="79"/>
        <v>0.52</v>
      </c>
      <c r="M310" s="74">
        <v>12</v>
      </c>
      <c r="N310" s="74">
        <v>20</v>
      </c>
      <c r="O310" s="75">
        <f t="shared" si="80"/>
        <v>0.6</v>
      </c>
      <c r="P310" s="74">
        <v>41</v>
      </c>
      <c r="Q310" s="74">
        <v>10</v>
      </c>
      <c r="R310" s="74">
        <v>19</v>
      </c>
      <c r="S310" s="74">
        <v>29</v>
      </c>
      <c r="T310" s="74">
        <v>20</v>
      </c>
      <c r="U310" s="74">
        <v>12</v>
      </c>
      <c r="V310" s="74"/>
      <c r="W310" s="74">
        <v>14</v>
      </c>
      <c r="X310" s="74"/>
      <c r="Y310" s="76">
        <f t="shared" si="81"/>
        <v>2.0499999999999998</v>
      </c>
      <c r="Z310" s="76">
        <f t="shared" si="82"/>
        <v>0.5</v>
      </c>
      <c r="AA310" s="76">
        <f t="shared" si="83"/>
        <v>0.95</v>
      </c>
      <c r="AB310" s="76">
        <f t="shared" si="84"/>
        <v>1.45</v>
      </c>
      <c r="AC310" s="76">
        <f t="shared" si="85"/>
        <v>1</v>
      </c>
      <c r="AD310" s="76">
        <f t="shared" si="86"/>
        <v>0.6</v>
      </c>
      <c r="AE310" s="76">
        <f t="shared" si="87"/>
        <v>0</v>
      </c>
      <c r="AF310" s="76">
        <f t="shared" si="88"/>
        <v>0.7</v>
      </c>
      <c r="AG310" s="76">
        <f t="shared" si="89"/>
        <v>0</v>
      </c>
      <c r="AH310" s="69">
        <f t="shared" si="74"/>
        <v>0.1</v>
      </c>
      <c r="AI310" s="69">
        <f t="shared" si="75"/>
        <v>1</v>
      </c>
      <c r="AJ310" s="70">
        <f t="shared" si="76"/>
        <v>0.51851851851851849</v>
      </c>
      <c r="AK310" s="69">
        <f t="shared" si="77"/>
        <v>1.35</v>
      </c>
    </row>
    <row r="311" spans="1:37" ht="15">
      <c r="A311" s="74" t="s">
        <v>1175</v>
      </c>
      <c r="B311" s="74">
        <v>1991</v>
      </c>
      <c r="C311" s="74">
        <v>1994</v>
      </c>
      <c r="D311" s="89" t="str">
        <f t="shared" si="72"/>
        <v>Keith Strong, 1994</v>
      </c>
      <c r="E311" s="89" t="str">
        <f t="shared" si="73"/>
        <v>Keith Strong, 1994-1991</v>
      </c>
      <c r="F311" s="74">
        <v>12</v>
      </c>
      <c r="G311" s="74"/>
      <c r="H311" s="74"/>
      <c r="I311" s="75" t="e">
        <f t="shared" si="78"/>
        <v>#DIV/0!</v>
      </c>
      <c r="J311" s="74">
        <v>5</v>
      </c>
      <c r="K311" s="74">
        <v>7</v>
      </c>
      <c r="L311" s="75">
        <f t="shared" si="79"/>
        <v>0.7142857142857143</v>
      </c>
      <c r="M311" s="74">
        <v>6</v>
      </c>
      <c r="N311" s="74">
        <v>8</v>
      </c>
      <c r="O311" s="75">
        <f t="shared" si="80"/>
        <v>0.75</v>
      </c>
      <c r="P311" s="74">
        <v>16</v>
      </c>
      <c r="Q311" s="74">
        <v>4</v>
      </c>
      <c r="R311" s="74">
        <v>8</v>
      </c>
      <c r="S311" s="74">
        <v>12</v>
      </c>
      <c r="T311" s="74">
        <v>3</v>
      </c>
      <c r="U311" s="74">
        <v>2</v>
      </c>
      <c r="V311" s="74"/>
      <c r="W311" s="74">
        <v>4</v>
      </c>
      <c r="X311" s="74"/>
      <c r="Y311" s="76">
        <f t="shared" si="81"/>
        <v>1.3333333333333333</v>
      </c>
      <c r="Z311" s="76">
        <f t="shared" si="82"/>
        <v>0.33333333333333331</v>
      </c>
      <c r="AA311" s="76">
        <f t="shared" si="83"/>
        <v>0.66666666666666663</v>
      </c>
      <c r="AB311" s="76">
        <f t="shared" si="84"/>
        <v>1</v>
      </c>
      <c r="AC311" s="76">
        <f t="shared" si="85"/>
        <v>0.25</v>
      </c>
      <c r="AD311" s="76">
        <f t="shared" si="86"/>
        <v>0.16666666666666666</v>
      </c>
      <c r="AE311" s="76">
        <f t="shared" si="87"/>
        <v>0</v>
      </c>
      <c r="AF311" s="76">
        <f t="shared" si="88"/>
        <v>0.33333333333333331</v>
      </c>
      <c r="AG311" s="76">
        <f t="shared" si="89"/>
        <v>0</v>
      </c>
      <c r="AH311" s="69">
        <f t="shared" si="74"/>
        <v>0</v>
      </c>
      <c r="AI311" s="69">
        <f t="shared" si="75"/>
        <v>0.66666666666666663</v>
      </c>
      <c r="AJ311" s="70">
        <f t="shared" si="76"/>
        <v>0.7142857142857143</v>
      </c>
      <c r="AK311" s="69">
        <f t="shared" si="77"/>
        <v>0.58333333333333337</v>
      </c>
    </row>
    <row r="312" spans="1:37" ht="15">
      <c r="A312" s="74" t="s">
        <v>1147</v>
      </c>
      <c r="B312" s="74">
        <v>1991</v>
      </c>
      <c r="C312" s="74">
        <v>1992</v>
      </c>
      <c r="D312" s="89" t="str">
        <f t="shared" si="72"/>
        <v>Cameron Smith, 1992</v>
      </c>
      <c r="E312" s="89" t="str">
        <f t="shared" si="73"/>
        <v>Cameron Smith, 1992-1991</v>
      </c>
      <c r="F312" s="74">
        <v>9</v>
      </c>
      <c r="G312" s="74"/>
      <c r="H312" s="74"/>
      <c r="I312" s="75" t="e">
        <f t="shared" si="78"/>
        <v>#DIV/0!</v>
      </c>
      <c r="J312" s="74"/>
      <c r="K312" s="74"/>
      <c r="L312" s="75" t="e">
        <f t="shared" si="79"/>
        <v>#DIV/0!</v>
      </c>
      <c r="M312" s="74"/>
      <c r="N312" s="74"/>
      <c r="O312" s="75" t="e">
        <f t="shared" si="80"/>
        <v>#DIV/0!</v>
      </c>
      <c r="P312" s="74"/>
      <c r="Q312" s="74">
        <v>1</v>
      </c>
      <c r="R312" s="74">
        <v>4</v>
      </c>
      <c r="S312" s="74">
        <v>5</v>
      </c>
      <c r="T312" s="74"/>
      <c r="U312" s="74">
        <v>1</v>
      </c>
      <c r="V312" s="74"/>
      <c r="W312" s="74">
        <v>3</v>
      </c>
      <c r="X312" s="74"/>
      <c r="Y312" s="76">
        <f t="shared" si="81"/>
        <v>0</v>
      </c>
      <c r="Z312" s="76">
        <f t="shared" si="82"/>
        <v>0.1111111111111111</v>
      </c>
      <c r="AA312" s="76">
        <f t="shared" si="83"/>
        <v>0.44444444444444442</v>
      </c>
      <c r="AB312" s="76">
        <f t="shared" si="84"/>
        <v>0.55555555555555558</v>
      </c>
      <c r="AC312" s="76">
        <f t="shared" si="85"/>
        <v>0</v>
      </c>
      <c r="AD312" s="76">
        <f t="shared" si="86"/>
        <v>0.1111111111111111</v>
      </c>
      <c r="AE312" s="76">
        <f t="shared" si="87"/>
        <v>0</v>
      </c>
      <c r="AF312" s="76">
        <f t="shared" si="88"/>
        <v>0.33333333333333331</v>
      </c>
      <c r="AG312" s="76">
        <f t="shared" si="89"/>
        <v>0</v>
      </c>
      <c r="AH312" s="69">
        <f t="shared" si="74"/>
        <v>0</v>
      </c>
      <c r="AI312" s="69">
        <f t="shared" si="75"/>
        <v>0</v>
      </c>
      <c r="AJ312" s="70">
        <f t="shared" si="76"/>
        <v>0</v>
      </c>
      <c r="AK312" s="69">
        <f t="shared" si="77"/>
        <v>0</v>
      </c>
    </row>
    <row r="313" spans="1:37" ht="15">
      <c r="A313" s="74" t="s">
        <v>1176</v>
      </c>
      <c r="B313" s="74">
        <v>1991</v>
      </c>
      <c r="C313" s="74">
        <v>1992</v>
      </c>
      <c r="D313" s="89" t="str">
        <f t="shared" si="72"/>
        <v>Jentry Eatherton, 1992</v>
      </c>
      <c r="E313" s="89" t="str">
        <f t="shared" si="73"/>
        <v>Jentry Eatherton, 1992-1991</v>
      </c>
      <c r="F313" s="74">
        <v>9</v>
      </c>
      <c r="G313" s="74"/>
      <c r="H313" s="74"/>
      <c r="I313" s="75" t="e">
        <f t="shared" si="78"/>
        <v>#DIV/0!</v>
      </c>
      <c r="J313" s="74">
        <v>2</v>
      </c>
      <c r="K313" s="74">
        <v>4</v>
      </c>
      <c r="L313" s="75">
        <f t="shared" si="79"/>
        <v>0.5</v>
      </c>
      <c r="M313" s="74">
        <v>1</v>
      </c>
      <c r="N313" s="74">
        <v>2</v>
      </c>
      <c r="O313" s="75">
        <f t="shared" si="80"/>
        <v>0.5</v>
      </c>
      <c r="P313" s="74">
        <v>5</v>
      </c>
      <c r="Q313" s="74"/>
      <c r="R313" s="74">
        <v>1</v>
      </c>
      <c r="S313" s="74">
        <v>1</v>
      </c>
      <c r="T313" s="74">
        <v>2</v>
      </c>
      <c r="U313" s="74"/>
      <c r="V313" s="74"/>
      <c r="W313" s="74">
        <v>1</v>
      </c>
      <c r="X313" s="74"/>
      <c r="Y313" s="76">
        <f t="shared" si="81"/>
        <v>0.55555555555555558</v>
      </c>
      <c r="Z313" s="76">
        <f t="shared" si="82"/>
        <v>0</v>
      </c>
      <c r="AA313" s="76">
        <f t="shared" si="83"/>
        <v>0.1111111111111111</v>
      </c>
      <c r="AB313" s="76">
        <f t="shared" si="84"/>
        <v>0.1111111111111111</v>
      </c>
      <c r="AC313" s="76">
        <f t="shared" si="85"/>
        <v>0.22222222222222221</v>
      </c>
      <c r="AD313" s="76">
        <f t="shared" si="86"/>
        <v>0</v>
      </c>
      <c r="AE313" s="76">
        <f t="shared" si="87"/>
        <v>0</v>
      </c>
      <c r="AF313" s="76">
        <f t="shared" si="88"/>
        <v>0.1111111111111111</v>
      </c>
      <c r="AG313" s="76">
        <f t="shared" si="89"/>
        <v>0</v>
      </c>
      <c r="AH313" s="69">
        <f t="shared" si="74"/>
        <v>0</v>
      </c>
      <c r="AI313" s="69">
        <f t="shared" si="75"/>
        <v>0.22222222222222221</v>
      </c>
      <c r="AJ313" s="70">
        <f t="shared" si="76"/>
        <v>0.5</v>
      </c>
      <c r="AK313" s="69">
        <f t="shared" si="77"/>
        <v>0.44444444444444442</v>
      </c>
    </row>
    <row r="314" spans="1:37" ht="15">
      <c r="A314" s="74" t="s">
        <v>1144</v>
      </c>
      <c r="B314" s="74">
        <v>1991</v>
      </c>
      <c r="C314" s="74">
        <v>1994</v>
      </c>
      <c r="D314" s="89" t="str">
        <f t="shared" si="72"/>
        <v>Shane Evans, 1994</v>
      </c>
      <c r="E314" s="89" t="str">
        <f t="shared" si="73"/>
        <v>Shane Evans, 1994-1991</v>
      </c>
      <c r="F314" s="74">
        <v>8</v>
      </c>
      <c r="G314" s="74"/>
      <c r="H314" s="74">
        <v>1</v>
      </c>
      <c r="I314" s="75">
        <f t="shared" si="78"/>
        <v>0</v>
      </c>
      <c r="J314" s="74">
        <v>1</v>
      </c>
      <c r="K314" s="74">
        <v>2</v>
      </c>
      <c r="L314" s="75">
        <f t="shared" si="79"/>
        <v>0.5</v>
      </c>
      <c r="M314" s="74">
        <v>1</v>
      </c>
      <c r="N314" s="74">
        <v>4</v>
      </c>
      <c r="O314" s="75">
        <f t="shared" si="80"/>
        <v>0.25</v>
      </c>
      <c r="P314" s="74">
        <v>3</v>
      </c>
      <c r="Q314" s="74">
        <v>2</v>
      </c>
      <c r="R314" s="74">
        <v>1</v>
      </c>
      <c r="S314" s="74">
        <v>3</v>
      </c>
      <c r="T314" s="74">
        <v>1</v>
      </c>
      <c r="U314" s="74">
        <v>3</v>
      </c>
      <c r="V314" s="74"/>
      <c r="W314" s="74">
        <v>2</v>
      </c>
      <c r="X314" s="74"/>
      <c r="Y314" s="76">
        <f t="shared" si="81"/>
        <v>0.375</v>
      </c>
      <c r="Z314" s="76">
        <f t="shared" si="82"/>
        <v>0.25</v>
      </c>
      <c r="AA314" s="76">
        <f t="shared" si="83"/>
        <v>0.125</v>
      </c>
      <c r="AB314" s="76">
        <f t="shared" si="84"/>
        <v>0.375</v>
      </c>
      <c r="AC314" s="76">
        <f t="shared" si="85"/>
        <v>0.125</v>
      </c>
      <c r="AD314" s="76">
        <f t="shared" si="86"/>
        <v>0.375</v>
      </c>
      <c r="AE314" s="76">
        <f t="shared" si="87"/>
        <v>0</v>
      </c>
      <c r="AF314" s="76">
        <f t="shared" si="88"/>
        <v>0.25</v>
      </c>
      <c r="AG314" s="76">
        <f t="shared" si="89"/>
        <v>0</v>
      </c>
      <c r="AH314" s="69">
        <f t="shared" si="74"/>
        <v>0.125</v>
      </c>
      <c r="AI314" s="69">
        <f t="shared" si="75"/>
        <v>0.5</v>
      </c>
      <c r="AJ314" s="70">
        <f t="shared" si="76"/>
        <v>0.33333333333333331</v>
      </c>
      <c r="AK314" s="69">
        <f t="shared" si="77"/>
        <v>0.375</v>
      </c>
    </row>
    <row r="315" spans="1:37" ht="15">
      <c r="A315" s="91" t="s">
        <v>1139</v>
      </c>
      <c r="B315" s="74">
        <v>1990</v>
      </c>
      <c r="C315" s="74">
        <v>1992</v>
      </c>
      <c r="D315" s="89" t="str">
        <f t="shared" si="72"/>
        <v>Dustin Upton, 1992</v>
      </c>
      <c r="E315" s="89" t="str">
        <f t="shared" si="73"/>
        <v>Dustin Upton, 1992-1990</v>
      </c>
      <c r="F315" s="74">
        <v>18</v>
      </c>
      <c r="G315" s="74"/>
      <c r="H315" s="74"/>
      <c r="I315" s="75" t="e">
        <f t="shared" si="78"/>
        <v>#DIV/0!</v>
      </c>
      <c r="J315" s="74"/>
      <c r="K315" s="74"/>
      <c r="L315" s="75" t="e">
        <f t="shared" si="79"/>
        <v>#DIV/0!</v>
      </c>
      <c r="M315" s="74"/>
      <c r="N315" s="74"/>
      <c r="O315" s="75" t="e">
        <f t="shared" si="80"/>
        <v>#DIV/0!</v>
      </c>
      <c r="P315" s="74"/>
      <c r="Q315" s="74"/>
      <c r="R315" s="74"/>
      <c r="S315" s="74"/>
      <c r="T315" s="74"/>
      <c r="U315" s="74"/>
      <c r="V315" s="74"/>
      <c r="W315" s="74"/>
      <c r="X315" s="74"/>
      <c r="Y315" s="76">
        <f t="shared" si="81"/>
        <v>0</v>
      </c>
      <c r="Z315" s="76">
        <f t="shared" si="82"/>
        <v>0</v>
      </c>
      <c r="AA315" s="76">
        <f t="shared" si="83"/>
        <v>0</v>
      </c>
      <c r="AB315" s="76">
        <f t="shared" si="84"/>
        <v>0</v>
      </c>
      <c r="AC315" s="76">
        <f t="shared" si="85"/>
        <v>0</v>
      </c>
      <c r="AD315" s="76">
        <f t="shared" si="86"/>
        <v>0</v>
      </c>
      <c r="AE315" s="76">
        <f t="shared" si="87"/>
        <v>0</v>
      </c>
      <c r="AF315" s="76">
        <f t="shared" si="88"/>
        <v>0</v>
      </c>
      <c r="AG315" s="76">
        <f t="shared" si="89"/>
        <v>0</v>
      </c>
      <c r="AH315" s="69">
        <f t="shared" si="74"/>
        <v>0</v>
      </c>
      <c r="AI315" s="69">
        <f t="shared" si="75"/>
        <v>0</v>
      </c>
      <c r="AJ315" s="70">
        <f t="shared" si="76"/>
        <v>0</v>
      </c>
      <c r="AK315" s="69">
        <f t="shared" si="77"/>
        <v>0</v>
      </c>
    </row>
    <row r="316" spans="1:37" ht="15">
      <c r="A316" s="91" t="s">
        <v>1141</v>
      </c>
      <c r="B316" s="74">
        <v>1990</v>
      </c>
      <c r="C316" s="74">
        <v>1992</v>
      </c>
      <c r="D316" s="89" t="str">
        <f t="shared" si="72"/>
        <v>Brad Locke, 1992</v>
      </c>
      <c r="E316" s="89" t="str">
        <f t="shared" si="73"/>
        <v>Brad Locke, 1992-1990</v>
      </c>
      <c r="F316" s="74">
        <v>18</v>
      </c>
      <c r="G316" s="74"/>
      <c r="H316" s="74"/>
      <c r="I316" s="75" t="e">
        <f t="shared" si="78"/>
        <v>#DIV/0!</v>
      </c>
      <c r="J316" s="74"/>
      <c r="K316" s="74"/>
      <c r="L316" s="75" t="e">
        <f t="shared" si="79"/>
        <v>#DIV/0!</v>
      </c>
      <c r="M316" s="74"/>
      <c r="N316" s="74"/>
      <c r="O316" s="75" t="e">
        <f t="shared" si="80"/>
        <v>#DIV/0!</v>
      </c>
      <c r="P316" s="74"/>
      <c r="Q316" s="74"/>
      <c r="R316" s="74"/>
      <c r="S316" s="74"/>
      <c r="T316" s="74"/>
      <c r="U316" s="74"/>
      <c r="V316" s="74"/>
      <c r="W316" s="74"/>
      <c r="X316" s="74"/>
      <c r="Y316" s="76">
        <f t="shared" si="81"/>
        <v>0</v>
      </c>
      <c r="Z316" s="76">
        <f t="shared" si="82"/>
        <v>0</v>
      </c>
      <c r="AA316" s="76">
        <f t="shared" si="83"/>
        <v>0</v>
      </c>
      <c r="AB316" s="76">
        <f t="shared" si="84"/>
        <v>0</v>
      </c>
      <c r="AC316" s="76">
        <f t="shared" si="85"/>
        <v>0</v>
      </c>
      <c r="AD316" s="76">
        <f t="shared" si="86"/>
        <v>0</v>
      </c>
      <c r="AE316" s="76">
        <f t="shared" si="87"/>
        <v>0</v>
      </c>
      <c r="AF316" s="76">
        <f t="shared" si="88"/>
        <v>0</v>
      </c>
      <c r="AG316" s="76">
        <f t="shared" si="89"/>
        <v>0</v>
      </c>
      <c r="AH316" s="69">
        <f t="shared" si="74"/>
        <v>0</v>
      </c>
      <c r="AI316" s="69">
        <f t="shared" si="75"/>
        <v>0</v>
      </c>
      <c r="AJ316" s="70">
        <f t="shared" si="76"/>
        <v>0</v>
      </c>
      <c r="AK316" s="69">
        <f t="shared" si="77"/>
        <v>0</v>
      </c>
    </row>
    <row r="317" spans="1:37" ht="15">
      <c r="A317" s="91" t="s">
        <v>1172</v>
      </c>
      <c r="B317" s="74">
        <v>1990</v>
      </c>
      <c r="C317" s="74">
        <v>1991</v>
      </c>
      <c r="D317" s="89" t="str">
        <f t="shared" si="72"/>
        <v>Dustin Materi, 1991</v>
      </c>
      <c r="E317" s="89" t="str">
        <f t="shared" si="73"/>
        <v>Dustin Materi, 1991-1990</v>
      </c>
      <c r="F317" s="74">
        <v>18</v>
      </c>
      <c r="G317" s="74"/>
      <c r="H317" s="74"/>
      <c r="I317" s="75" t="e">
        <f t="shared" si="78"/>
        <v>#DIV/0!</v>
      </c>
      <c r="J317" s="74"/>
      <c r="K317" s="74"/>
      <c r="L317" s="75" t="e">
        <f t="shared" si="79"/>
        <v>#DIV/0!</v>
      </c>
      <c r="M317" s="74"/>
      <c r="N317" s="74"/>
      <c r="O317" s="75" t="e">
        <f t="shared" si="80"/>
        <v>#DIV/0!</v>
      </c>
      <c r="P317" s="74"/>
      <c r="Q317" s="74"/>
      <c r="R317" s="74"/>
      <c r="S317" s="74"/>
      <c r="T317" s="74"/>
      <c r="U317" s="74"/>
      <c r="V317" s="74"/>
      <c r="W317" s="74"/>
      <c r="X317" s="74"/>
      <c r="Y317" s="76">
        <f t="shared" si="81"/>
        <v>0</v>
      </c>
      <c r="Z317" s="76">
        <f t="shared" si="82"/>
        <v>0</v>
      </c>
      <c r="AA317" s="76">
        <f t="shared" si="83"/>
        <v>0</v>
      </c>
      <c r="AB317" s="76">
        <f t="shared" si="84"/>
        <v>0</v>
      </c>
      <c r="AC317" s="76">
        <f t="shared" si="85"/>
        <v>0</v>
      </c>
      <c r="AD317" s="76">
        <f t="shared" si="86"/>
        <v>0</v>
      </c>
      <c r="AE317" s="76">
        <f t="shared" si="87"/>
        <v>0</v>
      </c>
      <c r="AF317" s="76">
        <f t="shared" si="88"/>
        <v>0</v>
      </c>
      <c r="AG317" s="76">
        <f t="shared" si="89"/>
        <v>0</v>
      </c>
      <c r="AH317" s="69">
        <f t="shared" si="74"/>
        <v>0</v>
      </c>
      <c r="AI317" s="69">
        <f t="shared" si="75"/>
        <v>0</v>
      </c>
      <c r="AJ317" s="70">
        <f t="shared" si="76"/>
        <v>0</v>
      </c>
      <c r="AK317" s="69">
        <f t="shared" si="77"/>
        <v>0</v>
      </c>
    </row>
    <row r="318" spans="1:37" ht="15">
      <c r="A318" s="91" t="s">
        <v>1173</v>
      </c>
      <c r="B318" s="74">
        <v>1990</v>
      </c>
      <c r="C318" s="74">
        <v>1991</v>
      </c>
      <c r="D318" s="89" t="str">
        <f t="shared" si="72"/>
        <v>Jim Jones, 1991</v>
      </c>
      <c r="E318" s="89" t="str">
        <f t="shared" si="73"/>
        <v>Jim Jones, 1991-1990</v>
      </c>
      <c r="F318" s="74">
        <v>18</v>
      </c>
      <c r="G318" s="74"/>
      <c r="H318" s="74"/>
      <c r="I318" s="75" t="e">
        <f t="shared" si="78"/>
        <v>#DIV/0!</v>
      </c>
      <c r="J318" s="74"/>
      <c r="K318" s="74"/>
      <c r="L318" s="75" t="e">
        <f t="shared" si="79"/>
        <v>#DIV/0!</v>
      </c>
      <c r="M318" s="74"/>
      <c r="N318" s="74"/>
      <c r="O318" s="75" t="e">
        <f t="shared" si="80"/>
        <v>#DIV/0!</v>
      </c>
      <c r="P318" s="74"/>
      <c r="Q318" s="74"/>
      <c r="R318" s="74"/>
      <c r="S318" s="74"/>
      <c r="T318" s="74"/>
      <c r="U318" s="74"/>
      <c r="V318" s="74"/>
      <c r="W318" s="74"/>
      <c r="X318" s="74"/>
      <c r="Y318" s="76">
        <f t="shared" si="81"/>
        <v>0</v>
      </c>
      <c r="Z318" s="76">
        <f t="shared" si="82"/>
        <v>0</v>
      </c>
      <c r="AA318" s="76">
        <f t="shared" si="83"/>
        <v>0</v>
      </c>
      <c r="AB318" s="76">
        <f t="shared" si="84"/>
        <v>0</v>
      </c>
      <c r="AC318" s="76">
        <f t="shared" si="85"/>
        <v>0</v>
      </c>
      <c r="AD318" s="76">
        <f t="shared" si="86"/>
        <v>0</v>
      </c>
      <c r="AE318" s="76">
        <f t="shared" si="87"/>
        <v>0</v>
      </c>
      <c r="AF318" s="76">
        <f t="shared" si="88"/>
        <v>0</v>
      </c>
      <c r="AG318" s="76">
        <f t="shared" si="89"/>
        <v>0</v>
      </c>
      <c r="AH318" s="69">
        <f t="shared" si="74"/>
        <v>0</v>
      </c>
      <c r="AI318" s="69">
        <f t="shared" si="75"/>
        <v>0</v>
      </c>
      <c r="AJ318" s="70">
        <f t="shared" si="76"/>
        <v>0</v>
      </c>
      <c r="AK318" s="69">
        <f t="shared" si="77"/>
        <v>0</v>
      </c>
    </row>
    <row r="319" spans="1:37" ht="15">
      <c r="A319" s="91" t="s">
        <v>1174</v>
      </c>
      <c r="B319" s="74">
        <v>1990</v>
      </c>
      <c r="C319" s="74">
        <v>1991</v>
      </c>
      <c r="D319" s="89" t="str">
        <f t="shared" si="72"/>
        <v>Shane Harper, 1991</v>
      </c>
      <c r="E319" s="89" t="str">
        <f t="shared" si="73"/>
        <v>Shane Harper, 1991-1990</v>
      </c>
      <c r="F319" s="74">
        <v>18</v>
      </c>
      <c r="G319" s="74"/>
      <c r="H319" s="74"/>
      <c r="I319" s="75" t="e">
        <f t="shared" si="78"/>
        <v>#DIV/0!</v>
      </c>
      <c r="J319" s="74"/>
      <c r="K319" s="74"/>
      <c r="L319" s="75" t="e">
        <f t="shared" si="79"/>
        <v>#DIV/0!</v>
      </c>
      <c r="M319" s="74"/>
      <c r="N319" s="74"/>
      <c r="O319" s="75" t="e">
        <f t="shared" si="80"/>
        <v>#DIV/0!</v>
      </c>
      <c r="P319" s="74"/>
      <c r="Q319" s="74"/>
      <c r="R319" s="74"/>
      <c r="S319" s="74"/>
      <c r="T319" s="74"/>
      <c r="U319" s="74"/>
      <c r="V319" s="74"/>
      <c r="W319" s="74"/>
      <c r="X319" s="74"/>
      <c r="Y319" s="76">
        <f t="shared" si="81"/>
        <v>0</v>
      </c>
      <c r="Z319" s="76">
        <f t="shared" si="82"/>
        <v>0</v>
      </c>
      <c r="AA319" s="76">
        <f t="shared" si="83"/>
        <v>0</v>
      </c>
      <c r="AB319" s="76">
        <f t="shared" si="84"/>
        <v>0</v>
      </c>
      <c r="AC319" s="76">
        <f t="shared" si="85"/>
        <v>0</v>
      </c>
      <c r="AD319" s="76">
        <f t="shared" si="86"/>
        <v>0</v>
      </c>
      <c r="AE319" s="76">
        <f t="shared" si="87"/>
        <v>0</v>
      </c>
      <c r="AF319" s="76">
        <f t="shared" si="88"/>
        <v>0</v>
      </c>
      <c r="AG319" s="76">
        <f t="shared" si="89"/>
        <v>0</v>
      </c>
      <c r="AH319" s="69">
        <f t="shared" si="74"/>
        <v>0</v>
      </c>
      <c r="AI319" s="69">
        <f t="shared" si="75"/>
        <v>0</v>
      </c>
      <c r="AJ319" s="70">
        <f t="shared" si="76"/>
        <v>0</v>
      </c>
      <c r="AK319" s="69">
        <f t="shared" si="77"/>
        <v>0</v>
      </c>
    </row>
    <row r="320" spans="1:37" ht="15">
      <c r="A320" s="91" t="s">
        <v>1140</v>
      </c>
      <c r="B320" s="74">
        <v>1990</v>
      </c>
      <c r="C320" s="74">
        <v>1992</v>
      </c>
      <c r="D320" s="89" t="str">
        <f t="shared" si="72"/>
        <v>Doug Hockett, 1992</v>
      </c>
      <c r="E320" s="89" t="str">
        <f t="shared" si="73"/>
        <v>Doug Hockett, 1992-1990</v>
      </c>
      <c r="F320" s="74">
        <v>18</v>
      </c>
      <c r="G320" s="74"/>
      <c r="H320" s="74"/>
      <c r="I320" s="75" t="e">
        <f t="shared" si="78"/>
        <v>#DIV/0!</v>
      </c>
      <c r="J320" s="74"/>
      <c r="K320" s="74"/>
      <c r="L320" s="75" t="e">
        <f t="shared" si="79"/>
        <v>#DIV/0!</v>
      </c>
      <c r="M320" s="74"/>
      <c r="N320" s="74"/>
      <c r="O320" s="75" t="e">
        <f t="shared" si="80"/>
        <v>#DIV/0!</v>
      </c>
      <c r="P320" s="74"/>
      <c r="Q320" s="74"/>
      <c r="R320" s="74"/>
      <c r="S320" s="74"/>
      <c r="T320" s="74"/>
      <c r="U320" s="74"/>
      <c r="V320" s="74"/>
      <c r="W320" s="74"/>
      <c r="X320" s="74"/>
      <c r="Y320" s="76">
        <f t="shared" si="81"/>
        <v>0</v>
      </c>
      <c r="Z320" s="76">
        <f t="shared" si="82"/>
        <v>0</v>
      </c>
      <c r="AA320" s="76">
        <f t="shared" si="83"/>
        <v>0</v>
      </c>
      <c r="AB320" s="76">
        <f t="shared" si="84"/>
        <v>0</v>
      </c>
      <c r="AC320" s="76">
        <f t="shared" si="85"/>
        <v>0</v>
      </c>
      <c r="AD320" s="76">
        <f t="shared" si="86"/>
        <v>0</v>
      </c>
      <c r="AE320" s="76">
        <f t="shared" si="87"/>
        <v>0</v>
      </c>
      <c r="AF320" s="76">
        <f t="shared" si="88"/>
        <v>0</v>
      </c>
      <c r="AG320" s="76">
        <f t="shared" si="89"/>
        <v>0</v>
      </c>
      <c r="AH320" s="69">
        <f t="shared" si="74"/>
        <v>0</v>
      </c>
      <c r="AI320" s="69">
        <f t="shared" si="75"/>
        <v>0</v>
      </c>
      <c r="AJ320" s="70">
        <f t="shared" si="76"/>
        <v>0</v>
      </c>
      <c r="AK320" s="69">
        <f t="shared" si="77"/>
        <v>0</v>
      </c>
    </row>
    <row r="321" spans="1:37" ht="15">
      <c r="A321" s="91" t="s">
        <v>1142</v>
      </c>
      <c r="B321" s="74">
        <v>1990</v>
      </c>
      <c r="C321" s="74">
        <v>1992</v>
      </c>
      <c r="D321" s="89" t="str">
        <f t="shared" si="72"/>
        <v>Clay Bartels, 1992</v>
      </c>
      <c r="E321" s="89" t="str">
        <f t="shared" si="73"/>
        <v>Clay Bartels, 1992-1990</v>
      </c>
      <c r="F321" s="74">
        <v>18</v>
      </c>
      <c r="G321" s="74"/>
      <c r="H321" s="74"/>
      <c r="I321" s="75" t="e">
        <f t="shared" si="78"/>
        <v>#DIV/0!</v>
      </c>
      <c r="J321" s="74"/>
      <c r="K321" s="74"/>
      <c r="L321" s="75" t="e">
        <f t="shared" si="79"/>
        <v>#DIV/0!</v>
      </c>
      <c r="M321" s="74"/>
      <c r="N321" s="74"/>
      <c r="O321" s="75" t="e">
        <f t="shared" si="80"/>
        <v>#DIV/0!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6">
        <f t="shared" si="81"/>
        <v>0</v>
      </c>
      <c r="Z321" s="76">
        <f t="shared" si="82"/>
        <v>0</v>
      </c>
      <c r="AA321" s="76">
        <f t="shared" si="83"/>
        <v>0</v>
      </c>
      <c r="AB321" s="76">
        <f t="shared" si="84"/>
        <v>0</v>
      </c>
      <c r="AC321" s="76">
        <f t="shared" si="85"/>
        <v>0</v>
      </c>
      <c r="AD321" s="76">
        <f t="shared" si="86"/>
        <v>0</v>
      </c>
      <c r="AE321" s="76">
        <f t="shared" si="87"/>
        <v>0</v>
      </c>
      <c r="AF321" s="76">
        <f t="shared" si="88"/>
        <v>0</v>
      </c>
      <c r="AG321" s="76">
        <f t="shared" si="89"/>
        <v>0</v>
      </c>
      <c r="AH321" s="69">
        <f t="shared" si="74"/>
        <v>0</v>
      </c>
      <c r="AI321" s="69">
        <f t="shared" si="75"/>
        <v>0</v>
      </c>
      <c r="AJ321" s="70">
        <f t="shared" si="76"/>
        <v>0</v>
      </c>
      <c r="AK321" s="69">
        <f t="shared" si="77"/>
        <v>0</v>
      </c>
    </row>
    <row r="322" spans="1:37" ht="15">
      <c r="A322" s="91" t="s">
        <v>1147</v>
      </c>
      <c r="B322" s="74">
        <v>1990</v>
      </c>
      <c r="C322" s="74">
        <v>1992</v>
      </c>
      <c r="D322" s="89" t="str">
        <f t="shared" si="72"/>
        <v>Cameron Smith, 1992</v>
      </c>
      <c r="E322" s="89" t="str">
        <f t="shared" si="73"/>
        <v>Cameron Smith, 1992-1990</v>
      </c>
      <c r="F322" s="74">
        <v>18</v>
      </c>
      <c r="G322" s="74"/>
      <c r="H322" s="74"/>
      <c r="I322" s="75" t="e">
        <f t="shared" si="78"/>
        <v>#DIV/0!</v>
      </c>
      <c r="J322" s="74"/>
      <c r="K322" s="74"/>
      <c r="L322" s="75" t="e">
        <f t="shared" si="79"/>
        <v>#DIV/0!</v>
      </c>
      <c r="M322" s="74"/>
      <c r="N322" s="74"/>
      <c r="O322" s="75" t="e">
        <f t="shared" si="80"/>
        <v>#DIV/0!</v>
      </c>
      <c r="P322" s="74"/>
      <c r="Q322" s="74"/>
      <c r="R322" s="74"/>
      <c r="S322" s="74"/>
      <c r="T322" s="74"/>
      <c r="U322" s="74"/>
      <c r="V322" s="74"/>
      <c r="W322" s="74"/>
      <c r="X322" s="74"/>
      <c r="Y322" s="76">
        <f t="shared" si="81"/>
        <v>0</v>
      </c>
      <c r="Z322" s="76">
        <f t="shared" si="82"/>
        <v>0</v>
      </c>
      <c r="AA322" s="76">
        <f t="shared" si="83"/>
        <v>0</v>
      </c>
      <c r="AB322" s="76">
        <f t="shared" si="84"/>
        <v>0</v>
      </c>
      <c r="AC322" s="76">
        <f t="shared" si="85"/>
        <v>0</v>
      </c>
      <c r="AD322" s="76">
        <f t="shared" si="86"/>
        <v>0</v>
      </c>
      <c r="AE322" s="76">
        <f t="shared" si="87"/>
        <v>0</v>
      </c>
      <c r="AF322" s="76">
        <f t="shared" si="88"/>
        <v>0</v>
      </c>
      <c r="AG322" s="76">
        <f t="shared" si="89"/>
        <v>0</v>
      </c>
      <c r="AH322" s="69">
        <f t="shared" si="74"/>
        <v>0</v>
      </c>
      <c r="AI322" s="69">
        <f t="shared" si="75"/>
        <v>0</v>
      </c>
      <c r="AJ322" s="70">
        <f t="shared" si="76"/>
        <v>0</v>
      </c>
      <c r="AK322" s="69">
        <f t="shared" si="77"/>
        <v>0</v>
      </c>
    </row>
    <row r="323" spans="1:37" ht="15">
      <c r="A323" s="91" t="s">
        <v>1176</v>
      </c>
      <c r="B323" s="74">
        <v>1990</v>
      </c>
      <c r="C323" s="74">
        <v>1992</v>
      </c>
      <c r="D323" s="89" t="str">
        <f t="shared" ref="D323:D386" si="90">CONCATENATE(IFERROR(LEFT($A323,FIND(",",$A323)-1),$A323),", ",TRIM($C323))</f>
        <v>Jentry Eatherton, 1992</v>
      </c>
      <c r="E323" s="89" t="str">
        <f t="shared" ref="E323:E386" si="91">CONCATENATE(D323,"-",B323)</f>
        <v>Jentry Eatherton, 1992-1990</v>
      </c>
      <c r="F323" s="74">
        <v>18</v>
      </c>
      <c r="G323" s="74"/>
      <c r="H323" s="74"/>
      <c r="I323" s="75" t="e">
        <f t="shared" si="78"/>
        <v>#DIV/0!</v>
      </c>
      <c r="J323" s="74"/>
      <c r="K323" s="74"/>
      <c r="L323" s="75" t="e">
        <f t="shared" si="79"/>
        <v>#DIV/0!</v>
      </c>
      <c r="M323" s="74"/>
      <c r="N323" s="74"/>
      <c r="O323" s="75" t="e">
        <f t="shared" si="80"/>
        <v>#DIV/0!</v>
      </c>
      <c r="P323" s="74"/>
      <c r="Q323" s="74"/>
      <c r="R323" s="74"/>
      <c r="S323" s="74"/>
      <c r="T323" s="74"/>
      <c r="U323" s="74"/>
      <c r="V323" s="74"/>
      <c r="W323" s="74"/>
      <c r="X323" s="74"/>
      <c r="Y323" s="76">
        <f t="shared" si="81"/>
        <v>0</v>
      </c>
      <c r="Z323" s="76">
        <f t="shared" si="82"/>
        <v>0</v>
      </c>
      <c r="AA323" s="76">
        <f t="shared" si="83"/>
        <v>0</v>
      </c>
      <c r="AB323" s="76">
        <f t="shared" si="84"/>
        <v>0</v>
      </c>
      <c r="AC323" s="76">
        <f t="shared" si="85"/>
        <v>0</v>
      </c>
      <c r="AD323" s="76">
        <f t="shared" si="86"/>
        <v>0</v>
      </c>
      <c r="AE323" s="76">
        <f t="shared" si="87"/>
        <v>0</v>
      </c>
      <c r="AF323" s="76">
        <f t="shared" si="88"/>
        <v>0</v>
      </c>
      <c r="AG323" s="76">
        <f t="shared" si="89"/>
        <v>0</v>
      </c>
      <c r="AH323" s="69">
        <f t="shared" ref="AH323:AH375" si="92">IF($F323&gt;0,$H323/$F323,0)</f>
        <v>0</v>
      </c>
      <c r="AI323" s="69">
        <f t="shared" ref="AI323:AI375" si="93">IF($F323&gt;0,$N323/$F323,0)</f>
        <v>0</v>
      </c>
      <c r="AJ323" s="70">
        <f t="shared" ref="AJ323:AJ375" si="94">IF($H323+$K323&gt;0,($G323+$J323)/($H323+$K323),0)</f>
        <v>0</v>
      </c>
      <c r="AK323" s="69">
        <f t="shared" ref="AK323:AK375" si="95">IF($F323&gt;0,($H323+$K323)/$F323,0)</f>
        <v>0</v>
      </c>
    </row>
    <row r="324" spans="1:37" ht="15">
      <c r="A324" s="74" t="s">
        <v>731</v>
      </c>
      <c r="B324" s="74">
        <v>2020</v>
      </c>
      <c r="C324" s="74">
        <v>2021</v>
      </c>
      <c r="D324" s="89" t="str">
        <f t="shared" si="90"/>
        <v>Ethan Mills, 2021</v>
      </c>
      <c r="E324" s="89" t="str">
        <f t="shared" si="91"/>
        <v>Ethan Mills, 2021-2020</v>
      </c>
      <c r="F324" s="74">
        <v>25</v>
      </c>
      <c r="G324" s="74">
        <v>9</v>
      </c>
      <c r="H324" s="74">
        <v>34</v>
      </c>
      <c r="I324" s="75">
        <f t="shared" si="78"/>
        <v>0.26470588235294118</v>
      </c>
      <c r="J324" s="74">
        <v>28</v>
      </c>
      <c r="K324" s="74">
        <v>53</v>
      </c>
      <c r="L324" s="75">
        <f t="shared" si="79"/>
        <v>0.52830188679245282</v>
      </c>
      <c r="M324" s="74">
        <v>8</v>
      </c>
      <c r="N324" s="74">
        <v>14</v>
      </c>
      <c r="O324" s="75">
        <f t="shared" si="80"/>
        <v>0.5714285714285714</v>
      </c>
      <c r="P324" s="74">
        <v>91</v>
      </c>
      <c r="Q324" s="74">
        <v>23</v>
      </c>
      <c r="R324" s="74">
        <v>46</v>
      </c>
      <c r="S324" s="74">
        <v>69</v>
      </c>
      <c r="T324" s="74">
        <v>33</v>
      </c>
      <c r="U324" s="74">
        <v>24</v>
      </c>
      <c r="V324" s="74">
        <v>1</v>
      </c>
      <c r="W324" s="74">
        <v>26</v>
      </c>
      <c r="X324" s="74">
        <v>34</v>
      </c>
      <c r="Y324" s="76">
        <f t="shared" si="81"/>
        <v>3.64</v>
      </c>
      <c r="Z324" s="76">
        <f t="shared" si="82"/>
        <v>0.92</v>
      </c>
      <c r="AA324" s="76">
        <f t="shared" si="83"/>
        <v>1.84</v>
      </c>
      <c r="AB324" s="76">
        <f t="shared" si="84"/>
        <v>2.76</v>
      </c>
      <c r="AC324" s="76">
        <f t="shared" si="85"/>
        <v>1.32</v>
      </c>
      <c r="AD324" s="76">
        <f t="shared" si="86"/>
        <v>0.96</v>
      </c>
      <c r="AE324" s="76">
        <f t="shared" si="87"/>
        <v>0.04</v>
      </c>
      <c r="AF324" s="76">
        <f t="shared" si="88"/>
        <v>1.04</v>
      </c>
      <c r="AG324" s="76">
        <f t="shared" si="89"/>
        <v>1.36</v>
      </c>
      <c r="AH324" s="69">
        <f t="shared" si="92"/>
        <v>1.36</v>
      </c>
      <c r="AI324" s="69">
        <f t="shared" si="93"/>
        <v>0.56000000000000005</v>
      </c>
      <c r="AJ324" s="70">
        <f t="shared" si="94"/>
        <v>0.42528735632183906</v>
      </c>
      <c r="AK324" s="69">
        <f t="shared" si="95"/>
        <v>3.48</v>
      </c>
    </row>
    <row r="325" spans="1:37" ht="15">
      <c r="A325" s="74" t="s">
        <v>1205</v>
      </c>
      <c r="B325" s="74">
        <v>2020</v>
      </c>
      <c r="C325" s="74">
        <v>2020</v>
      </c>
      <c r="D325" s="89" t="str">
        <f t="shared" si="90"/>
        <v>Isaiah Brooks, 2020</v>
      </c>
      <c r="E325" s="89" t="str">
        <f t="shared" si="91"/>
        <v>Isaiah Brooks, 2020-2020</v>
      </c>
      <c r="F325" s="74">
        <v>22</v>
      </c>
      <c r="G325" s="74">
        <v>5</v>
      </c>
      <c r="H325" s="74">
        <v>11</v>
      </c>
      <c r="I325" s="75">
        <f t="shared" si="78"/>
        <v>0.45454545454545453</v>
      </c>
      <c r="J325" s="74">
        <v>19</v>
      </c>
      <c r="K325" s="74">
        <v>51</v>
      </c>
      <c r="L325" s="75">
        <f t="shared" si="79"/>
        <v>0.37254901960784315</v>
      </c>
      <c r="M325" s="74">
        <v>18</v>
      </c>
      <c r="N325" s="74">
        <v>38</v>
      </c>
      <c r="O325" s="75">
        <f t="shared" si="80"/>
        <v>0.47368421052631576</v>
      </c>
      <c r="P325" s="74">
        <v>71</v>
      </c>
      <c r="Q325" s="74">
        <v>13</v>
      </c>
      <c r="R325" s="74">
        <v>36</v>
      </c>
      <c r="S325" s="74">
        <v>49</v>
      </c>
      <c r="T325" s="74">
        <v>59</v>
      </c>
      <c r="U325" s="74">
        <v>31</v>
      </c>
      <c r="V325" s="74">
        <v>8</v>
      </c>
      <c r="W325" s="74">
        <v>57</v>
      </c>
      <c r="X325" s="74">
        <v>67</v>
      </c>
      <c r="Y325" s="76">
        <f t="shared" si="81"/>
        <v>3.2272727272727271</v>
      </c>
      <c r="Z325" s="76">
        <f t="shared" si="82"/>
        <v>0.59090909090909094</v>
      </c>
      <c r="AA325" s="76">
        <f t="shared" si="83"/>
        <v>1.6363636363636365</v>
      </c>
      <c r="AB325" s="76">
        <f t="shared" si="84"/>
        <v>2.2272727272727271</v>
      </c>
      <c r="AC325" s="76">
        <f t="shared" si="85"/>
        <v>2.6818181818181817</v>
      </c>
      <c r="AD325" s="76">
        <f t="shared" si="86"/>
        <v>1.4090909090909092</v>
      </c>
      <c r="AE325" s="76">
        <f t="shared" si="87"/>
        <v>0.36363636363636365</v>
      </c>
      <c r="AF325" s="76">
        <f t="shared" si="88"/>
        <v>2.5909090909090908</v>
      </c>
      <c r="AG325" s="76">
        <f t="shared" si="89"/>
        <v>3.0454545454545454</v>
      </c>
      <c r="AH325" s="69">
        <f t="shared" si="92"/>
        <v>0.5</v>
      </c>
      <c r="AI325" s="69">
        <f t="shared" si="93"/>
        <v>1.7272727272727273</v>
      </c>
      <c r="AJ325" s="70">
        <f t="shared" si="94"/>
        <v>0.38709677419354838</v>
      </c>
      <c r="AK325" s="69">
        <f t="shared" si="95"/>
        <v>2.8181818181818183</v>
      </c>
    </row>
    <row r="326" spans="1:37" ht="15">
      <c r="A326" s="74" t="s">
        <v>728</v>
      </c>
      <c r="B326" s="74">
        <v>2020</v>
      </c>
      <c r="C326" s="74">
        <v>2021</v>
      </c>
      <c r="D326" s="89" t="str">
        <f t="shared" si="90"/>
        <v>Jess Claycomb, 2021</v>
      </c>
      <c r="E326" s="89" t="str">
        <f t="shared" si="91"/>
        <v>Jess Claycomb, 2021-2020</v>
      </c>
      <c r="F326" s="74">
        <v>26</v>
      </c>
      <c r="G326" s="74">
        <v>43</v>
      </c>
      <c r="H326" s="74">
        <v>118</v>
      </c>
      <c r="I326" s="75">
        <f t="shared" si="78"/>
        <v>0.36440677966101692</v>
      </c>
      <c r="J326" s="74">
        <v>100</v>
      </c>
      <c r="K326" s="74">
        <v>161</v>
      </c>
      <c r="L326" s="75">
        <f t="shared" si="79"/>
        <v>0.6211180124223602</v>
      </c>
      <c r="M326" s="74">
        <v>54</v>
      </c>
      <c r="N326" s="74">
        <v>79</v>
      </c>
      <c r="O326" s="75">
        <f t="shared" si="80"/>
        <v>0.68354430379746833</v>
      </c>
      <c r="P326" s="74">
        <v>383</v>
      </c>
      <c r="Q326" s="74">
        <v>22</v>
      </c>
      <c r="R326" s="74">
        <v>58</v>
      </c>
      <c r="S326" s="74">
        <v>80</v>
      </c>
      <c r="T326" s="74">
        <v>49</v>
      </c>
      <c r="U326" s="74">
        <v>29</v>
      </c>
      <c r="V326" s="74"/>
      <c r="W326" s="74">
        <v>49</v>
      </c>
      <c r="X326" s="74">
        <v>41</v>
      </c>
      <c r="Y326" s="76">
        <f t="shared" si="81"/>
        <v>14.73076923076923</v>
      </c>
      <c r="Z326" s="76">
        <f t="shared" si="82"/>
        <v>0.84615384615384615</v>
      </c>
      <c r="AA326" s="76">
        <f t="shared" si="83"/>
        <v>2.2307692307692308</v>
      </c>
      <c r="AB326" s="76">
        <f t="shared" si="84"/>
        <v>3.0769230769230771</v>
      </c>
      <c r="AC326" s="76">
        <f t="shared" si="85"/>
        <v>1.8846153846153846</v>
      </c>
      <c r="AD326" s="76">
        <f t="shared" si="86"/>
        <v>1.1153846153846154</v>
      </c>
      <c r="AE326" s="76">
        <f t="shared" si="87"/>
        <v>0</v>
      </c>
      <c r="AF326" s="76">
        <f t="shared" si="88"/>
        <v>1.8846153846153846</v>
      </c>
      <c r="AG326" s="76">
        <f t="shared" si="89"/>
        <v>1.5769230769230769</v>
      </c>
      <c r="AH326" s="69">
        <f t="shared" si="92"/>
        <v>4.5384615384615383</v>
      </c>
      <c r="AI326" s="69">
        <f t="shared" si="93"/>
        <v>3.0384615384615383</v>
      </c>
      <c r="AJ326" s="70">
        <f t="shared" si="94"/>
        <v>0.51254480286738346</v>
      </c>
      <c r="AK326" s="69">
        <f t="shared" si="95"/>
        <v>10.73076923076923</v>
      </c>
    </row>
    <row r="327" spans="1:37" ht="15">
      <c r="A327" s="74" t="s">
        <v>727</v>
      </c>
      <c r="B327" s="74">
        <v>2020</v>
      </c>
      <c r="C327" s="74">
        <v>2020</v>
      </c>
      <c r="D327" s="89" t="str">
        <f t="shared" si="90"/>
        <v>Jayden Caylor, 2020</v>
      </c>
      <c r="E327" s="89" t="str">
        <f t="shared" si="91"/>
        <v>Jayden Caylor, 2020-2020</v>
      </c>
      <c r="F327" s="74">
        <v>26</v>
      </c>
      <c r="G327" s="74">
        <v>13</v>
      </c>
      <c r="H327" s="74">
        <v>40</v>
      </c>
      <c r="I327" s="75">
        <f t="shared" si="78"/>
        <v>0.32500000000000001</v>
      </c>
      <c r="J327" s="74">
        <v>77</v>
      </c>
      <c r="K327" s="74">
        <v>140</v>
      </c>
      <c r="L327" s="75">
        <f t="shared" si="79"/>
        <v>0.55000000000000004</v>
      </c>
      <c r="M327" s="74">
        <v>38</v>
      </c>
      <c r="N327" s="74">
        <v>67</v>
      </c>
      <c r="O327" s="75">
        <f t="shared" si="80"/>
        <v>0.56716417910447758</v>
      </c>
      <c r="P327" s="74">
        <v>231</v>
      </c>
      <c r="Q327" s="74">
        <v>54</v>
      </c>
      <c r="R327" s="74">
        <v>143</v>
      </c>
      <c r="S327" s="74">
        <v>197</v>
      </c>
      <c r="T327" s="74">
        <v>65</v>
      </c>
      <c r="U327" s="74">
        <v>72</v>
      </c>
      <c r="V327" s="74">
        <v>11</v>
      </c>
      <c r="W327" s="74">
        <v>63</v>
      </c>
      <c r="X327" s="74">
        <v>61</v>
      </c>
      <c r="Y327" s="76">
        <f t="shared" si="81"/>
        <v>8.884615384615385</v>
      </c>
      <c r="Z327" s="76">
        <f t="shared" si="82"/>
        <v>2.0769230769230771</v>
      </c>
      <c r="AA327" s="76">
        <f t="shared" si="83"/>
        <v>5.5</v>
      </c>
      <c r="AB327" s="76">
        <f t="shared" si="84"/>
        <v>7.5769230769230766</v>
      </c>
      <c r="AC327" s="76">
        <f t="shared" si="85"/>
        <v>2.5</v>
      </c>
      <c r="AD327" s="76">
        <f t="shared" si="86"/>
        <v>2.7692307692307692</v>
      </c>
      <c r="AE327" s="76">
        <f t="shared" si="87"/>
        <v>0.42307692307692307</v>
      </c>
      <c r="AF327" s="76">
        <f t="shared" si="88"/>
        <v>2.4230769230769229</v>
      </c>
      <c r="AG327" s="76">
        <f t="shared" si="89"/>
        <v>2.3461538461538463</v>
      </c>
      <c r="AH327" s="69">
        <f t="shared" si="92"/>
        <v>1.5384615384615385</v>
      </c>
      <c r="AI327" s="69">
        <f t="shared" si="93"/>
        <v>2.5769230769230771</v>
      </c>
      <c r="AJ327" s="70">
        <f t="shared" si="94"/>
        <v>0.5</v>
      </c>
      <c r="AK327" s="69">
        <f t="shared" si="95"/>
        <v>6.9230769230769234</v>
      </c>
    </row>
    <row r="328" spans="1:37" ht="15">
      <c r="A328" s="74" t="s">
        <v>777</v>
      </c>
      <c r="B328" s="74">
        <v>2020</v>
      </c>
      <c r="C328" s="74">
        <v>2022</v>
      </c>
      <c r="D328" s="89" t="str">
        <f t="shared" si="90"/>
        <v>Reece Barritt, 2022</v>
      </c>
      <c r="E328" s="89" t="str">
        <f t="shared" si="91"/>
        <v>Reece Barritt, 2022-2020</v>
      </c>
      <c r="F328" s="74">
        <v>25</v>
      </c>
      <c r="G328" s="74">
        <v>31</v>
      </c>
      <c r="H328" s="74">
        <v>88</v>
      </c>
      <c r="I328" s="75">
        <f t="shared" si="78"/>
        <v>0.35227272727272729</v>
      </c>
      <c r="J328" s="74">
        <v>36</v>
      </c>
      <c r="K328" s="74">
        <v>76</v>
      </c>
      <c r="L328" s="75">
        <f t="shared" si="79"/>
        <v>0.47368421052631576</v>
      </c>
      <c r="M328" s="74">
        <v>31</v>
      </c>
      <c r="N328" s="74">
        <v>45</v>
      </c>
      <c r="O328" s="75">
        <f t="shared" si="80"/>
        <v>0.68888888888888888</v>
      </c>
      <c r="P328" s="74">
        <v>196</v>
      </c>
      <c r="Q328" s="74">
        <v>28</v>
      </c>
      <c r="R328" s="74">
        <v>54</v>
      </c>
      <c r="S328" s="74">
        <v>82</v>
      </c>
      <c r="T328" s="74">
        <v>39</v>
      </c>
      <c r="U328" s="74">
        <v>40</v>
      </c>
      <c r="V328" s="74">
        <v>2</v>
      </c>
      <c r="W328" s="74">
        <v>29</v>
      </c>
      <c r="X328" s="74">
        <v>22</v>
      </c>
      <c r="Y328" s="76">
        <f t="shared" si="81"/>
        <v>7.84</v>
      </c>
      <c r="Z328" s="76">
        <f t="shared" si="82"/>
        <v>1.1200000000000001</v>
      </c>
      <c r="AA328" s="76">
        <f t="shared" si="83"/>
        <v>2.16</v>
      </c>
      <c r="AB328" s="76">
        <f t="shared" si="84"/>
        <v>3.28</v>
      </c>
      <c r="AC328" s="76">
        <f t="shared" si="85"/>
        <v>1.56</v>
      </c>
      <c r="AD328" s="76">
        <f t="shared" si="86"/>
        <v>1.6</v>
      </c>
      <c r="AE328" s="76">
        <f t="shared" si="87"/>
        <v>0.08</v>
      </c>
      <c r="AF328" s="76">
        <f t="shared" si="88"/>
        <v>1.1599999999999999</v>
      </c>
      <c r="AG328" s="76">
        <f t="shared" si="89"/>
        <v>0.88</v>
      </c>
      <c r="AH328" s="69">
        <f t="shared" si="92"/>
        <v>3.52</v>
      </c>
      <c r="AI328" s="69">
        <f t="shared" si="93"/>
        <v>1.8</v>
      </c>
      <c r="AJ328" s="70">
        <f t="shared" si="94"/>
        <v>0.40853658536585363</v>
      </c>
      <c r="AK328" s="69">
        <f t="shared" si="95"/>
        <v>6.56</v>
      </c>
    </row>
    <row r="329" spans="1:37" ht="15">
      <c r="A329" s="74" t="s">
        <v>729</v>
      </c>
      <c r="B329" s="74">
        <v>2020</v>
      </c>
      <c r="C329" s="74">
        <v>2021</v>
      </c>
      <c r="D329" s="89" t="str">
        <f t="shared" si="90"/>
        <v>Brayden Bruce, 2021</v>
      </c>
      <c r="E329" s="89" t="str">
        <f t="shared" si="91"/>
        <v>Brayden Bruce, 2021-2020</v>
      </c>
      <c r="F329" s="74">
        <v>22</v>
      </c>
      <c r="G329" s="74">
        <v>3</v>
      </c>
      <c r="H329" s="74">
        <v>28</v>
      </c>
      <c r="I329" s="75">
        <f t="shared" si="78"/>
        <v>0.10714285714285714</v>
      </c>
      <c r="J329" s="74">
        <v>54</v>
      </c>
      <c r="K329" s="74">
        <v>102</v>
      </c>
      <c r="L329" s="75">
        <f t="shared" si="79"/>
        <v>0.52941176470588236</v>
      </c>
      <c r="M329" s="74">
        <v>29</v>
      </c>
      <c r="N329" s="74">
        <v>63</v>
      </c>
      <c r="O329" s="75">
        <f t="shared" si="80"/>
        <v>0.46031746031746029</v>
      </c>
      <c r="P329" s="74">
        <v>146</v>
      </c>
      <c r="Q329" s="74">
        <v>44</v>
      </c>
      <c r="R329" s="74">
        <v>50</v>
      </c>
      <c r="S329" s="74">
        <v>94</v>
      </c>
      <c r="T329" s="74">
        <v>67</v>
      </c>
      <c r="U329" s="74">
        <v>41</v>
      </c>
      <c r="V329" s="74">
        <v>2</v>
      </c>
      <c r="W329" s="74">
        <v>46</v>
      </c>
      <c r="X329" s="74">
        <v>34</v>
      </c>
      <c r="Y329" s="76">
        <f t="shared" si="81"/>
        <v>6.6363636363636367</v>
      </c>
      <c r="Z329" s="76">
        <f t="shared" si="82"/>
        <v>2</v>
      </c>
      <c r="AA329" s="76">
        <f t="shared" si="83"/>
        <v>2.2727272727272729</v>
      </c>
      <c r="AB329" s="76">
        <f t="shared" si="84"/>
        <v>4.2727272727272725</v>
      </c>
      <c r="AC329" s="76">
        <f t="shared" si="85"/>
        <v>3.0454545454545454</v>
      </c>
      <c r="AD329" s="76">
        <f t="shared" si="86"/>
        <v>1.8636363636363635</v>
      </c>
      <c r="AE329" s="76">
        <f t="shared" si="87"/>
        <v>9.0909090909090912E-2</v>
      </c>
      <c r="AF329" s="76">
        <f t="shared" si="88"/>
        <v>2.0909090909090908</v>
      </c>
      <c r="AG329" s="76">
        <f t="shared" si="89"/>
        <v>1.5454545454545454</v>
      </c>
      <c r="AH329" s="69">
        <f t="shared" si="92"/>
        <v>1.2727272727272727</v>
      </c>
      <c r="AI329" s="69">
        <f t="shared" si="93"/>
        <v>2.8636363636363638</v>
      </c>
      <c r="AJ329" s="70">
        <f t="shared" si="94"/>
        <v>0.43846153846153846</v>
      </c>
      <c r="AK329" s="69">
        <f t="shared" si="95"/>
        <v>5.9090909090909092</v>
      </c>
    </row>
    <row r="330" spans="1:37" ht="15">
      <c r="A330" s="74" t="s">
        <v>1206</v>
      </c>
      <c r="B330" s="74">
        <v>2020</v>
      </c>
      <c r="C330" s="74">
        <v>2022</v>
      </c>
      <c r="D330" s="89" t="str">
        <f t="shared" si="90"/>
        <v>Luca Brooks, 2022</v>
      </c>
      <c r="E330" s="89" t="str">
        <f t="shared" si="91"/>
        <v>Luca Brooks, 2022-2020</v>
      </c>
      <c r="F330" s="74">
        <v>26</v>
      </c>
      <c r="G330" s="74">
        <v>77</v>
      </c>
      <c r="H330" s="74">
        <v>196</v>
      </c>
      <c r="I330" s="75">
        <f t="shared" si="78"/>
        <v>0.39285714285714285</v>
      </c>
      <c r="J330" s="74">
        <v>104</v>
      </c>
      <c r="K330" s="74">
        <v>181</v>
      </c>
      <c r="L330" s="75">
        <f t="shared" si="79"/>
        <v>0.574585635359116</v>
      </c>
      <c r="M330" s="74">
        <v>31</v>
      </c>
      <c r="N330" s="74">
        <v>49</v>
      </c>
      <c r="O330" s="75">
        <f t="shared" si="80"/>
        <v>0.63265306122448983</v>
      </c>
      <c r="P330" s="74">
        <v>470</v>
      </c>
      <c r="Q330" s="74">
        <v>32</v>
      </c>
      <c r="R330" s="74">
        <v>82</v>
      </c>
      <c r="S330" s="74">
        <v>114</v>
      </c>
      <c r="T330" s="74">
        <v>69</v>
      </c>
      <c r="U330" s="74">
        <v>104</v>
      </c>
      <c r="V330" s="74">
        <v>6</v>
      </c>
      <c r="W330" s="74">
        <v>67</v>
      </c>
      <c r="X330" s="74">
        <v>49</v>
      </c>
      <c r="Y330" s="76">
        <f t="shared" si="81"/>
        <v>18.076923076923077</v>
      </c>
      <c r="Z330" s="76">
        <f t="shared" si="82"/>
        <v>1.2307692307692308</v>
      </c>
      <c r="AA330" s="76">
        <f t="shared" si="83"/>
        <v>3.1538461538461537</v>
      </c>
      <c r="AB330" s="76">
        <f t="shared" si="84"/>
        <v>4.384615384615385</v>
      </c>
      <c r="AC330" s="76">
        <f t="shared" si="85"/>
        <v>2.6538461538461537</v>
      </c>
      <c r="AD330" s="76">
        <f t="shared" si="86"/>
        <v>4</v>
      </c>
      <c r="AE330" s="76">
        <f t="shared" si="87"/>
        <v>0.23076923076923078</v>
      </c>
      <c r="AF330" s="76">
        <f t="shared" si="88"/>
        <v>2.5769230769230771</v>
      </c>
      <c r="AG330" s="76">
        <f t="shared" si="89"/>
        <v>1.8846153846153846</v>
      </c>
      <c r="AH330" s="69">
        <f t="shared" si="92"/>
        <v>7.5384615384615383</v>
      </c>
      <c r="AI330" s="69">
        <f t="shared" si="93"/>
        <v>1.8846153846153846</v>
      </c>
      <c r="AJ330" s="70">
        <f t="shared" si="94"/>
        <v>0.48010610079575594</v>
      </c>
      <c r="AK330" s="69">
        <f t="shared" si="95"/>
        <v>14.5</v>
      </c>
    </row>
    <row r="331" spans="1:37" ht="15">
      <c r="A331" s="74" t="s">
        <v>525</v>
      </c>
      <c r="B331" s="74">
        <v>2020</v>
      </c>
      <c r="C331" s="74">
        <v>2020</v>
      </c>
      <c r="D331" s="89" t="str">
        <f t="shared" si="90"/>
        <v>Jo Bishop, 2020</v>
      </c>
      <c r="E331" s="89" t="str">
        <f t="shared" si="91"/>
        <v>Jo Bishop, 2020-2020</v>
      </c>
      <c r="F331" s="74">
        <v>24</v>
      </c>
      <c r="G331" s="74">
        <v>2</v>
      </c>
      <c r="H331" s="74">
        <v>18</v>
      </c>
      <c r="I331" s="75">
        <f t="shared" si="78"/>
        <v>0.1111111111111111</v>
      </c>
      <c r="J331" s="74">
        <v>9</v>
      </c>
      <c r="K331" s="74">
        <v>28</v>
      </c>
      <c r="L331" s="75">
        <f t="shared" si="79"/>
        <v>0.32142857142857145</v>
      </c>
      <c r="M331" s="74"/>
      <c r="N331" s="74">
        <v>3</v>
      </c>
      <c r="O331" s="75">
        <f t="shared" si="80"/>
        <v>0</v>
      </c>
      <c r="P331" s="74">
        <v>24</v>
      </c>
      <c r="Q331" s="74">
        <v>21</v>
      </c>
      <c r="R331" s="74">
        <v>26</v>
      </c>
      <c r="S331" s="74">
        <v>47</v>
      </c>
      <c r="T331" s="74">
        <v>20</v>
      </c>
      <c r="U331" s="74">
        <v>15</v>
      </c>
      <c r="V331" s="74">
        <v>1</v>
      </c>
      <c r="W331" s="74">
        <v>17</v>
      </c>
      <c r="X331" s="74">
        <v>16</v>
      </c>
      <c r="Y331" s="76">
        <f t="shared" si="81"/>
        <v>1</v>
      </c>
      <c r="Z331" s="76">
        <f t="shared" si="82"/>
        <v>0.875</v>
      </c>
      <c r="AA331" s="76">
        <f t="shared" si="83"/>
        <v>1.0833333333333333</v>
      </c>
      <c r="AB331" s="76">
        <f t="shared" si="84"/>
        <v>1.9583333333333333</v>
      </c>
      <c r="AC331" s="76">
        <f t="shared" si="85"/>
        <v>0.83333333333333337</v>
      </c>
      <c r="AD331" s="76">
        <f t="shared" si="86"/>
        <v>0.625</v>
      </c>
      <c r="AE331" s="76">
        <f t="shared" si="87"/>
        <v>4.1666666666666664E-2</v>
      </c>
      <c r="AF331" s="76">
        <f t="shared" si="88"/>
        <v>0.70833333333333337</v>
      </c>
      <c r="AG331" s="76">
        <f t="shared" si="89"/>
        <v>0.66666666666666663</v>
      </c>
      <c r="AH331" s="69">
        <f t="shared" si="92"/>
        <v>0.75</v>
      </c>
      <c r="AI331" s="69">
        <f t="shared" si="93"/>
        <v>0.125</v>
      </c>
      <c r="AJ331" s="70">
        <f t="shared" si="94"/>
        <v>0.2391304347826087</v>
      </c>
      <c r="AK331" s="69">
        <f t="shared" si="95"/>
        <v>1.9166666666666667</v>
      </c>
    </row>
    <row r="332" spans="1:37" ht="15">
      <c r="A332" s="74" t="s">
        <v>782</v>
      </c>
      <c r="B332" s="74">
        <v>2020</v>
      </c>
      <c r="C332" s="74">
        <v>2022</v>
      </c>
      <c r="D332" s="89" t="str">
        <f t="shared" si="90"/>
        <v>Nathan Baker, 2022</v>
      </c>
      <c r="E332" s="89" t="str">
        <f t="shared" si="91"/>
        <v>Nathan Baker, 2022-2020</v>
      </c>
      <c r="F332" s="74">
        <v>19</v>
      </c>
      <c r="G332" s="74">
        <v>1</v>
      </c>
      <c r="H332" s="74">
        <v>6</v>
      </c>
      <c r="I332" s="75">
        <f t="shared" si="78"/>
        <v>0.16666666666666666</v>
      </c>
      <c r="J332" s="74">
        <v>16</v>
      </c>
      <c r="K332" s="74">
        <v>30</v>
      </c>
      <c r="L332" s="75">
        <f t="shared" si="79"/>
        <v>0.53333333333333333</v>
      </c>
      <c r="M332" s="74">
        <v>2</v>
      </c>
      <c r="N332" s="74">
        <v>5</v>
      </c>
      <c r="O332" s="75">
        <f t="shared" si="80"/>
        <v>0.4</v>
      </c>
      <c r="P332" s="74">
        <v>37</v>
      </c>
      <c r="Q332" s="74">
        <v>19</v>
      </c>
      <c r="R332" s="74">
        <v>22</v>
      </c>
      <c r="S332" s="74">
        <v>41</v>
      </c>
      <c r="T332" s="74">
        <v>8</v>
      </c>
      <c r="U332" s="74">
        <v>9</v>
      </c>
      <c r="V332" s="74"/>
      <c r="W332" s="74">
        <v>11</v>
      </c>
      <c r="X332" s="74">
        <v>5</v>
      </c>
      <c r="Y332" s="76">
        <f t="shared" si="81"/>
        <v>1.9473684210526316</v>
      </c>
      <c r="Z332" s="76">
        <f t="shared" si="82"/>
        <v>1</v>
      </c>
      <c r="AA332" s="76">
        <f t="shared" si="83"/>
        <v>1.1578947368421053</v>
      </c>
      <c r="AB332" s="76">
        <f t="shared" si="84"/>
        <v>2.1578947368421053</v>
      </c>
      <c r="AC332" s="76">
        <f t="shared" si="85"/>
        <v>0.42105263157894735</v>
      </c>
      <c r="AD332" s="76">
        <f t="shared" si="86"/>
        <v>0.47368421052631576</v>
      </c>
      <c r="AE332" s="76">
        <f t="shared" si="87"/>
        <v>0</v>
      </c>
      <c r="AF332" s="76">
        <f t="shared" si="88"/>
        <v>0.57894736842105265</v>
      </c>
      <c r="AG332" s="76">
        <f t="shared" si="89"/>
        <v>0.26315789473684209</v>
      </c>
      <c r="AH332" s="69">
        <f t="shared" si="92"/>
        <v>0.31578947368421051</v>
      </c>
      <c r="AI332" s="69">
        <f t="shared" si="93"/>
        <v>0.26315789473684209</v>
      </c>
      <c r="AJ332" s="70">
        <f t="shared" si="94"/>
        <v>0.47222222222222221</v>
      </c>
      <c r="AK332" s="69">
        <f t="shared" si="95"/>
        <v>1.8947368421052631</v>
      </c>
    </row>
    <row r="333" spans="1:37" ht="15">
      <c r="A333" s="74" t="s">
        <v>1227</v>
      </c>
      <c r="B333" s="74">
        <v>2020</v>
      </c>
      <c r="C333" s="74">
        <v>2022</v>
      </c>
      <c r="D333" s="89" t="str">
        <f t="shared" si="90"/>
        <v>Dawson Smith, 2022</v>
      </c>
      <c r="E333" s="89" t="str">
        <f t="shared" si="91"/>
        <v>Dawson Smith, 2022-2020</v>
      </c>
      <c r="F333" s="74">
        <v>17</v>
      </c>
      <c r="G333" s="74">
        <v>2</v>
      </c>
      <c r="H333" s="74">
        <v>15</v>
      </c>
      <c r="I333" s="75">
        <f t="shared" si="78"/>
        <v>0.13333333333333333</v>
      </c>
      <c r="J333" s="74">
        <v>14</v>
      </c>
      <c r="K333" s="74">
        <v>28</v>
      </c>
      <c r="L333" s="75">
        <f t="shared" si="79"/>
        <v>0.5</v>
      </c>
      <c r="M333" s="74">
        <v>1</v>
      </c>
      <c r="N333" s="74">
        <v>3</v>
      </c>
      <c r="O333" s="75">
        <f t="shared" si="80"/>
        <v>0.33333333333333331</v>
      </c>
      <c r="P333" s="74">
        <v>35</v>
      </c>
      <c r="Q333" s="74">
        <v>8</v>
      </c>
      <c r="R333" s="74">
        <v>28</v>
      </c>
      <c r="S333" s="74">
        <v>36</v>
      </c>
      <c r="T333" s="74">
        <v>7</v>
      </c>
      <c r="U333" s="74">
        <v>2</v>
      </c>
      <c r="V333" s="74">
        <v>1</v>
      </c>
      <c r="W333" s="74">
        <v>9</v>
      </c>
      <c r="X333" s="74">
        <v>8</v>
      </c>
      <c r="Y333" s="76">
        <f t="shared" si="81"/>
        <v>2.0588235294117645</v>
      </c>
      <c r="Z333" s="76">
        <f t="shared" si="82"/>
        <v>0.47058823529411764</v>
      </c>
      <c r="AA333" s="76">
        <f t="shared" si="83"/>
        <v>1.6470588235294117</v>
      </c>
      <c r="AB333" s="76">
        <f t="shared" si="84"/>
        <v>2.1176470588235294</v>
      </c>
      <c r="AC333" s="76">
        <f t="shared" si="85"/>
        <v>0.41176470588235292</v>
      </c>
      <c r="AD333" s="76">
        <f t="shared" si="86"/>
        <v>0.11764705882352941</v>
      </c>
      <c r="AE333" s="76">
        <f t="shared" si="87"/>
        <v>5.8823529411764705E-2</v>
      </c>
      <c r="AF333" s="76">
        <f t="shared" si="88"/>
        <v>0.52941176470588236</v>
      </c>
      <c r="AG333" s="76">
        <f t="shared" si="89"/>
        <v>0.47058823529411764</v>
      </c>
      <c r="AH333" s="69">
        <f t="shared" si="92"/>
        <v>0.88235294117647056</v>
      </c>
      <c r="AI333" s="69">
        <f t="shared" si="93"/>
        <v>0.17647058823529413</v>
      </c>
      <c r="AJ333" s="70">
        <f t="shared" si="94"/>
        <v>0.37209302325581395</v>
      </c>
      <c r="AK333" s="69">
        <f t="shared" si="95"/>
        <v>2.5294117647058822</v>
      </c>
    </row>
    <row r="334" spans="1:37" ht="15">
      <c r="A334" s="74" t="s">
        <v>779</v>
      </c>
      <c r="B334" s="74">
        <v>2020</v>
      </c>
      <c r="C334" s="74">
        <v>2021</v>
      </c>
      <c r="D334" s="89" t="str">
        <f t="shared" si="90"/>
        <v>Landon Keever, 2021</v>
      </c>
      <c r="E334" s="89" t="str">
        <f t="shared" si="91"/>
        <v>Landon Keever, 2021-2020</v>
      </c>
      <c r="F334" s="74">
        <v>17</v>
      </c>
      <c r="G334" s="74">
        <v>1</v>
      </c>
      <c r="H334" s="74">
        <v>6</v>
      </c>
      <c r="I334" s="75">
        <f t="shared" si="78"/>
        <v>0.16666666666666666</v>
      </c>
      <c r="J334" s="74">
        <v>11</v>
      </c>
      <c r="K334" s="74">
        <v>19</v>
      </c>
      <c r="L334" s="75">
        <f t="shared" si="79"/>
        <v>0.57894736842105265</v>
      </c>
      <c r="M334" s="74">
        <v>2</v>
      </c>
      <c r="N334" s="74">
        <v>6</v>
      </c>
      <c r="O334" s="75">
        <f t="shared" si="80"/>
        <v>0.33333333333333331</v>
      </c>
      <c r="P334" s="74">
        <v>27</v>
      </c>
      <c r="Q334" s="74">
        <v>14</v>
      </c>
      <c r="R334" s="74">
        <v>17</v>
      </c>
      <c r="S334" s="74">
        <v>31</v>
      </c>
      <c r="T334" s="74">
        <v>3</v>
      </c>
      <c r="U334" s="74">
        <v>4</v>
      </c>
      <c r="V334" s="74"/>
      <c r="W334" s="74">
        <v>14</v>
      </c>
      <c r="X334" s="74">
        <v>14</v>
      </c>
      <c r="Y334" s="76">
        <f t="shared" si="81"/>
        <v>1.588235294117647</v>
      </c>
      <c r="Z334" s="76">
        <f t="shared" si="82"/>
        <v>0.82352941176470584</v>
      </c>
      <c r="AA334" s="76">
        <f t="shared" si="83"/>
        <v>1</v>
      </c>
      <c r="AB334" s="76">
        <f t="shared" si="84"/>
        <v>1.8235294117647058</v>
      </c>
      <c r="AC334" s="76">
        <f t="shared" si="85"/>
        <v>0.17647058823529413</v>
      </c>
      <c r="AD334" s="76">
        <f t="shared" si="86"/>
        <v>0.23529411764705882</v>
      </c>
      <c r="AE334" s="76">
        <f t="shared" si="87"/>
        <v>0</v>
      </c>
      <c r="AF334" s="76">
        <f t="shared" si="88"/>
        <v>0.82352941176470584</v>
      </c>
      <c r="AG334" s="76">
        <f t="shared" si="89"/>
        <v>0.82352941176470584</v>
      </c>
      <c r="AH334" s="69">
        <f t="shared" si="92"/>
        <v>0.35294117647058826</v>
      </c>
      <c r="AI334" s="69">
        <f t="shared" si="93"/>
        <v>0.35294117647058826</v>
      </c>
      <c r="AJ334" s="70">
        <f t="shared" si="94"/>
        <v>0.48</v>
      </c>
      <c r="AK334" s="69">
        <f t="shared" si="95"/>
        <v>1.4705882352941178</v>
      </c>
    </row>
    <row r="335" spans="1:37" ht="15">
      <c r="A335" s="74" t="s">
        <v>780</v>
      </c>
      <c r="B335" s="74">
        <v>2020</v>
      </c>
      <c r="C335" s="74">
        <v>2020</v>
      </c>
      <c r="D335" s="89" t="str">
        <f t="shared" si="90"/>
        <v>Eli Jones, 2020</v>
      </c>
      <c r="E335" s="89" t="str">
        <f t="shared" si="91"/>
        <v>Eli Jones, 2020-2020</v>
      </c>
      <c r="F335" s="74">
        <v>1</v>
      </c>
      <c r="G335" s="74"/>
      <c r="H335" s="74"/>
      <c r="I335" s="75" t="e">
        <f t="shared" si="78"/>
        <v>#DIV/0!</v>
      </c>
      <c r="J335" s="74"/>
      <c r="K335" s="74"/>
      <c r="L335" s="75" t="e">
        <f t="shared" si="79"/>
        <v>#DIV/0!</v>
      </c>
      <c r="M335" s="74"/>
      <c r="N335" s="74"/>
      <c r="O335" s="75" t="e">
        <f t="shared" si="80"/>
        <v>#DIV/0!</v>
      </c>
      <c r="P335" s="74"/>
      <c r="Q335" s="74"/>
      <c r="R335" s="74">
        <v>1</v>
      </c>
      <c r="S335" s="74">
        <v>1</v>
      </c>
      <c r="T335" s="74"/>
      <c r="U335" s="74"/>
      <c r="V335" s="74"/>
      <c r="W335" s="74"/>
      <c r="X335" s="74"/>
      <c r="Y335" s="76">
        <f t="shared" si="81"/>
        <v>0</v>
      </c>
      <c r="Z335" s="76">
        <f t="shared" si="82"/>
        <v>0</v>
      </c>
      <c r="AA335" s="76">
        <f t="shared" si="83"/>
        <v>1</v>
      </c>
      <c r="AB335" s="76">
        <f t="shared" si="84"/>
        <v>1</v>
      </c>
      <c r="AC335" s="76">
        <f t="shared" si="85"/>
        <v>0</v>
      </c>
      <c r="AD335" s="76">
        <f t="shared" si="86"/>
        <v>0</v>
      </c>
      <c r="AE335" s="76">
        <f t="shared" si="87"/>
        <v>0</v>
      </c>
      <c r="AF335" s="76">
        <f t="shared" si="88"/>
        <v>0</v>
      </c>
      <c r="AG335" s="76">
        <f t="shared" si="89"/>
        <v>0</v>
      </c>
      <c r="AH335" s="69">
        <f t="shared" si="92"/>
        <v>0</v>
      </c>
      <c r="AI335" s="69">
        <f t="shared" si="93"/>
        <v>0</v>
      </c>
      <c r="AJ335" s="70">
        <f t="shared" si="94"/>
        <v>0</v>
      </c>
      <c r="AK335" s="69">
        <f t="shared" si="95"/>
        <v>0</v>
      </c>
    </row>
    <row r="336" spans="1:37" ht="15">
      <c r="A336" s="74" t="s">
        <v>1228</v>
      </c>
      <c r="B336" s="74">
        <v>2020</v>
      </c>
      <c r="C336" s="74">
        <v>2020</v>
      </c>
      <c r="D336" s="89" t="str">
        <f t="shared" si="90"/>
        <v>DJ Till, 2020</v>
      </c>
      <c r="E336" s="89" t="str">
        <f t="shared" si="91"/>
        <v>DJ Till, 2020-2020</v>
      </c>
      <c r="F336" s="74">
        <v>3</v>
      </c>
      <c r="G336" s="74"/>
      <c r="H336" s="74">
        <v>3</v>
      </c>
      <c r="I336" s="75">
        <f t="shared" si="78"/>
        <v>0</v>
      </c>
      <c r="J336" s="74">
        <v>1</v>
      </c>
      <c r="K336" s="74">
        <v>2</v>
      </c>
      <c r="L336" s="75">
        <f t="shared" si="79"/>
        <v>0.5</v>
      </c>
      <c r="M336" s="74">
        <v>2</v>
      </c>
      <c r="N336" s="74">
        <v>4</v>
      </c>
      <c r="O336" s="75">
        <f t="shared" si="80"/>
        <v>0.5</v>
      </c>
      <c r="P336" s="74">
        <v>4</v>
      </c>
      <c r="Q336" s="74">
        <v>1</v>
      </c>
      <c r="R336" s="74">
        <v>1</v>
      </c>
      <c r="S336" s="74">
        <v>2</v>
      </c>
      <c r="T336" s="74">
        <v>2</v>
      </c>
      <c r="U336" s="74">
        <v>5</v>
      </c>
      <c r="V336" s="74"/>
      <c r="W336" s="74">
        <v>1</v>
      </c>
      <c r="X336" s="74">
        <v>1</v>
      </c>
      <c r="Y336" s="76">
        <f t="shared" si="81"/>
        <v>1.3333333333333333</v>
      </c>
      <c r="Z336" s="76">
        <f t="shared" si="82"/>
        <v>0.33333333333333331</v>
      </c>
      <c r="AA336" s="76">
        <f t="shared" si="83"/>
        <v>0.33333333333333331</v>
      </c>
      <c r="AB336" s="76">
        <f t="shared" si="84"/>
        <v>0.66666666666666663</v>
      </c>
      <c r="AC336" s="76">
        <f t="shared" si="85"/>
        <v>0.66666666666666663</v>
      </c>
      <c r="AD336" s="76">
        <f t="shared" si="86"/>
        <v>1.6666666666666667</v>
      </c>
      <c r="AE336" s="76">
        <f t="shared" si="87"/>
        <v>0</v>
      </c>
      <c r="AF336" s="76">
        <f t="shared" si="88"/>
        <v>0.33333333333333331</v>
      </c>
      <c r="AG336" s="76">
        <f t="shared" si="89"/>
        <v>0.33333333333333331</v>
      </c>
      <c r="AH336" s="69">
        <f t="shared" si="92"/>
        <v>1</v>
      </c>
      <c r="AI336" s="69">
        <f t="shared" si="93"/>
        <v>1.3333333333333333</v>
      </c>
      <c r="AJ336" s="70">
        <f t="shared" si="94"/>
        <v>0.2</v>
      </c>
      <c r="AK336" s="69">
        <f t="shared" si="95"/>
        <v>1.6666666666666667</v>
      </c>
    </row>
    <row r="337" spans="1:37" ht="15">
      <c r="A337" s="74" t="s">
        <v>1229</v>
      </c>
      <c r="B337" s="74">
        <v>2020</v>
      </c>
      <c r="C337" s="74">
        <v>2023</v>
      </c>
      <c r="D337" s="89" t="str">
        <f t="shared" si="90"/>
        <v>Keith Coburn, 2023</v>
      </c>
      <c r="E337" s="89" t="str">
        <f t="shared" si="91"/>
        <v>Keith Coburn, 2023-2020</v>
      </c>
      <c r="F337" s="74">
        <v>5</v>
      </c>
      <c r="G337" s="74"/>
      <c r="H337" s="74">
        <v>1</v>
      </c>
      <c r="I337" s="75">
        <f t="shared" si="78"/>
        <v>0</v>
      </c>
      <c r="J337" s="74">
        <v>1</v>
      </c>
      <c r="K337" s="74">
        <v>3</v>
      </c>
      <c r="L337" s="75">
        <f t="shared" si="79"/>
        <v>0.33333333333333331</v>
      </c>
      <c r="M337" s="74"/>
      <c r="N337" s="74">
        <v>3</v>
      </c>
      <c r="O337" s="75">
        <f t="shared" si="80"/>
        <v>0</v>
      </c>
      <c r="P337" s="74">
        <v>2</v>
      </c>
      <c r="Q337" s="74">
        <v>1</v>
      </c>
      <c r="R337" s="74"/>
      <c r="S337" s="74">
        <v>1</v>
      </c>
      <c r="T337" s="74">
        <v>1</v>
      </c>
      <c r="U337" s="74">
        <v>1</v>
      </c>
      <c r="V337" s="74"/>
      <c r="W337" s="74">
        <v>4</v>
      </c>
      <c r="X337" s="74"/>
      <c r="Y337" s="76">
        <f t="shared" si="81"/>
        <v>0.4</v>
      </c>
      <c r="Z337" s="76">
        <f t="shared" si="82"/>
        <v>0.2</v>
      </c>
      <c r="AA337" s="76">
        <f t="shared" si="83"/>
        <v>0</v>
      </c>
      <c r="AB337" s="76">
        <f t="shared" si="84"/>
        <v>0.2</v>
      </c>
      <c r="AC337" s="76">
        <f t="shared" si="85"/>
        <v>0.2</v>
      </c>
      <c r="AD337" s="76">
        <f t="shared" si="86"/>
        <v>0.2</v>
      </c>
      <c r="AE337" s="76">
        <f t="shared" si="87"/>
        <v>0</v>
      </c>
      <c r="AF337" s="76">
        <f t="shared" si="88"/>
        <v>0.8</v>
      </c>
      <c r="AG337" s="76">
        <f t="shared" si="89"/>
        <v>0</v>
      </c>
      <c r="AH337" s="69">
        <f t="shared" si="92"/>
        <v>0.2</v>
      </c>
      <c r="AI337" s="69">
        <f t="shared" si="93"/>
        <v>0.6</v>
      </c>
      <c r="AJ337" s="70">
        <f t="shared" si="94"/>
        <v>0.25</v>
      </c>
      <c r="AK337" s="69">
        <f t="shared" si="95"/>
        <v>0.8</v>
      </c>
    </row>
    <row r="338" spans="1:37" ht="15">
      <c r="A338" s="74" t="s">
        <v>1230</v>
      </c>
      <c r="B338" s="74">
        <v>2020</v>
      </c>
      <c r="C338" s="74">
        <v>2023</v>
      </c>
      <c r="D338" s="89" t="str">
        <f t="shared" si="90"/>
        <v>Caeden Vrana, 2023</v>
      </c>
      <c r="E338" s="89" t="str">
        <f t="shared" si="91"/>
        <v>Caeden Vrana, 2023-2020</v>
      </c>
      <c r="F338" s="74">
        <v>3</v>
      </c>
      <c r="G338" s="74"/>
      <c r="H338" s="74">
        <v>6</v>
      </c>
      <c r="I338" s="75">
        <f t="shared" si="78"/>
        <v>0</v>
      </c>
      <c r="J338" s="74"/>
      <c r="K338" s="74">
        <v>1</v>
      </c>
      <c r="L338" s="75">
        <f t="shared" si="79"/>
        <v>0</v>
      </c>
      <c r="M338" s="74"/>
      <c r="N338" s="74">
        <v>2</v>
      </c>
      <c r="O338" s="75">
        <f t="shared" si="80"/>
        <v>0</v>
      </c>
      <c r="P338" s="74"/>
      <c r="Q338" s="74"/>
      <c r="R338" s="74">
        <v>2</v>
      </c>
      <c r="S338" s="74">
        <v>2</v>
      </c>
      <c r="T338" s="74"/>
      <c r="U338" s="74"/>
      <c r="V338" s="74"/>
      <c r="W338" s="74">
        <v>1</v>
      </c>
      <c r="X338" s="74">
        <v>1</v>
      </c>
      <c r="Y338" s="76">
        <f t="shared" si="81"/>
        <v>0</v>
      </c>
      <c r="Z338" s="76">
        <f t="shared" si="82"/>
        <v>0</v>
      </c>
      <c r="AA338" s="76">
        <f t="shared" si="83"/>
        <v>0.66666666666666663</v>
      </c>
      <c r="AB338" s="76">
        <f t="shared" si="84"/>
        <v>0.66666666666666663</v>
      </c>
      <c r="AC338" s="76">
        <f t="shared" si="85"/>
        <v>0</v>
      </c>
      <c r="AD338" s="76">
        <f t="shared" si="86"/>
        <v>0</v>
      </c>
      <c r="AE338" s="76">
        <f t="shared" si="87"/>
        <v>0</v>
      </c>
      <c r="AF338" s="76">
        <f t="shared" si="88"/>
        <v>0.33333333333333331</v>
      </c>
      <c r="AG338" s="76">
        <f t="shared" si="89"/>
        <v>0.33333333333333331</v>
      </c>
      <c r="AH338" s="69">
        <f t="shared" si="92"/>
        <v>2</v>
      </c>
      <c r="AI338" s="69">
        <f t="shared" si="93"/>
        <v>0.66666666666666663</v>
      </c>
      <c r="AJ338" s="70">
        <f t="shared" si="94"/>
        <v>0</v>
      </c>
      <c r="AK338" s="69">
        <f t="shared" si="95"/>
        <v>2.3333333333333335</v>
      </c>
    </row>
    <row r="339" spans="1:37" ht="15">
      <c r="A339" s="74" t="s">
        <v>731</v>
      </c>
      <c r="B339" s="74">
        <v>2021</v>
      </c>
      <c r="C339" s="74">
        <v>2021</v>
      </c>
      <c r="D339" s="89" t="str">
        <f t="shared" si="90"/>
        <v>Ethan Mills, 2021</v>
      </c>
      <c r="E339" s="89" t="str">
        <f t="shared" si="91"/>
        <v>Ethan Mills, 2021-2021</v>
      </c>
      <c r="F339" s="74">
        <v>21</v>
      </c>
      <c r="G339" s="74">
        <v>10</v>
      </c>
      <c r="H339" s="74">
        <v>31</v>
      </c>
      <c r="I339" s="75">
        <f t="shared" si="78"/>
        <v>0.32258064516129031</v>
      </c>
      <c r="J339" s="74">
        <v>24</v>
      </c>
      <c r="K339" s="74">
        <v>49</v>
      </c>
      <c r="L339" s="75">
        <f t="shared" si="79"/>
        <v>0.48979591836734693</v>
      </c>
      <c r="M339" s="74">
        <v>14</v>
      </c>
      <c r="N339" s="74">
        <v>24</v>
      </c>
      <c r="O339" s="75">
        <f t="shared" si="80"/>
        <v>0.58333333333333337</v>
      </c>
      <c r="P339" s="74">
        <v>92</v>
      </c>
      <c r="Q339" s="74">
        <v>12</v>
      </c>
      <c r="R339" s="74">
        <v>32</v>
      </c>
      <c r="S339" s="74">
        <v>44</v>
      </c>
      <c r="T339" s="74">
        <v>58</v>
      </c>
      <c r="U339" s="74">
        <v>27</v>
      </c>
      <c r="V339" s="74"/>
      <c r="W339" s="74">
        <v>29</v>
      </c>
      <c r="X339" s="74">
        <v>30</v>
      </c>
      <c r="Y339" s="76">
        <f t="shared" si="81"/>
        <v>4.3809523809523814</v>
      </c>
      <c r="Z339" s="76">
        <f t="shared" si="82"/>
        <v>0.5714285714285714</v>
      </c>
      <c r="AA339" s="76">
        <f t="shared" si="83"/>
        <v>1.5238095238095237</v>
      </c>
      <c r="AB339" s="76">
        <f t="shared" si="84"/>
        <v>2.0952380952380953</v>
      </c>
      <c r="AC339" s="76">
        <f t="shared" si="85"/>
        <v>2.7619047619047619</v>
      </c>
      <c r="AD339" s="76">
        <f t="shared" si="86"/>
        <v>1.2857142857142858</v>
      </c>
      <c r="AE339" s="76">
        <f t="shared" si="87"/>
        <v>0</v>
      </c>
      <c r="AF339" s="76">
        <f t="shared" si="88"/>
        <v>1.3809523809523809</v>
      </c>
      <c r="AG339" s="76">
        <f t="shared" si="89"/>
        <v>1.4285714285714286</v>
      </c>
      <c r="AH339" s="69">
        <f t="shared" si="92"/>
        <v>1.4761904761904763</v>
      </c>
      <c r="AI339" s="69">
        <f t="shared" si="93"/>
        <v>1.1428571428571428</v>
      </c>
      <c r="AJ339" s="70">
        <f t="shared" si="94"/>
        <v>0.42499999999999999</v>
      </c>
      <c r="AK339" s="69">
        <f t="shared" si="95"/>
        <v>3.8095238095238093</v>
      </c>
    </row>
    <row r="340" spans="1:37" ht="15">
      <c r="A340" s="74" t="s">
        <v>728</v>
      </c>
      <c r="B340" s="74">
        <v>2021</v>
      </c>
      <c r="C340" s="74">
        <v>2021</v>
      </c>
      <c r="D340" s="89" t="str">
        <f t="shared" si="90"/>
        <v>Jess Claycomb, 2021</v>
      </c>
      <c r="E340" s="89" t="str">
        <f t="shared" si="91"/>
        <v>Jess Claycomb, 2021-2021</v>
      </c>
      <c r="F340" s="74">
        <v>21</v>
      </c>
      <c r="G340" s="74">
        <v>55</v>
      </c>
      <c r="H340" s="74">
        <v>140</v>
      </c>
      <c r="I340" s="75">
        <f t="shared" si="78"/>
        <v>0.39285714285714285</v>
      </c>
      <c r="J340" s="74">
        <v>39</v>
      </c>
      <c r="K340" s="74">
        <v>74</v>
      </c>
      <c r="L340" s="75">
        <f t="shared" si="79"/>
        <v>0.52702702702702697</v>
      </c>
      <c r="M340" s="74">
        <v>42</v>
      </c>
      <c r="N340" s="74">
        <v>55</v>
      </c>
      <c r="O340" s="75">
        <f t="shared" si="80"/>
        <v>0.76363636363636367</v>
      </c>
      <c r="P340" s="74">
        <v>285</v>
      </c>
      <c r="Q340" s="74">
        <v>13</v>
      </c>
      <c r="R340" s="74">
        <v>36</v>
      </c>
      <c r="S340" s="74">
        <v>49</v>
      </c>
      <c r="T340" s="74">
        <v>35</v>
      </c>
      <c r="U340" s="74">
        <v>22</v>
      </c>
      <c r="V340" s="74"/>
      <c r="W340" s="74">
        <v>33</v>
      </c>
      <c r="X340" s="74">
        <v>16</v>
      </c>
      <c r="Y340" s="76">
        <f t="shared" si="81"/>
        <v>13.571428571428571</v>
      </c>
      <c r="Z340" s="76">
        <f t="shared" si="82"/>
        <v>0.61904761904761907</v>
      </c>
      <c r="AA340" s="76">
        <f t="shared" si="83"/>
        <v>1.7142857142857142</v>
      </c>
      <c r="AB340" s="76">
        <f t="shared" si="84"/>
        <v>2.3333333333333335</v>
      </c>
      <c r="AC340" s="76">
        <f t="shared" si="85"/>
        <v>1.6666666666666667</v>
      </c>
      <c r="AD340" s="76">
        <f t="shared" si="86"/>
        <v>1.0476190476190477</v>
      </c>
      <c r="AE340" s="76">
        <f t="shared" si="87"/>
        <v>0</v>
      </c>
      <c r="AF340" s="76">
        <f t="shared" si="88"/>
        <v>1.5714285714285714</v>
      </c>
      <c r="AG340" s="76">
        <f t="shared" si="89"/>
        <v>0.76190476190476186</v>
      </c>
      <c r="AH340" s="69">
        <f t="shared" si="92"/>
        <v>6.666666666666667</v>
      </c>
      <c r="AI340" s="69">
        <f t="shared" si="93"/>
        <v>2.6190476190476191</v>
      </c>
      <c r="AJ340" s="70">
        <f t="shared" si="94"/>
        <v>0.43925233644859812</v>
      </c>
      <c r="AK340" s="69">
        <f t="shared" si="95"/>
        <v>10.19047619047619</v>
      </c>
    </row>
    <row r="341" spans="1:37" ht="15">
      <c r="A341" s="74" t="s">
        <v>729</v>
      </c>
      <c r="B341" s="74">
        <v>2021</v>
      </c>
      <c r="C341" s="74">
        <v>2021</v>
      </c>
      <c r="D341" s="89" t="str">
        <f t="shared" si="90"/>
        <v>Brayden Bruce, 2021</v>
      </c>
      <c r="E341" s="89" t="str">
        <f t="shared" si="91"/>
        <v>Brayden Bruce, 2021-2021</v>
      </c>
      <c r="F341" s="74">
        <v>21</v>
      </c>
      <c r="G341" s="74">
        <v>5</v>
      </c>
      <c r="H341" s="74">
        <v>24</v>
      </c>
      <c r="I341" s="75">
        <f t="shared" si="78"/>
        <v>0.20833333333333334</v>
      </c>
      <c r="J341" s="74">
        <v>58</v>
      </c>
      <c r="K341" s="74">
        <v>104</v>
      </c>
      <c r="L341" s="75">
        <f t="shared" si="79"/>
        <v>0.55769230769230771</v>
      </c>
      <c r="M341" s="74">
        <v>20</v>
      </c>
      <c r="N341" s="74">
        <v>37</v>
      </c>
      <c r="O341" s="75">
        <f t="shared" si="80"/>
        <v>0.54054054054054057</v>
      </c>
      <c r="P341" s="74">
        <v>151</v>
      </c>
      <c r="Q341" s="74">
        <v>40</v>
      </c>
      <c r="R341" s="74">
        <v>52</v>
      </c>
      <c r="S341" s="74">
        <v>92</v>
      </c>
      <c r="T341" s="74">
        <v>72</v>
      </c>
      <c r="U341" s="74">
        <v>32</v>
      </c>
      <c r="V341" s="74">
        <v>1</v>
      </c>
      <c r="W341" s="74">
        <v>45</v>
      </c>
      <c r="X341" s="74">
        <v>33</v>
      </c>
      <c r="Y341" s="76">
        <f t="shared" si="81"/>
        <v>7.1904761904761907</v>
      </c>
      <c r="Z341" s="76">
        <f t="shared" si="82"/>
        <v>1.9047619047619047</v>
      </c>
      <c r="AA341" s="76">
        <f t="shared" si="83"/>
        <v>2.4761904761904763</v>
      </c>
      <c r="AB341" s="76">
        <f t="shared" si="84"/>
        <v>4.3809523809523814</v>
      </c>
      <c r="AC341" s="76">
        <f t="shared" si="85"/>
        <v>3.4285714285714284</v>
      </c>
      <c r="AD341" s="76">
        <f t="shared" si="86"/>
        <v>1.5238095238095237</v>
      </c>
      <c r="AE341" s="76">
        <f t="shared" si="87"/>
        <v>4.7619047619047616E-2</v>
      </c>
      <c r="AF341" s="76">
        <f t="shared" si="88"/>
        <v>2.1428571428571428</v>
      </c>
      <c r="AG341" s="76">
        <f t="shared" si="89"/>
        <v>1.5714285714285714</v>
      </c>
      <c r="AH341" s="69">
        <f t="shared" si="92"/>
        <v>1.1428571428571428</v>
      </c>
      <c r="AI341" s="69">
        <f t="shared" si="93"/>
        <v>1.7619047619047619</v>
      </c>
      <c r="AJ341" s="70">
        <f t="shared" si="94"/>
        <v>0.4921875</v>
      </c>
      <c r="AK341" s="69">
        <f t="shared" si="95"/>
        <v>6.0952380952380949</v>
      </c>
    </row>
    <row r="342" spans="1:37" ht="15">
      <c r="A342" s="74" t="s">
        <v>1206</v>
      </c>
      <c r="B342" s="74">
        <v>2021</v>
      </c>
      <c r="C342" s="74">
        <v>2022</v>
      </c>
      <c r="D342" s="89" t="str">
        <f t="shared" si="90"/>
        <v>Luca Brooks, 2022</v>
      </c>
      <c r="E342" s="89" t="str">
        <f t="shared" si="91"/>
        <v>Luca Brooks, 2022-2021</v>
      </c>
      <c r="F342" s="74">
        <v>21</v>
      </c>
      <c r="G342" s="74">
        <v>50</v>
      </c>
      <c r="H342" s="74">
        <v>129</v>
      </c>
      <c r="I342" s="75">
        <f t="shared" si="78"/>
        <v>0.38759689922480622</v>
      </c>
      <c r="J342" s="74">
        <v>104</v>
      </c>
      <c r="K342" s="74">
        <v>169</v>
      </c>
      <c r="L342" s="75">
        <f t="shared" si="79"/>
        <v>0.61538461538461542</v>
      </c>
      <c r="M342" s="74">
        <v>48</v>
      </c>
      <c r="N342" s="74">
        <v>65</v>
      </c>
      <c r="O342" s="75">
        <f t="shared" si="80"/>
        <v>0.7384615384615385</v>
      </c>
      <c r="P342" s="74">
        <v>406</v>
      </c>
      <c r="Q342" s="74">
        <v>27</v>
      </c>
      <c r="R342" s="74">
        <v>105</v>
      </c>
      <c r="S342" s="74">
        <v>132</v>
      </c>
      <c r="T342" s="74">
        <v>85</v>
      </c>
      <c r="U342" s="74">
        <v>87</v>
      </c>
      <c r="V342" s="74">
        <v>7</v>
      </c>
      <c r="W342" s="74">
        <v>54</v>
      </c>
      <c r="X342" s="74">
        <v>35</v>
      </c>
      <c r="Y342" s="76">
        <f t="shared" si="81"/>
        <v>19.333333333333332</v>
      </c>
      <c r="Z342" s="76">
        <f t="shared" si="82"/>
        <v>1.2857142857142858</v>
      </c>
      <c r="AA342" s="76">
        <f t="shared" si="83"/>
        <v>5</v>
      </c>
      <c r="AB342" s="76">
        <f t="shared" si="84"/>
        <v>6.2857142857142856</v>
      </c>
      <c r="AC342" s="76">
        <f t="shared" si="85"/>
        <v>4.0476190476190474</v>
      </c>
      <c r="AD342" s="76">
        <f t="shared" si="86"/>
        <v>4.1428571428571432</v>
      </c>
      <c r="AE342" s="76">
        <f t="shared" si="87"/>
        <v>0.33333333333333331</v>
      </c>
      <c r="AF342" s="76">
        <f t="shared" si="88"/>
        <v>2.5714285714285716</v>
      </c>
      <c r="AG342" s="76">
        <f t="shared" si="89"/>
        <v>1.6666666666666667</v>
      </c>
      <c r="AH342" s="69">
        <f t="shared" si="92"/>
        <v>6.1428571428571432</v>
      </c>
      <c r="AI342" s="69">
        <f t="shared" si="93"/>
        <v>3.0952380952380953</v>
      </c>
      <c r="AJ342" s="70">
        <f t="shared" si="94"/>
        <v>0.51677852348993292</v>
      </c>
      <c r="AK342" s="69">
        <f t="shared" si="95"/>
        <v>14.19047619047619</v>
      </c>
    </row>
    <row r="343" spans="1:37" ht="15">
      <c r="A343" s="74" t="s">
        <v>777</v>
      </c>
      <c r="B343" s="74">
        <v>2021</v>
      </c>
      <c r="C343" s="74">
        <v>2022</v>
      </c>
      <c r="D343" s="89" t="str">
        <f t="shared" si="90"/>
        <v>Reece Barritt, 2022</v>
      </c>
      <c r="E343" s="89" t="str">
        <f t="shared" si="91"/>
        <v>Reece Barritt, 2022-2021</v>
      </c>
      <c r="F343" s="74">
        <v>21</v>
      </c>
      <c r="G343" s="74">
        <v>42</v>
      </c>
      <c r="H343" s="74">
        <v>80</v>
      </c>
      <c r="I343" s="75">
        <f t="shared" si="78"/>
        <v>0.52500000000000002</v>
      </c>
      <c r="J343" s="74">
        <v>25</v>
      </c>
      <c r="K343" s="74">
        <v>49</v>
      </c>
      <c r="L343" s="75">
        <f t="shared" si="79"/>
        <v>0.51020408163265307</v>
      </c>
      <c r="M343" s="74">
        <v>18</v>
      </c>
      <c r="N343" s="74">
        <v>22</v>
      </c>
      <c r="O343" s="75">
        <f t="shared" si="80"/>
        <v>0.81818181818181823</v>
      </c>
      <c r="P343" s="74">
        <v>194</v>
      </c>
      <c r="Q343" s="74">
        <v>26</v>
      </c>
      <c r="R343" s="74">
        <v>36</v>
      </c>
      <c r="S343" s="74">
        <v>62</v>
      </c>
      <c r="T343" s="74">
        <v>44</v>
      </c>
      <c r="U343" s="74">
        <v>25</v>
      </c>
      <c r="V343" s="74"/>
      <c r="W343" s="74">
        <v>14</v>
      </c>
      <c r="X343" s="74">
        <v>35</v>
      </c>
      <c r="Y343" s="76">
        <f t="shared" si="81"/>
        <v>9.2380952380952372</v>
      </c>
      <c r="Z343" s="76">
        <f t="shared" si="82"/>
        <v>1.2380952380952381</v>
      </c>
      <c r="AA343" s="76">
        <f t="shared" si="83"/>
        <v>1.7142857142857142</v>
      </c>
      <c r="AB343" s="76">
        <f t="shared" si="84"/>
        <v>2.9523809523809526</v>
      </c>
      <c r="AC343" s="76">
        <f t="shared" si="85"/>
        <v>2.0952380952380953</v>
      </c>
      <c r="AD343" s="76">
        <f t="shared" si="86"/>
        <v>1.1904761904761905</v>
      </c>
      <c r="AE343" s="76">
        <f t="shared" si="87"/>
        <v>0</v>
      </c>
      <c r="AF343" s="76">
        <f t="shared" si="88"/>
        <v>0.66666666666666663</v>
      </c>
      <c r="AG343" s="76">
        <f t="shared" si="89"/>
        <v>1.6666666666666667</v>
      </c>
      <c r="AH343" s="69">
        <f t="shared" si="92"/>
        <v>3.8095238095238093</v>
      </c>
      <c r="AI343" s="69">
        <f t="shared" si="93"/>
        <v>1.0476190476190477</v>
      </c>
      <c r="AJ343" s="70">
        <f t="shared" si="94"/>
        <v>0.51937984496124034</v>
      </c>
      <c r="AK343" s="69">
        <f t="shared" si="95"/>
        <v>6.1428571428571432</v>
      </c>
    </row>
    <row r="344" spans="1:37" ht="15">
      <c r="A344" s="74" t="s">
        <v>782</v>
      </c>
      <c r="B344" s="74">
        <v>2021</v>
      </c>
      <c r="C344" s="74">
        <v>2022</v>
      </c>
      <c r="D344" s="89" t="str">
        <f t="shared" si="90"/>
        <v>Nathan Baker, 2022</v>
      </c>
      <c r="E344" s="89" t="str">
        <f t="shared" si="91"/>
        <v>Nathan Baker, 2022-2021</v>
      </c>
      <c r="F344" s="74">
        <v>21</v>
      </c>
      <c r="G344" s="74"/>
      <c r="H344" s="74"/>
      <c r="I344" s="75" t="e">
        <f t="shared" si="78"/>
        <v>#DIV/0!</v>
      </c>
      <c r="J344" s="74">
        <v>47</v>
      </c>
      <c r="K344" s="74">
        <v>82</v>
      </c>
      <c r="L344" s="75">
        <f t="shared" si="79"/>
        <v>0.57317073170731703</v>
      </c>
      <c r="M344" s="74">
        <v>18</v>
      </c>
      <c r="N344" s="74">
        <v>33</v>
      </c>
      <c r="O344" s="75">
        <f t="shared" si="80"/>
        <v>0.54545454545454541</v>
      </c>
      <c r="P344" s="74">
        <v>112</v>
      </c>
      <c r="Q344" s="74">
        <v>52</v>
      </c>
      <c r="R344" s="74">
        <v>83</v>
      </c>
      <c r="S344" s="74">
        <v>132</v>
      </c>
      <c r="T344" s="74">
        <v>12</v>
      </c>
      <c r="U344" s="74">
        <v>25</v>
      </c>
      <c r="V344" s="74">
        <v>2</v>
      </c>
      <c r="W344" s="74">
        <v>16</v>
      </c>
      <c r="X344" s="74">
        <v>36</v>
      </c>
      <c r="Y344" s="76">
        <f t="shared" si="81"/>
        <v>5.333333333333333</v>
      </c>
      <c r="Z344" s="76">
        <f t="shared" si="82"/>
        <v>2.4761904761904763</v>
      </c>
      <c r="AA344" s="76">
        <f t="shared" si="83"/>
        <v>3.9523809523809526</v>
      </c>
      <c r="AB344" s="76">
        <f t="shared" si="84"/>
        <v>6.2857142857142856</v>
      </c>
      <c r="AC344" s="76">
        <f t="shared" si="85"/>
        <v>0.5714285714285714</v>
      </c>
      <c r="AD344" s="76">
        <f t="shared" si="86"/>
        <v>1.1904761904761905</v>
      </c>
      <c r="AE344" s="76">
        <f t="shared" si="87"/>
        <v>9.5238095238095233E-2</v>
      </c>
      <c r="AF344" s="76">
        <f t="shared" si="88"/>
        <v>0.76190476190476186</v>
      </c>
      <c r="AG344" s="76">
        <f t="shared" si="89"/>
        <v>1.7142857142857142</v>
      </c>
      <c r="AH344" s="69">
        <f t="shared" si="92"/>
        <v>0</v>
      </c>
      <c r="AI344" s="69">
        <f t="shared" si="93"/>
        <v>1.5714285714285714</v>
      </c>
      <c r="AJ344" s="70">
        <f t="shared" si="94"/>
        <v>0.57317073170731703</v>
      </c>
      <c r="AK344" s="69">
        <f t="shared" si="95"/>
        <v>3.9047619047619047</v>
      </c>
    </row>
    <row r="345" spans="1:37" ht="15">
      <c r="A345" s="74" t="s">
        <v>1227</v>
      </c>
      <c r="B345" s="74">
        <v>2021</v>
      </c>
      <c r="C345" s="74">
        <v>2022</v>
      </c>
      <c r="D345" s="89" t="str">
        <f t="shared" si="90"/>
        <v>Dawson Smith, 2022</v>
      </c>
      <c r="E345" s="89" t="str">
        <f t="shared" si="91"/>
        <v>Dawson Smith, 2022-2021</v>
      </c>
      <c r="F345" s="74">
        <v>21</v>
      </c>
      <c r="G345" s="74">
        <v>6</v>
      </c>
      <c r="H345" s="74">
        <v>26</v>
      </c>
      <c r="I345" s="75">
        <f t="shared" si="78"/>
        <v>0.23076923076923078</v>
      </c>
      <c r="J345" s="74">
        <v>62</v>
      </c>
      <c r="K345" s="74">
        <v>97</v>
      </c>
      <c r="L345" s="75">
        <f t="shared" si="79"/>
        <v>0.63917525773195871</v>
      </c>
      <c r="M345" s="74">
        <v>20</v>
      </c>
      <c r="N345" s="74">
        <v>25</v>
      </c>
      <c r="O345" s="75">
        <f t="shared" si="80"/>
        <v>0.8</v>
      </c>
      <c r="P345" s="74">
        <v>162</v>
      </c>
      <c r="Q345" s="74">
        <v>35</v>
      </c>
      <c r="R345" s="74">
        <v>70</v>
      </c>
      <c r="S345" s="74">
        <v>105</v>
      </c>
      <c r="T345" s="74">
        <v>17</v>
      </c>
      <c r="U345" s="74">
        <v>14</v>
      </c>
      <c r="V345" s="74">
        <v>30</v>
      </c>
      <c r="W345" s="74">
        <v>32</v>
      </c>
      <c r="X345" s="74">
        <v>47</v>
      </c>
      <c r="Y345" s="76">
        <f t="shared" si="81"/>
        <v>7.7142857142857144</v>
      </c>
      <c r="Z345" s="76">
        <f t="shared" si="82"/>
        <v>1.6666666666666667</v>
      </c>
      <c r="AA345" s="76">
        <f t="shared" si="83"/>
        <v>3.3333333333333335</v>
      </c>
      <c r="AB345" s="76">
        <f t="shared" si="84"/>
        <v>5</v>
      </c>
      <c r="AC345" s="76">
        <f t="shared" si="85"/>
        <v>0.80952380952380953</v>
      </c>
      <c r="AD345" s="76">
        <f t="shared" si="86"/>
        <v>0.66666666666666663</v>
      </c>
      <c r="AE345" s="76">
        <f t="shared" si="87"/>
        <v>1.4285714285714286</v>
      </c>
      <c r="AF345" s="76">
        <f t="shared" si="88"/>
        <v>1.5238095238095237</v>
      </c>
      <c r="AG345" s="76">
        <f t="shared" si="89"/>
        <v>2.2380952380952381</v>
      </c>
      <c r="AH345" s="69">
        <f t="shared" si="92"/>
        <v>1.2380952380952381</v>
      </c>
      <c r="AI345" s="69">
        <f t="shared" si="93"/>
        <v>1.1904761904761905</v>
      </c>
      <c r="AJ345" s="70">
        <f t="shared" si="94"/>
        <v>0.55284552845528456</v>
      </c>
      <c r="AK345" s="69">
        <f t="shared" si="95"/>
        <v>5.8571428571428568</v>
      </c>
    </row>
    <row r="346" spans="1:37" ht="15">
      <c r="A346" s="74" t="s">
        <v>1247</v>
      </c>
      <c r="B346" s="74">
        <v>2021</v>
      </c>
      <c r="C346" s="74">
        <v>2024</v>
      </c>
      <c r="D346" s="89" t="str">
        <f t="shared" si="90"/>
        <v>Chase Mills, 2024</v>
      </c>
      <c r="E346" s="89" t="str">
        <f t="shared" si="91"/>
        <v>Chase Mills, 2024-2021</v>
      </c>
      <c r="F346" s="74">
        <v>13</v>
      </c>
      <c r="G346" s="74">
        <v>2</v>
      </c>
      <c r="H346" s="74">
        <v>16</v>
      </c>
      <c r="I346" s="75">
        <f t="shared" si="78"/>
        <v>0.125</v>
      </c>
      <c r="J346" s="74">
        <v>14</v>
      </c>
      <c r="K346" s="74">
        <v>26</v>
      </c>
      <c r="L346" s="75">
        <f t="shared" si="79"/>
        <v>0.53846153846153844</v>
      </c>
      <c r="M346" s="74">
        <v>3</v>
      </c>
      <c r="N346" s="74">
        <v>4</v>
      </c>
      <c r="O346" s="75">
        <f t="shared" si="80"/>
        <v>0.75</v>
      </c>
      <c r="P346" s="74">
        <v>37</v>
      </c>
      <c r="Q346" s="74">
        <v>9</v>
      </c>
      <c r="R346" s="74">
        <v>15</v>
      </c>
      <c r="S346" s="74">
        <v>24</v>
      </c>
      <c r="T346" s="74">
        <v>14</v>
      </c>
      <c r="U346" s="74">
        <v>19</v>
      </c>
      <c r="V346" s="74">
        <v>2</v>
      </c>
      <c r="W346" s="74">
        <v>11</v>
      </c>
      <c r="X346" s="74">
        <v>7</v>
      </c>
      <c r="Y346" s="76">
        <f t="shared" si="81"/>
        <v>2.8461538461538463</v>
      </c>
      <c r="Z346" s="76">
        <f t="shared" si="82"/>
        <v>0.69230769230769229</v>
      </c>
      <c r="AA346" s="76">
        <f t="shared" si="83"/>
        <v>1.1538461538461537</v>
      </c>
      <c r="AB346" s="76">
        <f t="shared" si="84"/>
        <v>1.8461538461538463</v>
      </c>
      <c r="AC346" s="76">
        <f t="shared" si="85"/>
        <v>1.0769230769230769</v>
      </c>
      <c r="AD346" s="76">
        <f t="shared" si="86"/>
        <v>1.4615384615384615</v>
      </c>
      <c r="AE346" s="76">
        <f t="shared" si="87"/>
        <v>0.15384615384615385</v>
      </c>
      <c r="AF346" s="76">
        <f t="shared" si="88"/>
        <v>0.84615384615384615</v>
      </c>
      <c r="AG346" s="76">
        <f t="shared" si="89"/>
        <v>0.53846153846153844</v>
      </c>
      <c r="AH346" s="69">
        <f t="shared" si="92"/>
        <v>1.2307692307692308</v>
      </c>
      <c r="AI346" s="69">
        <f t="shared" si="93"/>
        <v>0.30769230769230771</v>
      </c>
      <c r="AJ346" s="70">
        <f t="shared" si="94"/>
        <v>0.38095238095238093</v>
      </c>
      <c r="AK346" s="69">
        <f t="shared" si="95"/>
        <v>3.2307692307692308</v>
      </c>
    </row>
    <row r="347" spans="1:37" ht="15">
      <c r="A347" s="74" t="s">
        <v>1248</v>
      </c>
      <c r="B347" s="74">
        <v>2021</v>
      </c>
      <c r="C347" s="74">
        <v>2024</v>
      </c>
      <c r="D347" s="89" t="str">
        <f t="shared" si="90"/>
        <v>Ethan Schiller, 2024</v>
      </c>
      <c r="E347" s="89" t="str">
        <f t="shared" si="91"/>
        <v>Ethan Schiller, 2024-2021</v>
      </c>
      <c r="F347" s="74">
        <v>11</v>
      </c>
      <c r="G347" s="74">
        <v>0</v>
      </c>
      <c r="H347" s="74">
        <v>1</v>
      </c>
      <c r="I347" s="75">
        <f t="shared" si="78"/>
        <v>0</v>
      </c>
      <c r="J347" s="74">
        <v>11</v>
      </c>
      <c r="K347" s="74">
        <v>19</v>
      </c>
      <c r="L347" s="75">
        <f t="shared" si="79"/>
        <v>0.57894736842105265</v>
      </c>
      <c r="M347" s="74">
        <v>0</v>
      </c>
      <c r="N347" s="74">
        <v>2</v>
      </c>
      <c r="O347" s="75">
        <f t="shared" si="80"/>
        <v>0</v>
      </c>
      <c r="P347" s="74">
        <v>22</v>
      </c>
      <c r="Q347" s="74">
        <v>11</v>
      </c>
      <c r="R347" s="74">
        <v>16</v>
      </c>
      <c r="S347" s="74">
        <v>27</v>
      </c>
      <c r="T347" s="74">
        <v>9</v>
      </c>
      <c r="U347" s="74">
        <v>3</v>
      </c>
      <c r="V347" s="74"/>
      <c r="W347" s="74">
        <v>8</v>
      </c>
      <c r="X347" s="74">
        <v>6</v>
      </c>
      <c r="Y347" s="76">
        <f t="shared" si="81"/>
        <v>2</v>
      </c>
      <c r="Z347" s="76">
        <f t="shared" si="82"/>
        <v>1</v>
      </c>
      <c r="AA347" s="76">
        <f t="shared" si="83"/>
        <v>1.4545454545454546</v>
      </c>
      <c r="AB347" s="76">
        <f t="shared" si="84"/>
        <v>2.4545454545454546</v>
      </c>
      <c r="AC347" s="76">
        <f t="shared" si="85"/>
        <v>0.81818181818181823</v>
      </c>
      <c r="AD347" s="76">
        <f t="shared" si="86"/>
        <v>0.27272727272727271</v>
      </c>
      <c r="AE347" s="76">
        <f t="shared" si="87"/>
        <v>0</v>
      </c>
      <c r="AF347" s="76">
        <f t="shared" si="88"/>
        <v>0.72727272727272729</v>
      </c>
      <c r="AG347" s="76">
        <f t="shared" si="89"/>
        <v>0.54545454545454541</v>
      </c>
      <c r="AH347" s="69">
        <f t="shared" si="92"/>
        <v>9.0909090909090912E-2</v>
      </c>
      <c r="AI347" s="69">
        <f t="shared" si="93"/>
        <v>0.18181818181818182</v>
      </c>
      <c r="AJ347" s="70">
        <f t="shared" si="94"/>
        <v>0.55000000000000004</v>
      </c>
      <c r="AK347" s="69">
        <f t="shared" si="95"/>
        <v>1.8181818181818181</v>
      </c>
    </row>
    <row r="348" spans="1:37" ht="15">
      <c r="A348" s="74" t="s">
        <v>1249</v>
      </c>
      <c r="B348" s="74">
        <v>2021</v>
      </c>
      <c r="C348" s="74">
        <v>2024</v>
      </c>
      <c r="D348" s="89" t="str">
        <f t="shared" si="90"/>
        <v>Kailer Duarte, 2024</v>
      </c>
      <c r="E348" s="89" t="str">
        <f t="shared" si="91"/>
        <v>Kailer Duarte, 2024-2021</v>
      </c>
      <c r="F348" s="74">
        <v>13</v>
      </c>
      <c r="G348" s="74">
        <v>1</v>
      </c>
      <c r="H348" s="74">
        <v>9</v>
      </c>
      <c r="I348" s="75">
        <f t="shared" si="78"/>
        <v>0.1111111111111111</v>
      </c>
      <c r="J348" s="74">
        <v>10</v>
      </c>
      <c r="K348" s="74">
        <v>19</v>
      </c>
      <c r="L348" s="75">
        <f t="shared" si="79"/>
        <v>0.52631578947368418</v>
      </c>
      <c r="M348" s="74">
        <v>4</v>
      </c>
      <c r="N348" s="74">
        <v>7</v>
      </c>
      <c r="O348" s="75">
        <f t="shared" si="80"/>
        <v>0.5714285714285714</v>
      </c>
      <c r="P348" s="74">
        <v>27</v>
      </c>
      <c r="Q348" s="74">
        <v>7</v>
      </c>
      <c r="R348" s="74">
        <v>11</v>
      </c>
      <c r="S348" s="74">
        <v>18</v>
      </c>
      <c r="T348" s="74">
        <v>9</v>
      </c>
      <c r="U348" s="74">
        <v>4</v>
      </c>
      <c r="V348" s="74"/>
      <c r="W348" s="74">
        <v>5</v>
      </c>
      <c r="X348" s="74">
        <v>8</v>
      </c>
      <c r="Y348" s="76">
        <f t="shared" si="81"/>
        <v>2.0769230769230771</v>
      </c>
      <c r="Z348" s="76">
        <f t="shared" si="82"/>
        <v>0.53846153846153844</v>
      </c>
      <c r="AA348" s="76">
        <f t="shared" si="83"/>
        <v>0.84615384615384615</v>
      </c>
      <c r="AB348" s="76">
        <f t="shared" si="84"/>
        <v>1.3846153846153846</v>
      </c>
      <c r="AC348" s="76">
        <f t="shared" si="85"/>
        <v>0.69230769230769229</v>
      </c>
      <c r="AD348" s="76">
        <f t="shared" si="86"/>
        <v>0.30769230769230771</v>
      </c>
      <c r="AE348" s="76">
        <f t="shared" si="87"/>
        <v>0</v>
      </c>
      <c r="AF348" s="76">
        <f t="shared" si="88"/>
        <v>0.38461538461538464</v>
      </c>
      <c r="AG348" s="76">
        <f t="shared" si="89"/>
        <v>0.61538461538461542</v>
      </c>
      <c r="AH348" s="69">
        <f t="shared" si="92"/>
        <v>0.69230769230769229</v>
      </c>
      <c r="AI348" s="69">
        <f t="shared" si="93"/>
        <v>0.53846153846153844</v>
      </c>
      <c r="AJ348" s="70">
        <f t="shared" si="94"/>
        <v>0.39285714285714285</v>
      </c>
      <c r="AK348" s="69">
        <f t="shared" si="95"/>
        <v>2.1538461538461537</v>
      </c>
    </row>
    <row r="349" spans="1:37" ht="15">
      <c r="A349" s="74" t="s">
        <v>1250</v>
      </c>
      <c r="B349" s="74">
        <v>2021</v>
      </c>
      <c r="C349" s="74">
        <v>2024</v>
      </c>
      <c r="D349" s="89" t="str">
        <f t="shared" si="90"/>
        <v>Bridger Bruce, 2024</v>
      </c>
      <c r="E349" s="89" t="str">
        <f t="shared" si="91"/>
        <v>Bridger Bruce, 2024-2021</v>
      </c>
      <c r="F349" s="74">
        <v>6</v>
      </c>
      <c r="G349" s="74">
        <v>0</v>
      </c>
      <c r="H349" s="74">
        <v>3</v>
      </c>
      <c r="I349" s="75">
        <f t="shared" si="78"/>
        <v>0</v>
      </c>
      <c r="J349" s="74"/>
      <c r="K349" s="74"/>
      <c r="L349" s="75" t="e">
        <f t="shared" si="79"/>
        <v>#DIV/0!</v>
      </c>
      <c r="M349" s="74">
        <v>1</v>
      </c>
      <c r="N349" s="74">
        <v>2</v>
      </c>
      <c r="O349" s="75">
        <f t="shared" si="80"/>
        <v>0.5</v>
      </c>
      <c r="P349" s="74">
        <v>1</v>
      </c>
      <c r="Q349" s="74"/>
      <c r="R349" s="74"/>
      <c r="S349" s="74"/>
      <c r="T349" s="74">
        <v>3</v>
      </c>
      <c r="U349" s="74"/>
      <c r="V349" s="74"/>
      <c r="W349" s="74">
        <v>1</v>
      </c>
      <c r="X349" s="74">
        <v>1</v>
      </c>
      <c r="Y349" s="76">
        <f t="shared" si="81"/>
        <v>0.16666666666666666</v>
      </c>
      <c r="Z349" s="76">
        <f t="shared" si="82"/>
        <v>0</v>
      </c>
      <c r="AA349" s="76">
        <f t="shared" si="83"/>
        <v>0</v>
      </c>
      <c r="AB349" s="76">
        <f t="shared" si="84"/>
        <v>0</v>
      </c>
      <c r="AC349" s="76">
        <f t="shared" si="85"/>
        <v>0.5</v>
      </c>
      <c r="AD349" s="76">
        <f t="shared" si="86"/>
        <v>0</v>
      </c>
      <c r="AE349" s="76">
        <f t="shared" si="87"/>
        <v>0</v>
      </c>
      <c r="AF349" s="76">
        <f t="shared" si="88"/>
        <v>0.16666666666666666</v>
      </c>
      <c r="AG349" s="76">
        <f t="shared" si="89"/>
        <v>0.16666666666666666</v>
      </c>
      <c r="AH349" s="69">
        <f t="shared" si="92"/>
        <v>0.5</v>
      </c>
      <c r="AI349" s="69">
        <f t="shared" si="93"/>
        <v>0.33333333333333331</v>
      </c>
      <c r="AJ349" s="70">
        <f t="shared" si="94"/>
        <v>0</v>
      </c>
      <c r="AK349" s="69">
        <f t="shared" si="95"/>
        <v>0.5</v>
      </c>
    </row>
    <row r="350" spans="1:37" ht="15">
      <c r="A350" s="74" t="s">
        <v>1251</v>
      </c>
      <c r="B350" s="74">
        <v>2021</v>
      </c>
      <c r="C350" s="74">
        <v>2023</v>
      </c>
      <c r="D350" s="89" t="str">
        <f t="shared" si="90"/>
        <v>Keith Coburn, 2023</v>
      </c>
      <c r="E350" s="89" t="str">
        <f t="shared" si="91"/>
        <v>Keith Coburn, 2023-2021</v>
      </c>
      <c r="F350" s="74">
        <v>13</v>
      </c>
      <c r="G350" s="74">
        <v>0</v>
      </c>
      <c r="H350" s="74">
        <v>6</v>
      </c>
      <c r="I350" s="75">
        <f t="shared" si="78"/>
        <v>0</v>
      </c>
      <c r="J350" s="74">
        <v>3</v>
      </c>
      <c r="K350" s="74">
        <v>8</v>
      </c>
      <c r="L350" s="75">
        <f t="shared" si="79"/>
        <v>0.375</v>
      </c>
      <c r="M350" s="74"/>
      <c r="N350" s="74"/>
      <c r="O350" s="75" t="e">
        <f t="shared" si="80"/>
        <v>#DIV/0!</v>
      </c>
      <c r="P350" s="74">
        <v>6</v>
      </c>
      <c r="Q350" s="74">
        <v>6</v>
      </c>
      <c r="R350" s="74">
        <v>7</v>
      </c>
      <c r="S350" s="74">
        <v>13</v>
      </c>
      <c r="T350" s="74">
        <v>5</v>
      </c>
      <c r="U350" s="74">
        <v>5</v>
      </c>
      <c r="V350" s="74"/>
      <c r="W350" s="74">
        <v>2</v>
      </c>
      <c r="X350" s="74">
        <v>3</v>
      </c>
      <c r="Y350" s="76">
        <f t="shared" si="81"/>
        <v>0.46153846153846156</v>
      </c>
      <c r="Z350" s="76">
        <f t="shared" si="82"/>
        <v>0.46153846153846156</v>
      </c>
      <c r="AA350" s="76">
        <f t="shared" si="83"/>
        <v>0.53846153846153844</v>
      </c>
      <c r="AB350" s="76">
        <f t="shared" si="84"/>
        <v>1</v>
      </c>
      <c r="AC350" s="76">
        <f t="shared" si="85"/>
        <v>0.38461538461538464</v>
      </c>
      <c r="AD350" s="76">
        <f t="shared" si="86"/>
        <v>0.38461538461538464</v>
      </c>
      <c r="AE350" s="76">
        <f t="shared" si="87"/>
        <v>0</v>
      </c>
      <c r="AF350" s="76">
        <f t="shared" si="88"/>
        <v>0.15384615384615385</v>
      </c>
      <c r="AG350" s="76">
        <f t="shared" si="89"/>
        <v>0.23076923076923078</v>
      </c>
      <c r="AH350" s="69">
        <f t="shared" si="92"/>
        <v>0.46153846153846156</v>
      </c>
      <c r="AI350" s="69">
        <f t="shared" si="93"/>
        <v>0</v>
      </c>
      <c r="AJ350" s="70">
        <f t="shared" si="94"/>
        <v>0.21428571428571427</v>
      </c>
      <c r="AK350" s="69">
        <f t="shared" si="95"/>
        <v>1.0769230769230769</v>
      </c>
    </row>
    <row r="351" spans="1:37" ht="15">
      <c r="A351" s="74" t="s">
        <v>1206</v>
      </c>
      <c r="B351" s="74">
        <v>2022</v>
      </c>
      <c r="C351" s="74">
        <v>2022</v>
      </c>
      <c r="D351" s="89" t="str">
        <f t="shared" si="90"/>
        <v>Luca Brooks, 2022</v>
      </c>
      <c r="E351" s="89" t="str">
        <f t="shared" si="91"/>
        <v>Luca Brooks, 2022-2022</v>
      </c>
      <c r="F351" s="74">
        <v>25</v>
      </c>
      <c r="G351" s="74">
        <v>73</v>
      </c>
      <c r="H351" s="74">
        <v>182</v>
      </c>
      <c r="I351" s="75">
        <f>G351/H351</f>
        <v>0.40109890109890112</v>
      </c>
      <c r="J351" s="74">
        <v>119</v>
      </c>
      <c r="K351" s="74">
        <v>193</v>
      </c>
      <c r="L351" s="75">
        <f t="shared" si="79"/>
        <v>0.61658031088082899</v>
      </c>
      <c r="M351" s="74">
        <v>35</v>
      </c>
      <c r="N351" s="74">
        <v>52</v>
      </c>
      <c r="O351" s="75">
        <f t="shared" si="80"/>
        <v>0.67307692307692313</v>
      </c>
      <c r="P351" s="74">
        <v>492</v>
      </c>
      <c r="Q351" s="74">
        <v>34</v>
      </c>
      <c r="R351" s="74">
        <v>123</v>
      </c>
      <c r="S351" s="74">
        <v>157</v>
      </c>
      <c r="T351" s="74">
        <v>137</v>
      </c>
      <c r="U351" s="74">
        <v>89</v>
      </c>
      <c r="V351" s="74">
        <v>11</v>
      </c>
      <c r="W351" s="74">
        <v>51</v>
      </c>
      <c r="X351" s="74">
        <v>39</v>
      </c>
      <c r="Y351" s="76">
        <f t="shared" si="81"/>
        <v>19.68</v>
      </c>
      <c r="Z351" s="76">
        <f t="shared" si="82"/>
        <v>1.36</v>
      </c>
      <c r="AA351" s="76">
        <f t="shared" si="83"/>
        <v>4.92</v>
      </c>
      <c r="AB351" s="76">
        <f t="shared" si="84"/>
        <v>6.28</v>
      </c>
      <c r="AC351" s="76">
        <f t="shared" si="85"/>
        <v>5.48</v>
      </c>
      <c r="AD351" s="76">
        <f t="shared" si="86"/>
        <v>3.56</v>
      </c>
      <c r="AE351" s="76">
        <f t="shared" si="87"/>
        <v>0.44</v>
      </c>
      <c r="AF351" s="76">
        <f t="shared" si="88"/>
        <v>2.04</v>
      </c>
      <c r="AG351" s="76">
        <f t="shared" si="89"/>
        <v>1.56</v>
      </c>
      <c r="AH351" s="69">
        <f t="shared" si="92"/>
        <v>7.28</v>
      </c>
      <c r="AI351" s="69">
        <f t="shared" si="93"/>
        <v>2.08</v>
      </c>
      <c r="AJ351" s="70">
        <f t="shared" si="94"/>
        <v>0.51200000000000001</v>
      </c>
      <c r="AK351" s="69">
        <f t="shared" si="95"/>
        <v>15</v>
      </c>
    </row>
    <row r="352" spans="1:37" ht="15">
      <c r="A352" s="74" t="s">
        <v>777</v>
      </c>
      <c r="B352" s="74">
        <v>2022</v>
      </c>
      <c r="C352" s="74">
        <v>2022</v>
      </c>
      <c r="D352" s="89" t="str">
        <f t="shared" si="90"/>
        <v>Reece Barritt, 2022</v>
      </c>
      <c r="E352" s="89" t="str">
        <f t="shared" si="91"/>
        <v>Reece Barritt, 2022-2022</v>
      </c>
      <c r="F352" s="74">
        <v>27</v>
      </c>
      <c r="G352" s="74">
        <v>67</v>
      </c>
      <c r="H352" s="74">
        <v>166</v>
      </c>
      <c r="I352" s="75">
        <f t="shared" ref="I352:I375" si="96">G352/H352</f>
        <v>0.40361445783132532</v>
      </c>
      <c r="J352" s="74">
        <v>38</v>
      </c>
      <c r="K352" s="74">
        <v>75</v>
      </c>
      <c r="L352" s="75">
        <f t="shared" si="79"/>
        <v>0.50666666666666671</v>
      </c>
      <c r="M352" s="74">
        <v>13</v>
      </c>
      <c r="N352" s="74">
        <v>23</v>
      </c>
      <c r="O352" s="75">
        <f t="shared" si="80"/>
        <v>0.56521739130434778</v>
      </c>
      <c r="P352" s="74">
        <v>290</v>
      </c>
      <c r="Q352" s="74">
        <v>34</v>
      </c>
      <c r="R352" s="74">
        <v>46</v>
      </c>
      <c r="S352" s="74">
        <v>80</v>
      </c>
      <c r="T352" s="74">
        <v>70</v>
      </c>
      <c r="U352" s="74">
        <v>61</v>
      </c>
      <c r="V352" s="74"/>
      <c r="W352" s="74">
        <v>23</v>
      </c>
      <c r="X352" s="74">
        <v>30</v>
      </c>
      <c r="Y352" s="76">
        <f t="shared" si="81"/>
        <v>10.74074074074074</v>
      </c>
      <c r="Z352" s="76">
        <f t="shared" si="82"/>
        <v>1.2592592592592593</v>
      </c>
      <c r="AA352" s="76">
        <f t="shared" si="83"/>
        <v>1.7037037037037037</v>
      </c>
      <c r="AB352" s="76">
        <f t="shared" si="84"/>
        <v>2.9629629629629628</v>
      </c>
      <c r="AC352" s="76">
        <f t="shared" si="85"/>
        <v>2.5925925925925926</v>
      </c>
      <c r="AD352" s="76">
        <f t="shared" si="86"/>
        <v>2.2592592592592591</v>
      </c>
      <c r="AE352" s="76">
        <f t="shared" si="87"/>
        <v>0</v>
      </c>
      <c r="AF352" s="76">
        <f t="shared" si="88"/>
        <v>0.85185185185185186</v>
      </c>
      <c r="AG352" s="76">
        <f t="shared" si="89"/>
        <v>1.1111111111111112</v>
      </c>
      <c r="AH352" s="69">
        <f t="shared" si="92"/>
        <v>6.1481481481481479</v>
      </c>
      <c r="AI352" s="69">
        <f t="shared" si="93"/>
        <v>0.85185185185185186</v>
      </c>
      <c r="AJ352" s="70">
        <f t="shared" si="94"/>
        <v>0.43568464730290457</v>
      </c>
      <c r="AK352" s="69">
        <f t="shared" si="95"/>
        <v>8.9259259259259256</v>
      </c>
    </row>
    <row r="353" spans="1:37" ht="15">
      <c r="A353" s="74" t="s">
        <v>782</v>
      </c>
      <c r="B353" s="74">
        <v>2022</v>
      </c>
      <c r="C353" s="74">
        <v>2022</v>
      </c>
      <c r="D353" s="89" t="str">
        <f t="shared" si="90"/>
        <v>Nathan Baker, 2022</v>
      </c>
      <c r="E353" s="89" t="str">
        <f t="shared" si="91"/>
        <v>Nathan Baker, 2022-2022</v>
      </c>
      <c r="F353" s="74">
        <v>27</v>
      </c>
      <c r="G353" s="74"/>
      <c r="H353" s="74">
        <v>1</v>
      </c>
      <c r="I353" s="75">
        <f t="shared" si="96"/>
        <v>0</v>
      </c>
      <c r="J353" s="74">
        <v>99</v>
      </c>
      <c r="K353" s="74">
        <v>156</v>
      </c>
      <c r="L353" s="75">
        <f t="shared" si="79"/>
        <v>0.63461538461538458</v>
      </c>
      <c r="M353" s="74">
        <v>27</v>
      </c>
      <c r="N353" s="74">
        <v>57</v>
      </c>
      <c r="O353" s="75">
        <f t="shared" si="80"/>
        <v>0.47368421052631576</v>
      </c>
      <c r="P353" s="74">
        <v>225</v>
      </c>
      <c r="Q353" s="74">
        <v>86</v>
      </c>
      <c r="R353" s="74">
        <v>81</v>
      </c>
      <c r="S353" s="74">
        <v>167</v>
      </c>
      <c r="T353" s="74">
        <v>20</v>
      </c>
      <c r="U353" s="74">
        <v>35</v>
      </c>
      <c r="V353" s="74"/>
      <c r="W353" s="74">
        <v>12</v>
      </c>
      <c r="X353" s="74">
        <v>30</v>
      </c>
      <c r="Y353" s="76">
        <f t="shared" si="81"/>
        <v>8.3333333333333339</v>
      </c>
      <c r="Z353" s="76">
        <f t="shared" si="82"/>
        <v>3.1851851851851851</v>
      </c>
      <c r="AA353" s="76">
        <f t="shared" si="83"/>
        <v>3</v>
      </c>
      <c r="AB353" s="76">
        <f t="shared" si="84"/>
        <v>6.1851851851851851</v>
      </c>
      <c r="AC353" s="76">
        <f t="shared" si="85"/>
        <v>0.7407407407407407</v>
      </c>
      <c r="AD353" s="76">
        <f t="shared" si="86"/>
        <v>1.2962962962962963</v>
      </c>
      <c r="AE353" s="76">
        <f t="shared" si="87"/>
        <v>0</v>
      </c>
      <c r="AF353" s="76">
        <f t="shared" si="88"/>
        <v>0.44444444444444442</v>
      </c>
      <c r="AG353" s="76">
        <f t="shared" si="89"/>
        <v>1.1111111111111112</v>
      </c>
      <c r="AH353" s="69">
        <f t="shared" si="92"/>
        <v>3.7037037037037035E-2</v>
      </c>
      <c r="AI353" s="69">
        <f t="shared" si="93"/>
        <v>2.1111111111111112</v>
      </c>
      <c r="AJ353" s="70">
        <f t="shared" si="94"/>
        <v>0.63057324840764328</v>
      </c>
      <c r="AK353" s="69">
        <f t="shared" si="95"/>
        <v>5.8148148148148149</v>
      </c>
    </row>
    <row r="354" spans="1:37" ht="15">
      <c r="A354" s="74" t="s">
        <v>1227</v>
      </c>
      <c r="B354" s="74">
        <v>2022</v>
      </c>
      <c r="C354" s="74">
        <v>2022</v>
      </c>
      <c r="D354" s="89" t="str">
        <f t="shared" si="90"/>
        <v>Dawson Smith, 2022</v>
      </c>
      <c r="E354" s="89" t="str">
        <f t="shared" si="91"/>
        <v>Dawson Smith, 2022-2022</v>
      </c>
      <c r="F354" s="74">
        <v>25</v>
      </c>
      <c r="G354" s="74">
        <v>32</v>
      </c>
      <c r="H354" s="74">
        <v>93</v>
      </c>
      <c r="I354" s="75">
        <f t="shared" si="96"/>
        <v>0.34408602150537637</v>
      </c>
      <c r="J354" s="74">
        <v>66</v>
      </c>
      <c r="K354" s="74">
        <v>118</v>
      </c>
      <c r="L354" s="75">
        <f t="shared" si="79"/>
        <v>0.55932203389830504</v>
      </c>
      <c r="M354" s="74">
        <v>41</v>
      </c>
      <c r="N354" s="74">
        <v>62</v>
      </c>
      <c r="O354" s="75">
        <f t="shared" si="80"/>
        <v>0.66129032258064513</v>
      </c>
      <c r="P354" s="74">
        <v>269</v>
      </c>
      <c r="Q354" s="74">
        <v>49</v>
      </c>
      <c r="R354" s="74">
        <v>72</v>
      </c>
      <c r="S354" s="74">
        <v>121</v>
      </c>
      <c r="T354" s="74">
        <v>69</v>
      </c>
      <c r="U354" s="74">
        <v>32</v>
      </c>
      <c r="V354" s="74">
        <v>17</v>
      </c>
      <c r="W354" s="74">
        <v>45</v>
      </c>
      <c r="X354" s="74">
        <v>35</v>
      </c>
      <c r="Y354" s="76">
        <f t="shared" si="81"/>
        <v>10.76</v>
      </c>
      <c r="Z354" s="76">
        <f t="shared" si="82"/>
        <v>1.96</v>
      </c>
      <c r="AA354" s="76">
        <f t="shared" si="83"/>
        <v>2.88</v>
      </c>
      <c r="AB354" s="76">
        <f t="shared" si="84"/>
        <v>4.84</v>
      </c>
      <c r="AC354" s="76">
        <f t="shared" si="85"/>
        <v>2.76</v>
      </c>
      <c r="AD354" s="76">
        <f t="shared" si="86"/>
        <v>1.28</v>
      </c>
      <c r="AE354" s="76">
        <f t="shared" si="87"/>
        <v>0.68</v>
      </c>
      <c r="AF354" s="76">
        <f t="shared" si="88"/>
        <v>1.8</v>
      </c>
      <c r="AG354" s="76">
        <f t="shared" si="89"/>
        <v>1.4</v>
      </c>
      <c r="AH354" s="69">
        <f t="shared" si="92"/>
        <v>3.72</v>
      </c>
      <c r="AI354" s="69">
        <f t="shared" si="93"/>
        <v>2.48</v>
      </c>
      <c r="AJ354" s="70">
        <f t="shared" si="94"/>
        <v>0.46445497630331756</v>
      </c>
      <c r="AK354" s="69">
        <f t="shared" si="95"/>
        <v>8.44</v>
      </c>
    </row>
    <row r="355" spans="1:37" ht="15">
      <c r="A355" s="74" t="s">
        <v>1285</v>
      </c>
      <c r="B355" s="74">
        <v>2022</v>
      </c>
      <c r="C355" s="74">
        <v>2023</v>
      </c>
      <c r="D355" s="89" t="str">
        <f t="shared" si="90"/>
        <v>Keith Coburn, 2023</v>
      </c>
      <c r="E355" s="89" t="str">
        <f t="shared" si="91"/>
        <v>Keith Coburn, 2023-2022</v>
      </c>
      <c r="F355" s="74">
        <v>19</v>
      </c>
      <c r="G355" s="74"/>
      <c r="H355" s="74">
        <v>4</v>
      </c>
      <c r="I355" s="75">
        <f t="shared" si="96"/>
        <v>0</v>
      </c>
      <c r="J355" s="74">
        <v>8</v>
      </c>
      <c r="K355" s="74">
        <v>12</v>
      </c>
      <c r="L355" s="75">
        <f t="shared" si="79"/>
        <v>0.66666666666666663</v>
      </c>
      <c r="M355" s="74"/>
      <c r="N355" s="74">
        <v>1</v>
      </c>
      <c r="O355" s="75">
        <f t="shared" si="80"/>
        <v>0</v>
      </c>
      <c r="P355" s="74">
        <v>16</v>
      </c>
      <c r="Q355" s="74">
        <v>3</v>
      </c>
      <c r="R355" s="74">
        <v>2</v>
      </c>
      <c r="S355" s="74">
        <v>5</v>
      </c>
      <c r="T355" s="74">
        <v>5</v>
      </c>
      <c r="U355" s="74">
        <v>8</v>
      </c>
      <c r="V355" s="74"/>
      <c r="W355" s="74">
        <v>3</v>
      </c>
      <c r="X355" s="74">
        <v>5</v>
      </c>
      <c r="Y355" s="76">
        <f t="shared" si="81"/>
        <v>0.84210526315789469</v>
      </c>
      <c r="Z355" s="76">
        <f t="shared" si="82"/>
        <v>0.15789473684210525</v>
      </c>
      <c r="AA355" s="76">
        <f t="shared" si="83"/>
        <v>0.10526315789473684</v>
      </c>
      <c r="AB355" s="76">
        <f t="shared" si="84"/>
        <v>0.26315789473684209</v>
      </c>
      <c r="AC355" s="76">
        <f t="shared" si="85"/>
        <v>0.26315789473684209</v>
      </c>
      <c r="AD355" s="76">
        <f t="shared" si="86"/>
        <v>0.42105263157894735</v>
      </c>
      <c r="AE355" s="76">
        <f t="shared" si="87"/>
        <v>0</v>
      </c>
      <c r="AF355" s="76">
        <f t="shared" si="88"/>
        <v>0.15789473684210525</v>
      </c>
      <c r="AG355" s="76">
        <f t="shared" si="89"/>
        <v>0.26315789473684209</v>
      </c>
      <c r="AH355" s="69">
        <f t="shared" si="92"/>
        <v>0.21052631578947367</v>
      </c>
      <c r="AI355" s="69">
        <f t="shared" si="93"/>
        <v>5.2631578947368418E-2</v>
      </c>
      <c r="AJ355" s="70">
        <f t="shared" si="94"/>
        <v>0.5</v>
      </c>
      <c r="AK355" s="69">
        <f t="shared" si="95"/>
        <v>0.84210526315789469</v>
      </c>
    </row>
    <row r="356" spans="1:37" ht="15">
      <c r="A356" s="74" t="s">
        <v>1286</v>
      </c>
      <c r="B356" s="74">
        <v>2022</v>
      </c>
      <c r="C356" s="74">
        <v>2024</v>
      </c>
      <c r="D356" s="89" t="str">
        <f t="shared" si="90"/>
        <v>Chase Mills, 2024</v>
      </c>
      <c r="E356" s="89" t="str">
        <f t="shared" si="91"/>
        <v>Chase Mills, 2024-2022</v>
      </c>
      <c r="F356" s="74">
        <v>27</v>
      </c>
      <c r="G356" s="74">
        <v>15</v>
      </c>
      <c r="H356" s="74">
        <v>57</v>
      </c>
      <c r="I356" s="75">
        <f t="shared" si="96"/>
        <v>0.26315789473684209</v>
      </c>
      <c r="J356" s="74">
        <v>83</v>
      </c>
      <c r="K356" s="74">
        <v>130</v>
      </c>
      <c r="L356" s="75">
        <f t="shared" si="79"/>
        <v>0.63846153846153841</v>
      </c>
      <c r="M356" s="74">
        <v>19</v>
      </c>
      <c r="N356" s="74">
        <v>29</v>
      </c>
      <c r="O356" s="75">
        <f t="shared" si="80"/>
        <v>0.65517241379310343</v>
      </c>
      <c r="P356" s="74">
        <v>230</v>
      </c>
      <c r="Q356" s="74">
        <v>29</v>
      </c>
      <c r="R356" s="74">
        <v>56</v>
      </c>
      <c r="S356" s="74">
        <v>85</v>
      </c>
      <c r="T356" s="74">
        <v>89</v>
      </c>
      <c r="U356" s="74">
        <v>55</v>
      </c>
      <c r="V356" s="74">
        <v>3</v>
      </c>
      <c r="W356" s="74">
        <v>42</v>
      </c>
      <c r="X356" s="74">
        <v>23</v>
      </c>
      <c r="Y356" s="76">
        <f t="shared" si="81"/>
        <v>8.518518518518519</v>
      </c>
      <c r="Z356" s="76">
        <f t="shared" si="82"/>
        <v>1.0740740740740742</v>
      </c>
      <c r="AA356" s="76">
        <f t="shared" si="83"/>
        <v>2.074074074074074</v>
      </c>
      <c r="AB356" s="76">
        <f t="shared" si="84"/>
        <v>3.1481481481481484</v>
      </c>
      <c r="AC356" s="76">
        <f t="shared" si="85"/>
        <v>3.2962962962962963</v>
      </c>
      <c r="AD356" s="76">
        <f t="shared" si="86"/>
        <v>2.0370370370370372</v>
      </c>
      <c r="AE356" s="76">
        <f t="shared" si="87"/>
        <v>0.1111111111111111</v>
      </c>
      <c r="AF356" s="76">
        <f t="shared" si="88"/>
        <v>1.5555555555555556</v>
      </c>
      <c r="AG356" s="76">
        <f t="shared" si="89"/>
        <v>0.85185185185185186</v>
      </c>
      <c r="AH356" s="69">
        <f t="shared" si="92"/>
        <v>2.1111111111111112</v>
      </c>
      <c r="AI356" s="69">
        <f t="shared" si="93"/>
        <v>1.0740740740740742</v>
      </c>
      <c r="AJ356" s="70">
        <f t="shared" si="94"/>
        <v>0.52406417112299464</v>
      </c>
      <c r="AK356" s="69">
        <f t="shared" si="95"/>
        <v>6.9259259259259256</v>
      </c>
    </row>
    <row r="357" spans="1:37" ht="15">
      <c r="A357" s="74" t="s">
        <v>1248</v>
      </c>
      <c r="B357" s="74">
        <v>2022</v>
      </c>
      <c r="C357" s="74">
        <v>2024</v>
      </c>
      <c r="D357" s="89" t="str">
        <f t="shared" si="90"/>
        <v>Ethan Schiller, 2024</v>
      </c>
      <c r="E357" s="89" t="str">
        <f t="shared" si="91"/>
        <v>Ethan Schiller, 2024-2022</v>
      </c>
      <c r="F357" s="74">
        <v>27</v>
      </c>
      <c r="G357" s="74">
        <v>12</v>
      </c>
      <c r="H357" s="74">
        <v>30</v>
      </c>
      <c r="I357" s="75">
        <f t="shared" si="96"/>
        <v>0.4</v>
      </c>
      <c r="J357" s="74">
        <v>32</v>
      </c>
      <c r="K357" s="74">
        <v>64</v>
      </c>
      <c r="L357" s="75">
        <f t="shared" si="79"/>
        <v>0.5</v>
      </c>
      <c r="M357" s="74">
        <v>8</v>
      </c>
      <c r="N357" s="74">
        <v>17</v>
      </c>
      <c r="O357" s="75">
        <f t="shared" si="80"/>
        <v>0.47058823529411764</v>
      </c>
      <c r="P357" s="74">
        <v>108</v>
      </c>
      <c r="Q357" s="74">
        <v>44</v>
      </c>
      <c r="R357" s="74">
        <v>63</v>
      </c>
      <c r="S357" s="74">
        <v>107</v>
      </c>
      <c r="T357" s="74">
        <v>30</v>
      </c>
      <c r="U357" s="74">
        <v>26</v>
      </c>
      <c r="V357" s="74">
        <v>11</v>
      </c>
      <c r="W357" s="74">
        <v>34</v>
      </c>
      <c r="X357" s="74">
        <v>39</v>
      </c>
      <c r="Y357" s="76">
        <f t="shared" si="81"/>
        <v>4</v>
      </c>
      <c r="Z357" s="76">
        <f t="shared" si="82"/>
        <v>1.6296296296296295</v>
      </c>
      <c r="AA357" s="76">
        <f t="shared" si="83"/>
        <v>2.3333333333333335</v>
      </c>
      <c r="AB357" s="76">
        <f t="shared" si="84"/>
        <v>3.9629629629629628</v>
      </c>
      <c r="AC357" s="76">
        <f t="shared" si="85"/>
        <v>1.1111111111111112</v>
      </c>
      <c r="AD357" s="76">
        <f t="shared" si="86"/>
        <v>0.96296296296296291</v>
      </c>
      <c r="AE357" s="76">
        <f t="shared" si="87"/>
        <v>0.40740740740740738</v>
      </c>
      <c r="AF357" s="76">
        <f t="shared" si="88"/>
        <v>1.2592592592592593</v>
      </c>
      <c r="AG357" s="76">
        <f t="shared" si="89"/>
        <v>1.4444444444444444</v>
      </c>
      <c r="AH357" s="69">
        <f t="shared" si="92"/>
        <v>1.1111111111111112</v>
      </c>
      <c r="AI357" s="69">
        <f t="shared" si="93"/>
        <v>0.62962962962962965</v>
      </c>
      <c r="AJ357" s="70">
        <f t="shared" si="94"/>
        <v>0.46808510638297873</v>
      </c>
      <c r="AK357" s="69">
        <f t="shared" si="95"/>
        <v>3.4814814814814814</v>
      </c>
    </row>
    <row r="358" spans="1:37" ht="15">
      <c r="A358" s="74" t="s">
        <v>1287</v>
      </c>
      <c r="B358" s="74">
        <v>2022</v>
      </c>
      <c r="C358" s="74">
        <v>2024</v>
      </c>
      <c r="D358" s="89" t="str">
        <f t="shared" si="90"/>
        <v>Kailer Duarte, 2024</v>
      </c>
      <c r="E358" s="89" t="str">
        <f t="shared" si="91"/>
        <v>Kailer Duarte, 2024-2022</v>
      </c>
      <c r="F358" s="74">
        <v>21</v>
      </c>
      <c r="G358" s="74">
        <v>4</v>
      </c>
      <c r="H358" s="74">
        <v>18</v>
      </c>
      <c r="I358" s="75">
        <f t="shared" si="96"/>
        <v>0.22222222222222221</v>
      </c>
      <c r="J358" s="74">
        <v>22</v>
      </c>
      <c r="K358" s="74">
        <v>41</v>
      </c>
      <c r="L358" s="75">
        <f t="shared" si="79"/>
        <v>0.53658536585365857</v>
      </c>
      <c r="M358" s="74">
        <v>8</v>
      </c>
      <c r="N358" s="74">
        <v>14</v>
      </c>
      <c r="O358" s="75">
        <f t="shared" si="80"/>
        <v>0.5714285714285714</v>
      </c>
      <c r="P358" s="74">
        <v>64</v>
      </c>
      <c r="Q358" s="74">
        <v>18</v>
      </c>
      <c r="R358" s="74">
        <v>35</v>
      </c>
      <c r="S358" s="74">
        <v>53</v>
      </c>
      <c r="T358" s="74">
        <v>12</v>
      </c>
      <c r="U358" s="74">
        <v>18</v>
      </c>
      <c r="V358" s="74"/>
      <c r="W358" s="74">
        <v>21</v>
      </c>
      <c r="X358" s="74">
        <v>10</v>
      </c>
      <c r="Y358" s="76">
        <f t="shared" si="81"/>
        <v>3.0476190476190474</v>
      </c>
      <c r="Z358" s="76">
        <f t="shared" si="82"/>
        <v>0.8571428571428571</v>
      </c>
      <c r="AA358" s="76">
        <f t="shared" si="83"/>
        <v>1.6666666666666667</v>
      </c>
      <c r="AB358" s="76">
        <f t="shared" si="84"/>
        <v>2.5238095238095237</v>
      </c>
      <c r="AC358" s="76">
        <f t="shared" si="85"/>
        <v>0.5714285714285714</v>
      </c>
      <c r="AD358" s="76">
        <f t="shared" si="86"/>
        <v>0.8571428571428571</v>
      </c>
      <c r="AE358" s="76">
        <f t="shared" si="87"/>
        <v>0</v>
      </c>
      <c r="AF358" s="76">
        <f t="shared" si="88"/>
        <v>1</v>
      </c>
      <c r="AG358" s="76">
        <f t="shared" si="89"/>
        <v>0.47619047619047616</v>
      </c>
      <c r="AH358" s="69">
        <f t="shared" si="92"/>
        <v>0.8571428571428571</v>
      </c>
      <c r="AI358" s="69">
        <f t="shared" si="93"/>
        <v>0.66666666666666663</v>
      </c>
      <c r="AJ358" s="70">
        <f t="shared" si="94"/>
        <v>0.44067796610169491</v>
      </c>
      <c r="AK358" s="69">
        <f t="shared" si="95"/>
        <v>2.8095238095238093</v>
      </c>
    </row>
    <row r="359" spans="1:37" ht="15">
      <c r="A359" s="74" t="s">
        <v>1288</v>
      </c>
      <c r="B359" s="74">
        <v>2022</v>
      </c>
      <c r="C359" s="74">
        <v>2024</v>
      </c>
      <c r="D359" s="89" t="str">
        <f t="shared" si="90"/>
        <v>Bridger Bruce, 2024</v>
      </c>
      <c r="E359" s="89" t="str">
        <f t="shared" si="91"/>
        <v>Bridger Bruce, 2024-2022</v>
      </c>
      <c r="F359" s="74">
        <v>19</v>
      </c>
      <c r="G359" s="74">
        <v>4</v>
      </c>
      <c r="H359" s="74">
        <v>12</v>
      </c>
      <c r="I359" s="75">
        <f t="shared" si="96"/>
        <v>0.33333333333333331</v>
      </c>
      <c r="J359" s="74">
        <v>4</v>
      </c>
      <c r="K359" s="74">
        <v>12</v>
      </c>
      <c r="L359" s="75">
        <f t="shared" si="79"/>
        <v>0.33333333333333331</v>
      </c>
      <c r="M359" s="74">
        <v>2</v>
      </c>
      <c r="N359" s="74">
        <v>5</v>
      </c>
      <c r="O359" s="75">
        <f t="shared" si="80"/>
        <v>0.4</v>
      </c>
      <c r="P359" s="74">
        <v>22</v>
      </c>
      <c r="Q359" s="74">
        <v>2</v>
      </c>
      <c r="R359" s="74">
        <v>13</v>
      </c>
      <c r="S359" s="74">
        <v>15</v>
      </c>
      <c r="T359" s="74">
        <v>7</v>
      </c>
      <c r="U359" s="74">
        <v>10</v>
      </c>
      <c r="V359" s="74">
        <v>1</v>
      </c>
      <c r="W359" s="74">
        <v>8</v>
      </c>
      <c r="X359" s="74">
        <v>7</v>
      </c>
      <c r="Y359" s="76">
        <f t="shared" si="81"/>
        <v>1.1578947368421053</v>
      </c>
      <c r="Z359" s="76">
        <f t="shared" si="82"/>
        <v>0.10526315789473684</v>
      </c>
      <c r="AA359" s="76">
        <f t="shared" si="83"/>
        <v>0.68421052631578949</v>
      </c>
      <c r="AB359" s="76">
        <f t="shared" si="84"/>
        <v>0.78947368421052633</v>
      </c>
      <c r="AC359" s="76">
        <f t="shared" si="85"/>
        <v>0.36842105263157893</v>
      </c>
      <c r="AD359" s="76">
        <f t="shared" si="86"/>
        <v>0.52631578947368418</v>
      </c>
      <c r="AE359" s="76">
        <f t="shared" si="87"/>
        <v>5.2631578947368418E-2</v>
      </c>
      <c r="AF359" s="76">
        <f t="shared" si="88"/>
        <v>0.42105263157894735</v>
      </c>
      <c r="AG359" s="76">
        <f t="shared" si="89"/>
        <v>0.36842105263157893</v>
      </c>
      <c r="AH359" s="69">
        <f t="shared" si="92"/>
        <v>0.63157894736842102</v>
      </c>
      <c r="AI359" s="69">
        <f t="shared" si="93"/>
        <v>0.26315789473684209</v>
      </c>
      <c r="AJ359" s="70">
        <f t="shared" si="94"/>
        <v>0.33333333333333331</v>
      </c>
      <c r="AK359" s="69">
        <f t="shared" si="95"/>
        <v>1.263157894736842</v>
      </c>
    </row>
    <row r="360" spans="1:37" ht="15">
      <c r="A360" s="74" t="s">
        <v>1289</v>
      </c>
      <c r="B360" s="74">
        <v>2022</v>
      </c>
      <c r="C360" s="74">
        <v>2025</v>
      </c>
      <c r="D360" s="89" t="str">
        <f t="shared" si="90"/>
        <v>Rhett Watt, 2025</v>
      </c>
      <c r="E360" s="89" t="str">
        <f t="shared" si="91"/>
        <v>Rhett Watt, 2025-2022</v>
      </c>
      <c r="F360" s="74">
        <v>26</v>
      </c>
      <c r="G360" s="74">
        <v>17</v>
      </c>
      <c r="H360" s="74">
        <v>47</v>
      </c>
      <c r="I360" s="75">
        <f t="shared" si="96"/>
        <v>0.36170212765957449</v>
      </c>
      <c r="J360" s="74">
        <v>6</v>
      </c>
      <c r="K360" s="74">
        <v>22</v>
      </c>
      <c r="L360" s="75">
        <f t="shared" si="79"/>
        <v>0.27272727272727271</v>
      </c>
      <c r="M360" s="74">
        <v>3</v>
      </c>
      <c r="N360" s="74">
        <v>6</v>
      </c>
      <c r="O360" s="75">
        <f t="shared" si="80"/>
        <v>0.5</v>
      </c>
      <c r="P360" s="74">
        <v>66</v>
      </c>
      <c r="Q360" s="74">
        <v>11</v>
      </c>
      <c r="R360" s="74">
        <v>25</v>
      </c>
      <c r="S360" s="74">
        <v>36</v>
      </c>
      <c r="T360" s="74">
        <v>25</v>
      </c>
      <c r="U360" s="74">
        <v>18</v>
      </c>
      <c r="V360" s="74">
        <v>1</v>
      </c>
      <c r="W360" s="74">
        <v>14</v>
      </c>
      <c r="X360" s="74">
        <v>13</v>
      </c>
      <c r="Y360" s="76">
        <f t="shared" si="81"/>
        <v>2.5384615384615383</v>
      </c>
      <c r="Z360" s="76">
        <f t="shared" si="82"/>
        <v>0.42307692307692307</v>
      </c>
      <c r="AA360" s="76">
        <f t="shared" si="83"/>
        <v>0.96153846153846156</v>
      </c>
      <c r="AB360" s="76">
        <f t="shared" si="84"/>
        <v>1.3846153846153846</v>
      </c>
      <c r="AC360" s="76">
        <f t="shared" si="85"/>
        <v>0.96153846153846156</v>
      </c>
      <c r="AD360" s="76">
        <f t="shared" si="86"/>
        <v>0.69230769230769229</v>
      </c>
      <c r="AE360" s="76">
        <f t="shared" si="87"/>
        <v>3.8461538461538464E-2</v>
      </c>
      <c r="AF360" s="76">
        <f t="shared" si="88"/>
        <v>0.53846153846153844</v>
      </c>
      <c r="AG360" s="76">
        <f t="shared" si="89"/>
        <v>0.5</v>
      </c>
      <c r="AH360" s="69">
        <f t="shared" si="92"/>
        <v>1.8076923076923077</v>
      </c>
      <c r="AI360" s="69">
        <f t="shared" si="93"/>
        <v>0.23076923076923078</v>
      </c>
      <c r="AJ360" s="70">
        <f t="shared" si="94"/>
        <v>0.33333333333333331</v>
      </c>
      <c r="AK360" s="69">
        <f t="shared" si="95"/>
        <v>2.6538461538461537</v>
      </c>
    </row>
    <row r="361" spans="1:37" ht="15">
      <c r="A361" s="74" t="s">
        <v>1291</v>
      </c>
      <c r="B361" s="74">
        <v>2022</v>
      </c>
      <c r="C361" s="74">
        <v>2025</v>
      </c>
      <c r="D361" s="89" t="str">
        <f t="shared" si="90"/>
        <v>Logan Timberman, 2025</v>
      </c>
      <c r="E361" s="89" t="str">
        <f t="shared" si="91"/>
        <v>Logan Timberman, 2025-2022</v>
      </c>
      <c r="F361" s="74">
        <v>21</v>
      </c>
      <c r="G361" s="74">
        <v>8</v>
      </c>
      <c r="H361" s="74">
        <v>23</v>
      </c>
      <c r="I361" s="75">
        <f t="shared" si="96"/>
        <v>0.34782608695652173</v>
      </c>
      <c r="J361" s="74">
        <v>11</v>
      </c>
      <c r="K361" s="74">
        <v>26</v>
      </c>
      <c r="L361" s="75">
        <f t="shared" ref="L361:L375" si="97">J361/K361</f>
        <v>0.42307692307692307</v>
      </c>
      <c r="M361" s="74">
        <v>6</v>
      </c>
      <c r="N361" s="74">
        <v>8</v>
      </c>
      <c r="O361" s="75">
        <f t="shared" ref="O361:O371" si="98">M361/N361</f>
        <v>0.75</v>
      </c>
      <c r="P361" s="74">
        <v>52</v>
      </c>
      <c r="Q361" s="74">
        <v>12</v>
      </c>
      <c r="R361" s="74">
        <v>7</v>
      </c>
      <c r="S361" s="74">
        <v>19</v>
      </c>
      <c r="T361" s="74">
        <v>20</v>
      </c>
      <c r="U361" s="74">
        <v>24</v>
      </c>
      <c r="V361" s="74"/>
      <c r="W361" s="74">
        <v>14</v>
      </c>
      <c r="X361" s="74">
        <v>13</v>
      </c>
      <c r="Y361" s="76">
        <f t="shared" si="81"/>
        <v>2.4761904761904763</v>
      </c>
      <c r="Z361" s="76">
        <f t="shared" si="82"/>
        <v>0.5714285714285714</v>
      </c>
      <c r="AA361" s="76">
        <f t="shared" si="83"/>
        <v>0.33333333333333331</v>
      </c>
      <c r="AB361" s="76">
        <f t="shared" si="84"/>
        <v>0.90476190476190477</v>
      </c>
      <c r="AC361" s="76">
        <f t="shared" si="85"/>
        <v>0.95238095238095233</v>
      </c>
      <c r="AD361" s="76">
        <f t="shared" si="86"/>
        <v>1.1428571428571428</v>
      </c>
      <c r="AE361" s="76">
        <f t="shared" ref="AE361:AE375" si="99">V361/F361</f>
        <v>0</v>
      </c>
      <c r="AF361" s="76">
        <f t="shared" si="88"/>
        <v>0.66666666666666663</v>
      </c>
      <c r="AG361" s="76">
        <f t="shared" si="89"/>
        <v>0.61904761904761907</v>
      </c>
      <c r="AH361" s="69">
        <f t="shared" si="92"/>
        <v>1.0952380952380953</v>
      </c>
      <c r="AI361" s="69">
        <f t="shared" si="93"/>
        <v>0.38095238095238093</v>
      </c>
      <c r="AJ361" s="70">
        <f t="shared" si="94"/>
        <v>0.38775510204081631</v>
      </c>
      <c r="AK361" s="69">
        <f t="shared" si="95"/>
        <v>2.3333333333333335</v>
      </c>
    </row>
    <row r="362" spans="1:37" ht="15">
      <c r="A362" s="74" t="s">
        <v>1290</v>
      </c>
      <c r="B362" s="74">
        <v>2022</v>
      </c>
      <c r="C362" s="74">
        <v>2025</v>
      </c>
      <c r="D362" s="89" t="str">
        <f t="shared" si="90"/>
        <v>Ryan Baker, 2025</v>
      </c>
      <c r="E362" s="89" t="str">
        <f t="shared" si="91"/>
        <v>Ryan Baker, 2025-2022</v>
      </c>
      <c r="F362" s="74">
        <v>10</v>
      </c>
      <c r="G362" s="74"/>
      <c r="H362" s="74"/>
      <c r="I362" s="75" t="e">
        <f t="shared" si="96"/>
        <v>#DIV/0!</v>
      </c>
      <c r="J362" s="74">
        <v>6</v>
      </c>
      <c r="K362" s="74">
        <v>11</v>
      </c>
      <c r="L362" s="75">
        <f t="shared" si="97"/>
        <v>0.54545454545454541</v>
      </c>
      <c r="M362" s="74">
        <v>3</v>
      </c>
      <c r="N362" s="74">
        <v>4</v>
      </c>
      <c r="O362" s="75">
        <f t="shared" si="98"/>
        <v>0.75</v>
      </c>
      <c r="P362" s="74">
        <v>15</v>
      </c>
      <c r="Q362" s="74">
        <v>6</v>
      </c>
      <c r="R362" s="74">
        <v>2</v>
      </c>
      <c r="S362" s="74">
        <v>8</v>
      </c>
      <c r="T362" s="74">
        <v>2</v>
      </c>
      <c r="U362" s="74">
        <v>5</v>
      </c>
      <c r="V362" s="74"/>
      <c r="W362" s="74">
        <v>4</v>
      </c>
      <c r="X362" s="74">
        <v>3</v>
      </c>
      <c r="Y362" s="76">
        <f t="shared" si="81"/>
        <v>1.5</v>
      </c>
      <c r="Z362" s="76">
        <f t="shared" si="82"/>
        <v>0.6</v>
      </c>
      <c r="AA362" s="76">
        <f t="shared" si="83"/>
        <v>0.2</v>
      </c>
      <c r="AB362" s="76">
        <f t="shared" si="84"/>
        <v>0.8</v>
      </c>
      <c r="AC362" s="76">
        <f t="shared" si="85"/>
        <v>0.2</v>
      </c>
      <c r="AD362" s="76">
        <f t="shared" si="86"/>
        <v>0.5</v>
      </c>
      <c r="AE362" s="76">
        <f t="shared" si="99"/>
        <v>0</v>
      </c>
      <c r="AF362" s="76">
        <f t="shared" si="88"/>
        <v>0.4</v>
      </c>
      <c r="AG362" s="76">
        <f t="shared" si="89"/>
        <v>0.3</v>
      </c>
      <c r="AH362" s="69">
        <f t="shared" si="92"/>
        <v>0</v>
      </c>
      <c r="AI362" s="69">
        <f t="shared" si="93"/>
        <v>0.4</v>
      </c>
      <c r="AJ362" s="70">
        <f t="shared" si="94"/>
        <v>0.54545454545454541</v>
      </c>
      <c r="AK362" s="69">
        <f t="shared" si="95"/>
        <v>1.1000000000000001</v>
      </c>
    </row>
    <row r="363" spans="1:37" ht="15">
      <c r="A363" s="74" t="s">
        <v>1335</v>
      </c>
      <c r="B363" s="74">
        <v>2023</v>
      </c>
      <c r="C363" s="74">
        <v>2025</v>
      </c>
      <c r="D363" s="89" t="str">
        <f t="shared" si="90"/>
        <v>Landon Butler, 2025</v>
      </c>
      <c r="E363" s="89" t="str">
        <f t="shared" si="91"/>
        <v>Landon Butler, 2025-2023</v>
      </c>
      <c r="F363" s="74">
        <v>18</v>
      </c>
      <c r="G363" s="74">
        <v>3</v>
      </c>
      <c r="H363" s="74">
        <v>12</v>
      </c>
      <c r="I363" s="75">
        <f t="shared" si="96"/>
        <v>0.25</v>
      </c>
      <c r="J363" s="74">
        <v>2</v>
      </c>
      <c r="K363" s="74">
        <v>5</v>
      </c>
      <c r="L363" s="75">
        <f t="shared" si="97"/>
        <v>0.4</v>
      </c>
      <c r="M363" s="74">
        <v>1</v>
      </c>
      <c r="N363" s="74">
        <v>2</v>
      </c>
      <c r="O363" s="75">
        <f t="shared" si="98"/>
        <v>0.5</v>
      </c>
      <c r="P363" s="74">
        <v>14</v>
      </c>
      <c r="Q363" s="74"/>
      <c r="R363" s="74">
        <v>2</v>
      </c>
      <c r="S363" s="74">
        <v>2</v>
      </c>
      <c r="T363" s="74">
        <v>2</v>
      </c>
      <c r="U363" s="74">
        <v>6</v>
      </c>
      <c r="V363" s="74"/>
      <c r="W363" s="74">
        <v>13</v>
      </c>
      <c r="X363" s="74">
        <v>3</v>
      </c>
      <c r="Y363" s="76">
        <f t="shared" si="81"/>
        <v>0.77777777777777779</v>
      </c>
      <c r="Z363" s="76">
        <f t="shared" si="82"/>
        <v>0</v>
      </c>
      <c r="AA363" s="76">
        <f t="shared" si="83"/>
        <v>0.1111111111111111</v>
      </c>
      <c r="AB363" s="76">
        <f t="shared" si="84"/>
        <v>0.1111111111111111</v>
      </c>
      <c r="AC363" s="76">
        <f t="shared" si="85"/>
        <v>0.1111111111111111</v>
      </c>
      <c r="AD363" s="76">
        <f t="shared" si="86"/>
        <v>0.33333333333333331</v>
      </c>
      <c r="AE363" s="76">
        <f t="shared" si="99"/>
        <v>0</v>
      </c>
      <c r="AF363" s="76">
        <f t="shared" si="88"/>
        <v>0.72222222222222221</v>
      </c>
      <c r="AG363" s="76">
        <f t="shared" si="89"/>
        <v>0.16666666666666666</v>
      </c>
      <c r="AH363" s="69">
        <f t="shared" si="92"/>
        <v>0.66666666666666663</v>
      </c>
      <c r="AI363" s="69">
        <f t="shared" si="93"/>
        <v>0.1111111111111111</v>
      </c>
      <c r="AJ363" s="70">
        <f t="shared" si="94"/>
        <v>0.29411764705882354</v>
      </c>
      <c r="AK363" s="69">
        <f t="shared" si="95"/>
        <v>0.94444444444444442</v>
      </c>
    </row>
    <row r="364" spans="1:37" ht="15">
      <c r="A364" s="74" t="s">
        <v>1291</v>
      </c>
      <c r="B364" s="74">
        <v>2023</v>
      </c>
      <c r="C364" s="74">
        <v>2025</v>
      </c>
      <c r="D364" s="89" t="str">
        <f t="shared" si="90"/>
        <v>Logan Timberman, 2025</v>
      </c>
      <c r="E364" s="89" t="str">
        <f t="shared" si="91"/>
        <v>Logan Timberman, 2025-2023</v>
      </c>
      <c r="F364" s="74">
        <v>26</v>
      </c>
      <c r="G364" s="74">
        <v>21</v>
      </c>
      <c r="H364" s="74">
        <v>78</v>
      </c>
      <c r="I364" s="75">
        <f t="shared" si="96"/>
        <v>0.26923076923076922</v>
      </c>
      <c r="J364" s="74">
        <v>64</v>
      </c>
      <c r="K364" s="74">
        <v>117</v>
      </c>
      <c r="L364" s="75">
        <f t="shared" si="97"/>
        <v>0.54700854700854706</v>
      </c>
      <c r="M364" s="74">
        <v>17</v>
      </c>
      <c r="N364" s="74">
        <v>38</v>
      </c>
      <c r="O364" s="75">
        <f t="shared" si="98"/>
        <v>0.44736842105263158</v>
      </c>
      <c r="P364" s="74">
        <v>208</v>
      </c>
      <c r="Q364" s="74">
        <v>41</v>
      </c>
      <c r="R364" s="74">
        <v>63</v>
      </c>
      <c r="S364" s="74">
        <v>104</v>
      </c>
      <c r="T364" s="74">
        <v>63</v>
      </c>
      <c r="U364" s="74">
        <v>60</v>
      </c>
      <c r="V364" s="74">
        <v>2</v>
      </c>
      <c r="W364" s="74">
        <v>52</v>
      </c>
      <c r="X364" s="74">
        <v>47</v>
      </c>
      <c r="Y364" s="76">
        <f t="shared" si="81"/>
        <v>8</v>
      </c>
      <c r="Z364" s="76">
        <f t="shared" ref="Z364:Z375" si="100">Q364/F364</f>
        <v>1.5769230769230769</v>
      </c>
      <c r="AA364" s="76">
        <f t="shared" si="83"/>
        <v>2.4230769230769229</v>
      </c>
      <c r="AB364" s="76">
        <f t="shared" si="84"/>
        <v>4</v>
      </c>
      <c r="AC364" s="76">
        <f t="shared" si="85"/>
        <v>2.4230769230769229</v>
      </c>
      <c r="AD364" s="76">
        <f t="shared" si="86"/>
        <v>2.3076923076923075</v>
      </c>
      <c r="AE364" s="76">
        <f t="shared" si="99"/>
        <v>7.6923076923076927E-2</v>
      </c>
      <c r="AF364" s="76">
        <f t="shared" si="88"/>
        <v>2</v>
      </c>
      <c r="AG364" s="76">
        <f t="shared" si="89"/>
        <v>1.8076923076923077</v>
      </c>
      <c r="AH364" s="69">
        <f t="shared" si="92"/>
        <v>3</v>
      </c>
      <c r="AI364" s="69">
        <f t="shared" si="93"/>
        <v>1.4615384615384615</v>
      </c>
      <c r="AJ364" s="70">
        <f t="shared" si="94"/>
        <v>0.4358974358974359</v>
      </c>
      <c r="AK364" s="69">
        <f t="shared" si="95"/>
        <v>7.5</v>
      </c>
    </row>
    <row r="365" spans="1:37" ht="15">
      <c r="A365" s="74" t="s">
        <v>1286</v>
      </c>
      <c r="B365" s="74">
        <v>2023</v>
      </c>
      <c r="C365" s="74">
        <v>2024</v>
      </c>
      <c r="D365" s="89" t="str">
        <f t="shared" si="90"/>
        <v>Chase Mills, 2024</v>
      </c>
      <c r="E365" s="89" t="str">
        <f t="shared" si="91"/>
        <v>Chase Mills, 2024-2023</v>
      </c>
      <c r="F365" s="74">
        <v>25</v>
      </c>
      <c r="G365" s="74">
        <v>36</v>
      </c>
      <c r="H365" s="74">
        <v>102</v>
      </c>
      <c r="I365" s="75">
        <f t="shared" si="96"/>
        <v>0.35294117647058826</v>
      </c>
      <c r="J365" s="74">
        <v>117</v>
      </c>
      <c r="K365" s="74">
        <v>206</v>
      </c>
      <c r="L365" s="75">
        <f t="shared" si="97"/>
        <v>0.56796116504854366</v>
      </c>
      <c r="M365" s="74">
        <v>29</v>
      </c>
      <c r="N365" s="74">
        <v>40</v>
      </c>
      <c r="O365" s="75">
        <f t="shared" si="98"/>
        <v>0.72499999999999998</v>
      </c>
      <c r="P365" s="74">
        <v>371</v>
      </c>
      <c r="Q365" s="74">
        <v>56</v>
      </c>
      <c r="R365" s="74">
        <v>50</v>
      </c>
      <c r="S365" s="74">
        <v>106</v>
      </c>
      <c r="T365" s="74">
        <v>84</v>
      </c>
      <c r="U365" s="74">
        <v>62</v>
      </c>
      <c r="V365" s="74">
        <v>3</v>
      </c>
      <c r="W365" s="74">
        <v>66</v>
      </c>
      <c r="X365" s="74">
        <v>20</v>
      </c>
      <c r="Y365" s="76">
        <f t="shared" si="81"/>
        <v>14.84</v>
      </c>
      <c r="Z365" s="76">
        <f t="shared" si="100"/>
        <v>2.2400000000000002</v>
      </c>
      <c r="AA365" s="76">
        <f t="shared" si="83"/>
        <v>2</v>
      </c>
      <c r="AB365" s="76">
        <f t="shared" si="84"/>
        <v>4.24</v>
      </c>
      <c r="AC365" s="76">
        <f t="shared" si="85"/>
        <v>3.36</v>
      </c>
      <c r="AD365" s="76">
        <f t="shared" si="86"/>
        <v>2.48</v>
      </c>
      <c r="AE365" s="76">
        <f t="shared" si="99"/>
        <v>0.12</v>
      </c>
      <c r="AF365" s="76">
        <f t="shared" si="88"/>
        <v>2.64</v>
      </c>
      <c r="AG365" s="76">
        <f t="shared" si="89"/>
        <v>0.8</v>
      </c>
      <c r="AH365" s="69">
        <f t="shared" si="92"/>
        <v>4.08</v>
      </c>
      <c r="AI365" s="69">
        <f t="shared" si="93"/>
        <v>1.6</v>
      </c>
      <c r="AJ365" s="70">
        <f t="shared" si="94"/>
        <v>0.49675324675324678</v>
      </c>
      <c r="AK365" s="69">
        <f t="shared" si="95"/>
        <v>12.32</v>
      </c>
    </row>
    <row r="366" spans="1:37" ht="15">
      <c r="A366" s="74" t="s">
        <v>1289</v>
      </c>
      <c r="B366" s="74">
        <v>2023</v>
      </c>
      <c r="C366" s="74">
        <v>2025</v>
      </c>
      <c r="D366" s="89" t="str">
        <f t="shared" si="90"/>
        <v>Rhett Watt, 2025</v>
      </c>
      <c r="E366" s="89" t="str">
        <f t="shared" si="91"/>
        <v>Rhett Watt, 2025-2023</v>
      </c>
      <c r="F366" s="74">
        <v>26</v>
      </c>
      <c r="G366" s="74">
        <v>33</v>
      </c>
      <c r="H366" s="74">
        <v>132</v>
      </c>
      <c r="I366" s="75">
        <f t="shared" si="96"/>
        <v>0.25</v>
      </c>
      <c r="J366" s="74">
        <v>59</v>
      </c>
      <c r="K366" s="74">
        <v>119</v>
      </c>
      <c r="L366" s="75">
        <f t="shared" si="97"/>
        <v>0.49579831932773111</v>
      </c>
      <c r="M366" s="74">
        <v>24</v>
      </c>
      <c r="N366" s="74">
        <v>44</v>
      </c>
      <c r="O366" s="75">
        <f t="shared" si="98"/>
        <v>0.54545454545454541</v>
      </c>
      <c r="P366" s="74">
        <v>241</v>
      </c>
      <c r="Q366" s="74">
        <v>40</v>
      </c>
      <c r="R366" s="74">
        <v>55</v>
      </c>
      <c r="S366" s="74">
        <v>95</v>
      </c>
      <c r="T366" s="74">
        <v>70</v>
      </c>
      <c r="U366" s="74">
        <v>40</v>
      </c>
      <c r="V366" s="74">
        <v>1</v>
      </c>
      <c r="W366" s="74">
        <v>31</v>
      </c>
      <c r="X366" s="74">
        <v>21</v>
      </c>
      <c r="Y366" s="76">
        <f t="shared" si="81"/>
        <v>9.2692307692307701</v>
      </c>
      <c r="Z366" s="76">
        <f t="shared" si="100"/>
        <v>1.5384615384615385</v>
      </c>
      <c r="AA366" s="76">
        <f t="shared" si="83"/>
        <v>2.1153846153846154</v>
      </c>
      <c r="AB366" s="76">
        <f t="shared" si="84"/>
        <v>3.6538461538461537</v>
      </c>
      <c r="AC366" s="76">
        <f t="shared" si="85"/>
        <v>2.6923076923076925</v>
      </c>
      <c r="AD366" s="76">
        <f t="shared" si="86"/>
        <v>1.5384615384615385</v>
      </c>
      <c r="AE366" s="76">
        <f t="shared" si="99"/>
        <v>3.8461538461538464E-2</v>
      </c>
      <c r="AF366" s="76">
        <f t="shared" si="88"/>
        <v>1.1923076923076923</v>
      </c>
      <c r="AG366" s="76">
        <f t="shared" si="89"/>
        <v>0.80769230769230771</v>
      </c>
      <c r="AH366" s="69">
        <f t="shared" si="92"/>
        <v>5.0769230769230766</v>
      </c>
      <c r="AI366" s="69">
        <f t="shared" si="93"/>
        <v>1.6923076923076923</v>
      </c>
      <c r="AJ366" s="70">
        <f t="shared" si="94"/>
        <v>0.36653386454183268</v>
      </c>
      <c r="AK366" s="69">
        <f t="shared" si="95"/>
        <v>9.6538461538461533</v>
      </c>
    </row>
    <row r="367" spans="1:37" ht="15">
      <c r="A367" s="74" t="s">
        <v>1336</v>
      </c>
      <c r="B367" s="74">
        <v>2023</v>
      </c>
      <c r="C367" s="74">
        <v>2025</v>
      </c>
      <c r="D367" s="89" t="str">
        <f t="shared" si="90"/>
        <v>Carson Barritt, 2025</v>
      </c>
      <c r="E367" s="89" t="str">
        <f t="shared" si="91"/>
        <v>Carson Barritt, 2025-2023</v>
      </c>
      <c r="F367" s="74">
        <v>13</v>
      </c>
      <c r="G367" s="74">
        <v>1</v>
      </c>
      <c r="H367" s="74">
        <v>6</v>
      </c>
      <c r="I367" s="75">
        <f t="shared" si="96"/>
        <v>0.16666666666666666</v>
      </c>
      <c r="J367" s="74"/>
      <c r="K367" s="74">
        <v>1</v>
      </c>
      <c r="L367" s="75">
        <f t="shared" si="97"/>
        <v>0</v>
      </c>
      <c r="M367" s="74">
        <v>1</v>
      </c>
      <c r="N367" s="74">
        <v>2</v>
      </c>
      <c r="O367" s="75">
        <f t="shared" si="98"/>
        <v>0.5</v>
      </c>
      <c r="P367" s="74">
        <v>4</v>
      </c>
      <c r="Q367" s="74">
        <v>1</v>
      </c>
      <c r="R367" s="74">
        <v>1</v>
      </c>
      <c r="S367" s="74">
        <v>2</v>
      </c>
      <c r="T367" s="74">
        <v>1</v>
      </c>
      <c r="U367" s="74"/>
      <c r="V367" s="74"/>
      <c r="W367" s="74">
        <v>6</v>
      </c>
      <c r="X367" s="74">
        <v>4</v>
      </c>
      <c r="Y367" s="76">
        <f t="shared" si="81"/>
        <v>0.30769230769230771</v>
      </c>
      <c r="Z367" s="76">
        <f t="shared" si="100"/>
        <v>7.6923076923076927E-2</v>
      </c>
      <c r="AA367" s="76">
        <f t="shared" si="83"/>
        <v>7.6923076923076927E-2</v>
      </c>
      <c r="AB367" s="76">
        <f t="shared" si="84"/>
        <v>0.15384615384615385</v>
      </c>
      <c r="AC367" s="76">
        <f t="shared" si="85"/>
        <v>7.6923076923076927E-2</v>
      </c>
      <c r="AD367" s="76">
        <f t="shared" si="86"/>
        <v>0</v>
      </c>
      <c r="AE367" s="76">
        <f t="shared" si="99"/>
        <v>0</v>
      </c>
      <c r="AF367" s="76">
        <f t="shared" si="88"/>
        <v>0.46153846153846156</v>
      </c>
      <c r="AG367" s="76">
        <f t="shared" si="89"/>
        <v>0.30769230769230771</v>
      </c>
      <c r="AH367" s="69">
        <f t="shared" si="92"/>
        <v>0.46153846153846156</v>
      </c>
      <c r="AI367" s="69">
        <f t="shared" si="93"/>
        <v>0.15384615384615385</v>
      </c>
      <c r="AJ367" s="70">
        <f t="shared" si="94"/>
        <v>0.14285714285714285</v>
      </c>
      <c r="AK367" s="69">
        <f t="shared" si="95"/>
        <v>0.53846153846153844</v>
      </c>
    </row>
    <row r="368" spans="1:37" ht="15">
      <c r="A368" s="74" t="s">
        <v>1248</v>
      </c>
      <c r="B368" s="74">
        <v>2023</v>
      </c>
      <c r="C368" s="74">
        <v>2024</v>
      </c>
      <c r="D368" s="89" t="str">
        <f t="shared" si="90"/>
        <v>Ethan Schiller, 2024</v>
      </c>
      <c r="E368" s="89" t="str">
        <f t="shared" si="91"/>
        <v>Ethan Schiller, 2024-2023</v>
      </c>
      <c r="F368" s="74">
        <v>26</v>
      </c>
      <c r="G368" s="74">
        <v>22</v>
      </c>
      <c r="H368" s="74">
        <v>71</v>
      </c>
      <c r="I368" s="75">
        <f t="shared" si="96"/>
        <v>0.30985915492957744</v>
      </c>
      <c r="J368" s="74">
        <v>90</v>
      </c>
      <c r="K368" s="74">
        <v>162</v>
      </c>
      <c r="L368" s="75">
        <f t="shared" si="97"/>
        <v>0.55555555555555558</v>
      </c>
      <c r="M368" s="74">
        <v>66</v>
      </c>
      <c r="N368" s="74">
        <v>98</v>
      </c>
      <c r="O368" s="75">
        <f t="shared" si="98"/>
        <v>0.67346938775510201</v>
      </c>
      <c r="P368" s="74">
        <v>312</v>
      </c>
      <c r="Q368" s="74">
        <v>76</v>
      </c>
      <c r="R368" s="74">
        <v>107</v>
      </c>
      <c r="S368" s="74">
        <v>183</v>
      </c>
      <c r="T368" s="74">
        <v>78</v>
      </c>
      <c r="U368" s="74">
        <v>63</v>
      </c>
      <c r="V368" s="74">
        <v>27</v>
      </c>
      <c r="W368" s="74">
        <v>78</v>
      </c>
      <c r="X368" s="74">
        <v>55</v>
      </c>
      <c r="Y368" s="76">
        <f t="shared" si="81"/>
        <v>12</v>
      </c>
      <c r="Z368" s="76">
        <f t="shared" si="100"/>
        <v>2.9230769230769229</v>
      </c>
      <c r="AA368" s="76">
        <f t="shared" si="83"/>
        <v>4.115384615384615</v>
      </c>
      <c r="AB368" s="76">
        <f t="shared" si="84"/>
        <v>7.0384615384615383</v>
      </c>
      <c r="AC368" s="76">
        <f t="shared" si="85"/>
        <v>3</v>
      </c>
      <c r="AD368" s="76">
        <f t="shared" ref="AD368:AD375" si="101">U368/F368</f>
        <v>2.4230769230769229</v>
      </c>
      <c r="AE368" s="76">
        <f t="shared" si="99"/>
        <v>1.0384615384615385</v>
      </c>
      <c r="AF368" s="76">
        <f t="shared" si="88"/>
        <v>3</v>
      </c>
      <c r="AG368" s="76">
        <f t="shared" si="89"/>
        <v>2.1153846153846154</v>
      </c>
      <c r="AH368" s="69">
        <f t="shared" si="92"/>
        <v>2.7307692307692308</v>
      </c>
      <c r="AI368" s="69">
        <f t="shared" si="93"/>
        <v>3.7692307692307692</v>
      </c>
      <c r="AJ368" s="70">
        <f t="shared" si="94"/>
        <v>0.48068669527896996</v>
      </c>
      <c r="AK368" s="69">
        <f t="shared" si="95"/>
        <v>8.9615384615384617</v>
      </c>
    </row>
    <row r="369" spans="1:37" ht="15">
      <c r="A369" s="74" t="s">
        <v>1288</v>
      </c>
      <c r="B369" s="74">
        <v>2023</v>
      </c>
      <c r="C369" s="74">
        <v>2024</v>
      </c>
      <c r="D369" s="89" t="str">
        <f t="shared" si="90"/>
        <v>Bridger Bruce, 2024</v>
      </c>
      <c r="E369" s="89" t="str">
        <f t="shared" si="91"/>
        <v>Bridger Bruce, 2024-2023</v>
      </c>
      <c r="F369" s="74">
        <v>26</v>
      </c>
      <c r="G369" s="74">
        <v>7</v>
      </c>
      <c r="H369" s="74">
        <v>32</v>
      </c>
      <c r="I369" s="75">
        <f t="shared" si="96"/>
        <v>0.21875</v>
      </c>
      <c r="J369" s="74">
        <v>16</v>
      </c>
      <c r="K369" s="74">
        <v>42</v>
      </c>
      <c r="L369" s="75">
        <f t="shared" si="97"/>
        <v>0.38095238095238093</v>
      </c>
      <c r="M369" s="74">
        <v>9</v>
      </c>
      <c r="N369" s="74">
        <v>25</v>
      </c>
      <c r="O369" s="75">
        <f t="shared" si="98"/>
        <v>0.36</v>
      </c>
      <c r="P369" s="74">
        <v>62</v>
      </c>
      <c r="Q369" s="74">
        <v>31</v>
      </c>
      <c r="R369" s="74">
        <v>54</v>
      </c>
      <c r="S369" s="74">
        <v>85</v>
      </c>
      <c r="T369" s="74">
        <v>32</v>
      </c>
      <c r="U369" s="74">
        <v>15</v>
      </c>
      <c r="V369" s="74"/>
      <c r="W369" s="74">
        <v>31</v>
      </c>
      <c r="X369" s="74">
        <v>48</v>
      </c>
      <c r="Y369" s="76">
        <f t="shared" si="81"/>
        <v>2.3846153846153846</v>
      </c>
      <c r="Z369" s="76">
        <f t="shared" si="100"/>
        <v>1.1923076923076923</v>
      </c>
      <c r="AA369" s="76">
        <f t="shared" si="83"/>
        <v>2.0769230769230771</v>
      </c>
      <c r="AB369" s="76">
        <f t="shared" si="84"/>
        <v>3.2692307692307692</v>
      </c>
      <c r="AC369" s="76">
        <f t="shared" si="85"/>
        <v>1.2307692307692308</v>
      </c>
      <c r="AD369" s="76">
        <f t="shared" si="101"/>
        <v>0.57692307692307687</v>
      </c>
      <c r="AE369" s="76">
        <f t="shared" si="99"/>
        <v>0</v>
      </c>
      <c r="AF369" s="76">
        <f t="shared" si="88"/>
        <v>1.1923076923076923</v>
      </c>
      <c r="AG369" s="76">
        <f t="shared" si="89"/>
        <v>1.8461538461538463</v>
      </c>
      <c r="AH369" s="69">
        <f t="shared" si="92"/>
        <v>1.2307692307692308</v>
      </c>
      <c r="AI369" s="69">
        <f t="shared" si="93"/>
        <v>0.96153846153846156</v>
      </c>
      <c r="AJ369" s="70">
        <f t="shared" si="94"/>
        <v>0.3108108108108108</v>
      </c>
      <c r="AK369" s="69">
        <f t="shared" si="95"/>
        <v>2.8461538461538463</v>
      </c>
    </row>
    <row r="370" spans="1:37" ht="15">
      <c r="A370" s="74" t="s">
        <v>1287</v>
      </c>
      <c r="B370" s="74">
        <v>2023</v>
      </c>
      <c r="C370" s="74">
        <v>2024</v>
      </c>
      <c r="D370" s="89" t="str">
        <f t="shared" si="90"/>
        <v>Kailer Duarte, 2024</v>
      </c>
      <c r="E370" s="89" t="str">
        <f t="shared" si="91"/>
        <v>Kailer Duarte, 2024-2023</v>
      </c>
      <c r="F370" s="74">
        <v>26</v>
      </c>
      <c r="G370" s="74">
        <v>27</v>
      </c>
      <c r="H370" s="74">
        <v>88</v>
      </c>
      <c r="I370" s="75">
        <f t="shared" si="96"/>
        <v>0.30681818181818182</v>
      </c>
      <c r="J370" s="74">
        <v>72</v>
      </c>
      <c r="K370" s="74">
        <v>145</v>
      </c>
      <c r="L370" s="75">
        <f t="shared" si="97"/>
        <v>0.49655172413793103</v>
      </c>
      <c r="M370" s="74">
        <v>36</v>
      </c>
      <c r="N370" s="74">
        <v>66</v>
      </c>
      <c r="O370" s="75">
        <f t="shared" si="98"/>
        <v>0.54545454545454541</v>
      </c>
      <c r="P370" s="74">
        <v>261</v>
      </c>
      <c r="Q370" s="74">
        <v>58</v>
      </c>
      <c r="R370" s="74">
        <v>101</v>
      </c>
      <c r="S370" s="74">
        <v>159</v>
      </c>
      <c r="T370" s="74">
        <v>50</v>
      </c>
      <c r="U370" s="74">
        <v>33</v>
      </c>
      <c r="V370" s="74">
        <v>7</v>
      </c>
      <c r="W370" s="74">
        <v>35</v>
      </c>
      <c r="X370" s="74">
        <v>52</v>
      </c>
      <c r="Y370" s="76">
        <f t="shared" si="81"/>
        <v>10.038461538461538</v>
      </c>
      <c r="Z370" s="76">
        <f t="shared" si="100"/>
        <v>2.2307692307692308</v>
      </c>
      <c r="AA370" s="76">
        <f t="shared" si="83"/>
        <v>3.8846153846153846</v>
      </c>
      <c r="AB370" s="76">
        <f t="shared" si="84"/>
        <v>6.115384615384615</v>
      </c>
      <c r="AC370" s="76">
        <f t="shared" si="85"/>
        <v>1.9230769230769231</v>
      </c>
      <c r="AD370" s="76">
        <f t="shared" si="101"/>
        <v>1.2692307692307692</v>
      </c>
      <c r="AE370" s="76">
        <f t="shared" si="99"/>
        <v>0.26923076923076922</v>
      </c>
      <c r="AF370" s="76">
        <f t="shared" si="88"/>
        <v>1.3461538461538463</v>
      </c>
      <c r="AG370" s="76">
        <f t="shared" si="89"/>
        <v>2</v>
      </c>
      <c r="AH370" s="69">
        <f t="shared" si="92"/>
        <v>3.3846153846153846</v>
      </c>
      <c r="AI370" s="69">
        <f t="shared" si="93"/>
        <v>2.5384615384615383</v>
      </c>
      <c r="AJ370" s="70">
        <f t="shared" si="94"/>
        <v>0.42489270386266093</v>
      </c>
      <c r="AK370" s="69">
        <f t="shared" si="95"/>
        <v>8.9615384615384617</v>
      </c>
    </row>
    <row r="371" spans="1:37" ht="15">
      <c r="A371" s="74" t="s">
        <v>1337</v>
      </c>
      <c r="B371" s="74">
        <v>2023</v>
      </c>
      <c r="C371" s="74">
        <v>2024</v>
      </c>
      <c r="D371" s="89" t="str">
        <f t="shared" si="90"/>
        <v>Matt Stirmel, 2024</v>
      </c>
      <c r="E371" s="89" t="str">
        <f t="shared" si="91"/>
        <v>Matt Stirmel, 2024-2023</v>
      </c>
      <c r="F371" s="74">
        <v>17</v>
      </c>
      <c r="G371" s="74"/>
      <c r="H371" s="74">
        <v>3</v>
      </c>
      <c r="I371" s="75">
        <f t="shared" si="96"/>
        <v>0</v>
      </c>
      <c r="J371" s="74">
        <v>3</v>
      </c>
      <c r="K371" s="74">
        <v>4</v>
      </c>
      <c r="L371" s="75">
        <f t="shared" si="97"/>
        <v>0.75</v>
      </c>
      <c r="M371" s="74">
        <v>1</v>
      </c>
      <c r="N371" s="74">
        <v>4</v>
      </c>
      <c r="O371" s="75">
        <f t="shared" si="98"/>
        <v>0.25</v>
      </c>
      <c r="P371" s="74">
        <v>7</v>
      </c>
      <c r="Q371" s="74">
        <v>1</v>
      </c>
      <c r="R371" s="74">
        <v>4</v>
      </c>
      <c r="S371" s="74">
        <v>5</v>
      </c>
      <c r="T371" s="74">
        <v>1</v>
      </c>
      <c r="U371" s="74">
        <v>1</v>
      </c>
      <c r="V371" s="74"/>
      <c r="W371" s="74">
        <v>6</v>
      </c>
      <c r="X371" s="74">
        <v>6</v>
      </c>
      <c r="Y371" s="76">
        <f t="shared" si="81"/>
        <v>0.41176470588235292</v>
      </c>
      <c r="Z371" s="76">
        <f t="shared" si="100"/>
        <v>5.8823529411764705E-2</v>
      </c>
      <c r="AA371" s="76">
        <f t="shared" si="83"/>
        <v>0.23529411764705882</v>
      </c>
      <c r="AB371" s="76">
        <f t="shared" si="84"/>
        <v>0.29411764705882354</v>
      </c>
      <c r="AC371" s="76">
        <f t="shared" si="85"/>
        <v>5.8823529411764705E-2</v>
      </c>
      <c r="AD371" s="76">
        <f t="shared" si="101"/>
        <v>5.8823529411764705E-2</v>
      </c>
      <c r="AE371" s="76">
        <f t="shared" si="99"/>
        <v>0</v>
      </c>
      <c r="AF371" s="76">
        <f t="shared" si="88"/>
        <v>0.35294117647058826</v>
      </c>
      <c r="AG371" s="76">
        <f t="shared" si="89"/>
        <v>0.35294117647058826</v>
      </c>
      <c r="AH371" s="69">
        <f t="shared" si="92"/>
        <v>0.17647058823529413</v>
      </c>
      <c r="AI371" s="69">
        <f t="shared" si="93"/>
        <v>0.23529411764705882</v>
      </c>
      <c r="AJ371" s="70">
        <f t="shared" si="94"/>
        <v>0.42857142857142855</v>
      </c>
      <c r="AK371" s="69">
        <f t="shared" si="95"/>
        <v>0.41176470588235292</v>
      </c>
    </row>
    <row r="372" spans="1:37" ht="15">
      <c r="A372" s="74" t="s">
        <v>1338</v>
      </c>
      <c r="B372" s="74">
        <v>2023</v>
      </c>
      <c r="C372" s="74">
        <v>2023</v>
      </c>
      <c r="D372" s="89" t="str">
        <f t="shared" si="90"/>
        <v>Jacob McNutt, 2023</v>
      </c>
      <c r="E372" s="89" t="str">
        <f t="shared" si="91"/>
        <v>Jacob McNutt, 2023-2023</v>
      </c>
      <c r="F372" s="74">
        <v>18</v>
      </c>
      <c r="G372" s="74">
        <v>7</v>
      </c>
      <c r="H372" s="74">
        <v>22</v>
      </c>
      <c r="I372" s="75">
        <f t="shared" si="96"/>
        <v>0.31818181818181818</v>
      </c>
      <c r="J372" s="74"/>
      <c r="K372" s="74">
        <v>2</v>
      </c>
      <c r="L372" s="75">
        <f t="shared" si="97"/>
        <v>0</v>
      </c>
      <c r="M372" s="74"/>
      <c r="N372" s="74"/>
      <c r="O372" s="75"/>
      <c r="P372" s="74">
        <v>21</v>
      </c>
      <c r="Q372" s="74">
        <v>1</v>
      </c>
      <c r="R372" s="74">
        <v>1</v>
      </c>
      <c r="S372" s="74">
        <v>2</v>
      </c>
      <c r="T372" s="74"/>
      <c r="U372" s="74">
        <v>2</v>
      </c>
      <c r="V372" s="74"/>
      <c r="W372" s="74">
        <v>1</v>
      </c>
      <c r="X372" s="74"/>
      <c r="Y372" s="76">
        <f t="shared" si="81"/>
        <v>1.1666666666666667</v>
      </c>
      <c r="Z372" s="76">
        <f t="shared" si="100"/>
        <v>5.5555555555555552E-2</v>
      </c>
      <c r="AA372" s="76">
        <f t="shared" si="83"/>
        <v>5.5555555555555552E-2</v>
      </c>
      <c r="AB372" s="76">
        <f t="shared" si="84"/>
        <v>0.1111111111111111</v>
      </c>
      <c r="AC372" s="76">
        <f t="shared" si="85"/>
        <v>0</v>
      </c>
      <c r="AD372" s="76">
        <f t="shared" si="101"/>
        <v>0.1111111111111111</v>
      </c>
      <c r="AE372" s="76">
        <f t="shared" si="99"/>
        <v>0</v>
      </c>
      <c r="AF372" s="76">
        <f t="shared" si="88"/>
        <v>5.5555555555555552E-2</v>
      </c>
      <c r="AG372" s="76">
        <f t="shared" si="89"/>
        <v>0</v>
      </c>
      <c r="AH372" s="69">
        <f t="shared" si="92"/>
        <v>1.2222222222222223</v>
      </c>
      <c r="AI372" s="69">
        <f t="shared" si="93"/>
        <v>0</v>
      </c>
      <c r="AJ372" s="70">
        <f t="shared" si="94"/>
        <v>0.29166666666666669</v>
      </c>
      <c r="AK372" s="69">
        <f t="shared" si="95"/>
        <v>1.3333333333333333</v>
      </c>
    </row>
    <row r="373" spans="1:37" ht="15">
      <c r="A373" s="74" t="s">
        <v>1290</v>
      </c>
      <c r="B373" s="74">
        <v>2023</v>
      </c>
      <c r="C373" s="74">
        <v>2025</v>
      </c>
      <c r="D373" s="89" t="str">
        <f t="shared" si="90"/>
        <v>Ryan Baker, 2025</v>
      </c>
      <c r="E373" s="89" t="str">
        <f t="shared" si="91"/>
        <v>Ryan Baker, 2025-2023</v>
      </c>
      <c r="F373" s="74">
        <v>24</v>
      </c>
      <c r="G373" s="74">
        <v>2</v>
      </c>
      <c r="H373" s="74">
        <v>13</v>
      </c>
      <c r="I373" s="75">
        <f t="shared" si="96"/>
        <v>0.15384615384615385</v>
      </c>
      <c r="J373" s="74">
        <v>16</v>
      </c>
      <c r="K373" s="74">
        <v>46</v>
      </c>
      <c r="L373" s="75">
        <f t="shared" si="97"/>
        <v>0.34782608695652173</v>
      </c>
      <c r="M373" s="74">
        <v>15</v>
      </c>
      <c r="N373" s="74">
        <v>28</v>
      </c>
      <c r="O373" s="75">
        <v>0.54</v>
      </c>
      <c r="P373" s="74">
        <v>53</v>
      </c>
      <c r="Q373" s="74">
        <v>27</v>
      </c>
      <c r="R373" s="74">
        <v>34</v>
      </c>
      <c r="S373" s="74">
        <v>61</v>
      </c>
      <c r="T373" s="74">
        <v>29</v>
      </c>
      <c r="U373" s="74">
        <v>24</v>
      </c>
      <c r="V373" s="74">
        <v>2</v>
      </c>
      <c r="W373" s="74">
        <v>16</v>
      </c>
      <c r="X373" s="74">
        <v>27</v>
      </c>
      <c r="Y373" s="76">
        <f t="shared" si="81"/>
        <v>2.2083333333333335</v>
      </c>
      <c r="Z373" s="76">
        <f t="shared" si="100"/>
        <v>1.125</v>
      </c>
      <c r="AA373" s="76">
        <f t="shared" si="83"/>
        <v>1.4166666666666667</v>
      </c>
      <c r="AB373" s="76">
        <f t="shared" si="84"/>
        <v>2.5416666666666665</v>
      </c>
      <c r="AC373" s="76">
        <f t="shared" ref="AC373:AC375" si="102">T373/F373</f>
        <v>1.2083333333333333</v>
      </c>
      <c r="AD373" s="76">
        <f t="shared" si="101"/>
        <v>1</v>
      </c>
      <c r="AE373" s="76">
        <f t="shared" si="99"/>
        <v>8.3333333333333329E-2</v>
      </c>
      <c r="AF373" s="76">
        <f t="shared" si="88"/>
        <v>0.66666666666666663</v>
      </c>
      <c r="AG373" s="76">
        <f t="shared" ref="AG373:AG375" si="103">X373/F373</f>
        <v>1.125</v>
      </c>
      <c r="AH373" s="69">
        <f t="shared" si="92"/>
        <v>0.54166666666666663</v>
      </c>
      <c r="AI373" s="69">
        <f t="shared" si="93"/>
        <v>1.1666666666666667</v>
      </c>
      <c r="AJ373" s="70">
        <f t="shared" si="94"/>
        <v>0.30508474576271188</v>
      </c>
      <c r="AK373" s="69">
        <f t="shared" si="95"/>
        <v>2.4583333333333335</v>
      </c>
    </row>
    <row r="374" spans="1:37" ht="15">
      <c r="A374" s="74" t="s">
        <v>1339</v>
      </c>
      <c r="B374" s="74">
        <v>2023</v>
      </c>
      <c r="C374" s="74">
        <v>2025</v>
      </c>
      <c r="D374" s="89" t="str">
        <f t="shared" si="90"/>
        <v>Ben Carpenter, 2025</v>
      </c>
      <c r="E374" s="89" t="str">
        <f t="shared" si="91"/>
        <v>Ben Carpenter, 2025-2023</v>
      </c>
      <c r="F374" s="74">
        <v>12</v>
      </c>
      <c r="G374" s="74"/>
      <c r="H374" s="74"/>
      <c r="I374" s="75" t="e">
        <f t="shared" si="96"/>
        <v>#DIV/0!</v>
      </c>
      <c r="J374" s="74">
        <v>1</v>
      </c>
      <c r="K374" s="74">
        <v>8</v>
      </c>
      <c r="L374" s="75">
        <f t="shared" si="97"/>
        <v>0.125</v>
      </c>
      <c r="M374" s="74"/>
      <c r="N374" s="74"/>
      <c r="O374" s="75"/>
      <c r="P374" s="74">
        <v>2</v>
      </c>
      <c r="Q374" s="74">
        <v>2</v>
      </c>
      <c r="R374" s="74">
        <v>5</v>
      </c>
      <c r="S374" s="74">
        <v>7</v>
      </c>
      <c r="T374" s="74">
        <v>2</v>
      </c>
      <c r="U374" s="74"/>
      <c r="V374" s="74"/>
      <c r="W374" s="74">
        <v>1</v>
      </c>
      <c r="X374" s="74">
        <v>4</v>
      </c>
      <c r="Y374" s="76">
        <f t="shared" si="81"/>
        <v>0.16666666666666666</v>
      </c>
      <c r="Z374" s="76">
        <f t="shared" si="100"/>
        <v>0.16666666666666666</v>
      </c>
      <c r="AA374" s="76">
        <f t="shared" si="83"/>
        <v>0.41666666666666669</v>
      </c>
      <c r="AB374" s="76">
        <f t="shared" si="84"/>
        <v>0.58333333333333337</v>
      </c>
      <c r="AC374" s="76">
        <f t="shared" si="102"/>
        <v>0.16666666666666666</v>
      </c>
      <c r="AD374" s="76">
        <f t="shared" si="101"/>
        <v>0</v>
      </c>
      <c r="AE374" s="76">
        <f t="shared" si="99"/>
        <v>0</v>
      </c>
      <c r="AF374" s="76">
        <f t="shared" si="88"/>
        <v>8.3333333333333329E-2</v>
      </c>
      <c r="AG374" s="76">
        <f t="shared" si="103"/>
        <v>0.33333333333333331</v>
      </c>
      <c r="AH374" s="69">
        <f t="shared" si="92"/>
        <v>0</v>
      </c>
      <c r="AI374" s="69">
        <f t="shared" si="93"/>
        <v>0</v>
      </c>
      <c r="AJ374" s="70">
        <f t="shared" si="94"/>
        <v>0.125</v>
      </c>
      <c r="AK374" s="69">
        <f t="shared" si="95"/>
        <v>0.66666666666666663</v>
      </c>
    </row>
    <row r="375" spans="1:37" ht="15">
      <c r="A375" s="74" t="s">
        <v>1285</v>
      </c>
      <c r="B375" s="74">
        <v>2023</v>
      </c>
      <c r="C375" s="74">
        <v>2023</v>
      </c>
      <c r="D375" s="89" t="str">
        <f t="shared" si="90"/>
        <v>Keith Coburn, 2023</v>
      </c>
      <c r="E375" s="89" t="str">
        <f t="shared" si="91"/>
        <v>Keith Coburn, 2023-2023</v>
      </c>
      <c r="F375" s="74">
        <v>10</v>
      </c>
      <c r="G375" s="74"/>
      <c r="H375" s="74">
        <v>2</v>
      </c>
      <c r="I375" s="75">
        <f t="shared" si="96"/>
        <v>0</v>
      </c>
      <c r="J375" s="74">
        <v>2</v>
      </c>
      <c r="K375" s="74">
        <v>2</v>
      </c>
      <c r="L375" s="75">
        <f t="shared" si="97"/>
        <v>1</v>
      </c>
      <c r="M375" s="74"/>
      <c r="N375" s="74">
        <v>2</v>
      </c>
      <c r="O375" s="75">
        <v>0</v>
      </c>
      <c r="P375" s="74">
        <v>4</v>
      </c>
      <c r="Q375" s="74">
        <v>1</v>
      </c>
      <c r="R375" s="74">
        <v>3</v>
      </c>
      <c r="S375" s="74">
        <v>4</v>
      </c>
      <c r="T375" s="74">
        <v>2</v>
      </c>
      <c r="U375" s="74"/>
      <c r="V375" s="74"/>
      <c r="W375" s="74">
        <v>7</v>
      </c>
      <c r="X375" s="74">
        <v>1</v>
      </c>
      <c r="Y375" s="76">
        <f t="shared" si="81"/>
        <v>0.4</v>
      </c>
      <c r="Z375" s="76">
        <f t="shared" si="100"/>
        <v>0.1</v>
      </c>
      <c r="AA375" s="76">
        <f t="shared" si="83"/>
        <v>0.3</v>
      </c>
      <c r="AB375" s="76">
        <f t="shared" si="84"/>
        <v>0.4</v>
      </c>
      <c r="AC375" s="76">
        <f t="shared" si="102"/>
        <v>0.2</v>
      </c>
      <c r="AD375" s="76">
        <f t="shared" si="101"/>
        <v>0</v>
      </c>
      <c r="AE375" s="76">
        <f t="shared" si="99"/>
        <v>0</v>
      </c>
      <c r="AF375" s="76">
        <f t="shared" si="88"/>
        <v>0.7</v>
      </c>
      <c r="AG375" s="76">
        <f t="shared" si="103"/>
        <v>0.1</v>
      </c>
      <c r="AH375" s="69">
        <f t="shared" si="92"/>
        <v>0.2</v>
      </c>
      <c r="AI375" s="69">
        <f t="shared" si="93"/>
        <v>0.2</v>
      </c>
      <c r="AJ375" s="70">
        <f t="shared" si="94"/>
        <v>0.5</v>
      </c>
      <c r="AK375" s="69">
        <f t="shared" si="95"/>
        <v>0.4</v>
      </c>
    </row>
    <row r="376" spans="1:37" ht="15">
      <c r="A376" s="74"/>
      <c r="B376" s="74"/>
      <c r="C376" s="74"/>
      <c r="D376" s="89" t="str">
        <f t="shared" si="90"/>
        <v xml:space="preserve">, </v>
      </c>
      <c r="E376" s="89" t="str">
        <f t="shared" si="91"/>
        <v>, -</v>
      </c>
      <c r="F376" s="74"/>
      <c r="G376" s="74"/>
      <c r="H376" s="74"/>
      <c r="I376" s="75"/>
      <c r="J376" s="74"/>
      <c r="K376" s="74"/>
      <c r="L376" s="75"/>
      <c r="M376" s="74"/>
      <c r="N376" s="74"/>
      <c r="O376" s="75"/>
      <c r="P376" s="74"/>
      <c r="Q376" s="74"/>
      <c r="R376" s="74"/>
      <c r="S376" s="74"/>
      <c r="T376" s="74"/>
      <c r="U376" s="74"/>
      <c r="V376" s="74"/>
      <c r="W376" s="74"/>
      <c r="X376" s="74"/>
      <c r="Y376" s="76"/>
      <c r="Z376" s="76"/>
      <c r="AA376" s="76"/>
      <c r="AB376" s="76"/>
      <c r="AC376" s="76"/>
      <c r="AD376" s="76"/>
      <c r="AE376" s="76"/>
      <c r="AF376" s="76"/>
      <c r="AG376" s="76"/>
      <c r="AH376" s="49"/>
      <c r="AI376" s="49"/>
      <c r="AJ376" s="48"/>
      <c r="AK376" s="49"/>
    </row>
    <row r="377" spans="1:37" ht="15">
      <c r="A377" s="74"/>
      <c r="B377" s="74"/>
      <c r="C377" s="74"/>
      <c r="D377" s="89" t="str">
        <f t="shared" si="90"/>
        <v xml:space="preserve">, </v>
      </c>
      <c r="E377" s="89" t="str">
        <f t="shared" si="91"/>
        <v>, -</v>
      </c>
      <c r="F377" s="74"/>
      <c r="G377" s="74"/>
      <c r="H377" s="74"/>
      <c r="I377" s="75"/>
      <c r="J377" s="74"/>
      <c r="K377" s="74"/>
      <c r="L377" s="75"/>
      <c r="M377" s="74"/>
      <c r="N377" s="74"/>
      <c r="O377" s="75"/>
      <c r="P377" s="74"/>
      <c r="Q377" s="74"/>
      <c r="R377" s="74"/>
      <c r="S377" s="74"/>
      <c r="T377" s="74"/>
      <c r="U377" s="74"/>
      <c r="V377" s="74"/>
      <c r="W377" s="74"/>
      <c r="X377" s="74"/>
      <c r="Y377" s="76"/>
      <c r="Z377" s="76"/>
      <c r="AA377" s="76"/>
      <c r="AB377" s="76"/>
      <c r="AC377" s="76"/>
      <c r="AD377" s="76"/>
      <c r="AE377" s="76"/>
      <c r="AF377" s="76"/>
      <c r="AG377" s="76"/>
      <c r="AH377" s="49"/>
      <c r="AI377" s="49"/>
      <c r="AJ377" s="48"/>
      <c r="AK377" s="49"/>
    </row>
    <row r="378" spans="1:37" ht="15">
      <c r="A378" s="74"/>
      <c r="B378" s="74"/>
      <c r="C378" s="74"/>
      <c r="D378" s="89" t="str">
        <f t="shared" si="90"/>
        <v xml:space="preserve">, </v>
      </c>
      <c r="E378" s="89" t="str">
        <f t="shared" si="91"/>
        <v>, -</v>
      </c>
      <c r="F378" s="74"/>
      <c r="G378" s="74"/>
      <c r="H378" s="74"/>
      <c r="I378" s="75"/>
      <c r="J378" s="74"/>
      <c r="K378" s="74"/>
      <c r="L378" s="75"/>
      <c r="M378" s="74"/>
      <c r="N378" s="74"/>
      <c r="O378" s="75"/>
      <c r="P378" s="74"/>
      <c r="Q378" s="74"/>
      <c r="R378" s="74"/>
      <c r="S378" s="74"/>
      <c r="T378" s="74"/>
      <c r="U378" s="74"/>
      <c r="V378" s="74"/>
      <c r="W378" s="74"/>
      <c r="X378" s="74"/>
      <c r="Y378" s="76"/>
      <c r="Z378" s="76"/>
      <c r="AA378" s="76"/>
      <c r="AB378" s="76"/>
      <c r="AC378" s="76"/>
      <c r="AD378" s="76"/>
      <c r="AE378" s="76"/>
      <c r="AF378" s="76"/>
      <c r="AG378" s="76"/>
      <c r="AH378" s="49"/>
      <c r="AI378" s="49"/>
      <c r="AJ378" s="48"/>
      <c r="AK378" s="49"/>
    </row>
    <row r="379" spans="1:37" ht="15">
      <c r="A379" s="74"/>
      <c r="B379" s="74"/>
      <c r="C379" s="74"/>
      <c r="D379" s="89" t="str">
        <f t="shared" si="90"/>
        <v xml:space="preserve">, </v>
      </c>
      <c r="E379" s="89" t="str">
        <f t="shared" si="91"/>
        <v>, -</v>
      </c>
      <c r="F379" s="74"/>
      <c r="G379" s="74"/>
      <c r="H379" s="74"/>
      <c r="I379" s="75"/>
      <c r="J379" s="74"/>
      <c r="K379" s="74"/>
      <c r="L379" s="75"/>
      <c r="M379" s="74"/>
      <c r="N379" s="74"/>
      <c r="O379" s="75"/>
      <c r="P379" s="74"/>
      <c r="Q379" s="74"/>
      <c r="R379" s="74"/>
      <c r="S379" s="74"/>
      <c r="T379" s="74"/>
      <c r="U379" s="74"/>
      <c r="V379" s="74"/>
      <c r="W379" s="74"/>
      <c r="X379" s="74"/>
      <c r="Y379" s="76"/>
      <c r="Z379" s="76"/>
      <c r="AA379" s="76"/>
      <c r="AB379" s="76"/>
      <c r="AC379" s="76"/>
      <c r="AD379" s="76"/>
      <c r="AE379" s="76"/>
      <c r="AF379" s="76"/>
      <c r="AG379" s="76"/>
      <c r="AH379" s="49"/>
      <c r="AI379" s="49"/>
      <c r="AJ379" s="48"/>
      <c r="AK379" s="49"/>
    </row>
    <row r="380" spans="1:37" ht="15">
      <c r="A380" s="74"/>
      <c r="B380" s="74"/>
      <c r="C380" s="74"/>
      <c r="D380" s="89" t="str">
        <f t="shared" si="90"/>
        <v xml:space="preserve">, </v>
      </c>
      <c r="E380" s="89" t="str">
        <f t="shared" si="91"/>
        <v>, -</v>
      </c>
      <c r="F380" s="74"/>
      <c r="G380" s="74"/>
      <c r="H380" s="74"/>
      <c r="I380" s="75"/>
      <c r="J380" s="74"/>
      <c r="K380" s="74"/>
      <c r="L380" s="75"/>
      <c r="M380" s="74"/>
      <c r="N380" s="74"/>
      <c r="O380" s="75"/>
      <c r="P380" s="74"/>
      <c r="Q380" s="74"/>
      <c r="R380" s="74"/>
      <c r="S380" s="74"/>
      <c r="T380" s="74"/>
      <c r="U380" s="74"/>
      <c r="V380" s="74"/>
      <c r="W380" s="74"/>
      <c r="X380" s="74"/>
      <c r="Y380" s="76"/>
      <c r="Z380" s="76"/>
      <c r="AA380" s="76"/>
      <c r="AB380" s="76"/>
      <c r="AC380" s="76"/>
      <c r="AD380" s="76"/>
      <c r="AE380" s="76"/>
      <c r="AF380" s="76"/>
      <c r="AG380" s="76"/>
      <c r="AH380" s="49"/>
      <c r="AI380" s="49"/>
      <c r="AJ380" s="48"/>
      <c r="AK380" s="49"/>
    </row>
    <row r="381" spans="1:37" ht="15">
      <c r="A381" s="74"/>
      <c r="B381" s="74"/>
      <c r="C381" s="74"/>
      <c r="D381" s="89" t="str">
        <f t="shared" si="90"/>
        <v xml:space="preserve">, </v>
      </c>
      <c r="E381" s="89" t="str">
        <f t="shared" si="91"/>
        <v>, -</v>
      </c>
      <c r="F381" s="74"/>
      <c r="G381" s="74"/>
      <c r="H381" s="74"/>
      <c r="I381" s="75"/>
      <c r="J381" s="74"/>
      <c r="K381" s="74"/>
      <c r="L381" s="75"/>
      <c r="M381" s="74"/>
      <c r="N381" s="74"/>
      <c r="O381" s="75"/>
      <c r="P381" s="74"/>
      <c r="Q381" s="74"/>
      <c r="R381" s="74"/>
      <c r="S381" s="74"/>
      <c r="T381" s="74"/>
      <c r="U381" s="74"/>
      <c r="V381" s="74"/>
      <c r="W381" s="74"/>
      <c r="X381" s="74"/>
      <c r="Y381" s="76"/>
      <c r="Z381" s="76"/>
      <c r="AA381" s="76"/>
      <c r="AB381" s="76"/>
      <c r="AC381" s="76"/>
      <c r="AD381" s="76"/>
      <c r="AE381" s="76"/>
      <c r="AF381" s="76"/>
      <c r="AG381" s="76"/>
      <c r="AH381" s="49"/>
      <c r="AI381" s="49"/>
      <c r="AJ381" s="48"/>
      <c r="AK381" s="49"/>
    </row>
    <row r="382" spans="1:37" ht="15">
      <c r="A382" s="74"/>
      <c r="B382" s="74"/>
      <c r="C382" s="74"/>
      <c r="D382" s="89" t="str">
        <f t="shared" si="90"/>
        <v xml:space="preserve">, </v>
      </c>
      <c r="E382" s="89" t="str">
        <f t="shared" si="91"/>
        <v>, -</v>
      </c>
      <c r="F382" s="74"/>
      <c r="G382" s="74"/>
      <c r="H382" s="74"/>
      <c r="I382" s="75"/>
      <c r="J382" s="74"/>
      <c r="K382" s="74"/>
      <c r="L382" s="75"/>
      <c r="M382" s="74"/>
      <c r="N382" s="74"/>
      <c r="O382" s="75"/>
      <c r="P382" s="74"/>
      <c r="Q382" s="74"/>
      <c r="R382" s="74"/>
      <c r="S382" s="74"/>
      <c r="T382" s="74"/>
      <c r="U382" s="74"/>
      <c r="V382" s="74"/>
      <c r="W382" s="74"/>
      <c r="X382" s="74"/>
      <c r="Y382" s="76"/>
      <c r="Z382" s="76"/>
      <c r="AA382" s="76"/>
      <c r="AB382" s="76"/>
      <c r="AC382" s="76"/>
      <c r="AD382" s="76"/>
      <c r="AE382" s="76"/>
      <c r="AF382" s="76"/>
      <c r="AG382" s="76"/>
      <c r="AH382" s="49"/>
      <c r="AI382" s="49"/>
      <c r="AJ382" s="48"/>
      <c r="AK382" s="49"/>
    </row>
    <row r="383" spans="1:37" ht="15">
      <c r="A383" s="74"/>
      <c r="B383" s="74"/>
      <c r="C383" s="74"/>
      <c r="D383" s="89" t="str">
        <f t="shared" si="90"/>
        <v xml:space="preserve">, </v>
      </c>
      <c r="E383" s="89" t="str">
        <f t="shared" si="91"/>
        <v>, -</v>
      </c>
      <c r="F383" s="74"/>
      <c r="G383" s="74"/>
      <c r="H383" s="74"/>
      <c r="I383" s="75"/>
      <c r="J383" s="74"/>
      <c r="K383" s="74"/>
      <c r="L383" s="75"/>
      <c r="M383" s="74"/>
      <c r="N383" s="74"/>
      <c r="O383" s="75"/>
      <c r="P383" s="74"/>
      <c r="Q383" s="74"/>
      <c r="R383" s="74"/>
      <c r="S383" s="74"/>
      <c r="T383" s="74"/>
      <c r="U383" s="74"/>
      <c r="V383" s="74"/>
      <c r="W383" s="74"/>
      <c r="X383" s="74"/>
      <c r="Y383" s="76"/>
      <c r="Z383" s="76"/>
      <c r="AA383" s="76"/>
      <c r="AB383" s="76"/>
      <c r="AC383" s="76"/>
      <c r="AD383" s="76"/>
      <c r="AE383" s="76"/>
      <c r="AF383" s="76"/>
      <c r="AG383" s="76"/>
      <c r="AH383" s="49"/>
      <c r="AI383" s="49"/>
      <c r="AJ383" s="48"/>
      <c r="AK383" s="49"/>
    </row>
    <row r="384" spans="1:37" ht="15">
      <c r="A384" s="74"/>
      <c r="B384" s="74"/>
      <c r="C384" s="74"/>
      <c r="D384" s="89" t="str">
        <f t="shared" si="90"/>
        <v xml:space="preserve">, </v>
      </c>
      <c r="E384" s="89" t="str">
        <f t="shared" si="91"/>
        <v>, -</v>
      </c>
      <c r="F384" s="74"/>
      <c r="G384" s="74"/>
      <c r="H384" s="74"/>
      <c r="I384" s="75"/>
      <c r="J384" s="74"/>
      <c r="K384" s="74"/>
      <c r="L384" s="75"/>
      <c r="M384" s="74"/>
      <c r="N384" s="74"/>
      <c r="O384" s="75"/>
      <c r="P384" s="74"/>
      <c r="Q384" s="74"/>
      <c r="R384" s="74"/>
      <c r="S384" s="74"/>
      <c r="T384" s="74"/>
      <c r="U384" s="74"/>
      <c r="V384" s="74"/>
      <c r="W384" s="74"/>
      <c r="X384" s="74"/>
      <c r="Y384" s="76"/>
      <c r="Z384" s="76"/>
      <c r="AA384" s="76"/>
      <c r="AB384" s="76"/>
      <c r="AC384" s="76"/>
      <c r="AD384" s="76"/>
      <c r="AE384" s="76"/>
      <c r="AF384" s="76"/>
      <c r="AG384" s="76"/>
      <c r="AH384" s="49"/>
      <c r="AI384" s="49"/>
      <c r="AJ384" s="48"/>
      <c r="AK384" s="49"/>
    </row>
    <row r="385" spans="1:37" ht="15">
      <c r="A385" s="74"/>
      <c r="B385" s="74"/>
      <c r="C385" s="74"/>
      <c r="D385" s="89" t="str">
        <f t="shared" si="90"/>
        <v xml:space="preserve">, </v>
      </c>
      <c r="E385" s="89" t="str">
        <f t="shared" si="91"/>
        <v>, -</v>
      </c>
      <c r="F385" s="74"/>
      <c r="G385" s="74"/>
      <c r="H385" s="74"/>
      <c r="I385" s="75"/>
      <c r="J385" s="74"/>
      <c r="K385" s="74"/>
      <c r="L385" s="75"/>
      <c r="M385" s="74"/>
      <c r="N385" s="74"/>
      <c r="O385" s="75"/>
      <c r="P385" s="74"/>
      <c r="Q385" s="74"/>
      <c r="R385" s="74"/>
      <c r="S385" s="74"/>
      <c r="T385" s="74"/>
      <c r="U385" s="74"/>
      <c r="V385" s="74"/>
      <c r="W385" s="74"/>
      <c r="X385" s="74"/>
      <c r="Y385" s="76"/>
      <c r="Z385" s="76"/>
      <c r="AA385" s="76"/>
      <c r="AB385" s="76"/>
      <c r="AC385" s="76"/>
      <c r="AD385" s="76"/>
      <c r="AE385" s="76"/>
      <c r="AF385" s="76"/>
      <c r="AG385" s="76"/>
      <c r="AH385" s="49"/>
      <c r="AI385" s="49"/>
      <c r="AJ385" s="48"/>
      <c r="AK385" s="49"/>
    </row>
    <row r="386" spans="1:37" ht="15">
      <c r="A386" s="74"/>
      <c r="B386" s="74"/>
      <c r="C386" s="74"/>
      <c r="D386" s="89" t="str">
        <f t="shared" si="90"/>
        <v xml:space="preserve">, </v>
      </c>
      <c r="E386" s="89" t="str">
        <f t="shared" si="91"/>
        <v>, -</v>
      </c>
      <c r="F386" s="74"/>
      <c r="G386" s="74"/>
      <c r="H386" s="74"/>
      <c r="I386" s="75"/>
      <c r="J386" s="74"/>
      <c r="K386" s="74"/>
      <c r="L386" s="75"/>
      <c r="M386" s="74"/>
      <c r="N386" s="74"/>
      <c r="O386" s="75"/>
      <c r="P386" s="74"/>
      <c r="Q386" s="74"/>
      <c r="R386" s="74"/>
      <c r="S386" s="74"/>
      <c r="T386" s="74"/>
      <c r="U386" s="74"/>
      <c r="V386" s="74"/>
      <c r="W386" s="74"/>
      <c r="X386" s="74"/>
      <c r="Y386" s="76"/>
      <c r="Z386" s="76"/>
      <c r="AA386" s="76"/>
      <c r="AB386" s="76"/>
      <c r="AC386" s="76"/>
      <c r="AD386" s="76"/>
      <c r="AE386" s="76"/>
      <c r="AF386" s="76"/>
      <c r="AG386" s="76"/>
      <c r="AH386" s="49"/>
      <c r="AI386" s="49"/>
      <c r="AJ386" s="48"/>
      <c r="AK386" s="49"/>
    </row>
    <row r="387" spans="1:37" ht="15">
      <c r="A387" s="74"/>
      <c r="B387" s="74"/>
      <c r="C387" s="74"/>
      <c r="D387" s="89" t="str">
        <f t="shared" ref="D387:D450" si="104">CONCATENATE(IFERROR(LEFT($A387,FIND(",",$A387)-1),$A387),", ",TRIM($C387))</f>
        <v xml:space="preserve">, </v>
      </c>
      <c r="E387" s="89" t="str">
        <f t="shared" ref="E387:E450" si="105">CONCATENATE(D387,"-",B387)</f>
        <v>, -</v>
      </c>
      <c r="F387" s="74"/>
      <c r="G387" s="74"/>
      <c r="H387" s="74"/>
      <c r="I387" s="75"/>
      <c r="J387" s="74"/>
      <c r="K387" s="74"/>
      <c r="L387" s="75"/>
      <c r="M387" s="74"/>
      <c r="N387" s="74"/>
      <c r="O387" s="75"/>
      <c r="P387" s="74"/>
      <c r="Q387" s="74"/>
      <c r="R387" s="74"/>
      <c r="S387" s="74"/>
      <c r="T387" s="74"/>
      <c r="U387" s="74"/>
      <c r="V387" s="74"/>
      <c r="W387" s="74"/>
      <c r="X387" s="74"/>
      <c r="Y387" s="76"/>
      <c r="Z387" s="76"/>
      <c r="AA387" s="76"/>
      <c r="AB387" s="76"/>
      <c r="AC387" s="76"/>
      <c r="AD387" s="76"/>
      <c r="AE387" s="76"/>
      <c r="AF387" s="76"/>
      <c r="AG387" s="76"/>
      <c r="AH387" s="49"/>
      <c r="AI387" s="49"/>
      <c r="AJ387" s="48"/>
      <c r="AK387" s="49"/>
    </row>
    <row r="388" spans="1:37" ht="15">
      <c r="A388" s="74"/>
      <c r="B388" s="74"/>
      <c r="C388" s="74"/>
      <c r="D388" s="89" t="str">
        <f t="shared" si="104"/>
        <v xml:space="preserve">, </v>
      </c>
      <c r="E388" s="89" t="str">
        <f t="shared" si="105"/>
        <v>, -</v>
      </c>
      <c r="F388" s="74"/>
      <c r="G388" s="74"/>
      <c r="H388" s="74"/>
      <c r="I388" s="75"/>
      <c r="J388" s="74"/>
      <c r="K388" s="74"/>
      <c r="L388" s="75"/>
      <c r="M388" s="74"/>
      <c r="N388" s="74"/>
      <c r="O388" s="75"/>
      <c r="P388" s="74"/>
      <c r="Q388" s="74"/>
      <c r="R388" s="74"/>
      <c r="S388" s="74"/>
      <c r="T388" s="74"/>
      <c r="U388" s="74"/>
      <c r="V388" s="74"/>
      <c r="W388" s="74"/>
      <c r="X388" s="74"/>
      <c r="Y388" s="76"/>
      <c r="Z388" s="76"/>
      <c r="AA388" s="76"/>
      <c r="AB388" s="76"/>
      <c r="AC388" s="76"/>
      <c r="AD388" s="76"/>
      <c r="AE388" s="76"/>
      <c r="AF388" s="76"/>
      <c r="AG388" s="76"/>
      <c r="AH388" s="49"/>
      <c r="AI388" s="49"/>
      <c r="AJ388" s="48"/>
      <c r="AK388" s="49"/>
    </row>
    <row r="389" spans="1:37" ht="15">
      <c r="A389" s="74"/>
      <c r="B389" s="74"/>
      <c r="C389" s="74"/>
      <c r="D389" s="89" t="str">
        <f t="shared" si="104"/>
        <v xml:space="preserve">, </v>
      </c>
      <c r="E389" s="89" t="str">
        <f t="shared" si="105"/>
        <v>, -</v>
      </c>
      <c r="F389" s="74"/>
      <c r="G389" s="74"/>
      <c r="H389" s="74"/>
      <c r="I389" s="75"/>
      <c r="J389" s="74"/>
      <c r="K389" s="74"/>
      <c r="L389" s="75"/>
      <c r="M389" s="74"/>
      <c r="N389" s="74"/>
      <c r="O389" s="75"/>
      <c r="P389" s="74"/>
      <c r="Q389" s="74"/>
      <c r="R389" s="74"/>
      <c r="S389" s="74"/>
      <c r="T389" s="74"/>
      <c r="U389" s="74"/>
      <c r="V389" s="74"/>
      <c r="W389" s="74"/>
      <c r="X389" s="74"/>
      <c r="Y389" s="76"/>
      <c r="Z389" s="76"/>
      <c r="AA389" s="76"/>
      <c r="AB389" s="76"/>
      <c r="AC389" s="76"/>
      <c r="AD389" s="76"/>
      <c r="AE389" s="76"/>
      <c r="AF389" s="76"/>
      <c r="AG389" s="76"/>
      <c r="AH389" s="49"/>
      <c r="AI389" s="49"/>
      <c r="AJ389" s="48"/>
      <c r="AK389" s="49"/>
    </row>
    <row r="390" spans="1:37" ht="15">
      <c r="A390" s="74"/>
      <c r="B390" s="74"/>
      <c r="C390" s="74"/>
      <c r="D390" s="89" t="str">
        <f t="shared" si="104"/>
        <v xml:space="preserve">, </v>
      </c>
      <c r="E390" s="89" t="str">
        <f t="shared" si="105"/>
        <v>, -</v>
      </c>
      <c r="F390" s="74"/>
      <c r="G390" s="74"/>
      <c r="H390" s="74"/>
      <c r="I390" s="75"/>
      <c r="J390" s="74"/>
      <c r="K390" s="74"/>
      <c r="L390" s="75"/>
      <c r="M390" s="74"/>
      <c r="N390" s="74"/>
      <c r="O390" s="75"/>
      <c r="P390" s="74"/>
      <c r="Q390" s="74"/>
      <c r="R390" s="74"/>
      <c r="S390" s="74"/>
      <c r="T390" s="74"/>
      <c r="U390" s="74"/>
      <c r="V390" s="74"/>
      <c r="W390" s="74"/>
      <c r="X390" s="74"/>
      <c r="Y390" s="76"/>
      <c r="Z390" s="76"/>
      <c r="AA390" s="76"/>
      <c r="AB390" s="76"/>
      <c r="AC390" s="76"/>
      <c r="AD390" s="76"/>
      <c r="AE390" s="76"/>
      <c r="AF390" s="76"/>
      <c r="AG390" s="76"/>
      <c r="AH390" s="49"/>
      <c r="AI390" s="49"/>
      <c r="AJ390" s="48"/>
      <c r="AK390" s="49"/>
    </row>
    <row r="391" spans="1:37" ht="15">
      <c r="A391" s="74"/>
      <c r="B391" s="74"/>
      <c r="C391" s="74"/>
      <c r="D391" s="89" t="str">
        <f t="shared" si="104"/>
        <v xml:space="preserve">, </v>
      </c>
      <c r="E391" s="89" t="str">
        <f t="shared" si="105"/>
        <v>, -</v>
      </c>
      <c r="F391" s="74"/>
      <c r="G391" s="74"/>
      <c r="H391" s="74"/>
      <c r="I391" s="75"/>
      <c r="J391" s="74"/>
      <c r="K391" s="74"/>
      <c r="L391" s="75"/>
      <c r="M391" s="74"/>
      <c r="N391" s="74"/>
      <c r="O391" s="75"/>
      <c r="P391" s="74"/>
      <c r="Q391" s="74"/>
      <c r="R391" s="74"/>
      <c r="S391" s="74"/>
      <c r="T391" s="74"/>
      <c r="U391" s="74"/>
      <c r="V391" s="74"/>
      <c r="W391" s="74"/>
      <c r="X391" s="74"/>
      <c r="Y391" s="76"/>
      <c r="Z391" s="76"/>
      <c r="AA391" s="76"/>
      <c r="AB391" s="76"/>
      <c r="AC391" s="76"/>
      <c r="AD391" s="76"/>
      <c r="AE391" s="76"/>
      <c r="AF391" s="76"/>
      <c r="AG391" s="76"/>
      <c r="AH391" s="49"/>
      <c r="AI391" s="49"/>
      <c r="AJ391" s="48"/>
      <c r="AK391" s="49"/>
    </row>
    <row r="392" spans="1:37" ht="15">
      <c r="A392" s="74"/>
      <c r="B392" s="74"/>
      <c r="C392" s="74"/>
      <c r="D392" s="89" t="str">
        <f t="shared" si="104"/>
        <v xml:space="preserve">, </v>
      </c>
      <c r="E392" s="89" t="str">
        <f t="shared" si="105"/>
        <v>, -</v>
      </c>
      <c r="F392" s="74"/>
      <c r="G392" s="74"/>
      <c r="H392" s="74"/>
      <c r="I392" s="75"/>
      <c r="J392" s="74"/>
      <c r="K392" s="74"/>
      <c r="L392" s="75"/>
      <c r="M392" s="74"/>
      <c r="N392" s="74"/>
      <c r="O392" s="75"/>
      <c r="P392" s="74"/>
      <c r="Q392" s="74"/>
      <c r="R392" s="74"/>
      <c r="S392" s="74"/>
      <c r="T392" s="74"/>
      <c r="U392" s="74"/>
      <c r="V392" s="74"/>
      <c r="W392" s="74"/>
      <c r="X392" s="74"/>
      <c r="Y392" s="76"/>
      <c r="Z392" s="76"/>
      <c r="AA392" s="76"/>
      <c r="AB392" s="76"/>
      <c r="AC392" s="76"/>
      <c r="AD392" s="76"/>
      <c r="AE392" s="76"/>
      <c r="AF392" s="76"/>
      <c r="AG392" s="76"/>
      <c r="AH392" s="49"/>
      <c r="AI392" s="49"/>
      <c r="AJ392" s="48"/>
      <c r="AK392" s="49"/>
    </row>
    <row r="393" spans="1:37" ht="15">
      <c r="A393" s="74"/>
      <c r="B393" s="74"/>
      <c r="C393" s="74"/>
      <c r="D393" s="89" t="str">
        <f t="shared" si="104"/>
        <v xml:space="preserve">, </v>
      </c>
      <c r="E393" s="89" t="str">
        <f t="shared" si="105"/>
        <v>, -</v>
      </c>
      <c r="F393" s="74"/>
      <c r="G393" s="74"/>
      <c r="H393" s="74"/>
      <c r="I393" s="75"/>
      <c r="J393" s="74"/>
      <c r="K393" s="74"/>
      <c r="L393" s="75"/>
      <c r="M393" s="74"/>
      <c r="N393" s="74"/>
      <c r="O393" s="75"/>
      <c r="P393" s="74"/>
      <c r="Q393" s="74"/>
      <c r="R393" s="74"/>
      <c r="S393" s="74"/>
      <c r="T393" s="74"/>
      <c r="U393" s="74"/>
      <c r="V393" s="74"/>
      <c r="W393" s="74"/>
      <c r="X393" s="74"/>
      <c r="Y393" s="76"/>
      <c r="Z393" s="76"/>
      <c r="AA393" s="76"/>
      <c r="AB393" s="76"/>
      <c r="AC393" s="76"/>
      <c r="AD393" s="76"/>
      <c r="AE393" s="76"/>
      <c r="AF393" s="76"/>
      <c r="AG393" s="76"/>
      <c r="AH393" s="49"/>
      <c r="AI393" s="49"/>
      <c r="AJ393" s="48"/>
      <c r="AK393" s="49"/>
    </row>
    <row r="394" spans="1:37" ht="15">
      <c r="A394" s="74"/>
      <c r="B394" s="74"/>
      <c r="C394" s="74"/>
      <c r="D394" s="89" t="str">
        <f t="shared" si="104"/>
        <v xml:space="preserve">, </v>
      </c>
      <c r="E394" s="89" t="str">
        <f t="shared" si="105"/>
        <v>, -</v>
      </c>
      <c r="F394" s="74"/>
      <c r="G394" s="74"/>
      <c r="H394" s="74"/>
      <c r="I394" s="75"/>
      <c r="J394" s="74"/>
      <c r="K394" s="74"/>
      <c r="L394" s="75"/>
      <c r="M394" s="74"/>
      <c r="N394" s="74"/>
      <c r="O394" s="75"/>
      <c r="P394" s="74"/>
      <c r="Q394" s="74"/>
      <c r="R394" s="74"/>
      <c r="S394" s="74"/>
      <c r="T394" s="74"/>
      <c r="U394" s="74"/>
      <c r="V394" s="74"/>
      <c r="W394" s="74"/>
      <c r="X394" s="74"/>
      <c r="Y394" s="76"/>
      <c r="Z394" s="76"/>
      <c r="AA394" s="76"/>
      <c r="AB394" s="76"/>
      <c r="AC394" s="76"/>
      <c r="AD394" s="76"/>
      <c r="AE394" s="76"/>
      <c r="AF394" s="76"/>
      <c r="AG394" s="76"/>
      <c r="AH394" s="49"/>
      <c r="AI394" s="49"/>
      <c r="AJ394" s="48"/>
      <c r="AK394" s="49"/>
    </row>
    <row r="395" spans="1:37" ht="15">
      <c r="A395" s="74"/>
      <c r="B395" s="74"/>
      <c r="C395" s="74"/>
      <c r="D395" s="89" t="str">
        <f t="shared" si="104"/>
        <v xml:space="preserve">, </v>
      </c>
      <c r="E395" s="89" t="str">
        <f t="shared" si="105"/>
        <v>, -</v>
      </c>
      <c r="F395" s="74"/>
      <c r="G395" s="74"/>
      <c r="H395" s="74"/>
      <c r="I395" s="75"/>
      <c r="J395" s="74"/>
      <c r="K395" s="74"/>
      <c r="L395" s="75"/>
      <c r="M395" s="74"/>
      <c r="N395" s="74"/>
      <c r="O395" s="75"/>
      <c r="P395" s="74"/>
      <c r="Q395" s="74"/>
      <c r="R395" s="74"/>
      <c r="S395" s="74"/>
      <c r="T395" s="74"/>
      <c r="U395" s="74"/>
      <c r="V395" s="74"/>
      <c r="W395" s="74"/>
      <c r="X395" s="74"/>
      <c r="Y395" s="76"/>
      <c r="Z395" s="76"/>
      <c r="AA395" s="76"/>
      <c r="AB395" s="76"/>
      <c r="AC395" s="76"/>
      <c r="AD395" s="76"/>
      <c r="AE395" s="76"/>
      <c r="AF395" s="76"/>
      <c r="AG395" s="76"/>
      <c r="AH395" s="49"/>
      <c r="AI395" s="49"/>
      <c r="AJ395" s="48"/>
      <c r="AK395" s="49"/>
    </row>
    <row r="396" spans="1:37" ht="15">
      <c r="A396" s="74"/>
      <c r="B396" s="74"/>
      <c r="C396" s="74"/>
      <c r="D396" s="89" t="str">
        <f t="shared" si="104"/>
        <v xml:space="preserve">, </v>
      </c>
      <c r="E396" s="89" t="str">
        <f t="shared" si="105"/>
        <v>, -</v>
      </c>
      <c r="F396" s="74"/>
      <c r="G396" s="74"/>
      <c r="H396" s="74"/>
      <c r="I396" s="75"/>
      <c r="J396" s="74"/>
      <c r="K396" s="74"/>
      <c r="L396" s="75"/>
      <c r="M396" s="74"/>
      <c r="N396" s="74"/>
      <c r="O396" s="75"/>
      <c r="P396" s="74"/>
      <c r="Q396" s="74"/>
      <c r="R396" s="74"/>
      <c r="S396" s="74"/>
      <c r="T396" s="74"/>
      <c r="U396" s="74"/>
      <c r="V396" s="74"/>
      <c r="W396" s="74"/>
      <c r="X396" s="74"/>
      <c r="Y396" s="76"/>
      <c r="Z396" s="76"/>
      <c r="AA396" s="76"/>
      <c r="AB396" s="76"/>
      <c r="AC396" s="76"/>
      <c r="AD396" s="76"/>
      <c r="AE396" s="76"/>
      <c r="AF396" s="76"/>
      <c r="AG396" s="76"/>
      <c r="AH396" s="49"/>
      <c r="AI396" s="49"/>
      <c r="AJ396" s="48"/>
      <c r="AK396" s="49"/>
    </row>
    <row r="397" spans="1:37" ht="15">
      <c r="A397" s="74"/>
      <c r="B397" s="74"/>
      <c r="C397" s="74"/>
      <c r="D397" s="89" t="str">
        <f t="shared" si="104"/>
        <v xml:space="preserve">, </v>
      </c>
      <c r="E397" s="89" t="str">
        <f t="shared" si="105"/>
        <v>, -</v>
      </c>
      <c r="F397" s="74"/>
      <c r="G397" s="74"/>
      <c r="H397" s="74"/>
      <c r="I397" s="75"/>
      <c r="J397" s="74"/>
      <c r="K397" s="74"/>
      <c r="L397" s="75"/>
      <c r="M397" s="74"/>
      <c r="N397" s="74"/>
      <c r="O397" s="75"/>
      <c r="P397" s="74"/>
      <c r="Q397" s="74"/>
      <c r="R397" s="74"/>
      <c r="S397" s="74"/>
      <c r="T397" s="74"/>
      <c r="U397" s="74"/>
      <c r="V397" s="74"/>
      <c r="W397" s="74"/>
      <c r="X397" s="74"/>
      <c r="Y397" s="76"/>
      <c r="Z397" s="76"/>
      <c r="AA397" s="76"/>
      <c r="AB397" s="76"/>
      <c r="AC397" s="76"/>
      <c r="AD397" s="76"/>
      <c r="AE397" s="76"/>
      <c r="AF397" s="76"/>
      <c r="AG397" s="76"/>
      <c r="AH397" s="49"/>
      <c r="AI397" s="49"/>
      <c r="AJ397" s="48"/>
      <c r="AK397" s="49"/>
    </row>
    <row r="398" spans="1:37" ht="15">
      <c r="A398" s="74"/>
      <c r="B398" s="74"/>
      <c r="C398" s="74"/>
      <c r="D398" s="89" t="str">
        <f t="shared" si="104"/>
        <v xml:space="preserve">, </v>
      </c>
      <c r="E398" s="89" t="str">
        <f t="shared" si="105"/>
        <v>, -</v>
      </c>
      <c r="F398" s="74"/>
      <c r="G398" s="74"/>
      <c r="H398" s="74"/>
      <c r="I398" s="75"/>
      <c r="J398" s="74"/>
      <c r="K398" s="74"/>
      <c r="L398" s="75"/>
      <c r="M398" s="74"/>
      <c r="N398" s="74"/>
      <c r="O398" s="75"/>
      <c r="P398" s="74"/>
      <c r="Q398" s="74"/>
      <c r="R398" s="74"/>
      <c r="S398" s="74"/>
      <c r="T398" s="74"/>
      <c r="U398" s="74"/>
      <c r="V398" s="74"/>
      <c r="W398" s="74"/>
      <c r="X398" s="74"/>
      <c r="Y398" s="76"/>
      <c r="Z398" s="76"/>
      <c r="AA398" s="76"/>
      <c r="AB398" s="76"/>
      <c r="AC398" s="76"/>
      <c r="AD398" s="76"/>
      <c r="AE398" s="76"/>
      <c r="AF398" s="76"/>
      <c r="AG398" s="76"/>
      <c r="AH398" s="49"/>
      <c r="AI398" s="49"/>
      <c r="AJ398" s="48"/>
      <c r="AK398" s="49"/>
    </row>
    <row r="399" spans="1:37" ht="15">
      <c r="A399" s="74"/>
      <c r="B399" s="74"/>
      <c r="C399" s="74"/>
      <c r="D399" s="89" t="str">
        <f t="shared" si="104"/>
        <v xml:space="preserve">, </v>
      </c>
      <c r="E399" s="89" t="str">
        <f t="shared" si="105"/>
        <v>, -</v>
      </c>
      <c r="F399" s="74"/>
      <c r="G399" s="74"/>
      <c r="H399" s="74"/>
      <c r="I399" s="75"/>
      <c r="J399" s="74"/>
      <c r="K399" s="74"/>
      <c r="L399" s="75"/>
      <c r="M399" s="74"/>
      <c r="N399" s="74"/>
      <c r="O399" s="75"/>
      <c r="P399" s="74"/>
      <c r="Q399" s="74"/>
      <c r="R399" s="74"/>
      <c r="S399" s="74"/>
      <c r="T399" s="74"/>
      <c r="U399" s="74"/>
      <c r="V399" s="74"/>
      <c r="W399" s="74"/>
      <c r="X399" s="74"/>
      <c r="Y399" s="76"/>
      <c r="Z399" s="76"/>
      <c r="AA399" s="76"/>
      <c r="AB399" s="76"/>
      <c r="AC399" s="76"/>
      <c r="AD399" s="76"/>
      <c r="AE399" s="76"/>
      <c r="AF399" s="76"/>
      <c r="AG399" s="76"/>
      <c r="AH399" s="49"/>
      <c r="AI399" s="49"/>
      <c r="AJ399" s="48"/>
      <c r="AK399" s="49"/>
    </row>
    <row r="400" spans="1:37" ht="15">
      <c r="A400" s="74"/>
      <c r="B400" s="74"/>
      <c r="C400" s="74"/>
      <c r="D400" s="89" t="str">
        <f t="shared" si="104"/>
        <v xml:space="preserve">, </v>
      </c>
      <c r="E400" s="89" t="str">
        <f t="shared" si="105"/>
        <v>, -</v>
      </c>
      <c r="F400" s="74"/>
      <c r="G400" s="74"/>
      <c r="H400" s="74"/>
      <c r="I400" s="75"/>
      <c r="J400" s="74"/>
      <c r="K400" s="74"/>
      <c r="L400" s="75"/>
      <c r="M400" s="74"/>
      <c r="N400" s="74"/>
      <c r="O400" s="75"/>
      <c r="P400" s="74"/>
      <c r="Q400" s="74"/>
      <c r="R400" s="74"/>
      <c r="S400" s="74"/>
      <c r="T400" s="74"/>
      <c r="U400" s="74"/>
      <c r="V400" s="74"/>
      <c r="W400" s="74"/>
      <c r="X400" s="74"/>
      <c r="Y400" s="76"/>
      <c r="Z400" s="76"/>
      <c r="AA400" s="76"/>
      <c r="AB400" s="76"/>
      <c r="AC400" s="76"/>
      <c r="AD400" s="76"/>
      <c r="AE400" s="76"/>
      <c r="AF400" s="76"/>
      <c r="AG400" s="76"/>
      <c r="AH400" s="49"/>
      <c r="AI400" s="49"/>
      <c r="AJ400" s="48"/>
      <c r="AK400" s="49"/>
    </row>
    <row r="401" spans="1:37" ht="15">
      <c r="A401" s="74"/>
      <c r="B401" s="74"/>
      <c r="C401" s="74"/>
      <c r="D401" s="89" t="str">
        <f t="shared" si="104"/>
        <v xml:space="preserve">, </v>
      </c>
      <c r="E401" s="89" t="str">
        <f t="shared" si="105"/>
        <v>, -</v>
      </c>
      <c r="F401" s="74"/>
      <c r="G401" s="74"/>
      <c r="H401" s="74"/>
      <c r="I401" s="75"/>
      <c r="J401" s="74"/>
      <c r="K401" s="74"/>
      <c r="L401" s="75"/>
      <c r="M401" s="74"/>
      <c r="N401" s="74"/>
      <c r="O401" s="75"/>
      <c r="P401" s="74"/>
      <c r="Q401" s="74"/>
      <c r="R401" s="74"/>
      <c r="S401" s="74"/>
      <c r="T401" s="74"/>
      <c r="U401" s="74"/>
      <c r="V401" s="74"/>
      <c r="W401" s="74"/>
      <c r="X401" s="74"/>
      <c r="Y401" s="76"/>
      <c r="Z401" s="76"/>
      <c r="AA401" s="76"/>
      <c r="AB401" s="76"/>
      <c r="AC401" s="76"/>
      <c r="AD401" s="76"/>
      <c r="AE401" s="76"/>
      <c r="AF401" s="76"/>
      <c r="AG401" s="76"/>
      <c r="AH401" s="49"/>
      <c r="AI401" s="49"/>
      <c r="AJ401" s="48"/>
      <c r="AK401" s="49"/>
    </row>
    <row r="402" spans="1:37" ht="15">
      <c r="A402" s="74"/>
      <c r="B402" s="74"/>
      <c r="C402" s="74"/>
      <c r="D402" s="89" t="str">
        <f t="shared" si="104"/>
        <v xml:space="preserve">, </v>
      </c>
      <c r="E402" s="89" t="str">
        <f t="shared" si="105"/>
        <v>, -</v>
      </c>
      <c r="F402" s="74"/>
      <c r="G402" s="74"/>
      <c r="H402" s="74"/>
      <c r="I402" s="75"/>
      <c r="J402" s="74"/>
      <c r="K402" s="74"/>
      <c r="L402" s="75"/>
      <c r="M402" s="74"/>
      <c r="N402" s="74"/>
      <c r="O402" s="75"/>
      <c r="P402" s="74"/>
      <c r="Q402" s="74"/>
      <c r="R402" s="74"/>
      <c r="S402" s="74"/>
      <c r="T402" s="74"/>
      <c r="U402" s="74"/>
      <c r="V402" s="74"/>
      <c r="W402" s="74"/>
      <c r="X402" s="74"/>
      <c r="Y402" s="76"/>
      <c r="Z402" s="76"/>
      <c r="AA402" s="76"/>
      <c r="AB402" s="76"/>
      <c r="AC402" s="76"/>
      <c r="AD402" s="76"/>
      <c r="AE402" s="76"/>
      <c r="AF402" s="76"/>
      <c r="AG402" s="76"/>
      <c r="AH402" s="49"/>
      <c r="AI402" s="49"/>
      <c r="AJ402" s="48"/>
      <c r="AK402" s="49"/>
    </row>
    <row r="403" spans="1:37" ht="15">
      <c r="A403" s="74"/>
      <c r="B403" s="74"/>
      <c r="C403" s="74"/>
      <c r="D403" s="89" t="str">
        <f t="shared" si="104"/>
        <v xml:space="preserve">, </v>
      </c>
      <c r="E403" s="89" t="str">
        <f t="shared" si="105"/>
        <v>, -</v>
      </c>
      <c r="F403" s="74"/>
      <c r="G403" s="74"/>
      <c r="H403" s="74"/>
      <c r="I403" s="75"/>
      <c r="J403" s="74"/>
      <c r="K403" s="74"/>
      <c r="L403" s="75"/>
      <c r="M403" s="74"/>
      <c r="N403" s="74"/>
      <c r="O403" s="75"/>
      <c r="P403" s="74"/>
      <c r="Q403" s="74"/>
      <c r="R403" s="74"/>
      <c r="S403" s="74"/>
      <c r="T403" s="74"/>
      <c r="U403" s="74"/>
      <c r="V403" s="74"/>
      <c r="W403" s="74"/>
      <c r="X403" s="74"/>
      <c r="Y403" s="76"/>
      <c r="Z403" s="76"/>
      <c r="AA403" s="76"/>
      <c r="AB403" s="76"/>
      <c r="AC403" s="76"/>
      <c r="AD403" s="76"/>
      <c r="AE403" s="76"/>
      <c r="AF403" s="76"/>
      <c r="AG403" s="76"/>
      <c r="AH403" s="49"/>
      <c r="AI403" s="49"/>
      <c r="AJ403" s="48"/>
      <c r="AK403" s="49"/>
    </row>
    <row r="404" spans="1:37" ht="15">
      <c r="A404" s="74"/>
      <c r="B404" s="74"/>
      <c r="C404" s="74"/>
      <c r="D404" s="89" t="str">
        <f t="shared" si="104"/>
        <v xml:space="preserve">, </v>
      </c>
      <c r="E404" s="89" t="str">
        <f t="shared" si="105"/>
        <v>, -</v>
      </c>
      <c r="F404" s="74"/>
      <c r="G404" s="74"/>
      <c r="H404" s="74"/>
      <c r="I404" s="75"/>
      <c r="J404" s="74"/>
      <c r="K404" s="74"/>
      <c r="L404" s="75"/>
      <c r="M404" s="74"/>
      <c r="N404" s="74"/>
      <c r="O404" s="75"/>
      <c r="P404" s="74"/>
      <c r="Q404" s="74"/>
      <c r="R404" s="74"/>
      <c r="S404" s="74"/>
      <c r="T404" s="74"/>
      <c r="U404" s="74"/>
      <c r="V404" s="74"/>
      <c r="W404" s="74"/>
      <c r="X404" s="74"/>
      <c r="Y404" s="76"/>
      <c r="Z404" s="76"/>
      <c r="AA404" s="76"/>
      <c r="AB404" s="76"/>
      <c r="AC404" s="76"/>
      <c r="AD404" s="76"/>
      <c r="AE404" s="76"/>
      <c r="AF404" s="76"/>
      <c r="AG404" s="76"/>
      <c r="AH404" s="49"/>
      <c r="AI404" s="49"/>
      <c r="AJ404" s="48"/>
      <c r="AK404" s="49"/>
    </row>
    <row r="405" spans="1:37" ht="15">
      <c r="A405" s="74"/>
      <c r="B405" s="74"/>
      <c r="C405" s="74"/>
      <c r="D405" s="89" t="str">
        <f t="shared" si="104"/>
        <v xml:space="preserve">, </v>
      </c>
      <c r="E405" s="89" t="str">
        <f t="shared" si="105"/>
        <v>, -</v>
      </c>
      <c r="F405" s="74"/>
      <c r="G405" s="74"/>
      <c r="H405" s="74"/>
      <c r="I405" s="75"/>
      <c r="J405" s="74"/>
      <c r="K405" s="74"/>
      <c r="L405" s="75"/>
      <c r="M405" s="74"/>
      <c r="N405" s="74"/>
      <c r="O405" s="75"/>
      <c r="P405" s="74"/>
      <c r="Q405" s="74"/>
      <c r="R405" s="74"/>
      <c r="S405" s="74"/>
      <c r="T405" s="74"/>
      <c r="U405" s="74"/>
      <c r="V405" s="74"/>
      <c r="W405" s="74"/>
      <c r="X405" s="74"/>
      <c r="Y405" s="76"/>
      <c r="Z405" s="76"/>
      <c r="AA405" s="76"/>
      <c r="AB405" s="76"/>
      <c r="AC405" s="76"/>
      <c r="AD405" s="76"/>
      <c r="AE405" s="76"/>
      <c r="AF405" s="76"/>
      <c r="AG405" s="76"/>
      <c r="AH405" s="49"/>
      <c r="AI405" s="49"/>
      <c r="AJ405" s="48"/>
      <c r="AK405" s="49"/>
    </row>
    <row r="406" spans="1:37" ht="15">
      <c r="A406" s="74"/>
      <c r="B406" s="74"/>
      <c r="C406" s="74"/>
      <c r="D406" s="89" t="str">
        <f t="shared" si="104"/>
        <v xml:space="preserve">, </v>
      </c>
      <c r="E406" s="89" t="str">
        <f t="shared" si="105"/>
        <v>, -</v>
      </c>
      <c r="F406" s="74"/>
      <c r="G406" s="74"/>
      <c r="H406" s="74"/>
      <c r="I406" s="75"/>
      <c r="J406" s="74"/>
      <c r="K406" s="74"/>
      <c r="L406" s="75"/>
      <c r="M406" s="74"/>
      <c r="N406" s="74"/>
      <c r="O406" s="75"/>
      <c r="P406" s="74"/>
      <c r="Q406" s="74"/>
      <c r="R406" s="74"/>
      <c r="S406" s="74"/>
      <c r="T406" s="74"/>
      <c r="U406" s="74"/>
      <c r="V406" s="74"/>
      <c r="W406" s="74"/>
      <c r="X406" s="74"/>
      <c r="Y406" s="76"/>
      <c r="Z406" s="76"/>
      <c r="AA406" s="76"/>
      <c r="AB406" s="76"/>
      <c r="AC406" s="76"/>
      <c r="AD406" s="76"/>
      <c r="AE406" s="76"/>
      <c r="AF406" s="76"/>
      <c r="AG406" s="76"/>
      <c r="AH406" s="49"/>
      <c r="AI406" s="49"/>
      <c r="AJ406" s="48"/>
      <c r="AK406" s="49"/>
    </row>
    <row r="407" spans="1:37" ht="15">
      <c r="A407" s="74"/>
      <c r="B407" s="74"/>
      <c r="C407" s="74"/>
      <c r="D407" s="89" t="str">
        <f t="shared" si="104"/>
        <v xml:space="preserve">, </v>
      </c>
      <c r="E407" s="89" t="str">
        <f t="shared" si="105"/>
        <v>, -</v>
      </c>
      <c r="F407" s="74"/>
      <c r="G407" s="74"/>
      <c r="H407" s="74"/>
      <c r="I407" s="75"/>
      <c r="J407" s="74"/>
      <c r="K407" s="74"/>
      <c r="L407" s="75"/>
      <c r="M407" s="74"/>
      <c r="N407" s="74"/>
      <c r="O407" s="75"/>
      <c r="P407" s="74"/>
      <c r="Q407" s="74"/>
      <c r="R407" s="74"/>
      <c r="S407" s="74"/>
      <c r="T407" s="74"/>
      <c r="U407" s="74"/>
      <c r="V407" s="74"/>
      <c r="W407" s="74"/>
      <c r="X407" s="74"/>
      <c r="Y407" s="76"/>
      <c r="Z407" s="76"/>
      <c r="AA407" s="76"/>
      <c r="AB407" s="76"/>
      <c r="AC407" s="76"/>
      <c r="AD407" s="76"/>
      <c r="AE407" s="76"/>
      <c r="AF407" s="76"/>
      <c r="AG407" s="76"/>
      <c r="AH407" s="49"/>
      <c r="AI407" s="49"/>
      <c r="AJ407" s="48"/>
      <c r="AK407" s="49"/>
    </row>
    <row r="408" spans="1:37" ht="15">
      <c r="A408" s="74"/>
      <c r="B408" s="74"/>
      <c r="C408" s="74"/>
      <c r="D408" s="89" t="str">
        <f t="shared" si="104"/>
        <v xml:space="preserve">, </v>
      </c>
      <c r="E408" s="89" t="str">
        <f t="shared" si="105"/>
        <v>, -</v>
      </c>
      <c r="F408" s="74"/>
      <c r="G408" s="74"/>
      <c r="H408" s="74"/>
      <c r="I408" s="75"/>
      <c r="J408" s="74"/>
      <c r="K408" s="74"/>
      <c r="L408" s="75"/>
      <c r="M408" s="74"/>
      <c r="N408" s="74"/>
      <c r="O408" s="75"/>
      <c r="P408" s="74"/>
      <c r="Q408" s="74"/>
      <c r="R408" s="74"/>
      <c r="S408" s="74"/>
      <c r="T408" s="74"/>
      <c r="U408" s="74"/>
      <c r="V408" s="74"/>
      <c r="W408" s="74"/>
      <c r="X408" s="74"/>
      <c r="Y408" s="76"/>
      <c r="Z408" s="76"/>
      <c r="AA408" s="76"/>
      <c r="AB408" s="76"/>
      <c r="AC408" s="76"/>
      <c r="AD408" s="76"/>
      <c r="AE408" s="76"/>
      <c r="AF408" s="76"/>
      <c r="AG408" s="76"/>
      <c r="AH408" s="49"/>
      <c r="AI408" s="49"/>
      <c r="AJ408" s="48"/>
      <c r="AK408" s="49"/>
    </row>
    <row r="409" spans="1:37" ht="15">
      <c r="A409" s="74"/>
      <c r="B409" s="74"/>
      <c r="C409" s="74"/>
      <c r="D409" s="89" t="str">
        <f t="shared" si="104"/>
        <v xml:space="preserve">, </v>
      </c>
      <c r="E409" s="89" t="str">
        <f t="shared" si="105"/>
        <v>, -</v>
      </c>
      <c r="F409" s="74"/>
      <c r="G409" s="74"/>
      <c r="H409" s="74"/>
      <c r="I409" s="75"/>
      <c r="J409" s="74"/>
      <c r="K409" s="74"/>
      <c r="L409" s="75"/>
      <c r="M409" s="74"/>
      <c r="N409" s="74"/>
      <c r="O409" s="75"/>
      <c r="P409" s="74"/>
      <c r="Q409" s="74"/>
      <c r="R409" s="74"/>
      <c r="S409" s="74"/>
      <c r="T409" s="74"/>
      <c r="U409" s="74"/>
      <c r="V409" s="74"/>
      <c r="W409" s="74"/>
      <c r="X409" s="74"/>
      <c r="Y409" s="76"/>
      <c r="Z409" s="76"/>
      <c r="AA409" s="76"/>
      <c r="AB409" s="76"/>
      <c r="AC409" s="76"/>
      <c r="AD409" s="76"/>
      <c r="AE409" s="76"/>
      <c r="AF409" s="76"/>
      <c r="AG409" s="76"/>
      <c r="AH409" s="49"/>
      <c r="AI409" s="49"/>
      <c r="AJ409" s="48"/>
      <c r="AK409" s="49"/>
    </row>
    <row r="410" spans="1:37" ht="15">
      <c r="A410" s="74"/>
      <c r="B410" s="74"/>
      <c r="C410" s="74"/>
      <c r="D410" s="89" t="str">
        <f t="shared" si="104"/>
        <v xml:space="preserve">, </v>
      </c>
      <c r="E410" s="89" t="str">
        <f t="shared" si="105"/>
        <v>, -</v>
      </c>
      <c r="F410" s="74"/>
      <c r="G410" s="74"/>
      <c r="H410" s="74"/>
      <c r="I410" s="75"/>
      <c r="J410" s="74"/>
      <c r="K410" s="74"/>
      <c r="L410" s="75"/>
      <c r="M410" s="74"/>
      <c r="N410" s="74"/>
      <c r="O410" s="75"/>
      <c r="P410" s="74"/>
      <c r="Q410" s="74"/>
      <c r="R410" s="74"/>
      <c r="S410" s="74"/>
      <c r="T410" s="74"/>
      <c r="U410" s="74"/>
      <c r="V410" s="74"/>
      <c r="W410" s="74"/>
      <c r="X410" s="74"/>
      <c r="Y410" s="76"/>
      <c r="Z410" s="76"/>
      <c r="AA410" s="76"/>
      <c r="AB410" s="76"/>
      <c r="AC410" s="76"/>
      <c r="AD410" s="76"/>
      <c r="AE410" s="76"/>
      <c r="AF410" s="76"/>
      <c r="AG410" s="76"/>
      <c r="AH410" s="49"/>
      <c r="AI410" s="49"/>
      <c r="AJ410" s="48"/>
      <c r="AK410" s="49"/>
    </row>
    <row r="411" spans="1:37" ht="15">
      <c r="A411" s="74"/>
      <c r="B411" s="74"/>
      <c r="C411" s="74"/>
      <c r="D411" s="89" t="str">
        <f t="shared" si="104"/>
        <v xml:space="preserve">, </v>
      </c>
      <c r="E411" s="89" t="str">
        <f t="shared" si="105"/>
        <v>, -</v>
      </c>
      <c r="F411" s="74"/>
      <c r="G411" s="74"/>
      <c r="H411" s="74"/>
      <c r="I411" s="75"/>
      <c r="J411" s="74"/>
      <c r="K411" s="74"/>
      <c r="L411" s="75"/>
      <c r="M411" s="74"/>
      <c r="N411" s="74"/>
      <c r="O411" s="75"/>
      <c r="P411" s="74"/>
      <c r="Q411" s="74"/>
      <c r="R411" s="74"/>
      <c r="S411" s="74"/>
      <c r="T411" s="74"/>
      <c r="U411" s="74"/>
      <c r="V411" s="74"/>
      <c r="W411" s="74"/>
      <c r="X411" s="74"/>
      <c r="Y411" s="76"/>
      <c r="Z411" s="76"/>
      <c r="AA411" s="76"/>
      <c r="AB411" s="76"/>
      <c r="AC411" s="76"/>
      <c r="AD411" s="76"/>
      <c r="AE411" s="76"/>
      <c r="AF411" s="76"/>
      <c r="AG411" s="76"/>
      <c r="AH411" s="49"/>
      <c r="AI411" s="49"/>
      <c r="AJ411" s="48"/>
      <c r="AK411" s="49"/>
    </row>
    <row r="412" spans="1:37" ht="15">
      <c r="A412" s="74"/>
      <c r="B412" s="74"/>
      <c r="C412" s="74"/>
      <c r="D412" s="89" t="str">
        <f t="shared" si="104"/>
        <v xml:space="preserve">, </v>
      </c>
      <c r="E412" s="89" t="str">
        <f t="shared" si="105"/>
        <v>, -</v>
      </c>
      <c r="F412" s="74"/>
      <c r="G412" s="74"/>
      <c r="H412" s="74"/>
      <c r="I412" s="75"/>
      <c r="J412" s="74"/>
      <c r="K412" s="74"/>
      <c r="L412" s="75"/>
      <c r="M412" s="74"/>
      <c r="N412" s="74"/>
      <c r="O412" s="75"/>
      <c r="P412" s="74"/>
      <c r="Q412" s="74"/>
      <c r="R412" s="74"/>
      <c r="S412" s="74"/>
      <c r="T412" s="74"/>
      <c r="U412" s="74"/>
      <c r="V412" s="74"/>
      <c r="W412" s="74"/>
      <c r="X412" s="74"/>
      <c r="Y412" s="76"/>
      <c r="Z412" s="76"/>
      <c r="AA412" s="76"/>
      <c r="AB412" s="76"/>
      <c r="AC412" s="76"/>
      <c r="AD412" s="76"/>
      <c r="AE412" s="76"/>
      <c r="AF412" s="76"/>
      <c r="AG412" s="76"/>
      <c r="AH412" s="49"/>
      <c r="AI412" s="49"/>
      <c r="AJ412" s="48"/>
      <c r="AK412" s="49"/>
    </row>
    <row r="413" spans="1:37" ht="15">
      <c r="A413" s="74"/>
      <c r="B413" s="74"/>
      <c r="C413" s="74"/>
      <c r="D413" s="89" t="str">
        <f t="shared" si="104"/>
        <v xml:space="preserve">, </v>
      </c>
      <c r="E413" s="89" t="str">
        <f t="shared" si="105"/>
        <v>, -</v>
      </c>
      <c r="F413" s="74"/>
      <c r="G413" s="74"/>
      <c r="H413" s="74"/>
      <c r="I413" s="75"/>
      <c r="J413" s="74"/>
      <c r="K413" s="74"/>
      <c r="L413" s="75"/>
      <c r="M413" s="74"/>
      <c r="N413" s="74"/>
      <c r="O413" s="75"/>
      <c r="P413" s="74"/>
      <c r="Q413" s="74"/>
      <c r="R413" s="74"/>
      <c r="S413" s="74"/>
      <c r="T413" s="74"/>
      <c r="U413" s="74"/>
      <c r="V413" s="74"/>
      <c r="W413" s="74"/>
      <c r="X413" s="74"/>
      <c r="Y413" s="76"/>
      <c r="Z413" s="76"/>
      <c r="AA413" s="76"/>
      <c r="AB413" s="76"/>
      <c r="AC413" s="76"/>
      <c r="AD413" s="76"/>
      <c r="AE413" s="76"/>
      <c r="AF413" s="76"/>
      <c r="AG413" s="76"/>
      <c r="AH413" s="49"/>
      <c r="AI413" s="49"/>
      <c r="AJ413" s="48"/>
      <c r="AK413" s="49"/>
    </row>
    <row r="414" spans="1:37" ht="15">
      <c r="A414" s="74"/>
      <c r="B414" s="74"/>
      <c r="C414" s="74"/>
      <c r="D414" s="89" t="str">
        <f t="shared" si="104"/>
        <v xml:space="preserve">, </v>
      </c>
      <c r="E414" s="89" t="str">
        <f t="shared" si="105"/>
        <v>, -</v>
      </c>
      <c r="F414" s="74"/>
      <c r="G414" s="74"/>
      <c r="H414" s="74"/>
      <c r="I414" s="75"/>
      <c r="J414" s="74"/>
      <c r="K414" s="74"/>
      <c r="L414" s="75"/>
      <c r="M414" s="74"/>
      <c r="N414" s="74"/>
      <c r="O414" s="75"/>
      <c r="P414" s="74"/>
      <c r="Q414" s="74"/>
      <c r="R414" s="74"/>
      <c r="S414" s="74"/>
      <c r="T414" s="74"/>
      <c r="U414" s="74"/>
      <c r="V414" s="74"/>
      <c r="W414" s="74"/>
      <c r="X414" s="74"/>
      <c r="Y414" s="76"/>
      <c r="Z414" s="76"/>
      <c r="AA414" s="76"/>
      <c r="AB414" s="76"/>
      <c r="AC414" s="76"/>
      <c r="AD414" s="76"/>
      <c r="AE414" s="76"/>
      <c r="AF414" s="76"/>
      <c r="AG414" s="76"/>
      <c r="AH414" s="49"/>
      <c r="AI414" s="49"/>
      <c r="AJ414" s="48"/>
      <c r="AK414" s="49"/>
    </row>
    <row r="415" spans="1:37" ht="15">
      <c r="A415" s="74"/>
      <c r="B415" s="74"/>
      <c r="C415" s="74"/>
      <c r="D415" s="89" t="str">
        <f t="shared" si="104"/>
        <v xml:space="preserve">, </v>
      </c>
      <c r="E415" s="89" t="str">
        <f t="shared" si="105"/>
        <v>, -</v>
      </c>
      <c r="F415" s="74"/>
      <c r="G415" s="74"/>
      <c r="H415" s="74"/>
      <c r="I415" s="75"/>
      <c r="J415" s="74"/>
      <c r="K415" s="74"/>
      <c r="L415" s="75"/>
      <c r="M415" s="74"/>
      <c r="N415" s="74"/>
      <c r="O415" s="75"/>
      <c r="P415" s="74"/>
      <c r="Q415" s="74"/>
      <c r="R415" s="74"/>
      <c r="S415" s="74"/>
      <c r="T415" s="74"/>
      <c r="U415" s="74"/>
      <c r="V415" s="74"/>
      <c r="W415" s="74"/>
      <c r="X415" s="74"/>
      <c r="Y415" s="76"/>
      <c r="Z415" s="76"/>
      <c r="AA415" s="76"/>
      <c r="AB415" s="76"/>
      <c r="AC415" s="76"/>
      <c r="AD415" s="76"/>
      <c r="AE415" s="76"/>
      <c r="AF415" s="76"/>
      <c r="AG415" s="76"/>
      <c r="AH415" s="49"/>
      <c r="AI415" s="49"/>
      <c r="AJ415" s="48"/>
      <c r="AK415" s="49"/>
    </row>
    <row r="416" spans="1:37" ht="15">
      <c r="A416" s="74"/>
      <c r="B416" s="74"/>
      <c r="C416" s="74"/>
      <c r="D416" s="89" t="str">
        <f t="shared" si="104"/>
        <v xml:space="preserve">, </v>
      </c>
      <c r="E416" s="89" t="str">
        <f t="shared" si="105"/>
        <v>, -</v>
      </c>
      <c r="F416" s="74"/>
      <c r="G416" s="74"/>
      <c r="H416" s="74"/>
      <c r="I416" s="75"/>
      <c r="J416" s="74"/>
      <c r="K416" s="74"/>
      <c r="L416" s="75"/>
      <c r="M416" s="74"/>
      <c r="N416" s="74"/>
      <c r="O416" s="75"/>
      <c r="P416" s="74"/>
      <c r="Q416" s="74"/>
      <c r="R416" s="74"/>
      <c r="S416" s="74"/>
      <c r="T416" s="74"/>
      <c r="U416" s="74"/>
      <c r="V416" s="74"/>
      <c r="W416" s="74"/>
      <c r="X416" s="74"/>
      <c r="Y416" s="76"/>
      <c r="Z416" s="76"/>
      <c r="AA416" s="76"/>
      <c r="AB416" s="76"/>
      <c r="AC416" s="76"/>
      <c r="AD416" s="76"/>
      <c r="AE416" s="76"/>
      <c r="AF416" s="76"/>
      <c r="AG416" s="76"/>
      <c r="AH416" s="49"/>
      <c r="AI416" s="49"/>
      <c r="AJ416" s="48"/>
      <c r="AK416" s="49"/>
    </row>
    <row r="417" spans="1:37" ht="15">
      <c r="A417" s="74"/>
      <c r="B417" s="74"/>
      <c r="C417" s="74"/>
      <c r="D417" s="89" t="str">
        <f t="shared" si="104"/>
        <v xml:space="preserve">, </v>
      </c>
      <c r="E417" s="89" t="str">
        <f t="shared" si="105"/>
        <v>, -</v>
      </c>
      <c r="F417" s="74"/>
      <c r="G417" s="74"/>
      <c r="H417" s="74"/>
      <c r="I417" s="75"/>
      <c r="J417" s="74"/>
      <c r="K417" s="74"/>
      <c r="L417" s="75"/>
      <c r="M417" s="74"/>
      <c r="N417" s="74"/>
      <c r="O417" s="75"/>
      <c r="P417" s="74"/>
      <c r="Q417" s="74"/>
      <c r="R417" s="74"/>
      <c r="S417" s="74"/>
      <c r="T417" s="74"/>
      <c r="U417" s="74"/>
      <c r="V417" s="74"/>
      <c r="W417" s="74"/>
      <c r="X417" s="74"/>
      <c r="Y417" s="76"/>
      <c r="Z417" s="76"/>
      <c r="AA417" s="76"/>
      <c r="AB417" s="76"/>
      <c r="AC417" s="76"/>
      <c r="AD417" s="76"/>
      <c r="AE417" s="76"/>
      <c r="AF417" s="76"/>
      <c r="AG417" s="76"/>
      <c r="AH417" s="49"/>
      <c r="AI417" s="49"/>
      <c r="AJ417" s="48"/>
      <c r="AK417" s="49"/>
    </row>
    <row r="418" spans="1:37" ht="15">
      <c r="A418" s="74"/>
      <c r="B418" s="74"/>
      <c r="C418" s="74"/>
      <c r="D418" s="89" t="str">
        <f t="shared" si="104"/>
        <v xml:space="preserve">, </v>
      </c>
      <c r="E418" s="89" t="str">
        <f t="shared" si="105"/>
        <v>, -</v>
      </c>
      <c r="F418" s="74"/>
      <c r="G418" s="74"/>
      <c r="H418" s="74"/>
      <c r="I418" s="75"/>
      <c r="J418" s="74"/>
      <c r="K418" s="74"/>
      <c r="L418" s="75"/>
      <c r="M418" s="74"/>
      <c r="N418" s="74"/>
      <c r="O418" s="75"/>
      <c r="P418" s="74"/>
      <c r="Q418" s="74"/>
      <c r="R418" s="74"/>
      <c r="S418" s="74"/>
      <c r="T418" s="74"/>
      <c r="U418" s="74"/>
      <c r="V418" s="74"/>
      <c r="W418" s="74"/>
      <c r="X418" s="74"/>
      <c r="Y418" s="76"/>
      <c r="Z418" s="76"/>
      <c r="AA418" s="76"/>
      <c r="AB418" s="76"/>
      <c r="AC418" s="76"/>
      <c r="AD418" s="76"/>
      <c r="AE418" s="76"/>
      <c r="AF418" s="76"/>
      <c r="AG418" s="76"/>
      <c r="AH418" s="49"/>
      <c r="AI418" s="49"/>
      <c r="AJ418" s="48"/>
      <c r="AK418" s="49"/>
    </row>
    <row r="419" spans="1:37" ht="15">
      <c r="A419" s="74"/>
      <c r="B419" s="74"/>
      <c r="C419" s="74"/>
      <c r="D419" s="89" t="str">
        <f t="shared" si="104"/>
        <v xml:space="preserve">, </v>
      </c>
      <c r="E419" s="89" t="str">
        <f t="shared" si="105"/>
        <v>, -</v>
      </c>
      <c r="F419" s="74"/>
      <c r="G419" s="74"/>
      <c r="H419" s="74"/>
      <c r="I419" s="75"/>
      <c r="J419" s="74"/>
      <c r="K419" s="74"/>
      <c r="L419" s="75"/>
      <c r="M419" s="74"/>
      <c r="N419" s="74"/>
      <c r="O419" s="75"/>
      <c r="P419" s="74"/>
      <c r="Q419" s="74"/>
      <c r="R419" s="74"/>
      <c r="S419" s="74"/>
      <c r="T419" s="74"/>
      <c r="U419" s="74"/>
      <c r="V419" s="74"/>
      <c r="W419" s="74"/>
      <c r="X419" s="74"/>
      <c r="Y419" s="76"/>
      <c r="Z419" s="76"/>
      <c r="AA419" s="76"/>
      <c r="AB419" s="76"/>
      <c r="AC419" s="76"/>
      <c r="AD419" s="76"/>
      <c r="AE419" s="76"/>
      <c r="AF419" s="76"/>
      <c r="AG419" s="76"/>
      <c r="AH419" s="49"/>
      <c r="AI419" s="49"/>
      <c r="AJ419" s="48"/>
      <c r="AK419" s="49"/>
    </row>
    <row r="420" spans="1:37" ht="15">
      <c r="A420" s="74"/>
      <c r="B420" s="74"/>
      <c r="C420" s="74"/>
      <c r="D420" s="89" t="str">
        <f t="shared" si="104"/>
        <v xml:space="preserve">, </v>
      </c>
      <c r="E420" s="89" t="str">
        <f t="shared" si="105"/>
        <v>, -</v>
      </c>
      <c r="F420" s="74"/>
      <c r="G420" s="74"/>
      <c r="H420" s="74"/>
      <c r="I420" s="75"/>
      <c r="J420" s="74"/>
      <c r="K420" s="74"/>
      <c r="L420" s="75"/>
      <c r="M420" s="74"/>
      <c r="N420" s="74"/>
      <c r="O420" s="75"/>
      <c r="P420" s="74"/>
      <c r="Q420" s="74"/>
      <c r="R420" s="74"/>
      <c r="S420" s="74"/>
      <c r="T420" s="74"/>
      <c r="U420" s="74"/>
      <c r="V420" s="74"/>
      <c r="W420" s="74"/>
      <c r="X420" s="74"/>
      <c r="Y420" s="76"/>
      <c r="Z420" s="76"/>
      <c r="AA420" s="76"/>
      <c r="AB420" s="76"/>
      <c r="AC420" s="76"/>
      <c r="AD420" s="76"/>
      <c r="AE420" s="76"/>
      <c r="AF420" s="76"/>
      <c r="AG420" s="76"/>
      <c r="AH420" s="49"/>
      <c r="AI420" s="49"/>
      <c r="AJ420" s="48"/>
      <c r="AK420" s="49"/>
    </row>
    <row r="421" spans="1:37" ht="15">
      <c r="A421" s="74"/>
      <c r="B421" s="74"/>
      <c r="C421" s="74"/>
      <c r="D421" s="89" t="str">
        <f t="shared" si="104"/>
        <v xml:space="preserve">, </v>
      </c>
      <c r="E421" s="89" t="str">
        <f t="shared" si="105"/>
        <v>, -</v>
      </c>
      <c r="F421" s="74"/>
      <c r="G421" s="74"/>
      <c r="H421" s="74"/>
      <c r="I421" s="75"/>
      <c r="J421" s="74"/>
      <c r="K421" s="74"/>
      <c r="L421" s="75"/>
      <c r="M421" s="74"/>
      <c r="N421" s="74"/>
      <c r="O421" s="75"/>
      <c r="P421" s="74"/>
      <c r="Q421" s="74"/>
      <c r="R421" s="74"/>
      <c r="S421" s="74"/>
      <c r="T421" s="74"/>
      <c r="U421" s="74"/>
      <c r="V421" s="74"/>
      <c r="W421" s="74"/>
      <c r="X421" s="74"/>
      <c r="Y421" s="76"/>
      <c r="Z421" s="76"/>
      <c r="AA421" s="76"/>
      <c r="AB421" s="76"/>
      <c r="AC421" s="76"/>
      <c r="AD421" s="76"/>
      <c r="AE421" s="76"/>
      <c r="AF421" s="76"/>
      <c r="AG421" s="76"/>
      <c r="AH421" s="49"/>
      <c r="AI421" s="49"/>
      <c r="AJ421" s="48"/>
      <c r="AK421" s="49"/>
    </row>
    <row r="422" spans="1:37" ht="15">
      <c r="A422" s="74"/>
      <c r="B422" s="74"/>
      <c r="C422" s="74"/>
      <c r="D422" s="89" t="str">
        <f t="shared" si="104"/>
        <v xml:space="preserve">, </v>
      </c>
      <c r="E422" s="89" t="str">
        <f t="shared" si="105"/>
        <v>, -</v>
      </c>
      <c r="F422" s="74"/>
      <c r="G422" s="74"/>
      <c r="H422" s="74"/>
      <c r="I422" s="75"/>
      <c r="J422" s="74"/>
      <c r="K422" s="74"/>
      <c r="L422" s="75"/>
      <c r="M422" s="74"/>
      <c r="N422" s="74"/>
      <c r="O422" s="75"/>
      <c r="P422" s="74"/>
      <c r="Q422" s="74"/>
      <c r="R422" s="74"/>
      <c r="S422" s="74"/>
      <c r="T422" s="74"/>
      <c r="U422" s="74"/>
      <c r="V422" s="74"/>
      <c r="W422" s="74"/>
      <c r="X422" s="74"/>
      <c r="Y422" s="76"/>
      <c r="Z422" s="76"/>
      <c r="AA422" s="76"/>
      <c r="AB422" s="76"/>
      <c r="AC422" s="76"/>
      <c r="AD422" s="76"/>
      <c r="AE422" s="76"/>
      <c r="AF422" s="76"/>
      <c r="AG422" s="76"/>
      <c r="AH422" s="49"/>
      <c r="AI422" s="49"/>
      <c r="AJ422" s="48"/>
      <c r="AK422" s="49"/>
    </row>
    <row r="423" spans="1:37" ht="15">
      <c r="A423" s="74"/>
      <c r="B423" s="74"/>
      <c r="C423" s="74"/>
      <c r="D423" s="89" t="str">
        <f t="shared" si="104"/>
        <v xml:space="preserve">, </v>
      </c>
      <c r="E423" s="89" t="str">
        <f t="shared" si="105"/>
        <v>, -</v>
      </c>
      <c r="F423" s="74"/>
      <c r="G423" s="74"/>
      <c r="H423" s="74"/>
      <c r="I423" s="75"/>
      <c r="J423" s="74"/>
      <c r="K423" s="74"/>
      <c r="L423" s="75"/>
      <c r="M423" s="74"/>
      <c r="N423" s="74"/>
      <c r="O423" s="75"/>
      <c r="P423" s="74"/>
      <c r="Q423" s="74"/>
      <c r="R423" s="74"/>
      <c r="S423" s="74"/>
      <c r="T423" s="74"/>
      <c r="U423" s="74"/>
      <c r="V423" s="74"/>
      <c r="W423" s="74"/>
      <c r="X423" s="74"/>
      <c r="Y423" s="76"/>
      <c r="Z423" s="76"/>
      <c r="AA423" s="76"/>
      <c r="AB423" s="76"/>
      <c r="AC423" s="76"/>
      <c r="AD423" s="76"/>
      <c r="AE423" s="76"/>
      <c r="AF423" s="76"/>
      <c r="AG423" s="76"/>
      <c r="AH423" s="49"/>
      <c r="AI423" s="49"/>
      <c r="AJ423" s="48"/>
      <c r="AK423" s="49"/>
    </row>
    <row r="424" spans="1:37" ht="15">
      <c r="A424" s="74"/>
      <c r="B424" s="74"/>
      <c r="C424" s="74"/>
      <c r="D424" s="89" t="str">
        <f t="shared" si="104"/>
        <v xml:space="preserve">, </v>
      </c>
      <c r="E424" s="89" t="str">
        <f t="shared" si="105"/>
        <v>, -</v>
      </c>
      <c r="F424" s="74"/>
      <c r="G424" s="74"/>
      <c r="H424" s="74"/>
      <c r="I424" s="75"/>
      <c r="J424" s="74"/>
      <c r="K424" s="74"/>
      <c r="L424" s="75"/>
      <c r="M424" s="74"/>
      <c r="N424" s="74"/>
      <c r="O424" s="75"/>
      <c r="P424" s="74"/>
      <c r="Q424" s="74"/>
      <c r="R424" s="74"/>
      <c r="S424" s="74"/>
      <c r="T424" s="74"/>
      <c r="U424" s="74"/>
      <c r="V424" s="74"/>
      <c r="W424" s="74"/>
      <c r="X424" s="74"/>
      <c r="Y424" s="76"/>
      <c r="Z424" s="76"/>
      <c r="AA424" s="76"/>
      <c r="AB424" s="76"/>
      <c r="AC424" s="76"/>
      <c r="AD424" s="76"/>
      <c r="AE424" s="76"/>
      <c r="AF424" s="76"/>
      <c r="AG424" s="76"/>
      <c r="AH424" s="49"/>
      <c r="AI424" s="49"/>
      <c r="AJ424" s="48"/>
      <c r="AK424" s="49"/>
    </row>
    <row r="425" spans="1:37" ht="15">
      <c r="A425" s="74"/>
      <c r="B425" s="74"/>
      <c r="C425" s="74"/>
      <c r="D425" s="89" t="str">
        <f t="shared" si="104"/>
        <v xml:space="preserve">, </v>
      </c>
      <c r="E425" s="89" t="str">
        <f t="shared" si="105"/>
        <v>, -</v>
      </c>
      <c r="F425" s="74"/>
      <c r="G425" s="74"/>
      <c r="H425" s="74"/>
      <c r="I425" s="75"/>
      <c r="J425" s="74"/>
      <c r="K425" s="74"/>
      <c r="L425" s="75"/>
      <c r="M425" s="74"/>
      <c r="N425" s="74"/>
      <c r="O425" s="75"/>
      <c r="P425" s="74"/>
      <c r="Q425" s="74"/>
      <c r="R425" s="74"/>
      <c r="S425" s="74"/>
      <c r="T425" s="74"/>
      <c r="U425" s="74"/>
      <c r="V425" s="74"/>
      <c r="W425" s="74"/>
      <c r="X425" s="74"/>
      <c r="Y425" s="76"/>
      <c r="Z425" s="76"/>
      <c r="AA425" s="76"/>
      <c r="AB425" s="76"/>
      <c r="AC425" s="76"/>
      <c r="AD425" s="76"/>
      <c r="AE425" s="76"/>
      <c r="AF425" s="76"/>
      <c r="AG425" s="76"/>
      <c r="AH425" s="49"/>
      <c r="AI425" s="49"/>
      <c r="AJ425" s="48"/>
      <c r="AK425" s="49"/>
    </row>
    <row r="426" spans="1:37" ht="15">
      <c r="A426" s="74"/>
      <c r="B426" s="74"/>
      <c r="C426" s="74"/>
      <c r="D426" s="89" t="str">
        <f t="shared" si="104"/>
        <v xml:space="preserve">, </v>
      </c>
      <c r="E426" s="89" t="str">
        <f t="shared" si="105"/>
        <v>, -</v>
      </c>
      <c r="F426" s="74"/>
      <c r="G426" s="74"/>
      <c r="H426" s="74"/>
      <c r="I426" s="75"/>
      <c r="J426" s="74"/>
      <c r="K426" s="74"/>
      <c r="L426" s="75"/>
      <c r="M426" s="74"/>
      <c r="N426" s="74"/>
      <c r="O426" s="75"/>
      <c r="P426" s="74"/>
      <c r="Q426" s="74"/>
      <c r="R426" s="74"/>
      <c r="S426" s="74"/>
      <c r="T426" s="74"/>
      <c r="U426" s="74"/>
      <c r="V426" s="74"/>
      <c r="W426" s="74"/>
      <c r="X426" s="74"/>
      <c r="Y426" s="76"/>
      <c r="Z426" s="76"/>
      <c r="AA426" s="76"/>
      <c r="AB426" s="76"/>
      <c r="AC426" s="76"/>
      <c r="AD426" s="76"/>
      <c r="AE426" s="76"/>
      <c r="AF426" s="76"/>
      <c r="AG426" s="76"/>
      <c r="AH426" s="49"/>
      <c r="AI426" s="49"/>
      <c r="AJ426" s="48"/>
      <c r="AK426" s="49"/>
    </row>
    <row r="427" spans="1:37" ht="15">
      <c r="A427" s="74"/>
      <c r="B427" s="74"/>
      <c r="C427" s="74"/>
      <c r="D427" s="89" t="str">
        <f t="shared" si="104"/>
        <v xml:space="preserve">, </v>
      </c>
      <c r="E427" s="89" t="str">
        <f t="shared" si="105"/>
        <v>, -</v>
      </c>
      <c r="F427" s="74"/>
      <c r="G427" s="74"/>
      <c r="H427" s="74"/>
      <c r="I427" s="75"/>
      <c r="J427" s="74"/>
      <c r="K427" s="74"/>
      <c r="L427" s="75"/>
      <c r="M427" s="74"/>
      <c r="N427" s="74"/>
      <c r="O427" s="75"/>
      <c r="P427" s="74"/>
      <c r="Q427" s="74"/>
      <c r="R427" s="74"/>
      <c r="S427" s="74"/>
      <c r="T427" s="74"/>
      <c r="U427" s="74"/>
      <c r="V427" s="74"/>
      <c r="W427" s="74"/>
      <c r="X427" s="74"/>
      <c r="Y427" s="76"/>
      <c r="Z427" s="76"/>
      <c r="AA427" s="76"/>
      <c r="AB427" s="76"/>
      <c r="AC427" s="76"/>
      <c r="AD427" s="76"/>
      <c r="AE427" s="76"/>
      <c r="AF427" s="76"/>
      <c r="AG427" s="76"/>
      <c r="AH427" s="49"/>
      <c r="AI427" s="49"/>
      <c r="AJ427" s="48"/>
      <c r="AK427" s="49"/>
    </row>
    <row r="428" spans="1:37" ht="15">
      <c r="A428" s="74"/>
      <c r="B428" s="74"/>
      <c r="C428" s="74"/>
      <c r="D428" s="89" t="str">
        <f t="shared" si="104"/>
        <v xml:space="preserve">, </v>
      </c>
      <c r="E428" s="89" t="str">
        <f t="shared" si="105"/>
        <v>, -</v>
      </c>
      <c r="F428" s="74"/>
      <c r="G428" s="74"/>
      <c r="H428" s="74"/>
      <c r="I428" s="75"/>
      <c r="J428" s="74"/>
      <c r="K428" s="74"/>
      <c r="L428" s="75"/>
      <c r="M428" s="74"/>
      <c r="N428" s="74"/>
      <c r="O428" s="75"/>
      <c r="P428" s="74"/>
      <c r="Q428" s="74"/>
      <c r="R428" s="74"/>
      <c r="S428" s="74"/>
      <c r="T428" s="74"/>
      <c r="U428" s="74"/>
      <c r="V428" s="74"/>
      <c r="W428" s="74"/>
      <c r="X428" s="74"/>
      <c r="Y428" s="76"/>
      <c r="Z428" s="76"/>
      <c r="AA428" s="76"/>
      <c r="AB428" s="76"/>
      <c r="AC428" s="76"/>
      <c r="AD428" s="76"/>
      <c r="AE428" s="76"/>
      <c r="AF428" s="76"/>
      <c r="AG428" s="76"/>
      <c r="AH428" s="49"/>
      <c r="AI428" s="49"/>
      <c r="AJ428" s="48"/>
      <c r="AK428" s="49"/>
    </row>
    <row r="429" spans="1:37" ht="15">
      <c r="A429" s="74"/>
      <c r="B429" s="74"/>
      <c r="C429" s="74"/>
      <c r="D429" s="89" t="str">
        <f t="shared" si="104"/>
        <v xml:space="preserve">, </v>
      </c>
      <c r="E429" s="89" t="str">
        <f t="shared" si="105"/>
        <v>, -</v>
      </c>
      <c r="F429" s="74"/>
      <c r="G429" s="74"/>
      <c r="H429" s="74"/>
      <c r="I429" s="75"/>
      <c r="J429" s="74"/>
      <c r="K429" s="74"/>
      <c r="L429" s="75"/>
      <c r="M429" s="74"/>
      <c r="N429" s="74"/>
      <c r="O429" s="75"/>
      <c r="P429" s="74"/>
      <c r="Q429" s="74"/>
      <c r="R429" s="74"/>
      <c r="S429" s="74"/>
      <c r="T429" s="74"/>
      <c r="U429" s="74"/>
      <c r="V429" s="74"/>
      <c r="W429" s="74"/>
      <c r="X429" s="74"/>
      <c r="Y429" s="76"/>
      <c r="Z429" s="76"/>
      <c r="AA429" s="76"/>
      <c r="AB429" s="76"/>
      <c r="AC429" s="76"/>
      <c r="AD429" s="76"/>
      <c r="AE429" s="76"/>
      <c r="AF429" s="76"/>
      <c r="AG429" s="76"/>
      <c r="AH429" s="49"/>
      <c r="AI429" s="49"/>
      <c r="AJ429" s="48"/>
      <c r="AK429" s="49"/>
    </row>
    <row r="430" spans="1:37" ht="15">
      <c r="A430" s="74"/>
      <c r="B430" s="74"/>
      <c r="C430" s="74"/>
      <c r="D430" s="89" t="str">
        <f t="shared" si="104"/>
        <v xml:space="preserve">, </v>
      </c>
      <c r="E430" s="89" t="str">
        <f t="shared" si="105"/>
        <v>, -</v>
      </c>
      <c r="F430" s="74"/>
      <c r="G430" s="74"/>
      <c r="H430" s="74"/>
      <c r="I430" s="75"/>
      <c r="J430" s="74"/>
      <c r="K430" s="74"/>
      <c r="L430" s="75"/>
      <c r="M430" s="74"/>
      <c r="N430" s="74"/>
      <c r="O430" s="75"/>
      <c r="P430" s="74"/>
      <c r="Q430" s="74"/>
      <c r="R430" s="74"/>
      <c r="S430" s="74"/>
      <c r="T430" s="74"/>
      <c r="U430" s="74"/>
      <c r="V430" s="74"/>
      <c r="W430" s="74"/>
      <c r="X430" s="74"/>
      <c r="Y430" s="76"/>
      <c r="Z430" s="76"/>
      <c r="AA430" s="76"/>
      <c r="AB430" s="76"/>
      <c r="AC430" s="76"/>
      <c r="AD430" s="76"/>
      <c r="AE430" s="76"/>
      <c r="AF430" s="76"/>
      <c r="AG430" s="76"/>
      <c r="AH430" s="49"/>
      <c r="AI430" s="49"/>
      <c r="AJ430" s="48"/>
      <c r="AK430" s="49"/>
    </row>
    <row r="431" spans="1:37" ht="15">
      <c r="A431" s="74"/>
      <c r="B431" s="74"/>
      <c r="C431" s="74"/>
      <c r="D431" s="89" t="str">
        <f t="shared" si="104"/>
        <v xml:space="preserve">, </v>
      </c>
      <c r="E431" s="89" t="str">
        <f t="shared" si="105"/>
        <v>, -</v>
      </c>
      <c r="F431" s="74"/>
      <c r="G431" s="74"/>
      <c r="H431" s="74"/>
      <c r="I431" s="75"/>
      <c r="J431" s="74"/>
      <c r="K431" s="74"/>
      <c r="L431" s="75"/>
      <c r="M431" s="74"/>
      <c r="N431" s="74"/>
      <c r="O431" s="75"/>
      <c r="P431" s="74"/>
      <c r="Q431" s="74"/>
      <c r="R431" s="74"/>
      <c r="S431" s="74"/>
      <c r="T431" s="74"/>
      <c r="U431" s="74"/>
      <c r="V431" s="74"/>
      <c r="W431" s="74"/>
      <c r="X431" s="74"/>
      <c r="Y431" s="76"/>
      <c r="Z431" s="76"/>
      <c r="AA431" s="76"/>
      <c r="AB431" s="76"/>
      <c r="AC431" s="76"/>
      <c r="AD431" s="76"/>
      <c r="AE431" s="76"/>
      <c r="AF431" s="76"/>
      <c r="AG431" s="76"/>
      <c r="AH431" s="49"/>
      <c r="AI431" s="49"/>
      <c r="AJ431" s="48"/>
      <c r="AK431" s="49"/>
    </row>
    <row r="432" spans="1:37" ht="15">
      <c r="A432" s="74"/>
      <c r="B432" s="74"/>
      <c r="C432" s="74"/>
      <c r="D432" s="89" t="str">
        <f t="shared" si="104"/>
        <v xml:space="preserve">, </v>
      </c>
      <c r="E432" s="89" t="str">
        <f t="shared" si="105"/>
        <v>, -</v>
      </c>
      <c r="F432" s="74"/>
      <c r="G432" s="74"/>
      <c r="H432" s="74"/>
      <c r="I432" s="75"/>
      <c r="J432" s="74"/>
      <c r="K432" s="74"/>
      <c r="L432" s="75"/>
      <c r="M432" s="74"/>
      <c r="N432" s="74"/>
      <c r="O432" s="75"/>
      <c r="P432" s="74"/>
      <c r="Q432" s="74"/>
      <c r="R432" s="74"/>
      <c r="S432" s="74"/>
      <c r="T432" s="74"/>
      <c r="U432" s="74"/>
      <c r="V432" s="74"/>
      <c r="W432" s="74"/>
      <c r="X432" s="74"/>
      <c r="Y432" s="76"/>
      <c r="Z432" s="76"/>
      <c r="AA432" s="76"/>
      <c r="AB432" s="76"/>
      <c r="AC432" s="76"/>
      <c r="AD432" s="76"/>
      <c r="AE432" s="76"/>
      <c r="AF432" s="76"/>
      <c r="AG432" s="76"/>
      <c r="AH432" s="49"/>
      <c r="AI432" s="49"/>
      <c r="AJ432" s="48"/>
      <c r="AK432" s="49"/>
    </row>
    <row r="433" spans="1:37" ht="15">
      <c r="A433" s="74"/>
      <c r="B433" s="74"/>
      <c r="C433" s="74"/>
      <c r="D433" s="89" t="str">
        <f t="shared" si="104"/>
        <v xml:space="preserve">, </v>
      </c>
      <c r="E433" s="89" t="str">
        <f t="shared" si="105"/>
        <v>, -</v>
      </c>
      <c r="F433" s="74"/>
      <c r="G433" s="74"/>
      <c r="H433" s="74"/>
      <c r="I433" s="75"/>
      <c r="J433" s="74"/>
      <c r="K433" s="74"/>
      <c r="L433" s="75"/>
      <c r="M433" s="74"/>
      <c r="N433" s="74"/>
      <c r="O433" s="75"/>
      <c r="P433" s="74"/>
      <c r="Q433" s="74"/>
      <c r="R433" s="74"/>
      <c r="S433" s="74"/>
      <c r="T433" s="74"/>
      <c r="U433" s="74"/>
      <c r="V433" s="74"/>
      <c r="W433" s="74"/>
      <c r="X433" s="74"/>
      <c r="Y433" s="76"/>
      <c r="Z433" s="76"/>
      <c r="AA433" s="76"/>
      <c r="AB433" s="76"/>
      <c r="AC433" s="76"/>
      <c r="AD433" s="76"/>
      <c r="AE433" s="76"/>
      <c r="AF433" s="76"/>
      <c r="AG433" s="76"/>
      <c r="AH433" s="49"/>
      <c r="AI433" s="49"/>
      <c r="AJ433" s="48"/>
      <c r="AK433" s="49"/>
    </row>
    <row r="434" spans="1:37" ht="15">
      <c r="A434" s="74"/>
      <c r="B434" s="74"/>
      <c r="C434" s="74"/>
      <c r="D434" s="89" t="str">
        <f t="shared" si="104"/>
        <v xml:space="preserve">, </v>
      </c>
      <c r="E434" s="89" t="str">
        <f t="shared" si="105"/>
        <v>, -</v>
      </c>
      <c r="F434" s="74"/>
      <c r="G434" s="74"/>
      <c r="H434" s="74"/>
      <c r="I434" s="75"/>
      <c r="J434" s="74"/>
      <c r="K434" s="74"/>
      <c r="L434" s="75"/>
      <c r="M434" s="74"/>
      <c r="N434" s="74"/>
      <c r="O434" s="75"/>
      <c r="P434" s="74"/>
      <c r="Q434" s="74"/>
      <c r="R434" s="74"/>
      <c r="S434" s="74"/>
      <c r="T434" s="74"/>
      <c r="U434" s="74"/>
      <c r="V434" s="74"/>
      <c r="W434" s="74"/>
      <c r="X434" s="74"/>
      <c r="Y434" s="76"/>
      <c r="Z434" s="76"/>
      <c r="AA434" s="76"/>
      <c r="AB434" s="76"/>
      <c r="AC434" s="76"/>
      <c r="AD434" s="76"/>
      <c r="AE434" s="76"/>
      <c r="AF434" s="76"/>
      <c r="AG434" s="76"/>
      <c r="AH434" s="49"/>
      <c r="AI434" s="49"/>
      <c r="AJ434" s="48"/>
      <c r="AK434" s="49"/>
    </row>
    <row r="435" spans="1:37" ht="15">
      <c r="A435" s="74"/>
      <c r="B435" s="74"/>
      <c r="C435" s="74"/>
      <c r="D435" s="89" t="str">
        <f t="shared" si="104"/>
        <v xml:space="preserve">, </v>
      </c>
      <c r="E435" s="89" t="str">
        <f t="shared" si="105"/>
        <v>, -</v>
      </c>
      <c r="F435" s="74"/>
      <c r="G435" s="74"/>
      <c r="H435" s="74"/>
      <c r="I435" s="75"/>
      <c r="J435" s="74"/>
      <c r="K435" s="74"/>
      <c r="L435" s="75"/>
      <c r="M435" s="74"/>
      <c r="N435" s="74"/>
      <c r="O435" s="75"/>
      <c r="P435" s="74"/>
      <c r="Q435" s="74"/>
      <c r="R435" s="74"/>
      <c r="S435" s="74"/>
      <c r="T435" s="74"/>
      <c r="U435" s="74"/>
      <c r="V435" s="74"/>
      <c r="W435" s="74"/>
      <c r="X435" s="74"/>
      <c r="Y435" s="76"/>
      <c r="Z435" s="76"/>
      <c r="AA435" s="76"/>
      <c r="AB435" s="76"/>
      <c r="AC435" s="76"/>
      <c r="AD435" s="76"/>
      <c r="AE435" s="76"/>
      <c r="AF435" s="76"/>
      <c r="AG435" s="76"/>
      <c r="AH435" s="49"/>
      <c r="AI435" s="49"/>
      <c r="AJ435" s="48"/>
      <c r="AK435" s="49"/>
    </row>
    <row r="436" spans="1:37" ht="15">
      <c r="A436" s="74"/>
      <c r="B436" s="74"/>
      <c r="C436" s="74"/>
      <c r="D436" s="89" t="str">
        <f t="shared" si="104"/>
        <v xml:space="preserve">, </v>
      </c>
      <c r="E436" s="89" t="str">
        <f t="shared" si="105"/>
        <v>, -</v>
      </c>
      <c r="F436" s="74"/>
      <c r="G436" s="74"/>
      <c r="H436" s="74"/>
      <c r="I436" s="75"/>
      <c r="J436" s="74"/>
      <c r="K436" s="74"/>
      <c r="L436" s="75"/>
      <c r="M436" s="74"/>
      <c r="N436" s="74"/>
      <c r="O436" s="75"/>
      <c r="P436" s="74"/>
      <c r="Q436" s="74"/>
      <c r="R436" s="74"/>
      <c r="S436" s="74"/>
      <c r="T436" s="74"/>
      <c r="U436" s="74"/>
      <c r="V436" s="74"/>
      <c r="W436" s="74"/>
      <c r="X436" s="74"/>
      <c r="Y436" s="76"/>
      <c r="Z436" s="76"/>
      <c r="AA436" s="76"/>
      <c r="AB436" s="76"/>
      <c r="AC436" s="76"/>
      <c r="AD436" s="76"/>
      <c r="AE436" s="76"/>
      <c r="AF436" s="76"/>
      <c r="AG436" s="76"/>
      <c r="AH436" s="49"/>
      <c r="AI436" s="49"/>
      <c r="AJ436" s="48"/>
      <c r="AK436" s="49"/>
    </row>
    <row r="437" spans="1:37" ht="15">
      <c r="A437" s="74"/>
      <c r="B437" s="74"/>
      <c r="C437" s="74"/>
      <c r="D437" s="89" t="str">
        <f t="shared" si="104"/>
        <v xml:space="preserve">, </v>
      </c>
      <c r="E437" s="89" t="str">
        <f t="shared" si="105"/>
        <v>, -</v>
      </c>
      <c r="F437" s="74"/>
      <c r="G437" s="74"/>
      <c r="H437" s="74"/>
      <c r="I437" s="75"/>
      <c r="J437" s="74"/>
      <c r="K437" s="74"/>
      <c r="L437" s="75"/>
      <c r="M437" s="74"/>
      <c r="N437" s="74"/>
      <c r="O437" s="75"/>
      <c r="P437" s="74"/>
      <c r="Q437" s="74"/>
      <c r="R437" s="74"/>
      <c r="S437" s="74"/>
      <c r="T437" s="74"/>
      <c r="U437" s="74"/>
      <c r="V437" s="74"/>
      <c r="W437" s="74"/>
      <c r="X437" s="74"/>
      <c r="Y437" s="76"/>
      <c r="Z437" s="76"/>
      <c r="AA437" s="76"/>
      <c r="AB437" s="76"/>
      <c r="AC437" s="76"/>
      <c r="AD437" s="76"/>
      <c r="AE437" s="76"/>
      <c r="AF437" s="76"/>
      <c r="AG437" s="76"/>
      <c r="AH437" s="49"/>
      <c r="AI437" s="49"/>
      <c r="AJ437" s="48"/>
      <c r="AK437" s="49"/>
    </row>
    <row r="438" spans="1:37" ht="15">
      <c r="A438" s="74"/>
      <c r="B438" s="74"/>
      <c r="C438" s="74"/>
      <c r="D438" s="89" t="str">
        <f t="shared" si="104"/>
        <v xml:space="preserve">, </v>
      </c>
      <c r="E438" s="89" t="str">
        <f t="shared" si="105"/>
        <v>, -</v>
      </c>
      <c r="F438" s="74"/>
      <c r="G438" s="74"/>
      <c r="H438" s="74"/>
      <c r="I438" s="75"/>
      <c r="J438" s="74"/>
      <c r="K438" s="74"/>
      <c r="L438" s="75"/>
      <c r="M438" s="74"/>
      <c r="N438" s="74"/>
      <c r="O438" s="75"/>
      <c r="P438" s="74"/>
      <c r="Q438" s="74"/>
      <c r="R438" s="74"/>
      <c r="S438" s="74"/>
      <c r="T438" s="74"/>
      <c r="U438" s="74"/>
      <c r="V438" s="74"/>
      <c r="W438" s="74"/>
      <c r="X438" s="74"/>
      <c r="Y438" s="76"/>
      <c r="Z438" s="76"/>
      <c r="AA438" s="76"/>
      <c r="AB438" s="76"/>
      <c r="AC438" s="76"/>
      <c r="AD438" s="76"/>
      <c r="AE438" s="76"/>
      <c r="AF438" s="76"/>
      <c r="AG438" s="76"/>
      <c r="AH438" s="49"/>
      <c r="AI438" s="49"/>
      <c r="AJ438" s="48"/>
      <c r="AK438" s="49"/>
    </row>
    <row r="439" spans="1:37" ht="15">
      <c r="A439" s="74"/>
      <c r="B439" s="74"/>
      <c r="C439" s="74"/>
      <c r="D439" s="89" t="str">
        <f t="shared" si="104"/>
        <v xml:space="preserve">, </v>
      </c>
      <c r="E439" s="89" t="str">
        <f t="shared" si="105"/>
        <v>, -</v>
      </c>
      <c r="F439" s="74"/>
      <c r="G439" s="74"/>
      <c r="H439" s="74"/>
      <c r="I439" s="75"/>
      <c r="J439" s="74"/>
      <c r="K439" s="74"/>
      <c r="L439" s="75"/>
      <c r="M439" s="74"/>
      <c r="N439" s="74"/>
      <c r="O439" s="75"/>
      <c r="P439" s="74"/>
      <c r="Q439" s="74"/>
      <c r="R439" s="74"/>
      <c r="S439" s="74"/>
      <c r="T439" s="74"/>
      <c r="U439" s="74"/>
      <c r="V439" s="74"/>
      <c r="W439" s="74"/>
      <c r="X439" s="74"/>
      <c r="Y439" s="76"/>
      <c r="Z439" s="76"/>
      <c r="AA439" s="76"/>
      <c r="AB439" s="76"/>
      <c r="AC439" s="76"/>
      <c r="AD439" s="76"/>
      <c r="AE439" s="76"/>
      <c r="AF439" s="76"/>
      <c r="AG439" s="76"/>
      <c r="AH439" s="49"/>
      <c r="AI439" s="49"/>
      <c r="AJ439" s="48"/>
      <c r="AK439" s="49"/>
    </row>
    <row r="440" spans="1:37" ht="15">
      <c r="A440" s="74"/>
      <c r="B440" s="74"/>
      <c r="C440" s="74"/>
      <c r="D440" s="89" t="str">
        <f t="shared" si="104"/>
        <v xml:space="preserve">, </v>
      </c>
      <c r="E440" s="89" t="str">
        <f t="shared" si="105"/>
        <v>, -</v>
      </c>
      <c r="F440" s="74"/>
      <c r="G440" s="74"/>
      <c r="H440" s="74"/>
      <c r="I440" s="75"/>
      <c r="J440" s="74"/>
      <c r="K440" s="74"/>
      <c r="L440" s="75"/>
      <c r="M440" s="74"/>
      <c r="N440" s="74"/>
      <c r="O440" s="75"/>
      <c r="P440" s="74"/>
      <c r="Q440" s="74"/>
      <c r="R440" s="74"/>
      <c r="S440" s="74"/>
      <c r="T440" s="74"/>
      <c r="U440" s="74"/>
      <c r="V440" s="74"/>
      <c r="W440" s="74"/>
      <c r="X440" s="74"/>
      <c r="Y440" s="76"/>
      <c r="Z440" s="76"/>
      <c r="AA440" s="76"/>
      <c r="AB440" s="76"/>
      <c r="AC440" s="76"/>
      <c r="AD440" s="76"/>
      <c r="AE440" s="76"/>
      <c r="AF440" s="76"/>
      <c r="AG440" s="76"/>
      <c r="AH440" s="49"/>
      <c r="AI440" s="49"/>
      <c r="AJ440" s="48"/>
      <c r="AK440" s="49"/>
    </row>
    <row r="441" spans="1:37" ht="15">
      <c r="A441" s="74"/>
      <c r="B441" s="74"/>
      <c r="C441" s="74"/>
      <c r="D441" s="89" t="str">
        <f t="shared" si="104"/>
        <v xml:space="preserve">, </v>
      </c>
      <c r="E441" s="89" t="str">
        <f t="shared" si="105"/>
        <v>, -</v>
      </c>
      <c r="F441" s="74"/>
      <c r="G441" s="74"/>
      <c r="H441" s="74"/>
      <c r="I441" s="75"/>
      <c r="J441" s="74"/>
      <c r="K441" s="74"/>
      <c r="L441" s="75"/>
      <c r="M441" s="74"/>
      <c r="N441" s="74"/>
      <c r="O441" s="75"/>
      <c r="P441" s="74"/>
      <c r="Q441" s="74"/>
      <c r="R441" s="74"/>
      <c r="S441" s="74"/>
      <c r="T441" s="74"/>
      <c r="U441" s="74"/>
      <c r="V441" s="74"/>
      <c r="W441" s="74"/>
      <c r="X441" s="74"/>
      <c r="Y441" s="76"/>
      <c r="Z441" s="76"/>
      <c r="AA441" s="76"/>
      <c r="AB441" s="76"/>
      <c r="AC441" s="76"/>
      <c r="AD441" s="76"/>
      <c r="AE441" s="76"/>
      <c r="AF441" s="76"/>
      <c r="AG441" s="76"/>
      <c r="AH441" s="49"/>
      <c r="AI441" s="49"/>
      <c r="AJ441" s="48"/>
      <c r="AK441" s="49"/>
    </row>
    <row r="442" spans="1:37" ht="15">
      <c r="A442" s="74"/>
      <c r="B442" s="74"/>
      <c r="C442" s="74"/>
      <c r="D442" s="89" t="str">
        <f t="shared" si="104"/>
        <v xml:space="preserve">, </v>
      </c>
      <c r="E442" s="89" t="str">
        <f t="shared" si="105"/>
        <v>, -</v>
      </c>
      <c r="F442" s="74"/>
      <c r="G442" s="74"/>
      <c r="H442" s="74"/>
      <c r="I442" s="75"/>
      <c r="J442" s="74"/>
      <c r="K442" s="74"/>
      <c r="L442" s="75"/>
      <c r="M442" s="74"/>
      <c r="N442" s="74"/>
      <c r="O442" s="75"/>
      <c r="P442" s="74"/>
      <c r="Q442" s="74"/>
      <c r="R442" s="74"/>
      <c r="S442" s="74"/>
      <c r="T442" s="74"/>
      <c r="U442" s="74"/>
      <c r="V442" s="74"/>
      <c r="W442" s="74"/>
      <c r="X442" s="74"/>
      <c r="Y442" s="76"/>
      <c r="Z442" s="76"/>
      <c r="AA442" s="76"/>
      <c r="AB442" s="76"/>
      <c r="AC442" s="76"/>
      <c r="AD442" s="76"/>
      <c r="AE442" s="76"/>
      <c r="AF442" s="76"/>
      <c r="AG442" s="76"/>
      <c r="AH442" s="49"/>
      <c r="AI442" s="49"/>
      <c r="AJ442" s="48"/>
      <c r="AK442" s="49"/>
    </row>
    <row r="443" spans="1:37" ht="15">
      <c r="A443" s="74"/>
      <c r="B443" s="74"/>
      <c r="C443" s="74"/>
      <c r="D443" s="89" t="str">
        <f t="shared" si="104"/>
        <v xml:space="preserve">, </v>
      </c>
      <c r="E443" s="89" t="str">
        <f t="shared" si="105"/>
        <v>, -</v>
      </c>
      <c r="F443" s="74"/>
      <c r="G443" s="74"/>
      <c r="H443" s="74"/>
      <c r="I443" s="75"/>
      <c r="J443" s="74"/>
      <c r="K443" s="74"/>
      <c r="L443" s="75"/>
      <c r="M443" s="74"/>
      <c r="N443" s="74"/>
      <c r="O443" s="75"/>
      <c r="P443" s="74"/>
      <c r="Q443" s="74"/>
      <c r="R443" s="74"/>
      <c r="S443" s="74"/>
      <c r="T443" s="74"/>
      <c r="U443" s="74"/>
      <c r="V443" s="74"/>
      <c r="W443" s="74"/>
      <c r="X443" s="74"/>
      <c r="Y443" s="76"/>
      <c r="Z443" s="76"/>
      <c r="AA443" s="76"/>
      <c r="AB443" s="76"/>
      <c r="AC443" s="76"/>
      <c r="AD443" s="76"/>
      <c r="AE443" s="76"/>
      <c r="AF443" s="76"/>
      <c r="AG443" s="76"/>
      <c r="AH443" s="49"/>
      <c r="AI443" s="49"/>
      <c r="AJ443" s="48"/>
      <c r="AK443" s="49"/>
    </row>
    <row r="444" spans="1:37" ht="15">
      <c r="A444" s="74"/>
      <c r="B444" s="74"/>
      <c r="C444" s="74"/>
      <c r="D444" s="89" t="str">
        <f t="shared" si="104"/>
        <v xml:space="preserve">, </v>
      </c>
      <c r="E444" s="89" t="str">
        <f t="shared" si="105"/>
        <v>, -</v>
      </c>
      <c r="F444" s="74"/>
      <c r="G444" s="74"/>
      <c r="H444" s="74"/>
      <c r="I444" s="75"/>
      <c r="J444" s="74"/>
      <c r="K444" s="74"/>
      <c r="L444" s="75"/>
      <c r="M444" s="74"/>
      <c r="N444" s="74"/>
      <c r="O444" s="75"/>
      <c r="P444" s="74"/>
      <c r="Q444" s="74"/>
      <c r="R444" s="74"/>
      <c r="S444" s="74"/>
      <c r="T444" s="74"/>
      <c r="U444" s="74"/>
      <c r="V444" s="74"/>
      <c r="W444" s="74"/>
      <c r="X444" s="74"/>
      <c r="Y444" s="76"/>
      <c r="Z444" s="76"/>
      <c r="AA444" s="76"/>
      <c r="AB444" s="76"/>
      <c r="AC444" s="76"/>
      <c r="AD444" s="76"/>
      <c r="AE444" s="76"/>
      <c r="AF444" s="76"/>
      <c r="AG444" s="76"/>
      <c r="AH444" s="49"/>
      <c r="AI444" s="49"/>
      <c r="AJ444" s="48"/>
      <c r="AK444" s="49"/>
    </row>
    <row r="445" spans="1:37" ht="15">
      <c r="A445" s="74"/>
      <c r="B445" s="74"/>
      <c r="C445" s="74"/>
      <c r="D445" s="89" t="str">
        <f t="shared" si="104"/>
        <v xml:space="preserve">, </v>
      </c>
      <c r="E445" s="89" t="str">
        <f t="shared" si="105"/>
        <v>, -</v>
      </c>
      <c r="F445" s="74"/>
      <c r="G445" s="74"/>
      <c r="H445" s="74"/>
      <c r="I445" s="75"/>
      <c r="J445" s="74"/>
      <c r="K445" s="74"/>
      <c r="L445" s="75"/>
      <c r="M445" s="74"/>
      <c r="N445" s="74"/>
      <c r="O445" s="75"/>
      <c r="P445" s="74"/>
      <c r="Q445" s="74"/>
      <c r="R445" s="74"/>
      <c r="S445" s="74"/>
      <c r="T445" s="74"/>
      <c r="U445" s="74"/>
      <c r="V445" s="74"/>
      <c r="W445" s="74"/>
      <c r="X445" s="74"/>
      <c r="Y445" s="76"/>
      <c r="Z445" s="76"/>
      <c r="AA445" s="76"/>
      <c r="AB445" s="76"/>
      <c r="AC445" s="76"/>
      <c r="AD445" s="76"/>
      <c r="AE445" s="76"/>
      <c r="AF445" s="76"/>
      <c r="AG445" s="76"/>
      <c r="AH445" s="49"/>
      <c r="AI445" s="49"/>
      <c r="AJ445" s="48"/>
      <c r="AK445" s="49"/>
    </row>
    <row r="446" spans="1:37" ht="15">
      <c r="A446" s="74"/>
      <c r="B446" s="74"/>
      <c r="C446" s="74"/>
      <c r="D446" s="89" t="str">
        <f t="shared" si="104"/>
        <v xml:space="preserve">, </v>
      </c>
      <c r="E446" s="89" t="str">
        <f t="shared" si="105"/>
        <v>, -</v>
      </c>
      <c r="F446" s="74"/>
      <c r="G446" s="74"/>
      <c r="H446" s="74"/>
      <c r="I446" s="75"/>
      <c r="J446" s="74"/>
      <c r="K446" s="74"/>
      <c r="L446" s="75"/>
      <c r="M446" s="74"/>
      <c r="N446" s="74"/>
      <c r="O446" s="75"/>
      <c r="P446" s="74"/>
      <c r="Q446" s="74"/>
      <c r="R446" s="74"/>
      <c r="S446" s="74"/>
      <c r="T446" s="74"/>
      <c r="U446" s="74"/>
      <c r="V446" s="74"/>
      <c r="W446" s="74"/>
      <c r="X446" s="74"/>
      <c r="Y446" s="76"/>
      <c r="Z446" s="76"/>
      <c r="AA446" s="76"/>
      <c r="AB446" s="76"/>
      <c r="AC446" s="76"/>
      <c r="AD446" s="76"/>
      <c r="AE446" s="76"/>
      <c r="AF446" s="76"/>
      <c r="AG446" s="76"/>
      <c r="AH446" s="49"/>
      <c r="AI446" s="49"/>
      <c r="AJ446" s="48"/>
      <c r="AK446" s="49"/>
    </row>
    <row r="447" spans="1:37" ht="15">
      <c r="A447" s="74"/>
      <c r="B447" s="74"/>
      <c r="C447" s="74"/>
      <c r="D447" s="89" t="str">
        <f t="shared" si="104"/>
        <v xml:space="preserve">, </v>
      </c>
      <c r="E447" s="89" t="str">
        <f t="shared" si="105"/>
        <v>, -</v>
      </c>
      <c r="F447" s="74"/>
      <c r="G447" s="74"/>
      <c r="H447" s="74"/>
      <c r="I447" s="75"/>
      <c r="J447" s="74"/>
      <c r="K447" s="74"/>
      <c r="L447" s="75"/>
      <c r="M447" s="74"/>
      <c r="N447" s="74"/>
      <c r="O447" s="75"/>
      <c r="P447" s="74"/>
      <c r="Q447" s="74"/>
      <c r="R447" s="74"/>
      <c r="S447" s="74"/>
      <c r="T447" s="74"/>
      <c r="U447" s="74"/>
      <c r="V447" s="74"/>
      <c r="W447" s="74"/>
      <c r="X447" s="74"/>
      <c r="Y447" s="76"/>
      <c r="Z447" s="76"/>
      <c r="AA447" s="76"/>
      <c r="AB447" s="76"/>
      <c r="AC447" s="76"/>
      <c r="AD447" s="76"/>
      <c r="AE447" s="76"/>
      <c r="AF447" s="76"/>
      <c r="AG447" s="76"/>
      <c r="AH447" s="49"/>
      <c r="AI447" s="49"/>
      <c r="AJ447" s="48"/>
      <c r="AK447" s="49"/>
    </row>
    <row r="448" spans="1:37" ht="15">
      <c r="A448" s="74"/>
      <c r="B448" s="74"/>
      <c r="C448" s="74"/>
      <c r="D448" s="89" t="str">
        <f t="shared" si="104"/>
        <v xml:space="preserve">, </v>
      </c>
      <c r="E448" s="89" t="str">
        <f t="shared" si="105"/>
        <v>, -</v>
      </c>
      <c r="F448" s="74"/>
      <c r="G448" s="74"/>
      <c r="H448" s="74"/>
      <c r="I448" s="75"/>
      <c r="J448" s="74"/>
      <c r="K448" s="74"/>
      <c r="L448" s="75"/>
      <c r="M448" s="74"/>
      <c r="N448" s="74"/>
      <c r="O448" s="75"/>
      <c r="P448" s="74"/>
      <c r="Q448" s="74"/>
      <c r="R448" s="74"/>
      <c r="S448" s="74"/>
      <c r="T448" s="74"/>
      <c r="U448" s="74"/>
      <c r="V448" s="74"/>
      <c r="W448" s="74"/>
      <c r="X448" s="74"/>
      <c r="Y448" s="76"/>
      <c r="Z448" s="76"/>
      <c r="AA448" s="76"/>
      <c r="AB448" s="76"/>
      <c r="AC448" s="76"/>
      <c r="AD448" s="76"/>
      <c r="AE448" s="76"/>
      <c r="AF448" s="76"/>
      <c r="AG448" s="76"/>
      <c r="AH448" s="49"/>
      <c r="AI448" s="49"/>
      <c r="AJ448" s="48"/>
      <c r="AK448" s="49"/>
    </row>
    <row r="449" spans="1:37" ht="15">
      <c r="A449" s="74"/>
      <c r="B449" s="74"/>
      <c r="C449" s="74"/>
      <c r="D449" s="89" t="str">
        <f t="shared" si="104"/>
        <v xml:space="preserve">, </v>
      </c>
      <c r="E449" s="89" t="str">
        <f t="shared" si="105"/>
        <v>, -</v>
      </c>
      <c r="F449" s="74"/>
      <c r="G449" s="74"/>
      <c r="H449" s="74"/>
      <c r="I449" s="75"/>
      <c r="J449" s="74"/>
      <c r="K449" s="74"/>
      <c r="L449" s="75"/>
      <c r="M449" s="74"/>
      <c r="N449" s="74"/>
      <c r="O449" s="75"/>
      <c r="P449" s="74"/>
      <c r="Q449" s="74"/>
      <c r="R449" s="74"/>
      <c r="S449" s="74"/>
      <c r="T449" s="74"/>
      <c r="U449" s="74"/>
      <c r="V449" s="74"/>
      <c r="W449" s="74"/>
      <c r="X449" s="74"/>
      <c r="Y449" s="76"/>
      <c r="Z449" s="76"/>
      <c r="AA449" s="76"/>
      <c r="AB449" s="76"/>
      <c r="AC449" s="76"/>
      <c r="AD449" s="76"/>
      <c r="AE449" s="76"/>
      <c r="AF449" s="76"/>
      <c r="AG449" s="76"/>
      <c r="AH449" s="49"/>
      <c r="AI449" s="49"/>
      <c r="AJ449" s="48"/>
      <c r="AK449" s="49"/>
    </row>
    <row r="450" spans="1:37" ht="15">
      <c r="A450" s="74"/>
      <c r="B450" s="74"/>
      <c r="C450" s="74"/>
      <c r="D450" s="89" t="str">
        <f t="shared" si="104"/>
        <v xml:space="preserve">, </v>
      </c>
      <c r="E450" s="89" t="str">
        <f t="shared" si="105"/>
        <v>, -</v>
      </c>
      <c r="F450" s="74"/>
      <c r="G450" s="74"/>
      <c r="H450" s="74"/>
      <c r="I450" s="75"/>
      <c r="J450" s="74"/>
      <c r="K450" s="74"/>
      <c r="L450" s="75"/>
      <c r="M450" s="74"/>
      <c r="N450" s="74"/>
      <c r="O450" s="75"/>
      <c r="P450" s="74"/>
      <c r="Q450" s="74"/>
      <c r="R450" s="74"/>
      <c r="S450" s="74"/>
      <c r="T450" s="74"/>
      <c r="U450" s="74"/>
      <c r="V450" s="74"/>
      <c r="W450" s="74"/>
      <c r="X450" s="74"/>
      <c r="Y450" s="76"/>
      <c r="Z450" s="76"/>
      <c r="AA450" s="76"/>
      <c r="AB450" s="76"/>
      <c r="AC450" s="76"/>
      <c r="AD450" s="76"/>
      <c r="AE450" s="76"/>
      <c r="AF450" s="76"/>
      <c r="AG450" s="76"/>
      <c r="AH450" s="49"/>
      <c r="AI450" s="49"/>
      <c r="AJ450" s="48"/>
      <c r="AK450" s="49"/>
    </row>
    <row r="451" spans="1:37" ht="15">
      <c r="A451" s="74"/>
      <c r="B451" s="74"/>
      <c r="C451" s="74"/>
      <c r="D451" s="89" t="str">
        <f t="shared" ref="D451:D514" si="106">CONCATENATE(IFERROR(LEFT($A451,FIND(",",$A451)-1),$A451),", ",TRIM($C451))</f>
        <v xml:space="preserve">, </v>
      </c>
      <c r="E451" s="89" t="str">
        <f t="shared" ref="E451:E514" si="107">CONCATENATE(D451,"-",B451)</f>
        <v>, -</v>
      </c>
      <c r="F451" s="74"/>
      <c r="G451" s="74"/>
      <c r="H451" s="74"/>
      <c r="I451" s="75"/>
      <c r="J451" s="74"/>
      <c r="K451" s="74"/>
      <c r="L451" s="75"/>
      <c r="M451" s="74"/>
      <c r="N451" s="74"/>
      <c r="O451" s="75"/>
      <c r="P451" s="74"/>
      <c r="Q451" s="74"/>
      <c r="R451" s="74"/>
      <c r="S451" s="74"/>
      <c r="T451" s="74"/>
      <c r="U451" s="74"/>
      <c r="V451" s="74"/>
      <c r="W451" s="74"/>
      <c r="X451" s="74"/>
      <c r="Y451" s="76"/>
      <c r="Z451" s="76"/>
      <c r="AA451" s="76"/>
      <c r="AB451" s="76"/>
      <c r="AC451" s="76"/>
      <c r="AD451" s="76"/>
      <c r="AE451" s="76"/>
      <c r="AF451" s="76"/>
      <c r="AG451" s="76"/>
      <c r="AH451" s="49"/>
      <c r="AI451" s="49"/>
      <c r="AJ451" s="48"/>
      <c r="AK451" s="49"/>
    </row>
    <row r="452" spans="1:37" ht="15">
      <c r="A452" s="74"/>
      <c r="B452" s="74"/>
      <c r="C452" s="74"/>
      <c r="D452" s="89" t="str">
        <f t="shared" si="106"/>
        <v xml:space="preserve">, </v>
      </c>
      <c r="E452" s="89" t="str">
        <f t="shared" si="107"/>
        <v>, -</v>
      </c>
      <c r="F452" s="74"/>
      <c r="G452" s="74"/>
      <c r="H452" s="74"/>
      <c r="I452" s="75"/>
      <c r="J452" s="74"/>
      <c r="K452" s="74"/>
      <c r="L452" s="75"/>
      <c r="M452" s="74"/>
      <c r="N452" s="74"/>
      <c r="O452" s="75"/>
      <c r="P452" s="74"/>
      <c r="Q452" s="74"/>
      <c r="R452" s="74"/>
      <c r="S452" s="74"/>
      <c r="T452" s="74"/>
      <c r="U452" s="74"/>
      <c r="V452" s="74"/>
      <c r="W452" s="74"/>
      <c r="X452" s="74"/>
      <c r="Y452" s="76"/>
      <c r="Z452" s="76"/>
      <c r="AA452" s="76"/>
      <c r="AB452" s="76"/>
      <c r="AC452" s="76"/>
      <c r="AD452" s="76"/>
      <c r="AE452" s="76"/>
      <c r="AF452" s="76"/>
      <c r="AG452" s="76"/>
      <c r="AH452" s="49"/>
      <c r="AI452" s="49"/>
      <c r="AJ452" s="48"/>
      <c r="AK452" s="49"/>
    </row>
    <row r="453" spans="1:37" ht="15">
      <c r="A453" s="74"/>
      <c r="B453" s="74"/>
      <c r="C453" s="74"/>
      <c r="D453" s="89" t="str">
        <f t="shared" si="106"/>
        <v xml:space="preserve">, </v>
      </c>
      <c r="E453" s="89" t="str">
        <f t="shared" si="107"/>
        <v>, -</v>
      </c>
      <c r="F453" s="74"/>
      <c r="G453" s="74"/>
      <c r="H453" s="74"/>
      <c r="I453" s="75"/>
      <c r="J453" s="74"/>
      <c r="K453" s="74"/>
      <c r="L453" s="75"/>
      <c r="M453" s="74"/>
      <c r="N453" s="74"/>
      <c r="O453" s="75"/>
      <c r="P453" s="74"/>
      <c r="Q453" s="74"/>
      <c r="R453" s="74"/>
      <c r="S453" s="74"/>
      <c r="T453" s="74"/>
      <c r="U453" s="74"/>
      <c r="V453" s="74"/>
      <c r="W453" s="74"/>
      <c r="X453" s="74"/>
      <c r="Y453" s="76"/>
      <c r="Z453" s="76"/>
      <c r="AA453" s="76"/>
      <c r="AB453" s="76"/>
      <c r="AC453" s="76"/>
      <c r="AD453" s="76"/>
      <c r="AE453" s="76"/>
      <c r="AF453" s="76"/>
      <c r="AG453" s="76"/>
      <c r="AH453" s="49"/>
      <c r="AI453" s="49"/>
      <c r="AJ453" s="48"/>
      <c r="AK453" s="49"/>
    </row>
    <row r="454" spans="1:37" ht="15">
      <c r="A454" s="74"/>
      <c r="B454" s="74"/>
      <c r="C454" s="74"/>
      <c r="D454" s="89" t="str">
        <f t="shared" si="106"/>
        <v xml:space="preserve">, </v>
      </c>
      <c r="E454" s="89" t="str">
        <f t="shared" si="107"/>
        <v>, -</v>
      </c>
      <c r="F454" s="74"/>
      <c r="G454" s="74"/>
      <c r="H454" s="74"/>
      <c r="I454" s="75"/>
      <c r="J454" s="74"/>
      <c r="K454" s="74"/>
      <c r="L454" s="75"/>
      <c r="M454" s="74"/>
      <c r="N454" s="74"/>
      <c r="O454" s="75"/>
      <c r="P454" s="74"/>
      <c r="Q454" s="74"/>
      <c r="R454" s="74"/>
      <c r="S454" s="74"/>
      <c r="T454" s="74"/>
      <c r="U454" s="74"/>
      <c r="V454" s="74"/>
      <c r="W454" s="74"/>
      <c r="X454" s="74"/>
      <c r="Y454" s="76"/>
      <c r="Z454" s="76"/>
      <c r="AA454" s="76"/>
      <c r="AB454" s="76"/>
      <c r="AC454" s="76"/>
      <c r="AD454" s="76"/>
      <c r="AE454" s="76"/>
      <c r="AF454" s="76"/>
      <c r="AG454" s="76"/>
      <c r="AH454" s="49"/>
      <c r="AI454" s="49"/>
      <c r="AJ454" s="48"/>
      <c r="AK454" s="49"/>
    </row>
    <row r="455" spans="1:37" ht="15">
      <c r="A455" s="74"/>
      <c r="B455" s="74"/>
      <c r="C455" s="74"/>
      <c r="D455" s="89" t="str">
        <f t="shared" si="106"/>
        <v xml:space="preserve">, </v>
      </c>
      <c r="E455" s="89" t="str">
        <f t="shared" si="107"/>
        <v>, -</v>
      </c>
      <c r="F455" s="74"/>
      <c r="G455" s="74"/>
      <c r="H455" s="74"/>
      <c r="I455" s="75"/>
      <c r="J455" s="74"/>
      <c r="K455" s="74"/>
      <c r="L455" s="75"/>
      <c r="M455" s="74"/>
      <c r="N455" s="74"/>
      <c r="O455" s="75"/>
      <c r="P455" s="74"/>
      <c r="Q455" s="74"/>
      <c r="R455" s="74"/>
      <c r="S455" s="74"/>
      <c r="T455" s="74"/>
      <c r="U455" s="74"/>
      <c r="V455" s="74"/>
      <c r="W455" s="74"/>
      <c r="X455" s="74"/>
      <c r="Y455" s="76"/>
      <c r="Z455" s="76"/>
      <c r="AA455" s="76"/>
      <c r="AB455" s="76"/>
      <c r="AC455" s="76"/>
      <c r="AD455" s="76"/>
      <c r="AE455" s="76"/>
      <c r="AF455" s="76"/>
      <c r="AG455" s="76"/>
      <c r="AH455" s="49"/>
      <c r="AI455" s="49"/>
      <c r="AJ455" s="48"/>
      <c r="AK455" s="49"/>
    </row>
    <row r="456" spans="1:37" ht="15">
      <c r="A456" s="74"/>
      <c r="B456" s="74"/>
      <c r="C456" s="74"/>
      <c r="D456" s="89" t="str">
        <f t="shared" si="106"/>
        <v xml:space="preserve">, </v>
      </c>
      <c r="E456" s="89" t="str">
        <f t="shared" si="107"/>
        <v>, -</v>
      </c>
      <c r="F456" s="74"/>
      <c r="G456" s="74"/>
      <c r="H456" s="74"/>
      <c r="I456" s="75"/>
      <c r="J456" s="74"/>
      <c r="K456" s="74"/>
      <c r="L456" s="75"/>
      <c r="M456" s="74"/>
      <c r="N456" s="74"/>
      <c r="O456" s="75"/>
      <c r="P456" s="74"/>
      <c r="Q456" s="74"/>
      <c r="R456" s="74"/>
      <c r="S456" s="74"/>
      <c r="T456" s="74"/>
      <c r="U456" s="74"/>
      <c r="V456" s="74"/>
      <c r="W456" s="74"/>
      <c r="X456" s="74"/>
      <c r="Y456" s="76"/>
      <c r="Z456" s="76"/>
      <c r="AA456" s="76"/>
      <c r="AB456" s="76"/>
      <c r="AC456" s="76"/>
      <c r="AD456" s="76"/>
      <c r="AE456" s="76"/>
      <c r="AF456" s="76"/>
      <c r="AG456" s="76"/>
      <c r="AH456" s="49"/>
      <c r="AI456" s="49"/>
      <c r="AJ456" s="48"/>
      <c r="AK456" s="49"/>
    </row>
    <row r="457" spans="1:37" ht="15">
      <c r="A457" s="74"/>
      <c r="B457" s="74"/>
      <c r="C457" s="74"/>
      <c r="D457" s="89" t="str">
        <f t="shared" si="106"/>
        <v xml:space="preserve">, </v>
      </c>
      <c r="E457" s="89" t="str">
        <f t="shared" si="107"/>
        <v>, -</v>
      </c>
      <c r="F457" s="74"/>
      <c r="G457" s="74"/>
      <c r="H457" s="74"/>
      <c r="I457" s="75"/>
      <c r="J457" s="74"/>
      <c r="K457" s="74"/>
      <c r="L457" s="75"/>
      <c r="M457" s="74"/>
      <c r="N457" s="74"/>
      <c r="O457" s="75"/>
      <c r="P457" s="74"/>
      <c r="Q457" s="74"/>
      <c r="R457" s="74"/>
      <c r="S457" s="74"/>
      <c r="T457" s="74"/>
      <c r="U457" s="74"/>
      <c r="V457" s="74"/>
      <c r="W457" s="74"/>
      <c r="X457" s="74"/>
      <c r="Y457" s="76"/>
      <c r="Z457" s="76"/>
      <c r="AA457" s="76"/>
      <c r="AB457" s="76"/>
      <c r="AC457" s="76"/>
      <c r="AD457" s="76"/>
      <c r="AE457" s="76"/>
      <c r="AF457" s="76"/>
      <c r="AG457" s="76"/>
      <c r="AH457" s="49"/>
      <c r="AI457" s="49"/>
      <c r="AJ457" s="48"/>
      <c r="AK457" s="49"/>
    </row>
    <row r="458" spans="1:37" ht="15">
      <c r="A458" s="74"/>
      <c r="B458" s="74"/>
      <c r="C458" s="74"/>
      <c r="D458" s="89" t="str">
        <f t="shared" si="106"/>
        <v xml:space="preserve">, </v>
      </c>
      <c r="E458" s="89" t="str">
        <f t="shared" si="107"/>
        <v>, -</v>
      </c>
      <c r="F458" s="74"/>
      <c r="G458" s="74"/>
      <c r="H458" s="74"/>
      <c r="I458" s="75"/>
      <c r="J458" s="74"/>
      <c r="K458" s="74"/>
      <c r="L458" s="75"/>
      <c r="M458" s="74"/>
      <c r="N458" s="74"/>
      <c r="O458" s="75"/>
      <c r="P458" s="74"/>
      <c r="Q458" s="74"/>
      <c r="R458" s="74"/>
      <c r="S458" s="74"/>
      <c r="T458" s="74"/>
      <c r="U458" s="74"/>
      <c r="V458" s="74"/>
      <c r="W458" s="74"/>
      <c r="X458" s="74"/>
      <c r="Y458" s="76"/>
      <c r="Z458" s="76"/>
      <c r="AA458" s="76"/>
      <c r="AB458" s="76"/>
      <c r="AC458" s="76"/>
      <c r="AD458" s="76"/>
      <c r="AE458" s="76"/>
      <c r="AF458" s="76"/>
      <c r="AG458" s="76"/>
      <c r="AH458" s="49"/>
      <c r="AI458" s="49"/>
      <c r="AJ458" s="48"/>
      <c r="AK458" s="49"/>
    </row>
    <row r="459" spans="1:37" ht="15">
      <c r="A459" s="74"/>
      <c r="B459" s="74"/>
      <c r="C459" s="74"/>
      <c r="D459" s="89" t="str">
        <f t="shared" si="106"/>
        <v xml:space="preserve">, </v>
      </c>
      <c r="E459" s="89" t="str">
        <f t="shared" si="107"/>
        <v>, -</v>
      </c>
      <c r="F459" s="74"/>
      <c r="G459" s="74"/>
      <c r="H459" s="74"/>
      <c r="I459" s="75"/>
      <c r="J459" s="74"/>
      <c r="K459" s="74"/>
      <c r="L459" s="75"/>
      <c r="M459" s="74"/>
      <c r="N459" s="74"/>
      <c r="O459" s="75"/>
      <c r="P459" s="74"/>
      <c r="Q459" s="74"/>
      <c r="R459" s="74"/>
      <c r="S459" s="74"/>
      <c r="T459" s="74"/>
      <c r="U459" s="74"/>
      <c r="V459" s="74"/>
      <c r="W459" s="74"/>
      <c r="X459" s="74"/>
      <c r="Y459" s="76"/>
      <c r="Z459" s="76"/>
      <c r="AA459" s="76"/>
      <c r="AB459" s="76"/>
      <c r="AC459" s="76"/>
      <c r="AD459" s="76"/>
      <c r="AE459" s="76"/>
      <c r="AF459" s="76"/>
      <c r="AG459" s="76"/>
      <c r="AH459" s="49"/>
      <c r="AI459" s="49"/>
      <c r="AJ459" s="48"/>
      <c r="AK459" s="49"/>
    </row>
    <row r="460" spans="1:37" ht="15">
      <c r="A460" s="74"/>
      <c r="B460" s="74"/>
      <c r="C460" s="74"/>
      <c r="D460" s="89" t="str">
        <f t="shared" si="106"/>
        <v xml:space="preserve">, </v>
      </c>
      <c r="E460" s="89" t="str">
        <f t="shared" si="107"/>
        <v>, -</v>
      </c>
      <c r="F460" s="74"/>
      <c r="G460" s="74"/>
      <c r="H460" s="74"/>
      <c r="I460" s="75"/>
      <c r="J460" s="74"/>
      <c r="K460" s="74"/>
      <c r="L460" s="75"/>
      <c r="M460" s="74"/>
      <c r="N460" s="74"/>
      <c r="O460" s="75"/>
      <c r="P460" s="74"/>
      <c r="Q460" s="74"/>
      <c r="R460" s="74"/>
      <c r="S460" s="74"/>
      <c r="T460" s="74"/>
      <c r="U460" s="74"/>
      <c r="V460" s="74"/>
      <c r="W460" s="74"/>
      <c r="X460" s="74"/>
      <c r="Y460" s="76"/>
      <c r="Z460" s="76"/>
      <c r="AA460" s="76"/>
      <c r="AB460" s="76"/>
      <c r="AC460" s="76"/>
      <c r="AD460" s="76"/>
      <c r="AE460" s="76"/>
      <c r="AF460" s="76"/>
      <c r="AG460" s="76"/>
      <c r="AH460" s="49"/>
      <c r="AI460" s="49"/>
      <c r="AJ460" s="48"/>
      <c r="AK460" s="49"/>
    </row>
    <row r="461" spans="1:37" ht="15">
      <c r="A461" s="74"/>
      <c r="B461" s="74"/>
      <c r="C461" s="74"/>
      <c r="D461" s="89" t="str">
        <f t="shared" si="106"/>
        <v xml:space="preserve">, </v>
      </c>
      <c r="E461" s="89" t="str">
        <f t="shared" si="107"/>
        <v>, -</v>
      </c>
      <c r="F461" s="74"/>
      <c r="G461" s="74"/>
      <c r="H461" s="74"/>
      <c r="I461" s="75"/>
      <c r="J461" s="74"/>
      <c r="K461" s="74"/>
      <c r="L461" s="75"/>
      <c r="M461" s="74"/>
      <c r="N461" s="74"/>
      <c r="O461" s="75"/>
      <c r="P461" s="74"/>
      <c r="Q461" s="74"/>
      <c r="R461" s="74"/>
      <c r="S461" s="74"/>
      <c r="T461" s="74"/>
      <c r="U461" s="74"/>
      <c r="V461" s="74"/>
      <c r="W461" s="74"/>
      <c r="X461" s="74"/>
      <c r="Y461" s="76"/>
      <c r="Z461" s="76"/>
      <c r="AA461" s="76"/>
      <c r="AB461" s="76"/>
      <c r="AC461" s="76"/>
      <c r="AD461" s="76"/>
      <c r="AE461" s="76"/>
      <c r="AF461" s="76"/>
      <c r="AG461" s="76"/>
      <c r="AH461" s="49"/>
      <c r="AI461" s="49"/>
      <c r="AJ461" s="48"/>
      <c r="AK461" s="49"/>
    </row>
    <row r="462" spans="1:37" ht="15">
      <c r="A462" s="74"/>
      <c r="B462" s="74"/>
      <c r="C462" s="74"/>
      <c r="D462" s="89" t="str">
        <f t="shared" si="106"/>
        <v xml:space="preserve">, </v>
      </c>
      <c r="E462" s="89" t="str">
        <f t="shared" si="107"/>
        <v>, -</v>
      </c>
      <c r="F462" s="74"/>
      <c r="G462" s="74"/>
      <c r="H462" s="74"/>
      <c r="I462" s="75"/>
      <c r="J462" s="74"/>
      <c r="K462" s="74"/>
      <c r="L462" s="75"/>
      <c r="M462" s="74"/>
      <c r="N462" s="74"/>
      <c r="O462" s="75"/>
      <c r="P462" s="74"/>
      <c r="Q462" s="74"/>
      <c r="R462" s="74"/>
      <c r="S462" s="74"/>
      <c r="T462" s="74"/>
      <c r="U462" s="74"/>
      <c r="V462" s="74"/>
      <c r="W462" s="74"/>
      <c r="X462" s="74"/>
      <c r="Y462" s="76"/>
      <c r="Z462" s="76"/>
      <c r="AA462" s="76"/>
      <c r="AB462" s="76"/>
      <c r="AC462" s="76"/>
      <c r="AD462" s="76"/>
      <c r="AE462" s="76"/>
      <c r="AF462" s="76"/>
      <c r="AG462" s="76"/>
      <c r="AH462" s="49"/>
      <c r="AI462" s="49"/>
      <c r="AJ462" s="48"/>
      <c r="AK462" s="49"/>
    </row>
    <row r="463" spans="1:37" ht="15">
      <c r="A463" s="74"/>
      <c r="B463" s="74"/>
      <c r="C463" s="74"/>
      <c r="D463" s="89" t="str">
        <f t="shared" si="106"/>
        <v xml:space="preserve">, </v>
      </c>
      <c r="E463" s="89" t="str">
        <f t="shared" si="107"/>
        <v>, -</v>
      </c>
      <c r="F463" s="74"/>
      <c r="G463" s="74"/>
      <c r="H463" s="74"/>
      <c r="I463" s="75"/>
      <c r="J463" s="74"/>
      <c r="K463" s="74"/>
      <c r="L463" s="75"/>
      <c r="M463" s="74"/>
      <c r="N463" s="74"/>
      <c r="O463" s="75"/>
      <c r="P463" s="74"/>
      <c r="Q463" s="74"/>
      <c r="R463" s="74"/>
      <c r="S463" s="74"/>
      <c r="T463" s="74"/>
      <c r="U463" s="74"/>
      <c r="V463" s="74"/>
      <c r="W463" s="74"/>
      <c r="X463" s="74"/>
      <c r="Y463" s="76"/>
      <c r="Z463" s="76"/>
      <c r="AA463" s="76"/>
      <c r="AB463" s="76"/>
      <c r="AC463" s="76"/>
      <c r="AD463" s="76"/>
      <c r="AE463" s="76"/>
      <c r="AF463" s="76"/>
      <c r="AG463" s="76"/>
      <c r="AH463" s="49"/>
      <c r="AI463" s="49"/>
      <c r="AJ463" s="48"/>
      <c r="AK463" s="49"/>
    </row>
    <row r="464" spans="1:37" ht="15">
      <c r="A464" s="74"/>
      <c r="B464" s="74"/>
      <c r="C464" s="74"/>
      <c r="D464" s="89" t="str">
        <f t="shared" si="106"/>
        <v xml:space="preserve">, </v>
      </c>
      <c r="E464" s="89" t="str">
        <f t="shared" si="107"/>
        <v>, -</v>
      </c>
      <c r="F464" s="74"/>
      <c r="G464" s="74"/>
      <c r="H464" s="74"/>
      <c r="I464" s="75"/>
      <c r="J464" s="74"/>
      <c r="K464" s="74"/>
      <c r="L464" s="75"/>
      <c r="M464" s="74"/>
      <c r="N464" s="74"/>
      <c r="O464" s="75"/>
      <c r="P464" s="74"/>
      <c r="Q464" s="74"/>
      <c r="R464" s="74"/>
      <c r="S464" s="74"/>
      <c r="T464" s="74"/>
      <c r="U464" s="74"/>
      <c r="V464" s="74"/>
      <c r="W464" s="74"/>
      <c r="X464" s="74"/>
      <c r="Y464" s="76"/>
      <c r="Z464" s="76"/>
      <c r="AA464" s="76"/>
      <c r="AB464" s="76"/>
      <c r="AC464" s="76"/>
      <c r="AD464" s="76"/>
      <c r="AE464" s="76"/>
      <c r="AF464" s="76"/>
      <c r="AG464" s="76"/>
      <c r="AH464" s="49"/>
      <c r="AI464" s="49"/>
      <c r="AJ464" s="48"/>
      <c r="AK464" s="49"/>
    </row>
    <row r="465" spans="1:37" ht="15">
      <c r="A465" s="74"/>
      <c r="B465" s="74"/>
      <c r="C465" s="74"/>
      <c r="D465" s="89" t="str">
        <f t="shared" si="106"/>
        <v xml:space="preserve">, </v>
      </c>
      <c r="E465" s="89" t="str">
        <f t="shared" si="107"/>
        <v>, -</v>
      </c>
      <c r="F465" s="74"/>
      <c r="G465" s="74"/>
      <c r="H465" s="74"/>
      <c r="I465" s="75"/>
      <c r="J465" s="74"/>
      <c r="K465" s="74"/>
      <c r="L465" s="75"/>
      <c r="M465" s="74"/>
      <c r="N465" s="74"/>
      <c r="O465" s="75"/>
      <c r="P465" s="74"/>
      <c r="Q465" s="74"/>
      <c r="R465" s="74"/>
      <c r="S465" s="74"/>
      <c r="T465" s="74"/>
      <c r="U465" s="74"/>
      <c r="V465" s="74"/>
      <c r="W465" s="74"/>
      <c r="X465" s="74"/>
      <c r="Y465" s="76"/>
      <c r="Z465" s="76"/>
      <c r="AA465" s="76"/>
      <c r="AB465" s="76"/>
      <c r="AC465" s="76"/>
      <c r="AD465" s="76"/>
      <c r="AE465" s="76"/>
      <c r="AF465" s="76"/>
      <c r="AG465" s="76"/>
      <c r="AH465" s="49"/>
      <c r="AI465" s="49"/>
      <c r="AJ465" s="48"/>
      <c r="AK465" s="49"/>
    </row>
    <row r="466" spans="1:37" ht="15">
      <c r="A466" s="74"/>
      <c r="B466" s="74"/>
      <c r="C466" s="74"/>
      <c r="D466" s="89" t="str">
        <f t="shared" si="106"/>
        <v xml:space="preserve">, </v>
      </c>
      <c r="E466" s="89" t="str">
        <f t="shared" si="107"/>
        <v>, -</v>
      </c>
      <c r="F466" s="74"/>
      <c r="G466" s="74"/>
      <c r="H466" s="74"/>
      <c r="I466" s="75"/>
      <c r="J466" s="74"/>
      <c r="K466" s="74"/>
      <c r="L466" s="75"/>
      <c r="M466" s="74"/>
      <c r="N466" s="74"/>
      <c r="O466" s="75"/>
      <c r="P466" s="74"/>
      <c r="Q466" s="74"/>
      <c r="R466" s="74"/>
      <c r="S466" s="74"/>
      <c r="T466" s="74"/>
      <c r="U466" s="74"/>
      <c r="V466" s="74"/>
      <c r="W466" s="74"/>
      <c r="X466" s="74"/>
      <c r="Y466" s="76"/>
      <c r="Z466" s="76"/>
      <c r="AA466" s="76"/>
      <c r="AB466" s="76"/>
      <c r="AC466" s="76"/>
      <c r="AD466" s="76"/>
      <c r="AE466" s="76"/>
      <c r="AF466" s="76"/>
      <c r="AG466" s="76"/>
      <c r="AH466" s="49"/>
      <c r="AI466" s="49"/>
      <c r="AJ466" s="48"/>
      <c r="AK466" s="49"/>
    </row>
    <row r="467" spans="1:37" ht="15">
      <c r="A467" s="74"/>
      <c r="B467" s="74"/>
      <c r="C467" s="74"/>
      <c r="D467" s="89" t="str">
        <f t="shared" si="106"/>
        <v xml:space="preserve">, </v>
      </c>
      <c r="E467" s="89" t="str">
        <f t="shared" si="107"/>
        <v>, -</v>
      </c>
      <c r="F467" s="74"/>
      <c r="G467" s="74"/>
      <c r="H467" s="74"/>
      <c r="I467" s="75"/>
      <c r="J467" s="74"/>
      <c r="K467" s="74"/>
      <c r="L467" s="75"/>
      <c r="M467" s="74"/>
      <c r="N467" s="74"/>
      <c r="O467" s="75"/>
      <c r="P467" s="74"/>
      <c r="Q467" s="74"/>
      <c r="R467" s="74"/>
      <c r="S467" s="74"/>
      <c r="T467" s="74"/>
      <c r="U467" s="74"/>
      <c r="V467" s="74"/>
      <c r="W467" s="74"/>
      <c r="X467" s="74"/>
      <c r="Y467" s="76"/>
      <c r="Z467" s="76"/>
      <c r="AA467" s="76"/>
      <c r="AB467" s="76"/>
      <c r="AC467" s="76"/>
      <c r="AD467" s="76"/>
      <c r="AE467" s="76"/>
      <c r="AF467" s="76"/>
      <c r="AG467" s="76"/>
      <c r="AH467" s="49"/>
      <c r="AI467" s="49"/>
      <c r="AJ467" s="48"/>
      <c r="AK467" s="49"/>
    </row>
    <row r="468" spans="1:37" ht="15">
      <c r="A468" s="74"/>
      <c r="B468" s="74"/>
      <c r="C468" s="74"/>
      <c r="D468" s="89" t="str">
        <f t="shared" si="106"/>
        <v xml:space="preserve">, </v>
      </c>
      <c r="E468" s="89" t="str">
        <f t="shared" si="107"/>
        <v>, -</v>
      </c>
      <c r="F468" s="74"/>
      <c r="G468" s="74"/>
      <c r="H468" s="74"/>
      <c r="I468" s="75"/>
      <c r="J468" s="74"/>
      <c r="K468" s="74"/>
      <c r="L468" s="75"/>
      <c r="M468" s="74"/>
      <c r="N468" s="74"/>
      <c r="O468" s="75"/>
      <c r="P468" s="74"/>
      <c r="Q468" s="74"/>
      <c r="R468" s="74"/>
      <c r="S468" s="74"/>
      <c r="T468" s="74"/>
      <c r="U468" s="74"/>
      <c r="V468" s="74"/>
      <c r="W468" s="74"/>
      <c r="X468" s="74"/>
      <c r="Y468" s="76"/>
      <c r="Z468" s="76"/>
      <c r="AA468" s="76"/>
      <c r="AB468" s="76"/>
      <c r="AC468" s="76"/>
      <c r="AD468" s="76"/>
      <c r="AE468" s="76"/>
      <c r="AF468" s="76"/>
      <c r="AG468" s="76"/>
      <c r="AH468" s="49"/>
      <c r="AI468" s="49"/>
      <c r="AJ468" s="48"/>
      <c r="AK468" s="49"/>
    </row>
    <row r="469" spans="1:37" ht="15">
      <c r="A469" s="74"/>
      <c r="B469" s="74"/>
      <c r="C469" s="74"/>
      <c r="D469" s="89" t="str">
        <f t="shared" si="106"/>
        <v xml:space="preserve">, </v>
      </c>
      <c r="E469" s="89" t="str">
        <f t="shared" si="107"/>
        <v>, -</v>
      </c>
      <c r="F469" s="74"/>
      <c r="G469" s="74"/>
      <c r="H469" s="74"/>
      <c r="I469" s="75"/>
      <c r="J469" s="74"/>
      <c r="K469" s="74"/>
      <c r="L469" s="75"/>
      <c r="M469" s="74"/>
      <c r="N469" s="74"/>
      <c r="O469" s="75"/>
      <c r="P469" s="74"/>
      <c r="Q469" s="74"/>
      <c r="R469" s="74"/>
      <c r="S469" s="74"/>
      <c r="T469" s="74"/>
      <c r="U469" s="74"/>
      <c r="V469" s="74"/>
      <c r="W469" s="74"/>
      <c r="X469" s="74"/>
      <c r="Y469" s="76"/>
      <c r="Z469" s="76"/>
      <c r="AA469" s="76"/>
      <c r="AB469" s="76"/>
      <c r="AC469" s="76"/>
      <c r="AD469" s="76"/>
      <c r="AE469" s="76"/>
      <c r="AF469" s="76"/>
      <c r="AG469" s="76"/>
      <c r="AH469" s="49"/>
      <c r="AI469" s="49"/>
      <c r="AJ469" s="48"/>
      <c r="AK469" s="49"/>
    </row>
    <row r="470" spans="1:37" ht="15">
      <c r="A470" s="74"/>
      <c r="B470" s="74"/>
      <c r="C470" s="74"/>
      <c r="D470" s="89" t="str">
        <f t="shared" si="106"/>
        <v xml:space="preserve">, </v>
      </c>
      <c r="E470" s="89" t="str">
        <f t="shared" si="107"/>
        <v>, -</v>
      </c>
      <c r="F470" s="74"/>
      <c r="G470" s="74"/>
      <c r="H470" s="74"/>
      <c r="I470" s="75"/>
      <c r="J470" s="74"/>
      <c r="K470" s="74"/>
      <c r="L470" s="75"/>
      <c r="M470" s="74"/>
      <c r="N470" s="74"/>
      <c r="O470" s="75"/>
      <c r="P470" s="74"/>
      <c r="Q470" s="74"/>
      <c r="R470" s="74"/>
      <c r="S470" s="74"/>
      <c r="T470" s="74"/>
      <c r="U470" s="74"/>
      <c r="V470" s="74"/>
      <c r="W470" s="74"/>
      <c r="X470" s="74"/>
      <c r="Y470" s="76"/>
      <c r="Z470" s="76"/>
      <c r="AA470" s="76"/>
      <c r="AB470" s="76"/>
      <c r="AC470" s="76"/>
      <c r="AD470" s="76"/>
      <c r="AE470" s="76"/>
      <c r="AF470" s="76"/>
      <c r="AG470" s="76"/>
      <c r="AH470" s="49"/>
      <c r="AI470" s="49"/>
      <c r="AJ470" s="48"/>
      <c r="AK470" s="49"/>
    </row>
    <row r="471" spans="1:37" ht="15">
      <c r="A471" s="74"/>
      <c r="B471" s="74"/>
      <c r="C471" s="74"/>
      <c r="D471" s="89" t="str">
        <f t="shared" si="106"/>
        <v xml:space="preserve">, </v>
      </c>
      <c r="E471" s="89" t="str">
        <f t="shared" si="107"/>
        <v>, -</v>
      </c>
      <c r="F471" s="74"/>
      <c r="G471" s="74"/>
      <c r="H471" s="74"/>
      <c r="I471" s="75"/>
      <c r="J471" s="74"/>
      <c r="K471" s="74"/>
      <c r="L471" s="75"/>
      <c r="M471" s="74"/>
      <c r="N471" s="74"/>
      <c r="O471" s="75"/>
      <c r="P471" s="74"/>
      <c r="Q471" s="74"/>
      <c r="R471" s="74"/>
      <c r="S471" s="74"/>
      <c r="T471" s="74"/>
      <c r="U471" s="74"/>
      <c r="V471" s="74"/>
      <c r="W471" s="74"/>
      <c r="X471" s="74"/>
      <c r="Y471" s="76"/>
      <c r="Z471" s="76"/>
      <c r="AA471" s="76"/>
      <c r="AB471" s="76"/>
      <c r="AC471" s="76"/>
      <c r="AD471" s="76"/>
      <c r="AE471" s="76"/>
      <c r="AF471" s="76"/>
      <c r="AG471" s="76"/>
      <c r="AH471" s="49"/>
      <c r="AI471" s="49"/>
      <c r="AJ471" s="48"/>
      <c r="AK471" s="49"/>
    </row>
    <row r="472" spans="1:37" ht="15">
      <c r="A472" s="74"/>
      <c r="B472" s="74"/>
      <c r="C472" s="74"/>
      <c r="D472" s="89" t="str">
        <f t="shared" si="106"/>
        <v xml:space="preserve">, </v>
      </c>
      <c r="E472" s="89" t="str">
        <f t="shared" si="107"/>
        <v>, -</v>
      </c>
      <c r="F472" s="74"/>
      <c r="G472" s="74"/>
      <c r="H472" s="74"/>
      <c r="I472" s="75"/>
      <c r="J472" s="74"/>
      <c r="K472" s="74"/>
      <c r="L472" s="75"/>
      <c r="M472" s="74"/>
      <c r="N472" s="74"/>
      <c r="O472" s="75"/>
      <c r="P472" s="74"/>
      <c r="Q472" s="74"/>
      <c r="R472" s="74"/>
      <c r="S472" s="74"/>
      <c r="T472" s="74"/>
      <c r="U472" s="74"/>
      <c r="V472" s="74"/>
      <c r="W472" s="74"/>
      <c r="X472" s="74"/>
      <c r="Y472" s="76"/>
      <c r="Z472" s="76"/>
      <c r="AA472" s="76"/>
      <c r="AB472" s="76"/>
      <c r="AC472" s="76"/>
      <c r="AD472" s="76"/>
      <c r="AE472" s="76"/>
      <c r="AF472" s="76"/>
      <c r="AG472" s="76"/>
      <c r="AH472" s="49"/>
      <c r="AI472" s="49"/>
      <c r="AJ472" s="48"/>
      <c r="AK472" s="49"/>
    </row>
    <row r="473" spans="1:37" ht="15">
      <c r="A473" s="74"/>
      <c r="B473" s="74"/>
      <c r="C473" s="74"/>
      <c r="D473" s="89" t="str">
        <f t="shared" si="106"/>
        <v xml:space="preserve">, </v>
      </c>
      <c r="E473" s="89" t="str">
        <f t="shared" si="107"/>
        <v>, -</v>
      </c>
      <c r="F473" s="74"/>
      <c r="G473" s="74"/>
      <c r="H473" s="74"/>
      <c r="I473" s="75"/>
      <c r="J473" s="74"/>
      <c r="K473" s="74"/>
      <c r="L473" s="75"/>
      <c r="M473" s="74"/>
      <c r="N473" s="74"/>
      <c r="O473" s="75"/>
      <c r="P473" s="74"/>
      <c r="Q473" s="74"/>
      <c r="R473" s="74"/>
      <c r="S473" s="74"/>
      <c r="T473" s="74"/>
      <c r="U473" s="74"/>
      <c r="V473" s="74"/>
      <c r="W473" s="74"/>
      <c r="X473" s="74"/>
      <c r="Y473" s="76"/>
      <c r="Z473" s="76"/>
      <c r="AA473" s="76"/>
      <c r="AB473" s="76"/>
      <c r="AC473" s="76"/>
      <c r="AD473" s="76"/>
      <c r="AE473" s="76"/>
      <c r="AF473" s="76"/>
      <c r="AG473" s="76"/>
      <c r="AH473" s="49"/>
      <c r="AI473" s="49"/>
      <c r="AJ473" s="48"/>
      <c r="AK473" s="49"/>
    </row>
    <row r="474" spans="1:37" ht="15">
      <c r="A474" s="74"/>
      <c r="B474" s="74"/>
      <c r="C474" s="74"/>
      <c r="D474" s="89" t="str">
        <f t="shared" si="106"/>
        <v xml:space="preserve">, </v>
      </c>
      <c r="E474" s="89" t="str">
        <f t="shared" si="107"/>
        <v>, -</v>
      </c>
      <c r="F474" s="74"/>
      <c r="G474" s="74"/>
      <c r="H474" s="74"/>
      <c r="I474" s="75"/>
      <c r="J474" s="74"/>
      <c r="K474" s="74"/>
      <c r="L474" s="75"/>
      <c r="M474" s="74"/>
      <c r="N474" s="74"/>
      <c r="O474" s="75"/>
      <c r="P474" s="74"/>
      <c r="Q474" s="74"/>
      <c r="R474" s="74"/>
      <c r="S474" s="74"/>
      <c r="T474" s="74"/>
      <c r="U474" s="74"/>
      <c r="V474" s="74"/>
      <c r="W474" s="74"/>
      <c r="X474" s="74"/>
      <c r="Y474" s="76"/>
      <c r="Z474" s="76"/>
      <c r="AA474" s="76"/>
      <c r="AB474" s="76"/>
      <c r="AC474" s="76"/>
      <c r="AD474" s="76"/>
      <c r="AE474" s="76"/>
      <c r="AF474" s="76"/>
      <c r="AG474" s="76"/>
      <c r="AH474" s="49"/>
      <c r="AI474" s="49"/>
      <c r="AJ474" s="48"/>
      <c r="AK474" s="49"/>
    </row>
    <row r="475" spans="1:37" ht="15">
      <c r="A475" s="74"/>
      <c r="B475" s="74"/>
      <c r="C475" s="74"/>
      <c r="D475" s="89" t="str">
        <f t="shared" si="106"/>
        <v xml:space="preserve">, </v>
      </c>
      <c r="E475" s="89" t="str">
        <f t="shared" si="107"/>
        <v>, -</v>
      </c>
      <c r="F475" s="74"/>
      <c r="G475" s="74"/>
      <c r="H475" s="74"/>
      <c r="I475" s="75"/>
      <c r="J475" s="74"/>
      <c r="K475" s="74"/>
      <c r="L475" s="75"/>
      <c r="M475" s="74"/>
      <c r="N475" s="74"/>
      <c r="O475" s="75"/>
      <c r="P475" s="74"/>
      <c r="Q475" s="74"/>
      <c r="R475" s="74"/>
      <c r="S475" s="74"/>
      <c r="T475" s="74"/>
      <c r="U475" s="74"/>
      <c r="V475" s="74"/>
      <c r="W475" s="74"/>
      <c r="X475" s="74"/>
      <c r="Y475" s="76"/>
      <c r="Z475" s="76"/>
      <c r="AA475" s="76"/>
      <c r="AB475" s="76"/>
      <c r="AC475" s="76"/>
      <c r="AD475" s="76"/>
      <c r="AE475" s="76"/>
      <c r="AF475" s="76"/>
      <c r="AG475" s="76"/>
      <c r="AH475" s="49"/>
      <c r="AI475" s="49"/>
      <c r="AJ475" s="48"/>
      <c r="AK475" s="49"/>
    </row>
    <row r="476" spans="1:37" ht="15">
      <c r="A476" s="74"/>
      <c r="B476" s="74"/>
      <c r="C476" s="74"/>
      <c r="D476" s="89" t="str">
        <f t="shared" si="106"/>
        <v xml:space="preserve">, </v>
      </c>
      <c r="E476" s="89" t="str">
        <f t="shared" si="107"/>
        <v>, -</v>
      </c>
      <c r="F476" s="74"/>
      <c r="G476" s="74"/>
      <c r="H476" s="74"/>
      <c r="I476" s="75"/>
      <c r="J476" s="74"/>
      <c r="K476" s="74"/>
      <c r="L476" s="75"/>
      <c r="M476" s="74"/>
      <c r="N476" s="74"/>
      <c r="O476" s="75"/>
      <c r="P476" s="74"/>
      <c r="Q476" s="74"/>
      <c r="R476" s="74"/>
      <c r="S476" s="74"/>
      <c r="T476" s="74"/>
      <c r="U476" s="74"/>
      <c r="V476" s="74"/>
      <c r="W476" s="74"/>
      <c r="X476" s="74"/>
      <c r="Y476" s="76"/>
      <c r="Z476" s="76"/>
      <c r="AA476" s="76"/>
      <c r="AB476" s="76"/>
      <c r="AC476" s="76"/>
      <c r="AD476" s="76"/>
      <c r="AE476" s="76"/>
      <c r="AF476" s="76"/>
      <c r="AG476" s="76"/>
      <c r="AH476" s="49"/>
      <c r="AI476" s="49"/>
      <c r="AJ476" s="48"/>
      <c r="AK476" s="49"/>
    </row>
    <row r="477" spans="1:37" ht="15">
      <c r="A477" s="74"/>
      <c r="B477" s="74"/>
      <c r="C477" s="74"/>
      <c r="D477" s="89" t="str">
        <f t="shared" si="106"/>
        <v xml:space="preserve">, </v>
      </c>
      <c r="E477" s="89" t="str">
        <f t="shared" si="107"/>
        <v>, -</v>
      </c>
      <c r="F477" s="74"/>
      <c r="G477" s="74"/>
      <c r="H477" s="74"/>
      <c r="I477" s="75"/>
      <c r="J477" s="74"/>
      <c r="K477" s="74"/>
      <c r="L477" s="75"/>
      <c r="M477" s="74"/>
      <c r="N477" s="74"/>
      <c r="O477" s="75"/>
      <c r="P477" s="74"/>
      <c r="Q477" s="74"/>
      <c r="R477" s="74"/>
      <c r="S477" s="74"/>
      <c r="T477" s="74"/>
      <c r="U477" s="74"/>
      <c r="V477" s="74"/>
      <c r="W477" s="74"/>
      <c r="X477" s="74"/>
      <c r="Y477" s="76"/>
      <c r="Z477" s="76"/>
      <c r="AA477" s="76"/>
      <c r="AB477" s="76"/>
      <c r="AC477" s="76"/>
      <c r="AD477" s="76"/>
      <c r="AE477" s="76"/>
      <c r="AF477" s="76"/>
      <c r="AG477" s="76"/>
      <c r="AH477" s="49"/>
      <c r="AI477" s="49"/>
      <c r="AJ477" s="48"/>
      <c r="AK477" s="49"/>
    </row>
    <row r="478" spans="1:37" ht="15">
      <c r="A478" s="74"/>
      <c r="B478" s="74"/>
      <c r="C478" s="74"/>
      <c r="D478" s="89" t="str">
        <f t="shared" si="106"/>
        <v xml:space="preserve">, </v>
      </c>
      <c r="E478" s="89" t="str">
        <f t="shared" si="107"/>
        <v>, -</v>
      </c>
      <c r="F478" s="74"/>
      <c r="G478" s="74"/>
      <c r="H478" s="74"/>
      <c r="I478" s="75"/>
      <c r="J478" s="74"/>
      <c r="K478" s="74"/>
      <c r="L478" s="75"/>
      <c r="M478" s="74"/>
      <c r="N478" s="74"/>
      <c r="O478" s="75"/>
      <c r="P478" s="74"/>
      <c r="Q478" s="74"/>
      <c r="R478" s="74"/>
      <c r="S478" s="74"/>
      <c r="T478" s="74"/>
      <c r="U478" s="74"/>
      <c r="V478" s="74"/>
      <c r="W478" s="74"/>
      <c r="X478" s="74"/>
      <c r="Y478" s="76"/>
      <c r="Z478" s="76"/>
      <c r="AA478" s="76"/>
      <c r="AB478" s="76"/>
      <c r="AC478" s="76"/>
      <c r="AD478" s="76"/>
      <c r="AE478" s="76"/>
      <c r="AF478" s="76"/>
      <c r="AG478" s="76"/>
      <c r="AH478" s="49"/>
      <c r="AI478" s="49"/>
      <c r="AJ478" s="48"/>
      <c r="AK478" s="49"/>
    </row>
    <row r="479" spans="1:37" ht="15">
      <c r="A479" s="74"/>
      <c r="B479" s="74"/>
      <c r="C479" s="74"/>
      <c r="D479" s="89" t="str">
        <f t="shared" si="106"/>
        <v xml:space="preserve">, </v>
      </c>
      <c r="E479" s="89" t="str">
        <f t="shared" si="107"/>
        <v>, -</v>
      </c>
      <c r="F479" s="74"/>
      <c r="G479" s="74"/>
      <c r="H479" s="74"/>
      <c r="I479" s="75"/>
      <c r="J479" s="74"/>
      <c r="K479" s="74"/>
      <c r="L479" s="75"/>
      <c r="M479" s="74"/>
      <c r="N479" s="74"/>
      <c r="O479" s="75"/>
      <c r="P479" s="74"/>
      <c r="Q479" s="74"/>
      <c r="R479" s="74"/>
      <c r="S479" s="74"/>
      <c r="T479" s="74"/>
      <c r="U479" s="74"/>
      <c r="V479" s="74"/>
      <c r="W479" s="74"/>
      <c r="X479" s="74"/>
      <c r="Y479" s="76"/>
      <c r="Z479" s="76"/>
      <c r="AA479" s="76"/>
      <c r="AB479" s="76"/>
      <c r="AC479" s="76"/>
      <c r="AD479" s="76"/>
      <c r="AE479" s="76"/>
      <c r="AF479" s="76"/>
      <c r="AG479" s="76"/>
      <c r="AH479" s="49"/>
      <c r="AI479" s="49"/>
      <c r="AJ479" s="48"/>
      <c r="AK479" s="49"/>
    </row>
    <row r="480" spans="1:37" ht="15">
      <c r="A480" s="74"/>
      <c r="B480" s="74"/>
      <c r="C480" s="74"/>
      <c r="D480" s="89" t="str">
        <f t="shared" si="106"/>
        <v xml:space="preserve">, </v>
      </c>
      <c r="E480" s="89" t="str">
        <f t="shared" si="107"/>
        <v>, -</v>
      </c>
      <c r="F480" s="74"/>
      <c r="G480" s="74"/>
      <c r="H480" s="74"/>
      <c r="I480" s="75"/>
      <c r="J480" s="74"/>
      <c r="K480" s="74"/>
      <c r="L480" s="75"/>
      <c r="M480" s="74"/>
      <c r="N480" s="74"/>
      <c r="O480" s="75"/>
      <c r="P480" s="74"/>
      <c r="Q480" s="74"/>
      <c r="R480" s="74"/>
      <c r="S480" s="74"/>
      <c r="T480" s="74"/>
      <c r="U480" s="74"/>
      <c r="V480" s="74"/>
      <c r="W480" s="74"/>
      <c r="X480" s="74"/>
      <c r="Y480" s="76"/>
      <c r="Z480" s="76"/>
      <c r="AA480" s="76"/>
      <c r="AB480" s="76"/>
      <c r="AC480" s="76"/>
      <c r="AD480" s="76"/>
      <c r="AE480" s="76"/>
      <c r="AF480" s="76"/>
      <c r="AG480" s="76"/>
      <c r="AH480" s="49"/>
      <c r="AI480" s="49"/>
      <c r="AJ480" s="48"/>
      <c r="AK480" s="49"/>
    </row>
    <row r="481" spans="1:37" ht="15">
      <c r="A481" s="74"/>
      <c r="B481" s="74"/>
      <c r="C481" s="74"/>
      <c r="D481" s="89" t="str">
        <f t="shared" si="106"/>
        <v xml:space="preserve">, </v>
      </c>
      <c r="E481" s="89" t="str">
        <f t="shared" si="107"/>
        <v>, -</v>
      </c>
      <c r="F481" s="74"/>
      <c r="G481" s="74"/>
      <c r="H481" s="74"/>
      <c r="I481" s="75"/>
      <c r="J481" s="74"/>
      <c r="K481" s="74"/>
      <c r="L481" s="75"/>
      <c r="M481" s="74"/>
      <c r="N481" s="74"/>
      <c r="O481" s="75"/>
      <c r="P481" s="74"/>
      <c r="Q481" s="74"/>
      <c r="R481" s="74"/>
      <c r="S481" s="74"/>
      <c r="T481" s="74"/>
      <c r="U481" s="74"/>
      <c r="V481" s="74"/>
      <c r="W481" s="74"/>
      <c r="X481" s="74"/>
      <c r="Y481" s="76"/>
      <c r="Z481" s="76"/>
      <c r="AA481" s="76"/>
      <c r="AB481" s="76"/>
      <c r="AC481" s="76"/>
      <c r="AD481" s="76"/>
      <c r="AE481" s="76"/>
      <c r="AF481" s="76"/>
      <c r="AG481" s="76"/>
      <c r="AH481" s="49"/>
      <c r="AI481" s="49"/>
      <c r="AJ481" s="48"/>
      <c r="AK481" s="49"/>
    </row>
    <row r="482" spans="1:37" ht="15">
      <c r="A482" s="74"/>
      <c r="B482" s="74"/>
      <c r="C482" s="74"/>
      <c r="D482" s="89" t="str">
        <f t="shared" si="106"/>
        <v xml:space="preserve">, </v>
      </c>
      <c r="E482" s="89" t="str">
        <f t="shared" si="107"/>
        <v>, -</v>
      </c>
      <c r="F482" s="74"/>
      <c r="G482" s="74"/>
      <c r="H482" s="74"/>
      <c r="I482" s="75"/>
      <c r="J482" s="74"/>
      <c r="K482" s="74"/>
      <c r="L482" s="75"/>
      <c r="M482" s="74"/>
      <c r="N482" s="74"/>
      <c r="O482" s="75"/>
      <c r="P482" s="74"/>
      <c r="Q482" s="74"/>
      <c r="R482" s="74"/>
      <c r="S482" s="74"/>
      <c r="T482" s="74"/>
      <c r="U482" s="74"/>
      <c r="V482" s="74"/>
      <c r="W482" s="74"/>
      <c r="X482" s="74"/>
      <c r="Y482" s="76"/>
      <c r="Z482" s="76"/>
      <c r="AA482" s="76"/>
      <c r="AB482" s="76"/>
      <c r="AC482" s="76"/>
      <c r="AD482" s="76"/>
      <c r="AE482" s="76"/>
      <c r="AF482" s="76"/>
      <c r="AG482" s="76"/>
      <c r="AH482" s="49"/>
      <c r="AI482" s="49"/>
      <c r="AJ482" s="48"/>
      <c r="AK482" s="49"/>
    </row>
    <row r="483" spans="1:37" ht="15">
      <c r="A483" s="74"/>
      <c r="B483" s="74"/>
      <c r="C483" s="74"/>
      <c r="D483" s="89" t="str">
        <f t="shared" si="106"/>
        <v xml:space="preserve">, </v>
      </c>
      <c r="E483" s="89" t="str">
        <f t="shared" si="107"/>
        <v>, -</v>
      </c>
      <c r="F483" s="74"/>
      <c r="G483" s="74"/>
      <c r="H483" s="74"/>
      <c r="I483" s="75"/>
      <c r="J483" s="74"/>
      <c r="K483" s="74"/>
      <c r="L483" s="75"/>
      <c r="M483" s="74"/>
      <c r="N483" s="74"/>
      <c r="O483" s="75"/>
      <c r="P483" s="74"/>
      <c r="Q483" s="74"/>
      <c r="R483" s="74"/>
      <c r="S483" s="74"/>
      <c r="T483" s="74"/>
      <c r="U483" s="74"/>
      <c r="V483" s="74"/>
      <c r="W483" s="74"/>
      <c r="X483" s="74"/>
      <c r="Y483" s="76"/>
      <c r="Z483" s="76"/>
      <c r="AA483" s="76"/>
      <c r="AB483" s="76"/>
      <c r="AC483" s="76"/>
      <c r="AD483" s="76"/>
      <c r="AE483" s="76"/>
      <c r="AF483" s="76"/>
      <c r="AG483" s="76"/>
      <c r="AH483" s="49"/>
      <c r="AI483" s="49"/>
      <c r="AJ483" s="48"/>
      <c r="AK483" s="49"/>
    </row>
    <row r="484" spans="1:37" ht="15">
      <c r="A484" s="74"/>
      <c r="B484" s="74"/>
      <c r="C484" s="74"/>
      <c r="D484" s="89" t="str">
        <f t="shared" si="106"/>
        <v xml:space="preserve">, </v>
      </c>
      <c r="E484" s="89" t="str">
        <f t="shared" si="107"/>
        <v>, -</v>
      </c>
      <c r="F484" s="74"/>
      <c r="G484" s="74"/>
      <c r="H484" s="74"/>
      <c r="I484" s="75"/>
      <c r="J484" s="74"/>
      <c r="K484" s="74"/>
      <c r="L484" s="75"/>
      <c r="M484" s="74"/>
      <c r="N484" s="74"/>
      <c r="O484" s="75"/>
      <c r="P484" s="74"/>
      <c r="Q484" s="74"/>
      <c r="R484" s="74"/>
      <c r="S484" s="74"/>
      <c r="T484" s="74"/>
      <c r="U484" s="74"/>
      <c r="V484" s="74"/>
      <c r="W484" s="74"/>
      <c r="X484" s="74"/>
      <c r="Y484" s="76"/>
      <c r="Z484" s="76"/>
      <c r="AA484" s="76"/>
      <c r="AB484" s="76"/>
      <c r="AC484" s="76"/>
      <c r="AD484" s="76"/>
      <c r="AE484" s="76"/>
      <c r="AF484" s="76"/>
      <c r="AG484" s="76"/>
      <c r="AH484" s="49"/>
      <c r="AI484" s="49"/>
      <c r="AJ484" s="48"/>
      <c r="AK484" s="49"/>
    </row>
    <row r="485" spans="1:37" ht="15">
      <c r="A485" s="74"/>
      <c r="B485" s="74"/>
      <c r="C485" s="74"/>
      <c r="D485" s="89" t="str">
        <f t="shared" si="106"/>
        <v xml:space="preserve">, </v>
      </c>
      <c r="E485" s="89" t="str">
        <f t="shared" si="107"/>
        <v>, -</v>
      </c>
      <c r="F485" s="74"/>
      <c r="G485" s="74"/>
      <c r="H485" s="74"/>
      <c r="I485" s="75"/>
      <c r="J485" s="74"/>
      <c r="K485" s="74"/>
      <c r="L485" s="75"/>
      <c r="M485" s="74"/>
      <c r="N485" s="74"/>
      <c r="O485" s="75"/>
      <c r="P485" s="74"/>
      <c r="Q485" s="74"/>
      <c r="R485" s="74"/>
      <c r="S485" s="74"/>
      <c r="T485" s="74"/>
      <c r="U485" s="74"/>
      <c r="V485" s="74"/>
      <c r="W485" s="74"/>
      <c r="X485" s="74"/>
      <c r="Y485" s="76"/>
      <c r="Z485" s="76"/>
      <c r="AA485" s="76"/>
      <c r="AB485" s="76"/>
      <c r="AC485" s="76"/>
      <c r="AD485" s="76"/>
      <c r="AE485" s="76"/>
      <c r="AF485" s="76"/>
      <c r="AG485" s="76"/>
      <c r="AH485" s="49"/>
      <c r="AI485" s="49"/>
      <c r="AJ485" s="48"/>
      <c r="AK485" s="49"/>
    </row>
    <row r="486" spans="1:37" ht="15">
      <c r="A486" s="74"/>
      <c r="B486" s="74"/>
      <c r="C486" s="74"/>
      <c r="D486" s="89" t="str">
        <f t="shared" si="106"/>
        <v xml:space="preserve">, </v>
      </c>
      <c r="E486" s="89" t="str">
        <f t="shared" si="107"/>
        <v>, -</v>
      </c>
      <c r="F486" s="74"/>
      <c r="G486" s="74"/>
      <c r="H486" s="74"/>
      <c r="I486" s="75"/>
      <c r="J486" s="74"/>
      <c r="K486" s="74"/>
      <c r="L486" s="75"/>
      <c r="M486" s="74"/>
      <c r="N486" s="74"/>
      <c r="O486" s="75"/>
      <c r="P486" s="74"/>
      <c r="Q486" s="74"/>
      <c r="R486" s="74"/>
      <c r="S486" s="74"/>
      <c r="T486" s="74"/>
      <c r="U486" s="74"/>
      <c r="V486" s="74"/>
      <c r="W486" s="74"/>
      <c r="X486" s="74"/>
      <c r="Y486" s="76"/>
      <c r="Z486" s="76"/>
      <c r="AA486" s="76"/>
      <c r="AB486" s="76"/>
      <c r="AC486" s="76"/>
      <c r="AD486" s="76"/>
      <c r="AE486" s="76"/>
      <c r="AF486" s="76"/>
      <c r="AG486" s="76"/>
      <c r="AH486" s="49"/>
      <c r="AI486" s="49"/>
      <c r="AJ486" s="48"/>
      <c r="AK486" s="49"/>
    </row>
    <row r="487" spans="1:37" ht="15">
      <c r="A487" s="74"/>
      <c r="B487" s="74"/>
      <c r="C487" s="74"/>
      <c r="D487" s="89" t="str">
        <f t="shared" si="106"/>
        <v xml:space="preserve">, </v>
      </c>
      <c r="E487" s="89" t="str">
        <f t="shared" si="107"/>
        <v>, -</v>
      </c>
      <c r="F487" s="74"/>
      <c r="G487" s="74"/>
      <c r="H487" s="74"/>
      <c r="I487" s="75"/>
      <c r="J487" s="74"/>
      <c r="K487" s="74"/>
      <c r="L487" s="75"/>
      <c r="M487" s="74"/>
      <c r="N487" s="74"/>
      <c r="O487" s="75"/>
      <c r="P487" s="74"/>
      <c r="Q487" s="74"/>
      <c r="R487" s="74"/>
      <c r="S487" s="74"/>
      <c r="T487" s="74"/>
      <c r="U487" s="74"/>
      <c r="V487" s="74"/>
      <c r="W487" s="74"/>
      <c r="X487" s="74"/>
      <c r="Y487" s="76"/>
      <c r="Z487" s="76"/>
      <c r="AA487" s="76"/>
      <c r="AB487" s="76"/>
      <c r="AC487" s="76"/>
      <c r="AD487" s="76"/>
      <c r="AE487" s="76"/>
      <c r="AF487" s="76"/>
      <c r="AG487" s="76"/>
      <c r="AH487" s="49"/>
      <c r="AI487" s="49"/>
      <c r="AJ487" s="48"/>
      <c r="AK487" s="49"/>
    </row>
    <row r="488" spans="1:37" ht="15">
      <c r="A488" s="74"/>
      <c r="B488" s="74"/>
      <c r="C488" s="74"/>
      <c r="D488" s="89" t="str">
        <f t="shared" si="106"/>
        <v xml:space="preserve">, </v>
      </c>
      <c r="E488" s="89" t="str">
        <f t="shared" si="107"/>
        <v>, -</v>
      </c>
      <c r="F488" s="74"/>
      <c r="G488" s="74"/>
      <c r="H488" s="74"/>
      <c r="I488" s="75"/>
      <c r="J488" s="74"/>
      <c r="K488" s="74"/>
      <c r="L488" s="75"/>
      <c r="M488" s="74"/>
      <c r="N488" s="74"/>
      <c r="O488" s="75"/>
      <c r="P488" s="74"/>
      <c r="Q488" s="74"/>
      <c r="R488" s="74"/>
      <c r="S488" s="74"/>
      <c r="T488" s="74"/>
      <c r="U488" s="74"/>
      <c r="V488" s="74"/>
      <c r="W488" s="74"/>
      <c r="X488" s="74"/>
      <c r="Y488" s="76"/>
      <c r="Z488" s="76"/>
      <c r="AA488" s="76"/>
      <c r="AB488" s="76"/>
      <c r="AC488" s="76"/>
      <c r="AD488" s="76"/>
      <c r="AE488" s="76"/>
      <c r="AF488" s="76"/>
      <c r="AG488" s="76"/>
      <c r="AH488" s="49"/>
      <c r="AI488" s="49"/>
      <c r="AJ488" s="48"/>
      <c r="AK488" s="49"/>
    </row>
    <row r="489" spans="1:37" ht="15">
      <c r="A489" s="74"/>
      <c r="B489" s="74"/>
      <c r="C489" s="74"/>
      <c r="D489" s="89" t="str">
        <f t="shared" si="106"/>
        <v xml:space="preserve">, </v>
      </c>
      <c r="E489" s="89" t="str">
        <f t="shared" si="107"/>
        <v>, -</v>
      </c>
      <c r="F489" s="74"/>
      <c r="G489" s="74"/>
      <c r="H489" s="74"/>
      <c r="I489" s="75"/>
      <c r="J489" s="74"/>
      <c r="K489" s="74"/>
      <c r="L489" s="75"/>
      <c r="M489" s="74"/>
      <c r="N489" s="74"/>
      <c r="O489" s="75"/>
      <c r="P489" s="74"/>
      <c r="Q489" s="74"/>
      <c r="R489" s="74"/>
      <c r="S489" s="74"/>
      <c r="T489" s="74"/>
      <c r="U489" s="74"/>
      <c r="V489" s="74"/>
      <c r="W489" s="74"/>
      <c r="X489" s="74"/>
      <c r="Y489" s="76"/>
      <c r="Z489" s="76"/>
      <c r="AA489" s="76"/>
      <c r="AB489" s="76"/>
      <c r="AC489" s="76"/>
      <c r="AD489" s="76"/>
      <c r="AE489" s="76"/>
      <c r="AF489" s="76"/>
      <c r="AG489" s="76"/>
      <c r="AH489" s="49"/>
      <c r="AI489" s="49"/>
      <c r="AJ489" s="48"/>
      <c r="AK489" s="49"/>
    </row>
    <row r="490" spans="1:37" ht="15">
      <c r="A490" s="74"/>
      <c r="B490" s="74"/>
      <c r="C490" s="74"/>
      <c r="D490" s="89" t="str">
        <f t="shared" si="106"/>
        <v xml:space="preserve">, </v>
      </c>
      <c r="E490" s="89" t="str">
        <f t="shared" si="107"/>
        <v>, -</v>
      </c>
      <c r="F490" s="74"/>
      <c r="G490" s="74"/>
      <c r="H490" s="74"/>
      <c r="I490" s="75"/>
      <c r="J490" s="74"/>
      <c r="K490" s="74"/>
      <c r="L490" s="75"/>
      <c r="M490" s="74"/>
      <c r="N490" s="74"/>
      <c r="O490" s="75"/>
      <c r="P490" s="74"/>
      <c r="Q490" s="74"/>
      <c r="R490" s="74"/>
      <c r="S490" s="74"/>
      <c r="T490" s="74"/>
      <c r="U490" s="74"/>
      <c r="V490" s="74"/>
      <c r="W490" s="74"/>
      <c r="X490" s="74"/>
      <c r="Y490" s="76"/>
      <c r="Z490" s="76"/>
      <c r="AA490" s="76"/>
      <c r="AB490" s="76"/>
      <c r="AC490" s="76"/>
      <c r="AD490" s="76"/>
      <c r="AE490" s="76"/>
      <c r="AF490" s="76"/>
      <c r="AG490" s="76"/>
      <c r="AH490" s="49"/>
      <c r="AI490" s="49"/>
      <c r="AJ490" s="48"/>
      <c r="AK490" s="49"/>
    </row>
    <row r="491" spans="1:37" ht="15">
      <c r="A491" s="74"/>
      <c r="B491" s="74"/>
      <c r="C491" s="74"/>
      <c r="D491" s="89" t="str">
        <f t="shared" si="106"/>
        <v xml:space="preserve">, </v>
      </c>
      <c r="E491" s="89" t="str">
        <f t="shared" si="107"/>
        <v>, -</v>
      </c>
      <c r="F491" s="74"/>
      <c r="G491" s="74"/>
      <c r="H491" s="74"/>
      <c r="I491" s="75"/>
      <c r="J491" s="74"/>
      <c r="K491" s="74"/>
      <c r="L491" s="75"/>
      <c r="M491" s="74"/>
      <c r="N491" s="74"/>
      <c r="O491" s="75"/>
      <c r="P491" s="74"/>
      <c r="Q491" s="74"/>
      <c r="R491" s="74"/>
      <c r="S491" s="74"/>
      <c r="T491" s="74"/>
      <c r="U491" s="74"/>
      <c r="V491" s="74"/>
      <c r="W491" s="74"/>
      <c r="X491" s="74"/>
      <c r="Y491" s="76"/>
      <c r="Z491" s="76"/>
      <c r="AA491" s="76"/>
      <c r="AB491" s="76"/>
      <c r="AC491" s="76"/>
      <c r="AD491" s="76"/>
      <c r="AE491" s="76"/>
      <c r="AF491" s="76"/>
      <c r="AG491" s="76"/>
      <c r="AH491" s="49"/>
      <c r="AI491" s="49"/>
      <c r="AJ491" s="48"/>
      <c r="AK491" s="49"/>
    </row>
    <row r="492" spans="1:37" ht="15">
      <c r="A492" s="74"/>
      <c r="B492" s="74"/>
      <c r="C492" s="74"/>
      <c r="D492" s="89" t="str">
        <f t="shared" si="106"/>
        <v xml:space="preserve">, </v>
      </c>
      <c r="E492" s="89" t="str">
        <f t="shared" si="107"/>
        <v>, -</v>
      </c>
      <c r="F492" s="74"/>
      <c r="G492" s="74"/>
      <c r="H492" s="74"/>
      <c r="I492" s="75"/>
      <c r="J492" s="74"/>
      <c r="K492" s="74"/>
      <c r="L492" s="75"/>
      <c r="M492" s="74"/>
      <c r="N492" s="74"/>
      <c r="O492" s="75"/>
      <c r="P492" s="74"/>
      <c r="Q492" s="74"/>
      <c r="R492" s="74"/>
      <c r="S492" s="74"/>
      <c r="T492" s="74"/>
      <c r="U492" s="74"/>
      <c r="V492" s="74"/>
      <c r="W492" s="74"/>
      <c r="X492" s="74"/>
      <c r="Y492" s="76"/>
      <c r="Z492" s="76"/>
      <c r="AA492" s="76"/>
      <c r="AB492" s="76"/>
      <c r="AC492" s="76"/>
      <c r="AD492" s="76"/>
      <c r="AE492" s="76"/>
      <c r="AF492" s="76"/>
      <c r="AG492" s="76"/>
      <c r="AH492" s="49"/>
      <c r="AI492" s="49"/>
      <c r="AJ492" s="48"/>
      <c r="AK492" s="49"/>
    </row>
    <row r="493" spans="1:37" ht="15">
      <c r="A493" s="74"/>
      <c r="B493" s="74"/>
      <c r="C493" s="74"/>
      <c r="D493" s="89" t="str">
        <f t="shared" si="106"/>
        <v xml:space="preserve">, </v>
      </c>
      <c r="E493" s="89" t="str">
        <f t="shared" si="107"/>
        <v>, -</v>
      </c>
      <c r="F493" s="74"/>
      <c r="G493" s="74"/>
      <c r="H493" s="74"/>
      <c r="I493" s="75"/>
      <c r="J493" s="74"/>
      <c r="K493" s="74"/>
      <c r="L493" s="75"/>
      <c r="M493" s="74"/>
      <c r="N493" s="74"/>
      <c r="O493" s="75"/>
      <c r="P493" s="74"/>
      <c r="Q493" s="74"/>
      <c r="R493" s="74"/>
      <c r="S493" s="74"/>
      <c r="T493" s="74"/>
      <c r="U493" s="74"/>
      <c r="V493" s="74"/>
      <c r="W493" s="74"/>
      <c r="X493" s="74"/>
      <c r="Y493" s="76"/>
      <c r="Z493" s="76"/>
      <c r="AA493" s="76"/>
      <c r="AB493" s="76"/>
      <c r="AC493" s="76"/>
      <c r="AD493" s="76"/>
      <c r="AE493" s="76"/>
      <c r="AF493" s="76"/>
      <c r="AG493" s="76"/>
      <c r="AH493" s="49"/>
      <c r="AI493" s="49"/>
      <c r="AJ493" s="48"/>
      <c r="AK493" s="49"/>
    </row>
    <row r="494" spans="1:37" ht="15">
      <c r="A494" s="74"/>
      <c r="B494" s="74"/>
      <c r="C494" s="74"/>
      <c r="D494" s="89" t="str">
        <f t="shared" si="106"/>
        <v xml:space="preserve">, </v>
      </c>
      <c r="E494" s="89" t="str">
        <f t="shared" si="107"/>
        <v>, -</v>
      </c>
      <c r="F494" s="74"/>
      <c r="G494" s="74"/>
      <c r="H494" s="74"/>
      <c r="I494" s="75"/>
      <c r="J494" s="74"/>
      <c r="K494" s="74"/>
      <c r="L494" s="75"/>
      <c r="M494" s="74"/>
      <c r="N494" s="74"/>
      <c r="O494" s="75"/>
      <c r="P494" s="74"/>
      <c r="Q494" s="74"/>
      <c r="R494" s="74"/>
      <c r="S494" s="74"/>
      <c r="T494" s="74"/>
      <c r="U494" s="74"/>
      <c r="V494" s="74"/>
      <c r="W494" s="74"/>
      <c r="X494" s="74"/>
      <c r="Y494" s="76"/>
      <c r="Z494" s="76"/>
      <c r="AA494" s="76"/>
      <c r="AB494" s="76"/>
      <c r="AC494" s="76"/>
      <c r="AD494" s="76"/>
      <c r="AE494" s="76"/>
      <c r="AF494" s="76"/>
      <c r="AG494" s="76"/>
      <c r="AH494" s="49"/>
      <c r="AI494" s="49"/>
      <c r="AJ494" s="48"/>
      <c r="AK494" s="49"/>
    </row>
    <row r="495" spans="1:37" ht="15">
      <c r="A495" s="74"/>
      <c r="B495" s="74"/>
      <c r="C495" s="74"/>
      <c r="D495" s="89" t="str">
        <f t="shared" si="106"/>
        <v xml:space="preserve">, </v>
      </c>
      <c r="E495" s="89" t="str">
        <f t="shared" si="107"/>
        <v>, -</v>
      </c>
      <c r="F495" s="74"/>
      <c r="G495" s="74"/>
      <c r="H495" s="74"/>
      <c r="I495" s="75"/>
      <c r="J495" s="74"/>
      <c r="K495" s="74"/>
      <c r="L495" s="75"/>
      <c r="M495" s="74"/>
      <c r="N495" s="74"/>
      <c r="O495" s="75"/>
      <c r="P495" s="74"/>
      <c r="Q495" s="74"/>
      <c r="R495" s="74"/>
      <c r="S495" s="74"/>
      <c r="T495" s="74"/>
      <c r="U495" s="74"/>
      <c r="V495" s="74"/>
      <c r="W495" s="74"/>
      <c r="X495" s="74"/>
      <c r="Y495" s="76"/>
      <c r="Z495" s="76"/>
      <c r="AA495" s="76"/>
      <c r="AB495" s="76"/>
      <c r="AC495" s="76"/>
      <c r="AD495" s="76"/>
      <c r="AE495" s="76"/>
      <c r="AF495" s="76"/>
      <c r="AG495" s="76"/>
      <c r="AH495" s="49"/>
      <c r="AI495" s="49"/>
      <c r="AJ495" s="48"/>
      <c r="AK495" s="49"/>
    </row>
    <row r="496" spans="1:37" ht="15">
      <c r="A496" s="74"/>
      <c r="B496" s="74"/>
      <c r="C496" s="74"/>
      <c r="D496" s="89" t="str">
        <f t="shared" si="106"/>
        <v xml:space="preserve">, </v>
      </c>
      <c r="E496" s="89" t="str">
        <f t="shared" si="107"/>
        <v>, -</v>
      </c>
      <c r="F496" s="74"/>
      <c r="G496" s="74"/>
      <c r="H496" s="74"/>
      <c r="I496" s="75"/>
      <c r="J496" s="74"/>
      <c r="K496" s="74"/>
      <c r="L496" s="75"/>
      <c r="M496" s="74"/>
      <c r="N496" s="74"/>
      <c r="O496" s="75"/>
      <c r="P496" s="74"/>
      <c r="Q496" s="74"/>
      <c r="R496" s="74"/>
      <c r="S496" s="74"/>
      <c r="T496" s="74"/>
      <c r="U496" s="74"/>
      <c r="V496" s="74"/>
      <c r="W496" s="74"/>
      <c r="X496" s="74"/>
      <c r="Y496" s="76"/>
      <c r="Z496" s="76"/>
      <c r="AA496" s="76"/>
      <c r="AB496" s="76"/>
      <c r="AC496" s="76"/>
      <c r="AD496" s="76"/>
      <c r="AE496" s="76"/>
      <c r="AF496" s="76"/>
      <c r="AG496" s="76"/>
      <c r="AH496" s="49"/>
      <c r="AI496" s="49"/>
      <c r="AJ496" s="48"/>
      <c r="AK496" s="49"/>
    </row>
    <row r="497" spans="1:37" ht="15">
      <c r="A497" s="74"/>
      <c r="B497" s="74"/>
      <c r="C497" s="74"/>
      <c r="D497" s="89" t="str">
        <f t="shared" si="106"/>
        <v xml:space="preserve">, </v>
      </c>
      <c r="E497" s="89" t="str">
        <f t="shared" si="107"/>
        <v>, -</v>
      </c>
      <c r="F497" s="74"/>
      <c r="G497" s="74"/>
      <c r="H497" s="74"/>
      <c r="I497" s="75"/>
      <c r="J497" s="74"/>
      <c r="K497" s="74"/>
      <c r="L497" s="75"/>
      <c r="M497" s="74"/>
      <c r="N497" s="74"/>
      <c r="O497" s="75"/>
      <c r="P497" s="74"/>
      <c r="Q497" s="74"/>
      <c r="R497" s="74"/>
      <c r="S497" s="74"/>
      <c r="T497" s="74"/>
      <c r="U497" s="74"/>
      <c r="V497" s="74"/>
      <c r="W497" s="74"/>
      <c r="X497" s="74"/>
      <c r="Y497" s="76"/>
      <c r="Z497" s="76"/>
      <c r="AA497" s="76"/>
      <c r="AB497" s="76"/>
      <c r="AC497" s="76"/>
      <c r="AD497" s="76"/>
      <c r="AE497" s="76"/>
      <c r="AF497" s="76"/>
      <c r="AG497" s="76"/>
      <c r="AH497" s="49"/>
      <c r="AI497" s="49"/>
      <c r="AJ497" s="48"/>
      <c r="AK497" s="49"/>
    </row>
    <row r="498" spans="1:37" ht="15">
      <c r="A498" s="74"/>
      <c r="B498" s="74"/>
      <c r="C498" s="74"/>
      <c r="D498" s="89" t="str">
        <f t="shared" si="106"/>
        <v xml:space="preserve">, </v>
      </c>
      <c r="E498" s="89" t="str">
        <f t="shared" si="107"/>
        <v>, -</v>
      </c>
      <c r="F498" s="74"/>
      <c r="G498" s="74"/>
      <c r="H498" s="74"/>
      <c r="I498" s="75"/>
      <c r="J498" s="74"/>
      <c r="K498" s="74"/>
      <c r="L498" s="75"/>
      <c r="M498" s="74"/>
      <c r="N498" s="74"/>
      <c r="O498" s="75"/>
      <c r="P498" s="74"/>
      <c r="Q498" s="74"/>
      <c r="R498" s="74"/>
      <c r="S498" s="74"/>
      <c r="T498" s="74"/>
      <c r="U498" s="74"/>
      <c r="V498" s="74"/>
      <c r="W498" s="74"/>
      <c r="X498" s="74"/>
      <c r="Y498" s="76"/>
      <c r="Z498" s="76"/>
      <c r="AA498" s="76"/>
      <c r="AB498" s="76"/>
      <c r="AC498" s="76"/>
      <c r="AD498" s="76"/>
      <c r="AE498" s="76"/>
      <c r="AF498" s="76"/>
      <c r="AG498" s="76"/>
      <c r="AH498" s="49"/>
      <c r="AI498" s="49"/>
      <c r="AJ498" s="48"/>
      <c r="AK498" s="49"/>
    </row>
    <row r="499" spans="1:37" ht="15">
      <c r="A499" s="74"/>
      <c r="B499" s="74"/>
      <c r="C499" s="74"/>
      <c r="D499" s="89" t="str">
        <f t="shared" si="106"/>
        <v xml:space="preserve">, </v>
      </c>
      <c r="E499" s="89" t="str">
        <f t="shared" si="107"/>
        <v>, -</v>
      </c>
      <c r="F499" s="74"/>
      <c r="G499" s="74"/>
      <c r="H499" s="74"/>
      <c r="I499" s="75"/>
      <c r="J499" s="74"/>
      <c r="K499" s="74"/>
      <c r="L499" s="75"/>
      <c r="M499" s="74"/>
      <c r="N499" s="74"/>
      <c r="O499" s="75"/>
      <c r="P499" s="74"/>
      <c r="Q499" s="74"/>
      <c r="R499" s="74"/>
      <c r="S499" s="74"/>
      <c r="T499" s="74"/>
      <c r="U499" s="74"/>
      <c r="V499" s="74"/>
      <c r="W499" s="74"/>
      <c r="X499" s="74"/>
      <c r="Y499" s="76"/>
      <c r="Z499" s="76"/>
      <c r="AA499" s="76"/>
      <c r="AB499" s="76"/>
      <c r="AC499" s="76"/>
      <c r="AD499" s="76"/>
      <c r="AE499" s="76"/>
      <c r="AF499" s="76"/>
      <c r="AG499" s="76"/>
      <c r="AH499" s="49"/>
      <c r="AI499" s="49"/>
      <c r="AJ499" s="48"/>
      <c r="AK499" s="49"/>
    </row>
    <row r="500" spans="1:37" ht="15">
      <c r="A500" s="74"/>
      <c r="B500" s="74"/>
      <c r="C500" s="74"/>
      <c r="D500" s="89" t="str">
        <f t="shared" si="106"/>
        <v xml:space="preserve">, </v>
      </c>
      <c r="E500" s="89" t="str">
        <f t="shared" si="107"/>
        <v>, -</v>
      </c>
      <c r="F500" s="74"/>
      <c r="G500" s="74"/>
      <c r="H500" s="74"/>
      <c r="I500" s="75"/>
      <c r="J500" s="74"/>
      <c r="K500" s="74"/>
      <c r="L500" s="75"/>
      <c r="M500" s="74"/>
      <c r="N500" s="74"/>
      <c r="O500" s="75"/>
      <c r="P500" s="74"/>
      <c r="Q500" s="74"/>
      <c r="R500" s="74"/>
      <c r="S500" s="74"/>
      <c r="T500" s="74"/>
      <c r="U500" s="74"/>
      <c r="V500" s="74"/>
      <c r="W500" s="74"/>
      <c r="X500" s="74"/>
      <c r="Y500" s="76"/>
      <c r="Z500" s="76"/>
      <c r="AA500" s="76"/>
      <c r="AB500" s="76"/>
      <c r="AC500" s="76"/>
      <c r="AD500" s="76"/>
      <c r="AE500" s="76"/>
      <c r="AF500" s="76"/>
      <c r="AG500" s="76"/>
      <c r="AH500" s="49"/>
      <c r="AI500" s="49"/>
      <c r="AJ500" s="48"/>
      <c r="AK500" s="49"/>
    </row>
    <row r="501" spans="1:37" ht="15">
      <c r="A501" s="74"/>
      <c r="B501" s="74"/>
      <c r="C501" s="74"/>
      <c r="D501" s="89" t="str">
        <f t="shared" si="106"/>
        <v xml:space="preserve">, </v>
      </c>
      <c r="E501" s="89" t="str">
        <f t="shared" si="107"/>
        <v>, -</v>
      </c>
      <c r="F501" s="74"/>
      <c r="G501" s="74"/>
      <c r="H501" s="74"/>
      <c r="I501" s="75"/>
      <c r="J501" s="74"/>
      <c r="K501" s="74"/>
      <c r="L501" s="75"/>
      <c r="M501" s="74"/>
      <c r="N501" s="74"/>
      <c r="O501" s="75"/>
      <c r="P501" s="74"/>
      <c r="Q501" s="74"/>
      <c r="R501" s="74"/>
      <c r="S501" s="74"/>
      <c r="T501" s="74"/>
      <c r="U501" s="74"/>
      <c r="V501" s="74"/>
      <c r="W501" s="74"/>
      <c r="X501" s="74"/>
      <c r="Y501" s="76"/>
      <c r="Z501" s="76"/>
      <c r="AA501" s="76"/>
      <c r="AB501" s="76"/>
      <c r="AC501" s="76"/>
      <c r="AD501" s="76"/>
      <c r="AE501" s="76"/>
      <c r="AF501" s="76"/>
      <c r="AG501" s="76"/>
      <c r="AH501" s="49"/>
      <c r="AI501" s="49"/>
      <c r="AJ501" s="48"/>
      <c r="AK501" s="49"/>
    </row>
    <row r="502" spans="1:37" ht="15">
      <c r="A502" s="74"/>
      <c r="B502" s="74"/>
      <c r="C502" s="74"/>
      <c r="D502" s="89" t="str">
        <f t="shared" si="106"/>
        <v xml:space="preserve">, </v>
      </c>
      <c r="E502" s="89" t="str">
        <f t="shared" si="107"/>
        <v>, -</v>
      </c>
      <c r="F502" s="74"/>
      <c r="G502" s="74"/>
      <c r="H502" s="74"/>
      <c r="I502" s="75"/>
      <c r="J502" s="74"/>
      <c r="K502" s="74"/>
      <c r="L502" s="75"/>
      <c r="M502" s="74"/>
      <c r="N502" s="74"/>
      <c r="O502" s="75"/>
      <c r="P502" s="74"/>
      <c r="Q502" s="74"/>
      <c r="R502" s="74"/>
      <c r="S502" s="74"/>
      <c r="T502" s="74"/>
      <c r="U502" s="74"/>
      <c r="V502" s="74"/>
      <c r="W502" s="74"/>
      <c r="X502" s="74"/>
      <c r="Y502" s="76"/>
      <c r="Z502" s="76"/>
      <c r="AA502" s="76"/>
      <c r="AB502" s="76"/>
      <c r="AC502" s="76"/>
      <c r="AD502" s="76"/>
      <c r="AE502" s="76"/>
      <c r="AF502" s="76"/>
      <c r="AG502" s="76"/>
      <c r="AH502" s="49"/>
      <c r="AI502" s="49"/>
      <c r="AJ502" s="48"/>
      <c r="AK502" s="49"/>
    </row>
    <row r="503" spans="1:37" ht="15">
      <c r="A503" s="74"/>
      <c r="B503" s="74"/>
      <c r="C503" s="74"/>
      <c r="D503" s="89" t="str">
        <f t="shared" si="106"/>
        <v xml:space="preserve">, </v>
      </c>
      <c r="E503" s="89" t="str">
        <f t="shared" si="107"/>
        <v>, -</v>
      </c>
      <c r="F503" s="74"/>
      <c r="G503" s="74"/>
      <c r="H503" s="74"/>
      <c r="I503" s="75"/>
      <c r="J503" s="74"/>
      <c r="K503" s="74"/>
      <c r="L503" s="75"/>
      <c r="M503" s="74"/>
      <c r="N503" s="74"/>
      <c r="O503" s="75"/>
      <c r="P503" s="74"/>
      <c r="Q503" s="74"/>
      <c r="R503" s="74"/>
      <c r="S503" s="74"/>
      <c r="T503" s="74"/>
      <c r="U503" s="74"/>
      <c r="V503" s="74"/>
      <c r="W503" s="74"/>
      <c r="X503" s="74"/>
      <c r="Y503" s="76"/>
      <c r="Z503" s="76"/>
      <c r="AA503" s="76"/>
      <c r="AB503" s="76"/>
      <c r="AC503" s="76"/>
      <c r="AD503" s="76"/>
      <c r="AE503" s="76"/>
      <c r="AF503" s="76"/>
      <c r="AG503" s="76"/>
      <c r="AH503" s="49"/>
      <c r="AI503" s="49"/>
      <c r="AJ503" s="48"/>
      <c r="AK503" s="49"/>
    </row>
    <row r="504" spans="1:37" ht="15">
      <c r="A504" s="74"/>
      <c r="B504" s="74"/>
      <c r="C504" s="74"/>
      <c r="D504" s="89" t="str">
        <f t="shared" si="106"/>
        <v xml:space="preserve">, </v>
      </c>
      <c r="E504" s="89" t="str">
        <f t="shared" si="107"/>
        <v>, -</v>
      </c>
      <c r="F504" s="74"/>
      <c r="G504" s="74"/>
      <c r="H504" s="74"/>
      <c r="I504" s="75"/>
      <c r="J504" s="74"/>
      <c r="K504" s="74"/>
      <c r="L504" s="75"/>
      <c r="M504" s="74"/>
      <c r="N504" s="74"/>
      <c r="O504" s="75"/>
      <c r="P504" s="74"/>
      <c r="Q504" s="74"/>
      <c r="R504" s="74"/>
      <c r="S504" s="74"/>
      <c r="T504" s="74"/>
      <c r="U504" s="74"/>
      <c r="V504" s="74"/>
      <c r="W504" s="74"/>
      <c r="X504" s="74"/>
      <c r="Y504" s="76"/>
      <c r="Z504" s="76"/>
      <c r="AA504" s="76"/>
      <c r="AB504" s="76"/>
      <c r="AC504" s="76"/>
      <c r="AD504" s="76"/>
      <c r="AE504" s="76"/>
      <c r="AF504" s="76"/>
      <c r="AG504" s="76"/>
      <c r="AH504" s="49"/>
      <c r="AI504" s="49"/>
      <c r="AJ504" s="48"/>
      <c r="AK504" s="49"/>
    </row>
    <row r="505" spans="1:37" ht="15">
      <c r="A505" s="74"/>
      <c r="B505" s="74"/>
      <c r="C505" s="74"/>
      <c r="D505" s="89" t="str">
        <f t="shared" si="106"/>
        <v xml:space="preserve">, </v>
      </c>
      <c r="E505" s="89" t="str">
        <f t="shared" si="107"/>
        <v>, -</v>
      </c>
      <c r="F505" s="74"/>
      <c r="G505" s="74"/>
      <c r="H505" s="74"/>
      <c r="I505" s="75"/>
      <c r="J505" s="74"/>
      <c r="K505" s="74"/>
      <c r="L505" s="75"/>
      <c r="M505" s="74"/>
      <c r="N505" s="74"/>
      <c r="O505" s="75"/>
      <c r="P505" s="74"/>
      <c r="Q505" s="74"/>
      <c r="R505" s="74"/>
      <c r="S505" s="74"/>
      <c r="T505" s="74"/>
      <c r="U505" s="74"/>
      <c r="V505" s="74"/>
      <c r="W505" s="74"/>
      <c r="X505" s="74"/>
      <c r="Y505" s="76"/>
      <c r="Z505" s="76"/>
      <c r="AA505" s="76"/>
      <c r="AB505" s="76"/>
      <c r="AC505" s="76"/>
      <c r="AD505" s="76"/>
      <c r="AE505" s="76"/>
      <c r="AF505" s="76"/>
      <c r="AG505" s="76"/>
      <c r="AH505" s="49"/>
      <c r="AI505" s="49"/>
      <c r="AJ505" s="48"/>
      <c r="AK505" s="49"/>
    </row>
    <row r="506" spans="1:37" ht="15">
      <c r="A506" s="74"/>
      <c r="B506" s="74"/>
      <c r="C506" s="74"/>
      <c r="D506" s="89" t="str">
        <f t="shared" si="106"/>
        <v xml:space="preserve">, </v>
      </c>
      <c r="E506" s="89" t="str">
        <f t="shared" si="107"/>
        <v>, -</v>
      </c>
      <c r="F506" s="74"/>
      <c r="G506" s="74"/>
      <c r="H506" s="74"/>
      <c r="I506" s="75"/>
      <c r="J506" s="74"/>
      <c r="K506" s="74"/>
      <c r="L506" s="75"/>
      <c r="M506" s="74"/>
      <c r="N506" s="74"/>
      <c r="O506" s="75"/>
      <c r="P506" s="74"/>
      <c r="Q506" s="74"/>
      <c r="R506" s="74"/>
      <c r="S506" s="74"/>
      <c r="T506" s="74"/>
      <c r="U506" s="74"/>
      <c r="V506" s="74"/>
      <c r="W506" s="74"/>
      <c r="X506" s="74"/>
      <c r="Y506" s="76"/>
      <c r="Z506" s="76"/>
      <c r="AA506" s="76"/>
      <c r="AB506" s="76"/>
      <c r="AC506" s="76"/>
      <c r="AD506" s="76"/>
      <c r="AE506" s="76"/>
      <c r="AF506" s="76"/>
      <c r="AG506" s="76"/>
      <c r="AH506" s="49"/>
      <c r="AI506" s="49"/>
      <c r="AJ506" s="48"/>
      <c r="AK506" s="49"/>
    </row>
    <row r="507" spans="1:37" ht="15">
      <c r="A507" s="74"/>
      <c r="B507" s="74"/>
      <c r="C507" s="74"/>
      <c r="D507" s="89" t="str">
        <f t="shared" si="106"/>
        <v xml:space="preserve">, </v>
      </c>
      <c r="E507" s="89" t="str">
        <f t="shared" si="107"/>
        <v>, -</v>
      </c>
      <c r="F507" s="74"/>
      <c r="G507" s="74"/>
      <c r="H507" s="74"/>
      <c r="I507" s="75"/>
      <c r="J507" s="74"/>
      <c r="K507" s="74"/>
      <c r="L507" s="75"/>
      <c r="M507" s="74"/>
      <c r="N507" s="74"/>
      <c r="O507" s="75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6"/>
      <c r="AC507" s="76"/>
      <c r="AD507" s="76"/>
      <c r="AE507" s="76"/>
      <c r="AF507" s="76"/>
      <c r="AG507" s="76"/>
      <c r="AH507" s="49"/>
      <c r="AI507" s="49"/>
      <c r="AJ507" s="48"/>
      <c r="AK507" s="49"/>
    </row>
    <row r="508" spans="1:37" ht="15">
      <c r="A508" s="74"/>
      <c r="B508" s="74"/>
      <c r="C508" s="74"/>
      <c r="D508" s="89" t="str">
        <f t="shared" si="106"/>
        <v xml:space="preserve">, </v>
      </c>
      <c r="E508" s="89" t="str">
        <f t="shared" si="107"/>
        <v>, -</v>
      </c>
      <c r="F508" s="74"/>
      <c r="G508" s="74"/>
      <c r="H508" s="74"/>
      <c r="I508" s="75"/>
      <c r="J508" s="74"/>
      <c r="K508" s="74"/>
      <c r="L508" s="75"/>
      <c r="M508" s="74"/>
      <c r="N508" s="74"/>
      <c r="O508" s="75"/>
      <c r="P508" s="74"/>
      <c r="Q508" s="74"/>
      <c r="R508" s="74"/>
      <c r="S508" s="74"/>
      <c r="T508" s="74"/>
      <c r="U508" s="74"/>
      <c r="V508" s="74"/>
      <c r="W508" s="74"/>
      <c r="X508" s="74"/>
      <c r="Y508" s="76"/>
      <c r="Z508" s="76"/>
      <c r="AA508" s="76"/>
      <c r="AB508" s="76"/>
      <c r="AC508" s="76"/>
      <c r="AD508" s="76"/>
      <c r="AE508" s="76"/>
      <c r="AF508" s="76"/>
      <c r="AG508" s="76"/>
      <c r="AH508" s="49"/>
      <c r="AI508" s="49"/>
      <c r="AJ508" s="48"/>
      <c r="AK508" s="49"/>
    </row>
    <row r="509" spans="1:37" ht="15">
      <c r="A509" s="74"/>
      <c r="B509" s="74"/>
      <c r="C509" s="74"/>
      <c r="D509" s="89" t="str">
        <f t="shared" si="106"/>
        <v xml:space="preserve">, </v>
      </c>
      <c r="E509" s="89" t="str">
        <f t="shared" si="107"/>
        <v>, -</v>
      </c>
      <c r="F509" s="74"/>
      <c r="G509" s="74"/>
      <c r="H509" s="74"/>
      <c r="I509" s="75"/>
      <c r="J509" s="74"/>
      <c r="K509" s="74"/>
      <c r="L509" s="75"/>
      <c r="M509" s="74"/>
      <c r="N509" s="74"/>
      <c r="O509" s="75"/>
      <c r="P509" s="74"/>
      <c r="Q509" s="74"/>
      <c r="R509" s="74"/>
      <c r="S509" s="74"/>
      <c r="T509" s="74"/>
      <c r="U509" s="74"/>
      <c r="V509" s="74"/>
      <c r="W509" s="74"/>
      <c r="X509" s="74"/>
      <c r="Y509" s="76"/>
      <c r="Z509" s="76"/>
      <c r="AA509" s="76"/>
      <c r="AB509" s="76"/>
      <c r="AC509" s="76"/>
      <c r="AD509" s="76"/>
      <c r="AE509" s="76"/>
      <c r="AF509" s="76"/>
      <c r="AG509" s="76"/>
      <c r="AH509" s="49"/>
      <c r="AI509" s="49"/>
      <c r="AJ509" s="48"/>
      <c r="AK509" s="49"/>
    </row>
    <row r="510" spans="1:37" ht="15">
      <c r="A510" s="74"/>
      <c r="B510" s="74"/>
      <c r="C510" s="74"/>
      <c r="D510" s="89" t="str">
        <f t="shared" si="106"/>
        <v xml:space="preserve">, </v>
      </c>
      <c r="E510" s="89" t="str">
        <f t="shared" si="107"/>
        <v>, -</v>
      </c>
      <c r="F510" s="74"/>
      <c r="G510" s="74"/>
      <c r="H510" s="74"/>
      <c r="I510" s="75"/>
      <c r="J510" s="74"/>
      <c r="K510" s="74"/>
      <c r="L510" s="75"/>
      <c r="M510" s="74"/>
      <c r="N510" s="74"/>
      <c r="O510" s="75"/>
      <c r="P510" s="74"/>
      <c r="Q510" s="74"/>
      <c r="R510" s="74"/>
      <c r="S510" s="74"/>
      <c r="T510" s="74"/>
      <c r="U510" s="74"/>
      <c r="V510" s="74"/>
      <c r="W510" s="74"/>
      <c r="X510" s="74"/>
      <c r="Y510" s="76"/>
      <c r="Z510" s="76"/>
      <c r="AA510" s="76"/>
      <c r="AB510" s="76"/>
      <c r="AC510" s="76"/>
      <c r="AD510" s="76"/>
      <c r="AE510" s="76"/>
      <c r="AF510" s="76"/>
      <c r="AG510" s="76"/>
      <c r="AH510" s="49"/>
      <c r="AI510" s="49"/>
      <c r="AJ510" s="48"/>
      <c r="AK510" s="49"/>
    </row>
    <row r="511" spans="1:37" ht="15">
      <c r="A511" s="74"/>
      <c r="B511" s="74"/>
      <c r="C511" s="74"/>
      <c r="D511" s="89" t="str">
        <f t="shared" si="106"/>
        <v xml:space="preserve">, </v>
      </c>
      <c r="E511" s="89" t="str">
        <f t="shared" si="107"/>
        <v>, -</v>
      </c>
      <c r="F511" s="74"/>
      <c r="G511" s="74"/>
      <c r="H511" s="74"/>
      <c r="I511" s="75"/>
      <c r="J511" s="74"/>
      <c r="K511" s="74"/>
      <c r="L511" s="75"/>
      <c r="M511" s="74"/>
      <c r="N511" s="74"/>
      <c r="O511" s="75"/>
      <c r="P511" s="74"/>
      <c r="Q511" s="74"/>
      <c r="R511" s="74"/>
      <c r="S511" s="74"/>
      <c r="T511" s="74"/>
      <c r="U511" s="74"/>
      <c r="V511" s="74"/>
      <c r="W511" s="74"/>
      <c r="X511" s="74"/>
      <c r="Y511" s="76"/>
      <c r="Z511" s="76"/>
      <c r="AA511" s="76"/>
      <c r="AB511" s="76"/>
      <c r="AC511" s="76"/>
      <c r="AD511" s="76"/>
      <c r="AE511" s="76"/>
      <c r="AF511" s="76"/>
      <c r="AG511" s="76"/>
      <c r="AH511" s="49"/>
      <c r="AI511" s="49"/>
      <c r="AJ511" s="48"/>
      <c r="AK511" s="49"/>
    </row>
    <row r="512" spans="1:37" ht="15">
      <c r="A512" s="74"/>
      <c r="B512" s="74"/>
      <c r="C512" s="74"/>
      <c r="D512" s="89" t="str">
        <f t="shared" si="106"/>
        <v xml:space="preserve">, </v>
      </c>
      <c r="E512" s="89" t="str">
        <f t="shared" si="107"/>
        <v>, -</v>
      </c>
      <c r="F512" s="74"/>
      <c r="G512" s="74"/>
      <c r="H512" s="74"/>
      <c r="I512" s="75"/>
      <c r="J512" s="74"/>
      <c r="K512" s="74"/>
      <c r="L512" s="75"/>
      <c r="M512" s="74"/>
      <c r="N512" s="74"/>
      <c r="O512" s="75"/>
      <c r="P512" s="74"/>
      <c r="Q512" s="74"/>
      <c r="R512" s="74"/>
      <c r="S512" s="74"/>
      <c r="T512" s="74"/>
      <c r="U512" s="74"/>
      <c r="V512" s="74"/>
      <c r="W512" s="74"/>
      <c r="X512" s="74"/>
      <c r="Y512" s="76"/>
      <c r="Z512" s="76"/>
      <c r="AA512" s="76"/>
      <c r="AB512" s="76"/>
      <c r="AC512" s="76"/>
      <c r="AD512" s="76"/>
      <c r="AE512" s="76"/>
      <c r="AF512" s="76"/>
      <c r="AG512" s="76"/>
      <c r="AH512" s="49"/>
      <c r="AI512" s="49"/>
      <c r="AJ512" s="48"/>
      <c r="AK512" s="49"/>
    </row>
    <row r="513" spans="1:37" ht="15">
      <c r="A513" s="74"/>
      <c r="B513" s="74"/>
      <c r="C513" s="74"/>
      <c r="D513" s="89" t="str">
        <f t="shared" si="106"/>
        <v xml:space="preserve">, </v>
      </c>
      <c r="E513" s="89" t="str">
        <f t="shared" si="107"/>
        <v>, -</v>
      </c>
      <c r="F513" s="74"/>
      <c r="G513" s="74"/>
      <c r="H513" s="74"/>
      <c r="I513" s="75"/>
      <c r="J513" s="74"/>
      <c r="K513" s="74"/>
      <c r="L513" s="75"/>
      <c r="M513" s="74"/>
      <c r="N513" s="74"/>
      <c r="O513" s="75"/>
      <c r="P513" s="74"/>
      <c r="Q513" s="74"/>
      <c r="R513" s="74"/>
      <c r="S513" s="74"/>
      <c r="T513" s="74"/>
      <c r="U513" s="74"/>
      <c r="V513" s="74"/>
      <c r="W513" s="74"/>
      <c r="X513" s="74"/>
      <c r="Y513" s="76"/>
      <c r="Z513" s="76"/>
      <c r="AA513" s="76"/>
      <c r="AB513" s="76"/>
      <c r="AC513" s="76"/>
      <c r="AD513" s="76"/>
      <c r="AE513" s="76"/>
      <c r="AF513" s="76"/>
      <c r="AG513" s="76"/>
      <c r="AH513" s="49"/>
      <c r="AI513" s="49"/>
      <c r="AJ513" s="48"/>
      <c r="AK513" s="49"/>
    </row>
    <row r="514" spans="1:37" ht="15">
      <c r="A514" s="74"/>
      <c r="B514" s="74"/>
      <c r="C514" s="74"/>
      <c r="D514" s="89" t="str">
        <f t="shared" si="106"/>
        <v xml:space="preserve">, </v>
      </c>
      <c r="E514" s="89" t="str">
        <f t="shared" si="107"/>
        <v>, -</v>
      </c>
      <c r="F514" s="74"/>
      <c r="G514" s="74"/>
      <c r="H514" s="74"/>
      <c r="I514" s="75"/>
      <c r="J514" s="74"/>
      <c r="K514" s="74"/>
      <c r="L514" s="75"/>
      <c r="M514" s="74"/>
      <c r="N514" s="74"/>
      <c r="O514" s="75"/>
      <c r="P514" s="74"/>
      <c r="Q514" s="74"/>
      <c r="R514" s="74"/>
      <c r="S514" s="74"/>
      <c r="T514" s="74"/>
      <c r="U514" s="74"/>
      <c r="V514" s="74"/>
      <c r="W514" s="74"/>
      <c r="X514" s="74"/>
      <c r="Y514" s="76"/>
      <c r="Z514" s="76"/>
      <c r="AA514" s="76"/>
      <c r="AB514" s="76"/>
      <c r="AC514" s="76"/>
      <c r="AD514" s="76"/>
      <c r="AE514" s="76"/>
      <c r="AF514" s="76"/>
      <c r="AG514" s="76"/>
      <c r="AH514" s="49"/>
      <c r="AI514" s="49"/>
      <c r="AJ514" s="48"/>
      <c r="AK514" s="49"/>
    </row>
    <row r="515" spans="1:37" ht="15">
      <c r="A515" s="74"/>
      <c r="B515" s="74"/>
      <c r="C515" s="74"/>
      <c r="D515" s="89" t="str">
        <f t="shared" ref="D515:D571" si="108">CONCATENATE(IFERROR(LEFT($A515,FIND(",",$A515)-1),$A515),", ",TRIM($C515))</f>
        <v xml:space="preserve">, </v>
      </c>
      <c r="E515" s="89" t="str">
        <f t="shared" ref="E515:E571" si="109">CONCATENATE(D515,"-",B515)</f>
        <v>, -</v>
      </c>
      <c r="F515" s="74"/>
      <c r="G515" s="74"/>
      <c r="H515" s="74"/>
      <c r="I515" s="75"/>
      <c r="J515" s="74"/>
      <c r="K515" s="74"/>
      <c r="L515" s="75"/>
      <c r="M515" s="74"/>
      <c r="N515" s="74"/>
      <c r="O515" s="75"/>
      <c r="P515" s="74"/>
      <c r="Q515" s="74"/>
      <c r="R515" s="74"/>
      <c r="S515" s="74"/>
      <c r="T515" s="74"/>
      <c r="U515" s="74"/>
      <c r="V515" s="74"/>
      <c r="W515" s="74"/>
      <c r="X515" s="74"/>
      <c r="Y515" s="76"/>
      <c r="Z515" s="76"/>
      <c r="AA515" s="76"/>
      <c r="AB515" s="76"/>
      <c r="AC515" s="76"/>
      <c r="AD515" s="76"/>
      <c r="AE515" s="76"/>
      <c r="AF515" s="76"/>
      <c r="AG515" s="76"/>
      <c r="AH515" s="49"/>
      <c r="AI515" s="49"/>
      <c r="AJ515" s="48"/>
      <c r="AK515" s="49"/>
    </row>
    <row r="516" spans="1:37" ht="15">
      <c r="A516" s="74"/>
      <c r="B516" s="74"/>
      <c r="C516" s="74"/>
      <c r="D516" s="89" t="str">
        <f t="shared" si="108"/>
        <v xml:space="preserve">, </v>
      </c>
      <c r="E516" s="89" t="str">
        <f t="shared" si="109"/>
        <v>, -</v>
      </c>
      <c r="F516" s="74"/>
      <c r="G516" s="74"/>
      <c r="H516" s="74"/>
      <c r="I516" s="75"/>
      <c r="J516" s="74"/>
      <c r="K516" s="74"/>
      <c r="L516" s="75"/>
      <c r="M516" s="74"/>
      <c r="N516" s="74"/>
      <c r="O516" s="75"/>
      <c r="P516" s="74"/>
      <c r="Q516" s="74"/>
      <c r="R516" s="74"/>
      <c r="S516" s="74"/>
      <c r="T516" s="74"/>
      <c r="U516" s="74"/>
      <c r="V516" s="74"/>
      <c r="W516" s="74"/>
      <c r="X516" s="74"/>
      <c r="Y516" s="76"/>
      <c r="Z516" s="76"/>
      <c r="AA516" s="76"/>
      <c r="AB516" s="76"/>
      <c r="AC516" s="76"/>
      <c r="AD516" s="76"/>
      <c r="AE516" s="76"/>
      <c r="AF516" s="76"/>
      <c r="AG516" s="76"/>
      <c r="AH516" s="49"/>
      <c r="AI516" s="49"/>
      <c r="AJ516" s="48"/>
      <c r="AK516" s="49"/>
    </row>
    <row r="517" spans="1:37" ht="15">
      <c r="A517" s="74"/>
      <c r="B517" s="74"/>
      <c r="C517" s="74"/>
      <c r="D517" s="89" t="str">
        <f t="shared" si="108"/>
        <v xml:space="preserve">, </v>
      </c>
      <c r="E517" s="89" t="str">
        <f t="shared" si="109"/>
        <v>, -</v>
      </c>
      <c r="F517" s="74"/>
      <c r="G517" s="74"/>
      <c r="H517" s="74"/>
      <c r="I517" s="75"/>
      <c r="J517" s="74"/>
      <c r="K517" s="74"/>
      <c r="L517" s="75"/>
      <c r="M517" s="74"/>
      <c r="N517" s="74"/>
      <c r="O517" s="75"/>
      <c r="P517" s="74"/>
      <c r="Q517" s="74"/>
      <c r="R517" s="74"/>
      <c r="S517" s="74"/>
      <c r="T517" s="74"/>
      <c r="U517" s="74"/>
      <c r="V517" s="74"/>
      <c r="W517" s="74"/>
      <c r="X517" s="74"/>
      <c r="Y517" s="76"/>
      <c r="Z517" s="76"/>
      <c r="AA517" s="76"/>
      <c r="AB517" s="76"/>
      <c r="AC517" s="76"/>
      <c r="AD517" s="76"/>
      <c r="AE517" s="76"/>
      <c r="AF517" s="76"/>
      <c r="AG517" s="76"/>
      <c r="AH517" s="49"/>
      <c r="AI517" s="49"/>
      <c r="AJ517" s="48"/>
      <c r="AK517" s="49"/>
    </row>
    <row r="518" spans="1:37" ht="15">
      <c r="A518" s="74"/>
      <c r="B518" s="74"/>
      <c r="C518" s="74"/>
      <c r="D518" s="89" t="str">
        <f t="shared" si="108"/>
        <v xml:space="preserve">, </v>
      </c>
      <c r="E518" s="89" t="str">
        <f t="shared" si="109"/>
        <v>, -</v>
      </c>
      <c r="F518" s="74"/>
      <c r="G518" s="74"/>
      <c r="H518" s="74"/>
      <c r="I518" s="75"/>
      <c r="J518" s="74"/>
      <c r="K518" s="74"/>
      <c r="L518" s="75"/>
      <c r="M518" s="74"/>
      <c r="N518" s="74"/>
      <c r="O518" s="75"/>
      <c r="P518" s="74"/>
      <c r="Q518" s="74"/>
      <c r="R518" s="74"/>
      <c r="S518" s="74"/>
      <c r="T518" s="74"/>
      <c r="U518" s="74"/>
      <c r="V518" s="74"/>
      <c r="W518" s="74"/>
      <c r="X518" s="74"/>
      <c r="Y518" s="76"/>
      <c r="Z518" s="76"/>
      <c r="AA518" s="76"/>
      <c r="AB518" s="76"/>
      <c r="AC518" s="76"/>
      <c r="AD518" s="76"/>
      <c r="AE518" s="76"/>
      <c r="AF518" s="76"/>
      <c r="AG518" s="76"/>
      <c r="AH518" s="49"/>
      <c r="AI518" s="49"/>
      <c r="AJ518" s="48"/>
      <c r="AK518" s="49"/>
    </row>
    <row r="519" spans="1:37" ht="15">
      <c r="A519" s="74"/>
      <c r="B519" s="74"/>
      <c r="C519" s="74"/>
      <c r="D519" s="89" t="str">
        <f t="shared" si="108"/>
        <v xml:space="preserve">, </v>
      </c>
      <c r="E519" s="89" t="str">
        <f t="shared" si="109"/>
        <v>, -</v>
      </c>
      <c r="F519" s="74"/>
      <c r="G519" s="74"/>
      <c r="H519" s="74"/>
      <c r="I519" s="75"/>
      <c r="J519" s="74"/>
      <c r="K519" s="74"/>
      <c r="L519" s="75"/>
      <c r="M519" s="74"/>
      <c r="N519" s="74"/>
      <c r="O519" s="75"/>
      <c r="P519" s="74"/>
      <c r="Q519" s="74"/>
      <c r="R519" s="74"/>
      <c r="S519" s="74"/>
      <c r="T519" s="74"/>
      <c r="U519" s="74"/>
      <c r="V519" s="74"/>
      <c r="W519" s="74"/>
      <c r="X519" s="74"/>
      <c r="Y519" s="76"/>
      <c r="Z519" s="76"/>
      <c r="AA519" s="76"/>
      <c r="AB519" s="76"/>
      <c r="AC519" s="76"/>
      <c r="AD519" s="76"/>
      <c r="AE519" s="76"/>
      <c r="AF519" s="76"/>
      <c r="AG519" s="76"/>
      <c r="AH519" s="49"/>
      <c r="AI519" s="49"/>
      <c r="AJ519" s="48"/>
      <c r="AK519" s="49"/>
    </row>
    <row r="520" spans="1:37" ht="15">
      <c r="A520" s="74"/>
      <c r="B520" s="74"/>
      <c r="C520" s="74"/>
      <c r="D520" s="89" t="str">
        <f t="shared" si="108"/>
        <v xml:space="preserve">, </v>
      </c>
      <c r="E520" s="89" t="str">
        <f t="shared" si="109"/>
        <v>, -</v>
      </c>
      <c r="F520" s="74"/>
      <c r="G520" s="74"/>
      <c r="H520" s="74"/>
      <c r="I520" s="75"/>
      <c r="J520" s="74"/>
      <c r="K520" s="74"/>
      <c r="L520" s="75"/>
      <c r="M520" s="74"/>
      <c r="N520" s="74"/>
      <c r="O520" s="75"/>
      <c r="P520" s="74"/>
      <c r="Q520" s="74"/>
      <c r="R520" s="74"/>
      <c r="S520" s="74"/>
      <c r="T520" s="74"/>
      <c r="U520" s="74"/>
      <c r="V520" s="74"/>
      <c r="W520" s="74"/>
      <c r="X520" s="74"/>
      <c r="Y520" s="76"/>
      <c r="Z520" s="76"/>
      <c r="AA520" s="76"/>
      <c r="AB520" s="76"/>
      <c r="AC520" s="76"/>
      <c r="AD520" s="76"/>
      <c r="AE520" s="76"/>
      <c r="AF520" s="76"/>
      <c r="AG520" s="76"/>
      <c r="AH520" s="49"/>
      <c r="AI520" s="49"/>
      <c r="AJ520" s="48"/>
      <c r="AK520" s="49"/>
    </row>
    <row r="521" spans="1:37" ht="15">
      <c r="A521" s="74"/>
      <c r="B521" s="74"/>
      <c r="C521" s="74"/>
      <c r="D521" s="89" t="str">
        <f t="shared" si="108"/>
        <v xml:space="preserve">, </v>
      </c>
      <c r="E521" s="89" t="str">
        <f t="shared" si="109"/>
        <v>, -</v>
      </c>
      <c r="F521" s="74"/>
      <c r="G521" s="74"/>
      <c r="H521" s="74"/>
      <c r="I521" s="75"/>
      <c r="J521" s="74"/>
      <c r="K521" s="74"/>
      <c r="L521" s="75"/>
      <c r="M521" s="74"/>
      <c r="N521" s="74"/>
      <c r="O521" s="75"/>
      <c r="P521" s="74"/>
      <c r="Q521" s="74"/>
      <c r="R521" s="74"/>
      <c r="S521" s="74"/>
      <c r="T521" s="74"/>
      <c r="U521" s="74"/>
      <c r="V521" s="74"/>
      <c r="W521" s="74"/>
      <c r="X521" s="74"/>
      <c r="Y521" s="76"/>
      <c r="Z521" s="76"/>
      <c r="AA521" s="76"/>
      <c r="AB521" s="76"/>
      <c r="AC521" s="76"/>
      <c r="AD521" s="76"/>
      <c r="AE521" s="76"/>
      <c r="AF521" s="76"/>
      <c r="AG521" s="76"/>
      <c r="AH521" s="49"/>
      <c r="AI521" s="49"/>
      <c r="AJ521" s="48"/>
      <c r="AK521" s="49"/>
    </row>
    <row r="522" spans="1:37" ht="15">
      <c r="A522" s="74"/>
      <c r="B522" s="74"/>
      <c r="C522" s="74"/>
      <c r="D522" s="89" t="str">
        <f t="shared" si="108"/>
        <v xml:space="preserve">, </v>
      </c>
      <c r="E522" s="89" t="str">
        <f t="shared" si="109"/>
        <v>, -</v>
      </c>
      <c r="F522" s="74"/>
      <c r="G522" s="74"/>
      <c r="H522" s="74"/>
      <c r="I522" s="75"/>
      <c r="J522" s="74"/>
      <c r="K522" s="74"/>
      <c r="L522" s="75"/>
      <c r="M522" s="74"/>
      <c r="N522" s="74"/>
      <c r="O522" s="75"/>
      <c r="P522" s="74"/>
      <c r="Q522" s="74"/>
      <c r="R522" s="74"/>
      <c r="S522" s="74"/>
      <c r="T522" s="74"/>
      <c r="U522" s="74"/>
      <c r="V522" s="74"/>
      <c r="W522" s="74"/>
      <c r="X522" s="74"/>
      <c r="Y522" s="76"/>
      <c r="Z522" s="76"/>
      <c r="AA522" s="76"/>
      <c r="AB522" s="76"/>
      <c r="AC522" s="76"/>
      <c r="AD522" s="76"/>
      <c r="AE522" s="76"/>
      <c r="AF522" s="76"/>
      <c r="AG522" s="76"/>
      <c r="AH522" s="49"/>
      <c r="AI522" s="49"/>
      <c r="AJ522" s="48"/>
      <c r="AK522" s="49"/>
    </row>
    <row r="523" spans="1:37" ht="15">
      <c r="A523" s="74"/>
      <c r="B523" s="74"/>
      <c r="C523" s="74"/>
      <c r="D523" s="89" t="str">
        <f t="shared" si="108"/>
        <v xml:space="preserve">, </v>
      </c>
      <c r="E523" s="89" t="str">
        <f t="shared" si="109"/>
        <v>, -</v>
      </c>
      <c r="F523" s="74"/>
      <c r="G523" s="74"/>
      <c r="H523" s="74"/>
      <c r="I523" s="75"/>
      <c r="J523" s="74"/>
      <c r="K523" s="74"/>
      <c r="L523" s="75"/>
      <c r="M523" s="74"/>
      <c r="N523" s="74"/>
      <c r="O523" s="75"/>
      <c r="P523" s="74"/>
      <c r="Q523" s="74"/>
      <c r="R523" s="74"/>
      <c r="S523" s="74"/>
      <c r="T523" s="74"/>
      <c r="U523" s="74"/>
      <c r="V523" s="74"/>
      <c r="W523" s="74"/>
      <c r="X523" s="74"/>
      <c r="Y523" s="76"/>
      <c r="Z523" s="76"/>
      <c r="AA523" s="76"/>
      <c r="AB523" s="76"/>
      <c r="AC523" s="76"/>
      <c r="AD523" s="76"/>
      <c r="AE523" s="76"/>
      <c r="AF523" s="76"/>
      <c r="AG523" s="76"/>
      <c r="AH523" s="49"/>
      <c r="AI523" s="49"/>
      <c r="AJ523" s="48"/>
      <c r="AK523" s="49"/>
    </row>
    <row r="524" spans="1:37" ht="15">
      <c r="A524" s="74"/>
      <c r="B524" s="74"/>
      <c r="C524" s="74"/>
      <c r="D524" s="89" t="str">
        <f t="shared" si="108"/>
        <v xml:space="preserve">, </v>
      </c>
      <c r="E524" s="89" t="str">
        <f t="shared" si="109"/>
        <v>, -</v>
      </c>
      <c r="F524" s="74"/>
      <c r="G524" s="74"/>
      <c r="H524" s="74"/>
      <c r="I524" s="75"/>
      <c r="J524" s="74"/>
      <c r="K524" s="74"/>
      <c r="L524" s="75"/>
      <c r="M524" s="74"/>
      <c r="N524" s="74"/>
      <c r="O524" s="75"/>
      <c r="P524" s="74"/>
      <c r="Q524" s="74"/>
      <c r="R524" s="74"/>
      <c r="S524" s="74"/>
      <c r="T524" s="74"/>
      <c r="U524" s="74"/>
      <c r="V524" s="74"/>
      <c r="W524" s="74"/>
      <c r="X524" s="74"/>
      <c r="Y524" s="76"/>
      <c r="Z524" s="76"/>
      <c r="AA524" s="76"/>
      <c r="AB524" s="76"/>
      <c r="AC524" s="76"/>
      <c r="AD524" s="76"/>
      <c r="AE524" s="76"/>
      <c r="AF524" s="76"/>
      <c r="AG524" s="76"/>
      <c r="AH524" s="49"/>
      <c r="AI524" s="49"/>
      <c r="AJ524" s="48"/>
      <c r="AK524" s="49"/>
    </row>
    <row r="525" spans="1:37" ht="15">
      <c r="A525" s="74"/>
      <c r="B525" s="74"/>
      <c r="C525" s="74"/>
      <c r="D525" s="89" t="str">
        <f t="shared" si="108"/>
        <v xml:space="preserve">, </v>
      </c>
      <c r="E525" s="89" t="str">
        <f t="shared" si="109"/>
        <v>, -</v>
      </c>
      <c r="F525" s="74"/>
      <c r="G525" s="74"/>
      <c r="H525" s="74"/>
      <c r="I525" s="75"/>
      <c r="J525" s="74"/>
      <c r="K525" s="74"/>
      <c r="L525" s="75"/>
      <c r="M525" s="74"/>
      <c r="N525" s="74"/>
      <c r="O525" s="75"/>
      <c r="P525" s="74"/>
      <c r="Q525" s="74"/>
      <c r="R525" s="74"/>
      <c r="S525" s="74"/>
      <c r="T525" s="74"/>
      <c r="U525" s="74"/>
      <c r="V525" s="74"/>
      <c r="W525" s="74"/>
      <c r="X525" s="74"/>
      <c r="Y525" s="76"/>
      <c r="Z525" s="76"/>
      <c r="AA525" s="76"/>
      <c r="AB525" s="76"/>
      <c r="AC525" s="76"/>
      <c r="AD525" s="76"/>
      <c r="AE525" s="76"/>
      <c r="AF525" s="76"/>
      <c r="AG525" s="76"/>
      <c r="AH525" s="49"/>
      <c r="AI525" s="49"/>
      <c r="AJ525" s="48"/>
      <c r="AK525" s="49"/>
    </row>
    <row r="526" spans="1:37" ht="15">
      <c r="A526" s="74"/>
      <c r="B526" s="74"/>
      <c r="C526" s="74"/>
      <c r="D526" s="89" t="str">
        <f t="shared" si="108"/>
        <v xml:space="preserve">, </v>
      </c>
      <c r="E526" s="89" t="str">
        <f t="shared" si="109"/>
        <v>, -</v>
      </c>
      <c r="F526" s="74"/>
      <c r="G526" s="74"/>
      <c r="H526" s="74"/>
      <c r="I526" s="75"/>
      <c r="J526" s="74"/>
      <c r="K526" s="74"/>
      <c r="L526" s="75"/>
      <c r="M526" s="74"/>
      <c r="N526" s="74"/>
      <c r="O526" s="75"/>
      <c r="P526" s="74"/>
      <c r="Q526" s="74"/>
      <c r="R526" s="74"/>
      <c r="S526" s="74"/>
      <c r="T526" s="74"/>
      <c r="U526" s="74"/>
      <c r="V526" s="74"/>
      <c r="W526" s="74"/>
      <c r="X526" s="74"/>
      <c r="Y526" s="76"/>
      <c r="Z526" s="76"/>
      <c r="AA526" s="76"/>
      <c r="AB526" s="76"/>
      <c r="AC526" s="76"/>
      <c r="AD526" s="76"/>
      <c r="AE526" s="76"/>
      <c r="AF526" s="76"/>
      <c r="AG526" s="76"/>
      <c r="AH526" s="49"/>
      <c r="AI526" s="49"/>
      <c r="AJ526" s="48"/>
      <c r="AK526" s="49"/>
    </row>
    <row r="527" spans="1:37" ht="15">
      <c r="A527" s="74"/>
      <c r="B527" s="74"/>
      <c r="C527" s="74"/>
      <c r="D527" s="89" t="str">
        <f t="shared" si="108"/>
        <v xml:space="preserve">, </v>
      </c>
      <c r="E527" s="89" t="str">
        <f t="shared" si="109"/>
        <v>, -</v>
      </c>
      <c r="F527" s="74"/>
      <c r="G527" s="74"/>
      <c r="H527" s="74"/>
      <c r="I527" s="75"/>
      <c r="J527" s="74"/>
      <c r="K527" s="74"/>
      <c r="L527" s="75"/>
      <c r="M527" s="74"/>
      <c r="N527" s="74"/>
      <c r="O527" s="75"/>
      <c r="P527" s="74"/>
      <c r="Q527" s="74"/>
      <c r="R527" s="74"/>
      <c r="S527" s="74"/>
      <c r="T527" s="74"/>
      <c r="U527" s="74"/>
      <c r="V527" s="74"/>
      <c r="W527" s="74"/>
      <c r="X527" s="74"/>
      <c r="Y527" s="76"/>
      <c r="Z527" s="76"/>
      <c r="AA527" s="76"/>
      <c r="AB527" s="76"/>
      <c r="AC527" s="76"/>
      <c r="AD527" s="76"/>
      <c r="AE527" s="76"/>
      <c r="AF527" s="76"/>
      <c r="AG527" s="76"/>
      <c r="AH527" s="49"/>
      <c r="AI527" s="49"/>
      <c r="AJ527" s="48"/>
      <c r="AK527" s="49"/>
    </row>
    <row r="528" spans="1:37" ht="15">
      <c r="A528" s="74"/>
      <c r="B528" s="74"/>
      <c r="C528" s="74"/>
      <c r="D528" s="89" t="str">
        <f t="shared" si="108"/>
        <v xml:space="preserve">, </v>
      </c>
      <c r="E528" s="89" t="str">
        <f t="shared" si="109"/>
        <v>, -</v>
      </c>
      <c r="F528" s="74"/>
      <c r="G528" s="74"/>
      <c r="H528" s="74"/>
      <c r="I528" s="75"/>
      <c r="J528" s="74"/>
      <c r="K528" s="74"/>
      <c r="L528" s="75"/>
      <c r="M528" s="74"/>
      <c r="N528" s="74"/>
      <c r="O528" s="75"/>
      <c r="P528" s="74"/>
      <c r="Q528" s="74"/>
      <c r="R528" s="74"/>
      <c r="S528" s="74"/>
      <c r="T528" s="74"/>
      <c r="U528" s="74"/>
      <c r="V528" s="74"/>
      <c r="W528" s="74"/>
      <c r="X528" s="74"/>
      <c r="Y528" s="76"/>
      <c r="Z528" s="76"/>
      <c r="AA528" s="76"/>
      <c r="AB528" s="76"/>
      <c r="AC528" s="76"/>
      <c r="AD528" s="76"/>
      <c r="AE528" s="76"/>
      <c r="AF528" s="76"/>
      <c r="AG528" s="76"/>
      <c r="AH528" s="49"/>
      <c r="AI528" s="49"/>
      <c r="AJ528" s="48"/>
      <c r="AK528" s="49"/>
    </row>
    <row r="529" spans="1:37" ht="15">
      <c r="A529" s="74"/>
      <c r="B529" s="74"/>
      <c r="C529" s="74"/>
      <c r="D529" s="89" t="str">
        <f t="shared" si="108"/>
        <v xml:space="preserve">, </v>
      </c>
      <c r="E529" s="89" t="str">
        <f t="shared" si="109"/>
        <v>, -</v>
      </c>
      <c r="F529" s="74"/>
      <c r="G529" s="74"/>
      <c r="H529" s="74"/>
      <c r="I529" s="75"/>
      <c r="J529" s="74"/>
      <c r="K529" s="74"/>
      <c r="L529" s="75"/>
      <c r="M529" s="74"/>
      <c r="N529" s="74"/>
      <c r="O529" s="75"/>
      <c r="P529" s="74"/>
      <c r="Q529" s="74"/>
      <c r="R529" s="74"/>
      <c r="S529" s="74"/>
      <c r="T529" s="74"/>
      <c r="U529" s="74"/>
      <c r="V529" s="74"/>
      <c r="W529" s="74"/>
      <c r="X529" s="74"/>
      <c r="Y529" s="76"/>
      <c r="Z529" s="76"/>
      <c r="AA529" s="76"/>
      <c r="AB529" s="76"/>
      <c r="AC529" s="76"/>
      <c r="AD529" s="76"/>
      <c r="AE529" s="76"/>
      <c r="AF529" s="76"/>
      <c r="AG529" s="76"/>
      <c r="AH529" s="49"/>
      <c r="AI529" s="49"/>
      <c r="AJ529" s="48"/>
      <c r="AK529" s="49"/>
    </row>
    <row r="530" spans="1:37" ht="15">
      <c r="A530" s="74"/>
      <c r="B530" s="74"/>
      <c r="C530" s="74"/>
      <c r="D530" s="89" t="str">
        <f t="shared" si="108"/>
        <v xml:space="preserve">, </v>
      </c>
      <c r="E530" s="89" t="str">
        <f t="shared" si="109"/>
        <v>, -</v>
      </c>
      <c r="F530" s="74"/>
      <c r="G530" s="74"/>
      <c r="H530" s="74"/>
      <c r="I530" s="75"/>
      <c r="J530" s="74"/>
      <c r="K530" s="74"/>
      <c r="L530" s="75"/>
      <c r="M530" s="74"/>
      <c r="N530" s="74"/>
      <c r="O530" s="75"/>
      <c r="P530" s="74"/>
      <c r="Q530" s="74"/>
      <c r="R530" s="74"/>
      <c r="S530" s="74"/>
      <c r="T530" s="74"/>
      <c r="U530" s="74"/>
      <c r="V530" s="74"/>
      <c r="W530" s="74"/>
      <c r="X530" s="74"/>
      <c r="Y530" s="76"/>
      <c r="Z530" s="76"/>
      <c r="AA530" s="76"/>
      <c r="AB530" s="76"/>
      <c r="AC530" s="76"/>
      <c r="AD530" s="76"/>
      <c r="AE530" s="76"/>
      <c r="AF530" s="76"/>
      <c r="AG530" s="76"/>
      <c r="AH530" s="49"/>
      <c r="AI530" s="49"/>
      <c r="AJ530" s="48"/>
      <c r="AK530" s="49"/>
    </row>
    <row r="531" spans="1:37" ht="15">
      <c r="A531" s="74"/>
      <c r="B531" s="74"/>
      <c r="C531" s="74"/>
      <c r="D531" s="89" t="str">
        <f t="shared" si="108"/>
        <v xml:space="preserve">, </v>
      </c>
      <c r="E531" s="89" t="str">
        <f t="shared" si="109"/>
        <v>, -</v>
      </c>
      <c r="F531" s="74"/>
      <c r="G531" s="74"/>
      <c r="H531" s="74"/>
      <c r="I531" s="75"/>
      <c r="J531" s="74"/>
      <c r="K531" s="74"/>
      <c r="L531" s="75"/>
      <c r="M531" s="74"/>
      <c r="N531" s="74"/>
      <c r="O531" s="75"/>
      <c r="P531" s="74"/>
      <c r="Q531" s="74"/>
      <c r="R531" s="74"/>
      <c r="S531" s="74"/>
      <c r="T531" s="74"/>
      <c r="U531" s="74"/>
      <c r="V531" s="74"/>
      <c r="W531" s="74"/>
      <c r="X531" s="74"/>
      <c r="Y531" s="76"/>
      <c r="Z531" s="76"/>
      <c r="AA531" s="76"/>
      <c r="AB531" s="76"/>
      <c r="AC531" s="76"/>
      <c r="AD531" s="76"/>
      <c r="AE531" s="76"/>
      <c r="AF531" s="76"/>
      <c r="AG531" s="76"/>
      <c r="AH531" s="49"/>
      <c r="AI531" s="49"/>
      <c r="AJ531" s="48"/>
      <c r="AK531" s="49"/>
    </row>
    <row r="532" spans="1:37" ht="15">
      <c r="A532" s="74"/>
      <c r="B532" s="74"/>
      <c r="C532" s="74"/>
      <c r="D532" s="89" t="str">
        <f t="shared" si="108"/>
        <v xml:space="preserve">, </v>
      </c>
      <c r="E532" s="89" t="str">
        <f t="shared" si="109"/>
        <v>, -</v>
      </c>
      <c r="F532" s="74"/>
      <c r="G532" s="74"/>
      <c r="H532" s="74"/>
      <c r="I532" s="75"/>
      <c r="J532" s="74"/>
      <c r="K532" s="74"/>
      <c r="L532" s="75"/>
      <c r="M532" s="74"/>
      <c r="N532" s="74"/>
      <c r="O532" s="75"/>
      <c r="P532" s="74"/>
      <c r="Q532" s="74"/>
      <c r="R532" s="74"/>
      <c r="S532" s="74"/>
      <c r="T532" s="74"/>
      <c r="U532" s="74"/>
      <c r="V532" s="74"/>
      <c r="W532" s="74"/>
      <c r="X532" s="74"/>
      <c r="Y532" s="76"/>
      <c r="Z532" s="76"/>
      <c r="AA532" s="76"/>
      <c r="AB532" s="76"/>
      <c r="AC532" s="76"/>
      <c r="AD532" s="76"/>
      <c r="AE532" s="76"/>
      <c r="AF532" s="76"/>
      <c r="AG532" s="76"/>
      <c r="AH532" s="49"/>
      <c r="AI532" s="49"/>
      <c r="AJ532" s="48"/>
      <c r="AK532" s="49"/>
    </row>
    <row r="533" spans="1:37" ht="15">
      <c r="A533" s="74"/>
      <c r="B533" s="74"/>
      <c r="C533" s="74"/>
      <c r="D533" s="89" t="str">
        <f t="shared" si="108"/>
        <v xml:space="preserve">, </v>
      </c>
      <c r="E533" s="89" t="str">
        <f t="shared" si="109"/>
        <v>, -</v>
      </c>
      <c r="F533" s="74"/>
      <c r="G533" s="74"/>
      <c r="H533" s="74"/>
      <c r="I533" s="75"/>
      <c r="J533" s="74"/>
      <c r="K533" s="74"/>
      <c r="L533" s="75"/>
      <c r="M533" s="74"/>
      <c r="N533" s="74"/>
      <c r="O533" s="75"/>
      <c r="P533" s="74"/>
      <c r="Q533" s="74"/>
      <c r="R533" s="74"/>
      <c r="S533" s="74"/>
      <c r="T533" s="74"/>
      <c r="U533" s="74"/>
      <c r="V533" s="74"/>
      <c r="W533" s="74"/>
      <c r="X533" s="74"/>
      <c r="Y533" s="76"/>
      <c r="Z533" s="76"/>
      <c r="AA533" s="76"/>
      <c r="AB533" s="76"/>
      <c r="AC533" s="76"/>
      <c r="AD533" s="76"/>
      <c r="AE533" s="76"/>
      <c r="AF533" s="76"/>
      <c r="AG533" s="76"/>
      <c r="AH533" s="49"/>
      <c r="AI533" s="49"/>
      <c r="AJ533" s="48"/>
      <c r="AK533" s="49"/>
    </row>
    <row r="534" spans="1:37" ht="15">
      <c r="A534" s="74"/>
      <c r="B534" s="74"/>
      <c r="C534" s="74"/>
      <c r="D534" s="89" t="str">
        <f t="shared" si="108"/>
        <v xml:space="preserve">, </v>
      </c>
      <c r="E534" s="89" t="str">
        <f t="shared" si="109"/>
        <v>, -</v>
      </c>
      <c r="F534" s="74"/>
      <c r="G534" s="74"/>
      <c r="H534" s="74"/>
      <c r="I534" s="75"/>
      <c r="J534" s="74"/>
      <c r="K534" s="74"/>
      <c r="L534" s="75"/>
      <c r="M534" s="74"/>
      <c r="N534" s="74"/>
      <c r="O534" s="75"/>
      <c r="P534" s="74"/>
      <c r="Q534" s="74"/>
      <c r="R534" s="74"/>
      <c r="S534" s="74"/>
      <c r="T534" s="74"/>
      <c r="U534" s="74"/>
      <c r="V534" s="74"/>
      <c r="W534" s="74"/>
      <c r="X534" s="74"/>
      <c r="Y534" s="76"/>
      <c r="Z534" s="76"/>
      <c r="AA534" s="76"/>
      <c r="AB534" s="76"/>
      <c r="AC534" s="76"/>
      <c r="AD534" s="76"/>
      <c r="AE534" s="76"/>
      <c r="AF534" s="76"/>
      <c r="AG534" s="76"/>
      <c r="AH534" s="49"/>
      <c r="AI534" s="49"/>
      <c r="AJ534" s="48"/>
      <c r="AK534" s="49"/>
    </row>
    <row r="535" spans="1:37" ht="15">
      <c r="A535" s="74"/>
      <c r="B535" s="74"/>
      <c r="C535" s="74"/>
      <c r="D535" s="89" t="str">
        <f t="shared" si="108"/>
        <v xml:space="preserve">, </v>
      </c>
      <c r="E535" s="89" t="str">
        <f t="shared" si="109"/>
        <v>, -</v>
      </c>
      <c r="F535" s="74"/>
      <c r="G535" s="74"/>
      <c r="H535" s="74"/>
      <c r="I535" s="75"/>
      <c r="J535" s="74"/>
      <c r="K535" s="74"/>
      <c r="L535" s="75"/>
      <c r="M535" s="74"/>
      <c r="N535" s="74"/>
      <c r="O535" s="75"/>
      <c r="P535" s="74"/>
      <c r="Q535" s="74"/>
      <c r="R535" s="74"/>
      <c r="S535" s="74"/>
      <c r="T535" s="74"/>
      <c r="U535" s="74"/>
      <c r="V535" s="74"/>
      <c r="W535" s="74"/>
      <c r="X535" s="74"/>
      <c r="Y535" s="76"/>
      <c r="Z535" s="76"/>
      <c r="AA535" s="76"/>
      <c r="AB535" s="76"/>
      <c r="AC535" s="76"/>
      <c r="AD535" s="76"/>
      <c r="AE535" s="76"/>
      <c r="AF535" s="76"/>
      <c r="AG535" s="76"/>
      <c r="AH535" s="49"/>
      <c r="AI535" s="49"/>
      <c r="AJ535" s="48"/>
      <c r="AK535" s="49"/>
    </row>
    <row r="536" spans="1:37" ht="15">
      <c r="A536" s="74"/>
      <c r="B536" s="74"/>
      <c r="C536" s="74"/>
      <c r="D536" s="89" t="str">
        <f t="shared" si="108"/>
        <v xml:space="preserve">, </v>
      </c>
      <c r="E536" s="89" t="str">
        <f t="shared" si="109"/>
        <v>, -</v>
      </c>
      <c r="F536" s="74"/>
      <c r="G536" s="74"/>
      <c r="H536" s="74"/>
      <c r="I536" s="75"/>
      <c r="J536" s="74"/>
      <c r="K536" s="74"/>
      <c r="L536" s="75"/>
      <c r="M536" s="74"/>
      <c r="N536" s="74"/>
      <c r="O536" s="75"/>
      <c r="P536" s="74"/>
      <c r="Q536" s="74"/>
      <c r="R536" s="74"/>
      <c r="S536" s="74"/>
      <c r="T536" s="74"/>
      <c r="U536" s="74"/>
      <c r="V536" s="74"/>
      <c r="W536" s="74"/>
      <c r="X536" s="74"/>
      <c r="Y536" s="76"/>
      <c r="Z536" s="76"/>
      <c r="AA536" s="76"/>
      <c r="AB536" s="76"/>
      <c r="AC536" s="76"/>
      <c r="AD536" s="76"/>
      <c r="AE536" s="76"/>
      <c r="AF536" s="76"/>
      <c r="AG536" s="76"/>
      <c r="AH536" s="49"/>
      <c r="AI536" s="49"/>
      <c r="AJ536" s="48"/>
      <c r="AK536" s="49"/>
    </row>
    <row r="537" spans="1:37" ht="15">
      <c r="A537" s="74"/>
      <c r="B537" s="74"/>
      <c r="C537" s="74"/>
      <c r="D537" s="89" t="str">
        <f t="shared" si="108"/>
        <v xml:space="preserve">, </v>
      </c>
      <c r="E537" s="89" t="str">
        <f t="shared" si="109"/>
        <v>, -</v>
      </c>
      <c r="F537" s="74"/>
      <c r="G537" s="74"/>
      <c r="H537" s="74"/>
      <c r="I537" s="75"/>
      <c r="J537" s="74"/>
      <c r="K537" s="74"/>
      <c r="L537" s="75"/>
      <c r="M537" s="74"/>
      <c r="N537" s="74"/>
      <c r="O537" s="75"/>
      <c r="P537" s="74"/>
      <c r="Q537" s="74"/>
      <c r="R537" s="74"/>
      <c r="S537" s="74"/>
      <c r="T537" s="74"/>
      <c r="U537" s="74"/>
      <c r="V537" s="74"/>
      <c r="W537" s="74"/>
      <c r="X537" s="74"/>
      <c r="Y537" s="76"/>
      <c r="Z537" s="76"/>
      <c r="AA537" s="76"/>
      <c r="AB537" s="76"/>
      <c r="AC537" s="76"/>
      <c r="AD537" s="76"/>
      <c r="AE537" s="76"/>
      <c r="AF537" s="76"/>
      <c r="AG537" s="76"/>
      <c r="AH537" s="49"/>
      <c r="AI537" s="49"/>
      <c r="AJ537" s="48"/>
      <c r="AK537" s="49"/>
    </row>
    <row r="538" spans="1:37" ht="15">
      <c r="A538" s="74"/>
      <c r="B538" s="74"/>
      <c r="C538" s="74"/>
      <c r="D538" s="89" t="str">
        <f t="shared" si="108"/>
        <v xml:space="preserve">, </v>
      </c>
      <c r="E538" s="89" t="str">
        <f t="shared" si="109"/>
        <v>, -</v>
      </c>
      <c r="F538" s="74"/>
      <c r="G538" s="74"/>
      <c r="H538" s="74"/>
      <c r="I538" s="75"/>
      <c r="J538" s="74"/>
      <c r="K538" s="74"/>
      <c r="L538" s="75"/>
      <c r="M538" s="74"/>
      <c r="N538" s="74"/>
      <c r="O538" s="75"/>
      <c r="P538" s="74"/>
      <c r="Q538" s="74"/>
      <c r="R538" s="74"/>
      <c r="S538" s="74"/>
      <c r="T538" s="74"/>
      <c r="U538" s="74"/>
      <c r="V538" s="74"/>
      <c r="W538" s="74"/>
      <c r="X538" s="74"/>
      <c r="Y538" s="76"/>
      <c r="Z538" s="76"/>
      <c r="AA538" s="76"/>
      <c r="AB538" s="76"/>
      <c r="AC538" s="76"/>
      <c r="AD538" s="76"/>
      <c r="AE538" s="76"/>
      <c r="AF538" s="76"/>
      <c r="AG538" s="76"/>
      <c r="AH538" s="49"/>
      <c r="AI538" s="49"/>
      <c r="AJ538" s="48"/>
      <c r="AK538" s="49"/>
    </row>
    <row r="539" spans="1:37" ht="15">
      <c r="A539" s="74"/>
      <c r="B539" s="74"/>
      <c r="C539" s="74"/>
      <c r="D539" s="89" t="str">
        <f t="shared" si="108"/>
        <v xml:space="preserve">, </v>
      </c>
      <c r="E539" s="89" t="str">
        <f t="shared" si="109"/>
        <v>, -</v>
      </c>
      <c r="F539" s="74"/>
      <c r="G539" s="74"/>
      <c r="H539" s="74"/>
      <c r="I539" s="75"/>
      <c r="J539" s="74"/>
      <c r="K539" s="74"/>
      <c r="L539" s="75"/>
      <c r="M539" s="74"/>
      <c r="N539" s="74"/>
      <c r="O539" s="75"/>
      <c r="P539" s="74"/>
      <c r="Q539" s="74"/>
      <c r="R539" s="74"/>
      <c r="S539" s="74"/>
      <c r="T539" s="74"/>
      <c r="U539" s="74"/>
      <c r="V539" s="74"/>
      <c r="W539" s="74"/>
      <c r="X539" s="74"/>
      <c r="Y539" s="76"/>
      <c r="Z539" s="76"/>
      <c r="AA539" s="76"/>
      <c r="AB539" s="76"/>
      <c r="AC539" s="76"/>
      <c r="AD539" s="76"/>
      <c r="AE539" s="76"/>
      <c r="AF539" s="76"/>
      <c r="AG539" s="76"/>
      <c r="AH539" s="49"/>
      <c r="AI539" s="49"/>
      <c r="AJ539" s="48"/>
      <c r="AK539" s="49"/>
    </row>
    <row r="540" spans="1:37" ht="15">
      <c r="A540" s="74"/>
      <c r="B540" s="74"/>
      <c r="C540" s="74"/>
      <c r="D540" s="89" t="str">
        <f t="shared" si="108"/>
        <v xml:space="preserve">, </v>
      </c>
      <c r="E540" s="89" t="str">
        <f t="shared" si="109"/>
        <v>, -</v>
      </c>
      <c r="F540" s="74"/>
      <c r="G540" s="74"/>
      <c r="H540" s="74"/>
      <c r="I540" s="75"/>
      <c r="J540" s="74"/>
      <c r="K540" s="74"/>
      <c r="L540" s="75"/>
      <c r="M540" s="74"/>
      <c r="N540" s="74"/>
      <c r="O540" s="75"/>
      <c r="P540" s="74"/>
      <c r="Q540" s="74"/>
      <c r="R540" s="74"/>
      <c r="S540" s="74"/>
      <c r="T540" s="74"/>
      <c r="U540" s="74"/>
      <c r="V540" s="74"/>
      <c r="W540" s="74"/>
      <c r="X540" s="74"/>
      <c r="Y540" s="76"/>
      <c r="Z540" s="76"/>
      <c r="AA540" s="76"/>
      <c r="AB540" s="76"/>
      <c r="AC540" s="76"/>
      <c r="AD540" s="76"/>
      <c r="AE540" s="76"/>
      <c r="AF540" s="76"/>
      <c r="AG540" s="76"/>
      <c r="AH540" s="49"/>
      <c r="AI540" s="49"/>
      <c r="AJ540" s="48"/>
      <c r="AK540" s="49"/>
    </row>
    <row r="541" spans="1:37" ht="15">
      <c r="A541" s="74"/>
      <c r="B541" s="74"/>
      <c r="C541" s="74"/>
      <c r="D541" s="89" t="str">
        <f t="shared" si="108"/>
        <v xml:space="preserve">, </v>
      </c>
      <c r="E541" s="89" t="str">
        <f t="shared" si="109"/>
        <v>, -</v>
      </c>
      <c r="F541" s="74"/>
      <c r="G541" s="74"/>
      <c r="H541" s="74"/>
      <c r="I541" s="75"/>
      <c r="J541" s="74"/>
      <c r="K541" s="74"/>
      <c r="L541" s="75"/>
      <c r="M541" s="74"/>
      <c r="N541" s="74"/>
      <c r="O541" s="75"/>
      <c r="P541" s="74"/>
      <c r="Q541" s="74"/>
      <c r="R541" s="74"/>
      <c r="S541" s="74"/>
      <c r="T541" s="74"/>
      <c r="U541" s="74"/>
      <c r="V541" s="74"/>
      <c r="W541" s="74"/>
      <c r="X541" s="74"/>
      <c r="Y541" s="76"/>
      <c r="Z541" s="76"/>
      <c r="AA541" s="76"/>
      <c r="AB541" s="76"/>
      <c r="AC541" s="76"/>
      <c r="AD541" s="76"/>
      <c r="AE541" s="76"/>
      <c r="AF541" s="76"/>
      <c r="AG541" s="76"/>
      <c r="AH541" s="49"/>
      <c r="AI541" s="49"/>
      <c r="AJ541" s="48"/>
      <c r="AK541" s="49"/>
    </row>
    <row r="542" spans="1:37" ht="15">
      <c r="A542" s="74"/>
      <c r="B542" s="74"/>
      <c r="C542" s="74"/>
      <c r="D542" s="89" t="str">
        <f t="shared" si="108"/>
        <v xml:space="preserve">, </v>
      </c>
      <c r="E542" s="89" t="str">
        <f t="shared" si="109"/>
        <v>, -</v>
      </c>
      <c r="F542" s="74"/>
      <c r="G542" s="74"/>
      <c r="H542" s="74"/>
      <c r="I542" s="75"/>
      <c r="J542" s="74"/>
      <c r="K542" s="74"/>
      <c r="L542" s="75"/>
      <c r="M542" s="74"/>
      <c r="N542" s="74"/>
      <c r="O542" s="75"/>
      <c r="P542" s="74"/>
      <c r="Q542" s="74"/>
      <c r="R542" s="74"/>
      <c r="S542" s="74"/>
      <c r="T542" s="74"/>
      <c r="U542" s="74"/>
      <c r="V542" s="74"/>
      <c r="W542" s="74"/>
      <c r="X542" s="74"/>
      <c r="Y542" s="76"/>
      <c r="Z542" s="76"/>
      <c r="AA542" s="76"/>
      <c r="AB542" s="76"/>
      <c r="AC542" s="76"/>
      <c r="AD542" s="76"/>
      <c r="AE542" s="76"/>
      <c r="AF542" s="76"/>
      <c r="AG542" s="76"/>
      <c r="AH542" s="49"/>
      <c r="AI542" s="49"/>
      <c r="AJ542" s="48"/>
      <c r="AK542" s="49"/>
    </row>
    <row r="543" spans="1:37" ht="15">
      <c r="A543" s="74"/>
      <c r="B543" s="74"/>
      <c r="C543" s="74"/>
      <c r="D543" s="89" t="str">
        <f t="shared" si="108"/>
        <v xml:space="preserve">, </v>
      </c>
      <c r="E543" s="89" t="str">
        <f t="shared" si="109"/>
        <v>, -</v>
      </c>
      <c r="F543" s="74"/>
      <c r="G543" s="74"/>
      <c r="H543" s="74"/>
      <c r="I543" s="75"/>
      <c r="J543" s="74"/>
      <c r="K543" s="74"/>
      <c r="L543" s="75"/>
      <c r="M543" s="74"/>
      <c r="N543" s="74"/>
      <c r="O543" s="75"/>
      <c r="P543" s="74"/>
      <c r="Q543" s="74"/>
      <c r="R543" s="74"/>
      <c r="S543" s="74"/>
      <c r="T543" s="74"/>
      <c r="U543" s="74"/>
      <c r="V543" s="74"/>
      <c r="W543" s="74"/>
      <c r="X543" s="74"/>
      <c r="Y543" s="76"/>
      <c r="Z543" s="76"/>
      <c r="AA543" s="76"/>
      <c r="AB543" s="76"/>
      <c r="AC543" s="76"/>
      <c r="AD543" s="76"/>
      <c r="AE543" s="76"/>
      <c r="AF543" s="76"/>
      <c r="AG543" s="76"/>
      <c r="AH543" s="49"/>
      <c r="AI543" s="49"/>
      <c r="AJ543" s="48"/>
      <c r="AK543" s="49"/>
    </row>
    <row r="544" spans="1:37" ht="15">
      <c r="A544" s="74"/>
      <c r="B544" s="74"/>
      <c r="C544" s="74"/>
      <c r="D544" s="89" t="str">
        <f t="shared" si="108"/>
        <v xml:space="preserve">, </v>
      </c>
      <c r="E544" s="89" t="str">
        <f t="shared" si="109"/>
        <v>, -</v>
      </c>
      <c r="F544" s="74"/>
      <c r="G544" s="74"/>
      <c r="H544" s="74"/>
      <c r="I544" s="75"/>
      <c r="J544" s="74"/>
      <c r="K544" s="74"/>
      <c r="L544" s="75"/>
      <c r="M544" s="74"/>
      <c r="N544" s="74"/>
      <c r="O544" s="75"/>
      <c r="P544" s="74"/>
      <c r="Q544" s="74"/>
      <c r="R544" s="74"/>
      <c r="S544" s="74"/>
      <c r="T544" s="74"/>
      <c r="U544" s="74"/>
      <c r="V544" s="74"/>
      <c r="W544" s="74"/>
      <c r="X544" s="74"/>
      <c r="Y544" s="76"/>
      <c r="Z544" s="76"/>
      <c r="AA544" s="76"/>
      <c r="AB544" s="76"/>
      <c r="AC544" s="76"/>
      <c r="AD544" s="76"/>
      <c r="AE544" s="76"/>
      <c r="AF544" s="76"/>
      <c r="AG544" s="76"/>
      <c r="AH544" s="49"/>
      <c r="AI544" s="49"/>
      <c r="AJ544" s="48"/>
      <c r="AK544" s="49"/>
    </row>
    <row r="545" spans="1:37" ht="15">
      <c r="A545" s="74"/>
      <c r="B545" s="74"/>
      <c r="C545" s="74"/>
      <c r="D545" s="89" t="str">
        <f t="shared" si="108"/>
        <v xml:space="preserve">, </v>
      </c>
      <c r="E545" s="89" t="str">
        <f t="shared" si="109"/>
        <v>, -</v>
      </c>
      <c r="F545" s="74"/>
      <c r="G545" s="74"/>
      <c r="H545" s="74"/>
      <c r="I545" s="75"/>
      <c r="J545" s="74"/>
      <c r="K545" s="74"/>
      <c r="L545" s="75"/>
      <c r="M545" s="74"/>
      <c r="N545" s="74"/>
      <c r="O545" s="75"/>
      <c r="P545" s="74"/>
      <c r="Q545" s="74"/>
      <c r="R545" s="74"/>
      <c r="S545" s="74"/>
      <c r="T545" s="74"/>
      <c r="U545" s="74"/>
      <c r="V545" s="74"/>
      <c r="W545" s="74"/>
      <c r="X545" s="74"/>
      <c r="Y545" s="76"/>
      <c r="Z545" s="76"/>
      <c r="AA545" s="76"/>
      <c r="AB545" s="76"/>
      <c r="AC545" s="76"/>
      <c r="AD545" s="76"/>
      <c r="AE545" s="76"/>
      <c r="AF545" s="76"/>
      <c r="AG545" s="76"/>
      <c r="AH545" s="49"/>
      <c r="AI545" s="49"/>
      <c r="AJ545" s="48"/>
      <c r="AK545" s="49"/>
    </row>
    <row r="546" spans="1:37" ht="15">
      <c r="A546" s="74"/>
      <c r="B546" s="74"/>
      <c r="C546" s="74"/>
      <c r="D546" s="89" t="str">
        <f t="shared" si="108"/>
        <v xml:space="preserve">, </v>
      </c>
      <c r="E546" s="89" t="str">
        <f t="shared" si="109"/>
        <v>, -</v>
      </c>
      <c r="F546" s="74"/>
      <c r="G546" s="74"/>
      <c r="H546" s="74"/>
      <c r="I546" s="75"/>
      <c r="J546" s="74"/>
      <c r="K546" s="74"/>
      <c r="L546" s="75"/>
      <c r="M546" s="74"/>
      <c r="N546" s="74"/>
      <c r="O546" s="75"/>
      <c r="P546" s="74"/>
      <c r="Q546" s="74"/>
      <c r="R546" s="74"/>
      <c r="S546" s="74"/>
      <c r="T546" s="74"/>
      <c r="U546" s="74"/>
      <c r="V546" s="74"/>
      <c r="W546" s="74"/>
      <c r="X546" s="74"/>
      <c r="Y546" s="76"/>
      <c r="Z546" s="76"/>
      <c r="AA546" s="76"/>
      <c r="AB546" s="76"/>
      <c r="AC546" s="76"/>
      <c r="AD546" s="76"/>
      <c r="AE546" s="76"/>
      <c r="AF546" s="76"/>
      <c r="AG546" s="76"/>
      <c r="AH546" s="49"/>
      <c r="AI546" s="49"/>
      <c r="AJ546" s="48"/>
      <c r="AK546" s="49"/>
    </row>
    <row r="547" spans="1:37" ht="15">
      <c r="A547" s="74"/>
      <c r="B547" s="74"/>
      <c r="C547" s="74"/>
      <c r="D547" s="89" t="str">
        <f t="shared" si="108"/>
        <v xml:space="preserve">, </v>
      </c>
      <c r="E547" s="89" t="str">
        <f t="shared" si="109"/>
        <v>, -</v>
      </c>
      <c r="F547" s="74"/>
      <c r="G547" s="74"/>
      <c r="H547" s="74"/>
      <c r="I547" s="75"/>
      <c r="J547" s="74"/>
      <c r="K547" s="74"/>
      <c r="L547" s="75"/>
      <c r="M547" s="74"/>
      <c r="N547" s="74"/>
      <c r="O547" s="75"/>
      <c r="P547" s="74"/>
      <c r="Q547" s="74"/>
      <c r="R547" s="74"/>
      <c r="S547" s="74"/>
      <c r="T547" s="74"/>
      <c r="U547" s="74"/>
      <c r="V547" s="74"/>
      <c r="W547" s="74"/>
      <c r="X547" s="74"/>
      <c r="Y547" s="76"/>
      <c r="Z547" s="76"/>
      <c r="AA547" s="76"/>
      <c r="AB547" s="76"/>
      <c r="AC547" s="76"/>
      <c r="AD547" s="76"/>
      <c r="AE547" s="76"/>
      <c r="AF547" s="76"/>
      <c r="AG547" s="76"/>
      <c r="AH547" s="49"/>
      <c r="AI547" s="49"/>
      <c r="AJ547" s="48"/>
      <c r="AK547" s="49"/>
    </row>
    <row r="548" spans="1:37" ht="15">
      <c r="A548" s="74"/>
      <c r="B548" s="74"/>
      <c r="C548" s="74"/>
      <c r="D548" s="89" t="str">
        <f t="shared" si="108"/>
        <v xml:space="preserve">, </v>
      </c>
      <c r="E548" s="89" t="str">
        <f t="shared" si="109"/>
        <v>, -</v>
      </c>
      <c r="F548" s="74"/>
      <c r="G548" s="74"/>
      <c r="H548" s="74"/>
      <c r="I548" s="75"/>
      <c r="J548" s="74"/>
      <c r="K548" s="74"/>
      <c r="L548" s="75"/>
      <c r="M548" s="74"/>
      <c r="N548" s="74"/>
      <c r="O548" s="75"/>
      <c r="P548" s="74"/>
      <c r="Q548" s="74"/>
      <c r="R548" s="74"/>
      <c r="S548" s="74"/>
      <c r="T548" s="74"/>
      <c r="U548" s="74"/>
      <c r="V548" s="74"/>
      <c r="W548" s="74"/>
      <c r="X548" s="74"/>
      <c r="Y548" s="76"/>
      <c r="Z548" s="76"/>
      <c r="AA548" s="76"/>
      <c r="AB548" s="76"/>
      <c r="AC548" s="76"/>
      <c r="AD548" s="76"/>
      <c r="AE548" s="76"/>
      <c r="AF548" s="76"/>
      <c r="AG548" s="76"/>
      <c r="AH548" s="49"/>
      <c r="AI548" s="49"/>
      <c r="AJ548" s="48"/>
      <c r="AK548" s="49"/>
    </row>
    <row r="549" spans="1:37" ht="15">
      <c r="A549" s="74"/>
      <c r="B549" s="74"/>
      <c r="C549" s="74"/>
      <c r="D549" s="89" t="str">
        <f t="shared" si="108"/>
        <v xml:space="preserve">, </v>
      </c>
      <c r="E549" s="89" t="str">
        <f t="shared" si="109"/>
        <v>, -</v>
      </c>
      <c r="F549" s="74"/>
      <c r="G549" s="74"/>
      <c r="H549" s="74"/>
      <c r="I549" s="75"/>
      <c r="J549" s="74"/>
      <c r="K549" s="74"/>
      <c r="L549" s="75"/>
      <c r="M549" s="74"/>
      <c r="N549" s="74"/>
      <c r="O549" s="75"/>
      <c r="P549" s="74"/>
      <c r="Q549" s="74"/>
      <c r="R549" s="74"/>
      <c r="S549" s="74"/>
      <c r="T549" s="74"/>
      <c r="U549" s="74"/>
      <c r="V549" s="74"/>
      <c r="W549" s="74"/>
      <c r="X549" s="74"/>
      <c r="Y549" s="76"/>
      <c r="Z549" s="76"/>
      <c r="AA549" s="76"/>
      <c r="AB549" s="76"/>
      <c r="AC549" s="76"/>
      <c r="AD549" s="76"/>
      <c r="AE549" s="76"/>
      <c r="AF549" s="76"/>
      <c r="AG549" s="76"/>
      <c r="AH549" s="49"/>
      <c r="AI549" s="49"/>
      <c r="AJ549" s="48"/>
      <c r="AK549" s="49"/>
    </row>
    <row r="550" spans="1:37" ht="15">
      <c r="A550" s="74"/>
      <c r="B550" s="74"/>
      <c r="C550" s="74"/>
      <c r="D550" s="89" t="str">
        <f t="shared" si="108"/>
        <v xml:space="preserve">, </v>
      </c>
      <c r="E550" s="89" t="str">
        <f t="shared" si="109"/>
        <v>, -</v>
      </c>
      <c r="F550" s="74"/>
      <c r="G550" s="74"/>
      <c r="H550" s="74"/>
      <c r="I550" s="75"/>
      <c r="J550" s="74"/>
      <c r="K550" s="74"/>
      <c r="L550" s="75"/>
      <c r="M550" s="74"/>
      <c r="N550" s="74"/>
      <c r="O550" s="75"/>
      <c r="P550" s="74"/>
      <c r="Q550" s="74"/>
      <c r="R550" s="74"/>
      <c r="S550" s="74"/>
      <c r="T550" s="74"/>
      <c r="U550" s="74"/>
      <c r="V550" s="74"/>
      <c r="W550" s="74"/>
      <c r="X550" s="74"/>
      <c r="Y550" s="76"/>
      <c r="Z550" s="76"/>
      <c r="AA550" s="76"/>
      <c r="AB550" s="76"/>
      <c r="AC550" s="76"/>
      <c r="AD550" s="76"/>
      <c r="AE550" s="76"/>
      <c r="AF550" s="76"/>
      <c r="AG550" s="76"/>
      <c r="AH550" s="49"/>
      <c r="AI550" s="49"/>
      <c r="AJ550" s="48"/>
      <c r="AK550" s="49"/>
    </row>
    <row r="551" spans="1:37" ht="15">
      <c r="A551" s="74"/>
      <c r="B551" s="74"/>
      <c r="C551" s="74"/>
      <c r="D551" s="89" t="str">
        <f t="shared" si="108"/>
        <v xml:space="preserve">, </v>
      </c>
      <c r="E551" s="89" t="str">
        <f t="shared" si="109"/>
        <v>, -</v>
      </c>
      <c r="F551" s="74"/>
      <c r="G551" s="74"/>
      <c r="H551" s="74"/>
      <c r="I551" s="75"/>
      <c r="J551" s="74"/>
      <c r="K551" s="74"/>
      <c r="L551" s="75"/>
      <c r="M551" s="74"/>
      <c r="N551" s="74"/>
      <c r="O551" s="75"/>
      <c r="P551" s="74"/>
      <c r="Q551" s="74"/>
      <c r="R551" s="74"/>
      <c r="S551" s="74"/>
      <c r="T551" s="74"/>
      <c r="U551" s="74"/>
      <c r="V551" s="74"/>
      <c r="W551" s="74"/>
      <c r="X551" s="74"/>
      <c r="Y551" s="76"/>
      <c r="Z551" s="76"/>
      <c r="AA551" s="76"/>
      <c r="AB551" s="76"/>
      <c r="AC551" s="76"/>
      <c r="AD551" s="76"/>
      <c r="AE551" s="76"/>
      <c r="AF551" s="76"/>
      <c r="AG551" s="76"/>
      <c r="AH551" s="49"/>
      <c r="AI551" s="49"/>
      <c r="AJ551" s="48"/>
      <c r="AK551" s="49"/>
    </row>
    <row r="552" spans="1:37" ht="15">
      <c r="A552" s="74"/>
      <c r="B552" s="74"/>
      <c r="C552" s="74"/>
      <c r="D552" s="89" t="str">
        <f t="shared" si="108"/>
        <v xml:space="preserve">, </v>
      </c>
      <c r="E552" s="89" t="str">
        <f t="shared" si="109"/>
        <v>, -</v>
      </c>
      <c r="F552" s="74"/>
      <c r="G552" s="74"/>
      <c r="H552" s="74"/>
      <c r="I552" s="75"/>
      <c r="J552" s="74"/>
      <c r="K552" s="74"/>
      <c r="L552" s="75"/>
      <c r="M552" s="74"/>
      <c r="N552" s="74"/>
      <c r="O552" s="75"/>
      <c r="P552" s="74"/>
      <c r="Q552" s="74"/>
      <c r="R552" s="74"/>
      <c r="S552" s="74"/>
      <c r="T552" s="74"/>
      <c r="U552" s="74"/>
      <c r="V552" s="74"/>
      <c r="W552" s="74"/>
      <c r="X552" s="74"/>
      <c r="Y552" s="76"/>
      <c r="Z552" s="76"/>
      <c r="AA552" s="76"/>
      <c r="AB552" s="76"/>
      <c r="AC552" s="76"/>
      <c r="AD552" s="76"/>
      <c r="AE552" s="76"/>
      <c r="AF552" s="76"/>
      <c r="AG552" s="76"/>
      <c r="AH552" s="49"/>
      <c r="AI552" s="49"/>
      <c r="AJ552" s="48"/>
      <c r="AK552" s="49"/>
    </row>
    <row r="553" spans="1:37" ht="15">
      <c r="A553" s="74"/>
      <c r="B553" s="74"/>
      <c r="C553" s="74"/>
      <c r="D553" s="89" t="str">
        <f t="shared" si="108"/>
        <v xml:space="preserve">, </v>
      </c>
      <c r="E553" s="89" t="str">
        <f t="shared" si="109"/>
        <v>, -</v>
      </c>
      <c r="F553" s="74"/>
      <c r="G553" s="74"/>
      <c r="H553" s="74"/>
      <c r="I553" s="75"/>
      <c r="J553" s="74"/>
      <c r="K553" s="74"/>
      <c r="L553" s="75"/>
      <c r="M553" s="74"/>
      <c r="N553" s="74"/>
      <c r="O553" s="75"/>
      <c r="P553" s="74"/>
      <c r="Q553" s="74"/>
      <c r="R553" s="74"/>
      <c r="S553" s="74"/>
      <c r="T553" s="74"/>
      <c r="U553" s="74"/>
      <c r="V553" s="74"/>
      <c r="W553" s="74"/>
      <c r="X553" s="74"/>
      <c r="Y553" s="76"/>
      <c r="Z553" s="76"/>
      <c r="AA553" s="76"/>
      <c r="AB553" s="76"/>
      <c r="AC553" s="76"/>
      <c r="AD553" s="76"/>
      <c r="AE553" s="76"/>
      <c r="AF553" s="76"/>
      <c r="AG553" s="76"/>
      <c r="AH553" s="49"/>
      <c r="AI553" s="49"/>
      <c r="AJ553" s="48"/>
      <c r="AK553" s="49"/>
    </row>
    <row r="554" spans="1:37" ht="15">
      <c r="A554" s="74"/>
      <c r="B554" s="74"/>
      <c r="C554" s="74"/>
      <c r="D554" s="89" t="str">
        <f t="shared" si="108"/>
        <v xml:space="preserve">, </v>
      </c>
      <c r="E554" s="89" t="str">
        <f t="shared" si="109"/>
        <v>, -</v>
      </c>
      <c r="F554" s="74"/>
      <c r="G554" s="74"/>
      <c r="H554" s="74"/>
      <c r="I554" s="75"/>
      <c r="J554" s="74"/>
      <c r="K554" s="74"/>
      <c r="L554" s="75"/>
      <c r="M554" s="74"/>
      <c r="N554" s="74"/>
      <c r="O554" s="75"/>
      <c r="P554" s="74"/>
      <c r="Q554" s="74"/>
      <c r="R554" s="74"/>
      <c r="S554" s="74"/>
      <c r="T554" s="74"/>
      <c r="U554" s="74"/>
      <c r="V554" s="74"/>
      <c r="W554" s="74"/>
      <c r="X554" s="74"/>
      <c r="Y554" s="76"/>
      <c r="Z554" s="76"/>
      <c r="AA554" s="76"/>
      <c r="AB554" s="76"/>
      <c r="AC554" s="76"/>
      <c r="AD554" s="76"/>
      <c r="AE554" s="76"/>
      <c r="AF554" s="76"/>
      <c r="AG554" s="76"/>
      <c r="AH554" s="49"/>
      <c r="AI554" s="49"/>
      <c r="AJ554" s="48"/>
      <c r="AK554" s="49"/>
    </row>
    <row r="555" spans="1:37" ht="15">
      <c r="A555" s="74"/>
      <c r="B555" s="74"/>
      <c r="C555" s="74"/>
      <c r="D555" s="89" t="str">
        <f t="shared" si="108"/>
        <v xml:space="preserve">, </v>
      </c>
      <c r="E555" s="89" t="str">
        <f t="shared" si="109"/>
        <v>, -</v>
      </c>
      <c r="F555" s="74"/>
      <c r="G555" s="74"/>
      <c r="H555" s="74"/>
      <c r="I555" s="75"/>
      <c r="J555" s="74"/>
      <c r="K555" s="74"/>
      <c r="L555" s="75"/>
      <c r="M555" s="74"/>
      <c r="N555" s="74"/>
      <c r="O555" s="75"/>
      <c r="P555" s="74"/>
      <c r="Q555" s="74"/>
      <c r="R555" s="74"/>
      <c r="S555" s="74"/>
      <c r="T555" s="74"/>
      <c r="U555" s="74"/>
      <c r="V555" s="74"/>
      <c r="W555" s="74"/>
      <c r="X555" s="74"/>
      <c r="Y555" s="76"/>
      <c r="Z555" s="76"/>
      <c r="AA555" s="76"/>
      <c r="AB555" s="76"/>
      <c r="AC555" s="76"/>
      <c r="AD555" s="76"/>
      <c r="AE555" s="76"/>
      <c r="AF555" s="76"/>
      <c r="AG555" s="76"/>
      <c r="AH555" s="49"/>
      <c r="AI555" s="49"/>
      <c r="AJ555" s="48"/>
      <c r="AK555" s="49"/>
    </row>
    <row r="556" spans="1:37" ht="15">
      <c r="A556" s="74"/>
      <c r="B556" s="74"/>
      <c r="C556" s="74"/>
      <c r="D556" s="89" t="str">
        <f t="shared" si="108"/>
        <v xml:space="preserve">, </v>
      </c>
      <c r="E556" s="89" t="str">
        <f t="shared" si="109"/>
        <v>, -</v>
      </c>
      <c r="F556" s="74"/>
      <c r="G556" s="74"/>
      <c r="H556" s="74"/>
      <c r="I556" s="75"/>
      <c r="J556" s="74"/>
      <c r="K556" s="74"/>
      <c r="L556" s="75"/>
      <c r="M556" s="74"/>
      <c r="N556" s="74"/>
      <c r="O556" s="75"/>
      <c r="P556" s="74"/>
      <c r="Q556" s="74"/>
      <c r="R556" s="74"/>
      <c r="S556" s="74"/>
      <c r="T556" s="74"/>
      <c r="U556" s="74"/>
      <c r="V556" s="74"/>
      <c r="W556" s="74"/>
      <c r="X556" s="74"/>
      <c r="Y556" s="76"/>
      <c r="Z556" s="76"/>
      <c r="AA556" s="76"/>
      <c r="AB556" s="76"/>
      <c r="AC556" s="76"/>
      <c r="AD556" s="76"/>
      <c r="AE556" s="76"/>
      <c r="AF556" s="76"/>
      <c r="AG556" s="76"/>
      <c r="AH556" s="49"/>
      <c r="AI556" s="49"/>
      <c r="AJ556" s="48"/>
      <c r="AK556" s="49"/>
    </row>
    <row r="557" spans="1:37" ht="15">
      <c r="A557" s="74"/>
      <c r="B557" s="74"/>
      <c r="C557" s="74"/>
      <c r="D557" s="89" t="str">
        <f t="shared" si="108"/>
        <v xml:space="preserve">, </v>
      </c>
      <c r="E557" s="89" t="str">
        <f t="shared" si="109"/>
        <v>, -</v>
      </c>
      <c r="F557" s="74"/>
      <c r="G557" s="74"/>
      <c r="H557" s="74"/>
      <c r="I557" s="75"/>
      <c r="J557" s="74"/>
      <c r="K557" s="74"/>
      <c r="L557" s="75"/>
      <c r="M557" s="74"/>
      <c r="N557" s="74"/>
      <c r="O557" s="75"/>
      <c r="P557" s="74"/>
      <c r="Q557" s="74"/>
      <c r="R557" s="74"/>
      <c r="S557" s="74"/>
      <c r="T557" s="74"/>
      <c r="U557" s="74"/>
      <c r="V557" s="74"/>
      <c r="W557" s="74"/>
      <c r="X557" s="74"/>
      <c r="Y557" s="76"/>
      <c r="Z557" s="76"/>
      <c r="AA557" s="76"/>
      <c r="AB557" s="76"/>
      <c r="AC557" s="76"/>
      <c r="AD557" s="76"/>
      <c r="AE557" s="76"/>
      <c r="AF557" s="76"/>
      <c r="AG557" s="76"/>
      <c r="AH557" s="49"/>
      <c r="AI557" s="49"/>
      <c r="AJ557" s="48"/>
      <c r="AK557" s="49"/>
    </row>
    <row r="558" spans="1:37" ht="15">
      <c r="A558" s="74"/>
      <c r="B558" s="74"/>
      <c r="C558" s="74"/>
      <c r="D558" s="89" t="str">
        <f t="shared" si="108"/>
        <v xml:space="preserve">, </v>
      </c>
      <c r="E558" s="89" t="str">
        <f t="shared" si="109"/>
        <v>, -</v>
      </c>
      <c r="F558" s="74"/>
      <c r="G558" s="74"/>
      <c r="H558" s="74"/>
      <c r="I558" s="75"/>
      <c r="J558" s="74"/>
      <c r="K558" s="74"/>
      <c r="L558" s="75"/>
      <c r="M558" s="74"/>
      <c r="N558" s="74"/>
      <c r="O558" s="75"/>
      <c r="P558" s="74"/>
      <c r="Q558" s="74"/>
      <c r="R558" s="74"/>
      <c r="S558" s="74"/>
      <c r="T558" s="74"/>
      <c r="U558" s="74"/>
      <c r="V558" s="74"/>
      <c r="W558" s="74"/>
      <c r="X558" s="74"/>
      <c r="Y558" s="76"/>
      <c r="Z558" s="76"/>
      <c r="AA558" s="76"/>
      <c r="AB558" s="76"/>
      <c r="AC558" s="76"/>
      <c r="AD558" s="76"/>
      <c r="AE558" s="76"/>
      <c r="AF558" s="76"/>
      <c r="AG558" s="76"/>
      <c r="AH558" s="49"/>
      <c r="AI558" s="49"/>
      <c r="AJ558" s="48"/>
      <c r="AK558" s="49"/>
    </row>
    <row r="559" spans="1:37" ht="15">
      <c r="A559" s="74"/>
      <c r="B559" s="74"/>
      <c r="C559" s="74"/>
      <c r="D559" s="89" t="str">
        <f t="shared" si="108"/>
        <v xml:space="preserve">, </v>
      </c>
      <c r="E559" s="89" t="str">
        <f t="shared" si="109"/>
        <v>, -</v>
      </c>
      <c r="F559" s="74"/>
      <c r="G559" s="74"/>
      <c r="H559" s="74"/>
      <c r="I559" s="75"/>
      <c r="J559" s="74"/>
      <c r="K559" s="74"/>
      <c r="L559" s="75"/>
      <c r="M559" s="74"/>
      <c r="N559" s="74"/>
      <c r="O559" s="75"/>
      <c r="P559" s="74"/>
      <c r="Q559" s="74"/>
      <c r="R559" s="74"/>
      <c r="S559" s="74"/>
      <c r="T559" s="74"/>
      <c r="U559" s="74"/>
      <c r="V559" s="74"/>
      <c r="W559" s="74"/>
      <c r="X559" s="74"/>
      <c r="Y559" s="76"/>
      <c r="Z559" s="76"/>
      <c r="AA559" s="76"/>
      <c r="AB559" s="76"/>
      <c r="AC559" s="76"/>
      <c r="AD559" s="76"/>
      <c r="AE559" s="76"/>
      <c r="AF559" s="76"/>
      <c r="AG559" s="76"/>
      <c r="AH559" s="49"/>
      <c r="AI559" s="49"/>
      <c r="AJ559" s="48"/>
      <c r="AK559" s="49"/>
    </row>
    <row r="560" spans="1:37" ht="15">
      <c r="A560" s="74"/>
      <c r="B560" s="74"/>
      <c r="C560" s="74"/>
      <c r="D560" s="89" t="str">
        <f t="shared" si="108"/>
        <v xml:space="preserve">, </v>
      </c>
      <c r="E560" s="89" t="str">
        <f t="shared" si="109"/>
        <v>, -</v>
      </c>
      <c r="F560" s="74"/>
      <c r="G560" s="74"/>
      <c r="H560" s="74"/>
      <c r="I560" s="75"/>
      <c r="J560" s="74"/>
      <c r="K560" s="74"/>
      <c r="L560" s="75"/>
      <c r="M560" s="74"/>
      <c r="N560" s="74"/>
      <c r="O560" s="75"/>
      <c r="P560" s="74"/>
      <c r="Q560" s="74"/>
      <c r="R560" s="74"/>
      <c r="S560" s="74"/>
      <c r="T560" s="74"/>
      <c r="U560" s="74"/>
      <c r="V560" s="74"/>
      <c r="W560" s="74"/>
      <c r="X560" s="74"/>
      <c r="Y560" s="76"/>
      <c r="Z560" s="76"/>
      <c r="AA560" s="76"/>
      <c r="AB560" s="76"/>
      <c r="AC560" s="76"/>
      <c r="AD560" s="76"/>
      <c r="AE560" s="76"/>
      <c r="AF560" s="76"/>
      <c r="AG560" s="76"/>
      <c r="AH560" s="49"/>
      <c r="AI560" s="49"/>
      <c r="AJ560" s="48"/>
      <c r="AK560" s="49"/>
    </row>
    <row r="561" spans="1:37" ht="15">
      <c r="A561" s="74"/>
      <c r="B561" s="74"/>
      <c r="C561" s="74"/>
      <c r="D561" s="89" t="str">
        <f t="shared" si="108"/>
        <v xml:space="preserve">, </v>
      </c>
      <c r="E561" s="89" t="str">
        <f t="shared" si="109"/>
        <v>, -</v>
      </c>
      <c r="F561" s="74"/>
      <c r="G561" s="74"/>
      <c r="H561" s="74"/>
      <c r="I561" s="75"/>
      <c r="J561" s="74"/>
      <c r="K561" s="74"/>
      <c r="L561" s="75"/>
      <c r="M561" s="74"/>
      <c r="N561" s="74"/>
      <c r="O561" s="75"/>
      <c r="P561" s="74"/>
      <c r="Q561" s="74"/>
      <c r="R561" s="74"/>
      <c r="S561" s="74"/>
      <c r="T561" s="74"/>
      <c r="U561" s="74"/>
      <c r="V561" s="74"/>
      <c r="W561" s="74"/>
      <c r="X561" s="74"/>
      <c r="Y561" s="76"/>
      <c r="Z561" s="76"/>
      <c r="AA561" s="76"/>
      <c r="AB561" s="76"/>
      <c r="AC561" s="76"/>
      <c r="AD561" s="76"/>
      <c r="AE561" s="76"/>
      <c r="AF561" s="76"/>
      <c r="AG561" s="76"/>
      <c r="AH561" s="49"/>
      <c r="AI561" s="49"/>
      <c r="AJ561" s="48"/>
      <c r="AK561" s="49"/>
    </row>
    <row r="562" spans="1:37" ht="15">
      <c r="A562" s="74"/>
      <c r="B562" s="74"/>
      <c r="C562" s="74"/>
      <c r="D562" s="89" t="str">
        <f t="shared" si="108"/>
        <v xml:space="preserve">, </v>
      </c>
      <c r="E562" s="89" t="str">
        <f t="shared" si="109"/>
        <v>, -</v>
      </c>
      <c r="F562" s="74"/>
      <c r="G562" s="74"/>
      <c r="H562" s="74"/>
      <c r="I562" s="75"/>
      <c r="J562" s="74"/>
      <c r="K562" s="74"/>
      <c r="L562" s="75"/>
      <c r="M562" s="74"/>
      <c r="N562" s="74"/>
      <c r="O562" s="75"/>
      <c r="P562" s="74"/>
      <c r="Q562" s="74"/>
      <c r="R562" s="74"/>
      <c r="S562" s="74"/>
      <c r="T562" s="74"/>
      <c r="U562" s="74"/>
      <c r="V562" s="74"/>
      <c r="W562" s="74"/>
      <c r="X562" s="74"/>
      <c r="Y562" s="76"/>
      <c r="Z562" s="76"/>
      <c r="AA562" s="76"/>
      <c r="AB562" s="76"/>
      <c r="AC562" s="76"/>
      <c r="AD562" s="76"/>
      <c r="AE562" s="76"/>
      <c r="AF562" s="76"/>
      <c r="AG562" s="76"/>
      <c r="AH562" s="49"/>
      <c r="AI562" s="49"/>
      <c r="AJ562" s="48"/>
      <c r="AK562" s="49"/>
    </row>
    <row r="563" spans="1:37" ht="15">
      <c r="A563" s="74"/>
      <c r="B563" s="74"/>
      <c r="C563" s="74"/>
      <c r="D563" s="89" t="str">
        <f t="shared" si="108"/>
        <v xml:space="preserve">, </v>
      </c>
      <c r="E563" s="89" t="str">
        <f t="shared" si="109"/>
        <v>, -</v>
      </c>
      <c r="F563" s="74"/>
      <c r="G563" s="74"/>
      <c r="H563" s="74"/>
      <c r="I563" s="75"/>
      <c r="J563" s="74"/>
      <c r="K563" s="74"/>
      <c r="L563" s="75"/>
      <c r="M563" s="74"/>
      <c r="N563" s="74"/>
      <c r="O563" s="75"/>
      <c r="P563" s="74"/>
      <c r="Q563" s="74"/>
      <c r="R563" s="74"/>
      <c r="S563" s="74"/>
      <c r="T563" s="74"/>
      <c r="U563" s="74"/>
      <c r="V563" s="74"/>
      <c r="W563" s="74"/>
      <c r="X563" s="74"/>
      <c r="Y563" s="76"/>
      <c r="Z563" s="76"/>
      <c r="AA563" s="76"/>
      <c r="AB563" s="76"/>
      <c r="AC563" s="76"/>
      <c r="AD563" s="76"/>
      <c r="AE563" s="76"/>
      <c r="AF563" s="76"/>
      <c r="AG563" s="76"/>
      <c r="AH563" s="49"/>
      <c r="AI563" s="49"/>
      <c r="AJ563" s="48"/>
      <c r="AK563" s="49"/>
    </row>
    <row r="564" spans="1:37" ht="15">
      <c r="A564" s="74"/>
      <c r="B564" s="74"/>
      <c r="C564" s="74"/>
      <c r="D564" s="89" t="str">
        <f t="shared" si="108"/>
        <v xml:space="preserve">, </v>
      </c>
      <c r="E564" s="89" t="str">
        <f t="shared" si="109"/>
        <v>, -</v>
      </c>
      <c r="F564" s="74"/>
      <c r="G564" s="74"/>
      <c r="H564" s="74"/>
      <c r="I564" s="75"/>
      <c r="J564" s="74"/>
      <c r="K564" s="74"/>
      <c r="L564" s="75"/>
      <c r="M564" s="74"/>
      <c r="N564" s="74"/>
      <c r="O564" s="75"/>
      <c r="P564" s="74"/>
      <c r="Q564" s="74"/>
      <c r="R564" s="74"/>
      <c r="S564" s="74"/>
      <c r="T564" s="74"/>
      <c r="U564" s="74"/>
      <c r="V564" s="74"/>
      <c r="W564" s="74"/>
      <c r="X564" s="74"/>
      <c r="Y564" s="76"/>
      <c r="Z564" s="76"/>
      <c r="AA564" s="76"/>
      <c r="AB564" s="76"/>
      <c r="AC564" s="76"/>
      <c r="AD564" s="76"/>
      <c r="AE564" s="76"/>
      <c r="AF564" s="76"/>
      <c r="AG564" s="76"/>
      <c r="AH564" s="49"/>
      <c r="AI564" s="49"/>
      <c r="AJ564" s="48"/>
      <c r="AK564" s="49"/>
    </row>
    <row r="565" spans="1:37" ht="15">
      <c r="A565" s="74"/>
      <c r="B565" s="74"/>
      <c r="C565" s="74"/>
      <c r="D565" s="89" t="str">
        <f t="shared" si="108"/>
        <v xml:space="preserve">, </v>
      </c>
      <c r="E565" s="89" t="str">
        <f t="shared" si="109"/>
        <v>, -</v>
      </c>
      <c r="F565" s="74"/>
      <c r="G565" s="74"/>
      <c r="H565" s="74"/>
      <c r="I565" s="75"/>
      <c r="J565" s="74"/>
      <c r="K565" s="74"/>
      <c r="L565" s="75"/>
      <c r="M565" s="74"/>
      <c r="N565" s="74"/>
      <c r="O565" s="75"/>
      <c r="P565" s="74"/>
      <c r="Q565" s="74"/>
      <c r="R565" s="74"/>
      <c r="S565" s="74"/>
      <c r="T565" s="74"/>
      <c r="U565" s="74"/>
      <c r="V565" s="74"/>
      <c r="W565" s="74"/>
      <c r="X565" s="74"/>
      <c r="Y565" s="76"/>
      <c r="Z565" s="76"/>
      <c r="AA565" s="76"/>
      <c r="AB565" s="76"/>
      <c r="AC565" s="76"/>
      <c r="AD565" s="76"/>
      <c r="AE565" s="76"/>
      <c r="AF565" s="76"/>
      <c r="AG565" s="76"/>
      <c r="AH565" s="49"/>
      <c r="AI565" s="49"/>
      <c r="AJ565" s="48"/>
      <c r="AK565" s="49"/>
    </row>
    <row r="566" spans="1:37" ht="15">
      <c r="A566" s="74"/>
      <c r="B566" s="74"/>
      <c r="C566" s="74"/>
      <c r="D566" s="89" t="str">
        <f t="shared" si="108"/>
        <v xml:space="preserve">, </v>
      </c>
      <c r="E566" s="89" t="str">
        <f t="shared" si="109"/>
        <v>, -</v>
      </c>
      <c r="F566" s="74"/>
      <c r="G566" s="74"/>
      <c r="H566" s="74"/>
      <c r="I566" s="75"/>
      <c r="J566" s="74"/>
      <c r="K566" s="74"/>
      <c r="L566" s="75"/>
      <c r="M566" s="74"/>
      <c r="N566" s="74"/>
      <c r="O566" s="75"/>
      <c r="P566" s="74"/>
      <c r="Q566" s="74"/>
      <c r="R566" s="74"/>
      <c r="S566" s="74"/>
      <c r="T566" s="74"/>
      <c r="U566" s="74"/>
      <c r="V566" s="74"/>
      <c r="W566" s="74"/>
      <c r="X566" s="74"/>
      <c r="Y566" s="76"/>
      <c r="Z566" s="76"/>
      <c r="AA566" s="76"/>
      <c r="AB566" s="76"/>
      <c r="AC566" s="76"/>
      <c r="AD566" s="76"/>
      <c r="AE566" s="76"/>
      <c r="AF566" s="76"/>
      <c r="AG566" s="76"/>
      <c r="AH566" s="49"/>
      <c r="AI566" s="49"/>
      <c r="AJ566" s="48"/>
      <c r="AK566" s="49"/>
    </row>
    <row r="567" spans="1:37" ht="15">
      <c r="A567" s="74"/>
      <c r="B567" s="74"/>
      <c r="C567" s="74"/>
      <c r="D567" s="89" t="str">
        <f t="shared" si="108"/>
        <v xml:space="preserve">, </v>
      </c>
      <c r="E567" s="89" t="str">
        <f t="shared" si="109"/>
        <v>, -</v>
      </c>
      <c r="F567" s="74"/>
      <c r="G567" s="74"/>
      <c r="H567" s="74"/>
      <c r="I567" s="75"/>
      <c r="J567" s="74"/>
      <c r="K567" s="74"/>
      <c r="L567" s="75"/>
      <c r="M567" s="74"/>
      <c r="N567" s="74"/>
      <c r="O567" s="75"/>
      <c r="P567" s="74"/>
      <c r="Q567" s="74"/>
      <c r="R567" s="74"/>
      <c r="S567" s="74"/>
      <c r="T567" s="74"/>
      <c r="U567" s="74"/>
      <c r="V567" s="74"/>
      <c r="W567" s="74"/>
      <c r="X567" s="74"/>
      <c r="Y567" s="76"/>
      <c r="Z567" s="76"/>
      <c r="AA567" s="76"/>
      <c r="AB567" s="76"/>
      <c r="AC567" s="76"/>
      <c r="AD567" s="76"/>
      <c r="AE567" s="76"/>
      <c r="AF567" s="76"/>
      <c r="AG567" s="76"/>
      <c r="AH567" s="49"/>
      <c r="AI567" s="49"/>
      <c r="AJ567" s="48"/>
      <c r="AK567" s="49"/>
    </row>
    <row r="568" spans="1:37" ht="15">
      <c r="A568" s="74"/>
      <c r="B568" s="74"/>
      <c r="C568" s="74"/>
      <c r="D568" s="89" t="str">
        <f t="shared" si="108"/>
        <v xml:space="preserve">, </v>
      </c>
      <c r="E568" s="89" t="str">
        <f t="shared" si="109"/>
        <v>, -</v>
      </c>
      <c r="F568" s="74"/>
      <c r="G568" s="74"/>
      <c r="H568" s="74"/>
      <c r="I568" s="75"/>
      <c r="J568" s="74"/>
      <c r="K568" s="74"/>
      <c r="L568" s="75"/>
      <c r="M568" s="74"/>
      <c r="N568" s="74"/>
      <c r="O568" s="75"/>
      <c r="P568" s="74"/>
      <c r="Q568" s="74"/>
      <c r="R568" s="74"/>
      <c r="S568" s="74"/>
      <c r="T568" s="74"/>
      <c r="U568" s="74"/>
      <c r="V568" s="74"/>
      <c r="W568" s="74"/>
      <c r="X568" s="74"/>
      <c r="Y568" s="76"/>
      <c r="Z568" s="76"/>
      <c r="AA568" s="76"/>
      <c r="AB568" s="76"/>
      <c r="AC568" s="76"/>
      <c r="AD568" s="76"/>
      <c r="AE568" s="76"/>
      <c r="AF568" s="76"/>
      <c r="AG568" s="76"/>
      <c r="AH568" s="49"/>
      <c r="AI568" s="49"/>
      <c r="AJ568" s="48"/>
      <c r="AK568" s="49"/>
    </row>
    <row r="569" spans="1:37" ht="15">
      <c r="A569" s="74"/>
      <c r="B569" s="74"/>
      <c r="C569" s="74"/>
      <c r="D569" s="89" t="str">
        <f t="shared" si="108"/>
        <v xml:space="preserve">, </v>
      </c>
      <c r="E569" s="89" t="str">
        <f t="shared" si="109"/>
        <v>, -</v>
      </c>
      <c r="F569" s="74"/>
      <c r="G569" s="74"/>
      <c r="H569" s="74"/>
      <c r="I569" s="75"/>
      <c r="J569" s="74"/>
      <c r="K569" s="74"/>
      <c r="L569" s="75"/>
      <c r="M569" s="74"/>
      <c r="N569" s="74"/>
      <c r="O569" s="75"/>
      <c r="P569" s="74"/>
      <c r="Q569" s="74"/>
      <c r="R569" s="74"/>
      <c r="S569" s="74"/>
      <c r="T569" s="74"/>
      <c r="U569" s="74"/>
      <c r="V569" s="74"/>
      <c r="W569" s="74"/>
      <c r="X569" s="74"/>
      <c r="Y569" s="76"/>
      <c r="Z569" s="76"/>
      <c r="AA569" s="76"/>
      <c r="AB569" s="76"/>
      <c r="AC569" s="76"/>
      <c r="AD569" s="76"/>
      <c r="AE569" s="76"/>
      <c r="AF569" s="76"/>
      <c r="AG569" s="76"/>
      <c r="AH569" s="49"/>
      <c r="AI569" s="49"/>
      <c r="AJ569" s="48"/>
      <c r="AK569" s="49"/>
    </row>
    <row r="570" spans="1:37" ht="15">
      <c r="A570" s="74"/>
      <c r="B570" s="74"/>
      <c r="C570" s="74"/>
      <c r="D570" s="89" t="str">
        <f t="shared" si="108"/>
        <v xml:space="preserve">, </v>
      </c>
      <c r="E570" s="89" t="str">
        <f t="shared" si="109"/>
        <v>, -</v>
      </c>
      <c r="F570" s="74"/>
      <c r="G570" s="74"/>
      <c r="H570" s="74"/>
      <c r="I570" s="75"/>
      <c r="J570" s="74"/>
      <c r="K570" s="74"/>
      <c r="L570" s="75"/>
      <c r="M570" s="74"/>
      <c r="N570" s="74"/>
      <c r="O570" s="75"/>
      <c r="P570" s="74"/>
      <c r="Q570" s="74"/>
      <c r="R570" s="74"/>
      <c r="S570" s="74"/>
      <c r="T570" s="74"/>
      <c r="U570" s="74"/>
      <c r="V570" s="74"/>
      <c r="W570" s="74"/>
      <c r="X570" s="74"/>
      <c r="Y570" s="76"/>
      <c r="Z570" s="76"/>
      <c r="AA570" s="76"/>
      <c r="AB570" s="76"/>
      <c r="AC570" s="76"/>
      <c r="AD570" s="76"/>
      <c r="AE570" s="76"/>
      <c r="AF570" s="76"/>
      <c r="AG570" s="76"/>
      <c r="AH570" s="49"/>
      <c r="AI570" s="49"/>
      <c r="AJ570" s="48"/>
      <c r="AK570" s="49"/>
    </row>
    <row r="571" spans="1:37" ht="15">
      <c r="A571" s="74"/>
      <c r="B571" s="74"/>
      <c r="C571" s="74"/>
      <c r="D571" s="89" t="str">
        <f t="shared" si="108"/>
        <v xml:space="preserve">, </v>
      </c>
      <c r="E571" s="89" t="str">
        <f t="shared" si="109"/>
        <v>, -</v>
      </c>
      <c r="F571" s="74"/>
      <c r="G571" s="74"/>
      <c r="H571" s="74"/>
      <c r="I571" s="75"/>
      <c r="J571" s="74"/>
      <c r="K571" s="74"/>
      <c r="L571" s="75"/>
      <c r="M571" s="74"/>
      <c r="N571" s="74"/>
      <c r="O571" s="75"/>
      <c r="P571" s="74"/>
      <c r="Q571" s="74"/>
      <c r="R571" s="74"/>
      <c r="S571" s="74"/>
      <c r="T571" s="74"/>
      <c r="U571" s="74"/>
      <c r="V571" s="74"/>
      <c r="W571" s="74"/>
      <c r="X571" s="74"/>
      <c r="Y571" s="76"/>
      <c r="Z571" s="76"/>
      <c r="AA571" s="76"/>
      <c r="AB571" s="76"/>
      <c r="AC571" s="76"/>
      <c r="AD571" s="76"/>
      <c r="AE571" s="76"/>
      <c r="AF571" s="76"/>
      <c r="AG571" s="76"/>
      <c r="AH571" s="49"/>
      <c r="AI571" s="49"/>
      <c r="AJ571" s="48"/>
      <c r="AK571" s="49"/>
    </row>
    <row r="572" spans="1:37" ht="15">
      <c r="F572" s="74"/>
      <c r="G572" s="74"/>
      <c r="H572" s="74"/>
      <c r="I572" s="75"/>
      <c r="J572" s="74"/>
      <c r="K572" s="74"/>
      <c r="L572" s="75"/>
      <c r="M572" s="74"/>
      <c r="N572" s="74"/>
      <c r="O572" s="75"/>
      <c r="P572" s="74"/>
      <c r="Q572" s="74"/>
      <c r="R572" s="74"/>
      <c r="S572" s="74"/>
      <c r="T572" s="74"/>
      <c r="U572" s="74"/>
      <c r="V572" s="74"/>
      <c r="W572" s="74"/>
      <c r="X572" s="74"/>
      <c r="Y572" s="76"/>
      <c r="Z572" s="76"/>
      <c r="AA572" s="76"/>
      <c r="AB572" s="76"/>
      <c r="AC572" s="76"/>
      <c r="AD572" s="76"/>
      <c r="AE572" s="76"/>
      <c r="AF572" s="76"/>
      <c r="AG572" s="76"/>
      <c r="AH572" s="49"/>
      <c r="AI572" s="49"/>
      <c r="AJ572" s="48"/>
      <c r="AK572" s="49"/>
    </row>
    <row r="573" spans="1:37" ht="15">
      <c r="F573" s="74"/>
      <c r="G573" s="74"/>
      <c r="H573" s="74"/>
      <c r="I573" s="75"/>
      <c r="J573" s="74"/>
      <c r="K573" s="74"/>
      <c r="L573" s="75"/>
      <c r="M573" s="74"/>
      <c r="N573" s="74"/>
      <c r="O573" s="75"/>
      <c r="P573" s="74"/>
      <c r="Q573" s="74"/>
      <c r="R573" s="74"/>
      <c r="S573" s="74"/>
      <c r="T573" s="74"/>
      <c r="U573" s="74"/>
      <c r="V573" s="74"/>
      <c r="W573" s="74"/>
      <c r="X573" s="74"/>
      <c r="Y573" s="76"/>
      <c r="Z573" s="76"/>
      <c r="AA573" s="76"/>
      <c r="AB573" s="76"/>
      <c r="AC573" s="76"/>
      <c r="AD573" s="76"/>
      <c r="AE573" s="76"/>
      <c r="AF573" s="76"/>
      <c r="AG573" s="76"/>
      <c r="AH573" s="49"/>
      <c r="AI573" s="49"/>
      <c r="AJ573" s="48"/>
      <c r="AK573" s="49"/>
    </row>
    <row r="574" spans="1:37" ht="15">
      <c r="F574" s="74"/>
      <c r="G574" s="74"/>
      <c r="H574" s="74"/>
      <c r="I574" s="75"/>
      <c r="J574" s="74"/>
      <c r="K574" s="74"/>
      <c r="L574" s="75"/>
      <c r="M574" s="74"/>
      <c r="N574" s="74"/>
      <c r="O574" s="75"/>
      <c r="P574" s="74"/>
      <c r="Q574" s="74"/>
      <c r="R574" s="74"/>
      <c r="S574" s="74"/>
      <c r="T574" s="74"/>
      <c r="U574" s="74"/>
      <c r="V574" s="74"/>
      <c r="W574" s="74"/>
      <c r="X574" s="74"/>
      <c r="Y574" s="76"/>
      <c r="Z574" s="76"/>
      <c r="AA574" s="76"/>
      <c r="AB574" s="76"/>
      <c r="AC574" s="76"/>
      <c r="AD574" s="76"/>
      <c r="AE574" s="76"/>
      <c r="AF574" s="76"/>
      <c r="AG574" s="76"/>
      <c r="AH574" s="49"/>
      <c r="AI574" s="49"/>
      <c r="AJ574" s="48"/>
      <c r="AK574" s="49"/>
    </row>
    <row r="575" spans="1:37" ht="15">
      <c r="F575" s="74"/>
      <c r="G575" s="74"/>
      <c r="H575" s="74"/>
      <c r="I575" s="75"/>
      <c r="J575" s="74"/>
      <c r="K575" s="74"/>
      <c r="L575" s="75"/>
      <c r="M575" s="74"/>
      <c r="N575" s="74"/>
      <c r="O575" s="75"/>
      <c r="P575" s="74"/>
      <c r="Q575" s="74"/>
      <c r="R575" s="74"/>
      <c r="S575" s="74"/>
      <c r="T575" s="74"/>
      <c r="U575" s="74"/>
      <c r="V575" s="74"/>
      <c r="W575" s="74"/>
      <c r="X575" s="74"/>
      <c r="Y575" s="76"/>
      <c r="Z575" s="76"/>
      <c r="AA575" s="76"/>
      <c r="AB575" s="76"/>
      <c r="AC575" s="76"/>
      <c r="AD575" s="76"/>
      <c r="AE575" s="76"/>
      <c r="AF575" s="76"/>
      <c r="AG575" s="76"/>
      <c r="AH575" s="49"/>
      <c r="AI575" s="49"/>
      <c r="AJ575" s="48"/>
      <c r="AK575" s="49"/>
    </row>
    <row r="576" spans="1:37" ht="15">
      <c r="F576" s="74"/>
      <c r="G576" s="74"/>
      <c r="H576" s="74"/>
      <c r="I576" s="75"/>
      <c r="J576" s="74"/>
      <c r="K576" s="74"/>
      <c r="L576" s="75"/>
      <c r="M576" s="74"/>
      <c r="N576" s="74"/>
      <c r="O576" s="75"/>
      <c r="P576" s="74"/>
      <c r="Q576" s="74"/>
      <c r="R576" s="74"/>
      <c r="S576" s="74"/>
      <c r="T576" s="74"/>
      <c r="U576" s="74"/>
      <c r="V576" s="74"/>
      <c r="W576" s="74"/>
      <c r="X576" s="74"/>
      <c r="Y576" s="76"/>
      <c r="Z576" s="76"/>
      <c r="AA576" s="76"/>
      <c r="AB576" s="76"/>
      <c r="AC576" s="76"/>
      <c r="AD576" s="76"/>
      <c r="AE576" s="76"/>
      <c r="AF576" s="76"/>
      <c r="AG576" s="76"/>
      <c r="AH576" s="49"/>
      <c r="AI576" s="49"/>
      <c r="AJ576" s="48"/>
      <c r="AK576" s="49"/>
    </row>
    <row r="577" spans="6:37" ht="15">
      <c r="F577" s="74"/>
      <c r="G577" s="74"/>
      <c r="H577" s="74"/>
      <c r="I577" s="75"/>
      <c r="J577" s="74"/>
      <c r="K577" s="74"/>
      <c r="L577" s="75"/>
      <c r="M577" s="74"/>
      <c r="N577" s="74"/>
      <c r="O577" s="75"/>
      <c r="P577" s="74"/>
      <c r="Q577" s="74"/>
      <c r="R577" s="74"/>
      <c r="S577" s="74"/>
      <c r="T577" s="74"/>
      <c r="U577" s="74"/>
      <c r="V577" s="74"/>
      <c r="W577" s="74"/>
      <c r="X577" s="74"/>
      <c r="Y577" s="76"/>
      <c r="Z577" s="76"/>
      <c r="AA577" s="76"/>
      <c r="AB577" s="76"/>
      <c r="AC577" s="76"/>
      <c r="AD577" s="76"/>
      <c r="AE577" s="76"/>
      <c r="AF577" s="76"/>
      <c r="AG577" s="76"/>
      <c r="AH577" s="49"/>
      <c r="AI577" s="49"/>
      <c r="AJ577" s="48"/>
      <c r="AK577" s="49"/>
    </row>
    <row r="578" spans="6:37" ht="15">
      <c r="F578" s="74"/>
      <c r="G578" s="74"/>
      <c r="H578" s="74"/>
      <c r="I578" s="75"/>
      <c r="J578" s="74"/>
      <c r="K578" s="74"/>
      <c r="L578" s="75"/>
      <c r="M578" s="74"/>
      <c r="N578" s="74"/>
      <c r="O578" s="75"/>
      <c r="P578" s="74"/>
      <c r="Q578" s="74"/>
      <c r="R578" s="74"/>
      <c r="S578" s="74"/>
      <c r="T578" s="74"/>
      <c r="U578" s="74"/>
      <c r="V578" s="74"/>
      <c r="W578" s="74"/>
      <c r="X578" s="74"/>
      <c r="Y578" s="76"/>
      <c r="Z578" s="76"/>
      <c r="AA578" s="76"/>
      <c r="AB578" s="76"/>
      <c r="AC578" s="76"/>
      <c r="AD578" s="76"/>
      <c r="AE578" s="76"/>
      <c r="AF578" s="76"/>
      <c r="AG578" s="76"/>
      <c r="AH578" s="49"/>
      <c r="AI578" s="49"/>
      <c r="AJ578" s="48"/>
      <c r="AK578" s="49"/>
    </row>
    <row r="579" spans="6:37" ht="15">
      <c r="F579" s="74"/>
      <c r="G579" s="74"/>
      <c r="H579" s="74"/>
      <c r="I579" s="75"/>
      <c r="J579" s="74"/>
      <c r="K579" s="74"/>
      <c r="L579" s="75"/>
      <c r="M579" s="74"/>
      <c r="N579" s="74"/>
      <c r="O579" s="75"/>
      <c r="P579" s="74"/>
      <c r="Q579" s="74"/>
      <c r="R579" s="74"/>
      <c r="S579" s="74"/>
      <c r="T579" s="74"/>
      <c r="U579" s="74"/>
      <c r="V579" s="74"/>
      <c r="W579" s="74"/>
      <c r="X579" s="74"/>
      <c r="Y579" s="76"/>
      <c r="Z579" s="76"/>
      <c r="AA579" s="76"/>
      <c r="AB579" s="76"/>
      <c r="AC579" s="76"/>
      <c r="AD579" s="76"/>
      <c r="AE579" s="76"/>
      <c r="AF579" s="76"/>
      <c r="AG579" s="76"/>
      <c r="AH579" s="49"/>
      <c r="AI579" s="49"/>
      <c r="AJ579" s="48"/>
      <c r="AK579" s="49"/>
    </row>
    <row r="580" spans="6:37" ht="15">
      <c r="F580" s="74"/>
      <c r="G580" s="74"/>
      <c r="H580" s="74"/>
      <c r="I580" s="75"/>
      <c r="J580" s="74"/>
      <c r="K580" s="74"/>
      <c r="L580" s="75"/>
      <c r="M580" s="74"/>
      <c r="N580" s="74"/>
      <c r="O580" s="75"/>
      <c r="P580" s="74"/>
      <c r="Q580" s="74"/>
      <c r="R580" s="74"/>
      <c r="S580" s="74"/>
      <c r="T580" s="74"/>
      <c r="U580" s="74"/>
      <c r="V580" s="74"/>
      <c r="W580" s="74"/>
      <c r="X580" s="74"/>
      <c r="Y580" s="76"/>
      <c r="Z580" s="76"/>
      <c r="AA580" s="76"/>
      <c r="AB580" s="76"/>
      <c r="AC580" s="76"/>
      <c r="AD580" s="76"/>
      <c r="AE580" s="76"/>
      <c r="AF580" s="76"/>
      <c r="AG580" s="76"/>
      <c r="AH580" s="49"/>
      <c r="AI580" s="49"/>
      <c r="AJ580" s="48"/>
      <c r="AK580" s="49"/>
    </row>
    <row r="581" spans="6:37" ht="15">
      <c r="F581" s="74"/>
      <c r="G581" s="74"/>
      <c r="H581" s="74"/>
      <c r="I581" s="75"/>
      <c r="J581" s="74"/>
      <c r="K581" s="74"/>
      <c r="L581" s="75"/>
      <c r="M581" s="74"/>
      <c r="N581" s="74"/>
      <c r="O581" s="75"/>
      <c r="P581" s="74"/>
      <c r="Q581" s="74"/>
      <c r="R581" s="74"/>
      <c r="S581" s="74"/>
      <c r="T581" s="74"/>
      <c r="U581" s="74"/>
      <c r="V581" s="74"/>
      <c r="W581" s="74"/>
      <c r="X581" s="74"/>
      <c r="Y581" s="76"/>
      <c r="Z581" s="76"/>
      <c r="AA581" s="76"/>
      <c r="AB581" s="76"/>
      <c r="AC581" s="76"/>
      <c r="AD581" s="76"/>
      <c r="AE581" s="76"/>
      <c r="AF581" s="76"/>
      <c r="AG581" s="76"/>
      <c r="AH581" s="49"/>
      <c r="AI581" s="49"/>
      <c r="AJ581" s="48"/>
      <c r="AK581" s="49"/>
    </row>
    <row r="582" spans="6:37" ht="15">
      <c r="F582" s="74"/>
      <c r="G582" s="74"/>
      <c r="H582" s="74"/>
      <c r="I582" s="75"/>
      <c r="J582" s="74"/>
      <c r="K582" s="74"/>
      <c r="L582" s="75"/>
      <c r="M582" s="74"/>
      <c r="N582" s="74"/>
      <c r="O582" s="75"/>
      <c r="P582" s="74"/>
      <c r="Q582" s="74"/>
      <c r="R582" s="74"/>
      <c r="S582" s="74"/>
      <c r="T582" s="74"/>
      <c r="U582" s="74"/>
      <c r="V582" s="74"/>
      <c r="W582" s="74"/>
      <c r="X582" s="74"/>
      <c r="Y582" s="76"/>
      <c r="Z582" s="76"/>
      <c r="AA582" s="76"/>
      <c r="AB582" s="76"/>
      <c r="AC582" s="76"/>
      <c r="AD582" s="76"/>
      <c r="AE582" s="76"/>
      <c r="AF582" s="76"/>
      <c r="AG582" s="76"/>
      <c r="AH582" s="49"/>
      <c r="AI582" s="49"/>
      <c r="AJ582" s="48"/>
      <c r="AK582" s="49"/>
    </row>
    <row r="583" spans="6:37" ht="15">
      <c r="F583" s="74"/>
      <c r="G583" s="74"/>
      <c r="H583" s="74"/>
      <c r="I583" s="75"/>
      <c r="J583" s="74"/>
      <c r="K583" s="74"/>
      <c r="L583" s="75"/>
      <c r="M583" s="74"/>
      <c r="N583" s="74"/>
      <c r="O583" s="75"/>
      <c r="P583" s="74"/>
      <c r="Q583" s="74"/>
      <c r="R583" s="74"/>
      <c r="S583" s="74"/>
      <c r="T583" s="74"/>
      <c r="U583" s="74"/>
      <c r="V583" s="74"/>
      <c r="W583" s="74"/>
      <c r="X583" s="74"/>
      <c r="Y583" s="76"/>
      <c r="Z583" s="76"/>
      <c r="AA583" s="76"/>
      <c r="AB583" s="76"/>
      <c r="AC583" s="76"/>
      <c r="AD583" s="76"/>
      <c r="AE583" s="76"/>
      <c r="AF583" s="76"/>
      <c r="AG583" s="76"/>
      <c r="AH583" s="49"/>
      <c r="AI583" s="49"/>
      <c r="AJ583" s="48"/>
      <c r="AK583" s="49"/>
    </row>
    <row r="584" spans="6:37" ht="15">
      <c r="F584" s="74"/>
      <c r="G584" s="74"/>
      <c r="H584" s="74"/>
      <c r="I584" s="75"/>
      <c r="J584" s="74"/>
      <c r="K584" s="74"/>
      <c r="L584" s="75"/>
      <c r="M584" s="74"/>
      <c r="N584" s="74"/>
      <c r="O584" s="75"/>
      <c r="P584" s="74"/>
      <c r="Q584" s="74"/>
      <c r="R584" s="74"/>
      <c r="S584" s="74"/>
      <c r="T584" s="74"/>
      <c r="U584" s="74"/>
      <c r="V584" s="74"/>
      <c r="W584" s="74"/>
      <c r="X584" s="74"/>
      <c r="Y584" s="76"/>
      <c r="Z584" s="76"/>
      <c r="AA584" s="76"/>
      <c r="AB584" s="76"/>
      <c r="AC584" s="76"/>
      <c r="AD584" s="76"/>
      <c r="AE584" s="76"/>
      <c r="AF584" s="76"/>
      <c r="AG584" s="76"/>
      <c r="AH584" s="49"/>
      <c r="AI584" s="49"/>
      <c r="AJ584" s="48"/>
      <c r="AK584" s="49"/>
    </row>
    <row r="585" spans="6:37" ht="15">
      <c r="F585" s="74"/>
      <c r="G585" s="74"/>
      <c r="H585" s="74"/>
      <c r="I585" s="75"/>
      <c r="J585" s="74"/>
      <c r="K585" s="74"/>
      <c r="L585" s="75"/>
      <c r="M585" s="74"/>
      <c r="N585" s="74"/>
      <c r="O585" s="75"/>
      <c r="P585" s="74"/>
      <c r="Q585" s="74"/>
      <c r="R585" s="74"/>
      <c r="S585" s="74"/>
      <c r="T585" s="74"/>
      <c r="U585" s="74"/>
      <c r="V585" s="74"/>
      <c r="W585" s="74"/>
      <c r="X585" s="74"/>
      <c r="Y585" s="76"/>
      <c r="Z585" s="76"/>
      <c r="AA585" s="76"/>
      <c r="AB585" s="76"/>
      <c r="AC585" s="76"/>
      <c r="AD585" s="76"/>
      <c r="AE585" s="76"/>
      <c r="AF585" s="76"/>
      <c r="AG585" s="76"/>
      <c r="AH585" s="49"/>
      <c r="AI585" s="49"/>
      <c r="AJ585" s="48"/>
      <c r="AK585" s="49"/>
    </row>
    <row r="586" spans="6:37" ht="15">
      <c r="F586" s="74"/>
      <c r="G586" s="74"/>
      <c r="H586" s="74"/>
      <c r="I586" s="75"/>
      <c r="J586" s="74"/>
      <c r="K586" s="74"/>
      <c r="L586" s="75"/>
      <c r="M586" s="74"/>
      <c r="N586" s="74"/>
      <c r="O586" s="75"/>
      <c r="P586" s="74"/>
      <c r="Q586" s="74"/>
      <c r="R586" s="74"/>
      <c r="S586" s="74"/>
      <c r="T586" s="74"/>
      <c r="U586" s="74"/>
      <c r="V586" s="74"/>
      <c r="W586" s="74"/>
      <c r="X586" s="74"/>
      <c r="Y586" s="76"/>
      <c r="Z586" s="76"/>
      <c r="AA586" s="76"/>
      <c r="AB586" s="76"/>
      <c r="AC586" s="76"/>
      <c r="AD586" s="76"/>
      <c r="AE586" s="76"/>
      <c r="AF586" s="76"/>
      <c r="AG586" s="76"/>
      <c r="AH586" s="49"/>
      <c r="AI586" s="49"/>
      <c r="AJ586" s="48"/>
      <c r="AK586" s="49"/>
    </row>
    <row r="587" spans="6:37" ht="15">
      <c r="F587" s="74"/>
      <c r="G587" s="74"/>
      <c r="H587" s="74"/>
      <c r="I587" s="75"/>
      <c r="J587" s="74"/>
      <c r="K587" s="74"/>
      <c r="L587" s="75"/>
      <c r="M587" s="74"/>
      <c r="N587" s="74"/>
      <c r="O587" s="75"/>
      <c r="P587" s="74"/>
      <c r="Q587" s="74"/>
      <c r="R587" s="74"/>
      <c r="S587" s="74"/>
      <c r="T587" s="74"/>
      <c r="U587" s="74"/>
      <c r="V587" s="74"/>
      <c r="W587" s="74"/>
      <c r="X587" s="74"/>
      <c r="Y587" s="76"/>
      <c r="Z587" s="76"/>
      <c r="AA587" s="76"/>
      <c r="AB587" s="76"/>
      <c r="AC587" s="76"/>
      <c r="AD587" s="76"/>
      <c r="AE587" s="76"/>
      <c r="AF587" s="76"/>
      <c r="AG587" s="76"/>
      <c r="AH587" s="49"/>
      <c r="AI587" s="49"/>
      <c r="AJ587" s="48"/>
      <c r="AK587" s="49"/>
    </row>
    <row r="588" spans="6:37" ht="15">
      <c r="F588" s="74"/>
      <c r="G588" s="74"/>
      <c r="H588" s="74"/>
      <c r="I588" s="75"/>
      <c r="J588" s="74"/>
      <c r="K588" s="74"/>
      <c r="L588" s="75"/>
      <c r="M588" s="74"/>
      <c r="N588" s="74"/>
      <c r="O588" s="75"/>
      <c r="P588" s="74"/>
      <c r="Q588" s="74"/>
      <c r="R588" s="74"/>
      <c r="S588" s="74"/>
      <c r="T588" s="74"/>
      <c r="U588" s="74"/>
      <c r="V588" s="74"/>
      <c r="W588" s="74"/>
      <c r="X588" s="74"/>
      <c r="Y588" s="76"/>
      <c r="Z588" s="76"/>
      <c r="AA588" s="76"/>
      <c r="AB588" s="76"/>
      <c r="AC588" s="76"/>
      <c r="AD588" s="76"/>
      <c r="AE588" s="76"/>
      <c r="AF588" s="76"/>
      <c r="AG588" s="76"/>
      <c r="AH588" s="49"/>
      <c r="AI588" s="49"/>
      <c r="AJ588" s="48"/>
      <c r="AK588" s="49"/>
    </row>
    <row r="589" spans="6:37" ht="15">
      <c r="F589" s="74"/>
      <c r="G589" s="74"/>
      <c r="H589" s="74"/>
      <c r="I589" s="75"/>
      <c r="J589" s="74"/>
      <c r="K589" s="74"/>
      <c r="L589" s="75"/>
      <c r="M589" s="74"/>
      <c r="N589" s="74"/>
      <c r="O589" s="75"/>
      <c r="P589" s="74"/>
      <c r="Q589" s="74"/>
      <c r="R589" s="74"/>
      <c r="S589" s="74"/>
      <c r="T589" s="74"/>
      <c r="U589" s="74"/>
      <c r="V589" s="74"/>
      <c r="W589" s="74"/>
      <c r="X589" s="74"/>
      <c r="Y589" s="76"/>
      <c r="Z589" s="76"/>
      <c r="AA589" s="76"/>
      <c r="AB589" s="76"/>
      <c r="AC589" s="76"/>
      <c r="AD589" s="76"/>
      <c r="AE589" s="76"/>
      <c r="AF589" s="76"/>
      <c r="AG589" s="76"/>
      <c r="AH589" s="49"/>
      <c r="AI589" s="49"/>
      <c r="AJ589" s="48"/>
      <c r="AK589" s="49"/>
    </row>
    <row r="590" spans="6:37" ht="15">
      <c r="F590" s="74"/>
      <c r="G590" s="74"/>
      <c r="H590" s="74"/>
      <c r="I590" s="75"/>
      <c r="J590" s="74"/>
      <c r="K590" s="74"/>
      <c r="L590" s="75"/>
      <c r="M590" s="74"/>
      <c r="N590" s="74"/>
      <c r="O590" s="75"/>
      <c r="P590" s="74"/>
      <c r="Q590" s="74"/>
      <c r="R590" s="74"/>
      <c r="S590" s="74"/>
      <c r="T590" s="74"/>
      <c r="U590" s="74"/>
      <c r="V590" s="74"/>
      <c r="W590" s="74"/>
      <c r="X590" s="74"/>
      <c r="Y590" s="76"/>
      <c r="Z590" s="76"/>
      <c r="AA590" s="76"/>
      <c r="AB590" s="76"/>
      <c r="AC590" s="76"/>
      <c r="AD590" s="76"/>
      <c r="AE590" s="76"/>
      <c r="AF590" s="76"/>
      <c r="AG590" s="76"/>
      <c r="AH590" s="49"/>
      <c r="AI590" s="49"/>
      <c r="AJ590" s="48"/>
      <c r="AK590" s="49"/>
    </row>
    <row r="591" spans="6:37" ht="15">
      <c r="F591" s="74"/>
      <c r="G591" s="74"/>
      <c r="H591" s="74"/>
      <c r="I591" s="75"/>
      <c r="J591" s="74"/>
      <c r="K591" s="74"/>
      <c r="L591" s="75"/>
      <c r="M591" s="74"/>
      <c r="N591" s="74"/>
      <c r="O591" s="75"/>
      <c r="P591" s="74"/>
      <c r="Q591" s="74"/>
      <c r="R591" s="74"/>
      <c r="S591" s="74"/>
      <c r="T591" s="74"/>
      <c r="U591" s="74"/>
      <c r="V591" s="74"/>
      <c r="W591" s="74"/>
      <c r="X591" s="74"/>
      <c r="Y591" s="76"/>
      <c r="Z591" s="76"/>
      <c r="AA591" s="76"/>
      <c r="AB591" s="76"/>
      <c r="AC591" s="76"/>
      <c r="AD591" s="76"/>
      <c r="AE591" s="76"/>
      <c r="AF591" s="76"/>
      <c r="AG591" s="76"/>
      <c r="AH591" s="49"/>
      <c r="AI591" s="49"/>
      <c r="AJ591" s="48"/>
      <c r="AK591" s="49"/>
    </row>
    <row r="592" spans="6:37" ht="15">
      <c r="F592" s="74"/>
      <c r="G592" s="74"/>
      <c r="H592" s="74"/>
      <c r="I592" s="75"/>
      <c r="J592" s="74"/>
      <c r="K592" s="74"/>
      <c r="L592" s="75"/>
      <c r="M592" s="74"/>
      <c r="N592" s="74"/>
      <c r="O592" s="75"/>
      <c r="P592" s="74"/>
      <c r="Q592" s="74"/>
      <c r="R592" s="74"/>
      <c r="S592" s="74"/>
      <c r="T592" s="74"/>
      <c r="U592" s="74"/>
      <c r="V592" s="74"/>
      <c r="W592" s="74"/>
      <c r="X592" s="74"/>
      <c r="Y592" s="76"/>
      <c r="Z592" s="76"/>
      <c r="AA592" s="76"/>
      <c r="AB592" s="76"/>
      <c r="AC592" s="76"/>
      <c r="AD592" s="76"/>
      <c r="AE592" s="76"/>
      <c r="AF592" s="76"/>
      <c r="AG592" s="76"/>
      <c r="AH592" s="49"/>
      <c r="AI592" s="49"/>
      <c r="AJ592" s="48"/>
      <c r="AK592" s="49"/>
    </row>
    <row r="593" spans="6:37" ht="15">
      <c r="F593" s="74"/>
      <c r="G593" s="74"/>
      <c r="H593" s="74"/>
      <c r="I593" s="75"/>
      <c r="J593" s="74"/>
      <c r="K593" s="74"/>
      <c r="L593" s="75"/>
      <c r="M593" s="74"/>
      <c r="N593" s="74"/>
      <c r="O593" s="75"/>
      <c r="P593" s="74"/>
      <c r="Q593" s="74"/>
      <c r="R593" s="74"/>
      <c r="S593" s="74"/>
      <c r="T593" s="74"/>
      <c r="U593" s="74"/>
      <c r="V593" s="74"/>
      <c r="W593" s="74"/>
      <c r="X593" s="74"/>
      <c r="Y593" s="76"/>
      <c r="Z593" s="76"/>
      <c r="AA593" s="76"/>
      <c r="AB593" s="76"/>
      <c r="AC593" s="76"/>
      <c r="AD593" s="76"/>
      <c r="AE593" s="76"/>
      <c r="AF593" s="76"/>
      <c r="AG593" s="76"/>
      <c r="AH593" s="49"/>
      <c r="AI593" s="49"/>
      <c r="AJ593" s="48"/>
      <c r="AK593" s="49"/>
    </row>
    <row r="594" spans="6:37" ht="15">
      <c r="F594" s="74"/>
      <c r="G594" s="74"/>
      <c r="H594" s="74"/>
      <c r="I594" s="75"/>
      <c r="J594" s="74"/>
      <c r="K594" s="74"/>
      <c r="L594" s="75"/>
      <c r="M594" s="74"/>
      <c r="N594" s="74"/>
      <c r="O594" s="75"/>
      <c r="P594" s="74"/>
      <c r="Q594" s="74"/>
      <c r="R594" s="74"/>
      <c r="S594" s="74"/>
      <c r="T594" s="74"/>
      <c r="U594" s="74"/>
      <c r="V594" s="74"/>
      <c r="W594" s="74"/>
      <c r="X594" s="74"/>
      <c r="Y594" s="76"/>
      <c r="Z594" s="76"/>
      <c r="AA594" s="76"/>
      <c r="AB594" s="76"/>
      <c r="AC594" s="76"/>
      <c r="AD594" s="76"/>
      <c r="AE594" s="76"/>
      <c r="AF594" s="76"/>
      <c r="AG594" s="76"/>
      <c r="AH594" s="49"/>
      <c r="AI594" s="49"/>
      <c r="AJ594" s="48"/>
      <c r="AK594" s="49"/>
    </row>
    <row r="595" spans="6:37" ht="15">
      <c r="F595" s="74"/>
      <c r="G595" s="74"/>
      <c r="H595" s="74"/>
      <c r="I595" s="75"/>
      <c r="J595" s="74"/>
      <c r="K595" s="74"/>
      <c r="L595" s="75"/>
      <c r="M595" s="74"/>
      <c r="N595" s="74"/>
      <c r="O595" s="75"/>
      <c r="P595" s="74"/>
      <c r="Q595" s="74"/>
      <c r="R595" s="74"/>
      <c r="S595" s="74"/>
      <c r="T595" s="74"/>
      <c r="U595" s="74"/>
      <c r="V595" s="74"/>
      <c r="W595" s="74"/>
      <c r="X595" s="74"/>
      <c r="Y595" s="76"/>
      <c r="Z595" s="76"/>
      <c r="AA595" s="76"/>
      <c r="AB595" s="76"/>
      <c r="AC595" s="76"/>
      <c r="AD595" s="76"/>
      <c r="AE595" s="76"/>
      <c r="AF595" s="76"/>
      <c r="AG595" s="76"/>
      <c r="AH595" s="49"/>
      <c r="AI595" s="49"/>
      <c r="AJ595" s="48"/>
      <c r="AK595" s="49"/>
    </row>
    <row r="596" spans="6:37" ht="15">
      <c r="F596" s="74"/>
      <c r="G596" s="74"/>
      <c r="H596" s="74"/>
      <c r="I596" s="75"/>
      <c r="J596" s="74"/>
      <c r="K596" s="74"/>
      <c r="L596" s="75"/>
      <c r="M596" s="74"/>
      <c r="N596" s="74"/>
      <c r="O596" s="75"/>
      <c r="P596" s="74"/>
      <c r="Q596" s="74"/>
      <c r="R596" s="74"/>
      <c r="S596" s="74"/>
      <c r="T596" s="74"/>
      <c r="U596" s="74"/>
      <c r="V596" s="74"/>
      <c r="W596" s="74"/>
      <c r="X596" s="74"/>
      <c r="Y596" s="76"/>
      <c r="Z596" s="76"/>
      <c r="AA596" s="76"/>
      <c r="AB596" s="76"/>
      <c r="AC596" s="76"/>
      <c r="AD596" s="76"/>
      <c r="AE596" s="76"/>
      <c r="AF596" s="76"/>
      <c r="AG596" s="76"/>
      <c r="AH596" s="49"/>
      <c r="AI596" s="49"/>
      <c r="AJ596" s="48"/>
      <c r="AK596" s="49"/>
    </row>
    <row r="597" spans="6:37" ht="15">
      <c r="F597" s="74"/>
      <c r="G597" s="74"/>
      <c r="H597" s="74"/>
      <c r="I597" s="75"/>
      <c r="J597" s="74"/>
      <c r="K597" s="74"/>
      <c r="L597" s="75"/>
      <c r="M597" s="74"/>
      <c r="N597" s="74"/>
      <c r="O597" s="75"/>
      <c r="P597" s="74"/>
      <c r="Q597" s="74"/>
      <c r="R597" s="74"/>
      <c r="S597" s="74"/>
      <c r="T597" s="74"/>
      <c r="U597" s="74"/>
      <c r="V597" s="74"/>
      <c r="W597" s="74"/>
      <c r="X597" s="74"/>
      <c r="Y597" s="76"/>
      <c r="Z597" s="76"/>
      <c r="AA597" s="76"/>
      <c r="AB597" s="76"/>
      <c r="AC597" s="76"/>
      <c r="AD597" s="76"/>
      <c r="AE597" s="76"/>
      <c r="AF597" s="76"/>
      <c r="AG597" s="76"/>
      <c r="AH597" s="49"/>
      <c r="AI597" s="49"/>
      <c r="AJ597" s="48"/>
      <c r="AK597" s="49"/>
    </row>
    <row r="598" spans="6:37" ht="15">
      <c r="F598" s="74"/>
      <c r="G598" s="74"/>
      <c r="H598" s="74"/>
      <c r="I598" s="75"/>
      <c r="J598" s="74"/>
      <c r="K598" s="74"/>
      <c r="L598" s="75"/>
      <c r="M598" s="74"/>
      <c r="N598" s="74"/>
      <c r="O598" s="75"/>
      <c r="P598" s="74"/>
      <c r="Q598" s="74"/>
      <c r="R598" s="74"/>
      <c r="S598" s="74"/>
      <c r="T598" s="74"/>
      <c r="U598" s="74"/>
      <c r="V598" s="74"/>
      <c r="W598" s="74"/>
      <c r="X598" s="74"/>
      <c r="Y598" s="76"/>
      <c r="Z598" s="76"/>
      <c r="AA598" s="76"/>
      <c r="AB598" s="76"/>
      <c r="AC598" s="76"/>
      <c r="AD598" s="76"/>
      <c r="AE598" s="76"/>
      <c r="AF598" s="76"/>
      <c r="AG598" s="76"/>
      <c r="AH598" s="49"/>
      <c r="AI598" s="49"/>
      <c r="AJ598" s="48"/>
      <c r="AK598" s="49"/>
    </row>
    <row r="599" spans="6:37" ht="15">
      <c r="F599" s="74"/>
      <c r="G599" s="74"/>
      <c r="H599" s="74"/>
      <c r="I599" s="75"/>
      <c r="J599" s="74"/>
      <c r="K599" s="74"/>
      <c r="L599" s="75"/>
      <c r="M599" s="74"/>
      <c r="N599" s="74"/>
      <c r="O599" s="75"/>
      <c r="P599" s="74"/>
      <c r="Q599" s="74"/>
      <c r="R599" s="74"/>
      <c r="S599" s="74"/>
      <c r="T599" s="74"/>
      <c r="U599" s="74"/>
      <c r="V599" s="74"/>
      <c r="W599" s="74"/>
      <c r="X599" s="74"/>
      <c r="Y599" s="76"/>
      <c r="Z599" s="76"/>
      <c r="AA599" s="76"/>
      <c r="AB599" s="76"/>
      <c r="AC599" s="76"/>
      <c r="AD599" s="76"/>
      <c r="AE599" s="76"/>
      <c r="AF599" s="76"/>
      <c r="AG599" s="76"/>
      <c r="AH599" s="49"/>
      <c r="AI599" s="49"/>
      <c r="AJ599" s="48"/>
      <c r="AK599" s="49"/>
    </row>
    <row r="600" spans="6:37" ht="15">
      <c r="F600" s="74"/>
      <c r="G600" s="74"/>
      <c r="H600" s="74"/>
      <c r="I600" s="75"/>
      <c r="J600" s="74"/>
      <c r="K600" s="74"/>
      <c r="L600" s="75"/>
      <c r="M600" s="74"/>
      <c r="N600" s="74"/>
      <c r="O600" s="75"/>
      <c r="P600" s="74"/>
      <c r="Q600" s="74"/>
      <c r="R600" s="74"/>
      <c r="S600" s="74"/>
      <c r="T600" s="74"/>
      <c r="U600" s="74"/>
      <c r="V600" s="74"/>
      <c r="W600" s="74"/>
      <c r="X600" s="74"/>
      <c r="Y600" s="76"/>
      <c r="Z600" s="76"/>
      <c r="AA600" s="76"/>
      <c r="AB600" s="76"/>
      <c r="AC600" s="76"/>
      <c r="AD600" s="76"/>
      <c r="AE600" s="76"/>
      <c r="AF600" s="76"/>
      <c r="AG600" s="76"/>
      <c r="AH600" s="49"/>
      <c r="AI600" s="49"/>
      <c r="AJ600" s="48"/>
      <c r="AK600" s="49"/>
    </row>
    <row r="601" spans="6:37" ht="15">
      <c r="F601" s="74"/>
      <c r="G601" s="74"/>
      <c r="H601" s="74"/>
      <c r="I601" s="75"/>
      <c r="J601" s="74"/>
      <c r="K601" s="74"/>
      <c r="L601" s="75"/>
      <c r="M601" s="74"/>
      <c r="N601" s="74"/>
      <c r="O601" s="75"/>
      <c r="P601" s="74"/>
      <c r="Q601" s="74"/>
      <c r="R601" s="74"/>
      <c r="S601" s="74"/>
      <c r="T601" s="74"/>
      <c r="U601" s="74"/>
      <c r="V601" s="74"/>
      <c r="W601" s="74"/>
      <c r="X601" s="74"/>
      <c r="Y601" s="76"/>
      <c r="Z601" s="76"/>
      <c r="AA601" s="76"/>
      <c r="AB601" s="76"/>
      <c r="AC601" s="76"/>
      <c r="AD601" s="76"/>
      <c r="AE601" s="76"/>
      <c r="AF601" s="76"/>
      <c r="AG601" s="76"/>
      <c r="AH601" s="49"/>
      <c r="AI601" s="49"/>
      <c r="AJ601" s="48"/>
      <c r="AK601" s="49"/>
    </row>
    <row r="602" spans="6:37" ht="15">
      <c r="F602" s="74"/>
      <c r="G602" s="74"/>
      <c r="H602" s="74"/>
      <c r="I602" s="75"/>
      <c r="J602" s="74"/>
      <c r="K602" s="74"/>
      <c r="L602" s="75"/>
      <c r="M602" s="74"/>
      <c r="N602" s="74"/>
      <c r="O602" s="75"/>
      <c r="P602" s="74"/>
      <c r="Q602" s="74"/>
      <c r="R602" s="74"/>
      <c r="S602" s="74"/>
      <c r="T602" s="74"/>
      <c r="U602" s="74"/>
      <c r="V602" s="74"/>
      <c r="W602" s="74"/>
      <c r="X602" s="74"/>
      <c r="Y602" s="76"/>
      <c r="Z602" s="76"/>
      <c r="AA602" s="76"/>
      <c r="AB602" s="76"/>
      <c r="AC602" s="76"/>
      <c r="AD602" s="76"/>
      <c r="AE602" s="76"/>
      <c r="AF602" s="76"/>
      <c r="AG602" s="76"/>
      <c r="AH602" s="49"/>
      <c r="AI602" s="49"/>
      <c r="AJ602" s="48"/>
      <c r="AK602" s="49"/>
    </row>
    <row r="603" spans="6:37" ht="15">
      <c r="F603" s="74"/>
      <c r="G603" s="74"/>
      <c r="H603" s="74"/>
      <c r="I603" s="75"/>
      <c r="J603" s="74"/>
      <c r="K603" s="74"/>
      <c r="L603" s="75"/>
      <c r="M603" s="74"/>
      <c r="N603" s="74"/>
      <c r="O603" s="75"/>
      <c r="P603" s="74"/>
      <c r="Q603" s="74"/>
      <c r="R603" s="74"/>
      <c r="S603" s="74"/>
      <c r="T603" s="74"/>
      <c r="U603" s="74"/>
      <c r="V603" s="74"/>
      <c r="W603" s="74"/>
      <c r="X603" s="74"/>
      <c r="Y603" s="76"/>
      <c r="Z603" s="76"/>
      <c r="AA603" s="76"/>
      <c r="AB603" s="76"/>
      <c r="AC603" s="76"/>
      <c r="AD603" s="76"/>
      <c r="AE603" s="76"/>
      <c r="AF603" s="76"/>
      <c r="AG603" s="76"/>
      <c r="AH603" s="49"/>
      <c r="AI603" s="49"/>
      <c r="AJ603" s="48"/>
      <c r="AK603" s="49"/>
    </row>
    <row r="604" spans="6:37" ht="15">
      <c r="F604" s="74"/>
      <c r="G604" s="74"/>
      <c r="H604" s="74"/>
      <c r="I604" s="75"/>
      <c r="J604" s="74"/>
      <c r="K604" s="74"/>
      <c r="L604" s="75"/>
      <c r="M604" s="74"/>
      <c r="N604" s="74"/>
      <c r="O604" s="75"/>
      <c r="P604" s="74"/>
      <c r="Q604" s="74"/>
      <c r="R604" s="74"/>
      <c r="S604" s="74"/>
      <c r="T604" s="74"/>
      <c r="U604" s="74"/>
      <c r="V604" s="74"/>
      <c r="W604" s="74"/>
      <c r="X604" s="74"/>
      <c r="Y604" s="76"/>
      <c r="Z604" s="76"/>
      <c r="AA604" s="76"/>
      <c r="AB604" s="76"/>
      <c r="AC604" s="76"/>
      <c r="AD604" s="76"/>
      <c r="AE604" s="76"/>
      <c r="AF604" s="76"/>
      <c r="AG604" s="76"/>
      <c r="AH604" s="49"/>
      <c r="AI604" s="49"/>
      <c r="AJ604" s="48"/>
      <c r="AK604" s="49"/>
    </row>
    <row r="605" spans="6:37" ht="15">
      <c r="F605" s="74"/>
      <c r="G605" s="74"/>
      <c r="H605" s="74"/>
      <c r="I605" s="75"/>
      <c r="J605" s="74"/>
      <c r="K605" s="74"/>
      <c r="L605" s="75"/>
      <c r="M605" s="74"/>
      <c r="N605" s="74"/>
      <c r="O605" s="75"/>
      <c r="P605" s="74"/>
      <c r="Q605" s="74"/>
      <c r="R605" s="74"/>
      <c r="S605" s="74"/>
      <c r="T605" s="74"/>
      <c r="U605" s="74"/>
      <c r="V605" s="74"/>
      <c r="W605" s="74"/>
      <c r="X605" s="74"/>
      <c r="Y605" s="76"/>
      <c r="Z605" s="76"/>
      <c r="AA605" s="76"/>
      <c r="AB605" s="76"/>
      <c r="AC605" s="76"/>
      <c r="AD605" s="76"/>
      <c r="AE605" s="76"/>
      <c r="AF605" s="76"/>
      <c r="AG605" s="76"/>
      <c r="AH605" s="49"/>
      <c r="AI605" s="49"/>
      <c r="AJ605" s="48"/>
      <c r="AK605" s="49"/>
    </row>
    <row r="606" spans="6:37" ht="15">
      <c r="F606" s="74"/>
      <c r="G606" s="74"/>
      <c r="H606" s="74"/>
      <c r="I606" s="75"/>
      <c r="J606" s="74"/>
      <c r="K606" s="74"/>
      <c r="L606" s="75"/>
      <c r="M606" s="74"/>
      <c r="N606" s="74"/>
      <c r="O606" s="75"/>
      <c r="P606" s="74"/>
      <c r="Q606" s="74"/>
      <c r="R606" s="74"/>
      <c r="S606" s="74"/>
      <c r="T606" s="74"/>
      <c r="U606" s="74"/>
      <c r="V606" s="74"/>
      <c r="W606" s="74"/>
      <c r="X606" s="74"/>
      <c r="Y606" s="76"/>
      <c r="Z606" s="76"/>
      <c r="AA606" s="76"/>
      <c r="AB606" s="76"/>
      <c r="AC606" s="76"/>
      <c r="AD606" s="76"/>
      <c r="AE606" s="76"/>
      <c r="AF606" s="76"/>
      <c r="AG606" s="76"/>
      <c r="AH606" s="49"/>
      <c r="AI606" s="49"/>
      <c r="AJ606" s="48"/>
      <c r="AK606" s="49"/>
    </row>
    <row r="607" spans="6:37" ht="15">
      <c r="F607" s="74"/>
      <c r="G607" s="74"/>
      <c r="H607" s="74"/>
      <c r="I607" s="75"/>
      <c r="J607" s="74"/>
      <c r="K607" s="74"/>
      <c r="L607" s="75"/>
      <c r="M607" s="74"/>
      <c r="N607" s="74"/>
      <c r="O607" s="75"/>
      <c r="P607" s="74"/>
      <c r="Q607" s="74"/>
      <c r="R607" s="74"/>
      <c r="S607" s="74"/>
      <c r="T607" s="74"/>
      <c r="U607" s="74"/>
      <c r="V607" s="74"/>
      <c r="W607" s="74"/>
      <c r="X607" s="74"/>
      <c r="Y607" s="76"/>
      <c r="Z607" s="76"/>
      <c r="AA607" s="76"/>
      <c r="AB607" s="76"/>
      <c r="AC607" s="76"/>
      <c r="AD607" s="76"/>
      <c r="AE607" s="76"/>
      <c r="AF607" s="76"/>
      <c r="AG607" s="76"/>
      <c r="AH607" s="49"/>
      <c r="AI607" s="49"/>
      <c r="AJ607" s="48"/>
      <c r="AK607" s="49"/>
    </row>
    <row r="608" spans="6:37" ht="15">
      <c r="F608" s="74"/>
      <c r="G608" s="74"/>
      <c r="H608" s="74"/>
      <c r="I608" s="75"/>
      <c r="J608" s="74"/>
      <c r="K608" s="74"/>
      <c r="L608" s="75"/>
      <c r="M608" s="74"/>
      <c r="N608" s="74"/>
      <c r="O608" s="75"/>
      <c r="P608" s="74"/>
      <c r="Q608" s="74"/>
      <c r="R608" s="74"/>
      <c r="S608" s="74"/>
      <c r="T608" s="74"/>
      <c r="U608" s="74"/>
      <c r="V608" s="74"/>
      <c r="W608" s="74"/>
      <c r="X608" s="74"/>
      <c r="Y608" s="76"/>
      <c r="Z608" s="76"/>
      <c r="AA608" s="76"/>
      <c r="AB608" s="76"/>
      <c r="AC608" s="76"/>
      <c r="AD608" s="76"/>
      <c r="AE608" s="76"/>
      <c r="AF608" s="76"/>
      <c r="AG608" s="76"/>
      <c r="AH608" s="49"/>
      <c r="AI608" s="49"/>
      <c r="AJ608" s="48"/>
      <c r="AK608" s="49"/>
    </row>
    <row r="609" spans="6:37" ht="15">
      <c r="F609" s="74"/>
      <c r="G609" s="74"/>
      <c r="H609" s="74"/>
      <c r="I609" s="75"/>
      <c r="J609" s="74"/>
      <c r="K609" s="74"/>
      <c r="L609" s="75"/>
      <c r="M609" s="74"/>
      <c r="N609" s="74"/>
      <c r="O609" s="75"/>
      <c r="P609" s="74"/>
      <c r="Q609" s="74"/>
      <c r="R609" s="74"/>
      <c r="S609" s="74"/>
      <c r="T609" s="74"/>
      <c r="U609" s="74"/>
      <c r="V609" s="74"/>
      <c r="W609" s="74"/>
      <c r="X609" s="74"/>
      <c r="Y609" s="76"/>
      <c r="Z609" s="76"/>
      <c r="AA609" s="76"/>
      <c r="AB609" s="76"/>
      <c r="AC609" s="76"/>
      <c r="AD609" s="76"/>
      <c r="AE609" s="76"/>
      <c r="AF609" s="76"/>
      <c r="AG609" s="76"/>
      <c r="AH609" s="49"/>
      <c r="AI609" s="49"/>
      <c r="AJ609" s="48"/>
      <c r="AK609" s="49"/>
    </row>
    <row r="610" spans="6:37" ht="15">
      <c r="F610" s="74"/>
      <c r="G610" s="74"/>
      <c r="H610" s="74"/>
      <c r="I610" s="75"/>
      <c r="J610" s="74"/>
      <c r="K610" s="74"/>
      <c r="L610" s="75"/>
      <c r="M610" s="74"/>
      <c r="N610" s="74"/>
      <c r="O610" s="75"/>
      <c r="P610" s="74"/>
      <c r="Q610" s="74"/>
      <c r="R610" s="74"/>
      <c r="S610" s="74"/>
      <c r="T610" s="74"/>
      <c r="U610" s="74"/>
      <c r="V610" s="74"/>
      <c r="W610" s="74"/>
      <c r="X610" s="74"/>
      <c r="Y610" s="76"/>
      <c r="Z610" s="76"/>
      <c r="AA610" s="76"/>
      <c r="AB610" s="76"/>
      <c r="AC610" s="76"/>
      <c r="AD610" s="76"/>
      <c r="AE610" s="76"/>
      <c r="AF610" s="76"/>
      <c r="AG610" s="76"/>
      <c r="AH610" s="49"/>
      <c r="AI610" s="49"/>
      <c r="AJ610" s="48"/>
      <c r="AK610" s="49"/>
    </row>
    <row r="611" spans="6:37" ht="15">
      <c r="F611" s="74"/>
      <c r="G611" s="74"/>
      <c r="H611" s="74"/>
      <c r="I611" s="75"/>
      <c r="J611" s="74"/>
      <c r="K611" s="74"/>
      <c r="L611" s="75"/>
      <c r="M611" s="74"/>
      <c r="N611" s="74"/>
      <c r="O611" s="75"/>
      <c r="P611" s="74"/>
      <c r="Q611" s="74"/>
      <c r="R611" s="74"/>
      <c r="S611" s="74"/>
      <c r="T611" s="74"/>
      <c r="U611" s="74"/>
      <c r="V611" s="74"/>
      <c r="W611" s="74"/>
      <c r="X611" s="74"/>
      <c r="Y611" s="76"/>
      <c r="Z611" s="76"/>
      <c r="AA611" s="76"/>
      <c r="AB611" s="76"/>
      <c r="AC611" s="76"/>
      <c r="AD611" s="76"/>
      <c r="AE611" s="76"/>
      <c r="AF611" s="76"/>
      <c r="AG611" s="76"/>
      <c r="AH611" s="49"/>
      <c r="AI611" s="49"/>
      <c r="AJ611" s="48"/>
      <c r="AK611" s="49"/>
    </row>
    <row r="612" spans="6:37" ht="15">
      <c r="F612" s="74"/>
      <c r="G612" s="74"/>
      <c r="H612" s="74"/>
      <c r="I612" s="75"/>
      <c r="J612" s="74"/>
      <c r="K612" s="74"/>
      <c r="L612" s="75"/>
      <c r="M612" s="74"/>
      <c r="N612" s="74"/>
      <c r="O612" s="75"/>
      <c r="P612" s="74"/>
      <c r="Q612" s="74"/>
      <c r="R612" s="74"/>
      <c r="S612" s="74"/>
      <c r="T612" s="74"/>
      <c r="U612" s="74"/>
      <c r="V612" s="74"/>
      <c r="W612" s="74"/>
      <c r="X612" s="74"/>
      <c r="Y612" s="76"/>
      <c r="Z612" s="76"/>
      <c r="AA612" s="76"/>
      <c r="AB612" s="76"/>
      <c r="AC612" s="76"/>
      <c r="AD612" s="76"/>
      <c r="AE612" s="76"/>
      <c r="AF612" s="76"/>
      <c r="AG612" s="76"/>
      <c r="AH612" s="49"/>
      <c r="AI612" s="49"/>
      <c r="AJ612" s="48"/>
      <c r="AK612" s="49"/>
    </row>
    <row r="613" spans="6:37" ht="15">
      <c r="F613" s="74"/>
      <c r="G613" s="74"/>
      <c r="H613" s="74"/>
      <c r="I613" s="75"/>
      <c r="J613" s="74"/>
      <c r="K613" s="74"/>
      <c r="L613" s="75"/>
      <c r="M613" s="74"/>
      <c r="N613" s="74"/>
      <c r="O613" s="75"/>
      <c r="P613" s="74"/>
      <c r="Q613" s="74"/>
      <c r="R613" s="74"/>
      <c r="S613" s="74"/>
      <c r="T613" s="74"/>
      <c r="U613" s="74"/>
      <c r="V613" s="74"/>
      <c r="W613" s="74"/>
      <c r="X613" s="74"/>
      <c r="Y613" s="76"/>
      <c r="Z613" s="76"/>
      <c r="AA613" s="76"/>
      <c r="AB613" s="76"/>
      <c r="AC613" s="76"/>
      <c r="AD613" s="76"/>
      <c r="AE613" s="76"/>
      <c r="AF613" s="76"/>
      <c r="AG613" s="76"/>
      <c r="AH613" s="49"/>
      <c r="AI613" s="49"/>
      <c r="AJ613" s="48"/>
      <c r="AK613" s="49"/>
    </row>
    <row r="614" spans="6:37" ht="15">
      <c r="F614" s="74"/>
      <c r="G614" s="74"/>
      <c r="H614" s="74"/>
      <c r="I614" s="75"/>
      <c r="J614" s="74"/>
      <c r="K614" s="74"/>
      <c r="L614" s="75"/>
      <c r="M614" s="74"/>
      <c r="N614" s="74"/>
      <c r="O614" s="75"/>
      <c r="P614" s="74"/>
      <c r="Q614" s="74"/>
      <c r="R614" s="74"/>
      <c r="S614" s="74"/>
      <c r="T614" s="74"/>
      <c r="U614" s="74"/>
      <c r="V614" s="74"/>
      <c r="W614" s="74"/>
      <c r="X614" s="74"/>
      <c r="Y614" s="76"/>
      <c r="Z614" s="76"/>
      <c r="AA614" s="76"/>
      <c r="AB614" s="76"/>
      <c r="AC614" s="76"/>
      <c r="AD614" s="76"/>
      <c r="AE614" s="76"/>
      <c r="AF614" s="76"/>
      <c r="AG614" s="76"/>
      <c r="AH614" s="49"/>
      <c r="AI614" s="49"/>
      <c r="AJ614" s="48"/>
      <c r="AK614" s="49"/>
    </row>
    <row r="615" spans="6:37" ht="15">
      <c r="F615" s="74"/>
      <c r="G615" s="74"/>
      <c r="H615" s="74"/>
      <c r="I615" s="75"/>
      <c r="J615" s="74"/>
      <c r="K615" s="74"/>
      <c r="L615" s="75"/>
      <c r="M615" s="74"/>
      <c r="N615" s="74"/>
      <c r="O615" s="75"/>
      <c r="P615" s="74"/>
      <c r="Q615" s="74"/>
      <c r="R615" s="74"/>
      <c r="S615" s="74"/>
      <c r="T615" s="74"/>
      <c r="U615" s="74"/>
      <c r="V615" s="74"/>
      <c r="W615" s="74"/>
      <c r="X615" s="74"/>
      <c r="Y615" s="76"/>
      <c r="Z615" s="76"/>
      <c r="AA615" s="76"/>
      <c r="AB615" s="76"/>
      <c r="AC615" s="76"/>
      <c r="AD615" s="76"/>
      <c r="AE615" s="76"/>
      <c r="AF615" s="76"/>
      <c r="AG615" s="76"/>
      <c r="AH615" s="49"/>
      <c r="AI615" s="49"/>
      <c r="AJ615" s="48"/>
      <c r="AK615" s="49"/>
    </row>
    <row r="616" spans="6:37" ht="15">
      <c r="F616" s="74"/>
      <c r="G616" s="74"/>
      <c r="H616" s="74"/>
      <c r="I616" s="75"/>
      <c r="J616" s="74"/>
      <c r="K616" s="74"/>
      <c r="L616" s="75"/>
      <c r="M616" s="74"/>
      <c r="N616" s="74"/>
      <c r="O616" s="75"/>
      <c r="P616" s="74"/>
      <c r="Q616" s="74"/>
      <c r="R616" s="74"/>
      <c r="S616" s="74"/>
      <c r="T616" s="74"/>
      <c r="U616" s="74"/>
      <c r="V616" s="74"/>
      <c r="W616" s="74"/>
      <c r="X616" s="74"/>
      <c r="Y616" s="76"/>
      <c r="Z616" s="76"/>
      <c r="AA616" s="76"/>
      <c r="AB616" s="76"/>
      <c r="AC616" s="76"/>
      <c r="AD616" s="76"/>
      <c r="AE616" s="76"/>
      <c r="AF616" s="76"/>
      <c r="AG616" s="76"/>
      <c r="AH616" s="49"/>
      <c r="AI616" s="49"/>
      <c r="AJ616" s="48"/>
      <c r="AK616" s="49"/>
    </row>
    <row r="617" spans="6:37" ht="15">
      <c r="F617" s="74"/>
      <c r="G617" s="74"/>
      <c r="H617" s="74"/>
      <c r="I617" s="75"/>
      <c r="J617" s="74"/>
      <c r="K617" s="74"/>
      <c r="L617" s="75"/>
      <c r="M617" s="74"/>
      <c r="N617" s="74"/>
      <c r="O617" s="75"/>
      <c r="P617" s="74"/>
      <c r="Q617" s="74"/>
      <c r="R617" s="74"/>
      <c r="S617" s="74"/>
      <c r="T617" s="74"/>
      <c r="U617" s="74"/>
      <c r="V617" s="74"/>
      <c r="W617" s="74"/>
      <c r="X617" s="74"/>
      <c r="Y617" s="76"/>
      <c r="Z617" s="76"/>
      <c r="AA617" s="76"/>
      <c r="AB617" s="76"/>
      <c r="AC617" s="76"/>
      <c r="AD617" s="76"/>
      <c r="AE617" s="76"/>
      <c r="AF617" s="76"/>
      <c r="AG617" s="76"/>
      <c r="AH617" s="49"/>
      <c r="AI617" s="49"/>
      <c r="AJ617" s="48"/>
      <c r="AK617" s="49"/>
    </row>
    <row r="618" spans="6:37" ht="15">
      <c r="F618" s="74"/>
      <c r="G618" s="74"/>
      <c r="H618" s="74"/>
      <c r="I618" s="75"/>
      <c r="J618" s="74"/>
      <c r="K618" s="74"/>
      <c r="L618" s="75"/>
      <c r="M618" s="74"/>
      <c r="N618" s="74"/>
      <c r="O618" s="75"/>
      <c r="P618" s="74"/>
      <c r="Q618" s="74"/>
      <c r="R618" s="74"/>
      <c r="S618" s="74"/>
      <c r="T618" s="74"/>
      <c r="U618" s="74"/>
      <c r="V618" s="74"/>
      <c r="W618" s="74"/>
      <c r="X618" s="74"/>
      <c r="Y618" s="76"/>
      <c r="Z618" s="76"/>
      <c r="AA618" s="76"/>
      <c r="AB618" s="76"/>
      <c r="AC618" s="76"/>
      <c r="AD618" s="76"/>
      <c r="AE618" s="76"/>
      <c r="AF618" s="76"/>
      <c r="AG618" s="76"/>
      <c r="AH618" s="49"/>
      <c r="AI618" s="49"/>
      <c r="AJ618" s="48"/>
      <c r="AK618" s="49"/>
    </row>
    <row r="619" spans="6:37" ht="15">
      <c r="F619" s="74"/>
      <c r="G619" s="74"/>
      <c r="H619" s="74"/>
      <c r="I619" s="75"/>
      <c r="J619" s="74"/>
      <c r="K619" s="74"/>
      <c r="L619" s="75"/>
      <c r="M619" s="74"/>
      <c r="N619" s="74"/>
      <c r="O619" s="75"/>
      <c r="P619" s="74"/>
      <c r="Q619" s="74"/>
      <c r="R619" s="74"/>
      <c r="S619" s="74"/>
      <c r="T619" s="74"/>
      <c r="U619" s="74"/>
      <c r="V619" s="74"/>
      <c r="W619" s="74"/>
      <c r="X619" s="74"/>
      <c r="Y619" s="76"/>
      <c r="Z619" s="76"/>
      <c r="AA619" s="76"/>
      <c r="AB619" s="76"/>
      <c r="AC619" s="76"/>
      <c r="AD619" s="76"/>
      <c r="AE619" s="76"/>
      <c r="AF619" s="76"/>
      <c r="AG619" s="76"/>
      <c r="AH619" s="49"/>
      <c r="AI619" s="49"/>
      <c r="AJ619" s="48"/>
      <c r="AK619" s="49"/>
    </row>
    <row r="620" spans="6:37" ht="15">
      <c r="F620" s="74"/>
      <c r="G620" s="74"/>
      <c r="H620" s="74"/>
      <c r="I620" s="75"/>
      <c r="J620" s="74"/>
      <c r="K620" s="74"/>
      <c r="L620" s="75"/>
      <c r="M620" s="74"/>
      <c r="N620" s="74"/>
      <c r="O620" s="75"/>
      <c r="P620" s="74"/>
      <c r="Q620" s="74"/>
      <c r="R620" s="74"/>
      <c r="S620" s="74"/>
      <c r="T620" s="74"/>
      <c r="U620" s="74"/>
      <c r="V620" s="74"/>
      <c r="W620" s="74"/>
      <c r="X620" s="74"/>
      <c r="Y620" s="76"/>
      <c r="Z620" s="76"/>
      <c r="AA620" s="76"/>
      <c r="AB620" s="76"/>
      <c r="AC620" s="76"/>
      <c r="AD620" s="76"/>
      <c r="AE620" s="76"/>
      <c r="AF620" s="76"/>
      <c r="AG620" s="76"/>
      <c r="AH620" s="49"/>
      <c r="AI620" s="49"/>
      <c r="AJ620" s="48"/>
      <c r="AK620" s="49"/>
    </row>
    <row r="621" spans="6:37" ht="15">
      <c r="F621" s="74"/>
      <c r="G621" s="74"/>
      <c r="H621" s="74"/>
      <c r="I621" s="75"/>
      <c r="J621" s="74"/>
      <c r="K621" s="74"/>
      <c r="L621" s="75"/>
      <c r="M621" s="74"/>
      <c r="N621" s="74"/>
      <c r="O621" s="75"/>
      <c r="P621" s="74"/>
      <c r="Q621" s="74"/>
      <c r="R621" s="74"/>
      <c r="S621" s="74"/>
      <c r="T621" s="74"/>
      <c r="U621" s="74"/>
      <c r="V621" s="74"/>
      <c r="W621" s="74"/>
      <c r="X621" s="74"/>
      <c r="Y621" s="76"/>
      <c r="Z621" s="76"/>
      <c r="AA621" s="76"/>
      <c r="AB621" s="76"/>
      <c r="AC621" s="76"/>
      <c r="AD621" s="76"/>
      <c r="AE621" s="76"/>
      <c r="AF621" s="76"/>
      <c r="AG621" s="76"/>
      <c r="AH621" s="49"/>
      <c r="AI621" s="49"/>
      <c r="AJ621" s="48"/>
      <c r="AK621" s="49"/>
    </row>
    <row r="622" spans="6:37" ht="15">
      <c r="F622" s="74"/>
      <c r="G622" s="74"/>
      <c r="H622" s="74"/>
      <c r="I622" s="75"/>
      <c r="J622" s="74"/>
      <c r="K622" s="74"/>
      <c r="L622" s="75"/>
      <c r="M622" s="74"/>
      <c r="N622" s="74"/>
      <c r="O622" s="75"/>
      <c r="P622" s="74"/>
      <c r="Q622" s="74"/>
      <c r="R622" s="74"/>
      <c r="S622" s="74"/>
      <c r="T622" s="74"/>
      <c r="U622" s="74"/>
      <c r="V622" s="74"/>
      <c r="W622" s="74"/>
      <c r="X622" s="74"/>
      <c r="Y622" s="76"/>
      <c r="Z622" s="76"/>
      <c r="AA622" s="76"/>
      <c r="AB622" s="76"/>
      <c r="AC622" s="76"/>
      <c r="AD622" s="76"/>
      <c r="AE622" s="76"/>
      <c r="AF622" s="76"/>
      <c r="AG622" s="76"/>
      <c r="AH622" s="49"/>
      <c r="AI622" s="49"/>
      <c r="AJ622" s="48"/>
      <c r="AK622" s="49"/>
    </row>
    <row r="623" spans="6:37" ht="15">
      <c r="F623" s="74"/>
      <c r="G623" s="74"/>
      <c r="H623" s="74"/>
      <c r="I623" s="75"/>
      <c r="J623" s="74"/>
      <c r="K623" s="74"/>
      <c r="L623" s="75"/>
      <c r="M623" s="74"/>
      <c r="N623" s="74"/>
      <c r="O623" s="75"/>
      <c r="P623" s="74"/>
      <c r="Q623" s="74"/>
      <c r="R623" s="74"/>
      <c r="S623" s="74"/>
      <c r="T623" s="74"/>
      <c r="U623" s="74"/>
      <c r="V623" s="74"/>
      <c r="W623" s="74"/>
      <c r="X623" s="74"/>
      <c r="Y623" s="76"/>
      <c r="Z623" s="76"/>
      <c r="AA623" s="76"/>
      <c r="AB623" s="76"/>
      <c r="AC623" s="76"/>
      <c r="AD623" s="76"/>
      <c r="AE623" s="76"/>
      <c r="AF623" s="76"/>
      <c r="AG623" s="76"/>
      <c r="AH623" s="49"/>
      <c r="AI623" s="49"/>
      <c r="AJ623" s="48"/>
      <c r="AK623" s="49"/>
    </row>
    <row r="624" spans="6:37" ht="15">
      <c r="F624" s="74"/>
      <c r="G624" s="74"/>
      <c r="H624" s="74"/>
      <c r="I624" s="75"/>
      <c r="J624" s="74"/>
      <c r="K624" s="74"/>
      <c r="L624" s="75"/>
      <c r="M624" s="74"/>
      <c r="N624" s="74"/>
      <c r="O624" s="75"/>
      <c r="P624" s="74"/>
      <c r="Q624" s="74"/>
      <c r="R624" s="74"/>
      <c r="S624" s="74"/>
      <c r="T624" s="74"/>
      <c r="U624" s="74"/>
      <c r="V624" s="74"/>
      <c r="W624" s="74"/>
      <c r="X624" s="74"/>
      <c r="Y624" s="76"/>
      <c r="Z624" s="76"/>
      <c r="AA624" s="76"/>
      <c r="AB624" s="76"/>
      <c r="AC624" s="76"/>
      <c r="AD624" s="76"/>
      <c r="AE624" s="76"/>
      <c r="AF624" s="76"/>
      <c r="AG624" s="76"/>
      <c r="AH624" s="49"/>
      <c r="AI624" s="49"/>
      <c r="AJ624" s="48"/>
      <c r="AK624" s="49"/>
    </row>
    <row r="625" spans="6:37" ht="15">
      <c r="F625" s="74"/>
      <c r="G625" s="74"/>
      <c r="H625" s="74"/>
      <c r="I625" s="75"/>
      <c r="J625" s="74"/>
      <c r="K625" s="74"/>
      <c r="L625" s="75"/>
      <c r="M625" s="74"/>
      <c r="N625" s="74"/>
      <c r="O625" s="75"/>
      <c r="P625" s="74"/>
      <c r="Q625" s="74"/>
      <c r="R625" s="74"/>
      <c r="S625" s="74"/>
      <c r="T625" s="74"/>
      <c r="U625" s="74"/>
      <c r="V625" s="74"/>
      <c r="W625" s="74"/>
      <c r="X625" s="74"/>
      <c r="Y625" s="76"/>
      <c r="Z625" s="76"/>
      <c r="AA625" s="76"/>
      <c r="AB625" s="76"/>
      <c r="AC625" s="76"/>
      <c r="AD625" s="76"/>
      <c r="AE625" s="76"/>
      <c r="AF625" s="76"/>
      <c r="AG625" s="76"/>
      <c r="AH625" s="49"/>
      <c r="AI625" s="49"/>
      <c r="AJ625" s="48"/>
      <c r="AK625" s="49"/>
    </row>
    <row r="626" spans="6:37" ht="15">
      <c r="F626" s="74"/>
      <c r="G626" s="74"/>
      <c r="H626" s="74"/>
      <c r="I626" s="75"/>
      <c r="J626" s="74"/>
      <c r="K626" s="74"/>
      <c r="L626" s="75"/>
      <c r="M626" s="74"/>
      <c r="N626" s="74"/>
      <c r="O626" s="75"/>
      <c r="P626" s="74"/>
      <c r="Q626" s="74"/>
      <c r="R626" s="74"/>
      <c r="S626" s="74"/>
      <c r="T626" s="74"/>
      <c r="U626" s="74"/>
      <c r="V626" s="74"/>
      <c r="W626" s="74"/>
      <c r="X626" s="74"/>
      <c r="Y626" s="76"/>
      <c r="Z626" s="76"/>
      <c r="AA626" s="76"/>
      <c r="AB626" s="76"/>
      <c r="AC626" s="76"/>
      <c r="AD626" s="76"/>
      <c r="AE626" s="76"/>
      <c r="AF626" s="76"/>
      <c r="AG626" s="76"/>
      <c r="AH626" s="49"/>
      <c r="AI626" s="49"/>
      <c r="AJ626" s="48"/>
      <c r="AK626" s="49"/>
    </row>
    <row r="627" spans="6:37" ht="15">
      <c r="F627" s="74"/>
      <c r="G627" s="74"/>
      <c r="H627" s="74"/>
      <c r="I627" s="75"/>
      <c r="J627" s="74"/>
      <c r="K627" s="74"/>
      <c r="L627" s="75"/>
      <c r="M627" s="74"/>
      <c r="N627" s="74"/>
      <c r="O627" s="75"/>
      <c r="P627" s="74"/>
      <c r="Q627" s="74"/>
      <c r="R627" s="74"/>
      <c r="S627" s="74"/>
      <c r="T627" s="74"/>
      <c r="U627" s="74"/>
      <c r="V627" s="74"/>
      <c r="W627" s="74"/>
      <c r="X627" s="74"/>
      <c r="Y627" s="76"/>
      <c r="Z627" s="76"/>
      <c r="AA627" s="76"/>
      <c r="AB627" s="76"/>
      <c r="AC627" s="76"/>
      <c r="AD627" s="76"/>
      <c r="AE627" s="76"/>
      <c r="AF627" s="76"/>
      <c r="AG627" s="76"/>
      <c r="AH627" s="49"/>
      <c r="AI627" s="49"/>
      <c r="AJ627" s="48"/>
      <c r="AK627" s="49"/>
    </row>
    <row r="628" spans="6:37">
      <c r="I628" s="48"/>
      <c r="L628" s="48"/>
      <c r="O628" s="48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8"/>
      <c r="AK628" s="49"/>
    </row>
    <row r="629" spans="6:37">
      <c r="I629" s="48"/>
      <c r="L629" s="48"/>
      <c r="O629" s="48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8"/>
      <c r="AK629" s="49"/>
    </row>
    <row r="630" spans="6:37">
      <c r="I630" s="48"/>
      <c r="L630" s="48"/>
      <c r="O630" s="48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8"/>
      <c r="AK630" s="49"/>
    </row>
    <row r="631" spans="6:37">
      <c r="I631" s="48"/>
      <c r="L631" s="48"/>
      <c r="O631" s="48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8"/>
      <c r="AK631" s="49"/>
    </row>
    <row r="632" spans="6:37">
      <c r="I632" s="48"/>
      <c r="L632" s="48"/>
      <c r="O632" s="48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8"/>
      <c r="AK632" s="49"/>
    </row>
    <row r="633" spans="6:37">
      <c r="I633" s="48"/>
      <c r="L633" s="48"/>
      <c r="O633" s="48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8"/>
      <c r="AK633" s="49"/>
    </row>
    <row r="634" spans="6:37">
      <c r="I634" s="48"/>
      <c r="L634" s="48"/>
      <c r="O634" s="48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8"/>
      <c r="AK634" s="49"/>
    </row>
    <row r="635" spans="6:37">
      <c r="I635" s="48"/>
      <c r="L635" s="48"/>
      <c r="O635" s="48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8"/>
      <c r="AK635" s="49"/>
    </row>
    <row r="636" spans="6:37">
      <c r="I636" s="48"/>
      <c r="L636" s="48"/>
      <c r="O636" s="48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8"/>
      <c r="AK636" s="49"/>
    </row>
    <row r="637" spans="6:37">
      <c r="I637" s="48"/>
      <c r="L637" s="48"/>
      <c r="O637" s="48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8"/>
      <c r="AK637" s="49"/>
    </row>
    <row r="638" spans="6:37">
      <c r="I638" s="48"/>
      <c r="L638" s="48"/>
      <c r="O638" s="48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8"/>
      <c r="AK638" s="49"/>
    </row>
    <row r="639" spans="6:37">
      <c r="I639" s="48"/>
      <c r="L639" s="48"/>
      <c r="O639" s="48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8"/>
      <c r="AK639" s="49"/>
    </row>
    <row r="640" spans="6:37">
      <c r="I640" s="48"/>
      <c r="L640" s="48"/>
      <c r="O640" s="48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8"/>
      <c r="AK640" s="49"/>
    </row>
    <row r="641" spans="9:37">
      <c r="I641" s="48"/>
      <c r="L641" s="48"/>
      <c r="O641" s="48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8"/>
      <c r="AK641" s="49"/>
    </row>
    <row r="642" spans="9:37">
      <c r="I642" s="48"/>
      <c r="L642" s="48"/>
      <c r="O642" s="48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8"/>
      <c r="AK642" s="49"/>
    </row>
    <row r="643" spans="9:37">
      <c r="I643" s="48"/>
      <c r="L643" s="48"/>
      <c r="O643" s="48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8"/>
      <c r="AK643" s="49"/>
    </row>
    <row r="644" spans="9:37">
      <c r="I644" s="48"/>
      <c r="L644" s="48"/>
      <c r="O644" s="48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8"/>
      <c r="AK644" s="49"/>
    </row>
    <row r="645" spans="9:37">
      <c r="I645" s="48"/>
      <c r="L645" s="48"/>
      <c r="O645" s="48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8"/>
      <c r="AK645" s="49"/>
    </row>
    <row r="646" spans="9:37">
      <c r="I646" s="48"/>
      <c r="L646" s="48"/>
      <c r="O646" s="48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8"/>
      <c r="AK646" s="49"/>
    </row>
    <row r="647" spans="9:37">
      <c r="I647" s="48"/>
      <c r="L647" s="48"/>
      <c r="O647" s="48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8"/>
      <c r="AK647" s="49"/>
    </row>
    <row r="648" spans="9:37">
      <c r="I648" s="48"/>
      <c r="L648" s="48"/>
      <c r="O648" s="48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8"/>
      <c r="AK648" s="49"/>
    </row>
    <row r="649" spans="9:37">
      <c r="I649" s="48"/>
      <c r="L649" s="48"/>
      <c r="O649" s="48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8"/>
      <c r="AK649" s="49"/>
    </row>
    <row r="650" spans="9:37">
      <c r="I650" s="48"/>
      <c r="L650" s="48"/>
      <c r="O650" s="48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8"/>
      <c r="AK650" s="49"/>
    </row>
    <row r="651" spans="9:37">
      <c r="I651" s="48"/>
      <c r="L651" s="48"/>
      <c r="O651" s="48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8"/>
      <c r="AK651" s="49"/>
    </row>
    <row r="652" spans="9:37">
      <c r="I652" s="48"/>
      <c r="L652" s="48"/>
      <c r="O652" s="48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8"/>
      <c r="AK652" s="49"/>
    </row>
    <row r="653" spans="9:37">
      <c r="I653" s="48"/>
      <c r="L653" s="48"/>
      <c r="O653" s="48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8"/>
      <c r="AK653" s="49"/>
    </row>
    <row r="654" spans="9:37">
      <c r="I654" s="48"/>
      <c r="L654" s="48"/>
      <c r="O654" s="48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8"/>
      <c r="AK654" s="49"/>
    </row>
    <row r="655" spans="9:37">
      <c r="I655" s="48"/>
      <c r="L655" s="48"/>
      <c r="O655" s="48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8"/>
      <c r="AK655" s="49"/>
    </row>
    <row r="656" spans="9:37">
      <c r="I656" s="48"/>
      <c r="L656" s="48"/>
      <c r="O656" s="48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8"/>
      <c r="AK656" s="49"/>
    </row>
    <row r="657" spans="9:37">
      <c r="I657" s="48"/>
      <c r="L657" s="48"/>
      <c r="O657" s="48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8"/>
      <c r="AK657" s="49"/>
    </row>
    <row r="658" spans="9:37">
      <c r="I658" s="48"/>
      <c r="L658" s="48"/>
      <c r="O658" s="48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8"/>
      <c r="AK658" s="49"/>
    </row>
    <row r="659" spans="9:37">
      <c r="I659" s="48"/>
      <c r="L659" s="48"/>
      <c r="O659" s="48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8"/>
      <c r="AK659" s="49"/>
    </row>
    <row r="660" spans="9:37">
      <c r="I660" s="48"/>
      <c r="L660" s="48"/>
      <c r="O660" s="48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8"/>
      <c r="AK660" s="49"/>
    </row>
    <row r="661" spans="9:37">
      <c r="I661" s="48"/>
      <c r="L661" s="48"/>
      <c r="O661" s="48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8"/>
      <c r="AK661" s="49"/>
    </row>
    <row r="662" spans="9:37">
      <c r="I662" s="48"/>
      <c r="L662" s="48"/>
      <c r="O662" s="48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8"/>
      <c r="AK662" s="49"/>
    </row>
    <row r="663" spans="9:37">
      <c r="I663" s="48"/>
      <c r="L663" s="48"/>
      <c r="O663" s="48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8"/>
      <c r="AK663" s="49"/>
    </row>
    <row r="664" spans="9:37">
      <c r="I664" s="48"/>
      <c r="L664" s="48"/>
      <c r="O664" s="48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8"/>
      <c r="AK664" s="49"/>
    </row>
    <row r="665" spans="9:37">
      <c r="I665" s="48"/>
      <c r="L665" s="48"/>
      <c r="O665" s="48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8"/>
      <c r="AK665" s="49"/>
    </row>
    <row r="666" spans="9:37">
      <c r="I666" s="48"/>
      <c r="L666" s="48"/>
      <c r="O666" s="48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8"/>
      <c r="AK666" s="49"/>
    </row>
    <row r="667" spans="9:37">
      <c r="I667" s="48"/>
      <c r="L667" s="48"/>
      <c r="O667" s="48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8"/>
      <c r="AK667" s="49"/>
    </row>
    <row r="668" spans="9:37">
      <c r="I668" s="48"/>
      <c r="L668" s="48"/>
      <c r="O668" s="48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8"/>
      <c r="AK668" s="49"/>
    </row>
    <row r="669" spans="9:37">
      <c r="I669" s="48"/>
      <c r="L669" s="48"/>
      <c r="O669" s="48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8"/>
      <c r="AK669" s="49"/>
    </row>
    <row r="670" spans="9:37">
      <c r="I670" s="48"/>
      <c r="L670" s="48"/>
      <c r="O670" s="48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8"/>
      <c r="AK670" s="49"/>
    </row>
    <row r="671" spans="9:37">
      <c r="I671" s="48"/>
      <c r="L671" s="48"/>
      <c r="O671" s="48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8"/>
      <c r="AK671" s="49"/>
    </row>
    <row r="672" spans="9:37">
      <c r="I672" s="48"/>
      <c r="L672" s="48"/>
      <c r="O672" s="48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8"/>
      <c r="AK672" s="49"/>
    </row>
    <row r="673" spans="9:37">
      <c r="I673" s="48"/>
      <c r="L673" s="48"/>
      <c r="O673" s="48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8"/>
      <c r="AK673" s="49"/>
    </row>
    <row r="674" spans="9:37">
      <c r="I674" s="48"/>
      <c r="L674" s="48"/>
      <c r="O674" s="48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8"/>
      <c r="AK674" s="49"/>
    </row>
    <row r="675" spans="9:37">
      <c r="I675" s="48"/>
      <c r="L675" s="48"/>
      <c r="O675" s="48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8"/>
      <c r="AK675" s="49"/>
    </row>
    <row r="676" spans="9:37">
      <c r="I676" s="48"/>
      <c r="L676" s="48"/>
      <c r="O676" s="48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8"/>
      <c r="AK676" s="49"/>
    </row>
    <row r="677" spans="9:37">
      <c r="I677" s="48"/>
      <c r="L677" s="48"/>
      <c r="O677" s="48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8"/>
      <c r="AK677" s="49"/>
    </row>
    <row r="678" spans="9:37">
      <c r="I678" s="48"/>
      <c r="L678" s="48"/>
      <c r="O678" s="48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8"/>
      <c r="AK678" s="49"/>
    </row>
    <row r="679" spans="9:37">
      <c r="I679" s="48"/>
      <c r="L679" s="48"/>
      <c r="O679" s="48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8"/>
      <c r="AK679" s="49"/>
    </row>
    <row r="680" spans="9:37">
      <c r="I680" s="48"/>
      <c r="L680" s="48"/>
      <c r="O680" s="48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8"/>
      <c r="AK680" s="49"/>
    </row>
    <row r="681" spans="9:37">
      <c r="I681" s="48"/>
      <c r="L681" s="48"/>
      <c r="O681" s="48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8"/>
      <c r="AK681" s="49"/>
    </row>
    <row r="682" spans="9:37">
      <c r="I682" s="48"/>
      <c r="L682" s="48"/>
      <c r="O682" s="48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8"/>
      <c r="AK682" s="49"/>
    </row>
    <row r="683" spans="9:37">
      <c r="I683" s="48"/>
      <c r="L683" s="48"/>
      <c r="O683" s="48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8"/>
      <c r="AK683" s="49"/>
    </row>
    <row r="684" spans="9:37">
      <c r="I684" s="48"/>
      <c r="L684" s="48"/>
      <c r="O684" s="48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8"/>
      <c r="AK684" s="49"/>
    </row>
    <row r="685" spans="9:37">
      <c r="I685" s="48"/>
      <c r="L685" s="48"/>
      <c r="O685" s="48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8"/>
      <c r="AK685" s="49"/>
    </row>
    <row r="686" spans="9:37">
      <c r="I686" s="48"/>
      <c r="L686" s="48"/>
      <c r="O686" s="48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8"/>
      <c r="AK686" s="49"/>
    </row>
    <row r="687" spans="9:37">
      <c r="I687" s="48"/>
      <c r="L687" s="48"/>
      <c r="O687" s="48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8"/>
      <c r="AK687" s="49"/>
    </row>
    <row r="688" spans="9:37">
      <c r="I688" s="48"/>
      <c r="L688" s="48"/>
      <c r="O688" s="48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8"/>
      <c r="AK688" s="49"/>
    </row>
    <row r="689" spans="9:37">
      <c r="I689" s="48"/>
      <c r="L689" s="48"/>
      <c r="O689" s="48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8"/>
      <c r="AK689" s="49"/>
    </row>
    <row r="690" spans="9:37">
      <c r="I690" s="48"/>
      <c r="L690" s="48"/>
      <c r="O690" s="48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8"/>
      <c r="AK690" s="49"/>
    </row>
    <row r="691" spans="9:37">
      <c r="I691" s="48"/>
      <c r="L691" s="48"/>
      <c r="O691" s="48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8"/>
      <c r="AK691" s="49"/>
    </row>
    <row r="692" spans="9:37">
      <c r="I692" s="48"/>
      <c r="L692" s="48"/>
      <c r="O692" s="48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8"/>
      <c r="AK692" s="49"/>
    </row>
    <row r="693" spans="9:37">
      <c r="I693" s="48"/>
      <c r="L693" s="48"/>
      <c r="O693" s="48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8"/>
      <c r="AK693" s="49"/>
    </row>
    <row r="694" spans="9:37">
      <c r="I694" s="48"/>
      <c r="L694" s="48"/>
      <c r="O694" s="48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8"/>
      <c r="AK694" s="49"/>
    </row>
    <row r="695" spans="9:37">
      <c r="I695" s="48"/>
      <c r="L695" s="48"/>
      <c r="O695" s="48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8"/>
      <c r="AK695" s="49"/>
    </row>
    <row r="696" spans="9:37">
      <c r="I696" s="48"/>
      <c r="L696" s="48"/>
      <c r="O696" s="48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8"/>
      <c r="AK696" s="49"/>
    </row>
    <row r="697" spans="9:37">
      <c r="I697" s="48"/>
      <c r="L697" s="48"/>
      <c r="O697" s="48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8"/>
      <c r="AK697" s="49"/>
    </row>
    <row r="698" spans="9:37">
      <c r="I698" s="48"/>
      <c r="L698" s="48"/>
      <c r="O698" s="48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8"/>
      <c r="AK698" s="49"/>
    </row>
    <row r="699" spans="9:37">
      <c r="I699" s="48"/>
      <c r="L699" s="48"/>
      <c r="O699" s="48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8"/>
      <c r="AK699" s="49"/>
    </row>
    <row r="700" spans="9:37">
      <c r="I700" s="48"/>
      <c r="L700" s="48"/>
      <c r="O700" s="48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8"/>
      <c r="AK700" s="49"/>
    </row>
    <row r="701" spans="9:37">
      <c r="I701" s="48"/>
      <c r="L701" s="48"/>
      <c r="O701" s="48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8"/>
      <c r="AK701" s="49"/>
    </row>
    <row r="702" spans="9:37">
      <c r="I702" s="48"/>
      <c r="L702" s="48"/>
      <c r="O702" s="48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8"/>
      <c r="AK702" s="49"/>
    </row>
    <row r="703" spans="9:37">
      <c r="I703" s="48"/>
      <c r="L703" s="48"/>
      <c r="O703" s="48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8"/>
      <c r="AK703" s="49"/>
    </row>
    <row r="704" spans="9:37">
      <c r="I704" s="48"/>
      <c r="L704" s="48"/>
      <c r="O704" s="48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8"/>
      <c r="AK704" s="49"/>
    </row>
    <row r="705" spans="9:37">
      <c r="I705" s="48"/>
      <c r="L705" s="48"/>
      <c r="O705" s="48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8"/>
      <c r="AK705" s="49"/>
    </row>
    <row r="706" spans="9:37">
      <c r="I706" s="48"/>
      <c r="L706" s="48"/>
      <c r="O706" s="48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8"/>
      <c r="AK706" s="49"/>
    </row>
    <row r="707" spans="9:37">
      <c r="I707" s="48"/>
      <c r="L707" s="48"/>
      <c r="O707" s="48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8"/>
      <c r="AK707" s="49"/>
    </row>
    <row r="708" spans="9:37">
      <c r="I708" s="48"/>
      <c r="L708" s="48"/>
      <c r="O708" s="48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8"/>
      <c r="AK708" s="49"/>
    </row>
    <row r="709" spans="9:37">
      <c r="I709" s="48"/>
      <c r="L709" s="48"/>
      <c r="O709" s="48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8"/>
      <c r="AK709" s="49"/>
    </row>
    <row r="710" spans="9:37">
      <c r="I710" s="48"/>
      <c r="L710" s="48"/>
      <c r="O710" s="48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8"/>
      <c r="AK710" s="49"/>
    </row>
    <row r="711" spans="9:37">
      <c r="I711" s="48"/>
      <c r="L711" s="48"/>
      <c r="O711" s="48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8"/>
      <c r="AK711" s="49"/>
    </row>
    <row r="712" spans="9:37">
      <c r="I712" s="48"/>
      <c r="L712" s="48"/>
      <c r="O712" s="48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8"/>
      <c r="AK712" s="49"/>
    </row>
    <row r="713" spans="9:37">
      <c r="I713" s="48"/>
      <c r="L713" s="48"/>
      <c r="O713" s="48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8"/>
      <c r="AK713" s="49"/>
    </row>
    <row r="714" spans="9:37">
      <c r="I714" s="48"/>
      <c r="L714" s="48"/>
      <c r="O714" s="48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8"/>
      <c r="AK714" s="49"/>
    </row>
    <row r="715" spans="9:37">
      <c r="I715" s="48"/>
      <c r="L715" s="48"/>
      <c r="O715" s="48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8"/>
      <c r="AK715" s="49"/>
    </row>
    <row r="716" spans="9:37">
      <c r="I716" s="48"/>
      <c r="L716" s="48"/>
      <c r="O716" s="48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8"/>
      <c r="AK716" s="49"/>
    </row>
    <row r="717" spans="9:37">
      <c r="I717" s="48"/>
      <c r="L717" s="48"/>
      <c r="O717" s="48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8"/>
      <c r="AK717" s="49"/>
    </row>
    <row r="718" spans="9:37">
      <c r="I718" s="48"/>
      <c r="L718" s="48"/>
      <c r="O718" s="48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8"/>
      <c r="AK718" s="49"/>
    </row>
    <row r="719" spans="9:37">
      <c r="I719" s="48"/>
      <c r="L719" s="48"/>
      <c r="O719" s="48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8"/>
      <c r="AK719" s="49"/>
    </row>
    <row r="720" spans="9:37">
      <c r="I720" s="48"/>
      <c r="L720" s="48"/>
      <c r="O720" s="48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8"/>
      <c r="AK720" s="49"/>
    </row>
    <row r="721" spans="9:37">
      <c r="I721" s="48"/>
      <c r="L721" s="48"/>
      <c r="O721" s="48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8"/>
      <c r="AK721" s="49"/>
    </row>
    <row r="722" spans="9:37">
      <c r="I722" s="48"/>
      <c r="L722" s="48"/>
      <c r="O722" s="48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8"/>
      <c r="AK722" s="49"/>
    </row>
    <row r="723" spans="9:37">
      <c r="I723" s="48"/>
      <c r="L723" s="48"/>
      <c r="O723" s="48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8"/>
      <c r="AK723" s="49"/>
    </row>
    <row r="724" spans="9:37">
      <c r="I724" s="48"/>
      <c r="L724" s="48"/>
      <c r="O724" s="48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8"/>
      <c r="AK724" s="49"/>
    </row>
    <row r="725" spans="9:37">
      <c r="I725" s="48"/>
      <c r="L725" s="48"/>
      <c r="O725" s="48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8"/>
      <c r="AK725" s="49"/>
    </row>
    <row r="726" spans="9:37">
      <c r="I726" s="48"/>
      <c r="L726" s="48"/>
      <c r="O726" s="48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8"/>
      <c r="AK726" s="49"/>
    </row>
    <row r="727" spans="9:37">
      <c r="I727" s="48"/>
      <c r="L727" s="48"/>
      <c r="O727" s="48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8"/>
      <c r="AK727" s="49"/>
    </row>
    <row r="728" spans="9:37">
      <c r="I728" s="48"/>
      <c r="L728" s="48"/>
      <c r="O728" s="48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8"/>
      <c r="AK728" s="49"/>
    </row>
    <row r="729" spans="9:37">
      <c r="I729" s="48"/>
      <c r="L729" s="48"/>
      <c r="O729" s="48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8"/>
      <c r="AK729" s="49"/>
    </row>
    <row r="730" spans="9:37">
      <c r="I730" s="48"/>
      <c r="L730" s="48"/>
      <c r="O730" s="48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8"/>
      <c r="AK730" s="49"/>
    </row>
    <row r="731" spans="9:37">
      <c r="I731" s="48"/>
      <c r="L731" s="48"/>
      <c r="O731" s="48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8"/>
      <c r="AK731" s="49"/>
    </row>
    <row r="732" spans="9:37">
      <c r="I732" s="48"/>
      <c r="L732" s="48"/>
      <c r="O732" s="48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8"/>
      <c r="AK732" s="49"/>
    </row>
    <row r="733" spans="9:37">
      <c r="I733" s="48"/>
      <c r="L733" s="48"/>
      <c r="O733" s="48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8"/>
      <c r="AK733" s="49"/>
    </row>
    <row r="734" spans="9:37">
      <c r="I734" s="48"/>
      <c r="L734" s="48"/>
      <c r="O734" s="48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8"/>
      <c r="AK734" s="49"/>
    </row>
    <row r="735" spans="9:37">
      <c r="I735" s="48"/>
      <c r="L735" s="48"/>
      <c r="O735" s="48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8"/>
      <c r="AK735" s="49"/>
    </row>
    <row r="736" spans="9:37">
      <c r="I736" s="48"/>
      <c r="L736" s="48"/>
      <c r="O736" s="48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8"/>
      <c r="AK736" s="49"/>
    </row>
    <row r="737" spans="9:37">
      <c r="I737" s="48"/>
      <c r="L737" s="48"/>
      <c r="O737" s="48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8"/>
      <c r="AK737" s="49"/>
    </row>
    <row r="738" spans="9:37">
      <c r="I738" s="48"/>
      <c r="L738" s="48"/>
      <c r="O738" s="48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8"/>
      <c r="AK738" s="49"/>
    </row>
    <row r="739" spans="9:37">
      <c r="I739" s="48"/>
      <c r="L739" s="48"/>
      <c r="O739" s="48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8"/>
      <c r="AK739" s="49"/>
    </row>
    <row r="740" spans="9:37">
      <c r="I740" s="48"/>
      <c r="L740" s="48"/>
      <c r="O740" s="48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8"/>
      <c r="AK740" s="49"/>
    </row>
    <row r="741" spans="9:37">
      <c r="I741" s="48"/>
      <c r="L741" s="48"/>
      <c r="O741" s="48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8"/>
      <c r="AK741" s="49"/>
    </row>
    <row r="742" spans="9:37">
      <c r="I742" s="48"/>
      <c r="L742" s="48"/>
      <c r="O742" s="48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8"/>
      <c r="AK742" s="49"/>
    </row>
    <row r="743" spans="9:37">
      <c r="I743" s="48"/>
      <c r="L743" s="48"/>
      <c r="O743" s="48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8"/>
      <c r="AK743" s="49"/>
    </row>
    <row r="744" spans="9:37">
      <c r="I744" s="48"/>
      <c r="L744" s="48"/>
      <c r="O744" s="48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8"/>
      <c r="AK744" s="49"/>
    </row>
    <row r="745" spans="9:37">
      <c r="I745" s="48"/>
      <c r="L745" s="48"/>
      <c r="O745" s="48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8"/>
      <c r="AK745" s="49"/>
    </row>
    <row r="746" spans="9:37">
      <c r="I746" s="48"/>
      <c r="L746" s="48"/>
      <c r="O746" s="48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8"/>
      <c r="AK746" s="49"/>
    </row>
    <row r="747" spans="9:37">
      <c r="I747" s="48"/>
      <c r="L747" s="48"/>
      <c r="O747" s="48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8"/>
      <c r="AK747" s="49"/>
    </row>
    <row r="748" spans="9:37">
      <c r="I748" s="48"/>
      <c r="L748" s="48"/>
      <c r="O748" s="48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8"/>
      <c r="AK748" s="49"/>
    </row>
    <row r="749" spans="9:37">
      <c r="I749" s="48"/>
      <c r="L749" s="48"/>
      <c r="O749" s="48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8"/>
      <c r="AK749" s="49"/>
    </row>
    <row r="750" spans="9:37">
      <c r="I750" s="48"/>
      <c r="L750" s="48"/>
      <c r="O750" s="48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8"/>
      <c r="AK750" s="49"/>
    </row>
    <row r="751" spans="9:37">
      <c r="I751" s="48"/>
      <c r="L751" s="48"/>
      <c r="O751" s="48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8"/>
      <c r="AK751" s="49"/>
    </row>
    <row r="752" spans="9:37">
      <c r="I752" s="48"/>
      <c r="L752" s="48"/>
      <c r="O752" s="48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8"/>
      <c r="AK752" s="49"/>
    </row>
    <row r="753" spans="9:37">
      <c r="I753" s="48"/>
      <c r="L753" s="48"/>
      <c r="O753" s="48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8"/>
      <c r="AK753" s="49"/>
    </row>
    <row r="754" spans="9:37">
      <c r="I754" s="48"/>
      <c r="L754" s="48"/>
      <c r="O754" s="48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8"/>
      <c r="AK754" s="49"/>
    </row>
    <row r="755" spans="9:37">
      <c r="I755" s="48"/>
      <c r="L755" s="48"/>
      <c r="O755" s="48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8"/>
      <c r="AK755" s="49"/>
    </row>
    <row r="756" spans="9:37">
      <c r="I756" s="48"/>
      <c r="L756" s="48"/>
      <c r="O756" s="48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8"/>
      <c r="AK756" s="49"/>
    </row>
    <row r="757" spans="9:37">
      <c r="I757" s="48"/>
      <c r="L757" s="48"/>
      <c r="O757" s="48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8"/>
      <c r="AK757" s="49"/>
    </row>
    <row r="758" spans="9:37">
      <c r="I758" s="48"/>
      <c r="L758" s="48"/>
      <c r="O758" s="48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8"/>
      <c r="AK758" s="49"/>
    </row>
    <row r="759" spans="9:37">
      <c r="I759" s="48"/>
      <c r="L759" s="48"/>
      <c r="O759" s="48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8"/>
      <c r="AK759" s="49"/>
    </row>
    <row r="760" spans="9:37">
      <c r="I760" s="48"/>
      <c r="L760" s="48"/>
      <c r="O760" s="48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8"/>
      <c r="AK760" s="49"/>
    </row>
    <row r="761" spans="9:37">
      <c r="I761" s="48"/>
      <c r="L761" s="48"/>
      <c r="O761" s="48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8"/>
      <c r="AK761" s="49"/>
    </row>
    <row r="762" spans="9:37">
      <c r="I762" s="48"/>
      <c r="L762" s="48"/>
      <c r="O762" s="48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8"/>
      <c r="AK762" s="49"/>
    </row>
    <row r="763" spans="9:37">
      <c r="I763" s="48"/>
      <c r="L763" s="48"/>
      <c r="O763" s="48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8"/>
      <c r="AK763" s="49"/>
    </row>
    <row r="764" spans="9:37">
      <c r="I764" s="48"/>
      <c r="L764" s="48"/>
      <c r="O764" s="48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8"/>
      <c r="AK764" s="49"/>
    </row>
    <row r="765" spans="9:37">
      <c r="I765" s="48"/>
      <c r="L765" s="48"/>
      <c r="O765" s="48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8"/>
      <c r="AK765" s="49"/>
    </row>
    <row r="766" spans="9:37">
      <c r="I766" s="48"/>
      <c r="L766" s="48"/>
      <c r="O766" s="48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8"/>
      <c r="AK766" s="49"/>
    </row>
    <row r="767" spans="9:37">
      <c r="I767" s="48"/>
      <c r="L767" s="48"/>
      <c r="O767" s="48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8"/>
      <c r="AK767" s="49"/>
    </row>
    <row r="768" spans="9:37">
      <c r="I768" s="48"/>
      <c r="L768" s="48"/>
      <c r="O768" s="48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8"/>
      <c r="AK768" s="49"/>
    </row>
    <row r="769" spans="9:37">
      <c r="I769" s="48"/>
      <c r="L769" s="48"/>
      <c r="O769" s="48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8"/>
      <c r="AK769" s="49"/>
    </row>
    <row r="770" spans="9:37">
      <c r="I770" s="48"/>
      <c r="L770" s="48"/>
      <c r="O770" s="48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8"/>
      <c r="AK770" s="49"/>
    </row>
    <row r="771" spans="9:37">
      <c r="I771" s="48"/>
      <c r="L771" s="48"/>
      <c r="O771" s="48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8"/>
      <c r="AK771" s="49"/>
    </row>
    <row r="772" spans="9:37">
      <c r="I772" s="48"/>
      <c r="L772" s="48"/>
      <c r="O772" s="48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8"/>
      <c r="AK772" s="49"/>
    </row>
    <row r="773" spans="9:37">
      <c r="I773" s="48"/>
      <c r="L773" s="48"/>
      <c r="O773" s="48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8"/>
      <c r="AK773" s="49"/>
    </row>
    <row r="774" spans="9:37">
      <c r="I774" s="48"/>
      <c r="L774" s="48"/>
      <c r="O774" s="48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8"/>
      <c r="AK774" s="49"/>
    </row>
    <row r="775" spans="9:37">
      <c r="I775" s="48"/>
      <c r="L775" s="48"/>
      <c r="O775" s="48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8"/>
      <c r="AK775" s="49"/>
    </row>
    <row r="776" spans="9:37">
      <c r="I776" s="48"/>
      <c r="L776" s="48"/>
      <c r="O776" s="48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8"/>
      <c r="AK776" s="49"/>
    </row>
    <row r="777" spans="9:37">
      <c r="I777" s="48"/>
      <c r="L777" s="48"/>
      <c r="O777" s="48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8"/>
      <c r="AK777" s="49"/>
    </row>
    <row r="778" spans="9:37">
      <c r="I778" s="48"/>
      <c r="L778" s="48"/>
      <c r="O778" s="48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8"/>
      <c r="AK778" s="49"/>
    </row>
    <row r="779" spans="9:37">
      <c r="I779" s="48"/>
      <c r="L779" s="48"/>
      <c r="O779" s="48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8"/>
      <c r="AK779" s="49"/>
    </row>
    <row r="780" spans="9:37">
      <c r="I780" s="48"/>
      <c r="L780" s="48"/>
      <c r="O780" s="48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8"/>
      <c r="AK780" s="49"/>
    </row>
    <row r="781" spans="9:37">
      <c r="I781" s="48"/>
      <c r="L781" s="48"/>
      <c r="O781" s="48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8"/>
      <c r="AK781" s="49"/>
    </row>
    <row r="782" spans="9:37">
      <c r="I782" s="48"/>
      <c r="L782" s="48"/>
      <c r="O782" s="48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8"/>
      <c r="AK782" s="49"/>
    </row>
    <row r="783" spans="9:37">
      <c r="I783" s="48"/>
      <c r="L783" s="48"/>
      <c r="O783" s="48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8"/>
      <c r="AK783" s="49"/>
    </row>
    <row r="784" spans="9:37">
      <c r="I784" s="48"/>
      <c r="L784" s="48"/>
      <c r="O784" s="48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8"/>
      <c r="AK784" s="49"/>
    </row>
    <row r="785" spans="9:37">
      <c r="I785" s="48"/>
      <c r="L785" s="48"/>
      <c r="O785" s="48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8"/>
      <c r="AK785" s="49"/>
    </row>
    <row r="786" spans="9:37">
      <c r="I786" s="48"/>
      <c r="L786" s="48"/>
      <c r="O786" s="48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8"/>
      <c r="AK786" s="49"/>
    </row>
    <row r="787" spans="9:37">
      <c r="I787" s="48"/>
      <c r="L787" s="48"/>
      <c r="O787" s="48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8"/>
      <c r="AK787" s="49"/>
    </row>
    <row r="788" spans="9:37">
      <c r="I788" s="48"/>
      <c r="L788" s="48"/>
      <c r="O788" s="48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8"/>
      <c r="AK788" s="49"/>
    </row>
    <row r="789" spans="9:37">
      <c r="I789" s="48"/>
      <c r="L789" s="48"/>
      <c r="O789" s="48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8"/>
      <c r="AK789" s="49"/>
    </row>
    <row r="790" spans="9:37">
      <c r="I790" s="48"/>
      <c r="L790" s="48"/>
      <c r="O790" s="48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8"/>
      <c r="AK790" s="49"/>
    </row>
    <row r="791" spans="9:37">
      <c r="I791" s="48"/>
      <c r="L791" s="48"/>
      <c r="O791" s="48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8"/>
      <c r="AK791" s="49"/>
    </row>
    <row r="792" spans="9:37">
      <c r="I792" s="48"/>
      <c r="L792" s="48"/>
      <c r="O792" s="48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8"/>
      <c r="AK792" s="49"/>
    </row>
    <row r="793" spans="9:37">
      <c r="I793" s="48"/>
      <c r="L793" s="48"/>
      <c r="O793" s="48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8"/>
      <c r="AK793" s="49"/>
    </row>
    <row r="794" spans="9:37">
      <c r="I794" s="48"/>
      <c r="L794" s="48"/>
      <c r="O794" s="48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8"/>
      <c r="AK794" s="49"/>
    </row>
    <row r="795" spans="9:37">
      <c r="I795" s="48"/>
      <c r="L795" s="48"/>
      <c r="O795" s="48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8"/>
      <c r="AK795" s="49"/>
    </row>
    <row r="796" spans="9:37">
      <c r="I796" s="48"/>
      <c r="L796" s="48"/>
      <c r="O796" s="48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8"/>
      <c r="AK796" s="49"/>
    </row>
    <row r="797" spans="9:37">
      <c r="I797" s="48"/>
      <c r="L797" s="48"/>
      <c r="O797" s="48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8"/>
      <c r="AK797" s="49"/>
    </row>
    <row r="798" spans="9:37">
      <c r="I798" s="48"/>
      <c r="L798" s="48"/>
      <c r="O798" s="48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8"/>
      <c r="AK798" s="49"/>
    </row>
    <row r="799" spans="9:37">
      <c r="I799" s="48"/>
      <c r="L799" s="48"/>
      <c r="O799" s="48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8"/>
      <c r="AK799" s="49"/>
    </row>
    <row r="800" spans="9:37">
      <c r="I800" s="48"/>
      <c r="L800" s="48"/>
      <c r="O800" s="48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8"/>
      <c r="AK800" s="49"/>
    </row>
    <row r="801" spans="9:37">
      <c r="I801" s="48"/>
      <c r="L801" s="48"/>
      <c r="O801" s="48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8"/>
      <c r="AK801" s="49"/>
    </row>
    <row r="802" spans="9:37">
      <c r="I802" s="48"/>
      <c r="L802" s="48"/>
      <c r="O802" s="48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8"/>
      <c r="AK802" s="49"/>
    </row>
    <row r="803" spans="9:37">
      <c r="I803" s="48"/>
      <c r="L803" s="48"/>
      <c r="O803" s="48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8"/>
      <c r="AK803" s="49"/>
    </row>
    <row r="804" spans="9:37">
      <c r="I804" s="48"/>
      <c r="L804" s="48"/>
      <c r="O804" s="48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8"/>
      <c r="AK804" s="49"/>
    </row>
    <row r="805" spans="9:37">
      <c r="I805" s="48"/>
      <c r="L805" s="48"/>
      <c r="O805" s="48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8"/>
      <c r="AK805" s="49"/>
    </row>
    <row r="806" spans="9:37">
      <c r="I806" s="48"/>
      <c r="L806" s="48"/>
      <c r="O806" s="48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8"/>
      <c r="AK806" s="49"/>
    </row>
    <row r="807" spans="9:37">
      <c r="I807" s="48"/>
      <c r="L807" s="48"/>
      <c r="O807" s="48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8"/>
      <c r="AK807" s="49"/>
    </row>
    <row r="808" spans="9:37">
      <c r="I808" s="48"/>
      <c r="L808" s="48"/>
      <c r="O808" s="48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8"/>
      <c r="AK808" s="49"/>
    </row>
    <row r="809" spans="9:37">
      <c r="I809" s="48"/>
      <c r="L809" s="48"/>
      <c r="O809" s="48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8"/>
      <c r="AK809" s="49"/>
    </row>
    <row r="810" spans="9:37">
      <c r="I810" s="48"/>
      <c r="L810" s="48"/>
      <c r="O810" s="48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8"/>
      <c r="AK810" s="49"/>
    </row>
    <row r="811" spans="9:37">
      <c r="I811" s="48"/>
      <c r="L811" s="48"/>
      <c r="O811" s="48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8"/>
      <c r="AK811" s="49"/>
    </row>
    <row r="812" spans="9:37">
      <c r="I812" s="48"/>
      <c r="L812" s="48"/>
      <c r="O812" s="48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8"/>
      <c r="AK812" s="49"/>
    </row>
    <row r="813" spans="9:37">
      <c r="I813" s="48"/>
      <c r="L813" s="48"/>
      <c r="O813" s="48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8"/>
      <c r="AK813" s="49"/>
    </row>
    <row r="814" spans="9:37">
      <c r="I814" s="48"/>
      <c r="L814" s="48"/>
      <c r="O814" s="48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8"/>
      <c r="AK814" s="49"/>
    </row>
    <row r="815" spans="9:37">
      <c r="I815" s="48"/>
      <c r="L815" s="48"/>
      <c r="O815" s="48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8"/>
      <c r="AK815" s="49"/>
    </row>
    <row r="816" spans="9:37">
      <c r="I816" s="48"/>
      <c r="L816" s="48"/>
      <c r="O816" s="48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8"/>
      <c r="AK816" s="49"/>
    </row>
    <row r="817" spans="9:37">
      <c r="I817" s="48"/>
      <c r="L817" s="48"/>
      <c r="O817" s="48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8"/>
      <c r="AK817" s="49"/>
    </row>
    <row r="818" spans="9:37">
      <c r="I818" s="48"/>
      <c r="L818" s="48"/>
      <c r="O818" s="48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8"/>
      <c r="AK818" s="49"/>
    </row>
    <row r="819" spans="9:37">
      <c r="I819" s="48"/>
      <c r="L819" s="48"/>
      <c r="O819" s="48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8"/>
      <c r="AK819" s="49"/>
    </row>
    <row r="820" spans="9:37">
      <c r="I820" s="48"/>
      <c r="L820" s="48"/>
      <c r="O820" s="48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8"/>
      <c r="AK820" s="49"/>
    </row>
    <row r="821" spans="9:37">
      <c r="I821" s="48"/>
      <c r="L821" s="48"/>
      <c r="O821" s="48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8"/>
      <c r="AK821" s="49"/>
    </row>
    <row r="822" spans="9:37">
      <c r="I822" s="48"/>
      <c r="L822" s="48"/>
      <c r="O822" s="48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8"/>
      <c r="AK822" s="49"/>
    </row>
    <row r="823" spans="9:37">
      <c r="I823" s="48"/>
      <c r="L823" s="48"/>
      <c r="O823" s="48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8"/>
      <c r="AK823" s="49"/>
    </row>
    <row r="824" spans="9:37">
      <c r="I824" s="48"/>
      <c r="L824" s="48"/>
      <c r="O824" s="48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8"/>
      <c r="AK824" s="49"/>
    </row>
    <row r="825" spans="9:37">
      <c r="I825" s="48"/>
      <c r="L825" s="48"/>
      <c r="O825" s="48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8"/>
      <c r="AK825" s="49"/>
    </row>
    <row r="826" spans="9:37">
      <c r="I826" s="48"/>
      <c r="L826" s="48"/>
      <c r="O826" s="48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8"/>
      <c r="AK826" s="49"/>
    </row>
    <row r="827" spans="9:37">
      <c r="I827" s="48"/>
      <c r="L827" s="48"/>
      <c r="O827" s="48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8"/>
      <c r="AK827" s="49"/>
    </row>
    <row r="828" spans="9:37">
      <c r="I828" s="48"/>
      <c r="L828" s="48"/>
      <c r="O828" s="48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8"/>
      <c r="AK828" s="49"/>
    </row>
    <row r="829" spans="9:37">
      <c r="I829" s="48"/>
      <c r="L829" s="48"/>
      <c r="O829" s="48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8"/>
      <c r="AK829" s="49"/>
    </row>
    <row r="830" spans="9:37">
      <c r="I830" s="48"/>
      <c r="L830" s="48"/>
      <c r="O830" s="48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8"/>
      <c r="AK830" s="49"/>
    </row>
    <row r="831" spans="9:37">
      <c r="I831" s="48"/>
      <c r="L831" s="48"/>
      <c r="O831" s="48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8"/>
      <c r="AK831" s="49"/>
    </row>
    <row r="832" spans="9:37">
      <c r="I832" s="48"/>
      <c r="L832" s="48"/>
      <c r="O832" s="48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8"/>
      <c r="AK832" s="49"/>
    </row>
    <row r="833" spans="9:37">
      <c r="I833" s="48"/>
      <c r="L833" s="48"/>
      <c r="O833" s="48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8"/>
      <c r="AK833" s="49"/>
    </row>
    <row r="834" spans="9:37">
      <c r="I834" s="48"/>
      <c r="L834" s="48"/>
      <c r="O834" s="48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8"/>
      <c r="AK834" s="49"/>
    </row>
    <row r="835" spans="9:37">
      <c r="I835" s="48"/>
      <c r="L835" s="48"/>
      <c r="O835" s="48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8"/>
      <c r="AK835" s="49"/>
    </row>
    <row r="836" spans="9:37">
      <c r="I836" s="48"/>
      <c r="L836" s="48"/>
      <c r="O836" s="48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8"/>
      <c r="AK836" s="49"/>
    </row>
    <row r="837" spans="9:37">
      <c r="I837" s="48"/>
      <c r="L837" s="48"/>
      <c r="O837" s="48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8"/>
      <c r="AK837" s="49"/>
    </row>
    <row r="838" spans="9:37">
      <c r="I838" s="48"/>
      <c r="L838" s="48"/>
      <c r="O838" s="48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8"/>
      <c r="AK838" s="49"/>
    </row>
    <row r="839" spans="9:37">
      <c r="I839" s="48"/>
      <c r="L839" s="48"/>
      <c r="O839" s="48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8"/>
      <c r="AK839" s="49"/>
    </row>
    <row r="840" spans="9:37">
      <c r="I840" s="48"/>
      <c r="L840" s="48"/>
      <c r="O840" s="48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8"/>
      <c r="AK840" s="49"/>
    </row>
    <row r="841" spans="9:37">
      <c r="I841" s="48"/>
      <c r="L841" s="48"/>
      <c r="O841" s="48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8"/>
      <c r="AK841" s="49"/>
    </row>
    <row r="842" spans="9:37">
      <c r="I842" s="48"/>
      <c r="L842" s="48"/>
      <c r="O842" s="48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8"/>
      <c r="AK842" s="49"/>
    </row>
    <row r="843" spans="9:37">
      <c r="I843" s="48"/>
      <c r="L843" s="48"/>
      <c r="O843" s="48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8"/>
      <c r="AK843" s="49"/>
    </row>
    <row r="844" spans="9:37">
      <c r="I844" s="48"/>
      <c r="L844" s="48"/>
      <c r="O844" s="48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8"/>
      <c r="AK844" s="49"/>
    </row>
    <row r="845" spans="9:37">
      <c r="I845" s="48"/>
      <c r="L845" s="48"/>
      <c r="O845" s="48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8"/>
      <c r="AK845" s="49"/>
    </row>
    <row r="846" spans="9:37">
      <c r="I846" s="48"/>
      <c r="L846" s="48"/>
      <c r="O846" s="48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8"/>
      <c r="AK846" s="49"/>
    </row>
    <row r="847" spans="9:37">
      <c r="I847" s="48"/>
      <c r="L847" s="48"/>
      <c r="O847" s="48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8"/>
      <c r="AK847" s="49"/>
    </row>
    <row r="848" spans="9:37">
      <c r="I848" s="48"/>
      <c r="L848" s="48"/>
      <c r="O848" s="48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8"/>
      <c r="AK848" s="49"/>
    </row>
    <row r="849" spans="9:37">
      <c r="I849" s="48"/>
      <c r="L849" s="48"/>
      <c r="O849" s="48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8"/>
      <c r="AK849" s="49"/>
    </row>
    <row r="850" spans="9:37">
      <c r="I850" s="48"/>
      <c r="L850" s="48"/>
      <c r="O850" s="48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8"/>
      <c r="AK850" s="49"/>
    </row>
    <row r="851" spans="9:37">
      <c r="I851" s="48"/>
      <c r="L851" s="48"/>
      <c r="O851" s="48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8"/>
      <c r="AK851" s="49"/>
    </row>
    <row r="852" spans="9:37">
      <c r="I852" s="48"/>
      <c r="L852" s="48"/>
      <c r="O852" s="48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8"/>
      <c r="AK852" s="49"/>
    </row>
    <row r="853" spans="9:37">
      <c r="I853" s="48"/>
      <c r="L853" s="48"/>
      <c r="O853" s="48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8"/>
      <c r="AK853" s="49"/>
    </row>
    <row r="854" spans="9:37">
      <c r="I854" s="48"/>
      <c r="L854" s="48"/>
      <c r="O854" s="48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8"/>
      <c r="AK854" s="49"/>
    </row>
    <row r="855" spans="9:37">
      <c r="I855" s="48"/>
      <c r="L855" s="48"/>
      <c r="O855" s="48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8"/>
      <c r="AK855" s="49"/>
    </row>
    <row r="856" spans="9:37">
      <c r="I856" s="48"/>
      <c r="L856" s="48"/>
      <c r="O856" s="48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8"/>
      <c r="AK856" s="49"/>
    </row>
    <row r="857" spans="9:37">
      <c r="I857" s="48"/>
      <c r="L857" s="48"/>
      <c r="O857" s="48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8"/>
      <c r="AK857" s="49"/>
    </row>
    <row r="858" spans="9:37">
      <c r="I858" s="48"/>
      <c r="L858" s="48"/>
      <c r="O858" s="48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8"/>
      <c r="AK858" s="49"/>
    </row>
    <row r="859" spans="9:37">
      <c r="I859" s="48"/>
      <c r="L859" s="48"/>
      <c r="O859" s="48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8"/>
      <c r="AK859" s="49"/>
    </row>
    <row r="860" spans="9:37">
      <c r="I860" s="48"/>
      <c r="L860" s="48"/>
      <c r="O860" s="48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8"/>
      <c r="AK860" s="49"/>
    </row>
    <row r="861" spans="9:37">
      <c r="I861" s="48"/>
      <c r="L861" s="48"/>
      <c r="O861" s="48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8"/>
      <c r="AK861" s="49"/>
    </row>
    <row r="862" spans="9:37">
      <c r="I862" s="48"/>
      <c r="L862" s="48"/>
      <c r="O862" s="48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8"/>
      <c r="AK862" s="49"/>
    </row>
    <row r="863" spans="9:37">
      <c r="I863" s="48"/>
      <c r="L863" s="48"/>
      <c r="O863" s="48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8"/>
      <c r="AK863" s="49"/>
    </row>
    <row r="864" spans="9:37">
      <c r="I864" s="48"/>
      <c r="L864" s="48"/>
      <c r="O864" s="48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8"/>
      <c r="AK864" s="49"/>
    </row>
    <row r="865" spans="9:37">
      <c r="I865" s="48"/>
      <c r="L865" s="48"/>
      <c r="O865" s="48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8"/>
      <c r="AK865" s="49"/>
    </row>
    <row r="866" spans="9:37">
      <c r="I866" s="48"/>
      <c r="L866" s="48"/>
      <c r="O866" s="48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8"/>
      <c r="AK866" s="49"/>
    </row>
    <row r="867" spans="9:37">
      <c r="I867" s="48"/>
      <c r="L867" s="48"/>
      <c r="O867" s="48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8"/>
      <c r="AK867" s="49"/>
    </row>
    <row r="868" spans="9:37">
      <c r="I868" s="48"/>
      <c r="L868" s="48"/>
      <c r="O868" s="48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8"/>
      <c r="AK868" s="49"/>
    </row>
    <row r="869" spans="9:37">
      <c r="I869" s="48"/>
      <c r="L869" s="48"/>
      <c r="O869" s="48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8"/>
      <c r="AK869" s="49"/>
    </row>
    <row r="870" spans="9:37">
      <c r="I870" s="48"/>
      <c r="L870" s="48"/>
      <c r="O870" s="48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8"/>
      <c r="AK870" s="49"/>
    </row>
    <row r="871" spans="9:37">
      <c r="I871" s="48"/>
      <c r="L871" s="48"/>
      <c r="O871" s="48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8"/>
      <c r="AK871" s="49"/>
    </row>
    <row r="872" spans="9:37">
      <c r="I872" s="48"/>
      <c r="L872" s="48"/>
      <c r="O872" s="48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8"/>
      <c r="AK872" s="49"/>
    </row>
    <row r="873" spans="9:37">
      <c r="I873" s="48"/>
      <c r="L873" s="48"/>
      <c r="O873" s="48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8"/>
      <c r="AK873" s="49"/>
    </row>
    <row r="874" spans="9:37">
      <c r="I874" s="48"/>
      <c r="L874" s="48"/>
      <c r="O874" s="48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8"/>
      <c r="AK874" s="49"/>
    </row>
    <row r="875" spans="9:37">
      <c r="I875" s="48"/>
      <c r="L875" s="48"/>
      <c r="O875" s="48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8"/>
      <c r="AK875" s="49"/>
    </row>
    <row r="876" spans="9:37">
      <c r="I876" s="48"/>
      <c r="L876" s="48"/>
      <c r="O876" s="48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8"/>
      <c r="AK876" s="49"/>
    </row>
    <row r="877" spans="9:37">
      <c r="I877" s="48"/>
      <c r="L877" s="48"/>
      <c r="O877" s="48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8"/>
      <c r="AK877" s="49"/>
    </row>
    <row r="878" spans="9:37">
      <c r="I878" s="48"/>
      <c r="L878" s="48"/>
      <c r="O878" s="48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8"/>
      <c r="AK878" s="49"/>
    </row>
    <row r="879" spans="9:37">
      <c r="I879" s="48"/>
      <c r="L879" s="48"/>
      <c r="O879" s="48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8"/>
      <c r="AK879" s="49"/>
    </row>
    <row r="880" spans="9:37">
      <c r="I880" s="48"/>
      <c r="L880" s="48"/>
      <c r="O880" s="48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8"/>
      <c r="AK880" s="49"/>
    </row>
    <row r="881" spans="9:37">
      <c r="I881" s="48"/>
      <c r="L881" s="48"/>
      <c r="O881" s="48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8"/>
      <c r="AK881" s="49"/>
    </row>
    <row r="882" spans="9:37">
      <c r="I882" s="48"/>
      <c r="L882" s="48"/>
      <c r="O882" s="48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8"/>
      <c r="AK882" s="49"/>
    </row>
    <row r="883" spans="9:37">
      <c r="I883" s="48"/>
      <c r="L883" s="48"/>
      <c r="O883" s="48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8"/>
      <c r="AK883" s="49"/>
    </row>
    <row r="884" spans="9:37">
      <c r="I884" s="48"/>
      <c r="L884" s="48"/>
      <c r="O884" s="48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8"/>
      <c r="AK884" s="49"/>
    </row>
    <row r="885" spans="9:37">
      <c r="I885" s="48"/>
      <c r="L885" s="48"/>
      <c r="O885" s="48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8"/>
      <c r="AK885" s="49"/>
    </row>
    <row r="886" spans="9:37">
      <c r="I886" s="48"/>
      <c r="L886" s="48"/>
      <c r="O886" s="48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8"/>
      <c r="AK886" s="49"/>
    </row>
    <row r="887" spans="9:37">
      <c r="I887" s="48"/>
      <c r="L887" s="48"/>
      <c r="O887" s="48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8"/>
      <c r="AK887" s="49"/>
    </row>
    <row r="888" spans="9:37">
      <c r="I888" s="48"/>
      <c r="L888" s="48"/>
      <c r="O888" s="48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8"/>
      <c r="AK888" s="49"/>
    </row>
    <row r="889" spans="9:37">
      <c r="I889" s="48"/>
      <c r="L889" s="48"/>
      <c r="O889" s="48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8"/>
      <c r="AK889" s="49"/>
    </row>
    <row r="890" spans="9:37">
      <c r="I890" s="48"/>
      <c r="L890" s="48"/>
      <c r="O890" s="48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8"/>
      <c r="AK890" s="49"/>
    </row>
    <row r="891" spans="9:37">
      <c r="I891" s="48"/>
      <c r="L891" s="48"/>
      <c r="O891" s="48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8"/>
      <c r="AK891" s="49"/>
    </row>
    <row r="892" spans="9:37">
      <c r="I892" s="48"/>
      <c r="L892" s="48"/>
      <c r="O892" s="48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8"/>
      <c r="AK892" s="49"/>
    </row>
    <row r="893" spans="9:37">
      <c r="I893" s="48"/>
      <c r="L893" s="48"/>
      <c r="O893" s="48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8"/>
      <c r="AK893" s="49"/>
    </row>
    <row r="894" spans="9:37">
      <c r="I894" s="48"/>
      <c r="L894" s="48"/>
      <c r="O894" s="48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8"/>
      <c r="AK894" s="49"/>
    </row>
    <row r="895" spans="9:37">
      <c r="I895" s="48"/>
      <c r="L895" s="48"/>
      <c r="O895" s="48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8"/>
      <c r="AK895" s="49"/>
    </row>
    <row r="896" spans="9:37">
      <c r="I896" s="48"/>
      <c r="L896" s="48"/>
      <c r="O896" s="48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8"/>
      <c r="AK896" s="49"/>
    </row>
    <row r="897" spans="9:37">
      <c r="I897" s="48"/>
      <c r="L897" s="48"/>
      <c r="O897" s="48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8"/>
      <c r="AK897" s="49"/>
    </row>
    <row r="898" spans="9:37">
      <c r="I898" s="48"/>
      <c r="L898" s="48"/>
      <c r="O898" s="48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8"/>
      <c r="AK898" s="49"/>
    </row>
    <row r="899" spans="9:37">
      <c r="I899" s="48"/>
      <c r="L899" s="48"/>
      <c r="O899" s="48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8"/>
      <c r="AK899" s="49"/>
    </row>
    <row r="900" spans="9:37">
      <c r="I900" s="48"/>
      <c r="L900" s="48"/>
      <c r="O900" s="48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8"/>
      <c r="AK900" s="49"/>
    </row>
    <row r="901" spans="9:37">
      <c r="I901" s="48"/>
      <c r="L901" s="48"/>
      <c r="O901" s="48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8"/>
      <c r="AK901" s="49"/>
    </row>
    <row r="902" spans="9:37">
      <c r="I902" s="48"/>
      <c r="L902" s="48"/>
      <c r="O902" s="48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8"/>
      <c r="AK902" s="49"/>
    </row>
    <row r="903" spans="9:37">
      <c r="I903" s="48"/>
      <c r="L903" s="48"/>
      <c r="O903" s="48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8"/>
      <c r="AK903" s="49"/>
    </row>
    <row r="904" spans="9:37">
      <c r="I904" s="48"/>
      <c r="L904" s="48"/>
      <c r="O904" s="48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8"/>
      <c r="AK904" s="49"/>
    </row>
    <row r="905" spans="9:37">
      <c r="I905" s="48"/>
      <c r="L905" s="48"/>
      <c r="O905" s="48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8"/>
      <c r="AK905" s="49"/>
    </row>
    <row r="906" spans="9:37">
      <c r="I906" s="48"/>
      <c r="L906" s="48"/>
      <c r="O906" s="48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8"/>
      <c r="AK906" s="49"/>
    </row>
    <row r="907" spans="9:37">
      <c r="I907" s="48"/>
      <c r="L907" s="48"/>
      <c r="O907" s="48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8"/>
      <c r="AK907" s="49"/>
    </row>
    <row r="908" spans="9:37">
      <c r="I908" s="48"/>
      <c r="L908" s="48"/>
      <c r="O908" s="48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8"/>
      <c r="AK908" s="49"/>
    </row>
    <row r="909" spans="9:37">
      <c r="I909" s="48"/>
      <c r="L909" s="48"/>
      <c r="O909" s="48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8"/>
      <c r="AK909" s="49"/>
    </row>
    <row r="910" spans="9:37">
      <c r="I910" s="48"/>
      <c r="L910" s="48"/>
      <c r="O910" s="48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8"/>
      <c r="AK910" s="49"/>
    </row>
    <row r="911" spans="9:37">
      <c r="I911" s="48"/>
      <c r="L911" s="48"/>
      <c r="O911" s="48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8"/>
      <c r="AK911" s="49"/>
    </row>
    <row r="912" spans="9:37">
      <c r="I912" s="48"/>
      <c r="L912" s="48"/>
      <c r="O912" s="48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8"/>
      <c r="AK912" s="49"/>
    </row>
    <row r="913" spans="9:37">
      <c r="I913" s="48"/>
      <c r="L913" s="48"/>
      <c r="O913" s="48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8"/>
      <c r="AK913" s="49"/>
    </row>
    <row r="914" spans="9:37">
      <c r="I914" s="48"/>
      <c r="L914" s="48"/>
      <c r="O914" s="48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8"/>
      <c r="AK914" s="49"/>
    </row>
    <row r="915" spans="9:37">
      <c r="I915" s="48"/>
      <c r="L915" s="48"/>
      <c r="O915" s="48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8"/>
      <c r="AK915" s="49"/>
    </row>
    <row r="916" spans="9:37">
      <c r="I916" s="48"/>
      <c r="L916" s="48"/>
      <c r="O916" s="48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8"/>
      <c r="AK916" s="49"/>
    </row>
    <row r="917" spans="9:37">
      <c r="I917" s="48"/>
      <c r="L917" s="48"/>
      <c r="O917" s="48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8"/>
      <c r="AK917" s="49"/>
    </row>
    <row r="918" spans="9:37">
      <c r="I918" s="48"/>
      <c r="L918" s="48"/>
      <c r="O918" s="48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8"/>
      <c r="AK918" s="49"/>
    </row>
    <row r="919" spans="9:37">
      <c r="I919" s="48"/>
      <c r="L919" s="48"/>
      <c r="O919" s="48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8"/>
      <c r="AK919" s="49"/>
    </row>
    <row r="920" spans="9:37">
      <c r="I920" s="48"/>
      <c r="L920" s="48"/>
      <c r="O920" s="48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8"/>
      <c r="AK920" s="49"/>
    </row>
    <row r="921" spans="9:37">
      <c r="I921" s="48"/>
      <c r="L921" s="48"/>
      <c r="O921" s="48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8"/>
      <c r="AK921" s="49"/>
    </row>
    <row r="922" spans="9:37">
      <c r="I922" s="48"/>
      <c r="L922" s="48"/>
      <c r="O922" s="48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8"/>
      <c r="AK922" s="49"/>
    </row>
    <row r="923" spans="9:37">
      <c r="I923" s="48"/>
      <c r="L923" s="48"/>
      <c r="O923" s="48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8"/>
      <c r="AK923" s="49"/>
    </row>
    <row r="924" spans="9:37">
      <c r="I924" s="48"/>
      <c r="L924" s="48"/>
      <c r="O924" s="48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8"/>
      <c r="AK924" s="49"/>
    </row>
    <row r="925" spans="9:37">
      <c r="I925" s="48"/>
      <c r="L925" s="48"/>
      <c r="O925" s="48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8"/>
      <c r="AK925" s="49"/>
    </row>
    <row r="926" spans="9:37">
      <c r="I926" s="48"/>
      <c r="L926" s="48"/>
      <c r="O926" s="48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8"/>
      <c r="AK926" s="49"/>
    </row>
    <row r="927" spans="9:37">
      <c r="I927" s="48"/>
      <c r="L927" s="48"/>
      <c r="O927" s="48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8"/>
      <c r="AK927" s="49"/>
    </row>
    <row r="928" spans="9:37">
      <c r="I928" s="48"/>
      <c r="L928" s="48"/>
      <c r="O928" s="48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8"/>
      <c r="AK928" s="49"/>
    </row>
    <row r="929" spans="9:37">
      <c r="I929" s="48"/>
      <c r="L929" s="48"/>
      <c r="O929" s="48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8"/>
      <c r="AK929" s="49"/>
    </row>
    <row r="930" spans="9:37">
      <c r="I930" s="48"/>
      <c r="L930" s="48"/>
      <c r="O930" s="48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8"/>
      <c r="AK930" s="49"/>
    </row>
    <row r="931" spans="9:37">
      <c r="I931" s="48"/>
      <c r="L931" s="48"/>
      <c r="O931" s="48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8"/>
      <c r="AK931" s="49"/>
    </row>
    <row r="932" spans="9:37">
      <c r="I932" s="48"/>
      <c r="L932" s="48"/>
      <c r="O932" s="48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8"/>
      <c r="AK932" s="49"/>
    </row>
    <row r="933" spans="9:37">
      <c r="I933" s="48"/>
      <c r="L933" s="48"/>
      <c r="O933" s="48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8"/>
      <c r="AK933" s="49"/>
    </row>
    <row r="934" spans="9:37">
      <c r="I934" s="48"/>
      <c r="L934" s="48"/>
      <c r="O934" s="48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8"/>
      <c r="AK934" s="49"/>
    </row>
    <row r="935" spans="9:37">
      <c r="I935" s="48"/>
      <c r="L935" s="48"/>
      <c r="O935" s="48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8"/>
      <c r="AK935" s="49"/>
    </row>
    <row r="936" spans="9:37">
      <c r="I936" s="48"/>
      <c r="L936" s="48"/>
      <c r="O936" s="48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8"/>
      <c r="AK936" s="49"/>
    </row>
    <row r="937" spans="9:37">
      <c r="I937" s="48"/>
      <c r="L937" s="48"/>
      <c r="O937" s="48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8"/>
      <c r="AK937" s="49"/>
    </row>
    <row r="938" spans="9:37">
      <c r="I938" s="48"/>
      <c r="L938" s="48"/>
      <c r="O938" s="48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8"/>
      <c r="AK938" s="49"/>
    </row>
    <row r="939" spans="9:37">
      <c r="I939" s="48"/>
      <c r="L939" s="48"/>
      <c r="O939" s="48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8"/>
      <c r="AK939" s="49"/>
    </row>
    <row r="940" spans="9:37">
      <c r="I940" s="48"/>
      <c r="L940" s="48"/>
      <c r="O940" s="48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8"/>
      <c r="AK940" s="49"/>
    </row>
    <row r="941" spans="9:37">
      <c r="I941" s="48"/>
      <c r="L941" s="48"/>
      <c r="O941" s="48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8"/>
      <c r="AK941" s="49"/>
    </row>
    <row r="942" spans="9:37">
      <c r="I942" s="48"/>
      <c r="L942" s="48"/>
      <c r="O942" s="48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8"/>
      <c r="AK942" s="49"/>
    </row>
    <row r="943" spans="9:37">
      <c r="I943" s="48"/>
      <c r="L943" s="48"/>
      <c r="O943" s="48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8"/>
      <c r="AK943" s="49"/>
    </row>
    <row r="944" spans="9:37">
      <c r="I944" s="48"/>
      <c r="L944" s="48"/>
      <c r="O944" s="48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8"/>
      <c r="AK944" s="49"/>
    </row>
    <row r="945" spans="9:37">
      <c r="I945" s="48"/>
      <c r="L945" s="48"/>
      <c r="O945" s="48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8"/>
      <c r="AK945" s="49"/>
    </row>
    <row r="946" spans="9:37">
      <c r="I946" s="48"/>
      <c r="L946" s="48"/>
      <c r="O946" s="48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8"/>
      <c r="AK946" s="49"/>
    </row>
    <row r="947" spans="9:37">
      <c r="I947" s="48"/>
      <c r="L947" s="48"/>
      <c r="O947" s="48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8"/>
      <c r="AK947" s="49"/>
    </row>
    <row r="948" spans="9:37">
      <c r="I948" s="48"/>
      <c r="L948" s="48"/>
      <c r="O948" s="48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8"/>
      <c r="AK948" s="49"/>
    </row>
    <row r="949" spans="9:37">
      <c r="I949" s="48"/>
      <c r="L949" s="48"/>
      <c r="O949" s="48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8"/>
      <c r="AK949" s="49"/>
    </row>
    <row r="950" spans="9:37">
      <c r="I950" s="48"/>
      <c r="L950" s="48"/>
      <c r="O950" s="48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8"/>
      <c r="AK950" s="49"/>
    </row>
    <row r="951" spans="9:37">
      <c r="I951" s="48"/>
      <c r="L951" s="48"/>
      <c r="O951" s="48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8"/>
      <c r="AK951" s="49"/>
    </row>
    <row r="952" spans="9:37">
      <c r="I952" s="48"/>
      <c r="L952" s="48"/>
      <c r="O952" s="48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8"/>
      <c r="AK952" s="49"/>
    </row>
    <row r="953" spans="9:37">
      <c r="I953" s="48"/>
      <c r="L953" s="48"/>
      <c r="O953" s="48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8"/>
      <c r="AK953" s="49"/>
    </row>
    <row r="954" spans="9:37">
      <c r="I954" s="48"/>
      <c r="L954" s="48"/>
      <c r="O954" s="48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8"/>
      <c r="AK954" s="49"/>
    </row>
    <row r="955" spans="9:37">
      <c r="I955" s="48"/>
      <c r="L955" s="48"/>
      <c r="O955" s="48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8"/>
      <c r="AK955" s="49"/>
    </row>
    <row r="956" spans="9:37">
      <c r="I956" s="48"/>
      <c r="L956" s="48"/>
      <c r="O956" s="48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8"/>
      <c r="AK956" s="49"/>
    </row>
    <row r="957" spans="9:37">
      <c r="I957" s="48"/>
      <c r="L957" s="48"/>
      <c r="O957" s="48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8"/>
      <c r="AK957" s="49"/>
    </row>
    <row r="958" spans="9:37">
      <c r="I958" s="48"/>
      <c r="L958" s="48"/>
      <c r="O958" s="48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8"/>
      <c r="AK958" s="49"/>
    </row>
    <row r="959" spans="9:37">
      <c r="I959" s="48"/>
      <c r="L959" s="48"/>
      <c r="O959" s="48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8"/>
      <c r="AK959" s="49"/>
    </row>
    <row r="960" spans="9:37">
      <c r="I960" s="48"/>
      <c r="L960" s="48"/>
      <c r="O960" s="48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8"/>
      <c r="AK960" s="49"/>
    </row>
    <row r="961" spans="9:37">
      <c r="I961" s="48"/>
      <c r="L961" s="48"/>
      <c r="O961" s="48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8"/>
      <c r="AK961" s="49"/>
    </row>
    <row r="962" spans="9:37">
      <c r="I962" s="48"/>
      <c r="L962" s="48"/>
      <c r="O962" s="48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8"/>
      <c r="AK962" s="49"/>
    </row>
    <row r="963" spans="9:37">
      <c r="I963" s="48"/>
      <c r="L963" s="48"/>
      <c r="O963" s="48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8"/>
      <c r="AK963" s="49"/>
    </row>
    <row r="964" spans="9:37">
      <c r="I964" s="48"/>
      <c r="L964" s="48"/>
      <c r="O964" s="48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8"/>
      <c r="AK964" s="49"/>
    </row>
    <row r="965" spans="9:37">
      <c r="I965" s="48"/>
      <c r="L965" s="48"/>
      <c r="O965" s="48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8"/>
      <c r="AK965" s="49"/>
    </row>
    <row r="966" spans="9:37">
      <c r="I966" s="48"/>
      <c r="L966" s="48"/>
      <c r="O966" s="48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8"/>
      <c r="AK966" s="49"/>
    </row>
    <row r="967" spans="9:37">
      <c r="I967" s="48"/>
      <c r="L967" s="48"/>
      <c r="O967" s="48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8"/>
      <c r="AK967" s="49"/>
    </row>
    <row r="968" spans="9:37">
      <c r="I968" s="48"/>
      <c r="L968" s="48"/>
      <c r="O968" s="48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8"/>
      <c r="AK968" s="49"/>
    </row>
    <row r="969" spans="9:37">
      <c r="I969" s="48"/>
      <c r="L969" s="48"/>
      <c r="O969" s="48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8"/>
      <c r="AK969" s="49"/>
    </row>
    <row r="970" spans="9:37">
      <c r="I970" s="48"/>
      <c r="L970" s="48"/>
      <c r="O970" s="48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8"/>
      <c r="AK970" s="49"/>
    </row>
    <row r="971" spans="9:37">
      <c r="I971" s="48"/>
      <c r="L971" s="48"/>
      <c r="O971" s="48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8"/>
      <c r="AK971" s="49"/>
    </row>
    <row r="972" spans="9:37">
      <c r="I972" s="48"/>
      <c r="L972" s="48"/>
      <c r="O972" s="48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8"/>
      <c r="AK972" s="49"/>
    </row>
    <row r="973" spans="9:37">
      <c r="I973" s="48"/>
      <c r="L973" s="48"/>
      <c r="O973" s="48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8"/>
      <c r="AK973" s="49"/>
    </row>
    <row r="974" spans="9:37">
      <c r="I974" s="48"/>
      <c r="L974" s="48"/>
      <c r="O974" s="48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8"/>
      <c r="AK974" s="49"/>
    </row>
    <row r="975" spans="9:37">
      <c r="I975" s="48"/>
      <c r="L975" s="48"/>
      <c r="O975" s="48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8"/>
      <c r="AK975" s="49"/>
    </row>
    <row r="976" spans="9:37">
      <c r="I976" s="48"/>
      <c r="L976" s="48"/>
      <c r="O976" s="48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8"/>
      <c r="AK976" s="49"/>
    </row>
    <row r="977" spans="9:37">
      <c r="I977" s="48"/>
      <c r="L977" s="48"/>
      <c r="O977" s="48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8"/>
      <c r="AK977" s="49"/>
    </row>
    <row r="978" spans="9:37">
      <c r="I978" s="48"/>
      <c r="L978" s="48"/>
      <c r="O978" s="48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8"/>
      <c r="AK978" s="49"/>
    </row>
    <row r="979" spans="9:37">
      <c r="I979" s="48"/>
      <c r="L979" s="48"/>
      <c r="O979" s="48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8"/>
      <c r="AK979" s="49"/>
    </row>
    <row r="980" spans="9:37">
      <c r="I980" s="48"/>
      <c r="L980" s="48"/>
      <c r="O980" s="48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8"/>
      <c r="AK980" s="49"/>
    </row>
    <row r="981" spans="9:37">
      <c r="I981" s="48"/>
      <c r="L981" s="48"/>
      <c r="O981" s="48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8"/>
      <c r="AK981" s="49"/>
    </row>
    <row r="982" spans="9:37">
      <c r="I982" s="48"/>
      <c r="L982" s="48"/>
      <c r="O982" s="48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8"/>
      <c r="AK982" s="49"/>
    </row>
    <row r="983" spans="9:37">
      <c r="I983" s="48"/>
      <c r="L983" s="48"/>
      <c r="O983" s="48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8"/>
      <c r="AK983" s="49"/>
    </row>
    <row r="984" spans="9:37">
      <c r="I984" s="48"/>
      <c r="L984" s="48"/>
      <c r="O984" s="48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8"/>
      <c r="AK984" s="49"/>
    </row>
    <row r="985" spans="9:37">
      <c r="I985" s="48"/>
      <c r="L985" s="48"/>
      <c r="O985" s="48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8"/>
      <c r="AK985" s="49"/>
    </row>
    <row r="986" spans="9:37">
      <c r="I986" s="48"/>
      <c r="L986" s="48"/>
      <c r="O986" s="48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8"/>
      <c r="AK986" s="49"/>
    </row>
    <row r="987" spans="9:37">
      <c r="I987" s="48"/>
      <c r="L987" s="48"/>
      <c r="O987" s="48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8"/>
      <c r="AK987" s="49"/>
    </row>
    <row r="988" spans="9:37">
      <c r="I988" s="48"/>
      <c r="L988" s="48"/>
      <c r="O988" s="48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8"/>
      <c r="AK988" s="49"/>
    </row>
    <row r="989" spans="9:37">
      <c r="I989" s="48"/>
      <c r="L989" s="48"/>
      <c r="O989" s="48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8"/>
      <c r="AK989" s="49"/>
    </row>
    <row r="990" spans="9:37">
      <c r="I990" s="48"/>
      <c r="L990" s="48"/>
      <c r="O990" s="48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8"/>
      <c r="AK990" s="49"/>
    </row>
    <row r="991" spans="9:37">
      <c r="I991" s="48"/>
      <c r="L991" s="48"/>
      <c r="O991" s="48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8"/>
      <c r="AK991" s="49"/>
    </row>
    <row r="992" spans="9:37">
      <c r="I992" s="48"/>
      <c r="L992" s="48"/>
      <c r="O992" s="48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8"/>
      <c r="AK992" s="49"/>
    </row>
    <row r="993" spans="9:37">
      <c r="I993" s="48"/>
      <c r="L993" s="48"/>
      <c r="O993" s="48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8"/>
      <c r="AK993" s="49"/>
    </row>
    <row r="994" spans="9:37">
      <c r="I994" s="48"/>
      <c r="L994" s="48"/>
      <c r="O994" s="48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8"/>
      <c r="AK994" s="49"/>
    </row>
    <row r="995" spans="9:37">
      <c r="I995" s="48"/>
      <c r="L995" s="48"/>
      <c r="O995" s="48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8"/>
      <c r="AK995" s="49"/>
    </row>
    <row r="996" spans="9:37">
      <c r="I996" s="48"/>
      <c r="L996" s="48"/>
      <c r="O996" s="48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8"/>
      <c r="AK996" s="49"/>
    </row>
    <row r="997" spans="9:37">
      <c r="I997" s="48"/>
      <c r="L997" s="48"/>
      <c r="O997" s="48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8"/>
      <c r="AK997" s="49"/>
    </row>
    <row r="998" spans="9:37">
      <c r="I998" s="48"/>
      <c r="L998" s="48"/>
      <c r="O998" s="48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8"/>
      <c r="AK998" s="49"/>
    </row>
    <row r="999" spans="9:37">
      <c r="I999" s="48"/>
      <c r="L999" s="48"/>
      <c r="O999" s="48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8"/>
      <c r="AK999" s="49"/>
    </row>
    <row r="1000" spans="9:37">
      <c r="I1000" s="48"/>
      <c r="L1000" s="48"/>
      <c r="O1000" s="48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8"/>
      <c r="AK1000" s="49"/>
    </row>
    <row r="1001" spans="9:37">
      <c r="I1001" s="48"/>
      <c r="L1001" s="48"/>
      <c r="O1001" s="48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8"/>
      <c r="AK1001" s="49"/>
    </row>
    <row r="1002" spans="9:37">
      <c r="I1002" s="48"/>
      <c r="L1002" s="48"/>
      <c r="O1002" s="48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8"/>
      <c r="AK1002" s="49"/>
    </row>
    <row r="1003" spans="9:37">
      <c r="I1003" s="48"/>
      <c r="L1003" s="48"/>
      <c r="O1003" s="48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8"/>
      <c r="AK1003" s="49"/>
    </row>
    <row r="1004" spans="9:37">
      <c r="I1004" s="48"/>
      <c r="L1004" s="48"/>
      <c r="O1004" s="48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8"/>
      <c r="AK1004" s="49"/>
    </row>
    <row r="1005" spans="9:37">
      <c r="I1005" s="48"/>
      <c r="L1005" s="48"/>
      <c r="O1005" s="48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8"/>
      <c r="AK1005" s="49"/>
    </row>
    <row r="1006" spans="9:37">
      <c r="I1006" s="48"/>
      <c r="L1006" s="48"/>
      <c r="O1006" s="48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8"/>
      <c r="AK1006" s="49"/>
    </row>
    <row r="1007" spans="9:37">
      <c r="I1007" s="48"/>
      <c r="L1007" s="48"/>
      <c r="O1007" s="48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8"/>
      <c r="AK1007" s="49"/>
    </row>
    <row r="1008" spans="9:37">
      <c r="I1008" s="48"/>
      <c r="L1008" s="48"/>
      <c r="O1008" s="48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8"/>
      <c r="AK1008" s="49"/>
    </row>
    <row r="1009" spans="9:37">
      <c r="I1009" s="48"/>
      <c r="L1009" s="48"/>
      <c r="O1009" s="48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8"/>
      <c r="AK1009" s="49"/>
    </row>
    <row r="1010" spans="9:37">
      <c r="I1010" s="48"/>
      <c r="L1010" s="48"/>
      <c r="O1010" s="48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8"/>
      <c r="AK1010" s="49"/>
    </row>
    <row r="1011" spans="9:37">
      <c r="I1011" s="48"/>
      <c r="L1011" s="48"/>
      <c r="O1011" s="48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8"/>
      <c r="AK1011" s="49"/>
    </row>
    <row r="1012" spans="9:37">
      <c r="I1012" s="48"/>
      <c r="L1012" s="48"/>
      <c r="O1012" s="48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8"/>
      <c r="AK1012" s="49"/>
    </row>
    <row r="1013" spans="9:37">
      <c r="I1013" s="48"/>
      <c r="L1013" s="48"/>
      <c r="O1013" s="48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8"/>
      <c r="AK1013" s="49"/>
    </row>
    <row r="1014" spans="9:37">
      <c r="I1014" s="48"/>
      <c r="L1014" s="48"/>
      <c r="O1014" s="48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8"/>
      <c r="AK1014" s="49"/>
    </row>
    <row r="1015" spans="9:37">
      <c r="I1015" s="48"/>
      <c r="L1015" s="48"/>
      <c r="O1015" s="48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8"/>
      <c r="AK1015" s="49"/>
    </row>
    <row r="1016" spans="9:37">
      <c r="I1016" s="48"/>
      <c r="L1016" s="48"/>
      <c r="O1016" s="48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8"/>
      <c r="AK1016" s="49"/>
    </row>
    <row r="1017" spans="9:37">
      <c r="I1017" s="48"/>
      <c r="L1017" s="48"/>
      <c r="O1017" s="48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8"/>
      <c r="AK1017" s="49"/>
    </row>
    <row r="1018" spans="9:37">
      <c r="I1018" s="48"/>
      <c r="L1018" s="48"/>
      <c r="O1018" s="48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8"/>
      <c r="AK1018" s="49"/>
    </row>
    <row r="1019" spans="9:37">
      <c r="I1019" s="48"/>
      <c r="L1019" s="48"/>
      <c r="O1019" s="48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8"/>
      <c r="AK1019" s="49"/>
    </row>
    <row r="1020" spans="9:37">
      <c r="I1020" s="48"/>
      <c r="L1020" s="48"/>
      <c r="O1020" s="48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8"/>
      <c r="AK1020" s="49"/>
    </row>
    <row r="1021" spans="9:37">
      <c r="I1021" s="48"/>
      <c r="L1021" s="48"/>
      <c r="O1021" s="48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8"/>
      <c r="AK1021" s="49"/>
    </row>
    <row r="1022" spans="9:37">
      <c r="I1022" s="48"/>
      <c r="L1022" s="48"/>
      <c r="O1022" s="48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8"/>
      <c r="AK1022" s="49"/>
    </row>
    <row r="1023" spans="9:37">
      <c r="I1023" s="48"/>
      <c r="L1023" s="48"/>
      <c r="O1023" s="48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8"/>
      <c r="AK1023" s="49"/>
    </row>
    <row r="1024" spans="9:37">
      <c r="I1024" s="48"/>
      <c r="L1024" s="48"/>
      <c r="O1024" s="48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8"/>
      <c r="AK1024" s="49"/>
    </row>
    <row r="1025" spans="9:37">
      <c r="I1025" s="48"/>
      <c r="L1025" s="48"/>
      <c r="O1025" s="48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8"/>
      <c r="AK1025" s="49"/>
    </row>
    <row r="1026" spans="9:37">
      <c r="I1026" s="48"/>
      <c r="L1026" s="48"/>
      <c r="O1026" s="48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8"/>
      <c r="AK1026" s="49"/>
    </row>
    <row r="1027" spans="9:37">
      <c r="I1027" s="48"/>
      <c r="L1027" s="48"/>
      <c r="O1027" s="48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8"/>
      <c r="AK1027" s="49"/>
    </row>
    <row r="1028" spans="9:37">
      <c r="I1028" s="48"/>
      <c r="L1028" s="48"/>
      <c r="O1028" s="48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8"/>
      <c r="AK1028" s="49"/>
    </row>
    <row r="1029" spans="9:37">
      <c r="I1029" s="48"/>
      <c r="L1029" s="48"/>
      <c r="O1029" s="48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8"/>
      <c r="AK1029" s="49"/>
    </row>
    <row r="1030" spans="9:37">
      <c r="I1030" s="48"/>
      <c r="L1030" s="48"/>
      <c r="O1030" s="48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8"/>
      <c r="AK1030" s="49"/>
    </row>
    <row r="1031" spans="9:37">
      <c r="I1031" s="48"/>
      <c r="L1031" s="48"/>
      <c r="O1031" s="48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8"/>
      <c r="AK1031" s="49"/>
    </row>
    <row r="1032" spans="9:37">
      <c r="I1032" s="48"/>
      <c r="L1032" s="48"/>
      <c r="O1032" s="48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8"/>
      <c r="AK1032" s="49"/>
    </row>
    <row r="1033" spans="9:37">
      <c r="I1033" s="48"/>
      <c r="L1033" s="48"/>
      <c r="O1033" s="48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8"/>
      <c r="AK1033" s="49"/>
    </row>
    <row r="1034" spans="9:37">
      <c r="I1034" s="48"/>
      <c r="L1034" s="48"/>
      <c r="O1034" s="48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8"/>
      <c r="AK1034" s="49"/>
    </row>
    <row r="1035" spans="9:37">
      <c r="I1035" s="48"/>
      <c r="L1035" s="48"/>
      <c r="O1035" s="48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8"/>
      <c r="AK1035" s="49"/>
    </row>
    <row r="1036" spans="9:37">
      <c r="I1036" s="48"/>
      <c r="L1036" s="48"/>
      <c r="O1036" s="48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8"/>
      <c r="AK1036" s="49"/>
    </row>
    <row r="1037" spans="9:37">
      <c r="I1037" s="48"/>
      <c r="L1037" s="48"/>
      <c r="O1037" s="48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8"/>
      <c r="AK1037" s="49"/>
    </row>
    <row r="1038" spans="9:37">
      <c r="I1038" s="48"/>
      <c r="L1038" s="48"/>
      <c r="O1038" s="48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8"/>
      <c r="AK1038" s="49"/>
    </row>
    <row r="1039" spans="9:37">
      <c r="I1039" s="48"/>
      <c r="L1039" s="48"/>
      <c r="O1039" s="48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8"/>
      <c r="AK1039" s="49"/>
    </row>
    <row r="1040" spans="9:37">
      <c r="I1040" s="48"/>
      <c r="L1040" s="48"/>
      <c r="O1040" s="48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8"/>
      <c r="AK1040" s="49"/>
    </row>
    <row r="1041" spans="9:37">
      <c r="I1041" s="48"/>
      <c r="L1041" s="48"/>
      <c r="O1041" s="48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8"/>
      <c r="AK1041" s="49"/>
    </row>
    <row r="1042" spans="9:37">
      <c r="I1042" s="48"/>
      <c r="L1042" s="48"/>
      <c r="O1042" s="48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8"/>
      <c r="AK1042" s="49"/>
    </row>
    <row r="1043" spans="9:37">
      <c r="I1043" s="48"/>
      <c r="L1043" s="48"/>
      <c r="O1043" s="48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8"/>
      <c r="AK1043" s="49"/>
    </row>
    <row r="1044" spans="9:37">
      <c r="I1044" s="48"/>
      <c r="L1044" s="48"/>
      <c r="O1044" s="48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8"/>
      <c r="AK1044" s="49"/>
    </row>
    <row r="1045" spans="9:37">
      <c r="I1045" s="48"/>
      <c r="L1045" s="48"/>
      <c r="O1045" s="48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8"/>
      <c r="AK1045" s="49"/>
    </row>
    <row r="1046" spans="9:37">
      <c r="I1046" s="48"/>
      <c r="L1046" s="48"/>
      <c r="O1046" s="48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8"/>
      <c r="AK1046" s="49"/>
    </row>
    <row r="1047" spans="9:37">
      <c r="I1047" s="48"/>
      <c r="L1047" s="48"/>
      <c r="O1047" s="48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8"/>
      <c r="AK1047" s="49"/>
    </row>
    <row r="1048" spans="9:37">
      <c r="I1048" s="48"/>
      <c r="L1048" s="48"/>
      <c r="O1048" s="48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8"/>
      <c r="AK1048" s="49"/>
    </row>
    <row r="1049" spans="9:37">
      <c r="I1049" s="48"/>
      <c r="L1049" s="48"/>
      <c r="O1049" s="48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8"/>
      <c r="AK1049" s="49"/>
    </row>
    <row r="1050" spans="9:37">
      <c r="I1050" s="48"/>
      <c r="L1050" s="48"/>
      <c r="O1050" s="48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8"/>
      <c r="AK1050" s="49"/>
    </row>
    <row r="1051" spans="9:37">
      <c r="I1051" s="48"/>
      <c r="L1051" s="48"/>
      <c r="O1051" s="48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8"/>
      <c r="AK1051" s="49"/>
    </row>
    <row r="1052" spans="9:37">
      <c r="I1052" s="48"/>
      <c r="L1052" s="48"/>
      <c r="O1052" s="48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8"/>
      <c r="AK1052" s="49"/>
    </row>
    <row r="1053" spans="9:37">
      <c r="I1053" s="48"/>
      <c r="L1053" s="48"/>
      <c r="O1053" s="48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8"/>
      <c r="AK1053" s="49"/>
    </row>
    <row r="1054" spans="9:37">
      <c r="I1054" s="48"/>
      <c r="L1054" s="48"/>
      <c r="O1054" s="48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8"/>
      <c r="AK1054" s="49"/>
    </row>
    <row r="1055" spans="9:37">
      <c r="I1055" s="48"/>
      <c r="L1055" s="48"/>
      <c r="O1055" s="48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8"/>
      <c r="AK1055" s="49"/>
    </row>
    <row r="1056" spans="9:37">
      <c r="I1056" s="48"/>
      <c r="L1056" s="48"/>
      <c r="O1056" s="48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8"/>
      <c r="AK1056" s="49"/>
    </row>
    <row r="1057" spans="9:37">
      <c r="I1057" s="48"/>
      <c r="L1057" s="48"/>
      <c r="O1057" s="48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8"/>
      <c r="AK1057" s="49"/>
    </row>
    <row r="1058" spans="9:37">
      <c r="I1058" s="48"/>
      <c r="L1058" s="48"/>
      <c r="O1058" s="48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8"/>
      <c r="AK1058" s="49"/>
    </row>
    <row r="1059" spans="9:37">
      <c r="I1059" s="48"/>
      <c r="L1059" s="48"/>
      <c r="O1059" s="48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8"/>
      <c r="AK1059" s="49"/>
    </row>
    <row r="1060" spans="9:37">
      <c r="I1060" s="48"/>
      <c r="L1060" s="48"/>
      <c r="O1060" s="48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8"/>
      <c r="AK1060" s="49"/>
    </row>
    <row r="1061" spans="9:37">
      <c r="I1061" s="48"/>
      <c r="L1061" s="48"/>
      <c r="O1061" s="48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8"/>
      <c r="AK1061" s="49"/>
    </row>
    <row r="1062" spans="9:37">
      <c r="I1062" s="48"/>
      <c r="L1062" s="48"/>
      <c r="O1062" s="48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8"/>
      <c r="AK1062" s="49"/>
    </row>
    <row r="1063" spans="9:37">
      <c r="I1063" s="48"/>
      <c r="L1063" s="48"/>
      <c r="O1063" s="48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8"/>
      <c r="AK1063" s="49"/>
    </row>
    <row r="1064" spans="9:37">
      <c r="I1064" s="48"/>
      <c r="L1064" s="48"/>
      <c r="O1064" s="48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8"/>
      <c r="AK1064" s="49"/>
    </row>
    <row r="1065" spans="9:37">
      <c r="I1065" s="48"/>
      <c r="L1065" s="48"/>
      <c r="O1065" s="48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8"/>
      <c r="AK1065" s="49"/>
    </row>
    <row r="1066" spans="9:37">
      <c r="I1066" s="48"/>
      <c r="L1066" s="48"/>
      <c r="O1066" s="48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8"/>
      <c r="AK1066" s="49"/>
    </row>
    <row r="1067" spans="9:37">
      <c r="I1067" s="48"/>
      <c r="L1067" s="48"/>
      <c r="O1067" s="48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8"/>
      <c r="AK1067" s="49"/>
    </row>
    <row r="1068" spans="9:37">
      <c r="I1068" s="48"/>
      <c r="L1068" s="48"/>
      <c r="O1068" s="48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8"/>
      <c r="AK1068" s="49"/>
    </row>
    <row r="1069" spans="9:37">
      <c r="I1069" s="48"/>
      <c r="L1069" s="48"/>
      <c r="O1069" s="48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8"/>
      <c r="AK1069" s="49"/>
    </row>
    <row r="1070" spans="9:37">
      <c r="I1070" s="48"/>
      <c r="L1070" s="48"/>
      <c r="O1070" s="48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8"/>
      <c r="AK1070" s="49"/>
    </row>
    <row r="1071" spans="9:37">
      <c r="I1071" s="48"/>
      <c r="L1071" s="48"/>
      <c r="O1071" s="48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8"/>
      <c r="AK1071" s="49"/>
    </row>
    <row r="1072" spans="9:37">
      <c r="I1072" s="48"/>
      <c r="L1072" s="48"/>
      <c r="O1072" s="48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8"/>
      <c r="AK1072" s="49"/>
    </row>
    <row r="1073" spans="9:37">
      <c r="I1073" s="48"/>
      <c r="L1073" s="48"/>
      <c r="O1073" s="48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8"/>
      <c r="AK1073" s="49"/>
    </row>
    <row r="1074" spans="9:37">
      <c r="I1074" s="48"/>
      <c r="L1074" s="48"/>
      <c r="O1074" s="48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8"/>
      <c r="AK1074" s="49"/>
    </row>
    <row r="1075" spans="9:37">
      <c r="I1075" s="48"/>
      <c r="L1075" s="48"/>
      <c r="O1075" s="48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8"/>
      <c r="AK1075" s="49"/>
    </row>
    <row r="1076" spans="9:37">
      <c r="I1076" s="48"/>
      <c r="L1076" s="48"/>
      <c r="O1076" s="48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8"/>
      <c r="AK1076" s="49"/>
    </row>
    <row r="1077" spans="9:37">
      <c r="I1077" s="48"/>
      <c r="L1077" s="48"/>
      <c r="O1077" s="48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8"/>
      <c r="AK1077" s="49"/>
    </row>
    <row r="1078" spans="9:37">
      <c r="I1078" s="48"/>
      <c r="L1078" s="48"/>
      <c r="O1078" s="48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8"/>
      <c r="AK1078" s="49"/>
    </row>
    <row r="1079" spans="9:37">
      <c r="I1079" s="48"/>
      <c r="L1079" s="48"/>
      <c r="O1079" s="48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8"/>
      <c r="AK1079" s="49"/>
    </row>
    <row r="1080" spans="9:37">
      <c r="I1080" s="48"/>
      <c r="L1080" s="48"/>
      <c r="O1080" s="48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8"/>
      <c r="AK1080" s="49"/>
    </row>
    <row r="1081" spans="9:37">
      <c r="I1081" s="48"/>
      <c r="L1081" s="48"/>
      <c r="O1081" s="48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8"/>
      <c r="AK1081" s="49"/>
    </row>
    <row r="1082" spans="9:37">
      <c r="I1082" s="48"/>
      <c r="L1082" s="48"/>
      <c r="O1082" s="48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8"/>
      <c r="AK1082" s="49"/>
    </row>
    <row r="1083" spans="9:37">
      <c r="I1083" s="48"/>
      <c r="L1083" s="48"/>
      <c r="O1083" s="48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8"/>
      <c r="AK1083" s="49"/>
    </row>
    <row r="1084" spans="9:37">
      <c r="I1084" s="48"/>
      <c r="L1084" s="48"/>
      <c r="O1084" s="48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8"/>
      <c r="AK1084" s="49"/>
    </row>
    <row r="1085" spans="9:37">
      <c r="I1085" s="48"/>
      <c r="L1085" s="48"/>
      <c r="O1085" s="48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8"/>
      <c r="AK1085" s="49"/>
    </row>
    <row r="1086" spans="9:37">
      <c r="I1086" s="48"/>
      <c r="L1086" s="48"/>
      <c r="O1086" s="48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8"/>
      <c r="AK1086" s="49"/>
    </row>
    <row r="1087" spans="9:37">
      <c r="I1087" s="48"/>
      <c r="L1087" s="48"/>
      <c r="O1087" s="48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8"/>
      <c r="AK1087" s="49"/>
    </row>
    <row r="1088" spans="9:37">
      <c r="I1088" s="48"/>
      <c r="L1088" s="48"/>
      <c r="O1088" s="48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8"/>
      <c r="AK1088" s="49"/>
    </row>
    <row r="1089" spans="9:37">
      <c r="I1089" s="48"/>
      <c r="L1089" s="48"/>
      <c r="O1089" s="48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8"/>
      <c r="AK1089" s="49"/>
    </row>
    <row r="1090" spans="9:37">
      <c r="I1090" s="48"/>
      <c r="L1090" s="48"/>
      <c r="O1090" s="48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8"/>
      <c r="AK1090" s="49"/>
    </row>
    <row r="1091" spans="9:37">
      <c r="I1091" s="48"/>
      <c r="L1091" s="48"/>
      <c r="O1091" s="48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8"/>
      <c r="AK1091" s="49"/>
    </row>
    <row r="1092" spans="9:37">
      <c r="I1092" s="48"/>
      <c r="L1092" s="48"/>
      <c r="O1092" s="48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8"/>
      <c r="AK1092" s="49"/>
    </row>
    <row r="1093" spans="9:37">
      <c r="I1093" s="48"/>
      <c r="L1093" s="48"/>
      <c r="O1093" s="48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8"/>
      <c r="AK1093" s="49"/>
    </row>
    <row r="1094" spans="9:37">
      <c r="I1094" s="48"/>
      <c r="L1094" s="48"/>
      <c r="O1094" s="48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8"/>
      <c r="AK1094" s="49"/>
    </row>
    <row r="1095" spans="9:37">
      <c r="I1095" s="48"/>
      <c r="L1095" s="48"/>
      <c r="O1095" s="48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8"/>
      <c r="AK1095" s="49"/>
    </row>
    <row r="1096" spans="9:37">
      <c r="I1096" s="48"/>
      <c r="L1096" s="48"/>
      <c r="O1096" s="48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8"/>
      <c r="AK1096" s="49"/>
    </row>
    <row r="1097" spans="9:37">
      <c r="I1097" s="48"/>
      <c r="L1097" s="48"/>
      <c r="O1097" s="48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8"/>
      <c r="AK1097" s="49"/>
    </row>
    <row r="1098" spans="9:37">
      <c r="I1098" s="48"/>
      <c r="L1098" s="48"/>
      <c r="O1098" s="48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8"/>
      <c r="AK1098" s="49"/>
    </row>
    <row r="1099" spans="9:37">
      <c r="I1099" s="48"/>
      <c r="L1099" s="48"/>
      <c r="O1099" s="48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8"/>
      <c r="AK1099" s="49"/>
    </row>
    <row r="1100" spans="9:37">
      <c r="I1100" s="48"/>
      <c r="L1100" s="48"/>
      <c r="O1100" s="48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8"/>
      <c r="AK1100" s="49"/>
    </row>
    <row r="1101" spans="9:37">
      <c r="I1101" s="48"/>
      <c r="L1101" s="48"/>
      <c r="O1101" s="48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8"/>
      <c r="AK1101" s="49"/>
    </row>
    <row r="1102" spans="9:37">
      <c r="I1102" s="48"/>
      <c r="L1102" s="48"/>
      <c r="O1102" s="48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8"/>
      <c r="AK1102" s="49"/>
    </row>
    <row r="1103" spans="9:37">
      <c r="I1103" s="48"/>
      <c r="L1103" s="48"/>
      <c r="O1103" s="48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8"/>
      <c r="AK1103" s="49"/>
    </row>
    <row r="1104" spans="9:37">
      <c r="I1104" s="48"/>
      <c r="L1104" s="48"/>
      <c r="O1104" s="48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8"/>
      <c r="AK1104" s="49"/>
    </row>
    <row r="1105" spans="9:37">
      <c r="I1105" s="48"/>
      <c r="L1105" s="48"/>
      <c r="O1105" s="48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8"/>
      <c r="AK1105" s="49"/>
    </row>
    <row r="1106" spans="9:37">
      <c r="I1106" s="48"/>
      <c r="L1106" s="48"/>
      <c r="O1106" s="48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8"/>
      <c r="AK1106" s="49"/>
    </row>
    <row r="1107" spans="9:37">
      <c r="I1107" s="48"/>
      <c r="L1107" s="48"/>
      <c r="O1107" s="48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8"/>
      <c r="AK1107" s="49"/>
    </row>
    <row r="1108" spans="9:37">
      <c r="I1108" s="48"/>
      <c r="L1108" s="48"/>
      <c r="O1108" s="48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8"/>
      <c r="AK1108" s="49"/>
    </row>
    <row r="1109" spans="9:37">
      <c r="I1109" s="48"/>
      <c r="L1109" s="48"/>
      <c r="O1109" s="48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8"/>
      <c r="AK1109" s="49"/>
    </row>
    <row r="1110" spans="9:37">
      <c r="I1110" s="48"/>
      <c r="L1110" s="48"/>
      <c r="O1110" s="48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8"/>
      <c r="AK1110" s="49"/>
    </row>
    <row r="1111" spans="9:37">
      <c r="I1111" s="48"/>
      <c r="L1111" s="48"/>
      <c r="O1111" s="48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8"/>
      <c r="AK1111" s="49"/>
    </row>
    <row r="1112" spans="9:37">
      <c r="I1112" s="48"/>
      <c r="L1112" s="48"/>
      <c r="O1112" s="48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8"/>
      <c r="AK1112" s="49"/>
    </row>
    <row r="1113" spans="9:37">
      <c r="I1113" s="48"/>
      <c r="L1113" s="48"/>
      <c r="O1113" s="48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8"/>
      <c r="AK1113" s="49"/>
    </row>
    <row r="1114" spans="9:37">
      <c r="I1114" s="48"/>
      <c r="L1114" s="48"/>
      <c r="O1114" s="48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8"/>
      <c r="AK1114" s="49"/>
    </row>
    <row r="1115" spans="9:37">
      <c r="I1115" s="48"/>
      <c r="L1115" s="48"/>
      <c r="O1115" s="48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8"/>
      <c r="AK1115" s="49"/>
    </row>
    <row r="1116" spans="9:37">
      <c r="I1116" s="48"/>
      <c r="L1116" s="48"/>
      <c r="O1116" s="48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8"/>
      <c r="AK1116" s="49"/>
    </row>
    <row r="1117" spans="9:37">
      <c r="I1117" s="48"/>
      <c r="L1117" s="48"/>
      <c r="O1117" s="48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8"/>
      <c r="AK1117" s="49"/>
    </row>
    <row r="1118" spans="9:37">
      <c r="I1118" s="48"/>
      <c r="L1118" s="48"/>
      <c r="O1118" s="48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8"/>
      <c r="AK1118" s="49"/>
    </row>
    <row r="1119" spans="9:37">
      <c r="I1119" s="48"/>
      <c r="L1119" s="48"/>
      <c r="O1119" s="48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8"/>
      <c r="AK1119" s="49"/>
    </row>
    <row r="1120" spans="9:37">
      <c r="I1120" s="48"/>
      <c r="L1120" s="48"/>
      <c r="O1120" s="48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8"/>
      <c r="AK1120" s="49"/>
    </row>
    <row r="1121" spans="9:37">
      <c r="I1121" s="48"/>
      <c r="L1121" s="48"/>
      <c r="O1121" s="48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8"/>
      <c r="AK1121" s="49"/>
    </row>
    <row r="1122" spans="9:37">
      <c r="I1122" s="48"/>
      <c r="L1122" s="48"/>
      <c r="O1122" s="48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8"/>
      <c r="AK1122" s="49"/>
    </row>
    <row r="1123" spans="9:37">
      <c r="I1123" s="48"/>
      <c r="L1123" s="48"/>
      <c r="O1123" s="48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8"/>
      <c r="AK1123" s="49"/>
    </row>
    <row r="1124" spans="9:37">
      <c r="I1124" s="48"/>
      <c r="L1124" s="48"/>
      <c r="O1124" s="48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8"/>
      <c r="AK1124" s="49"/>
    </row>
    <row r="1125" spans="9:37">
      <c r="I1125" s="48"/>
      <c r="L1125" s="48"/>
      <c r="O1125" s="48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8"/>
      <c r="AK1125" s="49"/>
    </row>
    <row r="1126" spans="9:37">
      <c r="I1126" s="48"/>
      <c r="L1126" s="48"/>
      <c r="O1126" s="48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8"/>
      <c r="AK1126" s="49"/>
    </row>
    <row r="1127" spans="9:37">
      <c r="I1127" s="48"/>
      <c r="L1127" s="48"/>
      <c r="O1127" s="48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8"/>
      <c r="AK1127" s="49"/>
    </row>
    <row r="1128" spans="9:37">
      <c r="I1128" s="48"/>
      <c r="L1128" s="48"/>
      <c r="O1128" s="48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8"/>
      <c r="AK1128" s="49"/>
    </row>
    <row r="1129" spans="9:37">
      <c r="I1129" s="48"/>
      <c r="L1129" s="48"/>
      <c r="O1129" s="48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8"/>
      <c r="AK1129" s="49"/>
    </row>
    <row r="1130" spans="9:37">
      <c r="I1130" s="48"/>
      <c r="L1130" s="48"/>
      <c r="O1130" s="48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8"/>
      <c r="AK1130" s="49"/>
    </row>
    <row r="1131" spans="9:37">
      <c r="I1131" s="48"/>
      <c r="L1131" s="48"/>
      <c r="O1131" s="48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8"/>
      <c r="AK1131" s="49"/>
    </row>
    <row r="1132" spans="9:37">
      <c r="I1132" s="48"/>
      <c r="L1132" s="48"/>
      <c r="O1132" s="48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8"/>
      <c r="AK1132" s="49"/>
    </row>
    <row r="1133" spans="9:37">
      <c r="I1133" s="48"/>
      <c r="L1133" s="48"/>
      <c r="O1133" s="48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8"/>
      <c r="AK1133" s="49"/>
    </row>
    <row r="1134" spans="9:37">
      <c r="I1134" s="48"/>
      <c r="L1134" s="48"/>
      <c r="O1134" s="48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8"/>
      <c r="AK1134" s="49"/>
    </row>
    <row r="1135" spans="9:37">
      <c r="I1135" s="48"/>
      <c r="L1135" s="48"/>
      <c r="O1135" s="48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8"/>
      <c r="AK1135" s="49"/>
    </row>
    <row r="1136" spans="9:37">
      <c r="I1136" s="48"/>
      <c r="L1136" s="48"/>
      <c r="O1136" s="48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8"/>
      <c r="AK1136" s="49"/>
    </row>
    <row r="1137" spans="9:37">
      <c r="I1137" s="48"/>
      <c r="L1137" s="48"/>
      <c r="O1137" s="48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8"/>
      <c r="AK1137" s="49"/>
    </row>
    <row r="1138" spans="9:37">
      <c r="I1138" s="48"/>
      <c r="L1138" s="48"/>
      <c r="O1138" s="48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8"/>
      <c r="AK1138" s="49"/>
    </row>
    <row r="1139" spans="9:37">
      <c r="I1139" s="48"/>
      <c r="L1139" s="48"/>
      <c r="O1139" s="48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8"/>
      <c r="AK1139" s="49"/>
    </row>
    <row r="1140" spans="9:37">
      <c r="I1140" s="48"/>
      <c r="L1140" s="48"/>
      <c r="O1140" s="48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8"/>
      <c r="AK1140" s="49"/>
    </row>
    <row r="1141" spans="9:37">
      <c r="I1141" s="48"/>
      <c r="L1141" s="48"/>
      <c r="O1141" s="48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8"/>
      <c r="AK1141" s="49"/>
    </row>
    <row r="1142" spans="9:37">
      <c r="I1142" s="48"/>
      <c r="L1142" s="48"/>
      <c r="O1142" s="48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8"/>
      <c r="AK1142" s="49"/>
    </row>
    <row r="1143" spans="9:37">
      <c r="I1143" s="48"/>
      <c r="L1143" s="48"/>
      <c r="O1143" s="48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8"/>
      <c r="AK1143" s="49"/>
    </row>
    <row r="1144" spans="9:37">
      <c r="I1144" s="48"/>
      <c r="L1144" s="48"/>
      <c r="O1144" s="48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8"/>
      <c r="AK1144" s="49"/>
    </row>
    <row r="1145" spans="9:37">
      <c r="I1145" s="48"/>
      <c r="L1145" s="48"/>
      <c r="O1145" s="48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8"/>
      <c r="AK1145" s="49"/>
    </row>
    <row r="1146" spans="9:37">
      <c r="I1146" s="48"/>
      <c r="L1146" s="48"/>
      <c r="O1146" s="48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8"/>
      <c r="AK1146" s="49"/>
    </row>
    <row r="1147" spans="9:37">
      <c r="I1147" s="48"/>
      <c r="L1147" s="48"/>
      <c r="O1147" s="48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8"/>
      <c r="AK1147" s="49"/>
    </row>
    <row r="1148" spans="9:37">
      <c r="I1148" s="48"/>
      <c r="L1148" s="48"/>
      <c r="O1148" s="48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8"/>
      <c r="AK1148" s="49"/>
    </row>
    <row r="1149" spans="9:37">
      <c r="I1149" s="48"/>
      <c r="L1149" s="48"/>
      <c r="O1149" s="48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8"/>
      <c r="AK1149" s="49"/>
    </row>
    <row r="1150" spans="9:37">
      <c r="I1150" s="48"/>
      <c r="L1150" s="48"/>
      <c r="O1150" s="48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8"/>
      <c r="AK1150" s="49"/>
    </row>
    <row r="1151" spans="9:37">
      <c r="I1151" s="48"/>
      <c r="L1151" s="48"/>
      <c r="O1151" s="48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8"/>
      <c r="AK1151" s="49"/>
    </row>
    <row r="1152" spans="9:37">
      <c r="I1152" s="48"/>
      <c r="L1152" s="48"/>
      <c r="O1152" s="48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8"/>
      <c r="AK1152" s="49"/>
    </row>
    <row r="1153" spans="9:37">
      <c r="I1153" s="48"/>
      <c r="L1153" s="48"/>
      <c r="O1153" s="48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8"/>
      <c r="AK1153" s="49"/>
    </row>
    <row r="1154" spans="9:37">
      <c r="I1154" s="48"/>
      <c r="L1154" s="48"/>
      <c r="O1154" s="48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8"/>
      <c r="AK1154" s="49"/>
    </row>
    <row r="1155" spans="9:37">
      <c r="I1155" s="48"/>
      <c r="L1155" s="48"/>
      <c r="O1155" s="48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8"/>
      <c r="AK1155" s="49"/>
    </row>
    <row r="1156" spans="9:37">
      <c r="I1156" s="48"/>
      <c r="L1156" s="48"/>
      <c r="O1156" s="48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8"/>
      <c r="AK1156" s="49"/>
    </row>
    <row r="1157" spans="9:37">
      <c r="I1157" s="48"/>
      <c r="L1157" s="48"/>
      <c r="O1157" s="48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8"/>
      <c r="AK1157" s="49"/>
    </row>
    <row r="1158" spans="9:37">
      <c r="I1158" s="48"/>
      <c r="L1158" s="48"/>
      <c r="O1158" s="48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8"/>
      <c r="AK1158" s="49"/>
    </row>
    <row r="1159" spans="9:37">
      <c r="I1159" s="48"/>
      <c r="L1159" s="48"/>
      <c r="O1159" s="48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8"/>
      <c r="AK1159" s="49"/>
    </row>
    <row r="1160" spans="9:37">
      <c r="I1160" s="48"/>
      <c r="L1160" s="48"/>
      <c r="O1160" s="48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8"/>
      <c r="AK1160" s="49"/>
    </row>
    <row r="1161" spans="9:37">
      <c r="I1161" s="48"/>
      <c r="L1161" s="48"/>
      <c r="O1161" s="48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8"/>
      <c r="AK1161" s="49"/>
    </row>
    <row r="1162" spans="9:37">
      <c r="I1162" s="48"/>
      <c r="L1162" s="48"/>
      <c r="O1162" s="48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8"/>
      <c r="AK1162" s="49"/>
    </row>
    <row r="1163" spans="9:37">
      <c r="I1163" s="48"/>
      <c r="L1163" s="48"/>
      <c r="O1163" s="48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8"/>
      <c r="AK1163" s="49"/>
    </row>
    <row r="1164" spans="9:37">
      <c r="I1164" s="48"/>
      <c r="L1164" s="48"/>
      <c r="O1164" s="48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8"/>
      <c r="AK1164" s="49"/>
    </row>
    <row r="1165" spans="9:37">
      <c r="I1165" s="48"/>
      <c r="L1165" s="48"/>
      <c r="O1165" s="48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8"/>
      <c r="AK1165" s="49"/>
    </row>
    <row r="1166" spans="9:37">
      <c r="I1166" s="48"/>
      <c r="L1166" s="48"/>
      <c r="O1166" s="48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8"/>
      <c r="AK1166" s="49"/>
    </row>
    <row r="1167" spans="9:37">
      <c r="I1167" s="48"/>
      <c r="L1167" s="48"/>
      <c r="O1167" s="48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8"/>
      <c r="AK1167" s="49"/>
    </row>
    <row r="1168" spans="9:37">
      <c r="I1168" s="48"/>
      <c r="L1168" s="48"/>
      <c r="O1168" s="48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8"/>
      <c r="AK1168" s="49"/>
    </row>
    <row r="1169" spans="9:37">
      <c r="I1169" s="48"/>
      <c r="L1169" s="48"/>
      <c r="O1169" s="48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8"/>
      <c r="AK1169" s="49"/>
    </row>
    <row r="1170" spans="9:37">
      <c r="I1170" s="48"/>
      <c r="L1170" s="48"/>
      <c r="O1170" s="48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8"/>
      <c r="AK1170" s="49"/>
    </row>
    <row r="1171" spans="9:37">
      <c r="I1171" s="48"/>
      <c r="L1171" s="48"/>
      <c r="O1171" s="48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8"/>
      <c r="AK1171" s="49"/>
    </row>
    <row r="1172" spans="9:37">
      <c r="I1172" s="48"/>
      <c r="L1172" s="48"/>
      <c r="O1172" s="48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8"/>
      <c r="AK1172" s="49"/>
    </row>
    <row r="1173" spans="9:37">
      <c r="I1173" s="48"/>
      <c r="L1173" s="48"/>
      <c r="O1173" s="48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8"/>
      <c r="AK1173" s="49"/>
    </row>
    <row r="1174" spans="9:37">
      <c r="I1174" s="48"/>
      <c r="L1174" s="48"/>
      <c r="O1174" s="48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8"/>
      <c r="AK1174" s="49"/>
    </row>
    <row r="1175" spans="9:37">
      <c r="I1175" s="48"/>
      <c r="L1175" s="48"/>
      <c r="O1175" s="48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8"/>
      <c r="AK1175" s="49"/>
    </row>
    <row r="1176" spans="9:37">
      <c r="I1176" s="48"/>
      <c r="L1176" s="48"/>
      <c r="O1176" s="48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8"/>
      <c r="AK1176" s="49"/>
    </row>
    <row r="1177" spans="9:37">
      <c r="I1177" s="48"/>
      <c r="L1177" s="48"/>
      <c r="O1177" s="48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8"/>
      <c r="AK1177" s="49"/>
    </row>
    <row r="1178" spans="9:37">
      <c r="I1178" s="48"/>
      <c r="L1178" s="48"/>
      <c r="O1178" s="48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8"/>
      <c r="AK1178" s="49"/>
    </row>
    <row r="1179" spans="9:37">
      <c r="I1179" s="48"/>
      <c r="L1179" s="48"/>
      <c r="O1179" s="48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8"/>
      <c r="AK1179" s="49"/>
    </row>
    <row r="1180" spans="9:37">
      <c r="I1180" s="48"/>
      <c r="L1180" s="48"/>
      <c r="O1180" s="48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8"/>
      <c r="AK1180" s="49"/>
    </row>
    <row r="1181" spans="9:37">
      <c r="I1181" s="48"/>
      <c r="L1181" s="48"/>
      <c r="O1181" s="48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8"/>
      <c r="AK1181" s="49"/>
    </row>
    <row r="1182" spans="9:37">
      <c r="I1182" s="48"/>
      <c r="L1182" s="48"/>
      <c r="O1182" s="48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8"/>
      <c r="AK1182" s="49"/>
    </row>
    <row r="1183" spans="9:37">
      <c r="I1183" s="48"/>
      <c r="L1183" s="48"/>
      <c r="O1183" s="48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8"/>
      <c r="AK1183" s="49"/>
    </row>
    <row r="1184" spans="9:37">
      <c r="I1184" s="48"/>
      <c r="L1184" s="48"/>
      <c r="O1184" s="48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8"/>
      <c r="AK1184" s="49"/>
    </row>
    <row r="1185" spans="9:37">
      <c r="I1185" s="48"/>
      <c r="L1185" s="48"/>
      <c r="O1185" s="48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8"/>
      <c r="AK1185" s="49"/>
    </row>
    <row r="1186" spans="9:37">
      <c r="I1186" s="48"/>
      <c r="L1186" s="48"/>
      <c r="O1186" s="48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8"/>
      <c r="AK1186" s="49"/>
    </row>
    <row r="1187" spans="9:37">
      <c r="I1187" s="48"/>
      <c r="L1187" s="48"/>
      <c r="O1187" s="48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8"/>
      <c r="AK1187" s="49"/>
    </row>
    <row r="1188" spans="9:37">
      <c r="I1188" s="48"/>
      <c r="L1188" s="48"/>
      <c r="O1188" s="48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8"/>
      <c r="AK1188" s="49"/>
    </row>
    <row r="1189" spans="9:37">
      <c r="I1189" s="48"/>
      <c r="L1189" s="48"/>
      <c r="O1189" s="48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8"/>
      <c r="AK1189" s="49"/>
    </row>
    <row r="1190" spans="9:37">
      <c r="I1190" s="48"/>
      <c r="L1190" s="48"/>
      <c r="O1190" s="48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8"/>
      <c r="AK1190" s="49"/>
    </row>
    <row r="1191" spans="9:37">
      <c r="I1191" s="48"/>
      <c r="L1191" s="48"/>
      <c r="O1191" s="48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8"/>
      <c r="AK1191" s="49"/>
    </row>
    <row r="1192" spans="9:37">
      <c r="I1192" s="48"/>
      <c r="L1192" s="48"/>
      <c r="O1192" s="48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8"/>
      <c r="AK1192" s="49"/>
    </row>
    <row r="1193" spans="9:37">
      <c r="I1193" s="48"/>
      <c r="L1193" s="48"/>
      <c r="O1193" s="48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8"/>
      <c r="AK1193" s="49"/>
    </row>
    <row r="1194" spans="9:37">
      <c r="I1194" s="48"/>
      <c r="L1194" s="48"/>
      <c r="O1194" s="48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8"/>
      <c r="AK1194" s="49"/>
    </row>
    <row r="1195" spans="9:37">
      <c r="I1195" s="48"/>
      <c r="L1195" s="48"/>
      <c r="O1195" s="48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8"/>
      <c r="AK1195" s="49"/>
    </row>
    <row r="1196" spans="9:37">
      <c r="I1196" s="48"/>
      <c r="L1196" s="48"/>
      <c r="O1196" s="48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8"/>
      <c r="AK1196" s="49"/>
    </row>
    <row r="1197" spans="9:37">
      <c r="I1197" s="48"/>
      <c r="L1197" s="48"/>
      <c r="O1197" s="48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8"/>
      <c r="AK1197" s="49"/>
    </row>
    <row r="1198" spans="9:37">
      <c r="I1198" s="48"/>
      <c r="L1198" s="48"/>
      <c r="O1198" s="48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8"/>
      <c r="AK1198" s="49"/>
    </row>
    <row r="1199" spans="9:37">
      <c r="I1199" s="48"/>
      <c r="L1199" s="48"/>
      <c r="O1199" s="48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8"/>
      <c r="AK1199" s="49"/>
    </row>
    <row r="1200" spans="9:37">
      <c r="I1200" s="48"/>
      <c r="L1200" s="48"/>
      <c r="O1200" s="48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8"/>
      <c r="AK1200" s="49"/>
    </row>
    <row r="1201" spans="9:37">
      <c r="I1201" s="48"/>
      <c r="L1201" s="48"/>
      <c r="O1201" s="48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8"/>
      <c r="AK1201" s="49"/>
    </row>
    <row r="1202" spans="9:37">
      <c r="I1202" s="48"/>
      <c r="L1202" s="48"/>
      <c r="O1202" s="48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8"/>
      <c r="AK1202" s="49"/>
    </row>
    <row r="1203" spans="9:37">
      <c r="I1203" s="48"/>
      <c r="L1203" s="48"/>
      <c r="O1203" s="48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8"/>
      <c r="AK1203" s="49"/>
    </row>
    <row r="1204" spans="9:37">
      <c r="I1204" s="48"/>
      <c r="L1204" s="48"/>
      <c r="O1204" s="48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8"/>
      <c r="AK1204" s="49"/>
    </row>
    <row r="1205" spans="9:37">
      <c r="I1205" s="48"/>
      <c r="L1205" s="48"/>
      <c r="O1205" s="48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8"/>
      <c r="AK1205" s="49"/>
    </row>
    <row r="1206" spans="9:37">
      <c r="I1206" s="48"/>
      <c r="L1206" s="48"/>
      <c r="O1206" s="48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8"/>
      <c r="AK1206" s="49"/>
    </row>
    <row r="1207" spans="9:37">
      <c r="I1207" s="48"/>
      <c r="L1207" s="48"/>
      <c r="O1207" s="48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8"/>
      <c r="AK1207" s="49"/>
    </row>
    <row r="1208" spans="9:37">
      <c r="I1208" s="48"/>
      <c r="L1208" s="48"/>
      <c r="O1208" s="48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8"/>
      <c r="AK1208" s="49"/>
    </row>
    <row r="1209" spans="9:37">
      <c r="I1209" s="48"/>
      <c r="L1209" s="48"/>
      <c r="O1209" s="48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8"/>
      <c r="AK1209" s="49"/>
    </row>
    <row r="1210" spans="9:37">
      <c r="I1210" s="48"/>
      <c r="L1210" s="48"/>
      <c r="O1210" s="48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8"/>
      <c r="AK1210" s="49"/>
    </row>
    <row r="1211" spans="9:37">
      <c r="I1211" s="48"/>
      <c r="L1211" s="48"/>
      <c r="O1211" s="48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8"/>
      <c r="AK1211" s="49"/>
    </row>
    <row r="1212" spans="9:37">
      <c r="I1212" s="48"/>
      <c r="L1212" s="48"/>
      <c r="O1212" s="48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8"/>
      <c r="AK1212" s="49"/>
    </row>
    <row r="1213" spans="9:37">
      <c r="I1213" s="48"/>
      <c r="L1213" s="48"/>
      <c r="O1213" s="48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8"/>
      <c r="AK1213" s="49"/>
    </row>
    <row r="1214" spans="9:37">
      <c r="I1214" s="48"/>
      <c r="L1214" s="48"/>
      <c r="O1214" s="48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8"/>
      <c r="AK1214" s="49"/>
    </row>
    <row r="1215" spans="9:37">
      <c r="I1215" s="48"/>
      <c r="L1215" s="48"/>
      <c r="O1215" s="48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8"/>
      <c r="AK1215" s="49"/>
    </row>
    <row r="1216" spans="9:37">
      <c r="I1216" s="48"/>
      <c r="L1216" s="48"/>
      <c r="O1216" s="48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8"/>
      <c r="AK1216" s="49"/>
    </row>
    <row r="1217" spans="9:37">
      <c r="I1217" s="48"/>
      <c r="L1217" s="48"/>
      <c r="O1217" s="48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8"/>
      <c r="AK1217" s="49"/>
    </row>
    <row r="1218" spans="9:37">
      <c r="I1218" s="48"/>
      <c r="L1218" s="48"/>
      <c r="O1218" s="48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8"/>
      <c r="AK1218" s="49"/>
    </row>
    <row r="1219" spans="9:37">
      <c r="I1219" s="48"/>
      <c r="L1219" s="48"/>
      <c r="O1219" s="48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8"/>
      <c r="AK1219" s="49"/>
    </row>
    <row r="1220" spans="9:37">
      <c r="I1220" s="48"/>
      <c r="L1220" s="48"/>
      <c r="O1220" s="48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8"/>
      <c r="AK1220" s="49"/>
    </row>
    <row r="1221" spans="9:37">
      <c r="I1221" s="48"/>
      <c r="L1221" s="48"/>
      <c r="O1221" s="48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8"/>
      <c r="AK1221" s="49"/>
    </row>
    <row r="1222" spans="9:37">
      <c r="I1222" s="48"/>
      <c r="L1222" s="48"/>
      <c r="O1222" s="48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8"/>
      <c r="AK1222" s="49"/>
    </row>
    <row r="1223" spans="9:37">
      <c r="I1223" s="48"/>
      <c r="L1223" s="48"/>
      <c r="O1223" s="48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8"/>
      <c r="AK1223" s="49"/>
    </row>
    <row r="1224" spans="9:37">
      <c r="I1224" s="48"/>
      <c r="L1224" s="48"/>
      <c r="O1224" s="48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8"/>
      <c r="AK1224" s="49"/>
    </row>
    <row r="1225" spans="9:37">
      <c r="I1225" s="48"/>
      <c r="L1225" s="48"/>
      <c r="O1225" s="48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8"/>
      <c r="AK1225" s="49"/>
    </row>
    <row r="1226" spans="9:37">
      <c r="I1226" s="48"/>
      <c r="L1226" s="48"/>
      <c r="O1226" s="48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8"/>
      <c r="AK1226" s="49"/>
    </row>
    <row r="1227" spans="9:37">
      <c r="I1227" s="48"/>
      <c r="L1227" s="48"/>
      <c r="O1227" s="48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8"/>
      <c r="AK1227" s="49"/>
    </row>
    <row r="1228" spans="9:37">
      <c r="I1228" s="48"/>
      <c r="L1228" s="48"/>
      <c r="O1228" s="48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8"/>
      <c r="AK1228" s="49"/>
    </row>
    <row r="1229" spans="9:37">
      <c r="I1229" s="48"/>
      <c r="L1229" s="48"/>
      <c r="O1229" s="48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8"/>
      <c r="AK1229" s="49"/>
    </row>
    <row r="1230" spans="9:37">
      <c r="I1230" s="48"/>
      <c r="L1230" s="48"/>
      <c r="O1230" s="48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8"/>
      <c r="AK1230" s="49"/>
    </row>
    <row r="1231" spans="9:37">
      <c r="I1231" s="48"/>
      <c r="L1231" s="48"/>
      <c r="O1231" s="48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8"/>
      <c r="AK1231" s="49"/>
    </row>
    <row r="1232" spans="9:37">
      <c r="I1232" s="48"/>
      <c r="L1232" s="48"/>
      <c r="O1232" s="48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8"/>
      <c r="AK1232" s="49"/>
    </row>
    <row r="1233" spans="9:37">
      <c r="I1233" s="48"/>
      <c r="L1233" s="48"/>
      <c r="O1233" s="48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8"/>
      <c r="AK1233" s="49"/>
    </row>
    <row r="1234" spans="9:37">
      <c r="I1234" s="48"/>
      <c r="L1234" s="48"/>
      <c r="O1234" s="48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8"/>
      <c r="AK1234" s="49"/>
    </row>
    <row r="1235" spans="9:37">
      <c r="I1235" s="48"/>
      <c r="L1235" s="48"/>
      <c r="O1235" s="48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8"/>
      <c r="AK1235" s="49"/>
    </row>
    <row r="1236" spans="9:37">
      <c r="I1236" s="48"/>
      <c r="L1236" s="48"/>
      <c r="O1236" s="48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8"/>
      <c r="AK1236" s="49"/>
    </row>
    <row r="1237" spans="9:37">
      <c r="I1237" s="48"/>
      <c r="L1237" s="48"/>
      <c r="O1237" s="48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8"/>
      <c r="AK1237" s="49"/>
    </row>
    <row r="1238" spans="9:37">
      <c r="I1238" s="48"/>
      <c r="L1238" s="48"/>
      <c r="O1238" s="48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8"/>
      <c r="AK1238" s="49"/>
    </row>
    <row r="1239" spans="9:37">
      <c r="I1239" s="48"/>
      <c r="L1239" s="48"/>
      <c r="O1239" s="48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8"/>
      <c r="AK1239" s="49"/>
    </row>
    <row r="1240" spans="9:37">
      <c r="I1240" s="48"/>
      <c r="L1240" s="48"/>
      <c r="O1240" s="48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8"/>
      <c r="AK1240" s="49"/>
    </row>
    <row r="1241" spans="9:37">
      <c r="I1241" s="48"/>
      <c r="L1241" s="48"/>
      <c r="O1241" s="48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8"/>
      <c r="AK1241" s="49"/>
    </row>
    <row r="1242" spans="9:37">
      <c r="I1242" s="48"/>
      <c r="L1242" s="48"/>
      <c r="O1242" s="48"/>
      <c r="Y1242" s="49"/>
      <c r="Z1242" s="49"/>
      <c r="AA1242" s="49"/>
      <c r="AB1242" s="49"/>
      <c r="AC1242" s="49"/>
      <c r="AD1242" s="49"/>
      <c r="AE1242" s="49"/>
      <c r="AF1242" s="49"/>
      <c r="AG1242" s="49"/>
      <c r="AH1242" s="49"/>
      <c r="AI1242" s="49"/>
      <c r="AJ1242" s="48"/>
      <c r="AK1242" s="49"/>
    </row>
    <row r="1243" spans="9:37">
      <c r="I1243" s="48"/>
      <c r="L1243" s="48"/>
      <c r="O1243" s="48"/>
      <c r="Y1243" s="49"/>
      <c r="Z1243" s="49"/>
      <c r="AA1243" s="49"/>
      <c r="AB1243" s="49"/>
      <c r="AC1243" s="49"/>
      <c r="AD1243" s="49"/>
      <c r="AE1243" s="49"/>
      <c r="AF1243" s="49"/>
      <c r="AG1243" s="49"/>
      <c r="AH1243" s="49"/>
      <c r="AI1243" s="49"/>
      <c r="AJ1243" s="48"/>
      <c r="AK1243" s="49"/>
    </row>
    <row r="1244" spans="9:37">
      <c r="I1244" s="48"/>
      <c r="L1244" s="48"/>
      <c r="O1244" s="48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48"/>
      <c r="AK1244" s="49"/>
    </row>
    <row r="1245" spans="9:37">
      <c r="I1245" s="48"/>
      <c r="L1245" s="48"/>
      <c r="O1245" s="48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8"/>
      <c r="AK1245" s="49"/>
    </row>
    <row r="1246" spans="9:37">
      <c r="I1246" s="48"/>
      <c r="L1246" s="48"/>
      <c r="O1246" s="48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8"/>
      <c r="AK1246" s="49"/>
    </row>
    <row r="1247" spans="9:37">
      <c r="I1247" s="48"/>
      <c r="L1247" s="48"/>
      <c r="O1247" s="48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8"/>
      <c r="AK1247" s="49"/>
    </row>
    <row r="1248" spans="9:37">
      <c r="I1248" s="48"/>
      <c r="L1248" s="48"/>
      <c r="O1248" s="48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8"/>
      <c r="AK1248" s="49"/>
    </row>
    <row r="1249" spans="9:37">
      <c r="I1249" s="48"/>
      <c r="L1249" s="48"/>
      <c r="O1249" s="48"/>
      <c r="Y1249" s="49"/>
      <c r="Z1249" s="49"/>
      <c r="AA1249" s="49"/>
      <c r="AB1249" s="49"/>
      <c r="AC1249" s="49"/>
      <c r="AD1249" s="49"/>
      <c r="AE1249" s="49"/>
      <c r="AF1249" s="49"/>
      <c r="AG1249" s="49"/>
      <c r="AH1249" s="49"/>
      <c r="AI1249" s="49"/>
      <c r="AJ1249" s="48"/>
      <c r="AK1249" s="49"/>
    </row>
    <row r="1250" spans="9:37">
      <c r="I1250" s="48"/>
      <c r="L1250" s="48"/>
      <c r="O1250" s="48"/>
      <c r="Y1250" s="49"/>
      <c r="Z1250" s="49"/>
      <c r="AA1250" s="49"/>
      <c r="AB1250" s="49"/>
      <c r="AC1250" s="49"/>
      <c r="AD1250" s="49"/>
      <c r="AE1250" s="49"/>
      <c r="AF1250" s="49"/>
      <c r="AG1250" s="49"/>
      <c r="AH1250" s="49"/>
      <c r="AI1250" s="49"/>
      <c r="AJ1250" s="48"/>
      <c r="AK1250" s="49"/>
    </row>
    <row r="1251" spans="9:37">
      <c r="I1251" s="48"/>
      <c r="L1251" s="48"/>
      <c r="O1251" s="48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48"/>
      <c r="AK1251" s="49"/>
    </row>
    <row r="1252" spans="9:37">
      <c r="I1252" s="48"/>
      <c r="L1252" s="48"/>
      <c r="O1252" s="48"/>
      <c r="Y1252" s="49"/>
      <c r="Z1252" s="49"/>
      <c r="AA1252" s="49"/>
      <c r="AB1252" s="49"/>
      <c r="AC1252" s="49"/>
      <c r="AD1252" s="49"/>
      <c r="AE1252" s="49"/>
      <c r="AF1252" s="49"/>
      <c r="AG1252" s="49"/>
      <c r="AH1252" s="49"/>
      <c r="AI1252" s="49"/>
      <c r="AJ1252" s="48"/>
      <c r="AK1252" s="49"/>
    </row>
    <row r="1253" spans="9:37">
      <c r="I1253" s="48"/>
      <c r="L1253" s="48"/>
      <c r="O1253" s="48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8"/>
      <c r="AK1253" s="49"/>
    </row>
    <row r="1254" spans="9:37">
      <c r="I1254" s="48"/>
      <c r="L1254" s="48"/>
      <c r="O1254" s="48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8"/>
      <c r="AK1254" s="49"/>
    </row>
    <row r="1255" spans="9:37">
      <c r="I1255" s="48"/>
      <c r="L1255" s="48"/>
      <c r="O1255" s="48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8"/>
      <c r="AK1255" s="49"/>
    </row>
    <row r="1256" spans="9:37">
      <c r="I1256" s="48"/>
      <c r="L1256" s="48"/>
      <c r="O1256" s="48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8"/>
      <c r="AK1256" s="49"/>
    </row>
    <row r="1257" spans="9:37">
      <c r="I1257" s="48"/>
      <c r="L1257" s="48"/>
      <c r="O1257" s="48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48"/>
      <c r="AK1257" s="49"/>
    </row>
    <row r="1258" spans="9:37">
      <c r="I1258" s="48"/>
      <c r="L1258" s="48"/>
      <c r="O1258" s="48"/>
      <c r="Y1258" s="49"/>
      <c r="Z1258" s="49"/>
      <c r="AA1258" s="49"/>
      <c r="AB1258" s="49"/>
      <c r="AC1258" s="49"/>
      <c r="AD1258" s="49"/>
      <c r="AE1258" s="49"/>
      <c r="AF1258" s="49"/>
      <c r="AG1258" s="49"/>
      <c r="AH1258" s="49"/>
      <c r="AI1258" s="49"/>
      <c r="AJ1258" s="48"/>
      <c r="AK1258" s="49"/>
    </row>
    <row r="1259" spans="9:37">
      <c r="I1259" s="48"/>
      <c r="L1259" s="48"/>
      <c r="O1259" s="48"/>
      <c r="Y1259" s="49"/>
      <c r="Z1259" s="49"/>
      <c r="AA1259" s="49"/>
      <c r="AB1259" s="49"/>
      <c r="AC1259" s="49"/>
      <c r="AD1259" s="49"/>
      <c r="AE1259" s="49"/>
      <c r="AF1259" s="49"/>
      <c r="AG1259" s="49"/>
      <c r="AH1259" s="49"/>
      <c r="AI1259" s="49"/>
      <c r="AJ1259" s="48"/>
      <c r="AK1259" s="49"/>
    </row>
    <row r="1260" spans="9:37">
      <c r="I1260" s="48"/>
      <c r="L1260" s="48"/>
      <c r="O1260" s="48"/>
      <c r="Y1260" s="49"/>
      <c r="Z1260" s="49"/>
      <c r="AA1260" s="49"/>
      <c r="AB1260" s="49"/>
      <c r="AC1260" s="49"/>
      <c r="AD1260" s="49"/>
      <c r="AE1260" s="49"/>
      <c r="AF1260" s="49"/>
      <c r="AG1260" s="49"/>
      <c r="AH1260" s="49"/>
      <c r="AI1260" s="49"/>
      <c r="AJ1260" s="48"/>
      <c r="AK1260" s="49"/>
    </row>
    <row r="1261" spans="9:37">
      <c r="I1261" s="48"/>
      <c r="L1261" s="48"/>
      <c r="O1261" s="48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8"/>
      <c r="AK1261" s="49"/>
    </row>
    <row r="1262" spans="9:37">
      <c r="I1262" s="48"/>
      <c r="L1262" s="48"/>
      <c r="O1262" s="48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8"/>
      <c r="AK1262" s="49"/>
    </row>
    <row r="1263" spans="9:37">
      <c r="I1263" s="48"/>
      <c r="L1263" s="48"/>
      <c r="O1263" s="48"/>
      <c r="Y1263" s="49"/>
      <c r="Z1263" s="49"/>
      <c r="AA1263" s="49"/>
      <c r="AB1263" s="49"/>
      <c r="AC1263" s="49"/>
      <c r="AD1263" s="49"/>
      <c r="AE1263" s="49"/>
      <c r="AF1263" s="49"/>
      <c r="AG1263" s="49"/>
      <c r="AH1263" s="49"/>
      <c r="AI1263" s="49"/>
      <c r="AJ1263" s="48"/>
      <c r="AK1263" s="49"/>
    </row>
    <row r="1264" spans="9:37">
      <c r="I1264" s="48"/>
      <c r="L1264" s="48"/>
      <c r="O1264" s="48"/>
      <c r="Y1264" s="49"/>
      <c r="Z1264" s="49"/>
      <c r="AA1264" s="49"/>
      <c r="AB1264" s="49"/>
      <c r="AC1264" s="49"/>
      <c r="AD1264" s="49"/>
      <c r="AE1264" s="49"/>
      <c r="AF1264" s="49"/>
      <c r="AG1264" s="49"/>
      <c r="AH1264" s="49"/>
      <c r="AI1264" s="49"/>
      <c r="AJ1264" s="48"/>
      <c r="AK1264" s="49"/>
    </row>
    <row r="1265" spans="9:37">
      <c r="I1265" s="48"/>
      <c r="L1265" s="48"/>
      <c r="O1265" s="48"/>
      <c r="Y1265" s="49"/>
      <c r="Z1265" s="49"/>
      <c r="AA1265" s="49"/>
      <c r="AB1265" s="49"/>
      <c r="AC1265" s="49"/>
      <c r="AD1265" s="49"/>
      <c r="AE1265" s="49"/>
      <c r="AF1265" s="49"/>
      <c r="AG1265" s="49"/>
      <c r="AH1265" s="49"/>
      <c r="AI1265" s="49"/>
      <c r="AJ1265" s="48"/>
      <c r="AK1265" s="49"/>
    </row>
    <row r="1266" spans="9:37">
      <c r="I1266" s="48"/>
      <c r="L1266" s="48"/>
      <c r="O1266" s="48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8"/>
      <c r="AK1266" s="49"/>
    </row>
    <row r="1267" spans="9:37">
      <c r="I1267" s="48"/>
      <c r="L1267" s="48"/>
      <c r="O1267" s="48"/>
      <c r="Y1267" s="49"/>
      <c r="Z1267" s="49"/>
      <c r="AA1267" s="49"/>
      <c r="AB1267" s="49"/>
      <c r="AC1267" s="49"/>
      <c r="AD1267" s="49"/>
      <c r="AE1267" s="49"/>
      <c r="AF1267" s="49"/>
      <c r="AG1267" s="49"/>
      <c r="AH1267" s="49"/>
      <c r="AI1267" s="49"/>
      <c r="AJ1267" s="48"/>
      <c r="AK1267" s="49"/>
    </row>
    <row r="1268" spans="9:37">
      <c r="I1268" s="48"/>
      <c r="L1268" s="48"/>
      <c r="O1268" s="48"/>
      <c r="Y1268" s="49"/>
      <c r="Z1268" s="49"/>
      <c r="AA1268" s="49"/>
      <c r="AB1268" s="49"/>
      <c r="AC1268" s="49"/>
      <c r="AD1268" s="49"/>
      <c r="AE1268" s="49"/>
      <c r="AF1268" s="49"/>
      <c r="AG1268" s="49"/>
      <c r="AH1268" s="49"/>
      <c r="AI1268" s="49"/>
      <c r="AJ1268" s="48"/>
      <c r="AK1268" s="49"/>
    </row>
    <row r="1269" spans="9:37">
      <c r="I1269" s="48"/>
      <c r="L1269" s="48"/>
      <c r="O1269" s="48"/>
      <c r="Y1269" s="49"/>
      <c r="Z1269" s="49"/>
      <c r="AA1269" s="49"/>
      <c r="AB1269" s="49"/>
      <c r="AC1269" s="49"/>
      <c r="AD1269" s="49"/>
      <c r="AE1269" s="49"/>
      <c r="AF1269" s="49"/>
      <c r="AG1269" s="49"/>
      <c r="AH1269" s="49"/>
      <c r="AI1269" s="49"/>
      <c r="AJ1269" s="48"/>
      <c r="AK1269" s="49"/>
    </row>
    <row r="1270" spans="9:37">
      <c r="I1270" s="48"/>
      <c r="L1270" s="48"/>
      <c r="O1270" s="48"/>
      <c r="Y1270" s="49"/>
      <c r="Z1270" s="49"/>
      <c r="AA1270" s="49"/>
      <c r="AB1270" s="49"/>
      <c r="AC1270" s="49"/>
      <c r="AD1270" s="49"/>
      <c r="AE1270" s="49"/>
      <c r="AF1270" s="49"/>
      <c r="AG1270" s="49"/>
      <c r="AH1270" s="49"/>
      <c r="AI1270" s="49"/>
      <c r="AJ1270" s="48"/>
      <c r="AK1270" s="49"/>
    </row>
    <row r="1271" spans="9:37">
      <c r="I1271" s="48"/>
      <c r="L1271" s="48"/>
      <c r="O1271" s="48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8"/>
      <c r="AK1271" s="49"/>
    </row>
    <row r="1272" spans="9:37">
      <c r="I1272" s="48"/>
      <c r="L1272" s="48"/>
      <c r="O1272" s="48"/>
      <c r="Y1272" s="49"/>
      <c r="Z1272" s="49"/>
      <c r="AA1272" s="49"/>
      <c r="AB1272" s="49"/>
      <c r="AC1272" s="49"/>
      <c r="AD1272" s="49"/>
      <c r="AE1272" s="49"/>
      <c r="AF1272" s="49"/>
      <c r="AG1272" s="49"/>
      <c r="AH1272" s="49"/>
      <c r="AI1272" s="49"/>
      <c r="AJ1272" s="48"/>
      <c r="AK1272" s="49"/>
    </row>
    <row r="1273" spans="9:37">
      <c r="I1273" s="48"/>
      <c r="L1273" s="48"/>
      <c r="O1273" s="48"/>
      <c r="Y1273" s="49"/>
      <c r="Z1273" s="49"/>
      <c r="AA1273" s="49"/>
      <c r="AB1273" s="49"/>
      <c r="AC1273" s="49"/>
      <c r="AD1273" s="49"/>
      <c r="AE1273" s="49"/>
      <c r="AF1273" s="49"/>
      <c r="AG1273" s="49"/>
      <c r="AH1273" s="49"/>
      <c r="AI1273" s="49"/>
      <c r="AJ1273" s="48"/>
      <c r="AK1273" s="49"/>
    </row>
    <row r="1274" spans="9:37">
      <c r="I1274" s="48"/>
      <c r="L1274" s="48"/>
      <c r="O1274" s="48"/>
      <c r="Y1274" s="49"/>
      <c r="Z1274" s="49"/>
      <c r="AA1274" s="49"/>
      <c r="AB1274" s="49"/>
      <c r="AC1274" s="49"/>
      <c r="AD1274" s="49"/>
      <c r="AE1274" s="49"/>
      <c r="AF1274" s="49"/>
      <c r="AG1274" s="49"/>
      <c r="AH1274" s="49"/>
      <c r="AI1274" s="49"/>
      <c r="AJ1274" s="48"/>
      <c r="AK1274" s="49"/>
    </row>
    <row r="1275" spans="9:37">
      <c r="I1275" s="48"/>
      <c r="L1275" s="48"/>
      <c r="O1275" s="48"/>
      <c r="Y1275" s="49"/>
      <c r="Z1275" s="49"/>
      <c r="AA1275" s="49"/>
      <c r="AB1275" s="49"/>
      <c r="AC1275" s="49"/>
      <c r="AD1275" s="49"/>
      <c r="AE1275" s="49"/>
      <c r="AF1275" s="49"/>
      <c r="AG1275" s="49"/>
      <c r="AH1275" s="49"/>
      <c r="AI1275" s="49"/>
      <c r="AJ1275" s="48"/>
      <c r="AK1275" s="49"/>
    </row>
    <row r="1276" spans="9:37">
      <c r="I1276" s="48"/>
      <c r="L1276" s="48"/>
      <c r="O1276" s="48"/>
      <c r="Y1276" s="49"/>
      <c r="Z1276" s="49"/>
      <c r="AA1276" s="49"/>
      <c r="AB1276" s="49"/>
      <c r="AC1276" s="49"/>
      <c r="AD1276" s="49"/>
      <c r="AE1276" s="49"/>
      <c r="AF1276" s="49"/>
      <c r="AG1276" s="49"/>
      <c r="AH1276" s="49"/>
      <c r="AI1276" s="49"/>
      <c r="AJ1276" s="48"/>
      <c r="AK1276" s="49"/>
    </row>
    <row r="1277" spans="9:37">
      <c r="I1277" s="48"/>
      <c r="L1277" s="48"/>
      <c r="O1277" s="48"/>
      <c r="Y1277" s="49"/>
      <c r="Z1277" s="49"/>
      <c r="AA1277" s="49"/>
      <c r="AB1277" s="49"/>
      <c r="AC1277" s="49"/>
      <c r="AD1277" s="49"/>
      <c r="AE1277" s="49"/>
      <c r="AF1277" s="49"/>
      <c r="AG1277" s="49"/>
      <c r="AH1277" s="49"/>
      <c r="AI1277" s="49"/>
      <c r="AJ1277" s="48"/>
      <c r="AK1277" s="49"/>
    </row>
    <row r="1278" spans="9:37">
      <c r="I1278" s="48"/>
      <c r="L1278" s="48"/>
      <c r="O1278" s="48"/>
      <c r="Y1278" s="49"/>
      <c r="Z1278" s="49"/>
      <c r="AA1278" s="49"/>
      <c r="AB1278" s="49"/>
      <c r="AC1278" s="49"/>
      <c r="AD1278" s="49"/>
      <c r="AE1278" s="49"/>
      <c r="AF1278" s="49"/>
      <c r="AG1278" s="49"/>
      <c r="AH1278" s="49"/>
      <c r="AI1278" s="49"/>
      <c r="AJ1278" s="48"/>
      <c r="AK1278" s="49"/>
    </row>
    <row r="1279" spans="9:37">
      <c r="I1279" s="48"/>
      <c r="L1279" s="48"/>
      <c r="O1279" s="48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8"/>
      <c r="AK1279" s="49"/>
    </row>
    <row r="1280" spans="9:37">
      <c r="I1280" s="48"/>
      <c r="L1280" s="48"/>
      <c r="O1280" s="48"/>
      <c r="Y1280" s="49"/>
      <c r="Z1280" s="49"/>
      <c r="AA1280" s="49"/>
      <c r="AB1280" s="49"/>
      <c r="AC1280" s="49"/>
      <c r="AD1280" s="49"/>
      <c r="AE1280" s="49"/>
      <c r="AF1280" s="49"/>
      <c r="AG1280" s="49"/>
      <c r="AH1280" s="49"/>
      <c r="AI1280" s="49"/>
      <c r="AJ1280" s="48"/>
      <c r="AK1280" s="49"/>
    </row>
    <row r="1281" spans="9:37">
      <c r="I1281" s="48"/>
      <c r="L1281" s="48"/>
      <c r="O1281" s="48"/>
      <c r="Y1281" s="49"/>
      <c r="Z1281" s="49"/>
      <c r="AA1281" s="49"/>
      <c r="AB1281" s="49"/>
      <c r="AC1281" s="49"/>
      <c r="AD1281" s="49"/>
      <c r="AE1281" s="49"/>
      <c r="AF1281" s="49"/>
      <c r="AG1281" s="49"/>
      <c r="AH1281" s="49"/>
      <c r="AI1281" s="49"/>
      <c r="AJ1281" s="48"/>
      <c r="AK1281" s="49"/>
    </row>
    <row r="1282" spans="9:37">
      <c r="I1282" s="48"/>
      <c r="L1282" s="48"/>
      <c r="O1282" s="48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8"/>
      <c r="AK1282" s="49"/>
    </row>
    <row r="1283" spans="9:37">
      <c r="I1283" s="48"/>
      <c r="L1283" s="48"/>
      <c r="O1283" s="48"/>
      <c r="Y1283" s="49"/>
      <c r="Z1283" s="49"/>
      <c r="AA1283" s="49"/>
      <c r="AB1283" s="49"/>
      <c r="AC1283" s="49"/>
      <c r="AD1283" s="49"/>
      <c r="AE1283" s="49"/>
      <c r="AF1283" s="49"/>
      <c r="AG1283" s="49"/>
      <c r="AH1283" s="49"/>
      <c r="AI1283" s="49"/>
      <c r="AJ1283" s="48"/>
      <c r="AK1283" s="49"/>
    </row>
    <row r="1284" spans="9:37">
      <c r="I1284" s="48"/>
      <c r="L1284" s="48"/>
      <c r="O1284" s="48"/>
      <c r="Y1284" s="49"/>
      <c r="Z1284" s="49"/>
      <c r="AA1284" s="49"/>
      <c r="AB1284" s="49"/>
      <c r="AC1284" s="49"/>
      <c r="AD1284" s="49"/>
      <c r="AE1284" s="49"/>
      <c r="AF1284" s="49"/>
      <c r="AG1284" s="49"/>
      <c r="AH1284" s="49"/>
      <c r="AI1284" s="49"/>
      <c r="AJ1284" s="48"/>
      <c r="AK1284" s="49"/>
    </row>
    <row r="1285" spans="9:37">
      <c r="I1285" s="48"/>
      <c r="L1285" s="48"/>
      <c r="O1285" s="48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8"/>
      <c r="AK1285" s="49"/>
    </row>
    <row r="1286" spans="9:37">
      <c r="I1286" s="48"/>
      <c r="L1286" s="48"/>
      <c r="O1286" s="48"/>
      <c r="Y1286" s="49"/>
      <c r="Z1286" s="49"/>
      <c r="AA1286" s="49"/>
      <c r="AB1286" s="49"/>
      <c r="AC1286" s="49"/>
      <c r="AD1286" s="49"/>
      <c r="AE1286" s="49"/>
      <c r="AF1286" s="49"/>
      <c r="AG1286" s="49"/>
      <c r="AH1286" s="49"/>
      <c r="AI1286" s="49"/>
      <c r="AJ1286" s="48"/>
      <c r="AK1286" s="49"/>
    </row>
    <row r="1287" spans="9:37">
      <c r="I1287" s="48"/>
      <c r="L1287" s="48"/>
      <c r="O1287" s="48"/>
      <c r="Y1287" s="49"/>
      <c r="Z1287" s="49"/>
      <c r="AA1287" s="49"/>
      <c r="AB1287" s="49"/>
      <c r="AC1287" s="49"/>
      <c r="AD1287" s="49"/>
      <c r="AE1287" s="49"/>
      <c r="AF1287" s="49"/>
      <c r="AG1287" s="49"/>
      <c r="AH1287" s="49"/>
      <c r="AI1287" s="49"/>
      <c r="AJ1287" s="48"/>
      <c r="AK1287" s="49"/>
    </row>
    <row r="1288" spans="9:37">
      <c r="I1288" s="48"/>
      <c r="L1288" s="48"/>
      <c r="O1288" s="48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48"/>
      <c r="AK1288" s="49"/>
    </row>
    <row r="1289" spans="9:37">
      <c r="I1289" s="48"/>
      <c r="L1289" s="48"/>
      <c r="O1289" s="48"/>
      <c r="Y1289" s="49"/>
      <c r="Z1289" s="49"/>
      <c r="AA1289" s="49"/>
      <c r="AB1289" s="49"/>
      <c r="AC1289" s="49"/>
      <c r="AD1289" s="49"/>
      <c r="AE1289" s="49"/>
      <c r="AF1289" s="49"/>
      <c r="AG1289" s="49"/>
      <c r="AH1289" s="49"/>
      <c r="AI1289" s="49"/>
      <c r="AJ1289" s="48"/>
      <c r="AK1289" s="49"/>
    </row>
    <row r="1290" spans="9:37">
      <c r="I1290" s="48"/>
      <c r="L1290" s="48"/>
      <c r="O1290" s="48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48"/>
      <c r="AK1290" s="49"/>
    </row>
    <row r="1291" spans="9:37">
      <c r="I1291" s="48"/>
      <c r="L1291" s="48"/>
      <c r="O1291" s="48"/>
      <c r="Y1291" s="49"/>
      <c r="Z1291" s="49"/>
      <c r="AA1291" s="49"/>
      <c r="AB1291" s="49"/>
      <c r="AC1291" s="49"/>
      <c r="AD1291" s="49"/>
      <c r="AE1291" s="49"/>
      <c r="AF1291" s="49"/>
      <c r="AG1291" s="49"/>
      <c r="AH1291" s="49"/>
      <c r="AI1291" s="49"/>
      <c r="AJ1291" s="48"/>
      <c r="AK1291" s="49"/>
    </row>
    <row r="1292" spans="9:37">
      <c r="I1292" s="48"/>
      <c r="L1292" s="48"/>
      <c r="O1292" s="48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8"/>
      <c r="AK1292" s="49"/>
    </row>
    <row r="1293" spans="9:37">
      <c r="I1293" s="48"/>
      <c r="L1293" s="48"/>
      <c r="O1293" s="48"/>
      <c r="Y1293" s="49"/>
      <c r="Z1293" s="49"/>
      <c r="AA1293" s="49"/>
      <c r="AB1293" s="49"/>
      <c r="AC1293" s="49"/>
      <c r="AD1293" s="49"/>
      <c r="AE1293" s="49"/>
      <c r="AF1293" s="49"/>
      <c r="AG1293" s="49"/>
      <c r="AH1293" s="49"/>
      <c r="AI1293" s="49"/>
      <c r="AJ1293" s="48"/>
      <c r="AK1293" s="49"/>
    </row>
    <row r="1294" spans="9:37">
      <c r="I1294" s="48"/>
      <c r="L1294" s="48"/>
      <c r="O1294" s="48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8"/>
      <c r="AK1294" s="49"/>
    </row>
    <row r="1295" spans="9:37">
      <c r="I1295" s="48"/>
      <c r="L1295" s="48"/>
      <c r="O1295" s="48"/>
      <c r="Y1295" s="49"/>
      <c r="Z1295" s="49"/>
      <c r="AA1295" s="49"/>
      <c r="AB1295" s="49"/>
      <c r="AC1295" s="49"/>
      <c r="AD1295" s="49"/>
      <c r="AE1295" s="49"/>
      <c r="AF1295" s="49"/>
      <c r="AG1295" s="49"/>
      <c r="AH1295" s="49"/>
      <c r="AI1295" s="49"/>
      <c r="AJ1295" s="48"/>
      <c r="AK1295" s="49"/>
    </row>
    <row r="1296" spans="9:37">
      <c r="I1296" s="48"/>
      <c r="L1296" s="48"/>
      <c r="O1296" s="48"/>
      <c r="Y1296" s="49"/>
      <c r="Z1296" s="49"/>
      <c r="AA1296" s="49"/>
      <c r="AB1296" s="49"/>
      <c r="AC1296" s="49"/>
      <c r="AD1296" s="49"/>
      <c r="AE1296" s="49"/>
      <c r="AF1296" s="49"/>
      <c r="AG1296" s="49"/>
      <c r="AH1296" s="49"/>
      <c r="AI1296" s="49"/>
      <c r="AJ1296" s="48"/>
      <c r="AK1296" s="49"/>
    </row>
    <row r="1297" spans="9:37">
      <c r="I1297" s="48"/>
      <c r="L1297" s="48"/>
      <c r="O1297" s="48"/>
      <c r="Y1297" s="49"/>
      <c r="Z1297" s="49"/>
      <c r="AA1297" s="49"/>
      <c r="AB1297" s="49"/>
      <c r="AC1297" s="49"/>
      <c r="AD1297" s="49"/>
      <c r="AE1297" s="49"/>
      <c r="AF1297" s="49"/>
      <c r="AG1297" s="49"/>
      <c r="AH1297" s="49"/>
      <c r="AI1297" s="49"/>
      <c r="AJ1297" s="48"/>
      <c r="AK1297" s="49"/>
    </row>
    <row r="1298" spans="9:37">
      <c r="I1298" s="48"/>
      <c r="L1298" s="48"/>
      <c r="O1298" s="48"/>
      <c r="Y1298" s="49"/>
      <c r="Z1298" s="49"/>
      <c r="AA1298" s="49"/>
      <c r="AB1298" s="49"/>
      <c r="AC1298" s="49"/>
      <c r="AD1298" s="49"/>
      <c r="AE1298" s="49"/>
      <c r="AF1298" s="49"/>
      <c r="AG1298" s="49"/>
      <c r="AH1298" s="49"/>
      <c r="AI1298" s="49"/>
      <c r="AJ1298" s="48"/>
      <c r="AK1298" s="49"/>
    </row>
    <row r="1299" spans="9:37">
      <c r="I1299" s="48"/>
      <c r="L1299" s="48"/>
      <c r="O1299" s="48"/>
      <c r="Y1299" s="49"/>
      <c r="Z1299" s="49"/>
      <c r="AA1299" s="49"/>
      <c r="AB1299" s="49"/>
      <c r="AC1299" s="49"/>
      <c r="AD1299" s="49"/>
      <c r="AE1299" s="49"/>
      <c r="AF1299" s="49"/>
      <c r="AG1299" s="49"/>
      <c r="AH1299" s="49"/>
      <c r="AI1299" s="49"/>
      <c r="AJ1299" s="48"/>
      <c r="AK1299" s="49"/>
    </row>
    <row r="1300" spans="9:37">
      <c r="I1300" s="48"/>
      <c r="L1300" s="48"/>
      <c r="O1300" s="48"/>
      <c r="Y1300" s="49"/>
      <c r="Z1300" s="49"/>
      <c r="AA1300" s="49"/>
      <c r="AB1300" s="49"/>
      <c r="AC1300" s="49"/>
      <c r="AD1300" s="49"/>
      <c r="AE1300" s="49"/>
      <c r="AF1300" s="49"/>
      <c r="AG1300" s="49"/>
      <c r="AH1300" s="49"/>
      <c r="AI1300" s="49"/>
      <c r="AJ1300" s="48"/>
      <c r="AK1300" s="49"/>
    </row>
    <row r="1301" spans="9:37">
      <c r="I1301" s="48"/>
      <c r="L1301" s="48"/>
      <c r="O1301" s="48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8"/>
      <c r="AK1301" s="49"/>
    </row>
    <row r="1302" spans="9:37">
      <c r="I1302" s="48"/>
      <c r="L1302" s="48"/>
      <c r="O1302" s="48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8"/>
      <c r="AK1302" s="49"/>
    </row>
    <row r="1303" spans="9:37">
      <c r="I1303" s="48"/>
      <c r="L1303" s="48"/>
      <c r="O1303" s="48"/>
      <c r="Y1303" s="49"/>
      <c r="Z1303" s="49"/>
      <c r="AA1303" s="49"/>
      <c r="AB1303" s="49"/>
      <c r="AC1303" s="49"/>
      <c r="AD1303" s="49"/>
      <c r="AE1303" s="49"/>
      <c r="AF1303" s="49"/>
      <c r="AG1303" s="49"/>
      <c r="AH1303" s="49"/>
      <c r="AI1303" s="49"/>
      <c r="AJ1303" s="48"/>
      <c r="AK1303" s="49"/>
    </row>
    <row r="1304" spans="9:37">
      <c r="I1304" s="48"/>
      <c r="L1304" s="48"/>
      <c r="O1304" s="48"/>
      <c r="Y1304" s="49"/>
      <c r="Z1304" s="49"/>
      <c r="AA1304" s="49"/>
      <c r="AB1304" s="49"/>
      <c r="AC1304" s="49"/>
      <c r="AD1304" s="49"/>
      <c r="AE1304" s="49"/>
      <c r="AF1304" s="49"/>
      <c r="AG1304" s="49"/>
      <c r="AH1304" s="49"/>
      <c r="AI1304" s="49"/>
      <c r="AJ1304" s="48"/>
      <c r="AK1304" s="49"/>
    </row>
    <row r="1305" spans="9:37">
      <c r="I1305" s="48"/>
      <c r="L1305" s="48"/>
      <c r="O1305" s="48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8"/>
      <c r="AK1305" s="49"/>
    </row>
    <row r="1306" spans="9:37">
      <c r="I1306" s="48"/>
      <c r="L1306" s="48"/>
      <c r="O1306" s="48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8"/>
      <c r="AK1306" s="49"/>
    </row>
    <row r="1307" spans="9:37">
      <c r="I1307" s="48"/>
      <c r="L1307" s="48"/>
      <c r="O1307" s="48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8"/>
      <c r="AK1307" s="49"/>
    </row>
    <row r="1308" spans="9:37">
      <c r="I1308" s="48"/>
      <c r="L1308" s="48"/>
      <c r="O1308" s="48"/>
      <c r="Y1308" s="49"/>
      <c r="Z1308" s="49"/>
      <c r="AA1308" s="49"/>
      <c r="AB1308" s="49"/>
      <c r="AC1308" s="49"/>
      <c r="AD1308" s="49"/>
      <c r="AE1308" s="49"/>
      <c r="AF1308" s="49"/>
      <c r="AG1308" s="49"/>
      <c r="AH1308" s="49"/>
      <c r="AI1308" s="49"/>
      <c r="AJ1308" s="48"/>
      <c r="AK1308" s="49"/>
    </row>
    <row r="1309" spans="9:37">
      <c r="I1309" s="48"/>
      <c r="L1309" s="48"/>
      <c r="O1309" s="48"/>
      <c r="Y1309" s="49"/>
      <c r="Z1309" s="49"/>
      <c r="AA1309" s="49"/>
      <c r="AB1309" s="49"/>
      <c r="AC1309" s="49"/>
      <c r="AD1309" s="49"/>
      <c r="AE1309" s="49"/>
      <c r="AF1309" s="49"/>
      <c r="AG1309" s="49"/>
      <c r="AH1309" s="49"/>
      <c r="AI1309" s="49"/>
      <c r="AJ1309" s="48"/>
      <c r="AK1309" s="49"/>
    </row>
    <row r="1310" spans="9:37">
      <c r="I1310" s="48"/>
      <c r="L1310" s="48"/>
      <c r="O1310" s="48"/>
      <c r="Y1310" s="49"/>
      <c r="Z1310" s="49"/>
      <c r="AA1310" s="49"/>
      <c r="AB1310" s="49"/>
      <c r="AC1310" s="49"/>
      <c r="AD1310" s="49"/>
      <c r="AE1310" s="49"/>
      <c r="AF1310" s="49"/>
      <c r="AG1310" s="49"/>
      <c r="AH1310" s="49"/>
      <c r="AI1310" s="49"/>
      <c r="AJ1310" s="48"/>
      <c r="AK1310" s="49"/>
    </row>
    <row r="1311" spans="9:37">
      <c r="I1311" s="48"/>
      <c r="L1311" s="48"/>
      <c r="O1311" s="48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8"/>
      <c r="AK1311" s="49"/>
    </row>
    <row r="1312" spans="9:37">
      <c r="I1312" s="48"/>
      <c r="L1312" s="48"/>
      <c r="O1312" s="48"/>
      <c r="Y1312" s="49"/>
      <c r="Z1312" s="49"/>
      <c r="AA1312" s="49"/>
      <c r="AB1312" s="49"/>
      <c r="AC1312" s="49"/>
      <c r="AD1312" s="49"/>
      <c r="AE1312" s="49"/>
      <c r="AF1312" s="49"/>
      <c r="AG1312" s="49"/>
      <c r="AH1312" s="49"/>
      <c r="AI1312" s="49"/>
      <c r="AJ1312" s="48"/>
      <c r="AK1312" s="49"/>
    </row>
    <row r="1313" spans="9:37">
      <c r="I1313" s="48"/>
      <c r="L1313" s="48"/>
      <c r="O1313" s="48"/>
      <c r="Y1313" s="49"/>
      <c r="Z1313" s="49"/>
      <c r="AA1313" s="49"/>
      <c r="AB1313" s="49"/>
      <c r="AC1313" s="49"/>
      <c r="AD1313" s="49"/>
      <c r="AE1313" s="49"/>
      <c r="AF1313" s="49"/>
      <c r="AG1313" s="49"/>
      <c r="AH1313" s="49"/>
      <c r="AI1313" s="49"/>
      <c r="AJ1313" s="48"/>
      <c r="AK1313" s="49"/>
    </row>
    <row r="1314" spans="9:37">
      <c r="I1314" s="48"/>
      <c r="L1314" s="48"/>
      <c r="O1314" s="48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8"/>
      <c r="AK1314" s="49"/>
    </row>
    <row r="1315" spans="9:37">
      <c r="I1315" s="48"/>
      <c r="L1315" s="48"/>
      <c r="O1315" s="48"/>
      <c r="Y1315" s="49"/>
      <c r="Z1315" s="49"/>
      <c r="AA1315" s="49"/>
      <c r="AB1315" s="49"/>
      <c r="AC1315" s="49"/>
      <c r="AD1315" s="49"/>
      <c r="AE1315" s="49"/>
      <c r="AF1315" s="49"/>
      <c r="AG1315" s="49"/>
      <c r="AH1315" s="49"/>
      <c r="AI1315" s="49"/>
      <c r="AJ1315" s="48"/>
      <c r="AK1315" s="49"/>
    </row>
    <row r="1316" spans="9:37">
      <c r="I1316" s="48"/>
      <c r="L1316" s="48"/>
      <c r="O1316" s="48"/>
      <c r="Y1316" s="49"/>
      <c r="Z1316" s="49"/>
      <c r="AA1316" s="49"/>
      <c r="AB1316" s="49"/>
      <c r="AC1316" s="49"/>
      <c r="AD1316" s="49"/>
      <c r="AE1316" s="49"/>
      <c r="AF1316" s="49"/>
      <c r="AG1316" s="49"/>
      <c r="AH1316" s="49"/>
      <c r="AI1316" s="49"/>
      <c r="AJ1316" s="48"/>
      <c r="AK1316" s="49"/>
    </row>
    <row r="1317" spans="9:37">
      <c r="I1317" s="48"/>
      <c r="L1317" s="48"/>
      <c r="O1317" s="48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8"/>
      <c r="AK1317" s="49"/>
    </row>
    <row r="1318" spans="9:37">
      <c r="I1318" s="48"/>
      <c r="L1318" s="48"/>
      <c r="O1318" s="48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8"/>
      <c r="AK1318" s="49"/>
    </row>
    <row r="1319" spans="9:37">
      <c r="I1319" s="48"/>
      <c r="L1319" s="48"/>
      <c r="O1319" s="48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48"/>
      <c r="AK1319" s="49"/>
    </row>
    <row r="1320" spans="9:37">
      <c r="I1320" s="48"/>
      <c r="L1320" s="48"/>
      <c r="O1320" s="48"/>
      <c r="Y1320" s="49"/>
      <c r="Z1320" s="49"/>
      <c r="AA1320" s="49"/>
      <c r="AB1320" s="49"/>
      <c r="AC1320" s="49"/>
      <c r="AD1320" s="49"/>
      <c r="AE1320" s="49"/>
      <c r="AF1320" s="49"/>
      <c r="AG1320" s="49"/>
      <c r="AH1320" s="49"/>
      <c r="AI1320" s="49"/>
      <c r="AJ1320" s="48"/>
      <c r="AK1320" s="49"/>
    </row>
    <row r="1321" spans="9:37">
      <c r="I1321" s="48"/>
      <c r="L1321" s="48"/>
      <c r="O1321" s="48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8"/>
      <c r="AK1321" s="49"/>
    </row>
    <row r="1322" spans="9:37">
      <c r="I1322" s="48"/>
      <c r="L1322" s="48"/>
      <c r="O1322" s="48"/>
      <c r="Y1322" s="49"/>
      <c r="Z1322" s="49"/>
      <c r="AA1322" s="49"/>
      <c r="AB1322" s="49"/>
      <c r="AC1322" s="49"/>
      <c r="AD1322" s="49"/>
      <c r="AE1322" s="49"/>
      <c r="AF1322" s="49"/>
      <c r="AG1322" s="49"/>
      <c r="AH1322" s="49"/>
      <c r="AI1322" s="49"/>
      <c r="AJ1322" s="48"/>
      <c r="AK1322" s="49"/>
    </row>
    <row r="1323" spans="9:37">
      <c r="I1323" s="48"/>
      <c r="L1323" s="48"/>
      <c r="O1323" s="48"/>
      <c r="Y1323" s="49"/>
      <c r="Z1323" s="49"/>
      <c r="AA1323" s="49"/>
      <c r="AB1323" s="49"/>
      <c r="AC1323" s="49"/>
      <c r="AD1323" s="49"/>
      <c r="AE1323" s="49"/>
      <c r="AF1323" s="49"/>
      <c r="AG1323" s="49"/>
      <c r="AH1323" s="49"/>
      <c r="AI1323" s="49"/>
      <c r="AJ1323" s="48"/>
      <c r="AK1323" s="49"/>
    </row>
    <row r="1324" spans="9:37">
      <c r="I1324" s="48"/>
      <c r="L1324" s="48"/>
      <c r="O1324" s="48"/>
      <c r="Y1324" s="49"/>
      <c r="Z1324" s="49"/>
      <c r="AA1324" s="49"/>
      <c r="AB1324" s="49"/>
      <c r="AC1324" s="49"/>
      <c r="AD1324" s="49"/>
      <c r="AE1324" s="49"/>
      <c r="AF1324" s="49"/>
      <c r="AG1324" s="49"/>
      <c r="AH1324" s="49"/>
      <c r="AI1324" s="49"/>
      <c r="AJ1324" s="48"/>
      <c r="AK1324" s="49"/>
    </row>
    <row r="1325" spans="9:37">
      <c r="I1325" s="48"/>
      <c r="L1325" s="48"/>
      <c r="O1325" s="48"/>
      <c r="Y1325" s="49"/>
      <c r="Z1325" s="49"/>
      <c r="AA1325" s="49"/>
      <c r="AB1325" s="49"/>
      <c r="AC1325" s="49"/>
      <c r="AD1325" s="49"/>
      <c r="AE1325" s="49"/>
      <c r="AF1325" s="49"/>
      <c r="AG1325" s="49"/>
      <c r="AH1325" s="49"/>
      <c r="AI1325" s="49"/>
      <c r="AJ1325" s="48"/>
      <c r="AK1325" s="49"/>
    </row>
    <row r="1326" spans="9:37">
      <c r="I1326" s="48"/>
      <c r="L1326" s="48"/>
      <c r="O1326" s="48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8"/>
      <c r="AK1326" s="49"/>
    </row>
    <row r="1327" spans="9:37">
      <c r="I1327" s="48"/>
      <c r="L1327" s="48"/>
      <c r="O1327" s="48"/>
      <c r="Y1327" s="49"/>
      <c r="Z1327" s="49"/>
      <c r="AA1327" s="49"/>
      <c r="AB1327" s="49"/>
      <c r="AC1327" s="49"/>
      <c r="AD1327" s="49"/>
      <c r="AE1327" s="49"/>
      <c r="AF1327" s="49"/>
      <c r="AG1327" s="49"/>
      <c r="AH1327" s="49"/>
      <c r="AI1327" s="49"/>
      <c r="AJ1327" s="48"/>
      <c r="AK1327" s="49"/>
    </row>
    <row r="1328" spans="9:37">
      <c r="I1328" s="48"/>
      <c r="L1328" s="48"/>
      <c r="O1328" s="48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8"/>
      <c r="AK1328" s="49"/>
    </row>
    <row r="1329" spans="9:37">
      <c r="I1329" s="48"/>
      <c r="L1329" s="48"/>
      <c r="O1329" s="48"/>
      <c r="Y1329" s="49"/>
      <c r="Z1329" s="49"/>
      <c r="AA1329" s="49"/>
      <c r="AB1329" s="49"/>
      <c r="AC1329" s="49"/>
      <c r="AD1329" s="49"/>
      <c r="AE1329" s="49"/>
      <c r="AF1329" s="49"/>
      <c r="AG1329" s="49"/>
      <c r="AH1329" s="49"/>
      <c r="AI1329" s="49"/>
      <c r="AJ1329" s="48"/>
      <c r="AK1329" s="49"/>
    </row>
    <row r="1330" spans="9:37">
      <c r="I1330" s="48"/>
      <c r="L1330" s="48"/>
      <c r="O1330" s="48"/>
      <c r="Y1330" s="49"/>
      <c r="Z1330" s="49"/>
      <c r="AA1330" s="49"/>
      <c r="AB1330" s="49"/>
      <c r="AC1330" s="49"/>
      <c r="AD1330" s="49"/>
      <c r="AE1330" s="49"/>
      <c r="AF1330" s="49"/>
      <c r="AG1330" s="49"/>
      <c r="AH1330" s="49"/>
      <c r="AI1330" s="49"/>
      <c r="AJ1330" s="48"/>
      <c r="AK1330" s="49"/>
    </row>
    <row r="1331" spans="9:37">
      <c r="I1331" s="48"/>
      <c r="L1331" s="48"/>
      <c r="O1331" s="48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8"/>
      <c r="AK1331" s="49"/>
    </row>
    <row r="1332" spans="9:37">
      <c r="I1332" s="48"/>
      <c r="L1332" s="48"/>
      <c r="O1332" s="48"/>
      <c r="Y1332" s="49"/>
      <c r="Z1332" s="49"/>
      <c r="AA1332" s="49"/>
      <c r="AB1332" s="49"/>
      <c r="AC1332" s="49"/>
      <c r="AD1332" s="49"/>
      <c r="AE1332" s="49"/>
      <c r="AF1332" s="49"/>
      <c r="AG1332" s="49"/>
      <c r="AH1332" s="49"/>
      <c r="AI1332" s="49"/>
      <c r="AJ1332" s="48"/>
      <c r="AK1332" s="49"/>
    </row>
    <row r="1333" spans="9:37">
      <c r="I1333" s="48"/>
      <c r="L1333" s="48"/>
      <c r="O1333" s="48"/>
      <c r="Y1333" s="49"/>
      <c r="Z1333" s="49"/>
      <c r="AA1333" s="49"/>
      <c r="AB1333" s="49"/>
      <c r="AC1333" s="49"/>
      <c r="AD1333" s="49"/>
      <c r="AE1333" s="49"/>
      <c r="AF1333" s="49"/>
      <c r="AG1333" s="49"/>
      <c r="AH1333" s="49"/>
      <c r="AI1333" s="49"/>
      <c r="AJ1333" s="48"/>
      <c r="AK1333" s="49"/>
    </row>
    <row r="1334" spans="9:37">
      <c r="I1334" s="48"/>
      <c r="L1334" s="48"/>
      <c r="O1334" s="48"/>
      <c r="Y1334" s="49"/>
      <c r="Z1334" s="49"/>
      <c r="AA1334" s="49"/>
      <c r="AB1334" s="49"/>
      <c r="AC1334" s="49"/>
      <c r="AD1334" s="49"/>
      <c r="AE1334" s="49"/>
      <c r="AF1334" s="49"/>
      <c r="AG1334" s="49"/>
      <c r="AH1334" s="49"/>
      <c r="AI1334" s="49"/>
      <c r="AJ1334" s="48"/>
      <c r="AK1334" s="49"/>
    </row>
    <row r="1335" spans="9:37">
      <c r="I1335" s="48"/>
      <c r="L1335" s="48"/>
      <c r="O1335" s="48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8"/>
      <c r="AK1335" s="49"/>
    </row>
    <row r="1336" spans="9:37">
      <c r="I1336" s="48"/>
      <c r="L1336" s="48"/>
      <c r="O1336" s="48"/>
      <c r="Y1336" s="49"/>
      <c r="Z1336" s="49"/>
      <c r="AA1336" s="49"/>
      <c r="AB1336" s="49"/>
      <c r="AC1336" s="49"/>
      <c r="AD1336" s="49"/>
      <c r="AE1336" s="49"/>
      <c r="AF1336" s="49"/>
      <c r="AG1336" s="49"/>
      <c r="AH1336" s="49"/>
      <c r="AI1336" s="49"/>
      <c r="AJ1336" s="48"/>
      <c r="AK1336" s="49"/>
    </row>
    <row r="1337" spans="9:37">
      <c r="I1337" s="48"/>
      <c r="L1337" s="48"/>
      <c r="O1337" s="48"/>
      <c r="Y1337" s="49"/>
      <c r="Z1337" s="49"/>
      <c r="AA1337" s="49"/>
      <c r="AB1337" s="49"/>
      <c r="AC1337" s="49"/>
      <c r="AD1337" s="49"/>
      <c r="AE1337" s="49"/>
      <c r="AF1337" s="49"/>
      <c r="AG1337" s="49"/>
      <c r="AH1337" s="49"/>
      <c r="AI1337" s="49"/>
      <c r="AJ1337" s="48"/>
      <c r="AK1337" s="49"/>
    </row>
    <row r="1338" spans="9:37">
      <c r="I1338" s="48"/>
      <c r="L1338" s="48"/>
      <c r="O1338" s="48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8"/>
      <c r="AK1338" s="49"/>
    </row>
    <row r="1339" spans="9:37">
      <c r="I1339" s="48"/>
      <c r="L1339" s="48"/>
      <c r="O1339" s="48"/>
      <c r="Y1339" s="49"/>
      <c r="Z1339" s="49"/>
      <c r="AA1339" s="49"/>
      <c r="AB1339" s="49"/>
      <c r="AC1339" s="49"/>
      <c r="AD1339" s="49"/>
      <c r="AE1339" s="49"/>
      <c r="AF1339" s="49"/>
      <c r="AG1339" s="49"/>
      <c r="AH1339" s="49"/>
      <c r="AI1339" s="49"/>
      <c r="AJ1339" s="48"/>
      <c r="AK1339" s="49"/>
    </row>
    <row r="1340" spans="9:37">
      <c r="I1340" s="48"/>
      <c r="L1340" s="48"/>
      <c r="O1340" s="48"/>
      <c r="Y1340" s="49"/>
      <c r="Z1340" s="49"/>
      <c r="AA1340" s="49"/>
      <c r="AB1340" s="49"/>
      <c r="AC1340" s="49"/>
      <c r="AD1340" s="49"/>
      <c r="AE1340" s="49"/>
      <c r="AF1340" s="49"/>
      <c r="AG1340" s="49"/>
      <c r="AH1340" s="49"/>
      <c r="AI1340" s="49"/>
      <c r="AJ1340" s="48"/>
      <c r="AK1340" s="49"/>
    </row>
    <row r="1341" spans="9:37">
      <c r="I1341" s="48"/>
      <c r="L1341" s="48"/>
      <c r="O1341" s="48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8"/>
      <c r="AK1341" s="49"/>
    </row>
    <row r="1342" spans="9:37">
      <c r="I1342" s="48"/>
      <c r="L1342" s="48"/>
      <c r="O1342" s="48"/>
      <c r="Y1342" s="49"/>
      <c r="Z1342" s="49"/>
      <c r="AA1342" s="49"/>
      <c r="AB1342" s="49"/>
      <c r="AC1342" s="49"/>
      <c r="AD1342" s="49"/>
      <c r="AE1342" s="49"/>
      <c r="AF1342" s="49"/>
      <c r="AG1342" s="49"/>
      <c r="AH1342" s="49"/>
      <c r="AI1342" s="49"/>
      <c r="AJ1342" s="48"/>
      <c r="AK1342" s="49"/>
    </row>
    <row r="1343" spans="9:37">
      <c r="I1343" s="48"/>
      <c r="L1343" s="48"/>
      <c r="O1343" s="48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48"/>
      <c r="AK1343" s="49"/>
    </row>
    <row r="1344" spans="9:37">
      <c r="I1344" s="48"/>
      <c r="L1344" s="48"/>
      <c r="O1344" s="48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8"/>
      <c r="AK1344" s="49"/>
    </row>
    <row r="1345" spans="9:37">
      <c r="I1345" s="48"/>
      <c r="L1345" s="48"/>
      <c r="O1345" s="48"/>
      <c r="Y1345" s="49"/>
      <c r="Z1345" s="49"/>
      <c r="AA1345" s="49"/>
      <c r="AB1345" s="49"/>
      <c r="AC1345" s="49"/>
      <c r="AD1345" s="49"/>
      <c r="AE1345" s="49"/>
      <c r="AF1345" s="49"/>
      <c r="AG1345" s="49"/>
      <c r="AH1345" s="49"/>
      <c r="AI1345" s="49"/>
      <c r="AJ1345" s="48"/>
      <c r="AK1345" s="49"/>
    </row>
    <row r="1346" spans="9:37">
      <c r="I1346" s="48"/>
      <c r="L1346" s="48"/>
      <c r="O1346" s="48"/>
      <c r="Y1346" s="49"/>
      <c r="Z1346" s="49"/>
      <c r="AA1346" s="49"/>
      <c r="AB1346" s="49"/>
      <c r="AC1346" s="49"/>
      <c r="AD1346" s="49"/>
      <c r="AE1346" s="49"/>
      <c r="AF1346" s="49"/>
      <c r="AG1346" s="49"/>
      <c r="AH1346" s="49"/>
      <c r="AI1346" s="49"/>
      <c r="AJ1346" s="48"/>
      <c r="AK1346" s="49"/>
    </row>
    <row r="1347" spans="9:37">
      <c r="I1347" s="48"/>
      <c r="L1347" s="48"/>
      <c r="O1347" s="48"/>
      <c r="Y1347" s="49"/>
      <c r="Z1347" s="49"/>
      <c r="AA1347" s="49"/>
      <c r="AB1347" s="49"/>
      <c r="AC1347" s="49"/>
      <c r="AD1347" s="49"/>
      <c r="AE1347" s="49"/>
      <c r="AF1347" s="49"/>
      <c r="AG1347" s="49"/>
      <c r="AH1347" s="49"/>
      <c r="AI1347" s="49"/>
      <c r="AJ1347" s="48"/>
      <c r="AK1347" s="49"/>
    </row>
    <row r="1348" spans="9:37">
      <c r="I1348" s="48"/>
      <c r="L1348" s="48"/>
      <c r="O1348" s="48"/>
      <c r="Y1348" s="49"/>
      <c r="Z1348" s="49"/>
      <c r="AA1348" s="49"/>
      <c r="AB1348" s="49"/>
      <c r="AC1348" s="49"/>
      <c r="AD1348" s="49"/>
      <c r="AE1348" s="49"/>
      <c r="AF1348" s="49"/>
      <c r="AG1348" s="49"/>
      <c r="AH1348" s="49"/>
      <c r="AI1348" s="49"/>
      <c r="AJ1348" s="48"/>
      <c r="AK1348" s="49"/>
    </row>
    <row r="1349" spans="9:37">
      <c r="I1349" s="48"/>
      <c r="L1349" s="48"/>
      <c r="O1349" s="48"/>
      <c r="Y1349" s="49"/>
      <c r="Z1349" s="49"/>
      <c r="AA1349" s="49"/>
      <c r="AB1349" s="49"/>
      <c r="AC1349" s="49"/>
      <c r="AD1349" s="49"/>
      <c r="AE1349" s="49"/>
      <c r="AF1349" s="49"/>
      <c r="AG1349" s="49"/>
      <c r="AH1349" s="49"/>
      <c r="AI1349" s="49"/>
      <c r="AJ1349" s="48"/>
      <c r="AK1349" s="49"/>
    </row>
    <row r="1350" spans="9:37">
      <c r="I1350" s="48"/>
      <c r="L1350" s="48"/>
      <c r="O1350" s="48"/>
      <c r="Y1350" s="49"/>
      <c r="Z1350" s="49"/>
      <c r="AA1350" s="49"/>
      <c r="AB1350" s="49"/>
      <c r="AC1350" s="49"/>
      <c r="AD1350" s="49"/>
      <c r="AE1350" s="49"/>
      <c r="AF1350" s="49"/>
      <c r="AG1350" s="49"/>
      <c r="AH1350" s="49"/>
      <c r="AI1350" s="49"/>
      <c r="AJ1350" s="48"/>
      <c r="AK1350" s="49"/>
    </row>
    <row r="1351" spans="9:37">
      <c r="I1351" s="48"/>
      <c r="L1351" s="48"/>
      <c r="O1351" s="48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8"/>
      <c r="AK1351" s="49"/>
    </row>
    <row r="1352" spans="9:37">
      <c r="I1352" s="48"/>
      <c r="L1352" s="48"/>
      <c r="O1352" s="48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8"/>
      <c r="AK1352" s="49"/>
    </row>
    <row r="1353" spans="9:37">
      <c r="I1353" s="48"/>
      <c r="L1353" s="48"/>
      <c r="O1353" s="48"/>
      <c r="Y1353" s="49"/>
      <c r="Z1353" s="49"/>
      <c r="AA1353" s="49"/>
      <c r="AB1353" s="49"/>
      <c r="AC1353" s="49"/>
      <c r="AD1353" s="49"/>
      <c r="AE1353" s="49"/>
      <c r="AF1353" s="49"/>
      <c r="AG1353" s="49"/>
      <c r="AH1353" s="49"/>
      <c r="AI1353" s="49"/>
      <c r="AJ1353" s="48"/>
      <c r="AK1353" s="49"/>
    </row>
    <row r="1354" spans="9:37">
      <c r="I1354" s="48"/>
      <c r="L1354" s="48"/>
      <c r="O1354" s="48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8"/>
      <c r="AK1354" s="49"/>
    </row>
    <row r="1355" spans="9:37">
      <c r="I1355" s="48"/>
      <c r="L1355" s="48"/>
      <c r="O1355" s="48"/>
      <c r="Y1355" s="49"/>
      <c r="Z1355" s="49"/>
      <c r="AA1355" s="49"/>
      <c r="AB1355" s="49"/>
      <c r="AC1355" s="49"/>
      <c r="AD1355" s="49"/>
      <c r="AE1355" s="49"/>
      <c r="AF1355" s="49"/>
      <c r="AG1355" s="49"/>
      <c r="AH1355" s="49"/>
      <c r="AI1355" s="49"/>
      <c r="AJ1355" s="48"/>
      <c r="AK1355" s="49"/>
    </row>
    <row r="1356" spans="9:37">
      <c r="I1356" s="48"/>
      <c r="L1356" s="48"/>
      <c r="O1356" s="48"/>
      <c r="Y1356" s="49"/>
      <c r="Z1356" s="49"/>
      <c r="AA1356" s="49"/>
      <c r="AB1356" s="49"/>
      <c r="AC1356" s="49"/>
      <c r="AD1356" s="49"/>
      <c r="AE1356" s="49"/>
      <c r="AF1356" s="49"/>
      <c r="AG1356" s="49"/>
      <c r="AH1356" s="49"/>
      <c r="AI1356" s="49"/>
      <c r="AJ1356" s="48"/>
      <c r="AK1356" s="49"/>
    </row>
    <row r="1357" spans="9:37">
      <c r="I1357" s="48"/>
      <c r="L1357" s="48"/>
      <c r="O1357" s="48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8"/>
      <c r="AK1357" s="49"/>
    </row>
    <row r="1358" spans="9:37">
      <c r="I1358" s="48"/>
      <c r="L1358" s="48"/>
      <c r="O1358" s="48"/>
      <c r="Y1358" s="49"/>
      <c r="Z1358" s="49"/>
      <c r="AA1358" s="49"/>
      <c r="AB1358" s="49"/>
      <c r="AC1358" s="49"/>
      <c r="AD1358" s="49"/>
      <c r="AE1358" s="49"/>
      <c r="AF1358" s="49"/>
      <c r="AG1358" s="49"/>
      <c r="AH1358" s="49"/>
      <c r="AI1358" s="49"/>
      <c r="AJ1358" s="48"/>
      <c r="AK1358" s="49"/>
    </row>
    <row r="1359" spans="9:37">
      <c r="I1359" s="48"/>
      <c r="L1359" s="48"/>
      <c r="O1359" s="48"/>
      <c r="Y1359" s="49"/>
      <c r="Z1359" s="49"/>
      <c r="AA1359" s="49"/>
      <c r="AB1359" s="49"/>
      <c r="AC1359" s="49"/>
      <c r="AD1359" s="49"/>
      <c r="AE1359" s="49"/>
      <c r="AF1359" s="49"/>
      <c r="AG1359" s="49"/>
      <c r="AH1359" s="49"/>
      <c r="AI1359" s="49"/>
      <c r="AJ1359" s="48"/>
      <c r="AK1359" s="49"/>
    </row>
    <row r="1360" spans="9:37">
      <c r="I1360" s="48"/>
      <c r="L1360" s="48"/>
      <c r="O1360" s="48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8"/>
      <c r="AK1360" s="49"/>
    </row>
    <row r="1361" spans="9:37">
      <c r="I1361" s="48"/>
      <c r="L1361" s="48"/>
      <c r="O1361" s="48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8"/>
      <c r="AK1361" s="49"/>
    </row>
    <row r="1362" spans="9:37">
      <c r="I1362" s="48"/>
      <c r="L1362" s="48"/>
      <c r="O1362" s="48"/>
      <c r="Y1362" s="49"/>
      <c r="Z1362" s="49"/>
      <c r="AA1362" s="49"/>
      <c r="AB1362" s="49"/>
      <c r="AC1362" s="49"/>
      <c r="AD1362" s="49"/>
      <c r="AE1362" s="49"/>
      <c r="AF1362" s="49"/>
      <c r="AG1362" s="49"/>
      <c r="AH1362" s="49"/>
      <c r="AI1362" s="49"/>
      <c r="AJ1362" s="48"/>
      <c r="AK1362" s="49"/>
    </row>
    <row r="1363" spans="9:37">
      <c r="I1363" s="48"/>
      <c r="L1363" s="48"/>
      <c r="O1363" s="48"/>
      <c r="Y1363" s="49"/>
      <c r="Z1363" s="49"/>
      <c r="AA1363" s="49"/>
      <c r="AB1363" s="49"/>
      <c r="AC1363" s="49"/>
      <c r="AD1363" s="49"/>
      <c r="AE1363" s="49"/>
      <c r="AF1363" s="49"/>
      <c r="AG1363" s="49"/>
      <c r="AH1363" s="49"/>
      <c r="AI1363" s="49"/>
      <c r="AJ1363" s="48"/>
      <c r="AK1363" s="49"/>
    </row>
    <row r="1364" spans="9:37">
      <c r="I1364" s="48"/>
      <c r="L1364" s="48"/>
      <c r="O1364" s="48"/>
      <c r="Y1364" s="49"/>
      <c r="Z1364" s="49"/>
      <c r="AA1364" s="49"/>
      <c r="AB1364" s="49"/>
      <c r="AC1364" s="49"/>
      <c r="AD1364" s="49"/>
      <c r="AE1364" s="49"/>
      <c r="AF1364" s="49"/>
      <c r="AG1364" s="49"/>
      <c r="AH1364" s="49"/>
      <c r="AI1364" s="49"/>
      <c r="AJ1364" s="48"/>
      <c r="AK1364" s="49"/>
    </row>
    <row r="1365" spans="9:37">
      <c r="I1365" s="48"/>
      <c r="L1365" s="48"/>
      <c r="O1365" s="48"/>
      <c r="Y1365" s="49"/>
      <c r="Z1365" s="49"/>
      <c r="AA1365" s="49"/>
      <c r="AB1365" s="49"/>
      <c r="AC1365" s="49"/>
      <c r="AD1365" s="49"/>
      <c r="AE1365" s="49"/>
      <c r="AF1365" s="49"/>
      <c r="AG1365" s="49"/>
      <c r="AH1365" s="49"/>
      <c r="AI1365" s="49"/>
      <c r="AJ1365" s="48"/>
      <c r="AK1365" s="49"/>
    </row>
    <row r="1366" spans="9:37">
      <c r="I1366" s="48"/>
      <c r="L1366" s="48"/>
      <c r="O1366" s="48"/>
      <c r="Y1366" s="49"/>
      <c r="Z1366" s="49"/>
      <c r="AA1366" s="49"/>
      <c r="AB1366" s="49"/>
      <c r="AC1366" s="49"/>
      <c r="AD1366" s="49"/>
      <c r="AE1366" s="49"/>
      <c r="AF1366" s="49"/>
      <c r="AG1366" s="49"/>
      <c r="AH1366" s="49"/>
      <c r="AI1366" s="49"/>
      <c r="AJ1366" s="48"/>
      <c r="AK1366" s="49"/>
    </row>
    <row r="1367" spans="9:37">
      <c r="I1367" s="48"/>
      <c r="L1367" s="48"/>
      <c r="O1367" s="48"/>
      <c r="Y1367" s="49"/>
      <c r="Z1367" s="49"/>
      <c r="AA1367" s="49"/>
      <c r="AB1367" s="49"/>
      <c r="AC1367" s="49"/>
      <c r="AD1367" s="49"/>
      <c r="AE1367" s="49"/>
      <c r="AF1367" s="49"/>
      <c r="AG1367" s="49"/>
      <c r="AH1367" s="49"/>
      <c r="AI1367" s="49"/>
      <c r="AJ1367" s="48"/>
      <c r="AK1367" s="49"/>
    </row>
    <row r="1368" spans="9:37">
      <c r="I1368" s="48"/>
      <c r="L1368" s="48"/>
      <c r="O1368" s="48"/>
      <c r="Y1368" s="49"/>
      <c r="Z1368" s="49"/>
      <c r="AA1368" s="49"/>
      <c r="AB1368" s="49"/>
      <c r="AC1368" s="49"/>
      <c r="AD1368" s="49"/>
      <c r="AE1368" s="49"/>
      <c r="AF1368" s="49"/>
      <c r="AG1368" s="49"/>
      <c r="AH1368" s="49"/>
      <c r="AI1368" s="49"/>
      <c r="AJ1368" s="48"/>
      <c r="AK1368" s="49"/>
    </row>
    <row r="1369" spans="9:37">
      <c r="I1369" s="48"/>
      <c r="L1369" s="48"/>
      <c r="O1369" s="48"/>
      <c r="Y1369" s="49"/>
      <c r="Z1369" s="49"/>
      <c r="AA1369" s="49"/>
      <c r="AB1369" s="49"/>
      <c r="AC1369" s="49"/>
      <c r="AD1369" s="49"/>
      <c r="AE1369" s="49"/>
      <c r="AF1369" s="49"/>
      <c r="AG1369" s="49"/>
      <c r="AH1369" s="49"/>
      <c r="AI1369" s="49"/>
      <c r="AJ1369" s="48"/>
      <c r="AK1369" s="49"/>
    </row>
    <row r="1370" spans="9:37">
      <c r="I1370" s="48"/>
      <c r="L1370" s="48"/>
      <c r="O1370" s="48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8"/>
      <c r="AK1370" s="49"/>
    </row>
    <row r="1371" spans="9:37">
      <c r="I1371" s="48"/>
      <c r="L1371" s="48"/>
      <c r="O1371" s="48"/>
      <c r="Y1371" s="49"/>
      <c r="Z1371" s="49"/>
      <c r="AA1371" s="49"/>
      <c r="AB1371" s="49"/>
      <c r="AC1371" s="49"/>
      <c r="AD1371" s="49"/>
      <c r="AE1371" s="49"/>
      <c r="AF1371" s="49"/>
      <c r="AG1371" s="49"/>
      <c r="AH1371" s="49"/>
      <c r="AI1371" s="49"/>
      <c r="AJ1371" s="48"/>
      <c r="AK1371" s="49"/>
    </row>
    <row r="1372" spans="9:37">
      <c r="I1372" s="48"/>
      <c r="L1372" s="48"/>
      <c r="O1372" s="48"/>
      <c r="Y1372" s="49"/>
      <c r="Z1372" s="49"/>
      <c r="AA1372" s="49"/>
      <c r="AB1372" s="49"/>
      <c r="AC1372" s="49"/>
      <c r="AD1372" s="49"/>
      <c r="AE1372" s="49"/>
      <c r="AF1372" s="49"/>
      <c r="AG1372" s="49"/>
      <c r="AH1372" s="49"/>
      <c r="AI1372" s="49"/>
      <c r="AJ1372" s="48"/>
      <c r="AK1372" s="49"/>
    </row>
    <row r="1373" spans="9:37">
      <c r="I1373" s="48"/>
      <c r="L1373" s="48"/>
      <c r="O1373" s="48"/>
      <c r="Y1373" s="49"/>
      <c r="Z1373" s="49"/>
      <c r="AA1373" s="49"/>
      <c r="AB1373" s="49"/>
      <c r="AC1373" s="49"/>
      <c r="AD1373" s="49"/>
      <c r="AE1373" s="49"/>
      <c r="AF1373" s="49"/>
      <c r="AG1373" s="49"/>
      <c r="AH1373" s="49"/>
      <c r="AI1373" s="49"/>
      <c r="AJ1373" s="48"/>
      <c r="AK1373" s="49"/>
    </row>
    <row r="1374" spans="9:37">
      <c r="I1374" s="48"/>
      <c r="L1374" s="48"/>
      <c r="O1374" s="48"/>
      <c r="Y1374" s="49"/>
      <c r="Z1374" s="49"/>
      <c r="AA1374" s="49"/>
      <c r="AB1374" s="49"/>
      <c r="AC1374" s="49"/>
      <c r="AD1374" s="49"/>
      <c r="AE1374" s="49"/>
      <c r="AF1374" s="49"/>
      <c r="AG1374" s="49"/>
      <c r="AH1374" s="49"/>
      <c r="AI1374" s="49"/>
      <c r="AJ1374" s="48"/>
      <c r="AK1374" s="49"/>
    </row>
    <row r="1375" spans="9:37">
      <c r="I1375" s="48"/>
      <c r="L1375" s="48"/>
      <c r="O1375" s="48"/>
      <c r="Y1375" s="49"/>
      <c r="Z1375" s="49"/>
      <c r="AA1375" s="49"/>
      <c r="AB1375" s="49"/>
      <c r="AC1375" s="49"/>
      <c r="AD1375" s="49"/>
      <c r="AE1375" s="49"/>
      <c r="AF1375" s="49"/>
      <c r="AG1375" s="49"/>
      <c r="AH1375" s="49"/>
      <c r="AI1375" s="49"/>
      <c r="AJ1375" s="48"/>
      <c r="AK1375" s="49"/>
    </row>
    <row r="1376" spans="9:37">
      <c r="I1376" s="48"/>
      <c r="L1376" s="48"/>
      <c r="O1376" s="48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8"/>
      <c r="AK1376" s="49"/>
    </row>
    <row r="1377" spans="9:37">
      <c r="I1377" s="48"/>
      <c r="L1377" s="48"/>
      <c r="O1377" s="48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8"/>
      <c r="AK1377" s="49"/>
    </row>
    <row r="1378" spans="9:37">
      <c r="I1378" s="48"/>
      <c r="L1378" s="48"/>
      <c r="O1378" s="48"/>
      <c r="Y1378" s="49"/>
      <c r="Z1378" s="49"/>
      <c r="AA1378" s="49"/>
      <c r="AB1378" s="49"/>
      <c r="AC1378" s="49"/>
      <c r="AD1378" s="49"/>
      <c r="AE1378" s="49"/>
      <c r="AF1378" s="49"/>
      <c r="AG1378" s="49"/>
      <c r="AH1378" s="49"/>
      <c r="AI1378" s="49"/>
      <c r="AJ1378" s="48"/>
      <c r="AK1378" s="49"/>
    </row>
    <row r="1379" spans="9:37">
      <c r="I1379" s="48"/>
      <c r="L1379" s="48"/>
      <c r="O1379" s="48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48"/>
      <c r="AK1379" s="49"/>
    </row>
    <row r="1380" spans="9:37">
      <c r="I1380" s="48"/>
      <c r="L1380" s="48"/>
      <c r="O1380" s="48"/>
      <c r="Y1380" s="49"/>
      <c r="Z1380" s="49"/>
      <c r="AA1380" s="49"/>
      <c r="AB1380" s="49"/>
      <c r="AC1380" s="49"/>
      <c r="AD1380" s="49"/>
      <c r="AE1380" s="49"/>
      <c r="AF1380" s="49"/>
      <c r="AG1380" s="49"/>
      <c r="AH1380" s="49"/>
      <c r="AI1380" s="49"/>
      <c r="AJ1380" s="48"/>
      <c r="AK1380" s="49"/>
    </row>
    <row r="1381" spans="9:37">
      <c r="I1381" s="48"/>
      <c r="L1381" s="48"/>
      <c r="O1381" s="48"/>
      <c r="Y1381" s="49"/>
      <c r="Z1381" s="49"/>
      <c r="AA1381" s="49"/>
      <c r="AB1381" s="49"/>
      <c r="AC1381" s="49"/>
      <c r="AD1381" s="49"/>
      <c r="AE1381" s="49"/>
      <c r="AF1381" s="49"/>
      <c r="AG1381" s="49"/>
      <c r="AH1381" s="49"/>
      <c r="AI1381" s="49"/>
      <c r="AJ1381" s="48"/>
      <c r="AK1381" s="49"/>
    </row>
    <row r="1382" spans="9:37">
      <c r="I1382" s="48"/>
      <c r="L1382" s="48"/>
      <c r="O1382" s="48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48"/>
      <c r="AK1382" s="49"/>
    </row>
    <row r="1383" spans="9:37">
      <c r="I1383" s="48"/>
      <c r="L1383" s="48"/>
      <c r="O1383" s="48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8"/>
      <c r="AK1383" s="49"/>
    </row>
    <row r="1384" spans="9:37">
      <c r="I1384" s="48"/>
      <c r="L1384" s="48"/>
      <c r="O1384" s="48"/>
      <c r="Y1384" s="49"/>
      <c r="Z1384" s="49"/>
      <c r="AA1384" s="49"/>
      <c r="AB1384" s="49"/>
      <c r="AC1384" s="49"/>
      <c r="AD1384" s="49"/>
      <c r="AE1384" s="49"/>
      <c r="AF1384" s="49"/>
      <c r="AG1384" s="49"/>
      <c r="AH1384" s="49"/>
      <c r="AI1384" s="49"/>
      <c r="AJ1384" s="48"/>
      <c r="AK1384" s="49"/>
    </row>
    <row r="1385" spans="9:37">
      <c r="I1385" s="48"/>
      <c r="L1385" s="48"/>
      <c r="O1385" s="48"/>
      <c r="Y1385" s="49"/>
      <c r="Z1385" s="49"/>
      <c r="AA1385" s="49"/>
      <c r="AB1385" s="49"/>
      <c r="AC1385" s="49"/>
      <c r="AD1385" s="49"/>
      <c r="AE1385" s="49"/>
      <c r="AF1385" s="49"/>
      <c r="AG1385" s="49"/>
      <c r="AH1385" s="49"/>
      <c r="AI1385" s="49"/>
      <c r="AJ1385" s="48"/>
      <c r="AK1385" s="49"/>
    </row>
    <row r="1386" spans="9:37">
      <c r="I1386" s="48"/>
      <c r="L1386" s="48"/>
      <c r="O1386" s="48"/>
      <c r="Y1386" s="49"/>
      <c r="Z1386" s="49"/>
      <c r="AA1386" s="49"/>
      <c r="AB1386" s="49"/>
      <c r="AC1386" s="49"/>
      <c r="AD1386" s="49"/>
      <c r="AE1386" s="49"/>
      <c r="AF1386" s="49"/>
      <c r="AG1386" s="49"/>
      <c r="AH1386" s="49"/>
      <c r="AI1386" s="49"/>
      <c r="AJ1386" s="48"/>
      <c r="AK1386" s="49"/>
    </row>
    <row r="1387" spans="9:37">
      <c r="I1387" s="48"/>
      <c r="L1387" s="48"/>
      <c r="O1387" s="48"/>
      <c r="Y1387" s="49"/>
      <c r="Z1387" s="49"/>
      <c r="AA1387" s="49"/>
      <c r="AB1387" s="49"/>
      <c r="AC1387" s="49"/>
      <c r="AD1387" s="49"/>
      <c r="AE1387" s="49"/>
      <c r="AF1387" s="49"/>
      <c r="AG1387" s="49"/>
      <c r="AH1387" s="49"/>
      <c r="AI1387" s="49"/>
      <c r="AJ1387" s="48"/>
      <c r="AK1387" s="49"/>
    </row>
    <row r="1388" spans="9:37">
      <c r="I1388" s="48"/>
      <c r="L1388" s="48"/>
      <c r="O1388" s="48"/>
      <c r="Y1388" s="49"/>
      <c r="Z1388" s="49"/>
      <c r="AA1388" s="49"/>
      <c r="AB1388" s="49"/>
      <c r="AC1388" s="49"/>
      <c r="AD1388" s="49"/>
      <c r="AE1388" s="49"/>
      <c r="AF1388" s="49"/>
      <c r="AG1388" s="49"/>
      <c r="AH1388" s="49"/>
      <c r="AI1388" s="49"/>
      <c r="AJ1388" s="48"/>
      <c r="AK1388" s="49"/>
    </row>
    <row r="1389" spans="9:37">
      <c r="I1389" s="48"/>
      <c r="L1389" s="48"/>
      <c r="O1389" s="48"/>
      <c r="Y1389" s="49"/>
      <c r="Z1389" s="49"/>
      <c r="AA1389" s="49"/>
      <c r="AB1389" s="49"/>
      <c r="AC1389" s="49"/>
      <c r="AD1389" s="49"/>
      <c r="AE1389" s="49"/>
      <c r="AF1389" s="49"/>
      <c r="AG1389" s="49"/>
      <c r="AH1389" s="49"/>
      <c r="AI1389" s="49"/>
      <c r="AJ1389" s="48"/>
      <c r="AK1389" s="49"/>
    </row>
    <row r="1390" spans="9:37">
      <c r="I1390" s="48"/>
      <c r="L1390" s="48"/>
      <c r="O1390" s="48"/>
      <c r="Y1390" s="49"/>
      <c r="Z1390" s="49"/>
      <c r="AA1390" s="49"/>
      <c r="AB1390" s="49"/>
      <c r="AC1390" s="49"/>
      <c r="AD1390" s="49"/>
      <c r="AE1390" s="49"/>
      <c r="AF1390" s="49"/>
      <c r="AG1390" s="49"/>
      <c r="AH1390" s="49"/>
      <c r="AI1390" s="49"/>
      <c r="AJ1390" s="48"/>
      <c r="AK1390" s="49"/>
    </row>
    <row r="1391" spans="9:37">
      <c r="I1391" s="48"/>
      <c r="L1391" s="48"/>
      <c r="O1391" s="48"/>
      <c r="Y1391" s="49"/>
      <c r="Z1391" s="49"/>
      <c r="AA1391" s="49"/>
      <c r="AB1391" s="49"/>
      <c r="AC1391" s="49"/>
      <c r="AD1391" s="49"/>
      <c r="AE1391" s="49"/>
      <c r="AF1391" s="49"/>
      <c r="AG1391" s="49"/>
      <c r="AH1391" s="49"/>
      <c r="AI1391" s="49"/>
      <c r="AJ1391" s="48"/>
      <c r="AK1391" s="49"/>
    </row>
    <row r="1392" spans="9:37">
      <c r="I1392" s="48"/>
      <c r="L1392" s="48"/>
      <c r="O1392" s="48"/>
      <c r="Y1392" s="49"/>
      <c r="Z1392" s="49"/>
      <c r="AA1392" s="49"/>
      <c r="AB1392" s="49"/>
      <c r="AC1392" s="49"/>
      <c r="AD1392" s="49"/>
      <c r="AE1392" s="49"/>
      <c r="AF1392" s="49"/>
      <c r="AG1392" s="49"/>
      <c r="AH1392" s="49"/>
      <c r="AI1392" s="49"/>
      <c r="AJ1392" s="48"/>
      <c r="AK1392" s="49"/>
    </row>
    <row r="1393" spans="9:37">
      <c r="I1393" s="48"/>
      <c r="L1393" s="48"/>
      <c r="O1393" s="48"/>
      <c r="Y1393" s="49"/>
      <c r="Z1393" s="49"/>
      <c r="AA1393" s="49"/>
      <c r="AB1393" s="49"/>
      <c r="AC1393" s="49"/>
      <c r="AD1393" s="49"/>
      <c r="AE1393" s="49"/>
      <c r="AF1393" s="49"/>
      <c r="AG1393" s="49"/>
      <c r="AH1393" s="49"/>
      <c r="AI1393" s="49"/>
      <c r="AJ1393" s="48"/>
      <c r="AK1393" s="49"/>
    </row>
    <row r="1394" spans="9:37">
      <c r="I1394" s="48"/>
      <c r="L1394" s="48"/>
      <c r="O1394" s="48"/>
      <c r="Y1394" s="49"/>
      <c r="Z1394" s="49"/>
      <c r="AA1394" s="49"/>
      <c r="AB1394" s="49"/>
      <c r="AC1394" s="49"/>
      <c r="AD1394" s="49"/>
      <c r="AE1394" s="49"/>
      <c r="AF1394" s="49"/>
      <c r="AG1394" s="49"/>
      <c r="AH1394" s="49"/>
      <c r="AI1394" s="49"/>
      <c r="AJ1394" s="48"/>
      <c r="AK1394" s="49"/>
    </row>
    <row r="1395" spans="9:37">
      <c r="I1395" s="48"/>
      <c r="L1395" s="48"/>
      <c r="O1395" s="48"/>
      <c r="Y1395" s="49"/>
      <c r="Z1395" s="49"/>
      <c r="AA1395" s="49"/>
      <c r="AB1395" s="49"/>
      <c r="AC1395" s="49"/>
      <c r="AD1395" s="49"/>
      <c r="AE1395" s="49"/>
      <c r="AF1395" s="49"/>
      <c r="AG1395" s="49"/>
      <c r="AH1395" s="49"/>
      <c r="AI1395" s="49"/>
      <c r="AJ1395" s="48"/>
      <c r="AK1395" s="49"/>
    </row>
    <row r="1396" spans="9:37">
      <c r="I1396" s="48"/>
      <c r="L1396" s="48"/>
      <c r="O1396" s="48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8"/>
      <c r="AK1396" s="49"/>
    </row>
    <row r="1397" spans="9:37">
      <c r="I1397" s="48"/>
      <c r="L1397" s="48"/>
      <c r="O1397" s="48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8"/>
      <c r="AK1397" s="49"/>
    </row>
    <row r="1398" spans="9:37">
      <c r="I1398" s="48"/>
      <c r="L1398" s="48"/>
      <c r="O1398" s="48"/>
      <c r="Y1398" s="49"/>
      <c r="Z1398" s="49"/>
      <c r="AA1398" s="49"/>
      <c r="AB1398" s="49"/>
      <c r="AC1398" s="49"/>
      <c r="AD1398" s="49"/>
      <c r="AE1398" s="49"/>
      <c r="AF1398" s="49"/>
      <c r="AG1398" s="49"/>
      <c r="AH1398" s="49"/>
      <c r="AI1398" s="49"/>
      <c r="AJ1398" s="48"/>
      <c r="AK1398" s="49"/>
    </row>
    <row r="1399" spans="9:37">
      <c r="I1399" s="48"/>
      <c r="L1399" s="48"/>
      <c r="O1399" s="48"/>
      <c r="Y1399" s="49"/>
      <c r="Z1399" s="49"/>
      <c r="AA1399" s="49"/>
      <c r="AB1399" s="49"/>
      <c r="AC1399" s="49"/>
      <c r="AD1399" s="49"/>
      <c r="AE1399" s="49"/>
      <c r="AF1399" s="49"/>
      <c r="AG1399" s="49"/>
      <c r="AH1399" s="49"/>
      <c r="AI1399" s="49"/>
      <c r="AJ1399" s="48"/>
      <c r="AK1399" s="49"/>
    </row>
    <row r="1400" spans="9:37">
      <c r="I1400" s="48"/>
      <c r="L1400" s="48"/>
      <c r="O1400" s="48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8"/>
      <c r="AK1400" s="49"/>
    </row>
    <row r="1401" spans="9:37">
      <c r="I1401" s="48"/>
      <c r="L1401" s="48"/>
      <c r="O1401" s="48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8"/>
      <c r="AK1401" s="49"/>
    </row>
    <row r="1402" spans="9:37">
      <c r="I1402" s="48"/>
      <c r="L1402" s="48"/>
      <c r="O1402" s="48"/>
      <c r="Y1402" s="49"/>
      <c r="Z1402" s="49"/>
      <c r="AA1402" s="49"/>
      <c r="AB1402" s="49"/>
      <c r="AC1402" s="49"/>
      <c r="AD1402" s="49"/>
      <c r="AE1402" s="49"/>
      <c r="AF1402" s="49"/>
      <c r="AG1402" s="49"/>
      <c r="AH1402" s="49"/>
      <c r="AI1402" s="49"/>
      <c r="AJ1402" s="48"/>
      <c r="AK1402" s="49"/>
    </row>
    <row r="1403" spans="9:37">
      <c r="I1403" s="48"/>
      <c r="L1403" s="48"/>
      <c r="O1403" s="48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8"/>
      <c r="AK1403" s="49"/>
    </row>
    <row r="1404" spans="9:37">
      <c r="I1404" s="48"/>
      <c r="L1404" s="48"/>
      <c r="O1404" s="48"/>
      <c r="Y1404" s="49"/>
      <c r="Z1404" s="49"/>
      <c r="AA1404" s="49"/>
      <c r="AB1404" s="49"/>
      <c r="AC1404" s="49"/>
      <c r="AD1404" s="49"/>
      <c r="AE1404" s="49"/>
      <c r="AF1404" s="49"/>
      <c r="AG1404" s="49"/>
      <c r="AH1404" s="49"/>
      <c r="AI1404" s="49"/>
      <c r="AJ1404" s="48"/>
      <c r="AK1404" s="49"/>
    </row>
    <row r="1405" spans="9:37">
      <c r="I1405" s="48"/>
      <c r="L1405" s="48"/>
      <c r="O1405" s="48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8"/>
      <c r="AK1405" s="49"/>
    </row>
    <row r="1406" spans="9:37">
      <c r="I1406" s="48"/>
      <c r="L1406" s="48"/>
      <c r="O1406" s="48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8"/>
      <c r="AK1406" s="49"/>
    </row>
    <row r="1407" spans="9:37">
      <c r="I1407" s="48"/>
      <c r="L1407" s="48"/>
      <c r="O1407" s="48"/>
      <c r="Y1407" s="49"/>
      <c r="Z1407" s="49"/>
      <c r="AA1407" s="49"/>
      <c r="AB1407" s="49"/>
      <c r="AC1407" s="49"/>
      <c r="AD1407" s="49"/>
      <c r="AE1407" s="49"/>
      <c r="AF1407" s="49"/>
      <c r="AG1407" s="49"/>
      <c r="AH1407" s="49"/>
      <c r="AI1407" s="49"/>
      <c r="AJ1407" s="48"/>
      <c r="AK1407" s="49"/>
    </row>
    <row r="1408" spans="9:37">
      <c r="I1408" s="48"/>
      <c r="L1408" s="48"/>
      <c r="O1408" s="48"/>
      <c r="Y1408" s="49"/>
      <c r="Z1408" s="49"/>
      <c r="AA1408" s="49"/>
      <c r="AB1408" s="49"/>
      <c r="AC1408" s="49"/>
      <c r="AD1408" s="49"/>
      <c r="AE1408" s="49"/>
      <c r="AF1408" s="49"/>
      <c r="AG1408" s="49"/>
      <c r="AH1408" s="49"/>
      <c r="AI1408" s="49"/>
      <c r="AJ1408" s="48"/>
      <c r="AK1408" s="49"/>
    </row>
    <row r="1409" spans="9:37">
      <c r="I1409" s="48"/>
      <c r="L1409" s="48"/>
      <c r="O1409" s="48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8"/>
      <c r="AK1409" s="49"/>
    </row>
    <row r="1410" spans="9:37">
      <c r="I1410" s="48"/>
      <c r="L1410" s="48"/>
      <c r="O1410" s="48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8"/>
      <c r="AK1410" s="49"/>
    </row>
    <row r="1411" spans="9:37">
      <c r="I1411" s="48"/>
      <c r="L1411" s="48"/>
      <c r="O1411" s="48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8"/>
      <c r="AK1411" s="49"/>
    </row>
    <row r="1412" spans="9:37">
      <c r="I1412" s="48"/>
      <c r="L1412" s="48"/>
      <c r="O1412" s="48"/>
      <c r="Y1412" s="49"/>
      <c r="Z1412" s="49"/>
      <c r="AA1412" s="49"/>
      <c r="AB1412" s="49"/>
      <c r="AC1412" s="49"/>
      <c r="AD1412" s="49"/>
      <c r="AE1412" s="49"/>
      <c r="AF1412" s="49"/>
      <c r="AG1412" s="49"/>
      <c r="AH1412" s="49"/>
      <c r="AI1412" s="49"/>
      <c r="AJ1412" s="48"/>
      <c r="AK1412" s="49"/>
    </row>
    <row r="1413" spans="9:37">
      <c r="I1413" s="48"/>
      <c r="L1413" s="48"/>
      <c r="O1413" s="48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8"/>
      <c r="AK1413" s="49"/>
    </row>
    <row r="1414" spans="9:37">
      <c r="I1414" s="48"/>
      <c r="L1414" s="48"/>
      <c r="O1414" s="48"/>
      <c r="Y1414" s="49"/>
      <c r="Z1414" s="49"/>
      <c r="AA1414" s="49"/>
      <c r="AB1414" s="49"/>
      <c r="AC1414" s="49"/>
      <c r="AD1414" s="49"/>
      <c r="AE1414" s="49"/>
      <c r="AF1414" s="49"/>
      <c r="AG1414" s="49"/>
      <c r="AH1414" s="49"/>
      <c r="AI1414" s="49"/>
      <c r="AJ1414" s="48"/>
      <c r="AK1414" s="49"/>
    </row>
    <row r="1415" spans="9:37">
      <c r="I1415" s="48"/>
      <c r="L1415" s="48"/>
      <c r="O1415" s="48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8"/>
      <c r="AK1415" s="49"/>
    </row>
    <row r="1416" spans="9:37">
      <c r="I1416" s="48"/>
      <c r="L1416" s="48"/>
      <c r="O1416" s="48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8"/>
      <c r="AK1416" s="49"/>
    </row>
    <row r="1417" spans="9:37">
      <c r="I1417" s="48"/>
      <c r="L1417" s="48"/>
      <c r="O1417" s="48"/>
      <c r="Y1417" s="49"/>
      <c r="Z1417" s="49"/>
      <c r="AA1417" s="49"/>
      <c r="AB1417" s="49"/>
      <c r="AC1417" s="49"/>
      <c r="AD1417" s="49"/>
      <c r="AE1417" s="49"/>
      <c r="AF1417" s="49"/>
      <c r="AG1417" s="49"/>
      <c r="AH1417" s="49"/>
      <c r="AI1417" s="49"/>
      <c r="AJ1417" s="48"/>
      <c r="AK1417" s="49"/>
    </row>
    <row r="1418" spans="9:37">
      <c r="I1418" s="48"/>
      <c r="L1418" s="48"/>
      <c r="O1418" s="48"/>
      <c r="Y1418" s="49"/>
      <c r="Z1418" s="49"/>
      <c r="AA1418" s="49"/>
      <c r="AB1418" s="49"/>
      <c r="AC1418" s="49"/>
      <c r="AD1418" s="49"/>
      <c r="AE1418" s="49"/>
      <c r="AF1418" s="49"/>
      <c r="AG1418" s="49"/>
      <c r="AH1418" s="49"/>
      <c r="AI1418" s="49"/>
      <c r="AJ1418" s="48"/>
      <c r="AK1418" s="49"/>
    </row>
    <row r="1419" spans="9:37">
      <c r="I1419" s="48"/>
      <c r="L1419" s="48"/>
      <c r="O1419" s="48"/>
      <c r="Y1419" s="49"/>
      <c r="Z1419" s="49"/>
      <c r="AA1419" s="49"/>
      <c r="AB1419" s="49"/>
      <c r="AC1419" s="49"/>
      <c r="AD1419" s="49"/>
      <c r="AE1419" s="49"/>
      <c r="AF1419" s="49"/>
      <c r="AG1419" s="49"/>
      <c r="AH1419" s="49"/>
      <c r="AI1419" s="49"/>
      <c r="AJ1419" s="48"/>
      <c r="AK1419" s="49"/>
    </row>
    <row r="1420" spans="9:37">
      <c r="I1420" s="48"/>
      <c r="L1420" s="48"/>
      <c r="O1420" s="48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8"/>
      <c r="AK1420" s="49"/>
    </row>
    <row r="1421" spans="9:37">
      <c r="I1421" s="48"/>
      <c r="L1421" s="48"/>
      <c r="O1421" s="48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8"/>
      <c r="AK1421" s="49"/>
    </row>
    <row r="1422" spans="9:37">
      <c r="I1422" s="48"/>
      <c r="L1422" s="48"/>
      <c r="O1422" s="48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8"/>
      <c r="AK1422" s="49"/>
    </row>
    <row r="1423" spans="9:37">
      <c r="I1423" s="48"/>
      <c r="L1423" s="48"/>
      <c r="O1423" s="48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8"/>
      <c r="AK1423" s="49"/>
    </row>
    <row r="1424" spans="9:37">
      <c r="I1424" s="48"/>
      <c r="L1424" s="48"/>
      <c r="O1424" s="48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8"/>
      <c r="AK1424" s="49"/>
    </row>
    <row r="1425" spans="9:37">
      <c r="I1425" s="48"/>
      <c r="L1425" s="48"/>
      <c r="O1425" s="48"/>
      <c r="Y1425" s="49"/>
      <c r="Z1425" s="49"/>
      <c r="AA1425" s="49"/>
      <c r="AB1425" s="49"/>
      <c r="AC1425" s="49"/>
      <c r="AD1425" s="49"/>
      <c r="AE1425" s="49"/>
      <c r="AF1425" s="49"/>
      <c r="AG1425" s="49"/>
      <c r="AH1425" s="49"/>
      <c r="AI1425" s="49"/>
      <c r="AJ1425" s="48"/>
      <c r="AK1425" s="49"/>
    </row>
    <row r="1426" spans="9:37">
      <c r="I1426" s="48"/>
      <c r="L1426" s="48"/>
      <c r="O1426" s="48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8"/>
      <c r="AK1426" s="49"/>
    </row>
    <row r="1427" spans="9:37">
      <c r="I1427" s="48"/>
      <c r="L1427" s="48"/>
      <c r="O1427" s="48"/>
      <c r="Y1427" s="49"/>
      <c r="Z1427" s="49"/>
      <c r="AA1427" s="49"/>
      <c r="AB1427" s="49"/>
      <c r="AC1427" s="49"/>
      <c r="AD1427" s="49"/>
      <c r="AE1427" s="49"/>
      <c r="AF1427" s="49"/>
      <c r="AG1427" s="49"/>
      <c r="AH1427" s="49"/>
      <c r="AI1427" s="49"/>
      <c r="AJ1427" s="48"/>
      <c r="AK1427" s="49"/>
    </row>
    <row r="1428" spans="9:37">
      <c r="I1428" s="48"/>
      <c r="L1428" s="48"/>
      <c r="O1428" s="48"/>
      <c r="Y1428" s="49"/>
      <c r="Z1428" s="49"/>
      <c r="AA1428" s="49"/>
      <c r="AB1428" s="49"/>
      <c r="AC1428" s="49"/>
      <c r="AD1428" s="49"/>
      <c r="AE1428" s="49"/>
      <c r="AF1428" s="49"/>
      <c r="AG1428" s="49"/>
      <c r="AH1428" s="49"/>
      <c r="AI1428" s="49"/>
      <c r="AJ1428" s="48"/>
      <c r="AK1428" s="49"/>
    </row>
    <row r="1429" spans="9:37">
      <c r="I1429" s="48"/>
      <c r="L1429" s="48"/>
      <c r="O1429" s="48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8"/>
      <c r="AK1429" s="49"/>
    </row>
    <row r="1430" spans="9:37">
      <c r="I1430" s="48"/>
      <c r="L1430" s="48"/>
      <c r="O1430" s="48"/>
      <c r="Y1430" s="49"/>
      <c r="Z1430" s="49"/>
      <c r="AA1430" s="49"/>
      <c r="AB1430" s="49"/>
      <c r="AC1430" s="49"/>
      <c r="AD1430" s="49"/>
      <c r="AE1430" s="49"/>
      <c r="AF1430" s="49"/>
      <c r="AG1430" s="49"/>
      <c r="AH1430" s="49"/>
      <c r="AI1430" s="49"/>
      <c r="AJ1430" s="48"/>
      <c r="AK1430" s="49"/>
    </row>
    <row r="1431" spans="9:37">
      <c r="I1431" s="48"/>
      <c r="L1431" s="48"/>
      <c r="O1431" s="48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8"/>
      <c r="AK1431" s="49"/>
    </row>
    <row r="1432" spans="9:37">
      <c r="I1432" s="48"/>
      <c r="L1432" s="48"/>
      <c r="O1432" s="48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48"/>
      <c r="AK1432" s="49"/>
    </row>
    <row r="1433" spans="9:37">
      <c r="I1433" s="48"/>
      <c r="L1433" s="48"/>
      <c r="O1433" s="48"/>
      <c r="Y1433" s="49"/>
      <c r="Z1433" s="49"/>
      <c r="AA1433" s="49"/>
      <c r="AB1433" s="49"/>
      <c r="AC1433" s="49"/>
      <c r="AD1433" s="49"/>
      <c r="AE1433" s="49"/>
      <c r="AF1433" s="49"/>
      <c r="AG1433" s="49"/>
      <c r="AH1433" s="49"/>
      <c r="AI1433" s="49"/>
      <c r="AJ1433" s="48"/>
      <c r="AK1433" s="49"/>
    </row>
    <row r="1434" spans="9:37">
      <c r="I1434" s="48"/>
      <c r="L1434" s="48"/>
      <c r="O1434" s="48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8"/>
      <c r="AK1434" s="49"/>
    </row>
    <row r="1435" spans="9:37">
      <c r="I1435" s="48"/>
      <c r="L1435" s="48"/>
      <c r="O1435" s="48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8"/>
      <c r="AK1435" s="49"/>
    </row>
    <row r="1436" spans="9:37">
      <c r="I1436" s="48"/>
      <c r="L1436" s="48"/>
      <c r="O1436" s="48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8"/>
      <c r="AK1436" s="49"/>
    </row>
    <row r="1437" spans="9:37">
      <c r="I1437" s="48"/>
      <c r="L1437" s="48"/>
      <c r="O1437" s="48"/>
      <c r="Y1437" s="49"/>
      <c r="Z1437" s="49"/>
      <c r="AA1437" s="49"/>
      <c r="AB1437" s="49"/>
      <c r="AC1437" s="49"/>
      <c r="AD1437" s="49"/>
      <c r="AE1437" s="49"/>
      <c r="AF1437" s="49"/>
      <c r="AG1437" s="49"/>
      <c r="AH1437" s="49"/>
      <c r="AI1437" s="49"/>
      <c r="AJ1437" s="48"/>
      <c r="AK1437" s="49"/>
    </row>
    <row r="1438" spans="9:37">
      <c r="I1438" s="48"/>
      <c r="L1438" s="48"/>
      <c r="O1438" s="48"/>
      <c r="Y1438" s="49"/>
      <c r="Z1438" s="49"/>
      <c r="AA1438" s="49"/>
      <c r="AB1438" s="49"/>
      <c r="AC1438" s="49"/>
      <c r="AD1438" s="49"/>
      <c r="AE1438" s="49"/>
      <c r="AF1438" s="49"/>
      <c r="AG1438" s="49"/>
      <c r="AH1438" s="49"/>
      <c r="AI1438" s="49"/>
      <c r="AJ1438" s="48"/>
      <c r="AK1438" s="49"/>
    </row>
    <row r="1439" spans="9:37">
      <c r="I1439" s="48"/>
      <c r="L1439" s="48"/>
      <c r="O1439" s="48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8"/>
      <c r="AK1439" s="49"/>
    </row>
    <row r="1440" spans="9:37">
      <c r="I1440" s="48"/>
      <c r="L1440" s="48"/>
      <c r="O1440" s="48"/>
      <c r="Y1440" s="49"/>
      <c r="Z1440" s="49"/>
      <c r="AA1440" s="49"/>
      <c r="AB1440" s="49"/>
      <c r="AC1440" s="49"/>
      <c r="AD1440" s="49"/>
      <c r="AE1440" s="49"/>
      <c r="AF1440" s="49"/>
      <c r="AG1440" s="49"/>
      <c r="AH1440" s="49"/>
      <c r="AI1440" s="49"/>
      <c r="AJ1440" s="48"/>
      <c r="AK1440" s="49"/>
    </row>
    <row r="1441" spans="9:37">
      <c r="I1441" s="48"/>
      <c r="L1441" s="48"/>
      <c r="O1441" s="48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8"/>
      <c r="AK1441" s="49"/>
    </row>
    <row r="1442" spans="9:37">
      <c r="I1442" s="48"/>
      <c r="L1442" s="48"/>
      <c r="O1442" s="48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8"/>
      <c r="AK1442" s="49"/>
    </row>
    <row r="1443" spans="9:37">
      <c r="I1443" s="48"/>
      <c r="L1443" s="48"/>
      <c r="O1443" s="48"/>
      <c r="Y1443" s="49"/>
      <c r="Z1443" s="49"/>
      <c r="AA1443" s="49"/>
      <c r="AB1443" s="49"/>
      <c r="AC1443" s="49"/>
      <c r="AD1443" s="49"/>
      <c r="AE1443" s="49"/>
      <c r="AF1443" s="49"/>
      <c r="AG1443" s="49"/>
      <c r="AH1443" s="49"/>
      <c r="AI1443" s="49"/>
      <c r="AJ1443" s="48"/>
      <c r="AK1443" s="49"/>
    </row>
    <row r="1444" spans="9:37">
      <c r="I1444" s="48"/>
      <c r="L1444" s="48"/>
      <c r="O1444" s="48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8"/>
      <c r="AK1444" s="49"/>
    </row>
    <row r="1445" spans="9:37">
      <c r="I1445" s="48"/>
      <c r="L1445" s="48"/>
      <c r="O1445" s="48"/>
      <c r="Y1445" s="49"/>
      <c r="Z1445" s="49"/>
      <c r="AA1445" s="49"/>
      <c r="AB1445" s="49"/>
      <c r="AC1445" s="49"/>
      <c r="AD1445" s="49"/>
      <c r="AE1445" s="49"/>
      <c r="AF1445" s="49"/>
      <c r="AG1445" s="49"/>
      <c r="AH1445" s="49"/>
      <c r="AI1445" s="49"/>
      <c r="AJ1445" s="48"/>
      <c r="AK1445" s="49"/>
    </row>
    <row r="1446" spans="9:37">
      <c r="I1446" s="48"/>
      <c r="L1446" s="48"/>
      <c r="O1446" s="48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8"/>
      <c r="AK1446" s="49"/>
    </row>
    <row r="1447" spans="9:37">
      <c r="I1447" s="48"/>
      <c r="L1447" s="48"/>
      <c r="O1447" s="48"/>
      <c r="Y1447" s="49"/>
      <c r="Z1447" s="49"/>
      <c r="AA1447" s="49"/>
      <c r="AB1447" s="49"/>
      <c r="AC1447" s="49"/>
      <c r="AD1447" s="49"/>
      <c r="AE1447" s="49"/>
      <c r="AF1447" s="49"/>
      <c r="AG1447" s="49"/>
      <c r="AH1447" s="49"/>
      <c r="AI1447" s="49"/>
      <c r="AJ1447" s="48"/>
      <c r="AK1447" s="49"/>
    </row>
    <row r="1448" spans="9:37">
      <c r="I1448" s="48"/>
      <c r="L1448" s="48"/>
      <c r="O1448" s="48"/>
      <c r="Y1448" s="49"/>
      <c r="Z1448" s="49"/>
      <c r="AA1448" s="49"/>
      <c r="AB1448" s="49"/>
      <c r="AC1448" s="49"/>
      <c r="AD1448" s="49"/>
      <c r="AE1448" s="49"/>
      <c r="AF1448" s="49"/>
      <c r="AG1448" s="49"/>
      <c r="AH1448" s="49"/>
      <c r="AI1448" s="49"/>
      <c r="AJ1448" s="48"/>
      <c r="AK1448" s="49"/>
    </row>
    <row r="1449" spans="9:37">
      <c r="I1449" s="48"/>
      <c r="L1449" s="48"/>
      <c r="O1449" s="48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8"/>
      <c r="AK1449" s="49"/>
    </row>
    <row r="1450" spans="9:37">
      <c r="I1450" s="48"/>
      <c r="L1450" s="48"/>
      <c r="O1450" s="48"/>
      <c r="Y1450" s="49"/>
      <c r="Z1450" s="49"/>
      <c r="AA1450" s="49"/>
      <c r="AB1450" s="49"/>
      <c r="AC1450" s="49"/>
      <c r="AD1450" s="49"/>
      <c r="AE1450" s="49"/>
      <c r="AF1450" s="49"/>
      <c r="AG1450" s="49"/>
      <c r="AH1450" s="49"/>
      <c r="AI1450" s="49"/>
      <c r="AJ1450" s="48"/>
      <c r="AK1450" s="49"/>
    </row>
    <row r="1451" spans="9:37">
      <c r="I1451" s="48"/>
      <c r="L1451" s="48"/>
      <c r="O1451" s="48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8"/>
      <c r="AK1451" s="49"/>
    </row>
    <row r="1452" spans="9:37">
      <c r="I1452" s="48"/>
      <c r="L1452" s="48"/>
      <c r="O1452" s="48"/>
      <c r="Y1452" s="49"/>
      <c r="Z1452" s="49"/>
      <c r="AA1452" s="49"/>
      <c r="AB1452" s="49"/>
      <c r="AC1452" s="49"/>
      <c r="AD1452" s="49"/>
      <c r="AE1452" s="49"/>
      <c r="AF1452" s="49"/>
      <c r="AG1452" s="49"/>
      <c r="AH1452" s="49"/>
      <c r="AI1452" s="49"/>
      <c r="AJ1452" s="48"/>
      <c r="AK1452" s="49"/>
    </row>
    <row r="1453" spans="9:37">
      <c r="I1453" s="48"/>
      <c r="L1453" s="48"/>
      <c r="O1453" s="48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8"/>
      <c r="AK1453" s="49"/>
    </row>
    <row r="1454" spans="9:37">
      <c r="I1454" s="48"/>
      <c r="L1454" s="48"/>
      <c r="O1454" s="48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8"/>
      <c r="AK1454" s="49"/>
    </row>
    <row r="1455" spans="9:37">
      <c r="I1455" s="48"/>
      <c r="L1455" s="48"/>
      <c r="O1455" s="48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8"/>
      <c r="AK1455" s="49"/>
    </row>
    <row r="1456" spans="9:37">
      <c r="I1456" s="48"/>
      <c r="L1456" s="48"/>
      <c r="O1456" s="48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8"/>
      <c r="AK1456" s="49"/>
    </row>
    <row r="1457" spans="9:37">
      <c r="I1457" s="48"/>
      <c r="L1457" s="48"/>
      <c r="O1457" s="48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8"/>
      <c r="AK1457" s="49"/>
    </row>
    <row r="1458" spans="9:37">
      <c r="I1458" s="48"/>
      <c r="L1458" s="48"/>
      <c r="O1458" s="48"/>
      <c r="Y1458" s="49"/>
      <c r="Z1458" s="49"/>
      <c r="AA1458" s="49"/>
      <c r="AB1458" s="49"/>
      <c r="AC1458" s="49"/>
      <c r="AD1458" s="49"/>
      <c r="AE1458" s="49"/>
      <c r="AF1458" s="49"/>
      <c r="AG1458" s="49"/>
      <c r="AH1458" s="49"/>
      <c r="AI1458" s="49"/>
      <c r="AJ1458" s="48"/>
      <c r="AK1458" s="49"/>
    </row>
    <row r="1459" spans="9:37">
      <c r="I1459" s="48"/>
      <c r="L1459" s="48"/>
      <c r="O1459" s="48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8"/>
      <c r="AK1459" s="49"/>
    </row>
    <row r="1460" spans="9:37">
      <c r="I1460" s="48"/>
      <c r="L1460" s="48"/>
      <c r="O1460" s="48"/>
      <c r="Y1460" s="49"/>
      <c r="Z1460" s="49"/>
      <c r="AA1460" s="49"/>
      <c r="AB1460" s="49"/>
      <c r="AC1460" s="49"/>
      <c r="AD1460" s="49"/>
      <c r="AE1460" s="49"/>
      <c r="AF1460" s="49"/>
      <c r="AG1460" s="49"/>
      <c r="AH1460" s="49"/>
      <c r="AI1460" s="49"/>
      <c r="AJ1460" s="48"/>
      <c r="AK1460" s="49"/>
    </row>
    <row r="1461" spans="9:37">
      <c r="I1461" s="48"/>
      <c r="L1461" s="48"/>
      <c r="O1461" s="48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8"/>
      <c r="AK1461" s="49"/>
    </row>
    <row r="1462" spans="9:37">
      <c r="I1462" s="48"/>
      <c r="L1462" s="48"/>
      <c r="O1462" s="48"/>
      <c r="Y1462" s="49"/>
      <c r="Z1462" s="49"/>
      <c r="AA1462" s="49"/>
      <c r="AB1462" s="49"/>
      <c r="AC1462" s="49"/>
      <c r="AD1462" s="49"/>
      <c r="AE1462" s="49"/>
      <c r="AF1462" s="49"/>
      <c r="AG1462" s="49"/>
      <c r="AH1462" s="49"/>
      <c r="AI1462" s="49"/>
      <c r="AJ1462" s="48"/>
      <c r="AK1462" s="49"/>
    </row>
    <row r="1463" spans="9:37">
      <c r="I1463" s="48"/>
      <c r="L1463" s="48"/>
      <c r="O1463" s="48"/>
      <c r="Y1463" s="49"/>
      <c r="Z1463" s="49"/>
      <c r="AA1463" s="49"/>
      <c r="AB1463" s="49"/>
      <c r="AC1463" s="49"/>
      <c r="AD1463" s="49"/>
      <c r="AE1463" s="49"/>
      <c r="AF1463" s="49"/>
      <c r="AG1463" s="49"/>
      <c r="AH1463" s="49"/>
      <c r="AI1463" s="49"/>
      <c r="AJ1463" s="48"/>
      <c r="AK1463" s="49"/>
    </row>
    <row r="1464" spans="9:37">
      <c r="I1464" s="48"/>
      <c r="L1464" s="48"/>
      <c r="O1464" s="48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8"/>
      <c r="AK1464" s="49"/>
    </row>
    <row r="1465" spans="9:37">
      <c r="I1465" s="48"/>
      <c r="L1465" s="48"/>
      <c r="O1465" s="48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8"/>
      <c r="AK1465" s="49"/>
    </row>
    <row r="1466" spans="9:37">
      <c r="I1466" s="48"/>
      <c r="L1466" s="48"/>
      <c r="O1466" s="48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8"/>
      <c r="AK1466" s="49"/>
    </row>
    <row r="1467" spans="9:37">
      <c r="I1467" s="48"/>
      <c r="L1467" s="48"/>
      <c r="O1467" s="48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8"/>
      <c r="AK1467" s="49"/>
    </row>
    <row r="1468" spans="9:37">
      <c r="I1468" s="48"/>
      <c r="L1468" s="48"/>
      <c r="O1468" s="48"/>
      <c r="Y1468" s="49"/>
      <c r="Z1468" s="49"/>
      <c r="AA1468" s="49"/>
      <c r="AB1468" s="49"/>
      <c r="AC1468" s="49"/>
      <c r="AD1468" s="49"/>
      <c r="AE1468" s="49"/>
      <c r="AF1468" s="49"/>
      <c r="AG1468" s="49"/>
      <c r="AH1468" s="49"/>
      <c r="AI1468" s="49"/>
      <c r="AJ1468" s="48"/>
      <c r="AK1468" s="49"/>
    </row>
    <row r="1469" spans="9:37">
      <c r="I1469" s="48"/>
      <c r="L1469" s="48"/>
      <c r="O1469" s="48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8"/>
      <c r="AK1469" s="49"/>
    </row>
    <row r="1470" spans="9:37">
      <c r="I1470" s="48"/>
      <c r="L1470" s="48"/>
      <c r="O1470" s="48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8"/>
      <c r="AK1470" s="49"/>
    </row>
    <row r="1471" spans="9:37">
      <c r="I1471" s="48"/>
      <c r="L1471" s="48"/>
      <c r="O1471" s="48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8"/>
      <c r="AK1471" s="49"/>
    </row>
    <row r="1472" spans="9:37">
      <c r="I1472" s="48"/>
      <c r="L1472" s="48"/>
      <c r="O1472" s="48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49"/>
      <c r="AI1472" s="49"/>
      <c r="AJ1472" s="48"/>
      <c r="AK1472" s="49"/>
    </row>
    <row r="1473" spans="9:37">
      <c r="I1473" s="48"/>
      <c r="L1473" s="48"/>
      <c r="O1473" s="48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8"/>
      <c r="AK1473" s="49"/>
    </row>
    <row r="1474" spans="9:37">
      <c r="I1474" s="48"/>
      <c r="L1474" s="48"/>
      <c r="O1474" s="48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8"/>
      <c r="AK1474" s="49"/>
    </row>
    <row r="1475" spans="9:37">
      <c r="I1475" s="48"/>
      <c r="L1475" s="48"/>
      <c r="O1475" s="48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8"/>
      <c r="AK1475" s="49"/>
    </row>
    <row r="1476" spans="9:37">
      <c r="I1476" s="48"/>
      <c r="L1476" s="48"/>
      <c r="O1476" s="48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8"/>
      <c r="AK1476" s="49"/>
    </row>
    <row r="1477" spans="9:37">
      <c r="I1477" s="48"/>
      <c r="L1477" s="48"/>
      <c r="O1477" s="48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8"/>
      <c r="AK1477" s="49"/>
    </row>
    <row r="1478" spans="9:37">
      <c r="I1478" s="48"/>
      <c r="L1478" s="48"/>
      <c r="O1478" s="48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8"/>
      <c r="AK1478" s="49"/>
    </row>
    <row r="1479" spans="9:37">
      <c r="I1479" s="48"/>
      <c r="L1479" s="48"/>
      <c r="O1479" s="48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8"/>
      <c r="AK1479" s="49"/>
    </row>
    <row r="1480" spans="9:37">
      <c r="I1480" s="48"/>
      <c r="L1480" s="48"/>
      <c r="O1480" s="48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8"/>
      <c r="AK1480" s="49"/>
    </row>
    <row r="1481" spans="9:37">
      <c r="I1481" s="48"/>
      <c r="L1481" s="48"/>
      <c r="O1481" s="48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8"/>
      <c r="AK1481" s="49"/>
    </row>
    <row r="1482" spans="9:37">
      <c r="I1482" s="48"/>
      <c r="L1482" s="48"/>
      <c r="O1482" s="48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8"/>
      <c r="AK1482" s="49"/>
    </row>
    <row r="1483" spans="9:37">
      <c r="I1483" s="48"/>
      <c r="L1483" s="48"/>
      <c r="O1483" s="48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8"/>
      <c r="AK1483" s="49"/>
    </row>
    <row r="1484" spans="9:37">
      <c r="I1484" s="48"/>
      <c r="L1484" s="48"/>
      <c r="O1484" s="48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8"/>
      <c r="AK1484" s="49"/>
    </row>
    <row r="1485" spans="9:37">
      <c r="I1485" s="48"/>
      <c r="L1485" s="48"/>
      <c r="O1485" s="48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8"/>
      <c r="AK1485" s="49"/>
    </row>
    <row r="1486" spans="9:37">
      <c r="I1486" s="48"/>
      <c r="L1486" s="48"/>
      <c r="O1486" s="48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8"/>
      <c r="AK1486" s="49"/>
    </row>
    <row r="1487" spans="9:37">
      <c r="I1487" s="48"/>
      <c r="L1487" s="48"/>
      <c r="O1487" s="48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8"/>
      <c r="AK1487" s="49"/>
    </row>
    <row r="1488" spans="9:37">
      <c r="I1488" s="48"/>
      <c r="L1488" s="48"/>
      <c r="O1488" s="48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8"/>
      <c r="AK1488" s="49"/>
    </row>
    <row r="1489" spans="9:37">
      <c r="I1489" s="48"/>
      <c r="L1489" s="48"/>
      <c r="O1489" s="48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8"/>
      <c r="AK1489" s="49"/>
    </row>
    <row r="1490" spans="9:37">
      <c r="I1490" s="48"/>
      <c r="L1490" s="48"/>
      <c r="O1490" s="48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8"/>
      <c r="AK1490" s="49"/>
    </row>
    <row r="1491" spans="9:37">
      <c r="I1491" s="48"/>
      <c r="L1491" s="48"/>
      <c r="O1491" s="48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8"/>
      <c r="AK1491" s="49"/>
    </row>
    <row r="1492" spans="9:37">
      <c r="I1492" s="48"/>
      <c r="L1492" s="48"/>
      <c r="O1492" s="48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8"/>
      <c r="AK1492" s="49"/>
    </row>
    <row r="1493" spans="9:37">
      <c r="I1493" s="48"/>
      <c r="L1493" s="48"/>
      <c r="O1493" s="48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8"/>
      <c r="AK1493" s="49"/>
    </row>
    <row r="1494" spans="9:37">
      <c r="I1494" s="48"/>
      <c r="L1494" s="48"/>
      <c r="O1494" s="48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8"/>
      <c r="AK1494" s="49"/>
    </row>
    <row r="1495" spans="9:37">
      <c r="I1495" s="48"/>
      <c r="L1495" s="48"/>
      <c r="O1495" s="48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8"/>
      <c r="AK1495" s="49"/>
    </row>
    <row r="1496" spans="9:37">
      <c r="I1496" s="48"/>
      <c r="L1496" s="48"/>
      <c r="O1496" s="48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8"/>
      <c r="AK1496" s="49"/>
    </row>
    <row r="1497" spans="9:37">
      <c r="I1497" s="48"/>
      <c r="L1497" s="48"/>
      <c r="O1497" s="48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8"/>
      <c r="AK1497" s="49"/>
    </row>
    <row r="1498" spans="9:37">
      <c r="I1498" s="48"/>
      <c r="L1498" s="48"/>
      <c r="O1498" s="48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8"/>
      <c r="AK1498" s="49"/>
    </row>
    <row r="1499" spans="9:37">
      <c r="I1499" s="48"/>
      <c r="L1499" s="48"/>
      <c r="O1499" s="48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8"/>
      <c r="AK1499" s="49"/>
    </row>
    <row r="1500" spans="9:37">
      <c r="I1500" s="48"/>
      <c r="L1500" s="48"/>
      <c r="O1500" s="48"/>
      <c r="Y1500" s="49"/>
      <c r="Z1500" s="49"/>
      <c r="AA1500" s="49"/>
      <c r="AB1500" s="49"/>
      <c r="AC1500" s="49"/>
      <c r="AD1500" s="49"/>
      <c r="AE1500" s="49"/>
      <c r="AF1500" s="49"/>
      <c r="AG1500" s="49"/>
      <c r="AH1500" s="49"/>
      <c r="AI1500" s="49"/>
      <c r="AJ1500" s="48"/>
      <c r="AK1500" s="49"/>
    </row>
    <row r="1501" spans="9:37">
      <c r="I1501" s="48"/>
      <c r="L1501" s="48"/>
      <c r="O1501" s="48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8"/>
      <c r="AK1501" s="49"/>
    </row>
    <row r="1502" spans="9:37">
      <c r="I1502" s="48"/>
      <c r="L1502" s="48"/>
      <c r="O1502" s="48"/>
      <c r="Y1502" s="49"/>
      <c r="Z1502" s="49"/>
      <c r="AA1502" s="49"/>
      <c r="AB1502" s="49"/>
      <c r="AC1502" s="49"/>
      <c r="AD1502" s="49"/>
      <c r="AE1502" s="49"/>
      <c r="AF1502" s="49"/>
      <c r="AG1502" s="49"/>
      <c r="AH1502" s="49"/>
      <c r="AI1502" s="49"/>
      <c r="AJ1502" s="48"/>
      <c r="AK1502" s="49"/>
    </row>
    <row r="1503" spans="9:37">
      <c r="I1503" s="48"/>
      <c r="L1503" s="48"/>
      <c r="O1503" s="48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8"/>
      <c r="AK1503" s="49"/>
    </row>
    <row r="1504" spans="9:37">
      <c r="I1504" s="48"/>
      <c r="L1504" s="48"/>
      <c r="O1504" s="48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8"/>
      <c r="AK1504" s="49"/>
    </row>
    <row r="1505" spans="9:37">
      <c r="I1505" s="48"/>
      <c r="L1505" s="48"/>
      <c r="O1505" s="48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8"/>
      <c r="AK1505" s="49"/>
    </row>
    <row r="1506" spans="9:37">
      <c r="I1506" s="48"/>
      <c r="L1506" s="48"/>
      <c r="O1506" s="48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8"/>
      <c r="AK1506" s="49"/>
    </row>
    <row r="1507" spans="9:37">
      <c r="I1507" s="48"/>
      <c r="L1507" s="48"/>
      <c r="O1507" s="48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8"/>
      <c r="AK1507" s="49"/>
    </row>
    <row r="1508" spans="9:37">
      <c r="I1508" s="48"/>
      <c r="L1508" s="48"/>
      <c r="O1508" s="48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8"/>
      <c r="AK1508" s="49"/>
    </row>
    <row r="1509" spans="9:37">
      <c r="I1509" s="48"/>
      <c r="L1509" s="48"/>
      <c r="O1509" s="48"/>
      <c r="Y1509" s="49"/>
      <c r="Z1509" s="49"/>
      <c r="AA1509" s="49"/>
      <c r="AB1509" s="49"/>
      <c r="AC1509" s="49"/>
      <c r="AD1509" s="49"/>
      <c r="AE1509" s="49"/>
      <c r="AF1509" s="49"/>
      <c r="AG1509" s="49"/>
      <c r="AH1509" s="49"/>
      <c r="AI1509" s="49"/>
      <c r="AJ1509" s="48"/>
      <c r="AK1509" s="49"/>
    </row>
    <row r="1510" spans="9:37">
      <c r="I1510" s="48"/>
      <c r="L1510" s="48"/>
      <c r="O1510" s="48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8"/>
      <c r="AK1510" s="49"/>
    </row>
    <row r="1511" spans="9:37">
      <c r="I1511" s="48"/>
      <c r="L1511" s="48"/>
      <c r="O1511" s="48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8"/>
      <c r="AK1511" s="49"/>
    </row>
    <row r="1512" spans="9:37">
      <c r="I1512" s="48"/>
      <c r="L1512" s="48"/>
      <c r="O1512" s="48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8"/>
      <c r="AK1512" s="49"/>
    </row>
    <row r="1513" spans="9:37">
      <c r="I1513" s="48"/>
      <c r="L1513" s="48"/>
      <c r="O1513" s="48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8"/>
      <c r="AK1513" s="49"/>
    </row>
    <row r="1514" spans="9:37">
      <c r="I1514" s="48"/>
      <c r="L1514" s="48"/>
      <c r="O1514" s="48"/>
      <c r="Y1514" s="49"/>
      <c r="Z1514" s="49"/>
      <c r="AA1514" s="49"/>
      <c r="AB1514" s="49"/>
      <c r="AC1514" s="49"/>
      <c r="AD1514" s="49"/>
      <c r="AE1514" s="49"/>
      <c r="AF1514" s="49"/>
      <c r="AG1514" s="49"/>
      <c r="AH1514" s="49"/>
      <c r="AI1514" s="49"/>
      <c r="AJ1514" s="48"/>
      <c r="AK1514" s="49"/>
    </row>
    <row r="1515" spans="9:37">
      <c r="I1515" s="48"/>
      <c r="L1515" s="48"/>
      <c r="O1515" s="48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8"/>
      <c r="AK1515" s="49"/>
    </row>
    <row r="1516" spans="9:37">
      <c r="I1516" s="48"/>
      <c r="L1516" s="48"/>
      <c r="O1516" s="48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8"/>
      <c r="AK1516" s="49"/>
    </row>
    <row r="1517" spans="9:37">
      <c r="I1517" s="48"/>
      <c r="L1517" s="48"/>
      <c r="O1517" s="48"/>
      <c r="Y1517" s="49"/>
      <c r="Z1517" s="49"/>
      <c r="AA1517" s="49"/>
      <c r="AB1517" s="49"/>
      <c r="AC1517" s="49"/>
      <c r="AD1517" s="49"/>
      <c r="AE1517" s="49"/>
      <c r="AF1517" s="49"/>
      <c r="AG1517" s="49"/>
      <c r="AH1517" s="49"/>
      <c r="AI1517" s="49"/>
      <c r="AJ1517" s="48"/>
      <c r="AK1517" s="49"/>
    </row>
    <row r="1518" spans="9:37">
      <c r="I1518" s="48"/>
      <c r="L1518" s="48"/>
      <c r="O1518" s="48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8"/>
      <c r="AK1518" s="49"/>
    </row>
    <row r="1519" spans="9:37">
      <c r="I1519" s="48"/>
      <c r="L1519" s="48"/>
      <c r="O1519" s="48"/>
      <c r="Y1519" s="49"/>
      <c r="Z1519" s="49"/>
      <c r="AA1519" s="49"/>
      <c r="AB1519" s="49"/>
      <c r="AC1519" s="49"/>
      <c r="AD1519" s="49"/>
      <c r="AE1519" s="49"/>
      <c r="AF1519" s="49"/>
      <c r="AG1519" s="49"/>
      <c r="AH1519" s="49"/>
      <c r="AI1519" s="49"/>
      <c r="AJ1519" s="48"/>
      <c r="AK1519" s="49"/>
    </row>
    <row r="1520" spans="9:37">
      <c r="I1520" s="48"/>
      <c r="L1520" s="48"/>
      <c r="O1520" s="48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8"/>
      <c r="AK1520" s="49"/>
    </row>
    <row r="1521" spans="9:37">
      <c r="I1521" s="48"/>
      <c r="L1521" s="48"/>
      <c r="O1521" s="48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8"/>
      <c r="AK1521" s="49"/>
    </row>
    <row r="1522" spans="9:37">
      <c r="I1522" s="48"/>
      <c r="L1522" s="48"/>
      <c r="O1522" s="48"/>
      <c r="Y1522" s="49"/>
      <c r="Z1522" s="49"/>
      <c r="AA1522" s="49"/>
      <c r="AB1522" s="49"/>
      <c r="AC1522" s="49"/>
      <c r="AD1522" s="49"/>
      <c r="AE1522" s="49"/>
      <c r="AF1522" s="49"/>
      <c r="AG1522" s="49"/>
      <c r="AH1522" s="49"/>
      <c r="AI1522" s="49"/>
      <c r="AJ1522" s="48"/>
      <c r="AK1522" s="49"/>
    </row>
    <row r="1523" spans="9:37">
      <c r="I1523" s="48"/>
      <c r="L1523" s="48"/>
      <c r="O1523" s="48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8"/>
      <c r="AK1523" s="49"/>
    </row>
    <row r="1524" spans="9:37">
      <c r="I1524" s="48"/>
      <c r="L1524" s="48"/>
      <c r="O1524" s="48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8"/>
      <c r="AK1524" s="49"/>
    </row>
    <row r="1525" spans="9:37">
      <c r="I1525" s="48"/>
      <c r="L1525" s="48"/>
      <c r="O1525" s="48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8"/>
      <c r="AK1525" s="49"/>
    </row>
    <row r="1526" spans="9:37">
      <c r="I1526" s="48"/>
      <c r="L1526" s="48"/>
      <c r="O1526" s="48"/>
      <c r="Y1526" s="49"/>
      <c r="Z1526" s="49"/>
      <c r="AA1526" s="49"/>
      <c r="AB1526" s="49"/>
      <c r="AC1526" s="49"/>
      <c r="AD1526" s="49"/>
      <c r="AE1526" s="49"/>
      <c r="AF1526" s="49"/>
      <c r="AG1526" s="49"/>
      <c r="AH1526" s="49"/>
      <c r="AI1526" s="49"/>
      <c r="AJ1526" s="48"/>
      <c r="AK1526" s="49"/>
    </row>
    <row r="1527" spans="9:37">
      <c r="I1527" s="48"/>
      <c r="L1527" s="48"/>
      <c r="O1527" s="48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8"/>
      <c r="AK1527" s="49"/>
    </row>
    <row r="1528" spans="9:37">
      <c r="I1528" s="48"/>
      <c r="L1528" s="48"/>
      <c r="O1528" s="48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8"/>
      <c r="AK1528" s="49"/>
    </row>
    <row r="1529" spans="9:37">
      <c r="I1529" s="48"/>
      <c r="L1529" s="48"/>
      <c r="O1529" s="48"/>
      <c r="Y1529" s="49"/>
      <c r="Z1529" s="49"/>
      <c r="AA1529" s="49"/>
      <c r="AB1529" s="49"/>
      <c r="AC1529" s="49"/>
      <c r="AD1529" s="49"/>
      <c r="AE1529" s="49"/>
      <c r="AF1529" s="49"/>
      <c r="AG1529" s="49"/>
      <c r="AH1529" s="49"/>
      <c r="AI1529" s="49"/>
      <c r="AJ1529" s="48"/>
      <c r="AK1529" s="49"/>
    </row>
    <row r="1530" spans="9:37">
      <c r="I1530" s="48"/>
      <c r="L1530" s="48"/>
      <c r="O1530" s="48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8"/>
      <c r="AK1530" s="49"/>
    </row>
    <row r="1531" spans="9:37">
      <c r="I1531" s="48"/>
      <c r="L1531" s="48"/>
      <c r="O1531" s="48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8"/>
      <c r="AK1531" s="49"/>
    </row>
    <row r="1532" spans="9:37">
      <c r="I1532" s="48"/>
      <c r="L1532" s="48"/>
      <c r="O1532" s="48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8"/>
      <c r="AK1532" s="49"/>
    </row>
    <row r="1533" spans="9:37">
      <c r="I1533" s="48"/>
      <c r="L1533" s="48"/>
      <c r="O1533" s="48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8"/>
      <c r="AK1533" s="49"/>
    </row>
    <row r="1534" spans="9:37">
      <c r="I1534" s="48"/>
      <c r="L1534" s="48"/>
      <c r="O1534" s="48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8"/>
      <c r="AK1534" s="49"/>
    </row>
    <row r="1535" spans="9:37">
      <c r="I1535" s="48"/>
      <c r="L1535" s="48"/>
      <c r="O1535" s="48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8"/>
      <c r="AK1535" s="49"/>
    </row>
    <row r="1536" spans="9:37">
      <c r="I1536" s="48"/>
      <c r="L1536" s="48"/>
      <c r="O1536" s="48"/>
      <c r="Y1536" s="49"/>
      <c r="Z1536" s="49"/>
      <c r="AA1536" s="49"/>
      <c r="AB1536" s="49"/>
      <c r="AC1536" s="49"/>
      <c r="AD1536" s="49"/>
      <c r="AE1536" s="49"/>
      <c r="AF1536" s="49"/>
      <c r="AG1536" s="49"/>
      <c r="AH1536" s="49"/>
      <c r="AI1536" s="49"/>
      <c r="AJ1536" s="48"/>
      <c r="AK1536" s="49"/>
    </row>
    <row r="1537" spans="9:37">
      <c r="I1537" s="48"/>
      <c r="L1537" s="48"/>
      <c r="O1537" s="48"/>
      <c r="Y1537" s="49"/>
      <c r="Z1537" s="49"/>
      <c r="AA1537" s="49"/>
      <c r="AB1537" s="49"/>
      <c r="AC1537" s="49"/>
      <c r="AD1537" s="49"/>
      <c r="AE1537" s="49"/>
      <c r="AF1537" s="49"/>
      <c r="AG1537" s="49"/>
      <c r="AH1537" s="49"/>
      <c r="AI1537" s="49"/>
      <c r="AJ1537" s="48"/>
      <c r="AK1537" s="49"/>
    </row>
    <row r="1538" spans="9:37">
      <c r="I1538" s="48"/>
      <c r="L1538" s="48"/>
      <c r="O1538" s="48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8"/>
      <c r="AK1538" s="49"/>
    </row>
    <row r="1539" spans="9:37">
      <c r="I1539" s="48"/>
      <c r="L1539" s="48"/>
      <c r="O1539" s="48"/>
      <c r="Y1539" s="49"/>
      <c r="Z1539" s="49"/>
      <c r="AA1539" s="49"/>
      <c r="AB1539" s="49"/>
      <c r="AC1539" s="49"/>
      <c r="AD1539" s="49"/>
      <c r="AE1539" s="49"/>
      <c r="AF1539" s="49"/>
      <c r="AG1539" s="49"/>
      <c r="AH1539" s="49"/>
      <c r="AI1539" s="49"/>
      <c r="AJ1539" s="48"/>
      <c r="AK1539" s="49"/>
    </row>
    <row r="1540" spans="9:37">
      <c r="I1540" s="48"/>
      <c r="L1540" s="48"/>
      <c r="O1540" s="48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8"/>
      <c r="AK1540" s="49"/>
    </row>
    <row r="1541" spans="9:37">
      <c r="I1541" s="48"/>
      <c r="L1541" s="48"/>
      <c r="O1541" s="48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8"/>
      <c r="AK1541" s="49"/>
    </row>
    <row r="1542" spans="9:37">
      <c r="I1542" s="48"/>
      <c r="L1542" s="48"/>
      <c r="O1542" s="48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8"/>
      <c r="AK1542" s="49"/>
    </row>
    <row r="1543" spans="9:37">
      <c r="I1543" s="48"/>
      <c r="L1543" s="48"/>
      <c r="O1543" s="48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8"/>
      <c r="AK1543" s="49"/>
    </row>
    <row r="1544" spans="9:37">
      <c r="I1544" s="48"/>
      <c r="L1544" s="48"/>
      <c r="O1544" s="48"/>
      <c r="Y1544" s="49"/>
      <c r="Z1544" s="49"/>
      <c r="AA1544" s="49"/>
      <c r="AB1544" s="49"/>
      <c r="AC1544" s="49"/>
      <c r="AD1544" s="49"/>
      <c r="AE1544" s="49"/>
      <c r="AF1544" s="49"/>
      <c r="AG1544" s="49"/>
      <c r="AH1544" s="49"/>
      <c r="AI1544" s="49"/>
      <c r="AJ1544" s="48"/>
      <c r="AK1544" s="49"/>
    </row>
    <row r="1545" spans="9:37">
      <c r="I1545" s="48"/>
      <c r="L1545" s="48"/>
      <c r="O1545" s="48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8"/>
      <c r="AK1545" s="49"/>
    </row>
    <row r="1546" spans="9:37">
      <c r="I1546" s="48"/>
      <c r="L1546" s="48"/>
      <c r="O1546" s="48"/>
      <c r="Y1546" s="49"/>
      <c r="Z1546" s="49"/>
      <c r="AA1546" s="49"/>
      <c r="AB1546" s="49"/>
      <c r="AC1546" s="49"/>
      <c r="AD1546" s="49"/>
      <c r="AE1546" s="49"/>
      <c r="AF1546" s="49"/>
      <c r="AG1546" s="49"/>
      <c r="AH1546" s="49"/>
      <c r="AI1546" s="49"/>
      <c r="AJ1546" s="48"/>
      <c r="AK1546" s="49"/>
    </row>
    <row r="1547" spans="9:37">
      <c r="I1547" s="48"/>
      <c r="L1547" s="48"/>
      <c r="O1547" s="48"/>
      <c r="Y1547" s="49"/>
      <c r="Z1547" s="49"/>
      <c r="AA1547" s="49"/>
      <c r="AB1547" s="49"/>
      <c r="AC1547" s="49"/>
      <c r="AD1547" s="49"/>
      <c r="AE1547" s="49"/>
      <c r="AF1547" s="49"/>
      <c r="AG1547" s="49"/>
      <c r="AH1547" s="49"/>
      <c r="AI1547" s="49"/>
      <c r="AJ1547" s="48"/>
      <c r="AK1547" s="49"/>
    </row>
    <row r="1548" spans="9:37">
      <c r="I1548" s="48"/>
      <c r="L1548" s="48"/>
      <c r="O1548" s="48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8"/>
      <c r="AK1548" s="49"/>
    </row>
    <row r="1549" spans="9:37">
      <c r="I1549" s="48"/>
      <c r="L1549" s="48"/>
      <c r="O1549" s="48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8"/>
      <c r="AK1549" s="49"/>
    </row>
    <row r="1550" spans="9:37">
      <c r="I1550" s="48"/>
      <c r="L1550" s="48"/>
      <c r="O1550" s="48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8"/>
      <c r="AK1550" s="49"/>
    </row>
    <row r="1551" spans="9:37">
      <c r="I1551" s="48"/>
      <c r="L1551" s="48"/>
      <c r="O1551" s="48"/>
      <c r="Y1551" s="49"/>
      <c r="Z1551" s="49"/>
      <c r="AA1551" s="49"/>
      <c r="AB1551" s="49"/>
      <c r="AC1551" s="49"/>
      <c r="AD1551" s="49"/>
      <c r="AE1551" s="49"/>
      <c r="AF1551" s="49"/>
      <c r="AG1551" s="49"/>
      <c r="AH1551" s="49"/>
      <c r="AI1551" s="49"/>
      <c r="AJ1551" s="48"/>
      <c r="AK1551" s="49"/>
    </row>
    <row r="1552" spans="9:37">
      <c r="I1552" s="48"/>
      <c r="L1552" s="48"/>
      <c r="O1552" s="48"/>
      <c r="Y1552" s="49"/>
      <c r="Z1552" s="49"/>
      <c r="AA1552" s="49"/>
      <c r="AB1552" s="49"/>
      <c r="AC1552" s="49"/>
      <c r="AD1552" s="49"/>
      <c r="AE1552" s="49"/>
      <c r="AF1552" s="49"/>
      <c r="AG1552" s="49"/>
      <c r="AH1552" s="49"/>
      <c r="AI1552" s="49"/>
      <c r="AJ1552" s="48"/>
      <c r="AK1552" s="49"/>
    </row>
    <row r="1553" spans="9:37">
      <c r="I1553" s="48"/>
      <c r="L1553" s="48"/>
      <c r="O1553" s="48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8"/>
      <c r="AK1553" s="49"/>
    </row>
    <row r="1554" spans="9:37">
      <c r="I1554" s="48"/>
      <c r="L1554" s="48"/>
      <c r="O1554" s="48"/>
      <c r="Y1554" s="49"/>
      <c r="Z1554" s="49"/>
      <c r="AA1554" s="49"/>
      <c r="AB1554" s="49"/>
      <c r="AC1554" s="49"/>
      <c r="AD1554" s="49"/>
      <c r="AE1554" s="49"/>
      <c r="AF1554" s="49"/>
      <c r="AG1554" s="49"/>
      <c r="AH1554" s="49"/>
      <c r="AI1554" s="49"/>
      <c r="AJ1554" s="48"/>
      <c r="AK1554" s="49"/>
    </row>
    <row r="1555" spans="9:37">
      <c r="I1555" s="48"/>
      <c r="L1555" s="48"/>
      <c r="O1555" s="48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8"/>
      <c r="AK1555" s="49"/>
    </row>
    <row r="1556" spans="9:37">
      <c r="I1556" s="48"/>
      <c r="L1556" s="48"/>
      <c r="O1556" s="48"/>
      <c r="Y1556" s="49"/>
      <c r="Z1556" s="49"/>
      <c r="AA1556" s="49"/>
      <c r="AB1556" s="49"/>
      <c r="AC1556" s="49"/>
      <c r="AD1556" s="49"/>
      <c r="AE1556" s="49"/>
      <c r="AF1556" s="49"/>
      <c r="AG1556" s="49"/>
      <c r="AH1556" s="49"/>
      <c r="AI1556" s="49"/>
      <c r="AJ1556" s="48"/>
      <c r="AK1556" s="49"/>
    </row>
    <row r="1557" spans="9:37">
      <c r="I1557" s="48"/>
      <c r="L1557" s="48"/>
      <c r="O1557" s="48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8"/>
      <c r="AK1557" s="49"/>
    </row>
    <row r="1558" spans="9:37">
      <c r="I1558" s="48"/>
      <c r="L1558" s="48"/>
      <c r="O1558" s="48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8"/>
      <c r="AK1558" s="49"/>
    </row>
    <row r="1559" spans="9:37">
      <c r="I1559" s="48"/>
      <c r="L1559" s="48"/>
      <c r="O1559" s="48"/>
      <c r="Y1559" s="49"/>
      <c r="Z1559" s="49"/>
      <c r="AA1559" s="49"/>
      <c r="AB1559" s="49"/>
      <c r="AC1559" s="49"/>
      <c r="AD1559" s="49"/>
      <c r="AE1559" s="49"/>
      <c r="AF1559" s="49"/>
      <c r="AG1559" s="49"/>
      <c r="AH1559" s="49"/>
      <c r="AI1559" s="49"/>
      <c r="AJ1559" s="48"/>
      <c r="AK1559" s="49"/>
    </row>
    <row r="1560" spans="9:37">
      <c r="I1560" s="48"/>
      <c r="L1560" s="48"/>
      <c r="O1560" s="48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8"/>
      <c r="AK1560" s="49"/>
    </row>
    <row r="1561" spans="9:37">
      <c r="I1561" s="48"/>
      <c r="L1561" s="48"/>
      <c r="O1561" s="48"/>
      <c r="Y1561" s="49"/>
      <c r="Z1561" s="49"/>
      <c r="AA1561" s="49"/>
      <c r="AB1561" s="49"/>
      <c r="AC1561" s="49"/>
      <c r="AD1561" s="49"/>
      <c r="AE1561" s="49"/>
      <c r="AF1561" s="49"/>
      <c r="AG1561" s="49"/>
      <c r="AH1561" s="49"/>
      <c r="AI1561" s="49"/>
      <c r="AJ1561" s="48"/>
      <c r="AK1561" s="49"/>
    </row>
    <row r="1562" spans="9:37">
      <c r="I1562" s="48"/>
      <c r="L1562" s="48"/>
      <c r="O1562" s="48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8"/>
      <c r="AK1562" s="49"/>
    </row>
    <row r="1563" spans="9:37">
      <c r="I1563" s="48"/>
      <c r="L1563" s="48"/>
      <c r="O1563" s="48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8"/>
      <c r="AK1563" s="49"/>
    </row>
    <row r="1564" spans="9:37">
      <c r="I1564" s="48"/>
      <c r="L1564" s="48"/>
      <c r="O1564" s="48"/>
      <c r="Y1564" s="49"/>
      <c r="Z1564" s="49"/>
      <c r="AA1564" s="49"/>
      <c r="AB1564" s="49"/>
      <c r="AC1564" s="49"/>
      <c r="AD1564" s="49"/>
      <c r="AE1564" s="49"/>
      <c r="AF1564" s="49"/>
      <c r="AG1564" s="49"/>
      <c r="AH1564" s="49"/>
      <c r="AI1564" s="49"/>
      <c r="AJ1564" s="48"/>
      <c r="AK1564" s="49"/>
    </row>
    <row r="1565" spans="9:37">
      <c r="I1565" s="48"/>
      <c r="L1565" s="48"/>
      <c r="O1565" s="48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8"/>
      <c r="AK1565" s="49"/>
    </row>
    <row r="1566" spans="9:37">
      <c r="I1566" s="48"/>
      <c r="L1566" s="48"/>
      <c r="O1566" s="48"/>
      <c r="Y1566" s="49"/>
      <c r="Z1566" s="49"/>
      <c r="AA1566" s="49"/>
      <c r="AB1566" s="49"/>
      <c r="AC1566" s="49"/>
      <c r="AD1566" s="49"/>
      <c r="AE1566" s="49"/>
      <c r="AF1566" s="49"/>
      <c r="AG1566" s="49"/>
      <c r="AH1566" s="49"/>
      <c r="AI1566" s="49"/>
      <c r="AJ1566" s="48"/>
      <c r="AK1566" s="49"/>
    </row>
    <row r="1567" spans="9:37">
      <c r="I1567" s="48"/>
      <c r="L1567" s="48"/>
      <c r="O1567" s="48"/>
      <c r="Y1567" s="49"/>
      <c r="Z1567" s="49"/>
      <c r="AA1567" s="49"/>
      <c r="AB1567" s="49"/>
      <c r="AC1567" s="49"/>
      <c r="AD1567" s="49"/>
      <c r="AE1567" s="49"/>
      <c r="AF1567" s="49"/>
      <c r="AG1567" s="49"/>
      <c r="AH1567" s="49"/>
      <c r="AI1567" s="49"/>
      <c r="AJ1567" s="48"/>
      <c r="AK1567" s="49"/>
    </row>
    <row r="1568" spans="9:37">
      <c r="I1568" s="48"/>
      <c r="L1568" s="48"/>
      <c r="O1568" s="48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8"/>
      <c r="AK1568" s="49"/>
    </row>
    <row r="1569" spans="9:37">
      <c r="I1569" s="48"/>
      <c r="L1569" s="48"/>
      <c r="O1569" s="48"/>
      <c r="Y1569" s="49"/>
      <c r="Z1569" s="49"/>
      <c r="AA1569" s="49"/>
      <c r="AB1569" s="49"/>
      <c r="AC1569" s="49"/>
      <c r="AD1569" s="49"/>
      <c r="AE1569" s="49"/>
      <c r="AF1569" s="49"/>
      <c r="AG1569" s="49"/>
      <c r="AH1569" s="49"/>
      <c r="AI1569" s="49"/>
      <c r="AJ1569" s="48"/>
      <c r="AK1569" s="49"/>
    </row>
    <row r="1570" spans="9:37">
      <c r="I1570" s="48"/>
      <c r="L1570" s="48"/>
      <c r="O1570" s="48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8"/>
      <c r="AK1570" s="49"/>
    </row>
    <row r="1571" spans="9:37">
      <c r="I1571" s="48"/>
      <c r="L1571" s="48"/>
      <c r="O1571" s="48"/>
      <c r="Y1571" s="49"/>
      <c r="Z1571" s="49"/>
      <c r="AA1571" s="49"/>
      <c r="AB1571" s="49"/>
      <c r="AC1571" s="49"/>
      <c r="AD1571" s="49"/>
      <c r="AE1571" s="49"/>
      <c r="AF1571" s="49"/>
      <c r="AG1571" s="49"/>
      <c r="AH1571" s="49"/>
      <c r="AI1571" s="49"/>
      <c r="AJ1571" s="48"/>
      <c r="AK1571" s="49"/>
    </row>
    <row r="1572" spans="9:37">
      <c r="I1572" s="48"/>
      <c r="L1572" s="48"/>
      <c r="O1572" s="48"/>
      <c r="Y1572" s="49"/>
      <c r="Z1572" s="49"/>
      <c r="AA1572" s="49"/>
      <c r="AB1572" s="49"/>
      <c r="AC1572" s="49"/>
      <c r="AD1572" s="49"/>
      <c r="AE1572" s="49"/>
      <c r="AF1572" s="49"/>
      <c r="AG1572" s="49"/>
      <c r="AH1572" s="49"/>
      <c r="AI1572" s="49"/>
      <c r="AJ1572" s="48"/>
      <c r="AK1572" s="49"/>
    </row>
    <row r="1573" spans="9:37">
      <c r="I1573" s="48"/>
      <c r="L1573" s="48"/>
      <c r="O1573" s="48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8"/>
      <c r="AK1573" s="49"/>
    </row>
    <row r="1574" spans="9:37">
      <c r="I1574" s="48"/>
      <c r="L1574" s="48"/>
      <c r="O1574" s="48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8"/>
      <c r="AK1574" s="49"/>
    </row>
    <row r="1575" spans="9:37">
      <c r="I1575" s="48"/>
      <c r="L1575" s="48"/>
      <c r="O1575" s="48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8"/>
      <c r="AK1575" s="49"/>
    </row>
    <row r="1576" spans="9:37">
      <c r="I1576" s="48"/>
      <c r="L1576" s="48"/>
      <c r="O1576" s="48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8"/>
      <c r="AK1576" s="49"/>
    </row>
    <row r="1577" spans="9:37">
      <c r="I1577" s="48"/>
      <c r="L1577" s="48"/>
      <c r="O1577" s="48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8"/>
      <c r="AK1577" s="49"/>
    </row>
    <row r="1578" spans="9:37">
      <c r="I1578" s="48"/>
      <c r="L1578" s="48"/>
      <c r="O1578" s="48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8"/>
      <c r="AK1578" s="49"/>
    </row>
    <row r="1579" spans="9:37">
      <c r="I1579" s="48"/>
      <c r="L1579" s="48"/>
      <c r="O1579" s="48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8"/>
      <c r="AK1579" s="49"/>
    </row>
    <row r="1580" spans="9:37">
      <c r="I1580" s="48"/>
      <c r="L1580" s="48"/>
      <c r="O1580" s="48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8"/>
      <c r="AK1580" s="49"/>
    </row>
    <row r="1581" spans="9:37">
      <c r="I1581" s="48"/>
      <c r="L1581" s="48"/>
      <c r="O1581" s="48"/>
      <c r="Y1581" s="49"/>
      <c r="Z1581" s="49"/>
      <c r="AA1581" s="49"/>
      <c r="AB1581" s="49"/>
      <c r="AC1581" s="49"/>
      <c r="AD1581" s="49"/>
      <c r="AE1581" s="49"/>
      <c r="AF1581" s="49"/>
      <c r="AG1581" s="49"/>
      <c r="AH1581" s="49"/>
      <c r="AI1581" s="49"/>
      <c r="AJ1581" s="48"/>
      <c r="AK1581" s="49"/>
    </row>
    <row r="1582" spans="9:37">
      <c r="I1582" s="48"/>
      <c r="L1582" s="48"/>
      <c r="O1582" s="48"/>
      <c r="Y1582" s="49"/>
      <c r="Z1582" s="49"/>
      <c r="AA1582" s="49"/>
      <c r="AB1582" s="49"/>
      <c r="AC1582" s="49"/>
      <c r="AD1582" s="49"/>
      <c r="AE1582" s="49"/>
      <c r="AF1582" s="49"/>
      <c r="AG1582" s="49"/>
      <c r="AH1582" s="49"/>
      <c r="AI1582" s="49"/>
      <c r="AJ1582" s="48"/>
      <c r="AK1582" s="49"/>
    </row>
    <row r="1583" spans="9:37">
      <c r="I1583" s="48"/>
      <c r="L1583" s="48"/>
      <c r="O1583" s="48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8"/>
      <c r="AK1583" s="49"/>
    </row>
    <row r="1584" spans="9:37">
      <c r="I1584" s="48"/>
      <c r="L1584" s="48"/>
      <c r="O1584" s="48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49"/>
      <c r="AI1584" s="49"/>
      <c r="AJ1584" s="48"/>
      <c r="AK1584" s="49"/>
    </row>
    <row r="1585" spans="9:37">
      <c r="I1585" s="48"/>
      <c r="L1585" s="48"/>
      <c r="O1585" s="48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8"/>
      <c r="AK1585" s="49"/>
    </row>
    <row r="1586" spans="9:37">
      <c r="I1586" s="48"/>
      <c r="L1586" s="48"/>
      <c r="O1586" s="48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8"/>
      <c r="AK1586" s="49"/>
    </row>
    <row r="1587" spans="9:37">
      <c r="I1587" s="48"/>
      <c r="L1587" s="48"/>
      <c r="O1587" s="48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8"/>
      <c r="AK1587" s="49"/>
    </row>
    <row r="1588" spans="9:37">
      <c r="I1588" s="48"/>
      <c r="L1588" s="48"/>
      <c r="O1588" s="48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8"/>
      <c r="AK1588" s="49"/>
    </row>
    <row r="1589" spans="9:37">
      <c r="I1589" s="48"/>
      <c r="L1589" s="48"/>
      <c r="O1589" s="48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8"/>
      <c r="AK1589" s="49"/>
    </row>
    <row r="1590" spans="9:37">
      <c r="I1590" s="48"/>
      <c r="L1590" s="48"/>
      <c r="O1590" s="48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8"/>
      <c r="AK1590" s="49"/>
    </row>
    <row r="1591" spans="9:37">
      <c r="I1591" s="48"/>
      <c r="L1591" s="48"/>
      <c r="O1591" s="48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8"/>
      <c r="AK1591" s="49"/>
    </row>
    <row r="1592" spans="9:37">
      <c r="I1592" s="48"/>
      <c r="L1592" s="48"/>
      <c r="O1592" s="48"/>
      <c r="Y1592" s="49"/>
      <c r="Z1592" s="49"/>
      <c r="AA1592" s="49"/>
      <c r="AB1592" s="49"/>
      <c r="AC1592" s="49"/>
      <c r="AD1592" s="49"/>
      <c r="AE1592" s="49"/>
      <c r="AF1592" s="49"/>
      <c r="AG1592" s="49"/>
      <c r="AH1592" s="49"/>
      <c r="AI1592" s="49"/>
      <c r="AJ1592" s="48"/>
      <c r="AK1592" s="49"/>
    </row>
    <row r="1593" spans="9:37">
      <c r="I1593" s="48"/>
      <c r="L1593" s="48"/>
      <c r="O1593" s="48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8"/>
      <c r="AK1593" s="49"/>
    </row>
    <row r="1594" spans="9:37">
      <c r="I1594" s="48"/>
      <c r="L1594" s="48"/>
      <c r="O1594" s="48"/>
      <c r="Y1594" s="49"/>
      <c r="Z1594" s="49"/>
      <c r="AA1594" s="49"/>
      <c r="AB1594" s="49"/>
      <c r="AC1594" s="49"/>
      <c r="AD1594" s="49"/>
      <c r="AE1594" s="49"/>
      <c r="AF1594" s="49"/>
      <c r="AG1594" s="49"/>
      <c r="AH1594" s="49"/>
      <c r="AI1594" s="49"/>
      <c r="AJ1594" s="48"/>
      <c r="AK1594" s="49"/>
    </row>
    <row r="1595" spans="9:37">
      <c r="I1595" s="48"/>
      <c r="L1595" s="48"/>
      <c r="O1595" s="48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8"/>
      <c r="AK1595" s="49"/>
    </row>
    <row r="1596" spans="9:37">
      <c r="I1596" s="48"/>
      <c r="L1596" s="48"/>
      <c r="O1596" s="48"/>
      <c r="Y1596" s="49"/>
      <c r="Z1596" s="49"/>
      <c r="AA1596" s="49"/>
      <c r="AB1596" s="49"/>
      <c r="AC1596" s="49"/>
      <c r="AD1596" s="49"/>
      <c r="AE1596" s="49"/>
      <c r="AF1596" s="49"/>
      <c r="AG1596" s="49"/>
      <c r="AH1596" s="49"/>
      <c r="AI1596" s="49"/>
      <c r="AJ1596" s="48"/>
      <c r="AK1596" s="49"/>
    </row>
    <row r="1597" spans="9:37">
      <c r="I1597" s="48"/>
      <c r="L1597" s="48"/>
      <c r="O1597" s="48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8"/>
      <c r="AK1597" s="49"/>
    </row>
    <row r="1598" spans="9:37">
      <c r="I1598" s="48"/>
      <c r="L1598" s="48"/>
      <c r="O1598" s="48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8"/>
      <c r="AK1598" s="49"/>
    </row>
    <row r="1599" spans="9:37">
      <c r="I1599" s="48"/>
      <c r="L1599" s="48"/>
      <c r="O1599" s="48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8"/>
      <c r="AK1599" s="49"/>
    </row>
    <row r="1600" spans="9:37">
      <c r="I1600" s="48"/>
      <c r="L1600" s="48"/>
      <c r="O1600" s="48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8"/>
      <c r="AK1600" s="49"/>
    </row>
    <row r="1601" spans="9:37">
      <c r="I1601" s="48"/>
      <c r="L1601" s="48"/>
      <c r="O1601" s="48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8"/>
      <c r="AK1601" s="49"/>
    </row>
    <row r="1602" spans="9:37">
      <c r="I1602" s="48"/>
      <c r="L1602" s="48"/>
      <c r="O1602" s="48"/>
      <c r="Y1602" s="49"/>
      <c r="Z1602" s="49"/>
      <c r="AA1602" s="49"/>
      <c r="AB1602" s="49"/>
      <c r="AC1602" s="49"/>
      <c r="AD1602" s="49"/>
      <c r="AE1602" s="49"/>
      <c r="AF1602" s="49"/>
      <c r="AG1602" s="49"/>
      <c r="AH1602" s="49"/>
      <c r="AI1602" s="49"/>
      <c r="AJ1602" s="48"/>
      <c r="AK1602" s="49"/>
    </row>
    <row r="1603" spans="9:37">
      <c r="I1603" s="48"/>
      <c r="L1603" s="48"/>
      <c r="O1603" s="48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8"/>
      <c r="AK1603" s="49"/>
    </row>
    <row r="1604" spans="9:37">
      <c r="I1604" s="48"/>
      <c r="L1604" s="48"/>
      <c r="O1604" s="48"/>
      <c r="Y1604" s="49"/>
      <c r="Z1604" s="49"/>
      <c r="AA1604" s="49"/>
      <c r="AB1604" s="49"/>
      <c r="AC1604" s="49"/>
      <c r="AD1604" s="49"/>
      <c r="AE1604" s="49"/>
      <c r="AF1604" s="49"/>
      <c r="AG1604" s="49"/>
      <c r="AH1604" s="49"/>
      <c r="AI1604" s="49"/>
      <c r="AJ1604" s="48"/>
      <c r="AK1604" s="49"/>
    </row>
    <row r="1605" spans="9:37">
      <c r="I1605" s="48"/>
      <c r="L1605" s="48"/>
      <c r="O1605" s="48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8"/>
      <c r="AK1605" s="49"/>
    </row>
    <row r="1606" spans="9:37">
      <c r="I1606" s="48"/>
      <c r="L1606" s="48"/>
      <c r="O1606" s="48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8"/>
      <c r="AK1606" s="49"/>
    </row>
    <row r="1607" spans="9:37">
      <c r="I1607" s="48"/>
      <c r="L1607" s="48"/>
      <c r="O1607" s="48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8"/>
      <c r="AK1607" s="49"/>
    </row>
    <row r="1608" spans="9:37">
      <c r="I1608" s="48"/>
      <c r="L1608" s="48"/>
      <c r="O1608" s="48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8"/>
      <c r="AK1608" s="49"/>
    </row>
    <row r="1609" spans="9:37">
      <c r="I1609" s="48"/>
      <c r="L1609" s="48"/>
      <c r="O1609" s="48"/>
      <c r="Y1609" s="49"/>
      <c r="Z1609" s="49"/>
      <c r="AA1609" s="49"/>
      <c r="AB1609" s="49"/>
      <c r="AC1609" s="49"/>
      <c r="AD1609" s="49"/>
      <c r="AE1609" s="49"/>
      <c r="AF1609" s="49"/>
      <c r="AG1609" s="49"/>
      <c r="AH1609" s="49"/>
      <c r="AI1609" s="49"/>
      <c r="AJ1609" s="48"/>
      <c r="AK1609" s="49"/>
    </row>
    <row r="1610" spans="9:37">
      <c r="I1610" s="48"/>
      <c r="L1610" s="48"/>
      <c r="O1610" s="48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8"/>
      <c r="AK1610" s="49"/>
    </row>
    <row r="1611" spans="9:37">
      <c r="I1611" s="48"/>
      <c r="L1611" s="48"/>
      <c r="O1611" s="48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8"/>
      <c r="AK1611" s="49"/>
    </row>
    <row r="1612" spans="9:37">
      <c r="I1612" s="48"/>
      <c r="L1612" s="48"/>
      <c r="O1612" s="48"/>
      <c r="Y1612" s="49"/>
      <c r="Z1612" s="49"/>
      <c r="AA1612" s="49"/>
      <c r="AB1612" s="49"/>
      <c r="AC1612" s="49"/>
      <c r="AD1612" s="49"/>
      <c r="AE1612" s="49"/>
      <c r="AF1612" s="49"/>
      <c r="AG1612" s="49"/>
      <c r="AH1612" s="49"/>
      <c r="AI1612" s="49"/>
      <c r="AJ1612" s="48"/>
      <c r="AK1612" s="49"/>
    </row>
    <row r="1613" spans="9:37">
      <c r="I1613" s="48"/>
      <c r="L1613" s="48"/>
      <c r="O1613" s="48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8"/>
      <c r="AK1613" s="49"/>
    </row>
    <row r="1614" spans="9:37">
      <c r="I1614" s="48"/>
      <c r="L1614" s="48"/>
      <c r="O1614" s="48"/>
      <c r="Y1614" s="49"/>
      <c r="Z1614" s="49"/>
      <c r="AA1614" s="49"/>
      <c r="AB1614" s="49"/>
      <c r="AC1614" s="49"/>
      <c r="AD1614" s="49"/>
      <c r="AE1614" s="49"/>
      <c r="AF1614" s="49"/>
      <c r="AG1614" s="49"/>
      <c r="AH1614" s="49"/>
      <c r="AI1614" s="49"/>
      <c r="AJ1614" s="48"/>
      <c r="AK1614" s="49"/>
    </row>
    <row r="1615" spans="9:37">
      <c r="I1615" s="48"/>
      <c r="L1615" s="48"/>
      <c r="O1615" s="48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8"/>
      <c r="AK1615" s="49"/>
    </row>
    <row r="1616" spans="9:37">
      <c r="I1616" s="48"/>
      <c r="L1616" s="48"/>
      <c r="O1616" s="48"/>
      <c r="Y1616" s="49"/>
      <c r="Z1616" s="49"/>
      <c r="AA1616" s="49"/>
      <c r="AB1616" s="49"/>
      <c r="AC1616" s="49"/>
      <c r="AD1616" s="49"/>
      <c r="AE1616" s="49"/>
      <c r="AF1616" s="49"/>
      <c r="AG1616" s="49"/>
      <c r="AH1616" s="49"/>
      <c r="AI1616" s="49"/>
      <c r="AJ1616" s="48"/>
      <c r="AK1616" s="49"/>
    </row>
    <row r="1617" spans="9:37">
      <c r="I1617" s="48"/>
      <c r="L1617" s="48"/>
      <c r="O1617" s="48"/>
      <c r="Y1617" s="49"/>
      <c r="Z1617" s="49"/>
      <c r="AA1617" s="49"/>
      <c r="AB1617" s="49"/>
      <c r="AC1617" s="49"/>
      <c r="AD1617" s="49"/>
      <c r="AE1617" s="49"/>
      <c r="AF1617" s="49"/>
      <c r="AG1617" s="49"/>
      <c r="AH1617" s="49"/>
      <c r="AI1617" s="49"/>
      <c r="AJ1617" s="48"/>
      <c r="AK1617" s="49"/>
    </row>
    <row r="1618" spans="9:37">
      <c r="I1618" s="48"/>
      <c r="L1618" s="48"/>
      <c r="O1618" s="48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8"/>
      <c r="AK1618" s="49"/>
    </row>
    <row r="1619" spans="9:37">
      <c r="I1619" s="48"/>
      <c r="L1619" s="48"/>
      <c r="O1619" s="48"/>
      <c r="Y1619" s="49"/>
      <c r="Z1619" s="49"/>
      <c r="AA1619" s="49"/>
      <c r="AB1619" s="49"/>
      <c r="AC1619" s="49"/>
      <c r="AD1619" s="49"/>
      <c r="AE1619" s="49"/>
      <c r="AF1619" s="49"/>
      <c r="AG1619" s="49"/>
      <c r="AH1619" s="49"/>
      <c r="AI1619" s="49"/>
      <c r="AJ1619" s="48"/>
      <c r="AK1619" s="49"/>
    </row>
    <row r="1620" spans="9:37">
      <c r="I1620" s="48"/>
      <c r="L1620" s="48"/>
      <c r="O1620" s="48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8"/>
      <c r="AK1620" s="49"/>
    </row>
    <row r="1621" spans="9:37">
      <c r="I1621" s="48"/>
      <c r="L1621" s="48"/>
      <c r="O1621" s="48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8"/>
      <c r="AK1621" s="49"/>
    </row>
    <row r="1622" spans="9:37">
      <c r="I1622" s="48"/>
      <c r="L1622" s="48"/>
      <c r="O1622" s="48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8"/>
      <c r="AK1622" s="49"/>
    </row>
    <row r="1623" spans="9:37">
      <c r="I1623" s="48"/>
      <c r="L1623" s="48"/>
      <c r="O1623" s="48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8"/>
      <c r="AK1623" s="49"/>
    </row>
    <row r="1624" spans="9:37">
      <c r="I1624" s="48"/>
      <c r="L1624" s="48"/>
      <c r="O1624" s="48"/>
      <c r="Y1624" s="49"/>
      <c r="Z1624" s="49"/>
      <c r="AA1624" s="49"/>
      <c r="AB1624" s="49"/>
      <c r="AC1624" s="49"/>
      <c r="AD1624" s="49"/>
      <c r="AE1624" s="49"/>
      <c r="AF1624" s="49"/>
      <c r="AG1624" s="49"/>
      <c r="AH1624" s="49"/>
      <c r="AI1624" s="49"/>
      <c r="AJ1624" s="48"/>
      <c r="AK1624" s="49"/>
    </row>
    <row r="1625" spans="9:37">
      <c r="I1625" s="48"/>
      <c r="L1625" s="48"/>
      <c r="O1625" s="48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8"/>
      <c r="AK1625" s="49"/>
    </row>
    <row r="1626" spans="9:37">
      <c r="I1626" s="48"/>
      <c r="L1626" s="48"/>
      <c r="O1626" s="48"/>
      <c r="Y1626" s="49"/>
      <c r="Z1626" s="49"/>
      <c r="AA1626" s="49"/>
      <c r="AB1626" s="49"/>
      <c r="AC1626" s="49"/>
      <c r="AD1626" s="49"/>
      <c r="AE1626" s="49"/>
      <c r="AF1626" s="49"/>
      <c r="AG1626" s="49"/>
      <c r="AH1626" s="49"/>
      <c r="AI1626" s="49"/>
      <c r="AJ1626" s="48"/>
      <c r="AK1626" s="49"/>
    </row>
    <row r="1627" spans="9:37">
      <c r="I1627" s="48"/>
      <c r="L1627" s="48"/>
      <c r="O1627" s="48"/>
      <c r="Y1627" s="49"/>
      <c r="Z1627" s="49"/>
      <c r="AA1627" s="49"/>
      <c r="AB1627" s="49"/>
      <c r="AC1627" s="49"/>
      <c r="AD1627" s="49"/>
      <c r="AE1627" s="49"/>
      <c r="AF1627" s="49"/>
      <c r="AG1627" s="49"/>
      <c r="AH1627" s="49"/>
      <c r="AI1627" s="49"/>
      <c r="AJ1627" s="48"/>
      <c r="AK1627" s="49"/>
    </row>
    <row r="1628" spans="9:37">
      <c r="I1628" s="48"/>
      <c r="L1628" s="48"/>
      <c r="O1628" s="48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8"/>
      <c r="AK1628" s="49"/>
    </row>
    <row r="1629" spans="9:37">
      <c r="I1629" s="48"/>
      <c r="L1629" s="48"/>
      <c r="O1629" s="48"/>
      <c r="Y1629" s="49"/>
      <c r="Z1629" s="49"/>
      <c r="AA1629" s="49"/>
      <c r="AB1629" s="49"/>
      <c r="AC1629" s="49"/>
      <c r="AD1629" s="49"/>
      <c r="AE1629" s="49"/>
      <c r="AF1629" s="49"/>
      <c r="AG1629" s="49"/>
      <c r="AH1629" s="49"/>
      <c r="AI1629" s="49"/>
      <c r="AJ1629" s="48"/>
      <c r="AK1629" s="49"/>
    </row>
    <row r="1630" spans="9:37">
      <c r="I1630" s="48"/>
      <c r="L1630" s="48"/>
      <c r="O1630" s="48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8"/>
      <c r="AK1630" s="49"/>
    </row>
    <row r="1631" spans="9:37">
      <c r="I1631" s="48"/>
      <c r="L1631" s="48"/>
      <c r="O1631" s="48"/>
      <c r="Y1631" s="49"/>
      <c r="Z1631" s="49"/>
      <c r="AA1631" s="49"/>
      <c r="AB1631" s="49"/>
      <c r="AC1631" s="49"/>
      <c r="AD1631" s="49"/>
      <c r="AE1631" s="49"/>
      <c r="AF1631" s="49"/>
      <c r="AG1631" s="49"/>
      <c r="AH1631" s="49"/>
      <c r="AI1631" s="49"/>
      <c r="AJ1631" s="48"/>
      <c r="AK1631" s="49"/>
    </row>
    <row r="1632" spans="9:37">
      <c r="I1632" s="48"/>
      <c r="L1632" s="48"/>
      <c r="O1632" s="48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8"/>
      <c r="AK1632" s="49"/>
    </row>
    <row r="1633" spans="9:37">
      <c r="I1633" s="48"/>
      <c r="L1633" s="48"/>
      <c r="O1633" s="48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8"/>
      <c r="AK1633" s="49"/>
    </row>
    <row r="1634" spans="9:37">
      <c r="I1634" s="48"/>
      <c r="L1634" s="48"/>
      <c r="O1634" s="48"/>
      <c r="Y1634" s="49"/>
      <c r="Z1634" s="49"/>
      <c r="AA1634" s="49"/>
      <c r="AB1634" s="49"/>
      <c r="AC1634" s="49"/>
      <c r="AD1634" s="49"/>
      <c r="AE1634" s="49"/>
      <c r="AF1634" s="49"/>
      <c r="AG1634" s="49"/>
      <c r="AH1634" s="49"/>
      <c r="AI1634" s="49"/>
      <c r="AJ1634" s="48"/>
      <c r="AK1634" s="49"/>
    </row>
    <row r="1635" spans="9:37">
      <c r="I1635" s="48"/>
      <c r="L1635" s="48"/>
      <c r="O1635" s="48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8"/>
      <c r="AK1635" s="49"/>
    </row>
    <row r="1636" spans="9:37">
      <c r="I1636" s="48"/>
      <c r="L1636" s="48"/>
      <c r="O1636" s="48"/>
      <c r="Y1636" s="49"/>
      <c r="Z1636" s="49"/>
      <c r="AA1636" s="49"/>
      <c r="AB1636" s="49"/>
      <c r="AC1636" s="49"/>
      <c r="AD1636" s="49"/>
      <c r="AE1636" s="49"/>
      <c r="AF1636" s="49"/>
      <c r="AG1636" s="49"/>
      <c r="AH1636" s="49"/>
      <c r="AI1636" s="49"/>
      <c r="AJ1636" s="48"/>
      <c r="AK1636" s="49"/>
    </row>
    <row r="1637" spans="9:37">
      <c r="I1637" s="48"/>
      <c r="L1637" s="48"/>
      <c r="O1637" s="48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8"/>
      <c r="AK1637" s="49"/>
    </row>
    <row r="1638" spans="9:37">
      <c r="I1638" s="48"/>
      <c r="L1638" s="48"/>
      <c r="O1638" s="48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8"/>
      <c r="AK1638" s="49"/>
    </row>
    <row r="1639" spans="9:37">
      <c r="I1639" s="48"/>
      <c r="L1639" s="48"/>
      <c r="O1639" s="48"/>
      <c r="Y1639" s="49"/>
      <c r="Z1639" s="49"/>
      <c r="AA1639" s="49"/>
      <c r="AB1639" s="49"/>
      <c r="AC1639" s="49"/>
      <c r="AD1639" s="49"/>
      <c r="AE1639" s="49"/>
      <c r="AF1639" s="49"/>
      <c r="AG1639" s="49"/>
      <c r="AH1639" s="49"/>
      <c r="AI1639" s="49"/>
      <c r="AJ1639" s="48"/>
      <c r="AK1639" s="49"/>
    </row>
    <row r="1640" spans="9:37">
      <c r="I1640" s="48"/>
      <c r="L1640" s="48"/>
      <c r="O1640" s="48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8"/>
      <c r="AK1640" s="49"/>
    </row>
    <row r="1641" spans="9:37">
      <c r="I1641" s="48"/>
      <c r="L1641" s="48"/>
      <c r="O1641" s="48"/>
      <c r="Y1641" s="49"/>
      <c r="Z1641" s="49"/>
      <c r="AA1641" s="49"/>
      <c r="AB1641" s="49"/>
      <c r="AC1641" s="49"/>
      <c r="AD1641" s="49"/>
      <c r="AE1641" s="49"/>
      <c r="AF1641" s="49"/>
      <c r="AG1641" s="49"/>
      <c r="AH1641" s="49"/>
      <c r="AI1641" s="49"/>
      <c r="AJ1641" s="48"/>
      <c r="AK1641" s="49"/>
    </row>
    <row r="1642" spans="9:37">
      <c r="I1642" s="48"/>
      <c r="L1642" s="48"/>
      <c r="O1642" s="48"/>
      <c r="Y1642" s="49"/>
      <c r="Z1642" s="49"/>
      <c r="AA1642" s="49"/>
      <c r="AB1642" s="49"/>
      <c r="AC1642" s="49"/>
      <c r="AD1642" s="49"/>
      <c r="AE1642" s="49"/>
      <c r="AF1642" s="49"/>
      <c r="AG1642" s="49"/>
      <c r="AH1642" s="49"/>
      <c r="AI1642" s="49"/>
      <c r="AJ1642" s="48"/>
      <c r="AK1642" s="49"/>
    </row>
    <row r="1643" spans="9:37">
      <c r="I1643" s="48"/>
      <c r="L1643" s="48"/>
      <c r="O1643" s="48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8"/>
      <c r="AK1643" s="49"/>
    </row>
    <row r="1644" spans="9:37">
      <c r="I1644" s="48"/>
      <c r="L1644" s="48"/>
      <c r="O1644" s="48"/>
      <c r="Y1644" s="49"/>
      <c r="Z1644" s="49"/>
      <c r="AA1644" s="49"/>
      <c r="AB1644" s="49"/>
      <c r="AC1644" s="49"/>
      <c r="AD1644" s="49"/>
      <c r="AE1644" s="49"/>
      <c r="AF1644" s="49"/>
      <c r="AG1644" s="49"/>
      <c r="AH1644" s="49"/>
      <c r="AI1644" s="49"/>
      <c r="AJ1644" s="48"/>
      <c r="AK1644" s="49"/>
    </row>
    <row r="1645" spans="9:37">
      <c r="I1645" s="48"/>
      <c r="L1645" s="48"/>
      <c r="O1645" s="48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8"/>
      <c r="AK1645" s="49"/>
    </row>
    <row r="1646" spans="9:37">
      <c r="I1646" s="48"/>
      <c r="L1646" s="48"/>
      <c r="O1646" s="48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8"/>
      <c r="AK1646" s="49"/>
    </row>
    <row r="1647" spans="9:37">
      <c r="I1647" s="48"/>
      <c r="L1647" s="48"/>
      <c r="O1647" s="48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8"/>
      <c r="AK1647" s="49"/>
    </row>
    <row r="1648" spans="9:37">
      <c r="I1648" s="48"/>
      <c r="L1648" s="48"/>
      <c r="O1648" s="48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8"/>
      <c r="AK1648" s="49"/>
    </row>
    <row r="1649" spans="9:37">
      <c r="I1649" s="48"/>
      <c r="L1649" s="48"/>
      <c r="O1649" s="48"/>
      <c r="Y1649" s="49"/>
      <c r="Z1649" s="49"/>
      <c r="AA1649" s="49"/>
      <c r="AB1649" s="49"/>
      <c r="AC1649" s="49"/>
      <c r="AD1649" s="49"/>
      <c r="AE1649" s="49"/>
      <c r="AF1649" s="49"/>
      <c r="AG1649" s="49"/>
      <c r="AH1649" s="49"/>
      <c r="AI1649" s="49"/>
      <c r="AJ1649" s="48"/>
      <c r="AK1649" s="49"/>
    </row>
    <row r="1650" spans="9:37">
      <c r="I1650" s="48"/>
      <c r="L1650" s="48"/>
      <c r="O1650" s="48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8"/>
      <c r="AK1650" s="49"/>
    </row>
    <row r="1651" spans="9:37">
      <c r="I1651" s="48"/>
      <c r="L1651" s="48"/>
      <c r="O1651" s="48"/>
      <c r="Y1651" s="49"/>
      <c r="Z1651" s="49"/>
      <c r="AA1651" s="49"/>
      <c r="AB1651" s="49"/>
      <c r="AC1651" s="49"/>
      <c r="AD1651" s="49"/>
      <c r="AE1651" s="49"/>
      <c r="AF1651" s="49"/>
      <c r="AG1651" s="49"/>
      <c r="AH1651" s="49"/>
      <c r="AI1651" s="49"/>
      <c r="AJ1651" s="48"/>
      <c r="AK1651" s="49"/>
    </row>
    <row r="1652" spans="9:37">
      <c r="I1652" s="48"/>
      <c r="L1652" s="48"/>
      <c r="O1652" s="48"/>
      <c r="Y1652" s="49"/>
      <c r="Z1652" s="49"/>
      <c r="AA1652" s="49"/>
      <c r="AB1652" s="49"/>
      <c r="AC1652" s="49"/>
      <c r="AD1652" s="49"/>
      <c r="AE1652" s="49"/>
      <c r="AF1652" s="49"/>
      <c r="AG1652" s="49"/>
      <c r="AH1652" s="49"/>
      <c r="AI1652" s="49"/>
      <c r="AJ1652" s="48"/>
      <c r="AK1652" s="49"/>
    </row>
    <row r="1653" spans="9:37">
      <c r="I1653" s="48"/>
      <c r="L1653" s="48"/>
      <c r="O1653" s="48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8"/>
      <c r="AK1653" s="49"/>
    </row>
    <row r="1654" spans="9:37">
      <c r="I1654" s="48"/>
      <c r="L1654" s="48"/>
      <c r="O1654" s="48"/>
      <c r="Y1654" s="49"/>
      <c r="Z1654" s="49"/>
      <c r="AA1654" s="49"/>
      <c r="AB1654" s="49"/>
      <c r="AC1654" s="49"/>
      <c r="AD1654" s="49"/>
      <c r="AE1654" s="49"/>
      <c r="AF1654" s="49"/>
      <c r="AG1654" s="49"/>
      <c r="AH1654" s="49"/>
      <c r="AI1654" s="49"/>
      <c r="AJ1654" s="48"/>
      <c r="AK1654" s="49"/>
    </row>
    <row r="1655" spans="9:37">
      <c r="I1655" s="48"/>
      <c r="L1655" s="48"/>
      <c r="O1655" s="48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8"/>
      <c r="AK1655" s="49"/>
    </row>
    <row r="1656" spans="9:37">
      <c r="I1656" s="48"/>
      <c r="L1656" s="48"/>
      <c r="O1656" s="48"/>
      <c r="Y1656" s="49"/>
      <c r="Z1656" s="49"/>
      <c r="AA1656" s="49"/>
      <c r="AB1656" s="49"/>
      <c r="AC1656" s="49"/>
      <c r="AD1656" s="49"/>
      <c r="AE1656" s="49"/>
      <c r="AF1656" s="49"/>
      <c r="AG1656" s="49"/>
      <c r="AH1656" s="49"/>
      <c r="AI1656" s="49"/>
      <c r="AJ1656" s="48"/>
      <c r="AK1656" s="49"/>
    </row>
    <row r="1657" spans="9:37">
      <c r="I1657" s="48"/>
      <c r="L1657" s="48"/>
      <c r="O1657" s="48"/>
      <c r="Y1657" s="49"/>
      <c r="Z1657" s="49"/>
      <c r="AA1657" s="49"/>
      <c r="AB1657" s="49"/>
      <c r="AC1657" s="49"/>
      <c r="AD1657" s="49"/>
      <c r="AE1657" s="49"/>
      <c r="AF1657" s="49"/>
      <c r="AG1657" s="49"/>
      <c r="AH1657" s="49"/>
      <c r="AI1657" s="49"/>
      <c r="AJ1657" s="48"/>
      <c r="AK1657" s="49"/>
    </row>
    <row r="1658" spans="9:37">
      <c r="I1658" s="48"/>
      <c r="L1658" s="48"/>
      <c r="O1658" s="48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8"/>
      <c r="AK1658" s="49"/>
    </row>
    <row r="1659" spans="9:37">
      <c r="I1659" s="48"/>
      <c r="L1659" s="48"/>
      <c r="O1659" s="48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8"/>
      <c r="AK1659" s="49"/>
    </row>
    <row r="1660" spans="9:37">
      <c r="I1660" s="48"/>
      <c r="L1660" s="48"/>
      <c r="O1660" s="48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8"/>
      <c r="AK1660" s="49"/>
    </row>
    <row r="1661" spans="9:37">
      <c r="I1661" s="48"/>
      <c r="L1661" s="48"/>
      <c r="O1661" s="48"/>
      <c r="Y1661" s="49"/>
      <c r="Z1661" s="49"/>
      <c r="AA1661" s="49"/>
      <c r="AB1661" s="49"/>
      <c r="AC1661" s="49"/>
      <c r="AD1661" s="49"/>
      <c r="AE1661" s="49"/>
      <c r="AF1661" s="49"/>
      <c r="AG1661" s="49"/>
      <c r="AH1661" s="49"/>
      <c r="AI1661" s="49"/>
      <c r="AJ1661" s="48"/>
      <c r="AK1661" s="49"/>
    </row>
    <row r="1662" spans="9:37">
      <c r="I1662" s="48"/>
      <c r="L1662" s="48"/>
      <c r="O1662" s="48"/>
      <c r="Y1662" s="49"/>
      <c r="Z1662" s="49"/>
      <c r="AA1662" s="49"/>
      <c r="AB1662" s="49"/>
      <c r="AC1662" s="49"/>
      <c r="AD1662" s="49"/>
      <c r="AE1662" s="49"/>
      <c r="AF1662" s="49"/>
      <c r="AG1662" s="49"/>
      <c r="AH1662" s="49"/>
      <c r="AI1662" s="49"/>
      <c r="AJ1662" s="48"/>
      <c r="AK1662" s="49"/>
    </row>
    <row r="1663" spans="9:37">
      <c r="I1663" s="48"/>
      <c r="L1663" s="48"/>
      <c r="O1663" s="48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8"/>
      <c r="AK1663" s="49"/>
    </row>
    <row r="1664" spans="9:37">
      <c r="I1664" s="48"/>
      <c r="L1664" s="48"/>
      <c r="O1664" s="48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8"/>
      <c r="AK1664" s="49"/>
    </row>
    <row r="1665" spans="9:37">
      <c r="I1665" s="48"/>
      <c r="L1665" s="48"/>
      <c r="O1665" s="48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8"/>
      <c r="AK1665" s="49"/>
    </row>
    <row r="1666" spans="9:37">
      <c r="I1666" s="48"/>
      <c r="L1666" s="48"/>
      <c r="O1666" s="48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8"/>
      <c r="AK1666" s="49"/>
    </row>
    <row r="1667" spans="9:37">
      <c r="I1667" s="48"/>
      <c r="L1667" s="48"/>
      <c r="O1667" s="48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8"/>
      <c r="AK1667" s="49"/>
    </row>
    <row r="1668" spans="9:37">
      <c r="I1668" s="48"/>
      <c r="L1668" s="48"/>
      <c r="O1668" s="48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8"/>
      <c r="AK1668" s="49"/>
    </row>
    <row r="1669" spans="9:37">
      <c r="I1669" s="48"/>
      <c r="L1669" s="48"/>
      <c r="O1669" s="48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8"/>
      <c r="AK1669" s="49"/>
    </row>
    <row r="1670" spans="9:37">
      <c r="I1670" s="48"/>
      <c r="L1670" s="48"/>
      <c r="O1670" s="48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8"/>
      <c r="AK1670" s="49"/>
    </row>
    <row r="1671" spans="9:37">
      <c r="I1671" s="48"/>
      <c r="L1671" s="48"/>
      <c r="O1671" s="48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8"/>
      <c r="AK1671" s="49"/>
    </row>
    <row r="1672" spans="9:37">
      <c r="I1672" s="48"/>
      <c r="L1672" s="48"/>
      <c r="O1672" s="48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8"/>
      <c r="AK1672" s="49"/>
    </row>
    <row r="1673" spans="9:37">
      <c r="I1673" s="48"/>
      <c r="L1673" s="48"/>
      <c r="O1673" s="48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8"/>
      <c r="AK1673" s="49"/>
    </row>
    <row r="1674" spans="9:37">
      <c r="I1674" s="48"/>
      <c r="L1674" s="48"/>
      <c r="O1674" s="48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8"/>
      <c r="AK1674" s="49"/>
    </row>
    <row r="1675" spans="9:37">
      <c r="I1675" s="48"/>
      <c r="L1675" s="48"/>
      <c r="O1675" s="48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8"/>
      <c r="AK1675" s="49"/>
    </row>
    <row r="1676" spans="9:37">
      <c r="I1676" s="48"/>
      <c r="L1676" s="48"/>
      <c r="O1676" s="48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8"/>
      <c r="AK1676" s="49"/>
    </row>
    <row r="1677" spans="9:37">
      <c r="I1677" s="48"/>
      <c r="L1677" s="48"/>
      <c r="O1677" s="48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8"/>
      <c r="AK1677" s="49"/>
    </row>
    <row r="1678" spans="9:37">
      <c r="I1678" s="48"/>
      <c r="L1678" s="48"/>
      <c r="O1678" s="48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8"/>
      <c r="AK1678" s="49"/>
    </row>
    <row r="1679" spans="9:37">
      <c r="I1679" s="48"/>
      <c r="L1679" s="48"/>
      <c r="O1679" s="48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8"/>
      <c r="AK1679" s="49"/>
    </row>
    <row r="1680" spans="9:37">
      <c r="I1680" s="48"/>
      <c r="L1680" s="48"/>
      <c r="O1680" s="48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8"/>
      <c r="AK1680" s="49"/>
    </row>
    <row r="1681" spans="9:37">
      <c r="I1681" s="48"/>
      <c r="L1681" s="48"/>
      <c r="O1681" s="48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8"/>
      <c r="AK1681" s="49"/>
    </row>
    <row r="1682" spans="9:37">
      <c r="I1682" s="48"/>
      <c r="L1682" s="48"/>
      <c r="O1682" s="48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8"/>
      <c r="AK1682" s="49"/>
    </row>
    <row r="1683" spans="9:37">
      <c r="I1683" s="48"/>
      <c r="L1683" s="48"/>
      <c r="O1683" s="48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8"/>
      <c r="AK1683" s="49"/>
    </row>
    <row r="1684" spans="9:37">
      <c r="I1684" s="48"/>
      <c r="L1684" s="48"/>
      <c r="O1684" s="48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8"/>
      <c r="AK1684" s="49"/>
    </row>
    <row r="1685" spans="9:37">
      <c r="I1685" s="48"/>
      <c r="L1685" s="48"/>
      <c r="O1685" s="48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8"/>
      <c r="AK1685" s="49"/>
    </row>
    <row r="1686" spans="9:37">
      <c r="I1686" s="48"/>
      <c r="L1686" s="48"/>
      <c r="O1686" s="48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8"/>
      <c r="AK1686" s="49"/>
    </row>
    <row r="1687" spans="9:37">
      <c r="I1687" s="48"/>
      <c r="L1687" s="48"/>
      <c r="O1687" s="48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8"/>
      <c r="AK1687" s="49"/>
    </row>
    <row r="1688" spans="9:37">
      <c r="I1688" s="48"/>
      <c r="L1688" s="48"/>
      <c r="O1688" s="48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8"/>
      <c r="AK1688" s="49"/>
    </row>
    <row r="1689" spans="9:37">
      <c r="I1689" s="48"/>
      <c r="L1689" s="48"/>
      <c r="O1689" s="48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8"/>
      <c r="AK1689" s="49"/>
    </row>
    <row r="1690" spans="9:37">
      <c r="I1690" s="48"/>
      <c r="L1690" s="48"/>
      <c r="O1690" s="48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8"/>
      <c r="AK1690" s="49"/>
    </row>
    <row r="1691" spans="9:37">
      <c r="I1691" s="48"/>
      <c r="L1691" s="48"/>
      <c r="O1691" s="48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8"/>
      <c r="AK1691" s="49"/>
    </row>
    <row r="1692" spans="9:37">
      <c r="I1692" s="48"/>
      <c r="L1692" s="48"/>
      <c r="O1692" s="48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8"/>
      <c r="AK1692" s="49"/>
    </row>
    <row r="1693" spans="9:37">
      <c r="I1693" s="48"/>
      <c r="L1693" s="48"/>
      <c r="O1693" s="48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8"/>
      <c r="AK1693" s="49"/>
    </row>
    <row r="1694" spans="9:37">
      <c r="I1694" s="48"/>
      <c r="L1694" s="48"/>
      <c r="O1694" s="48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8"/>
      <c r="AK1694" s="49"/>
    </row>
    <row r="1695" spans="9:37">
      <c r="I1695" s="48"/>
      <c r="L1695" s="48"/>
      <c r="O1695" s="48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8"/>
      <c r="AK1695" s="49"/>
    </row>
    <row r="1696" spans="9:37">
      <c r="I1696" s="48"/>
      <c r="L1696" s="48"/>
      <c r="O1696" s="48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8"/>
      <c r="AK1696" s="49"/>
    </row>
    <row r="1697" spans="9:37">
      <c r="I1697" s="48"/>
      <c r="L1697" s="48"/>
      <c r="O1697" s="48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8"/>
      <c r="AK1697" s="49"/>
    </row>
    <row r="1698" spans="9:37">
      <c r="I1698" s="48"/>
      <c r="L1698" s="48"/>
      <c r="O1698" s="48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8"/>
      <c r="AK1698" s="49"/>
    </row>
    <row r="1699" spans="9:37">
      <c r="I1699" s="48"/>
      <c r="L1699" s="48"/>
      <c r="O1699" s="48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8"/>
      <c r="AK1699" s="49"/>
    </row>
    <row r="1700" spans="9:37">
      <c r="I1700" s="48"/>
      <c r="L1700" s="48"/>
      <c r="O1700" s="48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8"/>
      <c r="AK1700" s="49"/>
    </row>
    <row r="1701" spans="9:37">
      <c r="I1701" s="48"/>
      <c r="L1701" s="48"/>
      <c r="O1701" s="48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8"/>
      <c r="AK1701" s="49"/>
    </row>
    <row r="1702" spans="9:37">
      <c r="I1702" s="48"/>
      <c r="L1702" s="48"/>
      <c r="O1702" s="48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8"/>
      <c r="AK1702" s="49"/>
    </row>
    <row r="1703" spans="9:37">
      <c r="I1703" s="48"/>
      <c r="L1703" s="48"/>
      <c r="O1703" s="48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8"/>
      <c r="AK1703" s="49"/>
    </row>
    <row r="1704" spans="9:37">
      <c r="I1704" s="48"/>
      <c r="L1704" s="48"/>
      <c r="O1704" s="48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8"/>
      <c r="AK1704" s="49"/>
    </row>
    <row r="1705" spans="9:37">
      <c r="I1705" s="48"/>
      <c r="L1705" s="48"/>
      <c r="O1705" s="48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8"/>
      <c r="AK1705" s="49"/>
    </row>
    <row r="1706" spans="9:37">
      <c r="I1706" s="48"/>
      <c r="L1706" s="48"/>
      <c r="O1706" s="48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8"/>
      <c r="AK1706" s="49"/>
    </row>
    <row r="1707" spans="9:37">
      <c r="I1707" s="48"/>
      <c r="L1707" s="48"/>
      <c r="O1707" s="48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8"/>
      <c r="AK1707" s="49"/>
    </row>
    <row r="1708" spans="9:37">
      <c r="I1708" s="48"/>
      <c r="L1708" s="48"/>
      <c r="O1708" s="48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8"/>
      <c r="AK1708" s="49"/>
    </row>
    <row r="1709" spans="9:37">
      <c r="I1709" s="48"/>
      <c r="L1709" s="48"/>
      <c r="O1709" s="48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8"/>
      <c r="AK1709" s="49"/>
    </row>
    <row r="1710" spans="9:37">
      <c r="I1710" s="48"/>
      <c r="L1710" s="48"/>
      <c r="O1710" s="48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8"/>
      <c r="AK1710" s="49"/>
    </row>
    <row r="1711" spans="9:37">
      <c r="I1711" s="48"/>
      <c r="L1711" s="48"/>
      <c r="O1711" s="48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8"/>
      <c r="AK1711" s="49"/>
    </row>
    <row r="1712" spans="9:37">
      <c r="I1712" s="48"/>
      <c r="L1712" s="48"/>
      <c r="O1712" s="48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8"/>
      <c r="AK1712" s="49"/>
    </row>
    <row r="1713" spans="9:37">
      <c r="I1713" s="48"/>
      <c r="L1713" s="48"/>
      <c r="O1713" s="48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8"/>
      <c r="AK1713" s="49"/>
    </row>
    <row r="1714" spans="9:37">
      <c r="I1714" s="48"/>
      <c r="L1714" s="48"/>
      <c r="O1714" s="48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8"/>
      <c r="AK1714" s="49"/>
    </row>
    <row r="1715" spans="9:37">
      <c r="I1715" s="48"/>
      <c r="L1715" s="48"/>
      <c r="O1715" s="48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8"/>
      <c r="AK1715" s="49"/>
    </row>
    <row r="1716" spans="9:37">
      <c r="I1716" s="48"/>
      <c r="L1716" s="48"/>
      <c r="O1716" s="48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8"/>
      <c r="AK1716" s="49"/>
    </row>
    <row r="1717" spans="9:37">
      <c r="I1717" s="48"/>
      <c r="L1717" s="48"/>
      <c r="O1717" s="48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8"/>
      <c r="AK1717" s="49"/>
    </row>
    <row r="1718" spans="9:37">
      <c r="I1718" s="48"/>
      <c r="L1718" s="48"/>
      <c r="O1718" s="48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8"/>
      <c r="AK1718" s="49"/>
    </row>
    <row r="1719" spans="9:37">
      <c r="I1719" s="48"/>
      <c r="L1719" s="48"/>
      <c r="O1719" s="48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8"/>
      <c r="AK1719" s="49"/>
    </row>
    <row r="1720" spans="9:37">
      <c r="I1720" s="48"/>
      <c r="L1720" s="48"/>
      <c r="O1720" s="48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8"/>
      <c r="AK1720" s="49"/>
    </row>
    <row r="1721" spans="9:37">
      <c r="I1721" s="48"/>
      <c r="L1721" s="48"/>
      <c r="O1721" s="48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8"/>
      <c r="AK1721" s="49"/>
    </row>
    <row r="1722" spans="9:37">
      <c r="I1722" s="48"/>
      <c r="L1722" s="48"/>
      <c r="O1722" s="48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8"/>
      <c r="AK1722" s="49"/>
    </row>
    <row r="1723" spans="9:37">
      <c r="I1723" s="48"/>
      <c r="L1723" s="48"/>
      <c r="O1723" s="48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8"/>
      <c r="AK1723" s="49"/>
    </row>
    <row r="1724" spans="9:37">
      <c r="I1724" s="48"/>
      <c r="L1724" s="48"/>
      <c r="O1724" s="48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8"/>
      <c r="AK1724" s="49"/>
    </row>
    <row r="1725" spans="9:37">
      <c r="I1725" s="48"/>
      <c r="L1725" s="48"/>
      <c r="O1725" s="48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8"/>
      <c r="AK1725" s="49"/>
    </row>
    <row r="1726" spans="9:37">
      <c r="I1726" s="48"/>
      <c r="L1726" s="48"/>
      <c r="O1726" s="48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8"/>
      <c r="AK1726" s="49"/>
    </row>
    <row r="1727" spans="9:37">
      <c r="I1727" s="48"/>
      <c r="L1727" s="48"/>
      <c r="O1727" s="48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8"/>
      <c r="AK1727" s="49"/>
    </row>
    <row r="1728" spans="9:37">
      <c r="I1728" s="48"/>
      <c r="L1728" s="48"/>
      <c r="O1728" s="48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8"/>
      <c r="AK1728" s="49"/>
    </row>
    <row r="1729" spans="9:37">
      <c r="I1729" s="48"/>
      <c r="L1729" s="48"/>
      <c r="O1729" s="48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8"/>
      <c r="AK1729" s="49"/>
    </row>
    <row r="1730" spans="9:37">
      <c r="I1730" s="48"/>
      <c r="L1730" s="48"/>
      <c r="O1730" s="48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8"/>
      <c r="AK1730" s="49"/>
    </row>
    <row r="1731" spans="9:37">
      <c r="I1731" s="48"/>
      <c r="L1731" s="48"/>
      <c r="O1731" s="48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8"/>
      <c r="AK1731" s="49"/>
    </row>
    <row r="1732" spans="9:37">
      <c r="I1732" s="48"/>
      <c r="L1732" s="48"/>
      <c r="O1732" s="48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8"/>
      <c r="AK1732" s="49"/>
    </row>
    <row r="1733" spans="9:37">
      <c r="I1733" s="48"/>
      <c r="L1733" s="48"/>
      <c r="O1733" s="48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8"/>
      <c r="AK1733" s="49"/>
    </row>
    <row r="1734" spans="9:37">
      <c r="I1734" s="48"/>
      <c r="L1734" s="48"/>
      <c r="O1734" s="48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8"/>
      <c r="AK1734" s="49"/>
    </row>
    <row r="1735" spans="9:37">
      <c r="I1735" s="48"/>
      <c r="L1735" s="48"/>
      <c r="O1735" s="48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8"/>
      <c r="AK1735" s="49"/>
    </row>
    <row r="1736" spans="9:37">
      <c r="I1736" s="48"/>
      <c r="L1736" s="48"/>
      <c r="O1736" s="48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8"/>
      <c r="AK1736" s="49"/>
    </row>
    <row r="1737" spans="9:37">
      <c r="I1737" s="48"/>
      <c r="L1737" s="48"/>
      <c r="O1737" s="48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8"/>
      <c r="AK1737" s="49"/>
    </row>
    <row r="1738" spans="9:37">
      <c r="I1738" s="48"/>
      <c r="L1738" s="48"/>
      <c r="O1738" s="48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8"/>
      <c r="AK1738" s="49"/>
    </row>
    <row r="1739" spans="9:37">
      <c r="I1739" s="48"/>
      <c r="L1739" s="48"/>
      <c r="O1739" s="48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8"/>
      <c r="AK1739" s="49"/>
    </row>
    <row r="1740" spans="9:37">
      <c r="I1740" s="48"/>
      <c r="L1740" s="48"/>
      <c r="O1740" s="48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8"/>
      <c r="AK1740" s="49"/>
    </row>
    <row r="1741" spans="9:37">
      <c r="I1741" s="48"/>
      <c r="L1741" s="48"/>
      <c r="O1741" s="48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8"/>
      <c r="AK1741" s="49"/>
    </row>
    <row r="1742" spans="9:37">
      <c r="I1742" s="48"/>
      <c r="L1742" s="48"/>
      <c r="O1742" s="48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8"/>
      <c r="AK1742" s="49"/>
    </row>
    <row r="1743" spans="9:37">
      <c r="I1743" s="48"/>
      <c r="L1743" s="48"/>
      <c r="O1743" s="48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8"/>
      <c r="AK1743" s="49"/>
    </row>
    <row r="1744" spans="9:37">
      <c r="I1744" s="48"/>
      <c r="L1744" s="48"/>
      <c r="O1744" s="48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8"/>
      <c r="AK1744" s="49"/>
    </row>
    <row r="1745" spans="9:37">
      <c r="I1745" s="48"/>
      <c r="L1745" s="48"/>
      <c r="O1745" s="48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8"/>
      <c r="AK1745" s="49"/>
    </row>
    <row r="1746" spans="9:37">
      <c r="I1746" s="48"/>
      <c r="L1746" s="48"/>
      <c r="O1746" s="48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8"/>
      <c r="AK1746" s="49"/>
    </row>
    <row r="1747" spans="9:37">
      <c r="I1747" s="48"/>
      <c r="L1747" s="48"/>
      <c r="O1747" s="48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8"/>
      <c r="AK1747" s="49"/>
    </row>
    <row r="1748" spans="9:37">
      <c r="I1748" s="48"/>
      <c r="L1748" s="48"/>
      <c r="O1748" s="48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8"/>
      <c r="AK1748" s="49"/>
    </row>
    <row r="1749" spans="9:37">
      <c r="I1749" s="48"/>
      <c r="L1749" s="48"/>
      <c r="O1749" s="48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8"/>
      <c r="AK1749" s="49"/>
    </row>
    <row r="1750" spans="9:37">
      <c r="I1750" s="48"/>
      <c r="L1750" s="48"/>
      <c r="O1750" s="48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8"/>
      <c r="AK1750" s="49"/>
    </row>
    <row r="1751" spans="9:37">
      <c r="I1751" s="48"/>
      <c r="L1751" s="48"/>
      <c r="O1751" s="48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8"/>
      <c r="AK1751" s="49"/>
    </row>
    <row r="1752" spans="9:37">
      <c r="I1752" s="48"/>
      <c r="L1752" s="48"/>
      <c r="O1752" s="48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8"/>
      <c r="AK1752" s="49"/>
    </row>
    <row r="1753" spans="9:37">
      <c r="I1753" s="48"/>
      <c r="L1753" s="48"/>
      <c r="O1753" s="48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8"/>
      <c r="AK1753" s="49"/>
    </row>
    <row r="1754" spans="9:37">
      <c r="I1754" s="48"/>
      <c r="L1754" s="48"/>
      <c r="O1754" s="48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8"/>
      <c r="AK1754" s="49"/>
    </row>
    <row r="1755" spans="9:37">
      <c r="I1755" s="48"/>
      <c r="L1755" s="48"/>
      <c r="O1755" s="48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8"/>
      <c r="AK1755" s="49"/>
    </row>
    <row r="1756" spans="9:37">
      <c r="I1756" s="48"/>
      <c r="L1756" s="48"/>
      <c r="O1756" s="48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8"/>
      <c r="AK1756" s="49"/>
    </row>
    <row r="1757" spans="9:37">
      <c r="I1757" s="48"/>
      <c r="L1757" s="48"/>
      <c r="O1757" s="48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8"/>
      <c r="AK1757" s="49"/>
    </row>
    <row r="1758" spans="9:37">
      <c r="I1758" s="48"/>
      <c r="L1758" s="48"/>
      <c r="O1758" s="48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8"/>
      <c r="AK1758" s="49"/>
    </row>
    <row r="1759" spans="9:37">
      <c r="I1759" s="48"/>
      <c r="L1759" s="48"/>
      <c r="O1759" s="48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8"/>
      <c r="AK1759" s="49"/>
    </row>
    <row r="1760" spans="9:37">
      <c r="I1760" s="48"/>
      <c r="L1760" s="48"/>
      <c r="O1760" s="48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8"/>
      <c r="AK1760" s="49"/>
    </row>
    <row r="1761" spans="9:37">
      <c r="I1761" s="48"/>
      <c r="L1761" s="48"/>
      <c r="O1761" s="48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8"/>
      <c r="AK1761" s="49"/>
    </row>
    <row r="1762" spans="9:37">
      <c r="I1762" s="48"/>
      <c r="L1762" s="48"/>
      <c r="O1762" s="48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8"/>
      <c r="AK1762" s="49"/>
    </row>
    <row r="1763" spans="9:37">
      <c r="I1763" s="48"/>
      <c r="L1763" s="48"/>
      <c r="O1763" s="48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8"/>
      <c r="AK1763" s="49"/>
    </row>
    <row r="1764" spans="9:37">
      <c r="I1764" s="48"/>
      <c r="L1764" s="48"/>
      <c r="O1764" s="48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8"/>
      <c r="AK1764" s="49"/>
    </row>
    <row r="1765" spans="9:37">
      <c r="I1765" s="48"/>
      <c r="L1765" s="48"/>
      <c r="O1765" s="48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8"/>
      <c r="AK1765" s="49"/>
    </row>
    <row r="1766" spans="9:37">
      <c r="I1766" s="48"/>
      <c r="L1766" s="48"/>
      <c r="O1766" s="48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8"/>
      <c r="AK1766" s="49"/>
    </row>
    <row r="1767" spans="9:37">
      <c r="I1767" s="48"/>
      <c r="L1767" s="48"/>
      <c r="O1767" s="48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8"/>
      <c r="AK1767" s="49"/>
    </row>
    <row r="1768" spans="9:37">
      <c r="I1768" s="48"/>
      <c r="L1768" s="48"/>
      <c r="O1768" s="48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8"/>
      <c r="AK1768" s="49"/>
    </row>
    <row r="1769" spans="9:37">
      <c r="I1769" s="48"/>
      <c r="L1769" s="48"/>
      <c r="O1769" s="48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8"/>
      <c r="AK1769" s="49"/>
    </row>
    <row r="1770" spans="9:37">
      <c r="I1770" s="48"/>
      <c r="L1770" s="48"/>
      <c r="O1770" s="48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8"/>
      <c r="AK1770" s="49"/>
    </row>
    <row r="1771" spans="9:37">
      <c r="I1771" s="48"/>
      <c r="L1771" s="48"/>
      <c r="O1771" s="48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8"/>
      <c r="AK1771" s="49"/>
    </row>
    <row r="1772" spans="9:37">
      <c r="I1772" s="48"/>
      <c r="L1772" s="48"/>
      <c r="O1772" s="48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8"/>
      <c r="AK1772" s="49"/>
    </row>
    <row r="1773" spans="9:37">
      <c r="I1773" s="48"/>
      <c r="L1773" s="48"/>
      <c r="O1773" s="48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8"/>
      <c r="AK1773" s="49"/>
    </row>
    <row r="1774" spans="9:37">
      <c r="I1774" s="48"/>
      <c r="L1774" s="48"/>
      <c r="O1774" s="48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8"/>
      <c r="AK1774" s="49"/>
    </row>
    <row r="1775" spans="9:37">
      <c r="I1775" s="48"/>
      <c r="L1775" s="48"/>
      <c r="O1775" s="48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8"/>
      <c r="AK1775" s="49"/>
    </row>
    <row r="1776" spans="9:37">
      <c r="I1776" s="48"/>
      <c r="L1776" s="48"/>
      <c r="O1776" s="48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8"/>
      <c r="AK1776" s="49"/>
    </row>
    <row r="1777" spans="9:37">
      <c r="I1777" s="48"/>
      <c r="L1777" s="48"/>
      <c r="O1777" s="48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8"/>
      <c r="AK1777" s="49"/>
    </row>
    <row r="1778" spans="9:37">
      <c r="I1778" s="48"/>
      <c r="L1778" s="48"/>
      <c r="O1778" s="48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8"/>
      <c r="AK1778" s="49"/>
    </row>
    <row r="1779" spans="9:37">
      <c r="I1779" s="48"/>
      <c r="L1779" s="48"/>
      <c r="O1779" s="48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8"/>
      <c r="AK1779" s="49"/>
    </row>
    <row r="1780" spans="9:37">
      <c r="I1780" s="48"/>
      <c r="L1780" s="48"/>
      <c r="O1780" s="48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8"/>
      <c r="AK1780" s="49"/>
    </row>
    <row r="1781" spans="9:37">
      <c r="I1781" s="48"/>
      <c r="L1781" s="48"/>
      <c r="O1781" s="48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8"/>
      <c r="AK1781" s="49"/>
    </row>
    <row r="1782" spans="9:37">
      <c r="I1782" s="48"/>
      <c r="L1782" s="48"/>
      <c r="O1782" s="48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8"/>
      <c r="AK1782" s="49"/>
    </row>
    <row r="1783" spans="9:37">
      <c r="I1783" s="48"/>
      <c r="L1783" s="48"/>
      <c r="O1783" s="48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8"/>
      <c r="AK1783" s="49"/>
    </row>
    <row r="1784" spans="9:37">
      <c r="I1784" s="48"/>
      <c r="L1784" s="48"/>
      <c r="O1784" s="48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8"/>
      <c r="AK1784" s="49"/>
    </row>
    <row r="1785" spans="9:37">
      <c r="I1785" s="48"/>
      <c r="L1785" s="48"/>
      <c r="O1785" s="48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8"/>
      <c r="AK1785" s="49"/>
    </row>
    <row r="1786" spans="9:37">
      <c r="I1786" s="48"/>
      <c r="L1786" s="48"/>
      <c r="O1786" s="48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8"/>
      <c r="AK1786" s="49"/>
    </row>
    <row r="1787" spans="9:37">
      <c r="I1787" s="48"/>
      <c r="L1787" s="48"/>
      <c r="O1787" s="48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8"/>
      <c r="AK1787" s="49"/>
    </row>
    <row r="1788" spans="9:37">
      <c r="I1788" s="48"/>
      <c r="L1788" s="48"/>
      <c r="O1788" s="48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8"/>
      <c r="AK1788" s="49"/>
    </row>
    <row r="1789" spans="9:37">
      <c r="I1789" s="48"/>
      <c r="L1789" s="48"/>
      <c r="O1789" s="48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8"/>
      <c r="AK1789" s="49"/>
    </row>
    <row r="1790" spans="9:37">
      <c r="I1790" s="48"/>
      <c r="L1790" s="48"/>
      <c r="O1790" s="48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8"/>
      <c r="AK1790" s="49"/>
    </row>
    <row r="1791" spans="9:37">
      <c r="I1791" s="48"/>
      <c r="L1791" s="48"/>
      <c r="O1791" s="48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8"/>
      <c r="AK1791" s="49"/>
    </row>
    <row r="1792" spans="9:37">
      <c r="I1792" s="48"/>
      <c r="L1792" s="48"/>
      <c r="O1792" s="48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8"/>
      <c r="AK1792" s="49"/>
    </row>
    <row r="1793" spans="9:37">
      <c r="I1793" s="48"/>
      <c r="L1793" s="48"/>
      <c r="O1793" s="48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8"/>
      <c r="AK1793" s="49"/>
    </row>
    <row r="1794" spans="9:37">
      <c r="I1794" s="48"/>
      <c r="L1794" s="48"/>
      <c r="O1794" s="48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8"/>
      <c r="AK1794" s="49"/>
    </row>
    <row r="1795" spans="9:37">
      <c r="I1795" s="48"/>
      <c r="L1795" s="48"/>
      <c r="O1795" s="48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8"/>
      <c r="AK1795" s="49"/>
    </row>
    <row r="1796" spans="9:37">
      <c r="I1796" s="48"/>
      <c r="L1796" s="48"/>
      <c r="O1796" s="48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8"/>
      <c r="AK1796" s="49"/>
    </row>
    <row r="1797" spans="9:37">
      <c r="I1797" s="48"/>
      <c r="L1797" s="48"/>
      <c r="O1797" s="48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8"/>
      <c r="AK1797" s="49"/>
    </row>
    <row r="1798" spans="9:37">
      <c r="I1798" s="48"/>
      <c r="L1798" s="48"/>
      <c r="O1798" s="48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8"/>
      <c r="AK1798" s="49"/>
    </row>
    <row r="1799" spans="9:37">
      <c r="I1799" s="48"/>
      <c r="L1799" s="48"/>
      <c r="O1799" s="48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8"/>
      <c r="AK1799" s="49"/>
    </row>
    <row r="1800" spans="9:37">
      <c r="I1800" s="48"/>
      <c r="L1800" s="48"/>
      <c r="O1800" s="48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8"/>
      <c r="AK1800" s="49"/>
    </row>
    <row r="1801" spans="9:37">
      <c r="I1801" s="48"/>
      <c r="L1801" s="48"/>
      <c r="O1801" s="48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8"/>
      <c r="AK1801" s="49"/>
    </row>
    <row r="1802" spans="9:37">
      <c r="I1802" s="48"/>
      <c r="L1802" s="48"/>
      <c r="O1802" s="48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8"/>
      <c r="AK1802" s="49"/>
    </row>
    <row r="1803" spans="9:37">
      <c r="I1803" s="48"/>
      <c r="L1803" s="48"/>
      <c r="O1803" s="48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8"/>
      <c r="AK1803" s="49"/>
    </row>
    <row r="1804" spans="9:37">
      <c r="I1804" s="48"/>
      <c r="L1804" s="48"/>
      <c r="O1804" s="48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8"/>
      <c r="AK1804" s="49"/>
    </row>
    <row r="1805" spans="9:37">
      <c r="I1805" s="48"/>
      <c r="L1805" s="48"/>
      <c r="O1805" s="48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8"/>
      <c r="AK1805" s="49"/>
    </row>
    <row r="1806" spans="9:37">
      <c r="I1806" s="48"/>
      <c r="L1806" s="48"/>
      <c r="O1806" s="48"/>
      <c r="Y1806" s="49"/>
      <c r="Z1806" s="49"/>
      <c r="AA1806" s="49"/>
      <c r="AB1806" s="49"/>
      <c r="AC1806" s="49"/>
      <c r="AD1806" s="49"/>
      <c r="AE1806" s="49"/>
      <c r="AF1806" s="49"/>
      <c r="AG1806" s="49"/>
      <c r="AH1806" s="49"/>
      <c r="AI1806" s="49"/>
      <c r="AJ1806" s="48"/>
      <c r="AK1806" s="49"/>
    </row>
    <row r="1807" spans="9:37">
      <c r="I1807" s="48"/>
      <c r="L1807" s="48"/>
      <c r="O1807" s="48"/>
      <c r="Y1807" s="49"/>
      <c r="Z1807" s="49"/>
      <c r="AA1807" s="49"/>
      <c r="AB1807" s="49"/>
      <c r="AC1807" s="49"/>
      <c r="AD1807" s="49"/>
      <c r="AE1807" s="49"/>
      <c r="AF1807" s="49"/>
      <c r="AG1807" s="49"/>
      <c r="AH1807" s="49"/>
      <c r="AI1807" s="49"/>
      <c r="AJ1807" s="48"/>
      <c r="AK1807" s="49"/>
    </row>
    <row r="1808" spans="9:37">
      <c r="I1808" s="48"/>
      <c r="L1808" s="48"/>
      <c r="O1808" s="48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8"/>
      <c r="AK1808" s="49"/>
    </row>
    <row r="1809" spans="9:37">
      <c r="I1809" s="48"/>
      <c r="L1809" s="48"/>
      <c r="O1809" s="48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8"/>
      <c r="AK1809" s="49"/>
    </row>
    <row r="1810" spans="9:37">
      <c r="I1810" s="48"/>
      <c r="L1810" s="48"/>
      <c r="O1810" s="48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8"/>
      <c r="AK1810" s="49"/>
    </row>
    <row r="1811" spans="9:37">
      <c r="I1811" s="48"/>
      <c r="L1811" s="48"/>
      <c r="O1811" s="48"/>
      <c r="Y1811" s="49"/>
      <c r="Z1811" s="49"/>
      <c r="AA1811" s="49"/>
      <c r="AB1811" s="49"/>
      <c r="AC1811" s="49"/>
      <c r="AD1811" s="49"/>
      <c r="AE1811" s="49"/>
      <c r="AF1811" s="49"/>
      <c r="AG1811" s="49"/>
      <c r="AH1811" s="49"/>
      <c r="AI1811" s="49"/>
      <c r="AJ1811" s="48"/>
      <c r="AK1811" s="49"/>
    </row>
    <row r="1812" spans="9:37">
      <c r="I1812" s="48"/>
      <c r="L1812" s="48"/>
      <c r="O1812" s="48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8"/>
      <c r="AK1812" s="49"/>
    </row>
    <row r="1813" spans="9:37">
      <c r="I1813" s="48"/>
      <c r="L1813" s="48"/>
      <c r="O1813" s="48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8"/>
      <c r="AK1813" s="49"/>
    </row>
    <row r="1814" spans="9:37">
      <c r="I1814" s="48"/>
      <c r="L1814" s="48"/>
      <c r="O1814" s="48"/>
      <c r="Y1814" s="49"/>
      <c r="Z1814" s="49"/>
      <c r="AA1814" s="49"/>
      <c r="AB1814" s="49"/>
      <c r="AC1814" s="49"/>
      <c r="AD1814" s="49"/>
      <c r="AE1814" s="49"/>
      <c r="AF1814" s="49"/>
      <c r="AG1814" s="49"/>
      <c r="AH1814" s="49"/>
      <c r="AI1814" s="49"/>
      <c r="AJ1814" s="48"/>
      <c r="AK1814" s="49"/>
    </row>
    <row r="1815" spans="9:37">
      <c r="I1815" s="48"/>
      <c r="L1815" s="48"/>
      <c r="O1815" s="48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8"/>
      <c r="AK1815" s="49"/>
    </row>
    <row r="1816" spans="9:37">
      <c r="I1816" s="48"/>
      <c r="L1816" s="48"/>
      <c r="O1816" s="48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8"/>
      <c r="AK1816" s="49"/>
    </row>
    <row r="1817" spans="9:37">
      <c r="I1817" s="48"/>
      <c r="L1817" s="48"/>
      <c r="O1817" s="48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8"/>
      <c r="AK1817" s="49"/>
    </row>
    <row r="1818" spans="9:37">
      <c r="I1818" s="48"/>
      <c r="L1818" s="48"/>
      <c r="O1818" s="48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8"/>
      <c r="AK1818" s="49"/>
    </row>
    <row r="1819" spans="9:37">
      <c r="I1819" s="48"/>
      <c r="L1819" s="48"/>
      <c r="O1819" s="48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8"/>
      <c r="AK1819" s="49"/>
    </row>
    <row r="1820" spans="9:37">
      <c r="I1820" s="48"/>
      <c r="L1820" s="48"/>
      <c r="O1820" s="48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8"/>
      <c r="AK1820" s="49"/>
    </row>
    <row r="1821" spans="9:37">
      <c r="I1821" s="48"/>
      <c r="L1821" s="48"/>
      <c r="O1821" s="48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8"/>
      <c r="AK1821" s="49"/>
    </row>
    <row r="1822" spans="9:37">
      <c r="I1822" s="48"/>
      <c r="L1822" s="48"/>
      <c r="O1822" s="48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8"/>
      <c r="AK1822" s="49"/>
    </row>
    <row r="1823" spans="9:37">
      <c r="I1823" s="48"/>
      <c r="L1823" s="48"/>
      <c r="O1823" s="48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8"/>
      <c r="AK1823" s="49"/>
    </row>
    <row r="1824" spans="9:37">
      <c r="I1824" s="48"/>
      <c r="L1824" s="48"/>
      <c r="O1824" s="48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8"/>
      <c r="AK1824" s="49"/>
    </row>
    <row r="1825" spans="9:37">
      <c r="I1825" s="48"/>
      <c r="L1825" s="48"/>
      <c r="O1825" s="48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8"/>
      <c r="AK1825" s="49"/>
    </row>
    <row r="1826" spans="9:37">
      <c r="I1826" s="48"/>
      <c r="L1826" s="48"/>
      <c r="O1826" s="48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8"/>
      <c r="AK1826" s="49"/>
    </row>
    <row r="1827" spans="9:37">
      <c r="I1827" s="48"/>
      <c r="L1827" s="48"/>
      <c r="O1827" s="48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8"/>
      <c r="AK1827" s="49"/>
    </row>
    <row r="1828" spans="9:37">
      <c r="I1828" s="48"/>
      <c r="L1828" s="48"/>
      <c r="O1828" s="48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8"/>
      <c r="AK1828" s="49"/>
    </row>
    <row r="1829" spans="9:37">
      <c r="I1829" s="48"/>
      <c r="L1829" s="48"/>
      <c r="O1829" s="48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8"/>
      <c r="AK1829" s="49"/>
    </row>
    <row r="1830" spans="9:37">
      <c r="I1830" s="48"/>
      <c r="L1830" s="48"/>
      <c r="O1830" s="48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8"/>
      <c r="AK1830" s="49"/>
    </row>
    <row r="1831" spans="9:37">
      <c r="I1831" s="48"/>
      <c r="L1831" s="48"/>
      <c r="O1831" s="48"/>
      <c r="Y1831" s="49"/>
      <c r="Z1831" s="49"/>
      <c r="AA1831" s="49"/>
      <c r="AB1831" s="49"/>
      <c r="AC1831" s="49"/>
      <c r="AD1831" s="49"/>
      <c r="AE1831" s="49"/>
      <c r="AF1831" s="49"/>
      <c r="AG1831" s="49"/>
      <c r="AH1831" s="49"/>
      <c r="AI1831" s="49"/>
      <c r="AJ1831" s="48"/>
      <c r="AK1831" s="49"/>
    </row>
    <row r="1832" spans="9:37">
      <c r="I1832" s="48"/>
      <c r="L1832" s="48"/>
      <c r="O1832" s="48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8"/>
      <c r="AK1832" s="49"/>
    </row>
    <row r="1833" spans="9:37">
      <c r="I1833" s="48"/>
      <c r="L1833" s="48"/>
      <c r="O1833" s="48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8"/>
      <c r="AK1833" s="49"/>
    </row>
    <row r="1834" spans="9:37">
      <c r="I1834" s="48"/>
      <c r="L1834" s="48"/>
      <c r="O1834" s="48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8"/>
      <c r="AK1834" s="49"/>
    </row>
    <row r="1835" spans="9:37">
      <c r="I1835" s="48"/>
      <c r="L1835" s="48"/>
      <c r="O1835" s="48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8"/>
      <c r="AK1835" s="49"/>
    </row>
    <row r="1836" spans="9:37">
      <c r="I1836" s="48"/>
      <c r="L1836" s="48"/>
      <c r="O1836" s="48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8"/>
      <c r="AK1836" s="49"/>
    </row>
    <row r="1837" spans="9:37">
      <c r="I1837" s="48"/>
      <c r="L1837" s="48"/>
      <c r="O1837" s="48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8"/>
      <c r="AK1837" s="49"/>
    </row>
    <row r="1838" spans="9:37">
      <c r="I1838" s="48"/>
      <c r="L1838" s="48"/>
      <c r="O1838" s="48"/>
      <c r="Y1838" s="49"/>
      <c r="Z1838" s="49"/>
      <c r="AA1838" s="49"/>
      <c r="AB1838" s="49"/>
      <c r="AC1838" s="49"/>
      <c r="AD1838" s="49"/>
      <c r="AE1838" s="49"/>
      <c r="AF1838" s="49"/>
      <c r="AG1838" s="49"/>
      <c r="AH1838" s="49"/>
      <c r="AI1838" s="49"/>
      <c r="AJ1838" s="48"/>
      <c r="AK1838" s="49"/>
    </row>
    <row r="1839" spans="9:37">
      <c r="I1839" s="48"/>
      <c r="L1839" s="48"/>
      <c r="O1839" s="48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8"/>
      <c r="AK1839" s="49"/>
    </row>
    <row r="1840" spans="9:37">
      <c r="I1840" s="48"/>
      <c r="L1840" s="48"/>
      <c r="O1840" s="48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8"/>
      <c r="AK1840" s="49"/>
    </row>
    <row r="1841" spans="9:37">
      <c r="I1841" s="48"/>
      <c r="L1841" s="48"/>
      <c r="O1841" s="48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8"/>
      <c r="AK1841" s="49"/>
    </row>
    <row r="1842" spans="9:37">
      <c r="I1842" s="48"/>
      <c r="L1842" s="48"/>
      <c r="O1842" s="48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8"/>
      <c r="AK1842" s="49"/>
    </row>
    <row r="1843" spans="9:37">
      <c r="I1843" s="48"/>
      <c r="L1843" s="48"/>
      <c r="O1843" s="48"/>
      <c r="Y1843" s="49"/>
      <c r="Z1843" s="49"/>
      <c r="AA1843" s="49"/>
      <c r="AB1843" s="49"/>
      <c r="AC1843" s="49"/>
      <c r="AD1843" s="49"/>
      <c r="AE1843" s="49"/>
      <c r="AF1843" s="49"/>
      <c r="AG1843" s="49"/>
      <c r="AH1843" s="49"/>
      <c r="AI1843" s="49"/>
      <c r="AJ1843" s="48"/>
      <c r="AK1843" s="49"/>
    </row>
    <row r="1844" spans="9:37">
      <c r="I1844" s="48"/>
      <c r="L1844" s="48"/>
      <c r="O1844" s="48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8"/>
      <c r="AK1844" s="49"/>
    </row>
    <row r="1845" spans="9:37">
      <c r="I1845" s="48"/>
      <c r="L1845" s="48"/>
      <c r="O1845" s="48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8"/>
      <c r="AK1845" s="49"/>
    </row>
    <row r="1846" spans="9:37">
      <c r="I1846" s="48"/>
      <c r="L1846" s="48"/>
      <c r="O1846" s="48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8"/>
      <c r="AK1846" s="49"/>
    </row>
    <row r="1847" spans="9:37">
      <c r="I1847" s="48"/>
      <c r="L1847" s="48"/>
      <c r="O1847" s="48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8"/>
      <c r="AK1847" s="49"/>
    </row>
    <row r="1848" spans="9:37">
      <c r="I1848" s="48"/>
      <c r="L1848" s="48"/>
      <c r="O1848" s="48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8"/>
      <c r="AK1848" s="49"/>
    </row>
    <row r="1849" spans="9:37">
      <c r="I1849" s="48"/>
      <c r="L1849" s="48"/>
      <c r="O1849" s="48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8"/>
      <c r="AK1849" s="49"/>
    </row>
    <row r="1850" spans="9:37">
      <c r="I1850" s="48"/>
      <c r="L1850" s="48"/>
      <c r="O1850" s="48"/>
      <c r="Y1850" s="49"/>
      <c r="Z1850" s="49"/>
      <c r="AA1850" s="49"/>
      <c r="AB1850" s="49"/>
      <c r="AC1850" s="49"/>
      <c r="AD1850" s="49"/>
      <c r="AE1850" s="49"/>
      <c r="AF1850" s="49"/>
      <c r="AG1850" s="49"/>
      <c r="AH1850" s="49"/>
      <c r="AI1850" s="49"/>
      <c r="AJ1850" s="48"/>
      <c r="AK1850" s="49"/>
    </row>
    <row r="1851" spans="9:37">
      <c r="I1851" s="48"/>
      <c r="L1851" s="48"/>
      <c r="O1851" s="48"/>
      <c r="Y1851" s="49"/>
      <c r="Z1851" s="49"/>
      <c r="AA1851" s="49"/>
      <c r="AB1851" s="49"/>
      <c r="AC1851" s="49"/>
      <c r="AD1851" s="49"/>
      <c r="AE1851" s="49"/>
      <c r="AF1851" s="49"/>
      <c r="AG1851" s="49"/>
      <c r="AH1851" s="49"/>
      <c r="AI1851" s="49"/>
      <c r="AJ1851" s="48"/>
      <c r="AK1851" s="49"/>
    </row>
    <row r="1852" spans="9:37">
      <c r="I1852" s="48"/>
      <c r="L1852" s="48"/>
      <c r="O1852" s="48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8"/>
      <c r="AK1852" s="49"/>
    </row>
    <row r="1853" spans="9:37">
      <c r="I1853" s="48"/>
      <c r="L1853" s="48"/>
      <c r="O1853" s="48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8"/>
      <c r="AK1853" s="49"/>
    </row>
    <row r="1854" spans="9:37">
      <c r="I1854" s="48"/>
      <c r="L1854" s="48"/>
      <c r="O1854" s="48"/>
      <c r="Y1854" s="49"/>
      <c r="Z1854" s="49"/>
      <c r="AA1854" s="49"/>
      <c r="AB1854" s="49"/>
      <c r="AC1854" s="49"/>
      <c r="AD1854" s="49"/>
      <c r="AE1854" s="49"/>
      <c r="AF1854" s="49"/>
      <c r="AG1854" s="49"/>
      <c r="AH1854" s="49"/>
      <c r="AI1854" s="49"/>
      <c r="AJ1854" s="48"/>
      <c r="AK1854" s="49"/>
    </row>
    <row r="1855" spans="9:37">
      <c r="I1855" s="48"/>
      <c r="L1855" s="48"/>
      <c r="O1855" s="48"/>
      <c r="Y1855" s="49"/>
      <c r="Z1855" s="49"/>
      <c r="AA1855" s="49"/>
      <c r="AB1855" s="49"/>
      <c r="AC1855" s="49"/>
      <c r="AD1855" s="49"/>
      <c r="AE1855" s="49"/>
      <c r="AF1855" s="49"/>
      <c r="AG1855" s="49"/>
      <c r="AH1855" s="49"/>
      <c r="AI1855" s="49"/>
      <c r="AJ1855" s="48"/>
      <c r="AK1855" s="49"/>
    </row>
    <row r="1856" spans="9:37">
      <c r="I1856" s="48"/>
      <c r="L1856" s="48"/>
      <c r="O1856" s="48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8"/>
      <c r="AK1856" s="49"/>
    </row>
    <row r="1857" spans="9:37">
      <c r="I1857" s="48"/>
      <c r="L1857" s="48"/>
      <c r="O1857" s="48"/>
      <c r="Y1857" s="49"/>
      <c r="Z1857" s="49"/>
      <c r="AA1857" s="49"/>
      <c r="AB1857" s="49"/>
      <c r="AC1857" s="49"/>
      <c r="AD1857" s="49"/>
      <c r="AE1857" s="49"/>
      <c r="AF1857" s="49"/>
      <c r="AG1857" s="49"/>
      <c r="AH1857" s="49"/>
      <c r="AI1857" s="49"/>
      <c r="AJ1857" s="48"/>
      <c r="AK1857" s="49"/>
    </row>
    <row r="1858" spans="9:37">
      <c r="I1858" s="48"/>
      <c r="L1858" s="48"/>
      <c r="O1858" s="48"/>
      <c r="Y1858" s="49"/>
      <c r="Z1858" s="49"/>
      <c r="AA1858" s="49"/>
      <c r="AB1858" s="49"/>
      <c r="AC1858" s="49"/>
      <c r="AD1858" s="49"/>
      <c r="AE1858" s="49"/>
      <c r="AF1858" s="49"/>
      <c r="AG1858" s="49"/>
      <c r="AH1858" s="49"/>
      <c r="AI1858" s="49"/>
      <c r="AJ1858" s="48"/>
      <c r="AK1858" s="49"/>
    </row>
    <row r="1859" spans="9:37">
      <c r="I1859" s="48"/>
      <c r="L1859" s="48"/>
      <c r="O1859" s="48"/>
      <c r="Y1859" s="49"/>
      <c r="Z1859" s="49"/>
      <c r="AA1859" s="49"/>
      <c r="AB1859" s="49"/>
      <c r="AC1859" s="49"/>
      <c r="AD1859" s="49"/>
      <c r="AE1859" s="49"/>
      <c r="AF1859" s="49"/>
      <c r="AG1859" s="49"/>
      <c r="AH1859" s="49"/>
      <c r="AI1859" s="49"/>
      <c r="AJ1859" s="48"/>
      <c r="AK1859" s="49"/>
    </row>
    <row r="1860" spans="9:37">
      <c r="I1860" s="48"/>
      <c r="L1860" s="48"/>
      <c r="O1860" s="48"/>
      <c r="Y1860" s="49"/>
      <c r="Z1860" s="49"/>
      <c r="AA1860" s="49"/>
      <c r="AB1860" s="49"/>
      <c r="AC1860" s="49"/>
      <c r="AD1860" s="49"/>
      <c r="AE1860" s="49"/>
      <c r="AF1860" s="49"/>
      <c r="AG1860" s="49"/>
      <c r="AH1860" s="49"/>
      <c r="AI1860" s="49"/>
      <c r="AJ1860" s="48"/>
      <c r="AK1860" s="49"/>
    </row>
    <row r="1861" spans="9:37">
      <c r="I1861" s="48"/>
      <c r="L1861" s="48"/>
      <c r="O1861" s="48"/>
      <c r="Y1861" s="49"/>
      <c r="Z1861" s="49"/>
      <c r="AA1861" s="49"/>
      <c r="AB1861" s="49"/>
      <c r="AC1861" s="49"/>
      <c r="AD1861" s="49"/>
      <c r="AE1861" s="49"/>
      <c r="AF1861" s="49"/>
      <c r="AG1861" s="49"/>
      <c r="AH1861" s="49"/>
      <c r="AI1861" s="49"/>
      <c r="AJ1861" s="48"/>
      <c r="AK1861" s="49"/>
    </row>
    <row r="1862" spans="9:37">
      <c r="I1862" s="48"/>
      <c r="L1862" s="48"/>
      <c r="O1862" s="48"/>
      <c r="Y1862" s="49"/>
      <c r="Z1862" s="49"/>
      <c r="AA1862" s="49"/>
      <c r="AB1862" s="49"/>
      <c r="AC1862" s="49"/>
      <c r="AD1862" s="49"/>
      <c r="AE1862" s="49"/>
      <c r="AF1862" s="49"/>
      <c r="AG1862" s="49"/>
      <c r="AH1862" s="49"/>
      <c r="AI1862" s="49"/>
      <c r="AJ1862" s="48"/>
      <c r="AK1862" s="49"/>
    </row>
    <row r="1863" spans="9:37">
      <c r="I1863" s="48"/>
      <c r="L1863" s="48"/>
      <c r="O1863" s="48"/>
      <c r="Y1863" s="49"/>
      <c r="Z1863" s="49"/>
      <c r="AA1863" s="49"/>
      <c r="AB1863" s="49"/>
      <c r="AC1863" s="49"/>
      <c r="AD1863" s="49"/>
      <c r="AE1863" s="49"/>
      <c r="AF1863" s="49"/>
      <c r="AG1863" s="49"/>
      <c r="AH1863" s="49"/>
      <c r="AI1863" s="49"/>
      <c r="AJ1863" s="48"/>
      <c r="AK1863" s="49"/>
    </row>
    <row r="1864" spans="9:37">
      <c r="I1864" s="48"/>
      <c r="L1864" s="48"/>
      <c r="O1864" s="48"/>
      <c r="Y1864" s="49"/>
      <c r="Z1864" s="49"/>
      <c r="AA1864" s="49"/>
      <c r="AB1864" s="49"/>
      <c r="AC1864" s="49"/>
      <c r="AD1864" s="49"/>
      <c r="AE1864" s="49"/>
      <c r="AF1864" s="49"/>
      <c r="AG1864" s="49"/>
      <c r="AH1864" s="49"/>
      <c r="AI1864" s="49"/>
      <c r="AJ1864" s="48"/>
      <c r="AK1864" s="49"/>
    </row>
    <row r="1865" spans="9:37">
      <c r="I1865" s="48"/>
      <c r="L1865" s="48"/>
      <c r="O1865" s="48"/>
      <c r="Y1865" s="49"/>
      <c r="Z1865" s="49"/>
      <c r="AA1865" s="49"/>
      <c r="AB1865" s="49"/>
      <c r="AC1865" s="49"/>
      <c r="AD1865" s="49"/>
      <c r="AE1865" s="49"/>
      <c r="AF1865" s="49"/>
      <c r="AG1865" s="49"/>
      <c r="AH1865" s="49"/>
      <c r="AI1865" s="49"/>
      <c r="AJ1865" s="48"/>
      <c r="AK1865" s="49"/>
    </row>
    <row r="1866" spans="9:37">
      <c r="I1866" s="48"/>
      <c r="L1866" s="48"/>
      <c r="O1866" s="48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8"/>
      <c r="AK1866" s="49"/>
    </row>
    <row r="1867" spans="9:37">
      <c r="I1867" s="48"/>
      <c r="L1867" s="48"/>
      <c r="O1867" s="48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8"/>
      <c r="AK1867" s="49"/>
    </row>
    <row r="1868" spans="9:37">
      <c r="I1868" s="48"/>
      <c r="L1868" s="48"/>
      <c r="O1868" s="48"/>
      <c r="Y1868" s="49"/>
      <c r="Z1868" s="49"/>
      <c r="AA1868" s="49"/>
      <c r="AB1868" s="49"/>
      <c r="AC1868" s="49"/>
      <c r="AD1868" s="49"/>
      <c r="AE1868" s="49"/>
      <c r="AF1868" s="49"/>
      <c r="AG1868" s="49"/>
      <c r="AH1868" s="49"/>
      <c r="AI1868" s="49"/>
      <c r="AJ1868" s="48"/>
      <c r="AK1868" s="49"/>
    </row>
    <row r="1869" spans="9:37">
      <c r="I1869" s="48"/>
      <c r="L1869" s="48"/>
      <c r="O1869" s="48"/>
      <c r="Y1869" s="49"/>
      <c r="Z1869" s="49"/>
      <c r="AA1869" s="49"/>
      <c r="AB1869" s="49"/>
      <c r="AC1869" s="49"/>
      <c r="AD1869" s="49"/>
      <c r="AE1869" s="49"/>
      <c r="AF1869" s="49"/>
      <c r="AG1869" s="49"/>
      <c r="AH1869" s="49"/>
      <c r="AI1869" s="49"/>
      <c r="AJ1869" s="48"/>
      <c r="AK1869" s="49"/>
    </row>
    <row r="1870" spans="9:37">
      <c r="I1870" s="48"/>
      <c r="L1870" s="48"/>
      <c r="O1870" s="48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8"/>
      <c r="AK1870" s="49"/>
    </row>
    <row r="1871" spans="9:37">
      <c r="I1871" s="48"/>
      <c r="L1871" s="48"/>
      <c r="O1871" s="48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8"/>
      <c r="AK1871" s="49"/>
    </row>
    <row r="1872" spans="9:37">
      <c r="I1872" s="48"/>
      <c r="L1872" s="48"/>
      <c r="O1872" s="48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8"/>
      <c r="AK1872" s="49"/>
    </row>
    <row r="1873" spans="9:37">
      <c r="I1873" s="48"/>
      <c r="L1873" s="48"/>
      <c r="O1873" s="48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8"/>
      <c r="AK1873" s="49"/>
    </row>
    <row r="1874" spans="9:37">
      <c r="I1874" s="48"/>
      <c r="L1874" s="48"/>
      <c r="O1874" s="48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8"/>
      <c r="AK1874" s="49"/>
    </row>
    <row r="1875" spans="9:37">
      <c r="I1875" s="48"/>
      <c r="L1875" s="48"/>
      <c r="O1875" s="48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8"/>
      <c r="AK1875" s="49"/>
    </row>
    <row r="1876" spans="9:37">
      <c r="I1876" s="48"/>
      <c r="L1876" s="48"/>
      <c r="O1876" s="48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8"/>
      <c r="AK1876" s="49"/>
    </row>
    <row r="1877" spans="9:37">
      <c r="I1877" s="48"/>
      <c r="L1877" s="48"/>
      <c r="O1877" s="48"/>
      <c r="Y1877" s="49"/>
      <c r="Z1877" s="49"/>
      <c r="AA1877" s="49"/>
      <c r="AB1877" s="49"/>
      <c r="AC1877" s="49"/>
      <c r="AD1877" s="49"/>
      <c r="AE1877" s="49"/>
      <c r="AF1877" s="49"/>
      <c r="AG1877" s="49"/>
      <c r="AH1877" s="49"/>
      <c r="AI1877" s="49"/>
      <c r="AJ1877" s="48"/>
      <c r="AK1877" s="49"/>
    </row>
    <row r="1878" spans="9:37">
      <c r="I1878" s="48"/>
      <c r="L1878" s="48"/>
      <c r="O1878" s="48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8"/>
      <c r="AK1878" s="49"/>
    </row>
    <row r="1879" spans="9:37">
      <c r="I1879" s="48"/>
      <c r="L1879" s="48"/>
      <c r="O1879" s="48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8"/>
      <c r="AK1879" s="49"/>
    </row>
    <row r="1880" spans="9:37">
      <c r="I1880" s="48"/>
      <c r="L1880" s="48"/>
      <c r="O1880" s="48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8"/>
      <c r="AK1880" s="49"/>
    </row>
    <row r="1881" spans="9:37">
      <c r="I1881" s="48"/>
      <c r="L1881" s="48"/>
      <c r="O1881" s="48"/>
      <c r="Y1881" s="49"/>
      <c r="Z1881" s="49"/>
      <c r="AA1881" s="49"/>
      <c r="AB1881" s="49"/>
      <c r="AC1881" s="49"/>
      <c r="AD1881" s="49"/>
      <c r="AE1881" s="49"/>
      <c r="AF1881" s="49"/>
      <c r="AG1881" s="49"/>
      <c r="AH1881" s="49"/>
      <c r="AI1881" s="49"/>
      <c r="AJ1881" s="48"/>
      <c r="AK1881" s="49"/>
    </row>
    <row r="1882" spans="9:37">
      <c r="I1882" s="48"/>
      <c r="L1882" s="48"/>
      <c r="O1882" s="48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8"/>
      <c r="AK1882" s="49"/>
    </row>
    <row r="1883" spans="9:37">
      <c r="I1883" s="48"/>
      <c r="L1883" s="48"/>
      <c r="O1883" s="48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8"/>
      <c r="AK1883" s="49"/>
    </row>
    <row r="1884" spans="9:37">
      <c r="I1884" s="48"/>
      <c r="L1884" s="48"/>
      <c r="O1884" s="48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8"/>
      <c r="AK1884" s="49"/>
    </row>
    <row r="1885" spans="9:37">
      <c r="I1885" s="48"/>
      <c r="L1885" s="48"/>
      <c r="O1885" s="48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8"/>
      <c r="AK1885" s="49"/>
    </row>
    <row r="1886" spans="9:37">
      <c r="I1886" s="48"/>
      <c r="L1886" s="48"/>
      <c r="O1886" s="48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8"/>
      <c r="AK1886" s="49"/>
    </row>
    <row r="1887" spans="9:37">
      <c r="I1887" s="48"/>
      <c r="L1887" s="48"/>
      <c r="O1887" s="48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8"/>
      <c r="AK1887" s="49"/>
    </row>
    <row r="1888" spans="9:37">
      <c r="I1888" s="48"/>
      <c r="L1888" s="48"/>
      <c r="O1888" s="48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8"/>
      <c r="AK1888" s="49"/>
    </row>
    <row r="1889" spans="9:37">
      <c r="I1889" s="48"/>
      <c r="L1889" s="48"/>
      <c r="O1889" s="48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8"/>
      <c r="AK1889" s="49"/>
    </row>
    <row r="1890" spans="9:37">
      <c r="I1890" s="48"/>
      <c r="L1890" s="48"/>
      <c r="O1890" s="48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8"/>
      <c r="AK1890" s="49"/>
    </row>
    <row r="1891" spans="9:37">
      <c r="I1891" s="48"/>
      <c r="L1891" s="48"/>
      <c r="O1891" s="48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8"/>
      <c r="AK1891" s="49"/>
    </row>
    <row r="1892" spans="9:37">
      <c r="I1892" s="48"/>
      <c r="L1892" s="48"/>
      <c r="O1892" s="48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8"/>
      <c r="AK1892" s="49"/>
    </row>
    <row r="1893" spans="9:37">
      <c r="I1893" s="48"/>
      <c r="L1893" s="48"/>
      <c r="O1893" s="48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8"/>
      <c r="AK1893" s="49"/>
    </row>
    <row r="1894" spans="9:37">
      <c r="I1894" s="48"/>
      <c r="L1894" s="48"/>
      <c r="O1894" s="48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8"/>
      <c r="AK1894" s="49"/>
    </row>
    <row r="1895" spans="9:37">
      <c r="I1895" s="48"/>
      <c r="L1895" s="48"/>
      <c r="O1895" s="48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8"/>
      <c r="AK1895" s="49"/>
    </row>
    <row r="1896" spans="9:37">
      <c r="I1896" s="48"/>
      <c r="L1896" s="48"/>
      <c r="O1896" s="48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8"/>
      <c r="AK1896" s="49"/>
    </row>
    <row r="1897" spans="9:37">
      <c r="I1897" s="48"/>
      <c r="L1897" s="48"/>
      <c r="O1897" s="48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8"/>
      <c r="AK1897" s="49"/>
    </row>
    <row r="1898" spans="9:37">
      <c r="I1898" s="48"/>
      <c r="L1898" s="48"/>
      <c r="O1898" s="48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8"/>
      <c r="AK1898" s="49"/>
    </row>
    <row r="1899" spans="9:37">
      <c r="I1899" s="48"/>
      <c r="L1899" s="48"/>
      <c r="O1899" s="48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8"/>
      <c r="AK1899" s="49"/>
    </row>
    <row r="1900" spans="9:37">
      <c r="I1900" s="48"/>
      <c r="L1900" s="48"/>
      <c r="O1900" s="48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8"/>
      <c r="AK1900" s="49"/>
    </row>
    <row r="1901" spans="9:37">
      <c r="I1901" s="48"/>
      <c r="L1901" s="48"/>
      <c r="O1901" s="48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8"/>
      <c r="AK1901" s="49"/>
    </row>
    <row r="1902" spans="9:37">
      <c r="I1902" s="48"/>
      <c r="L1902" s="48"/>
      <c r="O1902" s="48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8"/>
      <c r="AK1902" s="49"/>
    </row>
    <row r="1903" spans="9:37">
      <c r="I1903" s="48"/>
      <c r="L1903" s="48"/>
      <c r="O1903" s="48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8"/>
      <c r="AK1903" s="49"/>
    </row>
    <row r="1904" spans="9:37">
      <c r="I1904" s="48"/>
      <c r="L1904" s="48"/>
      <c r="O1904" s="48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8"/>
      <c r="AK1904" s="49"/>
    </row>
    <row r="1905" spans="9:37">
      <c r="I1905" s="48"/>
      <c r="L1905" s="48"/>
      <c r="O1905" s="48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8"/>
      <c r="AK1905" s="49"/>
    </row>
    <row r="1906" spans="9:37">
      <c r="I1906" s="48"/>
      <c r="L1906" s="48"/>
      <c r="O1906" s="48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8"/>
      <c r="AK1906" s="49"/>
    </row>
    <row r="1907" spans="9:37">
      <c r="I1907" s="48"/>
      <c r="L1907" s="48"/>
      <c r="O1907" s="48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8"/>
      <c r="AK1907" s="49"/>
    </row>
    <row r="1908" spans="9:37">
      <c r="I1908" s="48"/>
      <c r="L1908" s="48"/>
      <c r="O1908" s="48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8"/>
      <c r="AK1908" s="49"/>
    </row>
    <row r="1909" spans="9:37">
      <c r="I1909" s="48"/>
      <c r="L1909" s="48"/>
      <c r="O1909" s="48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8"/>
      <c r="AK1909" s="49"/>
    </row>
    <row r="1910" spans="9:37">
      <c r="I1910" s="48"/>
      <c r="L1910" s="48"/>
      <c r="O1910" s="48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8"/>
      <c r="AK1910" s="49"/>
    </row>
    <row r="1911" spans="9:37">
      <c r="I1911" s="48"/>
      <c r="L1911" s="48"/>
      <c r="O1911" s="48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8"/>
      <c r="AK1911" s="49"/>
    </row>
    <row r="1912" spans="9:37">
      <c r="I1912" s="48"/>
      <c r="L1912" s="48"/>
      <c r="O1912" s="48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8"/>
      <c r="AK1912" s="49"/>
    </row>
    <row r="1913" spans="9:37">
      <c r="I1913" s="48"/>
      <c r="L1913" s="48"/>
      <c r="O1913" s="48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8"/>
      <c r="AK1913" s="49"/>
    </row>
    <row r="1914" spans="9:37">
      <c r="I1914" s="48"/>
      <c r="L1914" s="48"/>
      <c r="O1914" s="48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8"/>
      <c r="AK1914" s="49"/>
    </row>
    <row r="1915" spans="9:37">
      <c r="I1915" s="48"/>
      <c r="L1915" s="48"/>
      <c r="O1915" s="48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8"/>
      <c r="AK1915" s="49"/>
    </row>
    <row r="1916" spans="9:37">
      <c r="I1916" s="48"/>
      <c r="L1916" s="48"/>
      <c r="O1916" s="48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8"/>
      <c r="AK1916" s="49"/>
    </row>
    <row r="1917" spans="9:37">
      <c r="I1917" s="48"/>
      <c r="L1917" s="48"/>
      <c r="O1917" s="48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8"/>
      <c r="AK1917" s="49"/>
    </row>
    <row r="1918" spans="9:37">
      <c r="I1918" s="48"/>
      <c r="L1918" s="48"/>
      <c r="O1918" s="48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8"/>
      <c r="AK1918" s="49"/>
    </row>
    <row r="1919" spans="9:37">
      <c r="I1919" s="48"/>
      <c r="L1919" s="48"/>
      <c r="O1919" s="48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8"/>
      <c r="AK1919" s="49"/>
    </row>
    <row r="1920" spans="9:37">
      <c r="I1920" s="48"/>
      <c r="L1920" s="48"/>
      <c r="O1920" s="48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8"/>
      <c r="AK1920" s="49"/>
    </row>
    <row r="1921" spans="9:37">
      <c r="I1921" s="48"/>
      <c r="L1921" s="48"/>
      <c r="O1921" s="48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8"/>
      <c r="AK1921" s="49"/>
    </row>
    <row r="1922" spans="9:37">
      <c r="I1922" s="48"/>
      <c r="L1922" s="48"/>
      <c r="O1922" s="48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8"/>
      <c r="AK1922" s="49"/>
    </row>
    <row r="1923" spans="9:37">
      <c r="I1923" s="48"/>
      <c r="L1923" s="48"/>
      <c r="O1923" s="48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8"/>
      <c r="AK1923" s="49"/>
    </row>
    <row r="1924" spans="9:37">
      <c r="I1924" s="48"/>
      <c r="L1924" s="48"/>
      <c r="O1924" s="48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8"/>
      <c r="AK1924" s="49"/>
    </row>
    <row r="1925" spans="9:37">
      <c r="I1925" s="48"/>
      <c r="L1925" s="48"/>
      <c r="O1925" s="48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8"/>
      <c r="AK1925" s="49"/>
    </row>
    <row r="1926" spans="9:37">
      <c r="I1926" s="48"/>
      <c r="L1926" s="48"/>
      <c r="O1926" s="48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8"/>
      <c r="AK1926" s="49"/>
    </row>
    <row r="1927" spans="9:37">
      <c r="I1927" s="48"/>
      <c r="L1927" s="48"/>
      <c r="O1927" s="48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8"/>
      <c r="AK1927" s="49"/>
    </row>
    <row r="1928" spans="9:37">
      <c r="I1928" s="48"/>
      <c r="L1928" s="48"/>
      <c r="O1928" s="48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8"/>
      <c r="AK1928" s="49"/>
    </row>
    <row r="1929" spans="9:37">
      <c r="I1929" s="48"/>
      <c r="L1929" s="48"/>
      <c r="O1929" s="48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8"/>
      <c r="AK1929" s="49"/>
    </row>
    <row r="1930" spans="9:37">
      <c r="I1930" s="48"/>
      <c r="L1930" s="48"/>
      <c r="O1930" s="48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8"/>
      <c r="AK1930" s="49"/>
    </row>
    <row r="1931" spans="9:37">
      <c r="I1931" s="48"/>
      <c r="L1931" s="48"/>
      <c r="O1931" s="48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8"/>
      <c r="AK1931" s="49"/>
    </row>
    <row r="1932" spans="9:37">
      <c r="I1932" s="48"/>
      <c r="L1932" s="48"/>
      <c r="O1932" s="48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8"/>
      <c r="AK1932" s="49"/>
    </row>
    <row r="1933" spans="9:37">
      <c r="I1933" s="48"/>
      <c r="L1933" s="48"/>
      <c r="O1933" s="48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8"/>
      <c r="AK1933" s="49"/>
    </row>
    <row r="1934" spans="9:37">
      <c r="I1934" s="48"/>
      <c r="L1934" s="48"/>
      <c r="O1934" s="48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8"/>
      <c r="AK1934" s="49"/>
    </row>
    <row r="1935" spans="9:37">
      <c r="I1935" s="48"/>
      <c r="L1935" s="48"/>
      <c r="O1935" s="48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8"/>
      <c r="AK1935" s="49"/>
    </row>
    <row r="1936" spans="9:37">
      <c r="I1936" s="48"/>
      <c r="L1936" s="48"/>
      <c r="O1936" s="48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8"/>
      <c r="AK1936" s="49"/>
    </row>
    <row r="1937" spans="9:37">
      <c r="I1937" s="48"/>
      <c r="L1937" s="48"/>
      <c r="O1937" s="48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8"/>
      <c r="AK1937" s="49"/>
    </row>
    <row r="1938" spans="9:37">
      <c r="I1938" s="48"/>
      <c r="L1938" s="48"/>
      <c r="O1938" s="48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8"/>
      <c r="AK1938" s="49"/>
    </row>
    <row r="1939" spans="9:37">
      <c r="I1939" s="48"/>
      <c r="L1939" s="48"/>
      <c r="O1939" s="48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8"/>
      <c r="AK1939" s="49"/>
    </row>
    <row r="1940" spans="9:37">
      <c r="I1940" s="48"/>
      <c r="L1940" s="48"/>
      <c r="O1940" s="48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8"/>
      <c r="AK1940" s="49"/>
    </row>
    <row r="1941" spans="9:37">
      <c r="I1941" s="48"/>
      <c r="L1941" s="48"/>
      <c r="O1941" s="48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8"/>
      <c r="AK1941" s="49"/>
    </row>
    <row r="1942" spans="9:37">
      <c r="I1942" s="48"/>
      <c r="L1942" s="48"/>
      <c r="O1942" s="48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8"/>
      <c r="AK1942" s="49"/>
    </row>
    <row r="1943" spans="9:37">
      <c r="I1943" s="48"/>
      <c r="L1943" s="48"/>
      <c r="O1943" s="48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8"/>
      <c r="AK1943" s="49"/>
    </row>
    <row r="1944" spans="9:37">
      <c r="I1944" s="48"/>
      <c r="L1944" s="48"/>
      <c r="O1944" s="48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8"/>
      <c r="AK1944" s="49"/>
    </row>
    <row r="1945" spans="9:37">
      <c r="I1945" s="48"/>
      <c r="L1945" s="48"/>
      <c r="O1945" s="48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8"/>
      <c r="AK1945" s="49"/>
    </row>
    <row r="1946" spans="9:37">
      <c r="I1946" s="48"/>
      <c r="L1946" s="48"/>
      <c r="O1946" s="48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8"/>
      <c r="AK1946" s="49"/>
    </row>
    <row r="1947" spans="9:37">
      <c r="I1947" s="48"/>
      <c r="L1947" s="48"/>
      <c r="O1947" s="48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8"/>
      <c r="AK1947" s="49"/>
    </row>
    <row r="1948" spans="9:37">
      <c r="I1948" s="48"/>
      <c r="L1948" s="48"/>
      <c r="O1948" s="48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8"/>
      <c r="AK1948" s="49"/>
    </row>
    <row r="1949" spans="9:37">
      <c r="I1949" s="48"/>
      <c r="L1949" s="48"/>
      <c r="O1949" s="48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8"/>
      <c r="AK1949" s="49"/>
    </row>
    <row r="1950" spans="9:37">
      <c r="I1950" s="48"/>
      <c r="L1950" s="48"/>
      <c r="O1950" s="48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8"/>
      <c r="AK1950" s="49"/>
    </row>
    <row r="1951" spans="9:37">
      <c r="I1951" s="48"/>
      <c r="L1951" s="48"/>
      <c r="O1951" s="48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8"/>
      <c r="AK1951" s="49"/>
    </row>
    <row r="1952" spans="9:37">
      <c r="I1952" s="48"/>
      <c r="L1952" s="48"/>
      <c r="O1952" s="48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8"/>
      <c r="AK1952" s="49"/>
    </row>
    <row r="1953" spans="9:37">
      <c r="I1953" s="48"/>
      <c r="L1953" s="48"/>
      <c r="O1953" s="48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8"/>
      <c r="AK1953" s="49"/>
    </row>
    <row r="1954" spans="9:37">
      <c r="I1954" s="48"/>
      <c r="L1954" s="48"/>
      <c r="O1954" s="48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8"/>
      <c r="AK1954" s="49"/>
    </row>
    <row r="1955" spans="9:37">
      <c r="I1955" s="48"/>
      <c r="L1955" s="48"/>
      <c r="O1955" s="48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8"/>
      <c r="AK1955" s="49"/>
    </row>
    <row r="1956" spans="9:37">
      <c r="I1956" s="48"/>
      <c r="L1956" s="48"/>
      <c r="O1956" s="48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8"/>
      <c r="AK1956" s="49"/>
    </row>
    <row r="1957" spans="9:37">
      <c r="I1957" s="48"/>
      <c r="L1957" s="48"/>
      <c r="O1957" s="48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8"/>
      <c r="AK1957" s="49"/>
    </row>
    <row r="1958" spans="9:37">
      <c r="I1958" s="48"/>
      <c r="L1958" s="48"/>
      <c r="O1958" s="48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8"/>
      <c r="AK1958" s="49"/>
    </row>
    <row r="1959" spans="9:37">
      <c r="I1959" s="48"/>
      <c r="L1959" s="48"/>
      <c r="O1959" s="48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8"/>
      <c r="AK1959" s="49"/>
    </row>
    <row r="1960" spans="9:37">
      <c r="I1960" s="48"/>
      <c r="L1960" s="48"/>
      <c r="O1960" s="48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8"/>
      <c r="AK1960" s="49"/>
    </row>
    <row r="1961" spans="9:37">
      <c r="I1961" s="48"/>
      <c r="L1961" s="48"/>
      <c r="O1961" s="48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8"/>
      <c r="AK1961" s="49"/>
    </row>
    <row r="1962" spans="9:37">
      <c r="I1962" s="48"/>
      <c r="L1962" s="48"/>
      <c r="O1962" s="48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8"/>
      <c r="AK1962" s="49"/>
    </row>
    <row r="1963" spans="9:37">
      <c r="I1963" s="48"/>
      <c r="L1963" s="48"/>
      <c r="O1963" s="48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8"/>
      <c r="AK1963" s="49"/>
    </row>
    <row r="1964" spans="9:37">
      <c r="I1964" s="48"/>
      <c r="L1964" s="48"/>
      <c r="O1964" s="48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8"/>
      <c r="AK1964" s="49"/>
    </row>
    <row r="1965" spans="9:37">
      <c r="I1965" s="48"/>
      <c r="L1965" s="48"/>
      <c r="O1965" s="48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8"/>
      <c r="AK1965" s="49"/>
    </row>
    <row r="1966" spans="9:37">
      <c r="I1966" s="48"/>
      <c r="L1966" s="48"/>
      <c r="O1966" s="48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8"/>
      <c r="AK1966" s="49"/>
    </row>
    <row r="1967" spans="9:37">
      <c r="I1967" s="48"/>
      <c r="L1967" s="48"/>
      <c r="O1967" s="48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8"/>
      <c r="AK1967" s="49"/>
    </row>
    <row r="1968" spans="9:37">
      <c r="I1968" s="48"/>
      <c r="L1968" s="48"/>
      <c r="O1968" s="48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8"/>
      <c r="AK1968" s="49"/>
    </row>
    <row r="1969" spans="9:37">
      <c r="I1969" s="48"/>
      <c r="L1969" s="48"/>
      <c r="O1969" s="48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8"/>
      <c r="AK1969" s="49"/>
    </row>
    <row r="1970" spans="9:37">
      <c r="I1970" s="48"/>
      <c r="L1970" s="48"/>
      <c r="O1970" s="48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8"/>
      <c r="AK1970" s="49"/>
    </row>
    <row r="1971" spans="9:37">
      <c r="I1971" s="48"/>
      <c r="L1971" s="48"/>
      <c r="O1971" s="48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8"/>
      <c r="AK1971" s="49"/>
    </row>
    <row r="1972" spans="9:37">
      <c r="I1972" s="48"/>
      <c r="L1972" s="48"/>
      <c r="O1972" s="48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8"/>
      <c r="AK1972" s="49"/>
    </row>
    <row r="1973" spans="9:37">
      <c r="I1973" s="48"/>
      <c r="L1973" s="48"/>
      <c r="O1973" s="48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8"/>
      <c r="AK1973" s="49"/>
    </row>
    <row r="1974" spans="9:37">
      <c r="I1974" s="48"/>
      <c r="L1974" s="48"/>
      <c r="O1974" s="48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8"/>
      <c r="AK1974" s="49"/>
    </row>
    <row r="1975" spans="9:37">
      <c r="I1975" s="48"/>
      <c r="L1975" s="48"/>
      <c r="O1975" s="48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8"/>
      <c r="AK1975" s="49"/>
    </row>
    <row r="1976" spans="9:37">
      <c r="I1976" s="48"/>
      <c r="L1976" s="48"/>
      <c r="O1976" s="48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8"/>
      <c r="AK1976" s="49"/>
    </row>
    <row r="1977" spans="9:37">
      <c r="I1977" s="48"/>
      <c r="L1977" s="48"/>
      <c r="O1977" s="48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8"/>
      <c r="AK1977" s="49"/>
    </row>
    <row r="1978" spans="9:37">
      <c r="I1978" s="48"/>
      <c r="L1978" s="48"/>
      <c r="O1978" s="48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8"/>
      <c r="AK1978" s="49"/>
    </row>
    <row r="1979" spans="9:37">
      <c r="I1979" s="48"/>
      <c r="L1979" s="48"/>
      <c r="O1979" s="48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8"/>
      <c r="AK1979" s="49"/>
    </row>
    <row r="1980" spans="9:37">
      <c r="I1980" s="48"/>
      <c r="L1980" s="48"/>
      <c r="O1980" s="48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8"/>
      <c r="AK1980" s="49"/>
    </row>
    <row r="1981" spans="9:37">
      <c r="I1981" s="48"/>
      <c r="L1981" s="48"/>
      <c r="O1981" s="48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8"/>
      <c r="AK1981" s="49"/>
    </row>
    <row r="1982" spans="9:37">
      <c r="I1982" s="48"/>
      <c r="L1982" s="48"/>
      <c r="O1982" s="48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8"/>
      <c r="AK1982" s="49"/>
    </row>
    <row r="1983" spans="9:37">
      <c r="I1983" s="48"/>
      <c r="L1983" s="48"/>
      <c r="O1983" s="48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8"/>
      <c r="AK1983" s="49"/>
    </row>
    <row r="1984" spans="9:37">
      <c r="I1984" s="48"/>
      <c r="L1984" s="48"/>
      <c r="O1984" s="48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8"/>
      <c r="AK1984" s="49"/>
    </row>
    <row r="1985" spans="9:37">
      <c r="I1985" s="48"/>
      <c r="L1985" s="48"/>
      <c r="O1985" s="48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8"/>
      <c r="AK1985" s="49"/>
    </row>
    <row r="1986" spans="9:37">
      <c r="I1986" s="48"/>
      <c r="L1986" s="48"/>
      <c r="O1986" s="48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8"/>
      <c r="AK1986" s="49"/>
    </row>
    <row r="1987" spans="9:37">
      <c r="I1987" s="48"/>
      <c r="L1987" s="48"/>
      <c r="O1987" s="48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8"/>
      <c r="AK1987" s="49"/>
    </row>
    <row r="1988" spans="9:37">
      <c r="I1988" s="48"/>
      <c r="L1988" s="48"/>
      <c r="O1988" s="48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8"/>
      <c r="AK1988" s="49"/>
    </row>
    <row r="1989" spans="9:37">
      <c r="I1989" s="48"/>
      <c r="L1989" s="48"/>
      <c r="O1989" s="48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8"/>
      <c r="AK1989" s="49"/>
    </row>
    <row r="1990" spans="9:37">
      <c r="I1990" s="48"/>
      <c r="L1990" s="48"/>
      <c r="O1990" s="48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8"/>
      <c r="AK1990" s="49"/>
    </row>
    <row r="1991" spans="9:37">
      <c r="I1991" s="48"/>
      <c r="L1991" s="48"/>
      <c r="O1991" s="48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8"/>
      <c r="AK1991" s="49"/>
    </row>
    <row r="1992" spans="9:37">
      <c r="I1992" s="48"/>
      <c r="L1992" s="48"/>
      <c r="O1992" s="48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8"/>
      <c r="AK1992" s="49"/>
    </row>
    <row r="1993" spans="9:37">
      <c r="I1993" s="48"/>
      <c r="L1993" s="48"/>
      <c r="O1993" s="48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8"/>
      <c r="AK1993" s="49"/>
    </row>
    <row r="1994" spans="9:37">
      <c r="I1994" s="48"/>
      <c r="L1994" s="48"/>
      <c r="O1994" s="48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8"/>
      <c r="AK1994" s="49"/>
    </row>
    <row r="1995" spans="9:37">
      <c r="I1995" s="48"/>
      <c r="L1995" s="48"/>
      <c r="O1995" s="48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8"/>
      <c r="AK1995" s="49"/>
    </row>
    <row r="1996" spans="9:37">
      <c r="I1996" s="48"/>
      <c r="L1996" s="48"/>
      <c r="O1996" s="48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8"/>
      <c r="AK1996" s="49"/>
    </row>
    <row r="1997" spans="9:37">
      <c r="I1997" s="48"/>
      <c r="L1997" s="48"/>
      <c r="O1997" s="48"/>
      <c r="Y1997" s="49"/>
      <c r="Z1997" s="49"/>
      <c r="AA1997" s="49"/>
      <c r="AB1997" s="49"/>
      <c r="AC1997" s="49"/>
      <c r="AD1997" s="49"/>
      <c r="AE1997" s="49"/>
      <c r="AF1997" s="49"/>
      <c r="AG1997" s="49"/>
      <c r="AH1997" s="49"/>
      <c r="AI1997" s="49"/>
      <c r="AJ1997" s="48"/>
      <c r="AK1997" s="49"/>
    </row>
    <row r="1998" spans="9:37">
      <c r="I1998" s="48"/>
      <c r="L1998" s="48"/>
      <c r="O1998" s="48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8"/>
      <c r="AK1998" s="49"/>
    </row>
    <row r="1999" spans="9:37">
      <c r="I1999" s="48"/>
      <c r="L1999" s="48"/>
      <c r="O1999" s="48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8"/>
      <c r="AK1999" s="49"/>
    </row>
    <row r="2000" spans="9:37">
      <c r="I2000" s="48"/>
      <c r="L2000" s="48"/>
      <c r="O2000" s="48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8"/>
      <c r="AK2000" s="49"/>
    </row>
    <row r="2001" spans="9:37">
      <c r="I2001" s="48"/>
      <c r="L2001" s="48"/>
      <c r="O2001" s="48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8"/>
      <c r="AK2001" s="49"/>
    </row>
    <row r="2002" spans="9:37">
      <c r="I2002" s="48"/>
      <c r="L2002" s="48"/>
      <c r="O2002" s="48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8"/>
      <c r="AK2002" s="49"/>
    </row>
    <row r="2003" spans="9:37">
      <c r="I2003" s="48"/>
      <c r="L2003" s="48"/>
      <c r="O2003" s="48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8"/>
      <c r="AK2003" s="49"/>
    </row>
    <row r="2004" spans="9:37">
      <c r="I2004" s="48"/>
      <c r="L2004" s="48"/>
      <c r="O2004" s="48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8"/>
      <c r="AK2004" s="49"/>
    </row>
    <row r="2005" spans="9:37">
      <c r="I2005" s="48"/>
      <c r="L2005" s="48"/>
      <c r="O2005" s="48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8"/>
      <c r="AK2005" s="49"/>
    </row>
    <row r="2006" spans="9:37">
      <c r="I2006" s="48"/>
      <c r="L2006" s="48"/>
      <c r="O2006" s="48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8"/>
      <c r="AK2006" s="49"/>
    </row>
    <row r="2007" spans="9:37">
      <c r="I2007" s="48"/>
      <c r="L2007" s="48"/>
      <c r="O2007" s="48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8"/>
      <c r="AK2007" s="49"/>
    </row>
    <row r="2008" spans="9:37">
      <c r="I2008" s="48"/>
      <c r="L2008" s="48"/>
      <c r="O2008" s="48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8"/>
      <c r="AK2008" s="49"/>
    </row>
    <row r="2009" spans="9:37">
      <c r="I2009" s="48"/>
      <c r="L2009" s="48"/>
      <c r="O2009" s="48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8"/>
      <c r="AK2009" s="49"/>
    </row>
    <row r="2010" spans="9:37">
      <c r="I2010" s="48"/>
      <c r="L2010" s="48"/>
      <c r="O2010" s="48"/>
      <c r="Y2010" s="49"/>
      <c r="Z2010" s="49"/>
      <c r="AA2010" s="49"/>
      <c r="AB2010" s="49"/>
      <c r="AC2010" s="49"/>
      <c r="AD2010" s="49"/>
      <c r="AE2010" s="49"/>
      <c r="AF2010" s="49"/>
      <c r="AG2010" s="49"/>
      <c r="AH2010" s="49"/>
      <c r="AI2010" s="49"/>
      <c r="AJ2010" s="48"/>
      <c r="AK2010" s="49"/>
    </row>
    <row r="2011" spans="9:37">
      <c r="I2011" s="48"/>
      <c r="L2011" s="48"/>
      <c r="O2011" s="48"/>
      <c r="Y2011" s="49"/>
      <c r="Z2011" s="49"/>
      <c r="AA2011" s="49"/>
      <c r="AB2011" s="49"/>
      <c r="AC2011" s="49"/>
      <c r="AD2011" s="49"/>
      <c r="AE2011" s="49"/>
      <c r="AF2011" s="49"/>
      <c r="AG2011" s="49"/>
      <c r="AH2011" s="49"/>
      <c r="AI2011" s="49"/>
      <c r="AJ2011" s="48"/>
      <c r="AK2011" s="49"/>
    </row>
    <row r="2012" spans="9:37">
      <c r="I2012" s="48"/>
      <c r="L2012" s="48"/>
      <c r="O2012" s="48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8"/>
      <c r="AK2012" s="49"/>
    </row>
    <row r="2013" spans="9:37">
      <c r="I2013" s="48"/>
      <c r="L2013" s="48"/>
      <c r="O2013" s="48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8"/>
      <c r="AK2013" s="49"/>
    </row>
    <row r="2014" spans="9:37">
      <c r="I2014" s="48"/>
      <c r="L2014" s="48"/>
      <c r="O2014" s="48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8"/>
      <c r="AK2014" s="49"/>
    </row>
    <row r="2015" spans="9:37">
      <c r="I2015" s="48"/>
      <c r="L2015" s="48"/>
      <c r="O2015" s="48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8"/>
      <c r="AK2015" s="49"/>
    </row>
    <row r="2016" spans="9:37">
      <c r="I2016" s="48"/>
      <c r="L2016" s="48"/>
      <c r="O2016" s="48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8"/>
      <c r="AK2016" s="49"/>
    </row>
    <row r="2017" spans="9:37">
      <c r="I2017" s="48"/>
      <c r="L2017" s="48"/>
      <c r="O2017" s="48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8"/>
      <c r="AK2017" s="49"/>
    </row>
    <row r="2018" spans="9:37">
      <c r="I2018" s="48"/>
      <c r="L2018" s="48"/>
      <c r="O2018" s="48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8"/>
      <c r="AK2018" s="49"/>
    </row>
    <row r="2019" spans="9:37">
      <c r="I2019" s="48"/>
      <c r="L2019" s="48"/>
      <c r="O2019" s="48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8"/>
      <c r="AK2019" s="49"/>
    </row>
    <row r="2020" spans="9:37">
      <c r="I2020" s="48"/>
      <c r="L2020" s="48"/>
      <c r="O2020" s="48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8"/>
      <c r="AK2020" s="49"/>
    </row>
    <row r="2021" spans="9:37">
      <c r="I2021" s="48"/>
      <c r="L2021" s="48"/>
      <c r="O2021" s="48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8"/>
      <c r="AK2021" s="49"/>
    </row>
    <row r="2022" spans="9:37">
      <c r="I2022" s="48"/>
      <c r="L2022" s="48"/>
      <c r="O2022" s="48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8"/>
      <c r="AK2022" s="49"/>
    </row>
    <row r="2023" spans="9:37">
      <c r="I2023" s="48"/>
      <c r="L2023" s="48"/>
      <c r="O2023" s="48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8"/>
      <c r="AK2023" s="49"/>
    </row>
    <row r="2024" spans="9:37">
      <c r="I2024" s="48"/>
      <c r="L2024" s="48"/>
      <c r="O2024" s="48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8"/>
      <c r="AK2024" s="49"/>
    </row>
    <row r="2025" spans="9:37">
      <c r="I2025" s="48"/>
      <c r="L2025" s="48"/>
      <c r="O2025" s="48"/>
      <c r="Y2025" s="49"/>
      <c r="Z2025" s="49"/>
      <c r="AA2025" s="49"/>
      <c r="AB2025" s="49"/>
      <c r="AC2025" s="49"/>
      <c r="AD2025" s="49"/>
      <c r="AE2025" s="49"/>
      <c r="AF2025" s="49"/>
      <c r="AG2025" s="49"/>
      <c r="AH2025" s="49"/>
      <c r="AI2025" s="49"/>
      <c r="AJ2025" s="48"/>
      <c r="AK2025" s="49"/>
    </row>
    <row r="2026" spans="9:37">
      <c r="I2026" s="48"/>
      <c r="L2026" s="48"/>
      <c r="O2026" s="48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8"/>
      <c r="AK2026" s="49"/>
    </row>
    <row r="2027" spans="9:37">
      <c r="I2027" s="48"/>
      <c r="L2027" s="48"/>
      <c r="O2027" s="48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8"/>
      <c r="AK2027" s="49"/>
    </row>
    <row r="2028" spans="9:37">
      <c r="I2028" s="48"/>
      <c r="L2028" s="48"/>
      <c r="O2028" s="48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8"/>
      <c r="AK2028" s="49"/>
    </row>
    <row r="2029" spans="9:37">
      <c r="I2029" s="48"/>
      <c r="L2029" s="48"/>
      <c r="O2029" s="48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8"/>
      <c r="AK2029" s="49"/>
    </row>
    <row r="2030" spans="9:37">
      <c r="I2030" s="48"/>
      <c r="L2030" s="48"/>
      <c r="O2030" s="48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8"/>
      <c r="AK2030" s="49"/>
    </row>
    <row r="2031" spans="9:37">
      <c r="I2031" s="48"/>
      <c r="L2031" s="48"/>
      <c r="O2031" s="48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8"/>
      <c r="AK2031" s="49"/>
    </row>
    <row r="2032" spans="9:37">
      <c r="I2032" s="48"/>
      <c r="L2032" s="48"/>
      <c r="O2032" s="48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8"/>
      <c r="AK2032" s="49"/>
    </row>
    <row r="2033" spans="9:37">
      <c r="I2033" s="48"/>
      <c r="L2033" s="48"/>
      <c r="O2033" s="48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8"/>
      <c r="AK2033" s="49"/>
    </row>
    <row r="2034" spans="9:37">
      <c r="I2034" s="48"/>
      <c r="L2034" s="48"/>
      <c r="O2034" s="48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8"/>
      <c r="AK2034" s="49"/>
    </row>
    <row r="2035" spans="9:37">
      <c r="I2035" s="48"/>
      <c r="L2035" s="48"/>
      <c r="O2035" s="48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8"/>
      <c r="AK2035" s="49"/>
    </row>
    <row r="2036" spans="9:37">
      <c r="I2036" s="48"/>
      <c r="L2036" s="48"/>
      <c r="O2036" s="48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8"/>
      <c r="AK2036" s="49"/>
    </row>
    <row r="2037" spans="9:37">
      <c r="I2037" s="48"/>
      <c r="L2037" s="48"/>
      <c r="O2037" s="48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8"/>
      <c r="AK2037" s="49"/>
    </row>
    <row r="2038" spans="9:37">
      <c r="I2038" s="48"/>
      <c r="L2038" s="48"/>
      <c r="O2038" s="48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8"/>
      <c r="AK2038" s="49"/>
    </row>
    <row r="2039" spans="9:37">
      <c r="I2039" s="48"/>
      <c r="L2039" s="48"/>
      <c r="O2039" s="48"/>
      <c r="Y2039" s="49"/>
      <c r="Z2039" s="49"/>
      <c r="AA2039" s="49"/>
      <c r="AB2039" s="49"/>
      <c r="AC2039" s="49"/>
      <c r="AD2039" s="49"/>
      <c r="AE2039" s="49"/>
      <c r="AF2039" s="49"/>
      <c r="AG2039" s="49"/>
      <c r="AH2039" s="49"/>
      <c r="AI2039" s="49"/>
      <c r="AJ2039" s="48"/>
      <c r="AK2039" s="49"/>
    </row>
    <row r="2040" spans="9:37">
      <c r="I2040" s="48"/>
      <c r="L2040" s="48"/>
      <c r="O2040" s="48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8"/>
      <c r="AK2040" s="49"/>
    </row>
    <row r="2041" spans="9:37">
      <c r="I2041" s="48"/>
      <c r="L2041" s="48"/>
      <c r="O2041" s="48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8"/>
      <c r="AK2041" s="49"/>
    </row>
    <row r="2042" spans="9:37">
      <c r="I2042" s="48"/>
      <c r="L2042" s="48"/>
      <c r="O2042" s="48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8"/>
      <c r="AK2042" s="49"/>
    </row>
    <row r="2043" spans="9:37">
      <c r="I2043" s="48"/>
      <c r="L2043" s="48"/>
      <c r="O2043" s="48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8"/>
      <c r="AK2043" s="49"/>
    </row>
    <row r="2044" spans="9:37">
      <c r="I2044" s="48"/>
      <c r="L2044" s="48"/>
      <c r="O2044" s="48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8"/>
      <c r="AK2044" s="49"/>
    </row>
    <row r="2045" spans="9:37">
      <c r="I2045" s="48"/>
      <c r="L2045" s="48"/>
      <c r="O2045" s="48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8"/>
      <c r="AK2045" s="49"/>
    </row>
    <row r="2046" spans="9:37">
      <c r="I2046" s="48"/>
      <c r="L2046" s="48"/>
      <c r="O2046" s="48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8"/>
      <c r="AK2046" s="49"/>
    </row>
    <row r="2047" spans="9:37">
      <c r="I2047" s="48"/>
      <c r="L2047" s="48"/>
      <c r="O2047" s="48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8"/>
      <c r="AK2047" s="49"/>
    </row>
    <row r="2048" spans="9:37">
      <c r="I2048" s="48"/>
      <c r="L2048" s="48"/>
      <c r="O2048" s="48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8"/>
      <c r="AK2048" s="49"/>
    </row>
    <row r="2049" spans="9:37">
      <c r="I2049" s="48"/>
      <c r="L2049" s="48"/>
      <c r="O2049" s="48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8"/>
      <c r="AK2049" s="49"/>
    </row>
    <row r="2050" spans="9:37">
      <c r="I2050" s="48"/>
      <c r="L2050" s="48"/>
      <c r="O2050" s="48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8"/>
      <c r="AK2050" s="49"/>
    </row>
    <row r="2051" spans="9:37">
      <c r="I2051" s="48"/>
      <c r="L2051" s="48"/>
      <c r="O2051" s="48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8"/>
      <c r="AK2051" s="49"/>
    </row>
    <row r="2052" spans="9:37">
      <c r="I2052" s="48"/>
      <c r="L2052" s="48"/>
      <c r="O2052" s="48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8"/>
      <c r="AK2052" s="49"/>
    </row>
    <row r="2053" spans="9:37">
      <c r="I2053" s="48"/>
      <c r="L2053" s="48"/>
      <c r="O2053" s="48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8"/>
      <c r="AK2053" s="49"/>
    </row>
    <row r="2054" spans="9:37">
      <c r="I2054" s="48"/>
      <c r="L2054" s="48"/>
      <c r="O2054" s="48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8"/>
      <c r="AK2054" s="49"/>
    </row>
    <row r="2055" spans="9:37">
      <c r="I2055" s="48"/>
      <c r="L2055" s="48"/>
      <c r="O2055" s="48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8"/>
      <c r="AK2055" s="49"/>
    </row>
    <row r="2056" spans="9:37">
      <c r="I2056" s="48"/>
      <c r="L2056" s="48"/>
      <c r="O2056" s="48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8"/>
      <c r="AK2056" s="49"/>
    </row>
    <row r="2057" spans="9:37">
      <c r="I2057" s="48"/>
      <c r="L2057" s="48"/>
      <c r="O2057" s="48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8"/>
      <c r="AK2057" s="49"/>
    </row>
    <row r="2058" spans="9:37">
      <c r="I2058" s="48"/>
      <c r="L2058" s="48"/>
      <c r="O2058" s="48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8"/>
      <c r="AK2058" s="49"/>
    </row>
    <row r="2059" spans="9:37">
      <c r="I2059" s="48"/>
      <c r="L2059" s="48"/>
      <c r="O2059" s="48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8"/>
      <c r="AK2059" s="49"/>
    </row>
    <row r="2060" spans="9:37">
      <c r="I2060" s="48"/>
      <c r="L2060" s="48"/>
      <c r="O2060" s="48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8"/>
      <c r="AK2060" s="49"/>
    </row>
    <row r="2061" spans="9:37">
      <c r="I2061" s="48"/>
      <c r="L2061" s="48"/>
      <c r="O2061" s="48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8"/>
      <c r="AK2061" s="49"/>
    </row>
    <row r="2062" spans="9:37">
      <c r="I2062" s="48"/>
      <c r="L2062" s="48"/>
      <c r="O2062" s="48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8"/>
      <c r="AK2062" s="49"/>
    </row>
    <row r="2063" spans="9:37">
      <c r="I2063" s="48"/>
      <c r="L2063" s="48"/>
      <c r="O2063" s="48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8"/>
      <c r="AK2063" s="49"/>
    </row>
    <row r="2064" spans="9:37">
      <c r="I2064" s="48"/>
      <c r="L2064" s="48"/>
      <c r="O2064" s="48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8"/>
      <c r="AK2064" s="49"/>
    </row>
    <row r="2065" spans="9:37">
      <c r="I2065" s="48"/>
      <c r="L2065" s="48"/>
      <c r="O2065" s="48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8"/>
      <c r="AK2065" s="49"/>
    </row>
    <row r="2066" spans="9:37">
      <c r="I2066" s="48"/>
      <c r="L2066" s="48"/>
      <c r="O2066" s="48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8"/>
      <c r="AK2066" s="49"/>
    </row>
    <row r="2067" spans="9:37">
      <c r="I2067" s="48"/>
      <c r="L2067" s="48"/>
      <c r="O2067" s="48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8"/>
      <c r="AK2067" s="49"/>
    </row>
    <row r="2068" spans="9:37">
      <c r="I2068" s="48"/>
      <c r="L2068" s="48"/>
      <c r="O2068" s="48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8"/>
      <c r="AK2068" s="49"/>
    </row>
    <row r="2069" spans="9:37">
      <c r="I2069" s="48"/>
      <c r="L2069" s="48"/>
      <c r="O2069" s="48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8"/>
      <c r="AK2069" s="49"/>
    </row>
    <row r="2070" spans="9:37">
      <c r="I2070" s="48"/>
      <c r="L2070" s="48"/>
      <c r="O2070" s="48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8"/>
      <c r="AK2070" s="49"/>
    </row>
    <row r="2071" spans="9:37">
      <c r="I2071" s="48"/>
      <c r="L2071" s="48"/>
      <c r="O2071" s="48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8"/>
      <c r="AK2071" s="49"/>
    </row>
    <row r="2072" spans="9:37">
      <c r="I2072" s="48"/>
      <c r="L2072" s="48"/>
      <c r="O2072" s="48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8"/>
      <c r="AK2072" s="49"/>
    </row>
    <row r="2073" spans="9:37">
      <c r="I2073" s="48"/>
      <c r="L2073" s="48"/>
      <c r="O2073" s="48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8"/>
      <c r="AK2073" s="49"/>
    </row>
    <row r="2074" spans="9:37">
      <c r="I2074" s="48"/>
      <c r="L2074" s="48"/>
      <c r="O2074" s="48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8"/>
      <c r="AK2074" s="49"/>
    </row>
    <row r="2075" spans="9:37">
      <c r="I2075" s="48"/>
      <c r="L2075" s="48"/>
      <c r="O2075" s="48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8"/>
      <c r="AK2075" s="49"/>
    </row>
    <row r="2076" spans="9:37">
      <c r="I2076" s="48"/>
      <c r="L2076" s="48"/>
      <c r="O2076" s="48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8"/>
      <c r="AK2076" s="49"/>
    </row>
    <row r="2077" spans="9:37">
      <c r="I2077" s="48"/>
      <c r="L2077" s="48"/>
      <c r="O2077" s="48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8"/>
      <c r="AK2077" s="49"/>
    </row>
    <row r="2078" spans="9:37">
      <c r="I2078" s="48"/>
      <c r="L2078" s="48"/>
      <c r="O2078" s="48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8"/>
      <c r="AK2078" s="49"/>
    </row>
    <row r="2079" spans="9:37">
      <c r="I2079" s="48"/>
      <c r="L2079" s="48"/>
      <c r="O2079" s="48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8"/>
      <c r="AK2079" s="49"/>
    </row>
    <row r="2080" spans="9:37">
      <c r="I2080" s="48"/>
      <c r="L2080" s="48"/>
      <c r="O2080" s="48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8"/>
      <c r="AK2080" s="49"/>
    </row>
    <row r="2081" spans="9:37">
      <c r="I2081" s="48"/>
      <c r="L2081" s="48"/>
      <c r="O2081" s="48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8"/>
      <c r="AK2081" s="49"/>
    </row>
    <row r="2082" spans="9:37">
      <c r="I2082" s="48"/>
      <c r="L2082" s="48"/>
      <c r="O2082" s="48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8"/>
      <c r="AK2082" s="49"/>
    </row>
    <row r="2083" spans="9:37">
      <c r="I2083" s="48"/>
      <c r="L2083" s="48"/>
      <c r="O2083" s="48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8"/>
      <c r="AK2083" s="49"/>
    </row>
    <row r="2084" spans="9:37">
      <c r="I2084" s="48"/>
      <c r="L2084" s="48"/>
      <c r="O2084" s="48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8"/>
      <c r="AK2084" s="49"/>
    </row>
    <row r="2085" spans="9:37">
      <c r="I2085" s="48"/>
      <c r="L2085" s="48"/>
      <c r="O2085" s="48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8"/>
      <c r="AK2085" s="49"/>
    </row>
    <row r="2086" spans="9:37">
      <c r="I2086" s="48"/>
      <c r="L2086" s="48"/>
      <c r="O2086" s="48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8"/>
      <c r="AK2086" s="49"/>
    </row>
    <row r="2087" spans="9:37">
      <c r="I2087" s="48"/>
      <c r="L2087" s="48"/>
      <c r="O2087" s="48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8"/>
      <c r="AK2087" s="49"/>
    </row>
    <row r="2088" spans="9:37">
      <c r="I2088" s="48"/>
      <c r="L2088" s="48"/>
      <c r="O2088" s="48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8"/>
      <c r="AK2088" s="49"/>
    </row>
    <row r="2089" spans="9:37">
      <c r="I2089" s="48"/>
      <c r="L2089" s="48"/>
      <c r="O2089" s="48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8"/>
      <c r="AK2089" s="49"/>
    </row>
    <row r="2090" spans="9:37">
      <c r="I2090" s="48"/>
      <c r="L2090" s="48"/>
      <c r="O2090" s="48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8"/>
      <c r="AK2090" s="49"/>
    </row>
    <row r="2091" spans="9:37">
      <c r="I2091" s="48"/>
      <c r="L2091" s="48"/>
      <c r="O2091" s="48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8"/>
      <c r="AK2091" s="49"/>
    </row>
    <row r="2092" spans="9:37">
      <c r="I2092" s="48"/>
      <c r="L2092" s="48"/>
      <c r="O2092" s="48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8"/>
      <c r="AK2092" s="49"/>
    </row>
    <row r="2093" spans="9:37">
      <c r="I2093" s="48"/>
      <c r="L2093" s="48"/>
      <c r="O2093" s="48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8"/>
      <c r="AK2093" s="49"/>
    </row>
    <row r="2094" spans="9:37">
      <c r="I2094" s="48"/>
      <c r="L2094" s="48"/>
      <c r="O2094" s="48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8"/>
      <c r="AK2094" s="49"/>
    </row>
    <row r="2095" spans="9:37">
      <c r="I2095" s="48"/>
      <c r="L2095" s="48"/>
      <c r="O2095" s="48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8"/>
      <c r="AK2095" s="49"/>
    </row>
    <row r="2096" spans="9:37">
      <c r="I2096" s="48"/>
      <c r="L2096" s="48"/>
      <c r="O2096" s="48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8"/>
      <c r="AK2096" s="49"/>
    </row>
    <row r="2097" spans="9:37">
      <c r="I2097" s="48"/>
      <c r="L2097" s="48"/>
      <c r="O2097" s="48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8"/>
      <c r="AK2097" s="49"/>
    </row>
    <row r="2098" spans="9:37">
      <c r="I2098" s="48"/>
      <c r="L2098" s="48"/>
      <c r="O2098" s="48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8"/>
      <c r="AK2098" s="49"/>
    </row>
    <row r="2099" spans="9:37">
      <c r="I2099" s="48"/>
      <c r="L2099" s="48"/>
      <c r="O2099" s="48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8"/>
      <c r="AK2099" s="49"/>
    </row>
    <row r="2100" spans="9:37">
      <c r="I2100" s="48"/>
      <c r="L2100" s="48"/>
      <c r="O2100" s="48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8"/>
      <c r="AK2100" s="49"/>
    </row>
    <row r="2101" spans="9:37">
      <c r="I2101" s="48"/>
      <c r="L2101" s="48"/>
      <c r="O2101" s="48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8"/>
      <c r="AK2101" s="49"/>
    </row>
    <row r="2102" spans="9:37">
      <c r="I2102" s="48"/>
      <c r="L2102" s="48"/>
      <c r="O2102" s="48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8"/>
      <c r="AK2102" s="49"/>
    </row>
    <row r="2103" spans="9:37">
      <c r="I2103" s="48"/>
      <c r="L2103" s="48"/>
      <c r="O2103" s="48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8"/>
      <c r="AK2103" s="49"/>
    </row>
    <row r="2104" spans="9:37">
      <c r="I2104" s="48"/>
      <c r="L2104" s="48"/>
      <c r="O2104" s="48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8"/>
      <c r="AK2104" s="49"/>
    </row>
    <row r="2105" spans="9:37">
      <c r="I2105" s="48"/>
      <c r="L2105" s="48"/>
      <c r="O2105" s="48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8"/>
      <c r="AK2105" s="49"/>
    </row>
    <row r="2106" spans="9:37">
      <c r="I2106" s="48"/>
      <c r="L2106" s="48"/>
      <c r="O2106" s="48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8"/>
      <c r="AK2106" s="49"/>
    </row>
    <row r="2107" spans="9:37">
      <c r="I2107" s="48"/>
      <c r="L2107" s="48"/>
      <c r="O2107" s="48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8"/>
      <c r="AK2107" s="49"/>
    </row>
    <row r="2108" spans="9:37">
      <c r="I2108" s="48"/>
      <c r="L2108" s="48"/>
      <c r="O2108" s="48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8"/>
      <c r="AK2108" s="49"/>
    </row>
    <row r="2109" spans="9:37">
      <c r="I2109" s="48"/>
      <c r="L2109" s="48"/>
      <c r="O2109" s="48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8"/>
      <c r="AK2109" s="49"/>
    </row>
    <row r="2110" spans="9:37">
      <c r="I2110" s="48"/>
      <c r="L2110" s="48"/>
      <c r="O2110" s="48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8"/>
      <c r="AK2110" s="49"/>
    </row>
    <row r="2111" spans="9:37">
      <c r="I2111" s="48"/>
      <c r="L2111" s="48"/>
      <c r="O2111" s="48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8"/>
      <c r="AK2111" s="49"/>
    </row>
    <row r="2112" spans="9:37">
      <c r="I2112" s="48"/>
      <c r="L2112" s="48"/>
      <c r="O2112" s="48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8"/>
      <c r="AK2112" s="49"/>
    </row>
    <row r="2113" spans="9:37">
      <c r="I2113" s="48"/>
      <c r="L2113" s="48"/>
      <c r="O2113" s="48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8"/>
      <c r="AK2113" s="49"/>
    </row>
    <row r="2114" spans="9:37">
      <c r="I2114" s="48"/>
      <c r="L2114" s="48"/>
      <c r="O2114" s="48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8"/>
      <c r="AK2114" s="49"/>
    </row>
    <row r="2115" spans="9:37">
      <c r="I2115" s="48"/>
      <c r="L2115" s="48"/>
      <c r="O2115" s="48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8"/>
      <c r="AK2115" s="49"/>
    </row>
    <row r="2116" spans="9:37">
      <c r="I2116" s="48"/>
      <c r="L2116" s="48"/>
      <c r="O2116" s="48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8"/>
      <c r="AK2116" s="49"/>
    </row>
    <row r="2117" spans="9:37">
      <c r="I2117" s="48"/>
      <c r="L2117" s="48"/>
      <c r="O2117" s="48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8"/>
      <c r="AK2117" s="49"/>
    </row>
    <row r="2118" spans="9:37">
      <c r="I2118" s="48"/>
      <c r="L2118" s="48"/>
      <c r="O2118" s="48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8"/>
      <c r="AK2118" s="49"/>
    </row>
    <row r="2119" spans="9:37">
      <c r="I2119" s="48"/>
      <c r="L2119" s="48"/>
      <c r="O2119" s="48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8"/>
      <c r="AK2119" s="49"/>
    </row>
    <row r="2120" spans="9:37">
      <c r="I2120" s="48"/>
      <c r="L2120" s="48"/>
      <c r="O2120" s="48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8"/>
      <c r="AK2120" s="49"/>
    </row>
    <row r="2121" spans="9:37">
      <c r="I2121" s="48"/>
      <c r="L2121" s="48"/>
      <c r="O2121" s="48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8"/>
      <c r="AK2121" s="49"/>
    </row>
    <row r="2122" spans="9:37">
      <c r="I2122" s="48"/>
      <c r="L2122" s="48"/>
      <c r="O2122" s="48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8"/>
      <c r="AK2122" s="49"/>
    </row>
    <row r="2123" spans="9:37">
      <c r="I2123" s="48"/>
      <c r="L2123" s="48"/>
      <c r="O2123" s="48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8"/>
      <c r="AK2123" s="49"/>
    </row>
    <row r="2124" spans="9:37">
      <c r="I2124" s="48"/>
      <c r="L2124" s="48"/>
      <c r="O2124" s="48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8"/>
      <c r="AK2124" s="49"/>
    </row>
    <row r="2125" spans="9:37">
      <c r="I2125" s="48"/>
      <c r="L2125" s="48"/>
      <c r="O2125" s="48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8"/>
      <c r="AK2125" s="49"/>
    </row>
    <row r="2126" spans="9:37">
      <c r="I2126" s="48"/>
      <c r="L2126" s="48"/>
      <c r="O2126" s="48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8"/>
      <c r="AK2126" s="49"/>
    </row>
    <row r="2127" spans="9:37">
      <c r="I2127" s="48"/>
      <c r="L2127" s="48"/>
      <c r="O2127" s="48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8"/>
      <c r="AK2127" s="49"/>
    </row>
    <row r="2128" spans="9:37">
      <c r="I2128" s="48"/>
      <c r="L2128" s="48"/>
      <c r="O2128" s="48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8"/>
      <c r="AK2128" s="49"/>
    </row>
    <row r="2129" spans="9:37">
      <c r="I2129" s="48"/>
      <c r="L2129" s="48"/>
      <c r="O2129" s="48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8"/>
      <c r="AK2129" s="49"/>
    </row>
    <row r="2130" spans="9:37">
      <c r="I2130" s="48"/>
      <c r="L2130" s="48"/>
      <c r="O2130" s="48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8"/>
      <c r="AK2130" s="49"/>
    </row>
    <row r="2131" spans="9:37">
      <c r="I2131" s="48"/>
      <c r="L2131" s="48"/>
      <c r="O2131" s="48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8"/>
      <c r="AK2131" s="49"/>
    </row>
    <row r="2132" spans="9:37">
      <c r="I2132" s="48"/>
      <c r="L2132" s="48"/>
      <c r="O2132" s="48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8"/>
      <c r="AK2132" s="49"/>
    </row>
    <row r="2133" spans="9:37">
      <c r="I2133" s="48"/>
      <c r="L2133" s="48"/>
      <c r="O2133" s="48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8"/>
      <c r="AK2133" s="49"/>
    </row>
    <row r="2134" spans="9:37">
      <c r="I2134" s="48"/>
      <c r="L2134" s="48"/>
      <c r="O2134" s="48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8"/>
      <c r="AK2134" s="49"/>
    </row>
    <row r="2135" spans="9:37">
      <c r="I2135" s="48"/>
      <c r="L2135" s="48"/>
      <c r="O2135" s="48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8"/>
      <c r="AK2135" s="49"/>
    </row>
    <row r="2136" spans="9:37">
      <c r="I2136" s="48"/>
      <c r="L2136" s="48"/>
      <c r="O2136" s="48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8"/>
      <c r="AK2136" s="49"/>
    </row>
    <row r="2137" spans="9:37">
      <c r="I2137" s="48"/>
      <c r="L2137" s="48"/>
      <c r="O2137" s="48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8"/>
      <c r="AK2137" s="49"/>
    </row>
    <row r="2138" spans="9:37">
      <c r="I2138" s="48"/>
      <c r="L2138" s="48"/>
      <c r="O2138" s="48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8"/>
      <c r="AK2138" s="49"/>
    </row>
    <row r="2139" spans="9:37">
      <c r="I2139" s="48"/>
      <c r="L2139" s="48"/>
      <c r="O2139" s="48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8"/>
      <c r="AK2139" s="49"/>
    </row>
    <row r="2140" spans="9:37">
      <c r="I2140" s="48"/>
      <c r="L2140" s="48"/>
      <c r="O2140" s="48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8"/>
      <c r="AK2140" s="49"/>
    </row>
    <row r="2141" spans="9:37">
      <c r="I2141" s="48"/>
      <c r="L2141" s="48"/>
      <c r="O2141" s="48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8"/>
      <c r="AK2141" s="49"/>
    </row>
    <row r="2142" spans="9:37">
      <c r="I2142" s="48"/>
      <c r="L2142" s="48"/>
      <c r="O2142" s="48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8"/>
      <c r="AK2142" s="49"/>
    </row>
    <row r="2143" spans="9:37">
      <c r="I2143" s="48"/>
      <c r="L2143" s="48"/>
      <c r="O2143" s="48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8"/>
      <c r="AK2143" s="49"/>
    </row>
    <row r="2144" spans="9:37">
      <c r="I2144" s="48"/>
      <c r="L2144" s="48"/>
      <c r="O2144" s="48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8"/>
      <c r="AK2144" s="49"/>
    </row>
    <row r="2145" spans="9:37">
      <c r="I2145" s="48"/>
      <c r="L2145" s="48"/>
      <c r="O2145" s="48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8"/>
      <c r="AK2145" s="49"/>
    </row>
    <row r="2146" spans="9:37">
      <c r="I2146" s="48"/>
      <c r="L2146" s="48"/>
      <c r="O2146" s="48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8"/>
      <c r="AK2146" s="49"/>
    </row>
    <row r="2147" spans="9:37">
      <c r="I2147" s="48"/>
      <c r="L2147" s="48"/>
      <c r="O2147" s="48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8"/>
      <c r="AK2147" s="49"/>
    </row>
    <row r="2148" spans="9:37">
      <c r="I2148" s="48"/>
      <c r="L2148" s="48"/>
      <c r="O2148" s="48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8"/>
      <c r="AK2148" s="49"/>
    </row>
    <row r="2149" spans="9:37">
      <c r="I2149" s="48"/>
      <c r="L2149" s="48"/>
      <c r="O2149" s="48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8"/>
      <c r="AK2149" s="49"/>
    </row>
    <row r="2150" spans="9:37">
      <c r="I2150" s="48"/>
      <c r="L2150" s="48"/>
      <c r="O2150" s="48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8"/>
      <c r="AK2150" s="49"/>
    </row>
    <row r="2151" spans="9:37">
      <c r="I2151" s="48"/>
      <c r="L2151" s="48"/>
      <c r="O2151" s="48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8"/>
      <c r="AK2151" s="49"/>
    </row>
    <row r="2152" spans="9:37">
      <c r="I2152" s="48"/>
      <c r="L2152" s="48"/>
      <c r="O2152" s="48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8"/>
      <c r="AK2152" s="49"/>
    </row>
    <row r="2153" spans="9:37">
      <c r="I2153" s="48"/>
      <c r="L2153" s="48"/>
      <c r="O2153" s="48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8"/>
      <c r="AK2153" s="49"/>
    </row>
    <row r="2154" spans="9:37">
      <c r="I2154" s="48"/>
      <c r="L2154" s="48"/>
      <c r="O2154" s="48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8"/>
      <c r="AK2154" s="49"/>
    </row>
    <row r="2155" spans="9:37">
      <c r="I2155" s="48"/>
      <c r="L2155" s="48"/>
      <c r="O2155" s="48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8"/>
      <c r="AK2155" s="49"/>
    </row>
    <row r="2156" spans="9:37">
      <c r="I2156" s="48"/>
      <c r="L2156" s="48"/>
      <c r="O2156" s="48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8"/>
      <c r="AK2156" s="49"/>
    </row>
    <row r="2157" spans="9:37">
      <c r="I2157" s="48"/>
      <c r="L2157" s="48"/>
      <c r="O2157" s="48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8"/>
      <c r="AK2157" s="49"/>
    </row>
    <row r="2158" spans="9:37">
      <c r="I2158" s="48"/>
      <c r="L2158" s="48"/>
      <c r="O2158" s="48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8"/>
      <c r="AK2158" s="49"/>
    </row>
    <row r="2159" spans="9:37">
      <c r="I2159" s="48"/>
      <c r="L2159" s="48"/>
      <c r="O2159" s="48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8"/>
      <c r="AK2159" s="49"/>
    </row>
    <row r="2160" spans="9:37">
      <c r="I2160" s="48"/>
      <c r="L2160" s="48"/>
      <c r="O2160" s="48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8"/>
      <c r="AK2160" s="49"/>
    </row>
    <row r="2161" spans="9:37">
      <c r="I2161" s="48"/>
      <c r="L2161" s="48"/>
      <c r="O2161" s="48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8"/>
      <c r="AK2161" s="49"/>
    </row>
    <row r="2162" spans="9:37">
      <c r="I2162" s="48"/>
      <c r="L2162" s="48"/>
      <c r="O2162" s="48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8"/>
      <c r="AK2162" s="49"/>
    </row>
    <row r="2163" spans="9:37">
      <c r="I2163" s="48"/>
      <c r="L2163" s="48"/>
      <c r="O2163" s="48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8"/>
      <c r="AK2163" s="49"/>
    </row>
    <row r="2164" spans="9:37">
      <c r="I2164" s="48"/>
      <c r="L2164" s="48"/>
      <c r="O2164" s="48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8"/>
      <c r="AK2164" s="49"/>
    </row>
    <row r="2165" spans="9:37">
      <c r="I2165" s="48"/>
      <c r="L2165" s="48"/>
      <c r="O2165" s="48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8"/>
      <c r="AK2165" s="49"/>
    </row>
    <row r="2166" spans="9:37">
      <c r="I2166" s="48"/>
      <c r="L2166" s="48"/>
      <c r="O2166" s="48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8"/>
      <c r="AK2166" s="49"/>
    </row>
    <row r="2167" spans="9:37">
      <c r="I2167" s="48"/>
      <c r="L2167" s="48"/>
      <c r="O2167" s="48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8"/>
      <c r="AK2167" s="49"/>
    </row>
    <row r="2168" spans="9:37">
      <c r="I2168" s="48"/>
      <c r="L2168" s="48"/>
      <c r="O2168" s="48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8"/>
      <c r="AK2168" s="49"/>
    </row>
    <row r="2169" spans="9:37">
      <c r="I2169" s="48"/>
      <c r="L2169" s="48"/>
      <c r="O2169" s="48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8"/>
      <c r="AK2169" s="49"/>
    </row>
    <row r="2170" spans="9:37">
      <c r="I2170" s="48"/>
      <c r="L2170" s="48"/>
      <c r="O2170" s="48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8"/>
      <c r="AK2170" s="49"/>
    </row>
    <row r="2171" spans="9:37">
      <c r="I2171" s="48"/>
      <c r="L2171" s="48"/>
      <c r="O2171" s="48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8"/>
      <c r="AK2171" s="49"/>
    </row>
    <row r="2172" spans="9:37">
      <c r="I2172" s="48"/>
      <c r="L2172" s="48"/>
      <c r="O2172" s="48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8"/>
      <c r="AK2172" s="49"/>
    </row>
    <row r="2173" spans="9:37">
      <c r="I2173" s="48"/>
      <c r="L2173" s="48"/>
      <c r="O2173" s="48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8"/>
      <c r="AK2173" s="49"/>
    </row>
    <row r="2174" spans="9:37">
      <c r="I2174" s="48"/>
      <c r="L2174" s="48"/>
      <c r="O2174" s="48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8"/>
      <c r="AK2174" s="49"/>
    </row>
    <row r="2175" spans="9:37">
      <c r="I2175" s="48"/>
      <c r="L2175" s="48"/>
      <c r="O2175" s="48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8"/>
      <c r="AK2175" s="49"/>
    </row>
    <row r="2176" spans="9:37">
      <c r="I2176" s="48"/>
      <c r="L2176" s="48"/>
      <c r="O2176" s="48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8"/>
      <c r="AK2176" s="49"/>
    </row>
    <row r="2177" spans="9:37">
      <c r="I2177" s="48"/>
      <c r="L2177" s="48"/>
      <c r="O2177" s="48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8"/>
      <c r="AK2177" s="49"/>
    </row>
    <row r="2178" spans="9:37">
      <c r="I2178" s="48"/>
      <c r="L2178" s="48"/>
      <c r="O2178" s="48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8"/>
      <c r="AK2178" s="49"/>
    </row>
    <row r="2179" spans="9:37">
      <c r="I2179" s="48"/>
      <c r="L2179" s="48"/>
      <c r="O2179" s="48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8"/>
      <c r="AK2179" s="49"/>
    </row>
    <row r="2180" spans="9:37">
      <c r="I2180" s="48"/>
      <c r="L2180" s="48"/>
      <c r="O2180" s="48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8"/>
      <c r="AK2180" s="49"/>
    </row>
    <row r="2181" spans="9:37">
      <c r="I2181" s="48"/>
      <c r="L2181" s="48"/>
      <c r="O2181" s="48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8"/>
      <c r="AK2181" s="49"/>
    </row>
    <row r="2182" spans="9:37">
      <c r="I2182" s="48"/>
      <c r="L2182" s="48"/>
      <c r="O2182" s="48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8"/>
      <c r="AK2182" s="49"/>
    </row>
    <row r="2183" spans="9:37">
      <c r="I2183" s="48"/>
      <c r="L2183" s="48"/>
      <c r="O2183" s="48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8"/>
      <c r="AK2183" s="49"/>
    </row>
    <row r="2184" spans="9:37">
      <c r="I2184" s="48"/>
      <c r="L2184" s="48"/>
      <c r="O2184" s="48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8"/>
      <c r="AK2184" s="49"/>
    </row>
    <row r="2185" spans="9:37">
      <c r="I2185" s="48"/>
      <c r="L2185" s="48"/>
      <c r="O2185" s="48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8"/>
      <c r="AK2185" s="49"/>
    </row>
    <row r="2186" spans="9:37">
      <c r="I2186" s="48"/>
      <c r="L2186" s="48"/>
      <c r="O2186" s="48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8"/>
      <c r="AK2186" s="49"/>
    </row>
    <row r="2187" spans="9:37">
      <c r="I2187" s="48"/>
      <c r="L2187" s="48"/>
      <c r="O2187" s="48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8"/>
      <c r="AK2187" s="49"/>
    </row>
    <row r="2188" spans="9:37">
      <c r="I2188" s="48"/>
      <c r="L2188" s="48"/>
      <c r="O2188" s="48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8"/>
      <c r="AK2188" s="49"/>
    </row>
    <row r="2189" spans="9:37">
      <c r="I2189" s="48"/>
      <c r="L2189" s="48"/>
      <c r="O2189" s="48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8"/>
      <c r="AK2189" s="49"/>
    </row>
    <row r="2190" spans="9:37">
      <c r="I2190" s="48"/>
      <c r="L2190" s="48"/>
      <c r="O2190" s="48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8"/>
      <c r="AK2190" s="49"/>
    </row>
    <row r="2191" spans="9:37">
      <c r="I2191" s="48"/>
      <c r="L2191" s="48"/>
      <c r="O2191" s="48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8"/>
      <c r="AK2191" s="49"/>
    </row>
    <row r="2192" spans="9:37">
      <c r="I2192" s="48"/>
      <c r="L2192" s="48"/>
      <c r="O2192" s="48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8"/>
      <c r="AK2192" s="49"/>
    </row>
    <row r="2193" spans="9:37">
      <c r="I2193" s="48"/>
      <c r="L2193" s="48"/>
      <c r="O2193" s="48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8"/>
      <c r="AK2193" s="49"/>
    </row>
    <row r="2194" spans="9:37">
      <c r="I2194" s="48"/>
      <c r="L2194" s="48"/>
      <c r="O2194" s="48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8"/>
      <c r="AK2194" s="49"/>
    </row>
    <row r="2195" spans="9:37">
      <c r="I2195" s="48"/>
      <c r="L2195" s="48"/>
      <c r="O2195" s="48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8"/>
      <c r="AK2195" s="49"/>
    </row>
    <row r="2196" spans="9:37">
      <c r="I2196" s="48"/>
      <c r="L2196" s="48"/>
      <c r="O2196" s="48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8"/>
      <c r="AK2196" s="49"/>
    </row>
    <row r="2197" spans="9:37">
      <c r="I2197" s="48"/>
      <c r="L2197" s="48"/>
      <c r="O2197" s="48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8"/>
      <c r="AK2197" s="49"/>
    </row>
    <row r="2198" spans="9:37">
      <c r="I2198" s="48"/>
      <c r="L2198" s="48"/>
      <c r="O2198" s="48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8"/>
      <c r="AK2198" s="49"/>
    </row>
    <row r="2199" spans="9:37">
      <c r="I2199" s="48"/>
      <c r="L2199" s="48"/>
      <c r="O2199" s="48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8"/>
      <c r="AK2199" s="49"/>
    </row>
    <row r="2200" spans="9:37">
      <c r="I2200" s="48"/>
      <c r="L2200" s="48"/>
      <c r="O2200" s="48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8"/>
      <c r="AK2200" s="49"/>
    </row>
    <row r="2201" spans="9:37">
      <c r="I2201" s="48"/>
      <c r="L2201" s="48"/>
      <c r="O2201" s="48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8"/>
      <c r="AK2201" s="49"/>
    </row>
    <row r="2202" spans="9:37">
      <c r="I2202" s="48"/>
      <c r="L2202" s="48"/>
      <c r="O2202" s="48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8"/>
      <c r="AK2202" s="49"/>
    </row>
    <row r="2203" spans="9:37">
      <c r="I2203" s="48"/>
      <c r="L2203" s="48"/>
      <c r="O2203" s="48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8"/>
      <c r="AK2203" s="49"/>
    </row>
    <row r="2204" spans="9:37">
      <c r="I2204" s="48"/>
      <c r="L2204" s="48"/>
      <c r="O2204" s="48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8"/>
      <c r="AK2204" s="49"/>
    </row>
    <row r="2205" spans="9:37">
      <c r="I2205" s="48"/>
      <c r="L2205" s="48"/>
      <c r="O2205" s="48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8"/>
      <c r="AK2205" s="49"/>
    </row>
    <row r="2206" spans="9:37">
      <c r="I2206" s="48"/>
      <c r="L2206" s="48"/>
      <c r="O2206" s="48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8"/>
      <c r="AK2206" s="49"/>
    </row>
    <row r="2207" spans="9:37">
      <c r="I2207" s="48"/>
      <c r="L2207" s="48"/>
      <c r="O2207" s="48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8"/>
      <c r="AK2207" s="49"/>
    </row>
    <row r="2208" spans="9:37">
      <c r="I2208" s="48"/>
      <c r="L2208" s="48"/>
      <c r="O2208" s="48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8"/>
      <c r="AK2208" s="49"/>
    </row>
    <row r="2209" spans="9:37">
      <c r="I2209" s="48"/>
      <c r="L2209" s="48"/>
      <c r="O2209" s="48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8"/>
      <c r="AK2209" s="49"/>
    </row>
    <row r="2210" spans="9:37">
      <c r="I2210" s="48"/>
      <c r="L2210" s="48"/>
      <c r="O2210" s="48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8"/>
      <c r="AK2210" s="49"/>
    </row>
    <row r="2211" spans="9:37">
      <c r="I2211" s="48"/>
      <c r="L2211" s="48"/>
      <c r="O2211" s="48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8"/>
      <c r="AK2211" s="49"/>
    </row>
    <row r="2212" spans="9:37">
      <c r="I2212" s="48"/>
      <c r="L2212" s="48"/>
      <c r="O2212" s="48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8"/>
      <c r="AK2212" s="49"/>
    </row>
    <row r="2213" spans="9:37">
      <c r="I2213" s="48"/>
      <c r="L2213" s="48"/>
      <c r="O2213" s="48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8"/>
      <c r="AK2213" s="49"/>
    </row>
    <row r="2214" spans="9:37">
      <c r="I2214" s="48"/>
      <c r="L2214" s="48"/>
      <c r="O2214" s="48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8"/>
      <c r="AK2214" s="49"/>
    </row>
    <row r="2215" spans="9:37">
      <c r="I2215" s="48"/>
      <c r="L2215" s="48"/>
      <c r="O2215" s="48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8"/>
      <c r="AK2215" s="49"/>
    </row>
    <row r="2216" spans="9:37">
      <c r="I2216" s="48"/>
      <c r="L2216" s="48"/>
      <c r="O2216" s="48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8"/>
      <c r="AK2216" s="49"/>
    </row>
    <row r="2217" spans="9:37">
      <c r="I2217" s="48"/>
      <c r="L2217" s="48"/>
      <c r="O2217" s="48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8"/>
      <c r="AK2217" s="49"/>
    </row>
    <row r="2218" spans="9:37">
      <c r="I2218" s="48"/>
      <c r="L2218" s="48"/>
      <c r="O2218" s="48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8"/>
      <c r="AK2218" s="49"/>
    </row>
    <row r="2219" spans="9:37">
      <c r="I2219" s="48"/>
      <c r="L2219" s="48"/>
      <c r="O2219" s="48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8"/>
      <c r="AK2219" s="49"/>
    </row>
    <row r="2220" spans="9:37">
      <c r="I2220" s="48"/>
      <c r="L2220" s="48"/>
      <c r="O2220" s="48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8"/>
      <c r="AK2220" s="49"/>
    </row>
    <row r="2221" spans="9:37">
      <c r="I2221" s="48"/>
      <c r="L2221" s="48"/>
      <c r="O2221" s="48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8"/>
      <c r="AK2221" s="49"/>
    </row>
    <row r="2222" spans="9:37">
      <c r="I2222" s="48"/>
      <c r="L2222" s="48"/>
      <c r="O2222" s="48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8"/>
      <c r="AK2222" s="49"/>
    </row>
    <row r="2223" spans="9:37">
      <c r="I2223" s="48"/>
      <c r="L2223" s="48"/>
      <c r="O2223" s="48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8"/>
      <c r="AK2223" s="49"/>
    </row>
    <row r="2224" spans="9:37">
      <c r="I2224" s="48"/>
      <c r="L2224" s="48"/>
      <c r="O2224" s="48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8"/>
      <c r="AK2224" s="49"/>
    </row>
    <row r="2225" spans="9:37">
      <c r="I2225" s="48"/>
      <c r="L2225" s="48"/>
      <c r="O2225" s="48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8"/>
      <c r="AK2225" s="49"/>
    </row>
    <row r="2226" spans="9:37">
      <c r="I2226" s="48"/>
      <c r="L2226" s="48"/>
      <c r="O2226" s="48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8"/>
      <c r="AK2226" s="49"/>
    </row>
    <row r="2227" spans="9:37">
      <c r="I2227" s="48"/>
      <c r="L2227" s="48"/>
      <c r="O2227" s="48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8"/>
      <c r="AK2227" s="49"/>
    </row>
    <row r="2228" spans="9:37">
      <c r="I2228" s="48"/>
      <c r="L2228" s="48"/>
      <c r="O2228" s="48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8"/>
      <c r="AK2228" s="49"/>
    </row>
    <row r="2229" spans="9:37">
      <c r="I2229" s="48"/>
      <c r="L2229" s="48"/>
      <c r="O2229" s="48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8"/>
      <c r="AK2229" s="49"/>
    </row>
    <row r="2230" spans="9:37">
      <c r="I2230" s="48"/>
      <c r="L2230" s="48"/>
      <c r="O2230" s="48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8"/>
      <c r="AK2230" s="49"/>
    </row>
    <row r="2231" spans="9:37">
      <c r="I2231" s="48"/>
      <c r="L2231" s="48"/>
      <c r="O2231" s="48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8"/>
      <c r="AK2231" s="49"/>
    </row>
    <row r="2232" spans="9:37">
      <c r="I2232" s="48"/>
      <c r="L2232" s="48"/>
      <c r="O2232" s="48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8"/>
      <c r="AK2232" s="49"/>
    </row>
    <row r="2233" spans="9:37">
      <c r="I2233" s="48"/>
      <c r="L2233" s="48"/>
      <c r="O2233" s="48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8"/>
      <c r="AK2233" s="49"/>
    </row>
    <row r="2234" spans="9:37">
      <c r="I2234" s="48"/>
      <c r="L2234" s="48"/>
      <c r="O2234" s="48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8"/>
      <c r="AK2234" s="49"/>
    </row>
    <row r="2235" spans="9:37">
      <c r="I2235" s="48"/>
      <c r="L2235" s="48"/>
      <c r="O2235" s="48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8"/>
      <c r="AK2235" s="49"/>
    </row>
    <row r="2236" spans="9:37">
      <c r="I2236" s="48"/>
      <c r="L2236" s="48"/>
      <c r="O2236" s="48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8"/>
      <c r="AK2236" s="49"/>
    </row>
    <row r="2237" spans="9:37">
      <c r="I2237" s="48"/>
      <c r="L2237" s="48"/>
      <c r="O2237" s="48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8"/>
      <c r="AK2237" s="49"/>
    </row>
    <row r="2238" spans="9:37">
      <c r="I2238" s="48"/>
      <c r="L2238" s="48"/>
      <c r="O2238" s="48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8"/>
      <c r="AK2238" s="49"/>
    </row>
    <row r="2239" spans="9:37">
      <c r="I2239" s="48"/>
      <c r="L2239" s="48"/>
      <c r="O2239" s="48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8"/>
      <c r="AK2239" s="49"/>
    </row>
    <row r="2240" spans="9:37">
      <c r="I2240" s="48"/>
      <c r="L2240" s="48"/>
      <c r="O2240" s="48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8"/>
      <c r="AK2240" s="49"/>
    </row>
    <row r="2241" spans="9:37">
      <c r="I2241" s="48"/>
      <c r="L2241" s="48"/>
      <c r="O2241" s="48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8"/>
      <c r="AK2241" s="49"/>
    </row>
    <row r="2242" spans="9:37">
      <c r="I2242" s="48"/>
      <c r="L2242" s="48"/>
      <c r="O2242" s="48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8"/>
      <c r="AK2242" s="49"/>
    </row>
    <row r="2243" spans="9:37">
      <c r="I2243" s="48"/>
      <c r="L2243" s="48"/>
      <c r="O2243" s="48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8"/>
      <c r="AK2243" s="49"/>
    </row>
    <row r="2244" spans="9:37">
      <c r="I2244" s="48"/>
      <c r="L2244" s="48"/>
      <c r="O2244" s="48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8"/>
      <c r="AK2244" s="49"/>
    </row>
    <row r="2245" spans="9:37">
      <c r="I2245" s="48"/>
      <c r="L2245" s="48"/>
      <c r="O2245" s="48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8"/>
      <c r="AK2245" s="49"/>
    </row>
    <row r="2246" spans="9:37">
      <c r="I2246" s="48"/>
      <c r="L2246" s="48"/>
      <c r="O2246" s="48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8"/>
      <c r="AK2246" s="49"/>
    </row>
    <row r="2247" spans="9:37">
      <c r="I2247" s="48"/>
      <c r="L2247" s="48"/>
      <c r="O2247" s="48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8"/>
      <c r="AK2247" s="49"/>
    </row>
    <row r="2248" spans="9:37">
      <c r="I2248" s="48"/>
      <c r="L2248" s="48"/>
      <c r="O2248" s="48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8"/>
      <c r="AK2248" s="49"/>
    </row>
    <row r="2249" spans="9:37">
      <c r="I2249" s="48"/>
      <c r="L2249" s="48"/>
      <c r="O2249" s="48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8"/>
      <c r="AK2249" s="49"/>
    </row>
    <row r="2250" spans="9:37">
      <c r="I2250" s="48"/>
      <c r="L2250" s="48"/>
      <c r="O2250" s="48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8"/>
      <c r="AK2250" s="49"/>
    </row>
    <row r="2251" spans="9:37">
      <c r="I2251" s="48"/>
      <c r="L2251" s="48"/>
      <c r="O2251" s="48"/>
      <c r="Y2251" s="49"/>
      <c r="Z2251" s="49"/>
      <c r="AA2251" s="49"/>
      <c r="AB2251" s="49"/>
      <c r="AC2251" s="49"/>
      <c r="AD2251" s="49"/>
      <c r="AE2251" s="49"/>
      <c r="AF2251" s="49"/>
      <c r="AG2251" s="49"/>
      <c r="AH2251" s="49"/>
      <c r="AI2251" s="49"/>
      <c r="AJ2251" s="48"/>
      <c r="AK2251" s="49"/>
    </row>
    <row r="2252" spans="9:37">
      <c r="I2252" s="48"/>
      <c r="L2252" s="48"/>
      <c r="O2252" s="48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8"/>
      <c r="AK2252" s="49"/>
    </row>
    <row r="2253" spans="9:37">
      <c r="I2253" s="48"/>
      <c r="L2253" s="48"/>
      <c r="O2253" s="48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8"/>
      <c r="AK2253" s="49"/>
    </row>
    <row r="2254" spans="9:37">
      <c r="I2254" s="48"/>
      <c r="L2254" s="48"/>
      <c r="O2254" s="48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8"/>
      <c r="AK2254" s="49"/>
    </row>
    <row r="2255" spans="9:37">
      <c r="I2255" s="48"/>
      <c r="L2255" s="48"/>
      <c r="O2255" s="48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8"/>
      <c r="AK2255" s="49"/>
    </row>
    <row r="2256" spans="9:37">
      <c r="I2256" s="48"/>
      <c r="L2256" s="48"/>
      <c r="O2256" s="48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8"/>
      <c r="AK2256" s="49"/>
    </row>
    <row r="2257" spans="9:37">
      <c r="I2257" s="48"/>
      <c r="L2257" s="48"/>
      <c r="O2257" s="48"/>
      <c r="Y2257" s="49"/>
      <c r="Z2257" s="49"/>
      <c r="AA2257" s="49"/>
      <c r="AB2257" s="49"/>
      <c r="AC2257" s="49"/>
      <c r="AD2257" s="49"/>
      <c r="AE2257" s="49"/>
      <c r="AF2257" s="49"/>
      <c r="AG2257" s="49"/>
      <c r="AH2257" s="49"/>
      <c r="AI2257" s="49"/>
      <c r="AJ2257" s="48"/>
      <c r="AK2257" s="49"/>
    </row>
    <row r="2258" spans="9:37">
      <c r="I2258" s="48"/>
      <c r="L2258" s="48"/>
      <c r="O2258" s="48"/>
      <c r="Y2258" s="49"/>
      <c r="Z2258" s="49"/>
      <c r="AA2258" s="49"/>
      <c r="AB2258" s="49"/>
      <c r="AC2258" s="49"/>
      <c r="AD2258" s="49"/>
      <c r="AE2258" s="49"/>
      <c r="AF2258" s="49"/>
      <c r="AG2258" s="49"/>
      <c r="AH2258" s="49"/>
      <c r="AI2258" s="49"/>
      <c r="AJ2258" s="48"/>
      <c r="AK2258" s="49"/>
    </row>
    <row r="2259" spans="9:37">
      <c r="I2259" s="48"/>
      <c r="L2259" s="48"/>
      <c r="O2259" s="48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8"/>
      <c r="AK2259" s="49"/>
    </row>
    <row r="2260" spans="9:37">
      <c r="I2260" s="48"/>
      <c r="L2260" s="48"/>
      <c r="O2260" s="48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8"/>
      <c r="AK2260" s="49"/>
    </row>
    <row r="2261" spans="9:37">
      <c r="I2261" s="48"/>
      <c r="L2261" s="48"/>
      <c r="O2261" s="48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8"/>
      <c r="AK2261" s="49"/>
    </row>
    <row r="2262" spans="9:37">
      <c r="I2262" s="48"/>
      <c r="L2262" s="48"/>
      <c r="O2262" s="48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8"/>
      <c r="AK2262" s="49"/>
    </row>
    <row r="2263" spans="9:37">
      <c r="I2263" s="48"/>
      <c r="L2263" s="48"/>
      <c r="O2263" s="48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8"/>
      <c r="AK2263" s="49"/>
    </row>
    <row r="2264" spans="9:37">
      <c r="I2264" s="48"/>
      <c r="L2264" s="48"/>
      <c r="O2264" s="48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8"/>
      <c r="AK2264" s="49"/>
    </row>
    <row r="2265" spans="9:37">
      <c r="I2265" s="48"/>
      <c r="L2265" s="48"/>
      <c r="O2265" s="48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8"/>
      <c r="AK2265" s="49"/>
    </row>
    <row r="2266" spans="9:37">
      <c r="I2266" s="48"/>
      <c r="L2266" s="48"/>
      <c r="O2266" s="48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8"/>
      <c r="AK2266" s="49"/>
    </row>
    <row r="2267" spans="9:37">
      <c r="I2267" s="48"/>
      <c r="L2267" s="48"/>
      <c r="O2267" s="48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8"/>
      <c r="AK2267" s="49"/>
    </row>
    <row r="2268" spans="9:37">
      <c r="I2268" s="48"/>
      <c r="L2268" s="48"/>
      <c r="O2268" s="48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8"/>
      <c r="AK2268" s="49"/>
    </row>
    <row r="2269" spans="9:37">
      <c r="I2269" s="48"/>
      <c r="L2269" s="48"/>
      <c r="O2269" s="48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8"/>
      <c r="AK2269" s="49"/>
    </row>
    <row r="2270" spans="9:37">
      <c r="I2270" s="48"/>
      <c r="L2270" s="48"/>
      <c r="O2270" s="48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8"/>
      <c r="AK2270" s="49"/>
    </row>
    <row r="2271" spans="9:37">
      <c r="I2271" s="48"/>
      <c r="L2271" s="48"/>
      <c r="O2271" s="48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8"/>
      <c r="AK2271" s="49"/>
    </row>
    <row r="2272" spans="9:37">
      <c r="I2272" s="48"/>
      <c r="L2272" s="48"/>
      <c r="O2272" s="48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8"/>
      <c r="AK2272" s="49"/>
    </row>
    <row r="2273" spans="9:37">
      <c r="I2273" s="48"/>
      <c r="L2273" s="48"/>
      <c r="O2273" s="48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8"/>
      <c r="AK2273" s="49"/>
    </row>
    <row r="2274" spans="9:37">
      <c r="I2274" s="48"/>
      <c r="L2274" s="48"/>
      <c r="O2274" s="48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8"/>
      <c r="AK2274" s="49"/>
    </row>
    <row r="2275" spans="9:37">
      <c r="I2275" s="48"/>
      <c r="L2275" s="48"/>
      <c r="O2275" s="48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8"/>
      <c r="AK2275" s="49"/>
    </row>
    <row r="2276" spans="9:37">
      <c r="I2276" s="48"/>
      <c r="L2276" s="48"/>
      <c r="O2276" s="48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8"/>
      <c r="AK2276" s="49"/>
    </row>
    <row r="2277" spans="9:37">
      <c r="I2277" s="48"/>
      <c r="L2277" s="48"/>
      <c r="O2277" s="48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8"/>
      <c r="AK2277" s="49"/>
    </row>
    <row r="2278" spans="9:37">
      <c r="I2278" s="48"/>
      <c r="L2278" s="48"/>
      <c r="O2278" s="48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8"/>
      <c r="AK2278" s="49"/>
    </row>
    <row r="2279" spans="9:37">
      <c r="I2279" s="48"/>
      <c r="L2279" s="48"/>
      <c r="O2279" s="48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8"/>
      <c r="AK2279" s="49"/>
    </row>
    <row r="2280" spans="9:37">
      <c r="I2280" s="48"/>
      <c r="L2280" s="48"/>
      <c r="O2280" s="48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8"/>
      <c r="AK2280" s="49"/>
    </row>
    <row r="2281" spans="9:37">
      <c r="I2281" s="48"/>
      <c r="L2281" s="48"/>
      <c r="O2281" s="48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8"/>
      <c r="AK2281" s="49"/>
    </row>
    <row r="2282" spans="9:37">
      <c r="I2282" s="48"/>
      <c r="L2282" s="48"/>
      <c r="O2282" s="48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8"/>
      <c r="AK2282" s="49"/>
    </row>
    <row r="2283" spans="9:37">
      <c r="I2283" s="48"/>
      <c r="L2283" s="48"/>
      <c r="O2283" s="48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8"/>
      <c r="AK2283" s="49"/>
    </row>
    <row r="2284" spans="9:37">
      <c r="I2284" s="48"/>
      <c r="L2284" s="48"/>
      <c r="O2284" s="48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8"/>
      <c r="AK2284" s="49"/>
    </row>
    <row r="2285" spans="9:37">
      <c r="I2285" s="48"/>
      <c r="L2285" s="48"/>
      <c r="O2285" s="48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8"/>
      <c r="AK2285" s="49"/>
    </row>
    <row r="2286" spans="9:37">
      <c r="I2286" s="48"/>
      <c r="L2286" s="48"/>
      <c r="O2286" s="48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8"/>
      <c r="AK2286" s="49"/>
    </row>
    <row r="2287" spans="9:37">
      <c r="I2287" s="48"/>
      <c r="L2287" s="48"/>
      <c r="O2287" s="48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8"/>
      <c r="AK2287" s="49"/>
    </row>
    <row r="2288" spans="9:37">
      <c r="I2288" s="48"/>
      <c r="L2288" s="48"/>
      <c r="O2288" s="48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8"/>
      <c r="AK2288" s="49"/>
    </row>
    <row r="2289" spans="9:37">
      <c r="I2289" s="48"/>
      <c r="L2289" s="48"/>
      <c r="O2289" s="48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8"/>
      <c r="AK2289" s="49"/>
    </row>
    <row r="2290" spans="9:37">
      <c r="I2290" s="48"/>
      <c r="L2290" s="48"/>
      <c r="O2290" s="48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8"/>
      <c r="AK2290" s="49"/>
    </row>
    <row r="2291" spans="9:37">
      <c r="I2291" s="48"/>
      <c r="L2291" s="48"/>
      <c r="O2291" s="48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8"/>
      <c r="AK2291" s="49"/>
    </row>
    <row r="2292" spans="9:37">
      <c r="I2292" s="48"/>
      <c r="L2292" s="48"/>
      <c r="O2292" s="48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8"/>
      <c r="AK2292" s="49"/>
    </row>
    <row r="2293" spans="9:37">
      <c r="I2293" s="48"/>
      <c r="L2293" s="48"/>
      <c r="O2293" s="48"/>
      <c r="Y2293" s="49"/>
      <c r="Z2293" s="49"/>
      <c r="AA2293" s="49"/>
      <c r="AB2293" s="49"/>
      <c r="AC2293" s="49"/>
      <c r="AD2293" s="49"/>
      <c r="AE2293" s="49"/>
      <c r="AF2293" s="49"/>
      <c r="AG2293" s="49"/>
      <c r="AH2293" s="49"/>
      <c r="AI2293" s="49"/>
      <c r="AJ2293" s="48"/>
      <c r="AK2293" s="49"/>
    </row>
    <row r="2294" spans="9:37">
      <c r="I2294" s="48"/>
      <c r="L2294" s="48"/>
      <c r="O2294" s="48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8"/>
      <c r="AK2294" s="49"/>
    </row>
    <row r="2295" spans="9:37">
      <c r="I2295" s="48"/>
      <c r="L2295" s="48"/>
      <c r="O2295" s="48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8"/>
      <c r="AK2295" s="49"/>
    </row>
    <row r="2296" spans="9:37">
      <c r="I2296" s="48"/>
      <c r="L2296" s="48"/>
      <c r="O2296" s="48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8"/>
      <c r="AK2296" s="49"/>
    </row>
    <row r="2297" spans="9:37">
      <c r="I2297" s="48"/>
      <c r="L2297" s="48"/>
      <c r="O2297" s="48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8"/>
      <c r="AK2297" s="49"/>
    </row>
    <row r="2298" spans="9:37">
      <c r="I2298" s="48"/>
      <c r="L2298" s="48"/>
      <c r="O2298" s="48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8"/>
      <c r="AK2298" s="49"/>
    </row>
    <row r="2299" spans="9:37">
      <c r="I2299" s="48"/>
      <c r="L2299" s="48"/>
      <c r="O2299" s="48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8"/>
      <c r="AK2299" s="49"/>
    </row>
    <row r="2300" spans="9:37">
      <c r="I2300" s="48"/>
      <c r="L2300" s="48"/>
      <c r="O2300" s="48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8"/>
      <c r="AK2300" s="49"/>
    </row>
    <row r="2301" spans="9:37">
      <c r="I2301" s="48"/>
      <c r="L2301" s="48"/>
      <c r="O2301" s="48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8"/>
      <c r="AK2301" s="49"/>
    </row>
    <row r="2302" spans="9:37">
      <c r="I2302" s="48"/>
      <c r="L2302" s="48"/>
      <c r="O2302" s="48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8"/>
      <c r="AK2302" s="49"/>
    </row>
    <row r="2303" spans="9:37">
      <c r="I2303" s="48"/>
      <c r="L2303" s="48"/>
      <c r="O2303" s="48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8"/>
      <c r="AK2303" s="49"/>
    </row>
    <row r="2304" spans="9:37">
      <c r="I2304" s="48"/>
      <c r="L2304" s="48"/>
      <c r="O2304" s="48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8"/>
      <c r="AK2304" s="49"/>
    </row>
    <row r="2305" spans="9:37">
      <c r="I2305" s="48"/>
      <c r="L2305" s="48"/>
      <c r="O2305" s="48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8"/>
      <c r="AK2305" s="49"/>
    </row>
    <row r="2306" spans="9:37">
      <c r="I2306" s="48"/>
      <c r="L2306" s="48"/>
      <c r="O2306" s="48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8"/>
      <c r="AK2306" s="49"/>
    </row>
    <row r="2307" spans="9:37">
      <c r="I2307" s="48"/>
      <c r="L2307" s="48"/>
      <c r="O2307" s="48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8"/>
      <c r="AK2307" s="49"/>
    </row>
    <row r="2308" spans="9:37">
      <c r="I2308" s="48"/>
      <c r="L2308" s="48"/>
      <c r="O2308" s="48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8"/>
      <c r="AK2308" s="49"/>
    </row>
    <row r="2309" spans="9:37">
      <c r="I2309" s="48"/>
      <c r="L2309" s="48"/>
      <c r="O2309" s="48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8"/>
      <c r="AK2309" s="49"/>
    </row>
    <row r="2310" spans="9:37">
      <c r="I2310" s="48"/>
      <c r="L2310" s="48"/>
      <c r="O2310" s="48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8"/>
      <c r="AK2310" s="49"/>
    </row>
    <row r="2311" spans="9:37">
      <c r="I2311" s="48"/>
      <c r="L2311" s="48"/>
      <c r="O2311" s="48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8"/>
      <c r="AK2311" s="49"/>
    </row>
    <row r="2312" spans="9:37">
      <c r="I2312" s="48"/>
      <c r="L2312" s="48"/>
      <c r="O2312" s="48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8"/>
      <c r="AK2312" s="49"/>
    </row>
    <row r="2313" spans="9:37">
      <c r="I2313" s="48"/>
      <c r="L2313" s="48"/>
      <c r="O2313" s="48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8"/>
      <c r="AK2313" s="49"/>
    </row>
    <row r="2314" spans="9:37">
      <c r="I2314" s="48"/>
      <c r="L2314" s="48"/>
      <c r="O2314" s="48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8"/>
      <c r="AK2314" s="49"/>
    </row>
    <row r="2315" spans="9:37">
      <c r="I2315" s="48"/>
      <c r="L2315" s="48"/>
      <c r="O2315" s="48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8"/>
      <c r="AK2315" s="49"/>
    </row>
    <row r="2316" spans="9:37">
      <c r="I2316" s="48"/>
      <c r="L2316" s="48"/>
      <c r="O2316" s="48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8"/>
      <c r="AK2316" s="49"/>
    </row>
    <row r="2317" spans="9:37">
      <c r="I2317" s="48"/>
      <c r="L2317" s="48"/>
      <c r="O2317" s="48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8"/>
      <c r="AK2317" s="49"/>
    </row>
    <row r="2318" spans="9:37">
      <c r="I2318" s="48"/>
      <c r="L2318" s="48"/>
      <c r="O2318" s="48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8"/>
      <c r="AK2318" s="49"/>
    </row>
    <row r="2319" spans="9:37">
      <c r="I2319" s="48"/>
      <c r="L2319" s="48"/>
      <c r="O2319" s="48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8"/>
      <c r="AK2319" s="49"/>
    </row>
    <row r="2320" spans="9:37">
      <c r="I2320" s="48"/>
      <c r="L2320" s="48"/>
      <c r="O2320" s="48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8"/>
      <c r="AK2320" s="49"/>
    </row>
    <row r="2321" spans="9:37">
      <c r="I2321" s="48"/>
      <c r="L2321" s="48"/>
      <c r="O2321" s="48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8"/>
      <c r="AK2321" s="49"/>
    </row>
    <row r="2322" spans="9:37">
      <c r="I2322" s="48"/>
      <c r="L2322" s="48"/>
      <c r="O2322" s="48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8"/>
      <c r="AK2322" s="49"/>
    </row>
    <row r="2323" spans="9:37">
      <c r="I2323" s="48"/>
      <c r="L2323" s="48"/>
      <c r="O2323" s="48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8"/>
      <c r="AK2323" s="49"/>
    </row>
    <row r="2324" spans="9:37">
      <c r="I2324" s="48"/>
      <c r="L2324" s="48"/>
      <c r="O2324" s="48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8"/>
      <c r="AK2324" s="49"/>
    </row>
    <row r="2325" spans="9:37">
      <c r="I2325" s="48"/>
      <c r="L2325" s="48"/>
      <c r="O2325" s="48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8"/>
      <c r="AK2325" s="49"/>
    </row>
    <row r="2326" spans="9:37">
      <c r="I2326" s="48"/>
      <c r="L2326" s="48"/>
      <c r="O2326" s="48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8"/>
      <c r="AK2326" s="49"/>
    </row>
    <row r="2327" spans="9:37">
      <c r="I2327" s="48"/>
      <c r="L2327" s="48"/>
      <c r="O2327" s="48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8"/>
      <c r="AK2327" s="49"/>
    </row>
    <row r="2328" spans="9:37">
      <c r="I2328" s="48"/>
      <c r="L2328" s="48"/>
      <c r="O2328" s="48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8"/>
      <c r="AK2328" s="49"/>
    </row>
    <row r="2329" spans="9:37">
      <c r="I2329" s="48"/>
      <c r="L2329" s="48"/>
      <c r="O2329" s="48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8"/>
      <c r="AK2329" s="49"/>
    </row>
    <row r="2330" spans="9:37">
      <c r="I2330" s="48"/>
      <c r="L2330" s="48"/>
      <c r="O2330" s="48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8"/>
      <c r="AK2330" s="49"/>
    </row>
    <row r="2331" spans="9:37">
      <c r="I2331" s="48"/>
      <c r="L2331" s="48"/>
      <c r="O2331" s="48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8"/>
      <c r="AK2331" s="49"/>
    </row>
    <row r="2332" spans="9:37">
      <c r="I2332" s="48"/>
      <c r="L2332" s="48"/>
      <c r="O2332" s="48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8"/>
      <c r="AK2332" s="49"/>
    </row>
    <row r="2333" spans="9:37">
      <c r="I2333" s="48"/>
      <c r="L2333" s="48"/>
      <c r="O2333" s="48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8"/>
      <c r="AK2333" s="49"/>
    </row>
    <row r="2334" spans="9:37">
      <c r="I2334" s="48"/>
      <c r="L2334" s="48"/>
      <c r="O2334" s="48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8"/>
      <c r="AK2334" s="49"/>
    </row>
    <row r="2335" spans="9:37">
      <c r="I2335" s="48"/>
      <c r="L2335" s="48"/>
      <c r="O2335" s="48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8"/>
      <c r="AK2335" s="49"/>
    </row>
    <row r="2336" spans="9:37">
      <c r="I2336" s="48"/>
      <c r="L2336" s="48"/>
      <c r="O2336" s="48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8"/>
      <c r="AK2336" s="49"/>
    </row>
    <row r="2337" spans="9:37">
      <c r="I2337" s="48"/>
      <c r="L2337" s="48"/>
      <c r="O2337" s="48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8"/>
      <c r="AK2337" s="49"/>
    </row>
    <row r="2338" spans="9:37">
      <c r="I2338" s="48"/>
      <c r="L2338" s="48"/>
      <c r="O2338" s="48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8"/>
      <c r="AK2338" s="49"/>
    </row>
    <row r="2339" spans="9:37">
      <c r="I2339" s="48"/>
      <c r="L2339" s="48"/>
      <c r="O2339" s="48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8"/>
      <c r="AK2339" s="49"/>
    </row>
    <row r="2340" spans="9:37">
      <c r="I2340" s="48"/>
      <c r="L2340" s="48"/>
      <c r="O2340" s="48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8"/>
      <c r="AK2340" s="49"/>
    </row>
    <row r="2341" spans="9:37">
      <c r="I2341" s="48"/>
      <c r="L2341" s="48"/>
      <c r="O2341" s="48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8"/>
      <c r="AK2341" s="49"/>
    </row>
    <row r="2342" spans="9:37">
      <c r="I2342" s="48"/>
      <c r="L2342" s="48"/>
      <c r="O2342" s="48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8"/>
      <c r="AK2342" s="49"/>
    </row>
    <row r="2343" spans="9:37">
      <c r="I2343" s="48"/>
      <c r="L2343" s="48"/>
      <c r="O2343" s="48"/>
      <c r="Y2343" s="49"/>
      <c r="Z2343" s="49"/>
      <c r="AA2343" s="49"/>
      <c r="AB2343" s="49"/>
      <c r="AC2343" s="49"/>
      <c r="AD2343" s="49"/>
      <c r="AE2343" s="49"/>
      <c r="AF2343" s="49"/>
      <c r="AG2343" s="49"/>
      <c r="AH2343" s="49"/>
      <c r="AI2343" s="49"/>
      <c r="AJ2343" s="48"/>
      <c r="AK2343" s="49"/>
    </row>
    <row r="2344" spans="9:37">
      <c r="I2344" s="48"/>
      <c r="L2344" s="48"/>
      <c r="O2344" s="48"/>
      <c r="Y2344" s="49"/>
      <c r="Z2344" s="49"/>
      <c r="AA2344" s="49"/>
      <c r="AB2344" s="49"/>
      <c r="AC2344" s="49"/>
      <c r="AD2344" s="49"/>
      <c r="AE2344" s="49"/>
      <c r="AF2344" s="49"/>
      <c r="AG2344" s="49"/>
      <c r="AH2344" s="49"/>
      <c r="AI2344" s="49"/>
      <c r="AJ2344" s="48"/>
      <c r="AK2344" s="49"/>
    </row>
    <row r="2345" spans="9:37">
      <c r="I2345" s="48"/>
      <c r="L2345" s="48"/>
      <c r="O2345" s="48"/>
      <c r="Y2345" s="49"/>
      <c r="Z2345" s="49"/>
      <c r="AA2345" s="49"/>
      <c r="AB2345" s="49"/>
      <c r="AC2345" s="49"/>
      <c r="AD2345" s="49"/>
      <c r="AE2345" s="49"/>
      <c r="AF2345" s="49"/>
      <c r="AG2345" s="49"/>
      <c r="AH2345" s="49"/>
      <c r="AI2345" s="49"/>
      <c r="AJ2345" s="48"/>
      <c r="AK2345" s="49"/>
    </row>
    <row r="2346" spans="9:37">
      <c r="I2346" s="48"/>
      <c r="L2346" s="48"/>
      <c r="O2346" s="48"/>
      <c r="Y2346" s="49"/>
      <c r="Z2346" s="49"/>
      <c r="AA2346" s="49"/>
      <c r="AB2346" s="49"/>
      <c r="AC2346" s="49"/>
      <c r="AD2346" s="49"/>
      <c r="AE2346" s="49"/>
      <c r="AF2346" s="49"/>
      <c r="AG2346" s="49"/>
      <c r="AH2346" s="49"/>
      <c r="AI2346" s="49"/>
      <c r="AJ2346" s="48"/>
      <c r="AK2346" s="49"/>
    </row>
    <row r="2347" spans="9:37">
      <c r="I2347" s="48"/>
      <c r="L2347" s="48"/>
      <c r="O2347" s="48"/>
      <c r="Y2347" s="49"/>
      <c r="Z2347" s="49"/>
      <c r="AA2347" s="49"/>
      <c r="AB2347" s="49"/>
      <c r="AC2347" s="49"/>
      <c r="AD2347" s="49"/>
      <c r="AE2347" s="49"/>
      <c r="AF2347" s="49"/>
      <c r="AG2347" s="49"/>
      <c r="AH2347" s="49"/>
      <c r="AI2347" s="49"/>
      <c r="AJ2347" s="48"/>
      <c r="AK2347" s="49"/>
    </row>
    <row r="2348" spans="9:37">
      <c r="I2348" s="48"/>
      <c r="L2348" s="48"/>
      <c r="O2348" s="48"/>
      <c r="Y2348" s="49"/>
      <c r="Z2348" s="49"/>
      <c r="AA2348" s="49"/>
      <c r="AB2348" s="49"/>
      <c r="AC2348" s="49"/>
      <c r="AD2348" s="49"/>
      <c r="AE2348" s="49"/>
      <c r="AF2348" s="49"/>
      <c r="AG2348" s="49"/>
      <c r="AH2348" s="49"/>
      <c r="AI2348" s="49"/>
      <c r="AJ2348" s="48"/>
      <c r="AK2348" s="49"/>
    </row>
    <row r="2349" spans="9:37">
      <c r="I2349" s="48"/>
      <c r="L2349" s="48"/>
      <c r="O2349" s="48"/>
      <c r="Y2349" s="49"/>
      <c r="Z2349" s="49"/>
      <c r="AA2349" s="49"/>
      <c r="AB2349" s="49"/>
      <c r="AC2349" s="49"/>
      <c r="AD2349" s="49"/>
      <c r="AE2349" s="49"/>
      <c r="AF2349" s="49"/>
      <c r="AG2349" s="49"/>
      <c r="AH2349" s="49"/>
      <c r="AI2349" s="49"/>
      <c r="AJ2349" s="48"/>
      <c r="AK2349" s="49"/>
    </row>
    <row r="2350" spans="9:37">
      <c r="I2350" s="48"/>
      <c r="L2350" s="48"/>
      <c r="O2350" s="48"/>
      <c r="Y2350" s="49"/>
      <c r="Z2350" s="49"/>
      <c r="AA2350" s="49"/>
      <c r="AB2350" s="49"/>
      <c r="AC2350" s="49"/>
      <c r="AD2350" s="49"/>
      <c r="AE2350" s="49"/>
      <c r="AF2350" s="49"/>
      <c r="AG2350" s="49"/>
      <c r="AH2350" s="49"/>
      <c r="AI2350" s="49"/>
      <c r="AJ2350" s="48"/>
      <c r="AK2350" s="49"/>
    </row>
    <row r="2351" spans="9:37">
      <c r="I2351" s="48"/>
      <c r="L2351" s="48"/>
      <c r="O2351" s="48"/>
      <c r="Y2351" s="49"/>
      <c r="Z2351" s="49"/>
      <c r="AA2351" s="49"/>
      <c r="AB2351" s="49"/>
      <c r="AC2351" s="49"/>
      <c r="AD2351" s="49"/>
      <c r="AE2351" s="49"/>
      <c r="AF2351" s="49"/>
      <c r="AG2351" s="49"/>
      <c r="AH2351" s="49"/>
      <c r="AI2351" s="49"/>
      <c r="AJ2351" s="48"/>
      <c r="AK2351" s="49"/>
    </row>
    <row r="2352" spans="9:37">
      <c r="I2352" s="48"/>
      <c r="L2352" s="48"/>
      <c r="O2352" s="48"/>
      <c r="Y2352" s="49"/>
      <c r="Z2352" s="49"/>
      <c r="AA2352" s="49"/>
      <c r="AB2352" s="49"/>
      <c r="AC2352" s="49"/>
      <c r="AD2352" s="49"/>
      <c r="AE2352" s="49"/>
      <c r="AF2352" s="49"/>
      <c r="AG2352" s="49"/>
      <c r="AH2352" s="49"/>
      <c r="AI2352" s="49"/>
      <c r="AJ2352" s="48"/>
      <c r="AK2352" s="49"/>
    </row>
    <row r="2353" spans="9:37">
      <c r="I2353" s="48"/>
      <c r="L2353" s="48"/>
      <c r="O2353" s="48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8"/>
      <c r="AK2353" s="49"/>
    </row>
    <row r="2354" spans="9:37">
      <c r="I2354" s="48"/>
      <c r="L2354" s="48"/>
      <c r="O2354" s="48"/>
      <c r="Y2354" s="49"/>
      <c r="Z2354" s="49"/>
      <c r="AA2354" s="49"/>
      <c r="AB2354" s="49"/>
      <c r="AC2354" s="49"/>
      <c r="AD2354" s="49"/>
      <c r="AE2354" s="49"/>
      <c r="AF2354" s="49"/>
      <c r="AG2354" s="49"/>
      <c r="AH2354" s="49"/>
      <c r="AI2354" s="49"/>
      <c r="AJ2354" s="48"/>
      <c r="AK2354" s="49"/>
    </row>
    <row r="2355" spans="9:37">
      <c r="I2355" s="48"/>
      <c r="L2355" s="48"/>
      <c r="O2355" s="48"/>
      <c r="Y2355" s="49"/>
      <c r="Z2355" s="49"/>
      <c r="AA2355" s="49"/>
      <c r="AB2355" s="49"/>
      <c r="AC2355" s="49"/>
      <c r="AD2355" s="49"/>
      <c r="AE2355" s="49"/>
      <c r="AF2355" s="49"/>
      <c r="AG2355" s="49"/>
      <c r="AH2355" s="49"/>
      <c r="AI2355" s="49"/>
      <c r="AJ2355" s="48"/>
      <c r="AK2355" s="49"/>
    </row>
    <row r="2356" spans="9:37">
      <c r="I2356" s="48"/>
      <c r="L2356" s="48"/>
      <c r="O2356" s="48"/>
      <c r="Y2356" s="49"/>
      <c r="Z2356" s="49"/>
      <c r="AA2356" s="49"/>
      <c r="AB2356" s="49"/>
      <c r="AC2356" s="49"/>
      <c r="AD2356" s="49"/>
      <c r="AE2356" s="49"/>
      <c r="AF2356" s="49"/>
      <c r="AG2356" s="49"/>
      <c r="AH2356" s="49"/>
      <c r="AI2356" s="49"/>
      <c r="AJ2356" s="48"/>
      <c r="AK2356" s="49"/>
    </row>
    <row r="2357" spans="9:37">
      <c r="I2357" s="48"/>
      <c r="L2357" s="48"/>
      <c r="O2357" s="48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8"/>
      <c r="AK2357" s="49"/>
    </row>
    <row r="2358" spans="9:37">
      <c r="I2358" s="48"/>
      <c r="L2358" s="48"/>
      <c r="O2358" s="48"/>
      <c r="Y2358" s="49"/>
      <c r="Z2358" s="49"/>
      <c r="AA2358" s="49"/>
      <c r="AB2358" s="49"/>
      <c r="AC2358" s="49"/>
      <c r="AD2358" s="49"/>
      <c r="AE2358" s="49"/>
      <c r="AF2358" s="49"/>
      <c r="AG2358" s="49"/>
      <c r="AH2358" s="49"/>
      <c r="AI2358" s="49"/>
      <c r="AJ2358" s="48"/>
      <c r="AK2358" s="49"/>
    </row>
    <row r="2359" spans="9:37">
      <c r="I2359" s="48"/>
      <c r="L2359" s="48"/>
      <c r="O2359" s="48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8"/>
      <c r="AK2359" s="49"/>
    </row>
    <row r="2360" spans="9:37">
      <c r="I2360" s="48"/>
      <c r="L2360" s="48"/>
      <c r="O2360" s="48"/>
      <c r="Y2360" s="49"/>
      <c r="Z2360" s="49"/>
      <c r="AA2360" s="49"/>
      <c r="AB2360" s="49"/>
      <c r="AC2360" s="49"/>
      <c r="AD2360" s="49"/>
      <c r="AE2360" s="49"/>
      <c r="AF2360" s="49"/>
      <c r="AG2360" s="49"/>
      <c r="AH2360" s="49"/>
      <c r="AI2360" s="49"/>
      <c r="AJ2360" s="48"/>
      <c r="AK2360" s="49"/>
    </row>
    <row r="2361" spans="9:37">
      <c r="I2361" s="48"/>
      <c r="L2361" s="48"/>
      <c r="O2361" s="48"/>
      <c r="Y2361" s="49"/>
      <c r="Z2361" s="49"/>
      <c r="AA2361" s="49"/>
      <c r="AB2361" s="49"/>
      <c r="AC2361" s="49"/>
      <c r="AD2361" s="49"/>
      <c r="AE2361" s="49"/>
      <c r="AF2361" s="49"/>
      <c r="AG2361" s="49"/>
      <c r="AH2361" s="49"/>
      <c r="AI2361" s="49"/>
      <c r="AJ2361" s="48"/>
      <c r="AK2361" s="49"/>
    </row>
    <row r="2362" spans="9:37">
      <c r="I2362" s="48"/>
      <c r="L2362" s="48"/>
      <c r="O2362" s="48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8"/>
      <c r="AK2362" s="49"/>
    </row>
    <row r="2363" spans="9:37">
      <c r="I2363" s="48"/>
      <c r="L2363" s="48"/>
      <c r="O2363" s="48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8"/>
      <c r="AK2363" s="49"/>
    </row>
    <row r="2364" spans="9:37">
      <c r="I2364" s="48"/>
      <c r="L2364" s="48"/>
      <c r="O2364" s="48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8"/>
      <c r="AK2364" s="49"/>
    </row>
    <row r="2365" spans="9:37">
      <c r="I2365" s="48"/>
      <c r="L2365" s="48"/>
      <c r="O2365" s="48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8"/>
      <c r="AK2365" s="49"/>
    </row>
    <row r="2366" spans="9:37">
      <c r="I2366" s="48"/>
      <c r="L2366" s="48"/>
      <c r="O2366" s="48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8"/>
      <c r="AK2366" s="49"/>
    </row>
    <row r="2367" spans="9:37">
      <c r="I2367" s="48"/>
      <c r="L2367" s="48"/>
      <c r="O2367" s="48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8"/>
      <c r="AK2367" s="49"/>
    </row>
    <row r="2368" spans="9:37">
      <c r="I2368" s="48"/>
      <c r="L2368" s="48"/>
      <c r="O2368" s="48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8"/>
      <c r="AK2368" s="49"/>
    </row>
    <row r="2369" spans="9:37">
      <c r="I2369" s="48"/>
      <c r="L2369" s="48"/>
      <c r="O2369" s="48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8"/>
      <c r="AK2369" s="49"/>
    </row>
    <row r="2370" spans="9:37">
      <c r="I2370" s="48"/>
      <c r="L2370" s="48"/>
      <c r="O2370" s="48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8"/>
      <c r="AK2370" s="49"/>
    </row>
    <row r="2371" spans="9:37">
      <c r="I2371" s="48"/>
      <c r="L2371" s="48"/>
      <c r="O2371" s="48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8"/>
      <c r="AK2371" s="49"/>
    </row>
    <row r="2372" spans="9:37">
      <c r="I2372" s="48"/>
      <c r="L2372" s="48"/>
      <c r="O2372" s="48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8"/>
      <c r="AK2372" s="49"/>
    </row>
    <row r="2373" spans="9:37">
      <c r="I2373" s="48"/>
      <c r="L2373" s="48"/>
      <c r="O2373" s="48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8"/>
      <c r="AK2373" s="49"/>
    </row>
    <row r="2374" spans="9:37">
      <c r="I2374" s="48"/>
      <c r="L2374" s="48"/>
      <c r="O2374" s="48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8"/>
      <c r="AK2374" s="49"/>
    </row>
    <row r="2375" spans="9:37">
      <c r="I2375" s="48"/>
      <c r="L2375" s="48"/>
      <c r="O2375" s="48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8"/>
      <c r="AK2375" s="49"/>
    </row>
    <row r="2376" spans="9:37">
      <c r="I2376" s="48"/>
      <c r="L2376" s="48"/>
      <c r="O2376" s="48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8"/>
      <c r="AK2376" s="49"/>
    </row>
    <row r="2377" spans="9:37">
      <c r="I2377" s="48"/>
      <c r="L2377" s="48"/>
      <c r="O2377" s="48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8"/>
      <c r="AK2377" s="49"/>
    </row>
    <row r="2378" spans="9:37">
      <c r="I2378" s="48"/>
      <c r="L2378" s="48"/>
      <c r="O2378" s="48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8"/>
      <c r="AK2378" s="49"/>
    </row>
    <row r="2379" spans="9:37">
      <c r="I2379" s="48"/>
      <c r="L2379" s="48"/>
      <c r="O2379" s="48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8"/>
      <c r="AK2379" s="49"/>
    </row>
    <row r="2380" spans="9:37">
      <c r="I2380" s="48"/>
      <c r="L2380" s="48"/>
      <c r="O2380" s="48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8"/>
      <c r="AK2380" s="49"/>
    </row>
    <row r="2381" spans="9:37">
      <c r="I2381" s="48"/>
      <c r="L2381" s="48"/>
      <c r="O2381" s="48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8"/>
      <c r="AK2381" s="49"/>
    </row>
    <row r="2382" spans="9:37">
      <c r="I2382" s="48"/>
      <c r="L2382" s="48"/>
      <c r="O2382" s="48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8"/>
      <c r="AK2382" s="49"/>
    </row>
    <row r="2383" spans="9:37">
      <c r="I2383" s="48"/>
      <c r="L2383" s="48"/>
      <c r="O2383" s="48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8"/>
      <c r="AK2383" s="49"/>
    </row>
    <row r="2384" spans="9:37">
      <c r="I2384" s="48"/>
      <c r="L2384" s="48"/>
      <c r="O2384" s="48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8"/>
      <c r="AK2384" s="49"/>
    </row>
    <row r="2385" spans="9:37">
      <c r="I2385" s="48"/>
      <c r="L2385" s="48"/>
      <c r="O2385" s="48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8"/>
      <c r="AK2385" s="49"/>
    </row>
    <row r="2386" spans="9:37">
      <c r="I2386" s="48"/>
      <c r="L2386" s="48"/>
      <c r="O2386" s="48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8"/>
      <c r="AK2386" s="49"/>
    </row>
    <row r="2387" spans="9:37">
      <c r="I2387" s="48"/>
      <c r="L2387" s="48"/>
      <c r="O2387" s="48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8"/>
      <c r="AK2387" s="49"/>
    </row>
    <row r="2388" spans="9:37">
      <c r="I2388" s="48"/>
      <c r="L2388" s="48"/>
      <c r="O2388" s="48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8"/>
      <c r="AK2388" s="49"/>
    </row>
    <row r="2389" spans="9:37">
      <c r="I2389" s="48"/>
      <c r="L2389" s="48"/>
      <c r="O2389" s="48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8"/>
      <c r="AK2389" s="49"/>
    </row>
    <row r="2390" spans="9:37">
      <c r="I2390" s="48"/>
      <c r="L2390" s="48"/>
      <c r="O2390" s="48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8"/>
      <c r="AK2390" s="49"/>
    </row>
    <row r="2391" spans="9:37">
      <c r="I2391" s="48"/>
      <c r="L2391" s="48"/>
      <c r="O2391" s="48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8"/>
      <c r="AK2391" s="49"/>
    </row>
    <row r="2392" spans="9:37">
      <c r="I2392" s="48"/>
      <c r="L2392" s="48"/>
      <c r="O2392" s="48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8"/>
      <c r="AK2392" s="49"/>
    </row>
    <row r="2393" spans="9:37">
      <c r="I2393" s="48"/>
      <c r="L2393" s="48"/>
      <c r="O2393" s="48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8"/>
      <c r="AK2393" s="49"/>
    </row>
    <row r="2394" spans="9:37">
      <c r="I2394" s="48"/>
      <c r="L2394" s="48"/>
      <c r="O2394" s="48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8"/>
      <c r="AK2394" s="49"/>
    </row>
    <row r="2395" spans="9:37">
      <c r="I2395" s="48"/>
      <c r="L2395" s="48"/>
      <c r="O2395" s="48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8"/>
      <c r="AK2395" s="49"/>
    </row>
    <row r="2396" spans="9:37">
      <c r="I2396" s="48"/>
      <c r="L2396" s="48"/>
      <c r="O2396" s="48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8"/>
      <c r="AK2396" s="49"/>
    </row>
    <row r="2397" spans="9:37">
      <c r="I2397" s="48"/>
      <c r="L2397" s="48"/>
      <c r="O2397" s="48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8"/>
      <c r="AK2397" s="49"/>
    </row>
    <row r="2398" spans="9:37">
      <c r="I2398" s="48"/>
      <c r="L2398" s="48"/>
      <c r="O2398" s="48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8"/>
      <c r="AK2398" s="49"/>
    </row>
    <row r="2399" spans="9:37">
      <c r="I2399" s="48"/>
      <c r="L2399" s="48"/>
      <c r="O2399" s="48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8"/>
      <c r="AK2399" s="49"/>
    </row>
    <row r="2400" spans="9:37">
      <c r="I2400" s="48"/>
      <c r="L2400" s="48"/>
      <c r="O2400" s="48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8"/>
      <c r="AK2400" s="49"/>
    </row>
    <row r="2401" spans="9:37">
      <c r="I2401" s="48"/>
      <c r="L2401" s="48"/>
      <c r="O2401" s="48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8"/>
      <c r="AK2401" s="49"/>
    </row>
    <row r="2402" spans="9:37">
      <c r="I2402" s="48"/>
      <c r="L2402" s="48"/>
      <c r="O2402" s="48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8"/>
      <c r="AK2402" s="49"/>
    </row>
    <row r="2403" spans="9:37">
      <c r="I2403" s="48"/>
      <c r="L2403" s="48"/>
      <c r="O2403" s="48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8"/>
      <c r="AK2403" s="49"/>
    </row>
    <row r="2404" spans="9:37">
      <c r="I2404" s="48"/>
      <c r="L2404" s="48"/>
      <c r="O2404" s="48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8"/>
      <c r="AK2404" s="49"/>
    </row>
    <row r="2405" spans="9:37">
      <c r="I2405" s="48"/>
      <c r="L2405" s="48"/>
      <c r="O2405" s="48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8"/>
      <c r="AK2405" s="49"/>
    </row>
    <row r="2406" spans="9:37">
      <c r="I2406" s="48"/>
      <c r="L2406" s="48"/>
      <c r="O2406" s="48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8"/>
      <c r="AK2406" s="49"/>
    </row>
    <row r="2407" spans="9:37">
      <c r="I2407" s="48"/>
      <c r="L2407" s="48"/>
      <c r="O2407" s="48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8"/>
      <c r="AK2407" s="49"/>
    </row>
    <row r="2408" spans="9:37">
      <c r="I2408" s="48"/>
      <c r="L2408" s="48"/>
      <c r="O2408" s="48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8"/>
      <c r="AK2408" s="49"/>
    </row>
    <row r="2409" spans="9:37">
      <c r="I2409" s="48"/>
      <c r="L2409" s="48"/>
      <c r="O2409" s="48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8"/>
      <c r="AK2409" s="49"/>
    </row>
    <row r="2410" spans="9:37">
      <c r="I2410" s="48"/>
      <c r="L2410" s="48"/>
      <c r="O2410" s="48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8"/>
      <c r="AK2410" s="49"/>
    </row>
    <row r="2411" spans="9:37">
      <c r="I2411" s="48"/>
      <c r="L2411" s="48"/>
      <c r="O2411" s="48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8"/>
      <c r="AK2411" s="49"/>
    </row>
    <row r="2412" spans="9:37">
      <c r="I2412" s="48"/>
      <c r="L2412" s="48"/>
      <c r="O2412" s="48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8"/>
      <c r="AK2412" s="49"/>
    </row>
    <row r="2413" spans="9:37">
      <c r="I2413" s="48"/>
      <c r="L2413" s="48"/>
      <c r="O2413" s="48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8"/>
      <c r="AK2413" s="49"/>
    </row>
    <row r="2414" spans="9:37">
      <c r="I2414" s="48"/>
      <c r="L2414" s="48"/>
      <c r="O2414" s="48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8"/>
      <c r="AK2414" s="49"/>
    </row>
    <row r="2415" spans="9:37">
      <c r="I2415" s="48"/>
      <c r="L2415" s="48"/>
      <c r="O2415" s="48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8"/>
      <c r="AK2415" s="49"/>
    </row>
    <row r="2416" spans="9:37">
      <c r="I2416" s="48"/>
      <c r="L2416" s="48"/>
      <c r="O2416" s="48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8"/>
      <c r="AK2416" s="49"/>
    </row>
    <row r="2417" spans="9:37">
      <c r="I2417" s="48"/>
      <c r="L2417" s="48"/>
      <c r="O2417" s="48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8"/>
      <c r="AK2417" s="49"/>
    </row>
    <row r="2418" spans="9:37">
      <c r="I2418" s="48"/>
      <c r="L2418" s="48"/>
      <c r="O2418" s="48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8"/>
      <c r="AK2418" s="49"/>
    </row>
    <row r="2419" spans="9:37">
      <c r="I2419" s="48"/>
      <c r="L2419" s="48"/>
      <c r="O2419" s="48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8"/>
      <c r="AK2419" s="49"/>
    </row>
    <row r="2420" spans="9:37">
      <c r="I2420" s="48"/>
      <c r="L2420" s="48"/>
      <c r="O2420" s="48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8"/>
      <c r="AK2420" s="49"/>
    </row>
    <row r="2421" spans="9:37">
      <c r="I2421" s="48"/>
      <c r="L2421" s="48"/>
      <c r="O2421" s="48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8"/>
      <c r="AK2421" s="49"/>
    </row>
    <row r="2422" spans="9:37">
      <c r="I2422" s="48"/>
      <c r="L2422" s="48"/>
      <c r="O2422" s="48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8"/>
      <c r="AK2422" s="49"/>
    </row>
    <row r="2423" spans="9:37">
      <c r="I2423" s="48"/>
      <c r="L2423" s="48"/>
      <c r="O2423" s="48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8"/>
      <c r="AK2423" s="49"/>
    </row>
    <row r="2424" spans="9:37">
      <c r="I2424" s="48"/>
      <c r="L2424" s="48"/>
      <c r="O2424" s="48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8"/>
      <c r="AK2424" s="49"/>
    </row>
    <row r="2425" spans="9:37">
      <c r="I2425" s="48"/>
      <c r="L2425" s="48"/>
      <c r="O2425" s="48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8"/>
      <c r="AK2425" s="49"/>
    </row>
    <row r="2426" spans="9:37">
      <c r="I2426" s="48"/>
      <c r="L2426" s="48"/>
      <c r="O2426" s="48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8"/>
      <c r="AK2426" s="49"/>
    </row>
    <row r="2427" spans="9:37">
      <c r="I2427" s="48"/>
      <c r="L2427" s="48"/>
      <c r="O2427" s="48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8"/>
      <c r="AK2427" s="49"/>
    </row>
    <row r="2428" spans="9:37">
      <c r="I2428" s="48"/>
      <c r="L2428" s="48"/>
      <c r="O2428" s="48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8"/>
      <c r="AK2428" s="49"/>
    </row>
    <row r="2429" spans="9:37">
      <c r="I2429" s="48"/>
      <c r="L2429" s="48"/>
      <c r="O2429" s="48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8"/>
      <c r="AK2429" s="49"/>
    </row>
    <row r="2430" spans="9:37">
      <c r="I2430" s="48"/>
      <c r="L2430" s="48"/>
      <c r="O2430" s="48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8"/>
      <c r="AK2430" s="49"/>
    </row>
    <row r="2431" spans="9:37">
      <c r="I2431" s="48"/>
      <c r="L2431" s="48"/>
      <c r="O2431" s="48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8"/>
      <c r="AK2431" s="49"/>
    </row>
    <row r="2432" spans="9:37">
      <c r="I2432" s="48"/>
      <c r="L2432" s="48"/>
      <c r="O2432" s="48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8"/>
      <c r="AK2432" s="49"/>
    </row>
    <row r="2433" spans="9:37">
      <c r="I2433" s="48"/>
      <c r="L2433" s="48"/>
      <c r="O2433" s="48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8"/>
      <c r="AK2433" s="49"/>
    </row>
    <row r="2434" spans="9:37">
      <c r="I2434" s="48"/>
      <c r="L2434" s="48"/>
      <c r="O2434" s="48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8"/>
      <c r="AK2434" s="49"/>
    </row>
    <row r="2435" spans="9:37">
      <c r="I2435" s="48"/>
      <c r="L2435" s="48"/>
      <c r="O2435" s="48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8"/>
      <c r="AK2435" s="49"/>
    </row>
    <row r="2436" spans="9:37">
      <c r="I2436" s="48"/>
      <c r="L2436" s="48"/>
      <c r="O2436" s="48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8"/>
      <c r="AK2436" s="49"/>
    </row>
    <row r="2437" spans="9:37">
      <c r="I2437" s="48"/>
      <c r="L2437" s="48"/>
      <c r="O2437" s="48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8"/>
      <c r="AK2437" s="49"/>
    </row>
    <row r="2438" spans="9:37">
      <c r="I2438" s="48"/>
      <c r="L2438" s="48"/>
      <c r="O2438" s="48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8"/>
      <c r="AK2438" s="49"/>
    </row>
    <row r="2439" spans="9:37">
      <c r="I2439" s="48"/>
      <c r="L2439" s="48"/>
      <c r="O2439" s="48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8"/>
      <c r="AK2439" s="49"/>
    </row>
    <row r="2440" spans="9:37">
      <c r="I2440" s="48"/>
      <c r="L2440" s="48"/>
      <c r="O2440" s="48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8"/>
      <c r="AK2440" s="49"/>
    </row>
    <row r="2441" spans="9:37">
      <c r="I2441" s="48"/>
      <c r="L2441" s="48"/>
      <c r="O2441" s="48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8"/>
      <c r="AK2441" s="49"/>
    </row>
    <row r="2442" spans="9:37">
      <c r="I2442" s="48"/>
      <c r="L2442" s="48"/>
      <c r="O2442" s="48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8"/>
      <c r="AK2442" s="49"/>
    </row>
    <row r="2443" spans="9:37">
      <c r="I2443" s="48"/>
      <c r="L2443" s="48"/>
      <c r="O2443" s="48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8"/>
      <c r="AK2443" s="49"/>
    </row>
    <row r="2444" spans="9:37">
      <c r="I2444" s="48"/>
      <c r="L2444" s="48"/>
      <c r="O2444" s="48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8"/>
      <c r="AK2444" s="49"/>
    </row>
    <row r="2445" spans="9:37">
      <c r="I2445" s="48"/>
      <c r="L2445" s="48"/>
      <c r="O2445" s="48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8"/>
      <c r="AK2445" s="49"/>
    </row>
    <row r="2446" spans="9:37">
      <c r="I2446" s="48"/>
      <c r="L2446" s="48"/>
      <c r="O2446" s="48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8"/>
      <c r="AK2446" s="49"/>
    </row>
    <row r="2447" spans="9:37">
      <c r="I2447" s="48"/>
      <c r="L2447" s="48"/>
      <c r="O2447" s="48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8"/>
      <c r="AK2447" s="49"/>
    </row>
    <row r="2448" spans="9:37">
      <c r="I2448" s="48"/>
      <c r="L2448" s="48"/>
      <c r="O2448" s="48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8"/>
      <c r="AK2448" s="49"/>
    </row>
    <row r="2449" spans="9:37">
      <c r="I2449" s="48"/>
      <c r="L2449" s="48"/>
      <c r="O2449" s="48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8"/>
      <c r="AK2449" s="49"/>
    </row>
    <row r="2450" spans="9:37">
      <c r="I2450" s="48"/>
      <c r="L2450" s="48"/>
      <c r="O2450" s="48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8"/>
      <c r="AK2450" s="49"/>
    </row>
    <row r="2451" spans="9:37">
      <c r="I2451" s="48"/>
      <c r="L2451" s="48"/>
      <c r="O2451" s="48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8"/>
      <c r="AK2451" s="49"/>
    </row>
    <row r="2452" spans="9:37">
      <c r="I2452" s="48"/>
      <c r="L2452" s="48"/>
      <c r="O2452" s="48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8"/>
      <c r="AK2452" s="49"/>
    </row>
    <row r="2453" spans="9:37">
      <c r="I2453" s="48"/>
      <c r="L2453" s="48"/>
      <c r="O2453" s="48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8"/>
      <c r="AK2453" s="49"/>
    </row>
    <row r="2454" spans="9:37">
      <c r="I2454" s="48"/>
      <c r="L2454" s="48"/>
      <c r="O2454" s="48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8"/>
      <c r="AK2454" s="49"/>
    </row>
    <row r="2455" spans="9:37">
      <c r="I2455" s="48"/>
      <c r="L2455" s="48"/>
      <c r="O2455" s="48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8"/>
      <c r="AK2455" s="49"/>
    </row>
    <row r="2456" spans="9:37">
      <c r="I2456" s="48"/>
      <c r="L2456" s="48"/>
      <c r="O2456" s="48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8"/>
      <c r="AK2456" s="49"/>
    </row>
    <row r="2457" spans="9:37">
      <c r="I2457" s="48"/>
      <c r="L2457" s="48"/>
      <c r="O2457" s="48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8"/>
      <c r="AK2457" s="49"/>
    </row>
    <row r="2458" spans="9:37">
      <c r="I2458" s="48"/>
      <c r="L2458" s="48"/>
      <c r="O2458" s="48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8"/>
      <c r="AK2458" s="49"/>
    </row>
    <row r="2459" spans="9:37">
      <c r="I2459" s="48"/>
      <c r="L2459" s="48"/>
      <c r="O2459" s="48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8"/>
      <c r="AK2459" s="49"/>
    </row>
    <row r="2460" spans="9:37">
      <c r="I2460" s="48"/>
      <c r="L2460" s="48"/>
      <c r="O2460" s="48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8"/>
      <c r="AK2460" s="49"/>
    </row>
    <row r="2461" spans="9:37">
      <c r="I2461" s="48"/>
      <c r="L2461" s="48"/>
      <c r="O2461" s="48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8"/>
      <c r="AK2461" s="49"/>
    </row>
    <row r="2462" spans="9:37">
      <c r="I2462" s="48"/>
      <c r="L2462" s="48"/>
      <c r="O2462" s="48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8"/>
      <c r="AK2462" s="49"/>
    </row>
    <row r="2463" spans="9:37">
      <c r="I2463" s="48"/>
      <c r="L2463" s="48"/>
      <c r="O2463" s="48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8"/>
      <c r="AK2463" s="49"/>
    </row>
    <row r="2464" spans="9:37">
      <c r="I2464" s="48"/>
      <c r="L2464" s="48"/>
      <c r="O2464" s="48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8"/>
      <c r="AK2464" s="49"/>
    </row>
    <row r="2465" spans="9:37">
      <c r="I2465" s="48"/>
      <c r="L2465" s="48"/>
      <c r="O2465" s="48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8"/>
      <c r="AK2465" s="49"/>
    </row>
    <row r="2466" spans="9:37">
      <c r="I2466" s="48"/>
      <c r="L2466" s="48"/>
      <c r="O2466" s="48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8"/>
      <c r="AK2466" s="49"/>
    </row>
    <row r="2467" spans="9:37">
      <c r="I2467" s="48"/>
      <c r="L2467" s="48"/>
      <c r="O2467" s="48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8"/>
      <c r="AK2467" s="49"/>
    </row>
    <row r="2468" spans="9:37">
      <c r="I2468" s="48"/>
      <c r="L2468" s="48"/>
      <c r="O2468" s="48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8"/>
      <c r="AK2468" s="49"/>
    </row>
    <row r="2469" spans="9:37">
      <c r="I2469" s="48"/>
      <c r="L2469" s="48"/>
      <c r="O2469" s="48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8"/>
      <c r="AK2469" s="49"/>
    </row>
    <row r="2470" spans="9:37">
      <c r="I2470" s="48"/>
      <c r="L2470" s="48"/>
      <c r="O2470" s="48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8"/>
      <c r="AK2470" s="49"/>
    </row>
    <row r="2471" spans="9:37">
      <c r="I2471" s="48"/>
      <c r="L2471" s="48"/>
      <c r="O2471" s="48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8"/>
      <c r="AK2471" s="49"/>
    </row>
    <row r="2472" spans="9:37">
      <c r="I2472" s="48"/>
      <c r="L2472" s="48"/>
      <c r="O2472" s="48"/>
      <c r="Y2472" s="49"/>
      <c r="Z2472" s="49"/>
      <c r="AA2472" s="49"/>
      <c r="AB2472" s="49"/>
      <c r="AC2472" s="49"/>
      <c r="AD2472" s="49"/>
      <c r="AE2472" s="49"/>
      <c r="AF2472" s="49"/>
      <c r="AG2472" s="49"/>
      <c r="AH2472" s="49"/>
      <c r="AI2472" s="49"/>
      <c r="AJ2472" s="48"/>
      <c r="AK2472" s="49"/>
    </row>
    <row r="2473" spans="9:37">
      <c r="I2473" s="48"/>
      <c r="L2473" s="48"/>
      <c r="O2473" s="48"/>
      <c r="Y2473" s="49"/>
      <c r="Z2473" s="49"/>
      <c r="AA2473" s="49"/>
      <c r="AB2473" s="49"/>
      <c r="AC2473" s="49"/>
      <c r="AD2473" s="49"/>
      <c r="AE2473" s="49"/>
      <c r="AF2473" s="49"/>
      <c r="AG2473" s="49"/>
      <c r="AH2473" s="49"/>
      <c r="AI2473" s="49"/>
      <c r="AJ2473" s="48"/>
      <c r="AK2473" s="49"/>
    </row>
    <row r="2474" spans="9:37">
      <c r="I2474" s="48"/>
      <c r="L2474" s="48"/>
      <c r="O2474" s="48"/>
      <c r="Y2474" s="49"/>
      <c r="Z2474" s="49"/>
      <c r="AA2474" s="49"/>
      <c r="AB2474" s="49"/>
      <c r="AC2474" s="49"/>
      <c r="AD2474" s="49"/>
      <c r="AE2474" s="49"/>
      <c r="AF2474" s="49"/>
      <c r="AG2474" s="49"/>
      <c r="AH2474" s="49"/>
      <c r="AI2474" s="49"/>
      <c r="AJ2474" s="48"/>
      <c r="AK2474" s="49"/>
    </row>
    <row r="2475" spans="9:37">
      <c r="I2475" s="48"/>
      <c r="L2475" s="48"/>
      <c r="O2475" s="48"/>
      <c r="Y2475" s="49"/>
      <c r="Z2475" s="49"/>
      <c r="AA2475" s="49"/>
      <c r="AB2475" s="49"/>
      <c r="AC2475" s="49"/>
      <c r="AD2475" s="49"/>
      <c r="AE2475" s="49"/>
      <c r="AF2475" s="49"/>
      <c r="AG2475" s="49"/>
      <c r="AH2475" s="49"/>
      <c r="AI2475" s="49"/>
      <c r="AJ2475" s="48"/>
      <c r="AK2475" s="49"/>
    </row>
    <row r="2476" spans="9:37">
      <c r="I2476" s="48"/>
      <c r="L2476" s="48"/>
      <c r="O2476" s="48"/>
      <c r="Y2476" s="49"/>
      <c r="Z2476" s="49"/>
      <c r="AA2476" s="49"/>
      <c r="AB2476" s="49"/>
      <c r="AC2476" s="49"/>
      <c r="AD2476" s="49"/>
      <c r="AE2476" s="49"/>
      <c r="AF2476" s="49"/>
      <c r="AG2476" s="49"/>
      <c r="AH2476" s="49"/>
      <c r="AI2476" s="49"/>
      <c r="AJ2476" s="48"/>
      <c r="AK2476" s="49"/>
    </row>
    <row r="2477" spans="9:37">
      <c r="I2477" s="48"/>
      <c r="L2477" s="48"/>
      <c r="O2477" s="48"/>
      <c r="Y2477" s="49"/>
      <c r="Z2477" s="49"/>
      <c r="AA2477" s="49"/>
      <c r="AB2477" s="49"/>
      <c r="AC2477" s="49"/>
      <c r="AD2477" s="49"/>
      <c r="AE2477" s="49"/>
      <c r="AF2477" s="49"/>
      <c r="AG2477" s="49"/>
      <c r="AH2477" s="49"/>
      <c r="AI2477" s="49"/>
      <c r="AJ2477" s="48"/>
      <c r="AK2477" s="49"/>
    </row>
    <row r="2478" spans="9:37">
      <c r="I2478" s="48"/>
      <c r="L2478" s="48"/>
      <c r="O2478" s="48"/>
      <c r="Y2478" s="49"/>
      <c r="Z2478" s="49"/>
      <c r="AA2478" s="49"/>
      <c r="AB2478" s="49"/>
      <c r="AC2478" s="49"/>
      <c r="AD2478" s="49"/>
      <c r="AE2478" s="49"/>
      <c r="AF2478" s="49"/>
      <c r="AG2478" s="49"/>
      <c r="AH2478" s="49"/>
      <c r="AI2478" s="49"/>
      <c r="AJ2478" s="48"/>
      <c r="AK2478" s="49"/>
    </row>
    <row r="2479" spans="9:37">
      <c r="I2479" s="48"/>
      <c r="L2479" s="48"/>
      <c r="O2479" s="48"/>
      <c r="Y2479" s="49"/>
      <c r="Z2479" s="49"/>
      <c r="AA2479" s="49"/>
      <c r="AB2479" s="49"/>
      <c r="AC2479" s="49"/>
      <c r="AD2479" s="49"/>
      <c r="AE2479" s="49"/>
      <c r="AF2479" s="49"/>
      <c r="AG2479" s="49"/>
      <c r="AH2479" s="49"/>
      <c r="AI2479" s="49"/>
      <c r="AJ2479" s="48"/>
      <c r="AK2479" s="49"/>
    </row>
    <row r="2480" spans="9:37">
      <c r="I2480" s="48"/>
      <c r="L2480" s="48"/>
      <c r="O2480" s="48"/>
      <c r="Y2480" s="49"/>
      <c r="Z2480" s="49"/>
      <c r="AA2480" s="49"/>
      <c r="AB2480" s="49"/>
      <c r="AC2480" s="49"/>
      <c r="AD2480" s="49"/>
      <c r="AE2480" s="49"/>
      <c r="AF2480" s="49"/>
      <c r="AG2480" s="49"/>
      <c r="AH2480" s="49"/>
      <c r="AI2480" s="49"/>
      <c r="AJ2480" s="48"/>
      <c r="AK2480" s="49"/>
    </row>
    <row r="2481" spans="9:37">
      <c r="I2481" s="48"/>
      <c r="L2481" s="48"/>
      <c r="O2481" s="48"/>
      <c r="Y2481" s="49"/>
      <c r="Z2481" s="49"/>
      <c r="AA2481" s="49"/>
      <c r="AB2481" s="49"/>
      <c r="AC2481" s="49"/>
      <c r="AD2481" s="49"/>
      <c r="AE2481" s="49"/>
      <c r="AF2481" s="49"/>
      <c r="AG2481" s="49"/>
      <c r="AH2481" s="49"/>
      <c r="AI2481" s="49"/>
      <c r="AJ2481" s="48"/>
      <c r="AK2481" s="49"/>
    </row>
    <row r="2482" spans="9:37">
      <c r="I2482" s="48"/>
      <c r="L2482" s="48"/>
      <c r="O2482" s="48"/>
      <c r="Y2482" s="49"/>
      <c r="Z2482" s="49"/>
      <c r="AA2482" s="49"/>
      <c r="AB2482" s="49"/>
      <c r="AC2482" s="49"/>
      <c r="AD2482" s="49"/>
      <c r="AE2482" s="49"/>
      <c r="AF2482" s="49"/>
      <c r="AG2482" s="49"/>
      <c r="AH2482" s="49"/>
      <c r="AI2482" s="49"/>
      <c r="AJ2482" s="48"/>
      <c r="AK2482" s="49"/>
    </row>
    <row r="2483" spans="9:37">
      <c r="I2483" s="48"/>
      <c r="L2483" s="48"/>
      <c r="O2483" s="48"/>
      <c r="Y2483" s="49"/>
      <c r="Z2483" s="49"/>
      <c r="AA2483" s="49"/>
      <c r="AB2483" s="49"/>
      <c r="AC2483" s="49"/>
      <c r="AD2483" s="49"/>
      <c r="AE2483" s="49"/>
      <c r="AF2483" s="49"/>
      <c r="AG2483" s="49"/>
      <c r="AH2483" s="49"/>
      <c r="AI2483" s="49"/>
      <c r="AJ2483" s="48"/>
      <c r="AK2483" s="49"/>
    </row>
    <row r="2484" spans="9:37">
      <c r="I2484" s="48"/>
      <c r="L2484" s="48"/>
      <c r="O2484" s="48"/>
      <c r="Y2484" s="49"/>
      <c r="Z2484" s="49"/>
      <c r="AA2484" s="49"/>
      <c r="AB2484" s="49"/>
      <c r="AC2484" s="49"/>
      <c r="AD2484" s="49"/>
      <c r="AE2484" s="49"/>
      <c r="AF2484" s="49"/>
      <c r="AG2484" s="49"/>
      <c r="AH2484" s="49"/>
      <c r="AI2484" s="49"/>
      <c r="AJ2484" s="48"/>
      <c r="AK2484" s="49"/>
    </row>
    <row r="2485" spans="9:37">
      <c r="I2485" s="48"/>
      <c r="L2485" s="48"/>
      <c r="O2485" s="48"/>
      <c r="Y2485" s="49"/>
      <c r="Z2485" s="49"/>
      <c r="AA2485" s="49"/>
      <c r="AB2485" s="49"/>
      <c r="AC2485" s="49"/>
      <c r="AD2485" s="49"/>
      <c r="AE2485" s="49"/>
      <c r="AF2485" s="49"/>
      <c r="AG2485" s="49"/>
      <c r="AH2485" s="49"/>
      <c r="AI2485" s="49"/>
      <c r="AJ2485" s="48"/>
      <c r="AK2485" s="49"/>
    </row>
    <row r="2486" spans="9:37">
      <c r="I2486" s="48"/>
      <c r="L2486" s="48"/>
      <c r="O2486" s="48"/>
      <c r="Y2486" s="49"/>
      <c r="Z2486" s="49"/>
      <c r="AA2486" s="49"/>
      <c r="AB2486" s="49"/>
      <c r="AC2486" s="49"/>
      <c r="AD2486" s="49"/>
      <c r="AE2486" s="49"/>
      <c r="AF2486" s="49"/>
      <c r="AG2486" s="49"/>
      <c r="AH2486" s="49"/>
      <c r="AI2486" s="49"/>
      <c r="AJ2486" s="48"/>
      <c r="AK2486" s="49"/>
    </row>
    <row r="2487" spans="9:37">
      <c r="I2487" s="48"/>
      <c r="L2487" s="48"/>
      <c r="O2487" s="48"/>
      <c r="Y2487" s="49"/>
      <c r="Z2487" s="49"/>
      <c r="AA2487" s="49"/>
      <c r="AB2487" s="49"/>
      <c r="AC2487" s="49"/>
      <c r="AD2487" s="49"/>
      <c r="AE2487" s="49"/>
      <c r="AF2487" s="49"/>
      <c r="AG2487" s="49"/>
      <c r="AH2487" s="49"/>
      <c r="AI2487" s="49"/>
      <c r="AJ2487" s="48"/>
      <c r="AK2487" s="49"/>
    </row>
    <row r="2488" spans="9:37">
      <c r="I2488" s="48"/>
      <c r="L2488" s="48"/>
      <c r="O2488" s="48"/>
      <c r="Y2488" s="49"/>
      <c r="Z2488" s="49"/>
      <c r="AA2488" s="49"/>
      <c r="AB2488" s="49"/>
      <c r="AC2488" s="49"/>
      <c r="AD2488" s="49"/>
      <c r="AE2488" s="49"/>
      <c r="AF2488" s="49"/>
      <c r="AG2488" s="49"/>
      <c r="AH2488" s="49"/>
      <c r="AI2488" s="49"/>
      <c r="AJ2488" s="48"/>
      <c r="AK2488" s="49"/>
    </row>
    <row r="2489" spans="9:37">
      <c r="I2489" s="48"/>
      <c r="L2489" s="48"/>
      <c r="O2489" s="48"/>
      <c r="Y2489" s="49"/>
      <c r="Z2489" s="49"/>
      <c r="AA2489" s="49"/>
      <c r="AB2489" s="49"/>
      <c r="AC2489" s="49"/>
      <c r="AD2489" s="49"/>
      <c r="AE2489" s="49"/>
      <c r="AF2489" s="49"/>
      <c r="AG2489" s="49"/>
      <c r="AH2489" s="49"/>
      <c r="AI2489" s="49"/>
      <c r="AJ2489" s="48"/>
      <c r="AK2489" s="49"/>
    </row>
    <row r="2490" spans="9:37">
      <c r="I2490" s="48"/>
      <c r="L2490" s="48"/>
      <c r="O2490" s="48"/>
      <c r="Y2490" s="49"/>
      <c r="Z2490" s="49"/>
      <c r="AA2490" s="49"/>
      <c r="AB2490" s="49"/>
      <c r="AC2490" s="49"/>
      <c r="AD2490" s="49"/>
      <c r="AE2490" s="49"/>
      <c r="AF2490" s="49"/>
      <c r="AG2490" s="49"/>
      <c r="AH2490" s="49"/>
      <c r="AI2490" s="49"/>
      <c r="AJ2490" s="48"/>
      <c r="AK2490" s="49"/>
    </row>
    <row r="2491" spans="9:37">
      <c r="I2491" s="48"/>
      <c r="L2491" s="48"/>
      <c r="O2491" s="48"/>
      <c r="Y2491" s="49"/>
      <c r="Z2491" s="49"/>
      <c r="AA2491" s="49"/>
      <c r="AB2491" s="49"/>
      <c r="AC2491" s="49"/>
      <c r="AD2491" s="49"/>
      <c r="AE2491" s="49"/>
      <c r="AF2491" s="49"/>
      <c r="AG2491" s="49"/>
      <c r="AH2491" s="49"/>
      <c r="AI2491" s="49"/>
      <c r="AJ2491" s="48"/>
      <c r="AK2491" s="49"/>
    </row>
    <row r="2492" spans="9:37">
      <c r="I2492" s="48"/>
      <c r="L2492" s="48"/>
      <c r="O2492" s="48"/>
      <c r="Y2492" s="49"/>
      <c r="Z2492" s="49"/>
      <c r="AA2492" s="49"/>
      <c r="AB2492" s="49"/>
      <c r="AC2492" s="49"/>
      <c r="AD2492" s="49"/>
      <c r="AE2492" s="49"/>
      <c r="AF2492" s="49"/>
      <c r="AG2492" s="49"/>
      <c r="AH2492" s="49"/>
      <c r="AI2492" s="49"/>
      <c r="AJ2492" s="48"/>
      <c r="AK2492" s="49"/>
    </row>
    <row r="2493" spans="9:37">
      <c r="I2493" s="48"/>
      <c r="L2493" s="48"/>
      <c r="O2493" s="48"/>
      <c r="Y2493" s="49"/>
      <c r="Z2493" s="49"/>
      <c r="AA2493" s="49"/>
      <c r="AB2493" s="49"/>
      <c r="AC2493" s="49"/>
      <c r="AD2493" s="49"/>
      <c r="AE2493" s="49"/>
      <c r="AF2493" s="49"/>
      <c r="AG2493" s="49"/>
      <c r="AH2493" s="49"/>
      <c r="AI2493" s="49"/>
      <c r="AJ2493" s="48"/>
      <c r="AK2493" s="49"/>
    </row>
    <row r="2494" spans="9:37">
      <c r="I2494" s="48"/>
      <c r="L2494" s="48"/>
      <c r="O2494" s="48"/>
      <c r="Y2494" s="49"/>
      <c r="Z2494" s="49"/>
      <c r="AA2494" s="49"/>
      <c r="AB2494" s="49"/>
      <c r="AC2494" s="49"/>
      <c r="AD2494" s="49"/>
      <c r="AE2494" s="49"/>
      <c r="AF2494" s="49"/>
      <c r="AG2494" s="49"/>
      <c r="AH2494" s="49"/>
      <c r="AI2494" s="49"/>
      <c r="AJ2494" s="48"/>
      <c r="AK2494" s="49"/>
    </row>
    <row r="2495" spans="9:37">
      <c r="I2495" s="48"/>
      <c r="L2495" s="48"/>
      <c r="O2495" s="48"/>
      <c r="Y2495" s="49"/>
      <c r="Z2495" s="49"/>
      <c r="AA2495" s="49"/>
      <c r="AB2495" s="49"/>
      <c r="AC2495" s="49"/>
      <c r="AD2495" s="49"/>
      <c r="AE2495" s="49"/>
      <c r="AF2495" s="49"/>
      <c r="AG2495" s="49"/>
      <c r="AH2495" s="49"/>
      <c r="AI2495" s="49"/>
      <c r="AJ2495" s="48"/>
      <c r="AK2495" s="49"/>
    </row>
    <row r="2496" spans="9:37">
      <c r="I2496" s="48"/>
      <c r="L2496" s="48"/>
      <c r="O2496" s="48"/>
      <c r="Y2496" s="49"/>
      <c r="Z2496" s="49"/>
      <c r="AA2496" s="49"/>
      <c r="AB2496" s="49"/>
      <c r="AC2496" s="49"/>
      <c r="AD2496" s="49"/>
      <c r="AE2496" s="49"/>
      <c r="AF2496" s="49"/>
      <c r="AG2496" s="49"/>
      <c r="AH2496" s="49"/>
      <c r="AI2496" s="49"/>
      <c r="AJ2496" s="48"/>
      <c r="AK2496" s="49"/>
    </row>
    <row r="2497" spans="9:37">
      <c r="I2497" s="48"/>
      <c r="L2497" s="48"/>
      <c r="O2497" s="48"/>
      <c r="Y2497" s="49"/>
      <c r="Z2497" s="49"/>
      <c r="AA2497" s="49"/>
      <c r="AB2497" s="49"/>
      <c r="AC2497" s="49"/>
      <c r="AD2497" s="49"/>
      <c r="AE2497" s="49"/>
      <c r="AF2497" s="49"/>
      <c r="AG2497" s="49"/>
      <c r="AH2497" s="49"/>
      <c r="AI2497" s="49"/>
      <c r="AJ2497" s="48"/>
      <c r="AK2497" s="49"/>
    </row>
    <row r="2498" spans="9:37">
      <c r="I2498" s="48"/>
      <c r="L2498" s="48"/>
      <c r="O2498" s="48"/>
      <c r="Y2498" s="49"/>
      <c r="Z2498" s="49"/>
      <c r="AA2498" s="49"/>
      <c r="AB2498" s="49"/>
      <c r="AC2498" s="49"/>
      <c r="AD2498" s="49"/>
      <c r="AE2498" s="49"/>
      <c r="AF2498" s="49"/>
      <c r="AG2498" s="49"/>
      <c r="AH2498" s="49"/>
      <c r="AI2498" s="49"/>
      <c r="AJ2498" s="48"/>
      <c r="AK2498" s="49"/>
    </row>
    <row r="2499" spans="9:37">
      <c r="I2499" s="48"/>
      <c r="L2499" s="48"/>
      <c r="O2499" s="48"/>
      <c r="Y2499" s="49"/>
      <c r="Z2499" s="49"/>
      <c r="AA2499" s="49"/>
      <c r="AB2499" s="49"/>
      <c r="AC2499" s="49"/>
      <c r="AD2499" s="49"/>
      <c r="AE2499" s="49"/>
      <c r="AF2499" s="49"/>
      <c r="AG2499" s="49"/>
      <c r="AH2499" s="49"/>
      <c r="AI2499" s="49"/>
      <c r="AJ2499" s="48"/>
      <c r="AK2499" s="49"/>
    </row>
    <row r="2500" spans="9:37">
      <c r="I2500" s="48"/>
      <c r="L2500" s="48"/>
      <c r="O2500" s="48"/>
      <c r="Y2500" s="49"/>
      <c r="Z2500" s="49"/>
      <c r="AA2500" s="49"/>
      <c r="AB2500" s="49"/>
      <c r="AC2500" s="49"/>
      <c r="AD2500" s="49"/>
      <c r="AE2500" s="49"/>
      <c r="AF2500" s="49"/>
      <c r="AG2500" s="49"/>
      <c r="AH2500" s="49"/>
      <c r="AI2500" s="49"/>
      <c r="AJ2500" s="48"/>
      <c r="AK2500" s="49"/>
    </row>
    <row r="2501" spans="9:37">
      <c r="I2501" s="48"/>
      <c r="L2501" s="48"/>
      <c r="O2501" s="48"/>
      <c r="Y2501" s="49"/>
      <c r="Z2501" s="49"/>
      <c r="AA2501" s="49"/>
      <c r="AB2501" s="49"/>
      <c r="AC2501" s="49"/>
      <c r="AD2501" s="49"/>
      <c r="AE2501" s="49"/>
      <c r="AF2501" s="49"/>
      <c r="AG2501" s="49"/>
      <c r="AH2501" s="49"/>
      <c r="AI2501" s="49"/>
      <c r="AJ2501" s="48"/>
      <c r="AK2501" s="49"/>
    </row>
    <row r="2502" spans="9:37">
      <c r="I2502" s="48"/>
      <c r="L2502" s="48"/>
      <c r="O2502" s="48"/>
      <c r="Y2502" s="49"/>
      <c r="Z2502" s="49"/>
      <c r="AA2502" s="49"/>
      <c r="AB2502" s="49"/>
      <c r="AC2502" s="49"/>
      <c r="AD2502" s="49"/>
      <c r="AE2502" s="49"/>
      <c r="AF2502" s="49"/>
      <c r="AG2502" s="49"/>
      <c r="AH2502" s="49"/>
      <c r="AI2502" s="49"/>
      <c r="AJ2502" s="48"/>
      <c r="AK2502" s="49"/>
    </row>
    <row r="2503" spans="9:37">
      <c r="I2503" s="48"/>
      <c r="L2503" s="48"/>
      <c r="O2503" s="48"/>
      <c r="Y2503" s="49"/>
      <c r="Z2503" s="49"/>
      <c r="AA2503" s="49"/>
      <c r="AB2503" s="49"/>
      <c r="AC2503" s="49"/>
      <c r="AD2503" s="49"/>
      <c r="AE2503" s="49"/>
      <c r="AF2503" s="49"/>
      <c r="AG2503" s="49"/>
      <c r="AH2503" s="49"/>
      <c r="AI2503" s="49"/>
      <c r="AJ2503" s="48"/>
      <c r="AK2503" s="49"/>
    </row>
    <row r="2504" spans="9:37">
      <c r="I2504" s="48"/>
      <c r="L2504" s="48"/>
      <c r="O2504" s="48"/>
      <c r="Y2504" s="49"/>
      <c r="Z2504" s="49"/>
      <c r="AA2504" s="49"/>
      <c r="AB2504" s="49"/>
      <c r="AC2504" s="49"/>
      <c r="AD2504" s="49"/>
      <c r="AE2504" s="49"/>
      <c r="AF2504" s="49"/>
      <c r="AG2504" s="49"/>
      <c r="AH2504" s="49"/>
      <c r="AI2504" s="49"/>
      <c r="AJ2504" s="48"/>
      <c r="AK2504" s="49"/>
    </row>
    <row r="2505" spans="9:37">
      <c r="I2505" s="48"/>
      <c r="L2505" s="48"/>
      <c r="O2505" s="48"/>
      <c r="Y2505" s="49"/>
      <c r="Z2505" s="49"/>
      <c r="AA2505" s="49"/>
      <c r="AB2505" s="49"/>
      <c r="AC2505" s="49"/>
      <c r="AD2505" s="49"/>
      <c r="AE2505" s="49"/>
      <c r="AF2505" s="49"/>
      <c r="AG2505" s="49"/>
      <c r="AH2505" s="49"/>
      <c r="AI2505" s="49"/>
      <c r="AJ2505" s="48"/>
      <c r="AK2505" s="49"/>
    </row>
    <row r="2506" spans="9:37">
      <c r="I2506" s="48"/>
      <c r="L2506" s="48"/>
      <c r="O2506" s="48"/>
      <c r="Y2506" s="49"/>
      <c r="Z2506" s="49"/>
      <c r="AA2506" s="49"/>
      <c r="AB2506" s="49"/>
      <c r="AC2506" s="49"/>
      <c r="AD2506" s="49"/>
      <c r="AE2506" s="49"/>
      <c r="AF2506" s="49"/>
      <c r="AG2506" s="49"/>
      <c r="AH2506" s="49"/>
      <c r="AI2506" s="49"/>
      <c r="AJ2506" s="48"/>
      <c r="AK2506" s="49"/>
    </row>
    <row r="2507" spans="9:37">
      <c r="I2507" s="48"/>
      <c r="L2507" s="48"/>
      <c r="O2507" s="48"/>
      <c r="Y2507" s="49"/>
      <c r="Z2507" s="49"/>
      <c r="AA2507" s="49"/>
      <c r="AB2507" s="49"/>
      <c r="AC2507" s="49"/>
      <c r="AD2507" s="49"/>
      <c r="AE2507" s="49"/>
      <c r="AF2507" s="49"/>
      <c r="AG2507" s="49"/>
      <c r="AH2507" s="49"/>
      <c r="AI2507" s="49"/>
      <c r="AJ2507" s="48"/>
      <c r="AK2507" s="49"/>
    </row>
    <row r="2508" spans="9:37">
      <c r="I2508" s="48"/>
      <c r="L2508" s="48"/>
      <c r="O2508" s="48"/>
      <c r="Y2508" s="49"/>
      <c r="Z2508" s="49"/>
      <c r="AA2508" s="49"/>
      <c r="AB2508" s="49"/>
      <c r="AC2508" s="49"/>
      <c r="AD2508" s="49"/>
      <c r="AE2508" s="49"/>
      <c r="AF2508" s="49"/>
      <c r="AG2508" s="49"/>
      <c r="AH2508" s="49"/>
      <c r="AI2508" s="49"/>
      <c r="AJ2508" s="48"/>
      <c r="AK2508" s="49"/>
    </row>
    <row r="2509" spans="9:37">
      <c r="I2509" s="48"/>
      <c r="L2509" s="48"/>
      <c r="O2509" s="48"/>
      <c r="Y2509" s="49"/>
      <c r="Z2509" s="49"/>
      <c r="AA2509" s="49"/>
      <c r="AB2509" s="49"/>
      <c r="AC2509" s="49"/>
      <c r="AD2509" s="49"/>
      <c r="AE2509" s="49"/>
      <c r="AF2509" s="49"/>
      <c r="AG2509" s="49"/>
      <c r="AH2509" s="49"/>
      <c r="AI2509" s="49"/>
      <c r="AJ2509" s="48"/>
      <c r="AK2509" s="49"/>
    </row>
    <row r="2510" spans="9:37">
      <c r="I2510" s="48"/>
      <c r="L2510" s="48"/>
      <c r="O2510" s="48"/>
      <c r="Y2510" s="49"/>
      <c r="Z2510" s="49"/>
      <c r="AA2510" s="49"/>
      <c r="AB2510" s="49"/>
      <c r="AC2510" s="49"/>
      <c r="AD2510" s="49"/>
      <c r="AE2510" s="49"/>
      <c r="AF2510" s="49"/>
      <c r="AG2510" s="49"/>
      <c r="AH2510" s="49"/>
      <c r="AI2510" s="49"/>
      <c r="AJ2510" s="48"/>
      <c r="AK2510" s="49"/>
    </row>
    <row r="2511" spans="9:37">
      <c r="I2511" s="48"/>
      <c r="L2511" s="48"/>
      <c r="O2511" s="48"/>
      <c r="Y2511" s="49"/>
      <c r="Z2511" s="49"/>
      <c r="AA2511" s="49"/>
      <c r="AB2511" s="49"/>
      <c r="AC2511" s="49"/>
      <c r="AD2511" s="49"/>
      <c r="AE2511" s="49"/>
      <c r="AF2511" s="49"/>
      <c r="AG2511" s="49"/>
      <c r="AH2511" s="49"/>
      <c r="AI2511" s="49"/>
      <c r="AJ2511" s="48"/>
      <c r="AK2511" s="49"/>
    </row>
    <row r="2512" spans="9:37">
      <c r="I2512" s="48"/>
      <c r="L2512" s="48"/>
      <c r="O2512" s="48"/>
      <c r="Y2512" s="49"/>
      <c r="Z2512" s="49"/>
      <c r="AA2512" s="49"/>
      <c r="AB2512" s="49"/>
      <c r="AC2512" s="49"/>
      <c r="AD2512" s="49"/>
      <c r="AE2512" s="49"/>
      <c r="AF2512" s="49"/>
      <c r="AG2512" s="49"/>
      <c r="AH2512" s="49"/>
      <c r="AI2512" s="49"/>
      <c r="AJ2512" s="48"/>
      <c r="AK2512" s="49"/>
    </row>
    <row r="2513" spans="9:37">
      <c r="I2513" s="48"/>
      <c r="L2513" s="48"/>
      <c r="O2513" s="48"/>
      <c r="Y2513" s="49"/>
      <c r="Z2513" s="49"/>
      <c r="AA2513" s="49"/>
      <c r="AB2513" s="49"/>
      <c r="AC2513" s="49"/>
      <c r="AD2513" s="49"/>
      <c r="AE2513" s="49"/>
      <c r="AF2513" s="49"/>
      <c r="AG2513" s="49"/>
      <c r="AH2513" s="49"/>
      <c r="AI2513" s="49"/>
      <c r="AJ2513" s="48"/>
      <c r="AK2513" s="49"/>
    </row>
    <row r="2514" spans="9:37">
      <c r="I2514" s="48"/>
      <c r="L2514" s="48"/>
      <c r="O2514" s="48"/>
      <c r="Y2514" s="49"/>
      <c r="Z2514" s="49"/>
      <c r="AA2514" s="49"/>
      <c r="AB2514" s="49"/>
      <c r="AC2514" s="49"/>
      <c r="AD2514" s="49"/>
      <c r="AE2514" s="49"/>
      <c r="AF2514" s="49"/>
      <c r="AG2514" s="49"/>
      <c r="AH2514" s="49"/>
      <c r="AI2514" s="49"/>
      <c r="AJ2514" s="48"/>
      <c r="AK2514" s="49"/>
    </row>
    <row r="2515" spans="9:37">
      <c r="I2515" s="48"/>
      <c r="L2515" s="48"/>
      <c r="O2515" s="48"/>
      <c r="Y2515" s="49"/>
      <c r="Z2515" s="49"/>
      <c r="AA2515" s="49"/>
      <c r="AB2515" s="49"/>
      <c r="AC2515" s="49"/>
      <c r="AD2515" s="49"/>
      <c r="AE2515" s="49"/>
      <c r="AF2515" s="49"/>
      <c r="AG2515" s="49"/>
      <c r="AH2515" s="49"/>
      <c r="AI2515" s="49"/>
      <c r="AJ2515" s="48"/>
      <c r="AK2515" s="49"/>
    </row>
    <row r="2516" spans="9:37">
      <c r="I2516" s="48"/>
      <c r="L2516" s="48"/>
      <c r="O2516" s="48"/>
      <c r="Y2516" s="49"/>
      <c r="Z2516" s="49"/>
      <c r="AA2516" s="49"/>
      <c r="AB2516" s="49"/>
      <c r="AC2516" s="49"/>
      <c r="AD2516" s="49"/>
      <c r="AE2516" s="49"/>
      <c r="AF2516" s="49"/>
      <c r="AG2516" s="49"/>
      <c r="AH2516" s="49"/>
      <c r="AI2516" s="49"/>
      <c r="AJ2516" s="48"/>
      <c r="AK2516" s="49"/>
    </row>
    <row r="2517" spans="9:37">
      <c r="I2517" s="48"/>
      <c r="L2517" s="48"/>
      <c r="O2517" s="48"/>
      <c r="Y2517" s="49"/>
      <c r="Z2517" s="49"/>
      <c r="AA2517" s="49"/>
      <c r="AB2517" s="49"/>
      <c r="AC2517" s="49"/>
      <c r="AD2517" s="49"/>
      <c r="AE2517" s="49"/>
      <c r="AF2517" s="49"/>
      <c r="AG2517" s="49"/>
      <c r="AH2517" s="49"/>
      <c r="AI2517" s="49"/>
      <c r="AJ2517" s="48"/>
      <c r="AK2517" s="49"/>
    </row>
    <row r="2518" spans="9:37">
      <c r="I2518" s="48"/>
      <c r="L2518" s="48"/>
      <c r="O2518" s="48"/>
      <c r="Y2518" s="49"/>
      <c r="Z2518" s="49"/>
      <c r="AA2518" s="49"/>
      <c r="AB2518" s="49"/>
      <c r="AC2518" s="49"/>
      <c r="AD2518" s="49"/>
      <c r="AE2518" s="49"/>
      <c r="AF2518" s="49"/>
      <c r="AG2518" s="49"/>
      <c r="AH2518" s="49"/>
      <c r="AI2518" s="49"/>
      <c r="AJ2518" s="48"/>
      <c r="AK2518" s="49"/>
    </row>
    <row r="2519" spans="9:37">
      <c r="I2519" s="48"/>
      <c r="L2519" s="48"/>
      <c r="O2519" s="48"/>
      <c r="Y2519" s="49"/>
      <c r="Z2519" s="49"/>
      <c r="AA2519" s="49"/>
      <c r="AB2519" s="49"/>
      <c r="AC2519" s="49"/>
      <c r="AD2519" s="49"/>
      <c r="AE2519" s="49"/>
      <c r="AF2519" s="49"/>
      <c r="AG2519" s="49"/>
      <c r="AH2519" s="49"/>
      <c r="AI2519" s="49"/>
      <c r="AJ2519" s="48"/>
      <c r="AK2519" s="49"/>
    </row>
    <row r="2520" spans="9:37">
      <c r="I2520" s="48"/>
      <c r="L2520" s="48"/>
      <c r="O2520" s="48"/>
      <c r="Y2520" s="49"/>
      <c r="Z2520" s="49"/>
      <c r="AA2520" s="49"/>
      <c r="AB2520" s="49"/>
      <c r="AC2520" s="49"/>
      <c r="AD2520" s="49"/>
      <c r="AE2520" s="49"/>
      <c r="AF2520" s="49"/>
      <c r="AG2520" s="49"/>
      <c r="AH2520" s="49"/>
      <c r="AI2520" s="49"/>
      <c r="AJ2520" s="48"/>
      <c r="AK2520" s="49"/>
    </row>
    <row r="2521" spans="9:37">
      <c r="I2521" s="48"/>
      <c r="L2521" s="48"/>
      <c r="O2521" s="48"/>
      <c r="Y2521" s="49"/>
      <c r="Z2521" s="49"/>
      <c r="AA2521" s="49"/>
      <c r="AB2521" s="49"/>
      <c r="AC2521" s="49"/>
      <c r="AD2521" s="49"/>
      <c r="AE2521" s="49"/>
      <c r="AF2521" s="49"/>
      <c r="AG2521" s="49"/>
      <c r="AH2521" s="49"/>
      <c r="AI2521" s="49"/>
      <c r="AJ2521" s="48"/>
      <c r="AK2521" s="49"/>
    </row>
    <row r="2522" spans="9:37">
      <c r="I2522" s="48"/>
      <c r="L2522" s="48"/>
      <c r="O2522" s="48"/>
      <c r="Y2522" s="49"/>
      <c r="Z2522" s="49"/>
      <c r="AA2522" s="49"/>
      <c r="AB2522" s="49"/>
      <c r="AC2522" s="49"/>
      <c r="AD2522" s="49"/>
      <c r="AE2522" s="49"/>
      <c r="AF2522" s="49"/>
      <c r="AG2522" s="49"/>
      <c r="AH2522" s="49"/>
      <c r="AI2522" s="49"/>
      <c r="AJ2522" s="48"/>
      <c r="AK2522" s="49"/>
    </row>
    <row r="2523" spans="9:37">
      <c r="I2523" s="48"/>
      <c r="L2523" s="48"/>
      <c r="O2523" s="48"/>
      <c r="Y2523" s="49"/>
      <c r="Z2523" s="49"/>
      <c r="AA2523" s="49"/>
      <c r="AB2523" s="49"/>
      <c r="AC2523" s="49"/>
      <c r="AD2523" s="49"/>
      <c r="AE2523" s="49"/>
      <c r="AF2523" s="49"/>
      <c r="AG2523" s="49"/>
      <c r="AH2523" s="49"/>
      <c r="AI2523" s="49"/>
      <c r="AJ2523" s="48"/>
      <c r="AK2523" s="49"/>
    </row>
    <row r="2524" spans="9:37">
      <c r="I2524" s="48"/>
      <c r="L2524" s="48"/>
      <c r="O2524" s="48"/>
      <c r="Y2524" s="49"/>
      <c r="Z2524" s="49"/>
      <c r="AA2524" s="49"/>
      <c r="AB2524" s="49"/>
      <c r="AC2524" s="49"/>
      <c r="AD2524" s="49"/>
      <c r="AE2524" s="49"/>
      <c r="AF2524" s="49"/>
      <c r="AG2524" s="49"/>
      <c r="AH2524" s="49"/>
      <c r="AI2524" s="49"/>
      <c r="AJ2524" s="48"/>
      <c r="AK2524" s="49"/>
    </row>
    <row r="2525" spans="9:37">
      <c r="I2525" s="48"/>
      <c r="L2525" s="48"/>
      <c r="O2525" s="48"/>
      <c r="Y2525" s="49"/>
      <c r="Z2525" s="49"/>
      <c r="AA2525" s="49"/>
      <c r="AB2525" s="49"/>
      <c r="AC2525" s="49"/>
      <c r="AD2525" s="49"/>
      <c r="AE2525" s="49"/>
      <c r="AF2525" s="49"/>
      <c r="AG2525" s="49"/>
      <c r="AH2525" s="49"/>
      <c r="AI2525" s="49"/>
      <c r="AJ2525" s="48"/>
      <c r="AK2525" s="49"/>
    </row>
    <row r="2526" spans="9:37">
      <c r="I2526" s="48"/>
      <c r="L2526" s="48"/>
      <c r="O2526" s="48"/>
      <c r="Y2526" s="49"/>
      <c r="Z2526" s="49"/>
      <c r="AA2526" s="49"/>
      <c r="AB2526" s="49"/>
      <c r="AC2526" s="49"/>
      <c r="AD2526" s="49"/>
      <c r="AE2526" s="49"/>
      <c r="AF2526" s="49"/>
      <c r="AG2526" s="49"/>
      <c r="AH2526" s="49"/>
      <c r="AI2526" s="49"/>
      <c r="AJ2526" s="48"/>
      <c r="AK2526" s="49"/>
    </row>
    <row r="2527" spans="9:37">
      <c r="I2527" s="48"/>
      <c r="L2527" s="48"/>
      <c r="O2527" s="48"/>
      <c r="Y2527" s="49"/>
      <c r="Z2527" s="49"/>
      <c r="AA2527" s="49"/>
      <c r="AB2527" s="49"/>
      <c r="AC2527" s="49"/>
      <c r="AD2527" s="49"/>
      <c r="AE2527" s="49"/>
      <c r="AF2527" s="49"/>
      <c r="AG2527" s="49"/>
      <c r="AH2527" s="49"/>
      <c r="AI2527" s="49"/>
      <c r="AJ2527" s="48"/>
      <c r="AK2527" s="49"/>
    </row>
    <row r="2528" spans="9:37">
      <c r="I2528" s="48"/>
      <c r="L2528" s="48"/>
      <c r="O2528" s="48"/>
      <c r="Y2528" s="49"/>
      <c r="Z2528" s="49"/>
      <c r="AA2528" s="49"/>
      <c r="AB2528" s="49"/>
      <c r="AC2528" s="49"/>
      <c r="AD2528" s="49"/>
      <c r="AE2528" s="49"/>
      <c r="AF2528" s="49"/>
      <c r="AG2528" s="49"/>
      <c r="AH2528" s="49"/>
      <c r="AI2528" s="49"/>
      <c r="AJ2528" s="48"/>
      <c r="AK2528" s="49"/>
    </row>
    <row r="2529" spans="9:37">
      <c r="I2529" s="48"/>
      <c r="L2529" s="48"/>
      <c r="O2529" s="48"/>
      <c r="Y2529" s="49"/>
      <c r="Z2529" s="49"/>
      <c r="AA2529" s="49"/>
      <c r="AB2529" s="49"/>
      <c r="AC2529" s="49"/>
      <c r="AD2529" s="49"/>
      <c r="AE2529" s="49"/>
      <c r="AF2529" s="49"/>
      <c r="AG2529" s="49"/>
      <c r="AH2529" s="49"/>
      <c r="AI2529" s="49"/>
      <c r="AJ2529" s="48"/>
      <c r="AK2529" s="49"/>
    </row>
    <row r="2530" spans="9:37">
      <c r="I2530" s="48"/>
      <c r="L2530" s="48"/>
      <c r="O2530" s="48"/>
      <c r="Y2530" s="49"/>
      <c r="Z2530" s="49"/>
      <c r="AA2530" s="49"/>
      <c r="AB2530" s="49"/>
      <c r="AC2530" s="49"/>
      <c r="AD2530" s="49"/>
      <c r="AE2530" s="49"/>
      <c r="AF2530" s="49"/>
      <c r="AG2530" s="49"/>
      <c r="AH2530" s="49"/>
      <c r="AI2530" s="49"/>
      <c r="AJ2530" s="48"/>
      <c r="AK2530" s="49"/>
    </row>
    <row r="2531" spans="9:37">
      <c r="I2531" s="48"/>
      <c r="L2531" s="48"/>
      <c r="O2531" s="48"/>
      <c r="Y2531" s="49"/>
      <c r="Z2531" s="49"/>
      <c r="AA2531" s="49"/>
      <c r="AB2531" s="49"/>
      <c r="AC2531" s="49"/>
      <c r="AD2531" s="49"/>
      <c r="AE2531" s="49"/>
      <c r="AF2531" s="49"/>
      <c r="AG2531" s="49"/>
      <c r="AH2531" s="49"/>
      <c r="AI2531" s="49"/>
      <c r="AJ2531" s="48"/>
      <c r="AK2531" s="49"/>
    </row>
    <row r="2532" spans="9:37">
      <c r="I2532" s="48"/>
      <c r="L2532" s="48"/>
      <c r="O2532" s="48"/>
      <c r="Y2532" s="49"/>
      <c r="Z2532" s="49"/>
      <c r="AA2532" s="49"/>
      <c r="AB2532" s="49"/>
      <c r="AC2532" s="49"/>
      <c r="AD2532" s="49"/>
      <c r="AE2532" s="49"/>
      <c r="AF2532" s="49"/>
      <c r="AG2532" s="49"/>
      <c r="AH2532" s="49"/>
      <c r="AI2532" s="49"/>
      <c r="AJ2532" s="48"/>
      <c r="AK2532" s="49"/>
    </row>
    <row r="2533" spans="9:37">
      <c r="I2533" s="48"/>
      <c r="L2533" s="48"/>
      <c r="O2533" s="48"/>
      <c r="Y2533" s="49"/>
      <c r="Z2533" s="49"/>
      <c r="AA2533" s="49"/>
      <c r="AB2533" s="49"/>
      <c r="AC2533" s="49"/>
      <c r="AD2533" s="49"/>
      <c r="AE2533" s="49"/>
      <c r="AF2533" s="49"/>
      <c r="AG2533" s="49"/>
      <c r="AH2533" s="49"/>
      <c r="AI2533" s="49"/>
      <c r="AJ2533" s="48"/>
      <c r="AK2533" s="49"/>
    </row>
    <row r="2534" spans="9:37">
      <c r="I2534" s="48"/>
      <c r="L2534" s="48"/>
      <c r="O2534" s="48"/>
      <c r="Y2534" s="49"/>
      <c r="Z2534" s="49"/>
      <c r="AA2534" s="49"/>
      <c r="AB2534" s="49"/>
      <c r="AC2534" s="49"/>
      <c r="AD2534" s="49"/>
      <c r="AE2534" s="49"/>
      <c r="AF2534" s="49"/>
      <c r="AG2534" s="49"/>
      <c r="AH2534" s="49"/>
      <c r="AI2534" s="49"/>
      <c r="AJ2534" s="48"/>
      <c r="AK2534" s="49"/>
    </row>
    <row r="2535" spans="9:37">
      <c r="I2535" s="48"/>
      <c r="L2535" s="48"/>
      <c r="O2535" s="48"/>
      <c r="Y2535" s="49"/>
      <c r="Z2535" s="49"/>
      <c r="AA2535" s="49"/>
      <c r="AB2535" s="49"/>
      <c r="AC2535" s="49"/>
      <c r="AD2535" s="49"/>
      <c r="AE2535" s="49"/>
      <c r="AF2535" s="49"/>
      <c r="AG2535" s="49"/>
      <c r="AH2535" s="49"/>
      <c r="AI2535" s="49"/>
      <c r="AJ2535" s="48"/>
      <c r="AK2535" s="49"/>
    </row>
    <row r="2536" spans="9:37">
      <c r="I2536" s="48"/>
      <c r="L2536" s="48"/>
      <c r="O2536" s="48"/>
      <c r="Y2536" s="49"/>
      <c r="Z2536" s="49"/>
      <c r="AA2536" s="49"/>
      <c r="AB2536" s="49"/>
      <c r="AC2536" s="49"/>
      <c r="AD2536" s="49"/>
      <c r="AE2536" s="49"/>
      <c r="AF2536" s="49"/>
      <c r="AG2536" s="49"/>
      <c r="AH2536" s="49"/>
      <c r="AI2536" s="49"/>
      <c r="AJ2536" s="48"/>
      <c r="AK2536" s="49"/>
    </row>
    <row r="2537" spans="9:37">
      <c r="I2537" s="48"/>
      <c r="L2537" s="48"/>
      <c r="O2537" s="48"/>
      <c r="Y2537" s="49"/>
      <c r="Z2537" s="49"/>
      <c r="AA2537" s="49"/>
      <c r="AB2537" s="49"/>
      <c r="AC2537" s="49"/>
      <c r="AD2537" s="49"/>
      <c r="AE2537" s="49"/>
      <c r="AF2537" s="49"/>
      <c r="AG2537" s="49"/>
      <c r="AH2537" s="49"/>
      <c r="AI2537" s="49"/>
      <c r="AJ2537" s="48"/>
      <c r="AK2537" s="49"/>
    </row>
    <row r="2538" spans="9:37">
      <c r="I2538" s="48"/>
      <c r="L2538" s="48"/>
      <c r="O2538" s="48"/>
      <c r="Y2538" s="49"/>
      <c r="Z2538" s="49"/>
      <c r="AA2538" s="49"/>
      <c r="AB2538" s="49"/>
      <c r="AC2538" s="49"/>
      <c r="AD2538" s="49"/>
      <c r="AE2538" s="49"/>
      <c r="AF2538" s="49"/>
      <c r="AG2538" s="49"/>
      <c r="AH2538" s="49"/>
      <c r="AI2538" s="49"/>
      <c r="AJ2538" s="48"/>
      <c r="AK2538" s="49"/>
    </row>
    <row r="2539" spans="9:37">
      <c r="I2539" s="48"/>
      <c r="L2539" s="48"/>
      <c r="O2539" s="48"/>
      <c r="Y2539" s="49"/>
      <c r="Z2539" s="49"/>
      <c r="AA2539" s="49"/>
      <c r="AB2539" s="49"/>
      <c r="AC2539" s="49"/>
      <c r="AD2539" s="49"/>
      <c r="AE2539" s="49"/>
      <c r="AF2539" s="49"/>
      <c r="AG2539" s="49"/>
      <c r="AH2539" s="49"/>
      <c r="AI2539" s="49"/>
      <c r="AJ2539" s="48"/>
      <c r="AK2539" s="49"/>
    </row>
    <row r="2540" spans="9:37">
      <c r="I2540" s="48"/>
      <c r="L2540" s="48"/>
      <c r="O2540" s="48"/>
      <c r="Y2540" s="49"/>
      <c r="Z2540" s="49"/>
      <c r="AA2540" s="49"/>
      <c r="AB2540" s="49"/>
      <c r="AC2540" s="49"/>
      <c r="AD2540" s="49"/>
      <c r="AE2540" s="49"/>
      <c r="AF2540" s="49"/>
      <c r="AG2540" s="49"/>
      <c r="AH2540" s="49"/>
      <c r="AI2540" s="49"/>
      <c r="AJ2540" s="48"/>
      <c r="AK2540" s="49"/>
    </row>
    <row r="2541" spans="9:37">
      <c r="I2541" s="48"/>
      <c r="L2541" s="48"/>
      <c r="O2541" s="48"/>
      <c r="Y2541" s="49"/>
      <c r="Z2541" s="49"/>
      <c r="AA2541" s="49"/>
      <c r="AB2541" s="49"/>
      <c r="AC2541" s="49"/>
      <c r="AD2541" s="49"/>
      <c r="AE2541" s="49"/>
      <c r="AF2541" s="49"/>
      <c r="AG2541" s="49"/>
      <c r="AH2541" s="49"/>
      <c r="AI2541" s="49"/>
      <c r="AJ2541" s="48"/>
      <c r="AK2541" s="49"/>
    </row>
    <row r="2542" spans="9:37">
      <c r="I2542" s="48"/>
      <c r="L2542" s="48"/>
      <c r="O2542" s="48"/>
      <c r="Y2542" s="49"/>
      <c r="Z2542" s="49"/>
      <c r="AA2542" s="49"/>
      <c r="AB2542" s="49"/>
      <c r="AC2542" s="49"/>
      <c r="AD2542" s="49"/>
      <c r="AE2542" s="49"/>
      <c r="AF2542" s="49"/>
      <c r="AG2542" s="49"/>
      <c r="AH2542" s="49"/>
      <c r="AI2542" s="49"/>
      <c r="AJ2542" s="48"/>
      <c r="AK2542" s="49"/>
    </row>
    <row r="2543" spans="9:37">
      <c r="I2543" s="48"/>
      <c r="L2543" s="48"/>
      <c r="O2543" s="48"/>
      <c r="Y2543" s="49"/>
      <c r="Z2543" s="49"/>
      <c r="AA2543" s="49"/>
      <c r="AB2543" s="49"/>
      <c r="AC2543" s="49"/>
      <c r="AD2543" s="49"/>
      <c r="AE2543" s="49"/>
      <c r="AF2543" s="49"/>
      <c r="AG2543" s="49"/>
      <c r="AH2543" s="49"/>
      <c r="AI2543" s="49"/>
      <c r="AJ2543" s="48"/>
      <c r="AK2543" s="49"/>
    </row>
    <row r="2544" spans="9:37">
      <c r="I2544" s="48"/>
      <c r="L2544" s="48"/>
      <c r="O2544" s="48"/>
      <c r="Y2544" s="49"/>
      <c r="Z2544" s="49"/>
      <c r="AA2544" s="49"/>
      <c r="AB2544" s="49"/>
      <c r="AC2544" s="49"/>
      <c r="AD2544" s="49"/>
      <c r="AE2544" s="49"/>
      <c r="AF2544" s="49"/>
      <c r="AG2544" s="49"/>
      <c r="AH2544" s="49"/>
      <c r="AI2544" s="49"/>
      <c r="AJ2544" s="48"/>
      <c r="AK2544" s="49"/>
    </row>
    <row r="2545" spans="9:37">
      <c r="I2545" s="48"/>
      <c r="L2545" s="48"/>
      <c r="O2545" s="48"/>
      <c r="Y2545" s="49"/>
      <c r="Z2545" s="49"/>
      <c r="AA2545" s="49"/>
      <c r="AB2545" s="49"/>
      <c r="AC2545" s="49"/>
      <c r="AD2545" s="49"/>
      <c r="AE2545" s="49"/>
      <c r="AF2545" s="49"/>
      <c r="AG2545" s="49"/>
      <c r="AH2545" s="49"/>
      <c r="AI2545" s="49"/>
      <c r="AJ2545" s="48"/>
      <c r="AK2545" s="49"/>
    </row>
    <row r="2546" spans="9:37">
      <c r="I2546" s="48"/>
      <c r="L2546" s="48"/>
      <c r="O2546" s="48"/>
      <c r="Y2546" s="49"/>
      <c r="Z2546" s="49"/>
      <c r="AA2546" s="49"/>
      <c r="AB2546" s="49"/>
      <c r="AC2546" s="49"/>
      <c r="AD2546" s="49"/>
      <c r="AE2546" s="49"/>
      <c r="AF2546" s="49"/>
      <c r="AG2546" s="49"/>
      <c r="AH2546" s="49"/>
      <c r="AI2546" s="49"/>
      <c r="AJ2546" s="48"/>
      <c r="AK2546" s="49"/>
    </row>
    <row r="2547" spans="9:37">
      <c r="I2547" s="48"/>
      <c r="L2547" s="48"/>
      <c r="O2547" s="48"/>
      <c r="Y2547" s="49"/>
      <c r="Z2547" s="49"/>
      <c r="AA2547" s="49"/>
      <c r="AB2547" s="49"/>
      <c r="AC2547" s="49"/>
      <c r="AD2547" s="49"/>
      <c r="AE2547" s="49"/>
      <c r="AF2547" s="49"/>
      <c r="AG2547" s="49"/>
      <c r="AH2547" s="49"/>
      <c r="AI2547" s="49"/>
      <c r="AJ2547" s="48"/>
      <c r="AK2547" s="49"/>
    </row>
    <row r="2548" spans="9:37">
      <c r="I2548" s="48"/>
      <c r="L2548" s="48"/>
      <c r="O2548" s="48"/>
      <c r="Y2548" s="49"/>
      <c r="Z2548" s="49"/>
      <c r="AA2548" s="49"/>
      <c r="AB2548" s="49"/>
      <c r="AC2548" s="49"/>
      <c r="AD2548" s="49"/>
      <c r="AE2548" s="49"/>
      <c r="AF2548" s="49"/>
      <c r="AG2548" s="49"/>
      <c r="AH2548" s="49"/>
      <c r="AI2548" s="49"/>
      <c r="AJ2548" s="48"/>
      <c r="AK2548" s="49"/>
    </row>
    <row r="2549" spans="9:37">
      <c r="I2549" s="48"/>
      <c r="L2549" s="48"/>
      <c r="O2549" s="48"/>
      <c r="Y2549" s="49"/>
      <c r="Z2549" s="49"/>
      <c r="AA2549" s="49"/>
      <c r="AB2549" s="49"/>
      <c r="AC2549" s="49"/>
      <c r="AD2549" s="49"/>
      <c r="AE2549" s="49"/>
      <c r="AF2549" s="49"/>
      <c r="AG2549" s="49"/>
      <c r="AH2549" s="49"/>
      <c r="AI2549" s="49"/>
      <c r="AJ2549" s="48"/>
      <c r="AK2549" s="49"/>
    </row>
    <row r="2550" spans="9:37">
      <c r="I2550" s="48"/>
      <c r="L2550" s="48"/>
      <c r="O2550" s="48"/>
      <c r="Y2550" s="49"/>
      <c r="Z2550" s="49"/>
      <c r="AA2550" s="49"/>
      <c r="AB2550" s="49"/>
      <c r="AC2550" s="49"/>
      <c r="AD2550" s="49"/>
      <c r="AE2550" s="49"/>
      <c r="AF2550" s="49"/>
      <c r="AG2550" s="49"/>
      <c r="AH2550" s="49"/>
      <c r="AI2550" s="49"/>
      <c r="AJ2550" s="48"/>
      <c r="AK2550" s="49"/>
    </row>
    <row r="2551" spans="9:37">
      <c r="I2551" s="48"/>
      <c r="L2551" s="48"/>
      <c r="O2551" s="48"/>
      <c r="Y2551" s="49"/>
      <c r="Z2551" s="49"/>
      <c r="AA2551" s="49"/>
      <c r="AB2551" s="49"/>
      <c r="AC2551" s="49"/>
      <c r="AD2551" s="49"/>
      <c r="AE2551" s="49"/>
      <c r="AF2551" s="49"/>
      <c r="AG2551" s="49"/>
      <c r="AH2551" s="49"/>
      <c r="AI2551" s="49"/>
      <c r="AJ2551" s="48"/>
      <c r="AK2551" s="49"/>
    </row>
    <row r="2552" spans="9:37">
      <c r="I2552" s="48"/>
      <c r="L2552" s="48"/>
      <c r="O2552" s="48"/>
      <c r="Y2552" s="49"/>
      <c r="Z2552" s="49"/>
      <c r="AA2552" s="49"/>
      <c r="AB2552" s="49"/>
      <c r="AC2552" s="49"/>
      <c r="AD2552" s="49"/>
      <c r="AE2552" s="49"/>
      <c r="AF2552" s="49"/>
      <c r="AG2552" s="49"/>
      <c r="AH2552" s="49"/>
      <c r="AI2552" s="49"/>
      <c r="AJ2552" s="48"/>
      <c r="AK2552" s="49"/>
    </row>
    <row r="2553" spans="9:37">
      <c r="I2553" s="48"/>
      <c r="L2553" s="48"/>
      <c r="O2553" s="48"/>
      <c r="Y2553" s="49"/>
      <c r="Z2553" s="49"/>
      <c r="AA2553" s="49"/>
      <c r="AB2553" s="49"/>
      <c r="AC2553" s="49"/>
      <c r="AD2553" s="49"/>
      <c r="AE2553" s="49"/>
      <c r="AF2553" s="49"/>
      <c r="AG2553" s="49"/>
      <c r="AH2553" s="49"/>
      <c r="AI2553" s="49"/>
      <c r="AJ2553" s="48"/>
      <c r="AK2553" s="49"/>
    </row>
    <row r="2554" spans="9:37">
      <c r="I2554" s="48"/>
      <c r="L2554" s="48"/>
      <c r="O2554" s="48"/>
      <c r="Y2554" s="49"/>
      <c r="Z2554" s="49"/>
      <c r="AA2554" s="49"/>
      <c r="AB2554" s="49"/>
      <c r="AC2554" s="49"/>
      <c r="AD2554" s="49"/>
      <c r="AE2554" s="49"/>
      <c r="AF2554" s="49"/>
      <c r="AG2554" s="49"/>
      <c r="AH2554" s="49"/>
      <c r="AI2554" s="49"/>
      <c r="AJ2554" s="48"/>
      <c r="AK2554" s="49"/>
    </row>
    <row r="2555" spans="9:37">
      <c r="I2555" s="48"/>
      <c r="L2555" s="48"/>
      <c r="O2555" s="48"/>
      <c r="Y2555" s="49"/>
      <c r="Z2555" s="49"/>
      <c r="AA2555" s="49"/>
      <c r="AB2555" s="49"/>
      <c r="AC2555" s="49"/>
      <c r="AD2555" s="49"/>
      <c r="AE2555" s="49"/>
      <c r="AF2555" s="49"/>
      <c r="AG2555" s="49"/>
      <c r="AH2555" s="49"/>
      <c r="AI2555" s="49"/>
      <c r="AJ2555" s="48"/>
      <c r="AK2555" s="49"/>
    </row>
    <row r="2556" spans="9:37">
      <c r="I2556" s="48"/>
      <c r="L2556" s="48"/>
      <c r="O2556" s="48"/>
      <c r="Y2556" s="49"/>
      <c r="Z2556" s="49"/>
      <c r="AA2556" s="49"/>
      <c r="AB2556" s="49"/>
      <c r="AC2556" s="49"/>
      <c r="AD2556" s="49"/>
      <c r="AE2556" s="49"/>
      <c r="AF2556" s="49"/>
      <c r="AG2556" s="49"/>
      <c r="AH2556" s="49"/>
      <c r="AI2556" s="49"/>
      <c r="AJ2556" s="48"/>
      <c r="AK2556" s="49"/>
    </row>
    <row r="2557" spans="9:37">
      <c r="I2557" s="48"/>
      <c r="L2557" s="48"/>
      <c r="O2557" s="48"/>
      <c r="Y2557" s="49"/>
      <c r="Z2557" s="49"/>
      <c r="AA2557" s="49"/>
      <c r="AB2557" s="49"/>
      <c r="AC2557" s="49"/>
      <c r="AD2557" s="49"/>
      <c r="AE2557" s="49"/>
      <c r="AF2557" s="49"/>
      <c r="AG2557" s="49"/>
      <c r="AH2557" s="49"/>
      <c r="AI2557" s="49"/>
      <c r="AJ2557" s="48"/>
      <c r="AK2557" s="49"/>
    </row>
    <row r="2558" spans="9:37">
      <c r="I2558" s="48"/>
      <c r="L2558" s="48"/>
      <c r="O2558" s="48"/>
      <c r="Y2558" s="49"/>
      <c r="Z2558" s="49"/>
      <c r="AA2558" s="49"/>
      <c r="AB2558" s="49"/>
      <c r="AC2558" s="49"/>
      <c r="AD2558" s="49"/>
      <c r="AE2558" s="49"/>
      <c r="AF2558" s="49"/>
      <c r="AG2558" s="49"/>
      <c r="AH2558" s="49"/>
      <c r="AI2558" s="49"/>
      <c r="AJ2558" s="48"/>
      <c r="AK2558" s="49"/>
    </row>
    <row r="2559" spans="9:37">
      <c r="I2559" s="48"/>
      <c r="L2559" s="48"/>
      <c r="O2559" s="48"/>
      <c r="Y2559" s="49"/>
      <c r="Z2559" s="49"/>
      <c r="AA2559" s="49"/>
      <c r="AB2559" s="49"/>
      <c r="AC2559" s="49"/>
      <c r="AD2559" s="49"/>
      <c r="AE2559" s="49"/>
      <c r="AF2559" s="49"/>
      <c r="AG2559" s="49"/>
      <c r="AH2559" s="49"/>
      <c r="AI2559" s="49"/>
      <c r="AJ2559" s="48"/>
      <c r="AK2559" s="49"/>
    </row>
    <row r="2560" spans="9:37">
      <c r="I2560" s="48"/>
      <c r="L2560" s="48"/>
      <c r="O2560" s="48"/>
      <c r="Y2560" s="49"/>
      <c r="Z2560" s="49"/>
      <c r="AA2560" s="49"/>
      <c r="AB2560" s="49"/>
      <c r="AC2560" s="49"/>
      <c r="AD2560" s="49"/>
      <c r="AE2560" s="49"/>
      <c r="AF2560" s="49"/>
      <c r="AG2560" s="49"/>
      <c r="AH2560" s="49"/>
      <c r="AI2560" s="49"/>
      <c r="AJ2560" s="48"/>
      <c r="AK2560" s="49"/>
    </row>
    <row r="2561" spans="9:37">
      <c r="I2561" s="48"/>
      <c r="L2561" s="48"/>
      <c r="O2561" s="48"/>
      <c r="Y2561" s="49"/>
      <c r="Z2561" s="49"/>
      <c r="AA2561" s="49"/>
      <c r="AB2561" s="49"/>
      <c r="AC2561" s="49"/>
      <c r="AD2561" s="49"/>
      <c r="AE2561" s="49"/>
      <c r="AF2561" s="49"/>
      <c r="AG2561" s="49"/>
      <c r="AH2561" s="49"/>
      <c r="AI2561" s="49"/>
      <c r="AJ2561" s="48"/>
      <c r="AK2561" s="49"/>
    </row>
    <row r="2562" spans="9:37">
      <c r="I2562" s="48"/>
      <c r="L2562" s="48"/>
      <c r="O2562" s="48"/>
      <c r="Y2562" s="49"/>
      <c r="Z2562" s="49"/>
      <c r="AA2562" s="49"/>
      <c r="AB2562" s="49"/>
      <c r="AC2562" s="49"/>
      <c r="AD2562" s="49"/>
      <c r="AE2562" s="49"/>
      <c r="AF2562" s="49"/>
      <c r="AG2562" s="49"/>
      <c r="AH2562" s="49"/>
      <c r="AI2562" s="49"/>
      <c r="AJ2562" s="48"/>
      <c r="AK2562" s="49"/>
    </row>
    <row r="2563" spans="9:37">
      <c r="I2563" s="48"/>
      <c r="L2563" s="48"/>
      <c r="O2563" s="48"/>
      <c r="Y2563" s="49"/>
      <c r="Z2563" s="49"/>
      <c r="AA2563" s="49"/>
      <c r="AB2563" s="49"/>
      <c r="AC2563" s="49"/>
      <c r="AD2563" s="49"/>
      <c r="AE2563" s="49"/>
      <c r="AF2563" s="49"/>
      <c r="AG2563" s="49"/>
      <c r="AH2563" s="49"/>
      <c r="AI2563" s="49"/>
      <c r="AJ2563" s="48"/>
      <c r="AK2563" s="49"/>
    </row>
    <row r="2564" spans="9:37">
      <c r="I2564" s="48"/>
      <c r="L2564" s="48"/>
      <c r="O2564" s="48"/>
      <c r="Y2564" s="49"/>
      <c r="Z2564" s="49"/>
      <c r="AA2564" s="49"/>
      <c r="AB2564" s="49"/>
      <c r="AC2564" s="49"/>
      <c r="AD2564" s="49"/>
      <c r="AE2564" s="49"/>
      <c r="AF2564" s="49"/>
      <c r="AG2564" s="49"/>
      <c r="AH2564" s="49"/>
      <c r="AI2564" s="49"/>
      <c r="AJ2564" s="48"/>
      <c r="AK2564" s="49"/>
    </row>
    <row r="2565" spans="9:37">
      <c r="I2565" s="48"/>
      <c r="L2565" s="48"/>
      <c r="O2565" s="48"/>
      <c r="Y2565" s="49"/>
      <c r="Z2565" s="49"/>
      <c r="AA2565" s="49"/>
      <c r="AB2565" s="49"/>
      <c r="AC2565" s="49"/>
      <c r="AD2565" s="49"/>
      <c r="AE2565" s="49"/>
      <c r="AF2565" s="49"/>
      <c r="AG2565" s="49"/>
      <c r="AH2565" s="49"/>
      <c r="AI2565" s="49"/>
      <c r="AJ2565" s="48"/>
      <c r="AK2565" s="49"/>
    </row>
    <row r="2566" spans="9:37">
      <c r="I2566" s="48"/>
      <c r="L2566" s="48"/>
      <c r="O2566" s="48"/>
      <c r="Y2566" s="49"/>
      <c r="Z2566" s="49"/>
      <c r="AA2566" s="49"/>
      <c r="AB2566" s="49"/>
      <c r="AC2566" s="49"/>
      <c r="AD2566" s="49"/>
      <c r="AE2566" s="49"/>
      <c r="AF2566" s="49"/>
      <c r="AG2566" s="49"/>
      <c r="AH2566" s="49"/>
      <c r="AI2566" s="49"/>
      <c r="AJ2566" s="48"/>
      <c r="AK2566" s="49"/>
    </row>
    <row r="2567" spans="9:37">
      <c r="I2567" s="48"/>
      <c r="L2567" s="48"/>
      <c r="O2567" s="48"/>
      <c r="Y2567" s="49"/>
      <c r="Z2567" s="49"/>
      <c r="AA2567" s="49"/>
      <c r="AB2567" s="49"/>
      <c r="AC2567" s="49"/>
      <c r="AD2567" s="49"/>
      <c r="AE2567" s="49"/>
      <c r="AF2567" s="49"/>
      <c r="AG2567" s="49"/>
      <c r="AH2567" s="49"/>
      <c r="AI2567" s="49"/>
      <c r="AJ2567" s="48"/>
      <c r="AK2567" s="49"/>
    </row>
    <row r="2568" spans="9:37">
      <c r="I2568" s="48"/>
      <c r="L2568" s="48"/>
      <c r="O2568" s="48"/>
      <c r="Y2568" s="49"/>
      <c r="Z2568" s="49"/>
      <c r="AA2568" s="49"/>
      <c r="AB2568" s="49"/>
      <c r="AC2568" s="49"/>
      <c r="AD2568" s="49"/>
      <c r="AE2568" s="49"/>
      <c r="AF2568" s="49"/>
      <c r="AG2568" s="49"/>
      <c r="AH2568" s="49"/>
      <c r="AI2568" s="49"/>
      <c r="AJ2568" s="48"/>
      <c r="AK2568" s="49"/>
    </row>
    <row r="2569" spans="9:37">
      <c r="I2569" s="48"/>
      <c r="L2569" s="48"/>
      <c r="O2569" s="48"/>
      <c r="Y2569" s="49"/>
      <c r="Z2569" s="49"/>
      <c r="AA2569" s="49"/>
      <c r="AB2569" s="49"/>
      <c r="AC2569" s="49"/>
      <c r="AD2569" s="49"/>
      <c r="AE2569" s="49"/>
      <c r="AF2569" s="49"/>
      <c r="AG2569" s="49"/>
      <c r="AH2569" s="49"/>
      <c r="AI2569" s="49"/>
      <c r="AJ2569" s="48"/>
      <c r="AK2569" s="49"/>
    </row>
    <row r="2570" spans="9:37">
      <c r="I2570" s="48"/>
      <c r="L2570" s="48"/>
      <c r="O2570" s="48"/>
      <c r="Y2570" s="49"/>
      <c r="Z2570" s="49"/>
      <c r="AA2570" s="49"/>
      <c r="AB2570" s="49"/>
      <c r="AC2570" s="49"/>
      <c r="AD2570" s="49"/>
      <c r="AE2570" s="49"/>
      <c r="AF2570" s="49"/>
      <c r="AG2570" s="49"/>
      <c r="AH2570" s="49"/>
      <c r="AI2570" s="49"/>
      <c r="AJ2570" s="48"/>
      <c r="AK2570" s="49"/>
    </row>
    <row r="2571" spans="9:37">
      <c r="I2571" s="48"/>
      <c r="L2571" s="48"/>
      <c r="O2571" s="48"/>
      <c r="Y2571" s="49"/>
      <c r="Z2571" s="49"/>
      <c r="AA2571" s="49"/>
      <c r="AB2571" s="49"/>
      <c r="AC2571" s="49"/>
      <c r="AD2571" s="49"/>
      <c r="AE2571" s="49"/>
      <c r="AF2571" s="49"/>
      <c r="AG2571" s="49"/>
      <c r="AH2571" s="49"/>
      <c r="AI2571" s="49"/>
      <c r="AJ2571" s="48"/>
      <c r="AK2571" s="49"/>
    </row>
    <row r="2572" spans="9:37">
      <c r="I2572" s="48"/>
      <c r="L2572" s="48"/>
      <c r="O2572" s="48"/>
      <c r="Y2572" s="49"/>
      <c r="Z2572" s="49"/>
      <c r="AA2572" s="49"/>
      <c r="AB2572" s="49"/>
      <c r="AC2572" s="49"/>
      <c r="AD2572" s="49"/>
      <c r="AE2572" s="49"/>
      <c r="AF2572" s="49"/>
      <c r="AG2572" s="49"/>
      <c r="AH2572" s="49"/>
      <c r="AI2572" s="49"/>
      <c r="AJ2572" s="48"/>
      <c r="AK2572" s="49"/>
    </row>
    <row r="2573" spans="9:37">
      <c r="I2573" s="48"/>
      <c r="L2573" s="48"/>
      <c r="O2573" s="48"/>
      <c r="Y2573" s="49"/>
      <c r="Z2573" s="49"/>
      <c r="AA2573" s="49"/>
      <c r="AB2573" s="49"/>
      <c r="AC2573" s="49"/>
      <c r="AD2573" s="49"/>
      <c r="AE2573" s="49"/>
      <c r="AF2573" s="49"/>
      <c r="AG2573" s="49"/>
      <c r="AH2573" s="49"/>
      <c r="AI2573" s="49"/>
      <c r="AJ2573" s="48"/>
      <c r="AK2573" s="49"/>
    </row>
    <row r="2574" spans="9:37">
      <c r="I2574" s="48"/>
      <c r="L2574" s="48"/>
      <c r="O2574" s="48"/>
      <c r="Y2574" s="49"/>
      <c r="Z2574" s="49"/>
      <c r="AA2574" s="49"/>
      <c r="AB2574" s="49"/>
      <c r="AC2574" s="49"/>
      <c r="AD2574" s="49"/>
      <c r="AE2574" s="49"/>
      <c r="AF2574" s="49"/>
      <c r="AG2574" s="49"/>
      <c r="AH2574" s="49"/>
      <c r="AI2574" s="49"/>
      <c r="AJ2574" s="48"/>
      <c r="AK2574" s="49"/>
    </row>
    <row r="2575" spans="9:37">
      <c r="I2575" s="48"/>
      <c r="L2575" s="48"/>
      <c r="O2575" s="48"/>
      <c r="Y2575" s="49"/>
      <c r="Z2575" s="49"/>
      <c r="AA2575" s="49"/>
      <c r="AB2575" s="49"/>
      <c r="AC2575" s="49"/>
      <c r="AD2575" s="49"/>
      <c r="AE2575" s="49"/>
      <c r="AF2575" s="49"/>
      <c r="AG2575" s="49"/>
      <c r="AH2575" s="49"/>
      <c r="AI2575" s="49"/>
      <c r="AJ2575" s="48"/>
      <c r="AK2575" s="49"/>
    </row>
    <row r="2576" spans="9:37">
      <c r="I2576" s="48"/>
      <c r="L2576" s="48"/>
      <c r="O2576" s="48"/>
      <c r="Y2576" s="49"/>
      <c r="Z2576" s="49"/>
      <c r="AA2576" s="49"/>
      <c r="AB2576" s="49"/>
      <c r="AC2576" s="49"/>
      <c r="AD2576" s="49"/>
      <c r="AE2576" s="49"/>
      <c r="AF2576" s="49"/>
      <c r="AG2576" s="49"/>
      <c r="AH2576" s="49"/>
      <c r="AI2576" s="49"/>
      <c r="AJ2576" s="48"/>
      <c r="AK2576" s="49"/>
    </row>
    <row r="2577" spans="9:37">
      <c r="I2577" s="48"/>
      <c r="L2577" s="48"/>
      <c r="O2577" s="48"/>
      <c r="Y2577" s="49"/>
      <c r="Z2577" s="49"/>
      <c r="AA2577" s="49"/>
      <c r="AB2577" s="49"/>
      <c r="AC2577" s="49"/>
      <c r="AD2577" s="49"/>
      <c r="AE2577" s="49"/>
      <c r="AF2577" s="49"/>
      <c r="AG2577" s="49"/>
      <c r="AH2577" s="49"/>
      <c r="AI2577" s="49"/>
      <c r="AJ2577" s="48"/>
      <c r="AK2577" s="49"/>
    </row>
    <row r="2578" spans="9:37">
      <c r="I2578" s="48"/>
      <c r="L2578" s="48"/>
      <c r="O2578" s="48"/>
      <c r="Y2578" s="49"/>
      <c r="Z2578" s="49"/>
      <c r="AA2578" s="49"/>
      <c r="AB2578" s="49"/>
      <c r="AC2578" s="49"/>
      <c r="AD2578" s="49"/>
      <c r="AE2578" s="49"/>
      <c r="AF2578" s="49"/>
      <c r="AG2578" s="49"/>
      <c r="AH2578" s="49"/>
      <c r="AI2578" s="49"/>
      <c r="AJ2578" s="48"/>
      <c r="AK2578" s="49"/>
    </row>
    <row r="2579" spans="9:37">
      <c r="I2579" s="48"/>
      <c r="L2579" s="48"/>
      <c r="O2579" s="48"/>
      <c r="Y2579" s="49"/>
      <c r="Z2579" s="49"/>
      <c r="AA2579" s="49"/>
      <c r="AB2579" s="49"/>
      <c r="AC2579" s="49"/>
      <c r="AD2579" s="49"/>
      <c r="AE2579" s="49"/>
      <c r="AF2579" s="49"/>
      <c r="AG2579" s="49"/>
      <c r="AH2579" s="49"/>
      <c r="AI2579" s="49"/>
      <c r="AJ2579" s="48"/>
      <c r="AK2579" s="49"/>
    </row>
    <row r="2580" spans="9:37">
      <c r="I2580" s="48"/>
      <c r="L2580" s="48"/>
      <c r="O2580" s="48"/>
      <c r="Y2580" s="49"/>
      <c r="Z2580" s="49"/>
      <c r="AA2580" s="49"/>
      <c r="AB2580" s="49"/>
      <c r="AC2580" s="49"/>
      <c r="AD2580" s="49"/>
      <c r="AE2580" s="49"/>
      <c r="AF2580" s="49"/>
      <c r="AG2580" s="49"/>
      <c r="AH2580" s="49"/>
      <c r="AI2580" s="49"/>
      <c r="AJ2580" s="48"/>
      <c r="AK2580" s="49"/>
    </row>
    <row r="2581" spans="9:37">
      <c r="I2581" s="48"/>
      <c r="L2581" s="48"/>
      <c r="O2581" s="48"/>
      <c r="Y2581" s="49"/>
      <c r="Z2581" s="49"/>
      <c r="AA2581" s="49"/>
      <c r="AB2581" s="49"/>
      <c r="AC2581" s="49"/>
      <c r="AD2581" s="49"/>
      <c r="AE2581" s="49"/>
      <c r="AF2581" s="49"/>
      <c r="AG2581" s="49"/>
      <c r="AH2581" s="49"/>
      <c r="AI2581" s="49"/>
      <c r="AJ2581" s="48"/>
      <c r="AK2581" s="49"/>
    </row>
    <row r="2582" spans="9:37">
      <c r="I2582" s="48"/>
      <c r="L2582" s="48"/>
      <c r="O2582" s="48"/>
      <c r="Y2582" s="49"/>
      <c r="Z2582" s="49"/>
      <c r="AA2582" s="49"/>
      <c r="AB2582" s="49"/>
      <c r="AC2582" s="49"/>
      <c r="AD2582" s="49"/>
      <c r="AE2582" s="49"/>
      <c r="AF2582" s="49"/>
      <c r="AG2582" s="49"/>
      <c r="AH2582" s="49"/>
      <c r="AI2582" s="49"/>
      <c r="AJ2582" s="48"/>
      <c r="AK2582" s="49"/>
    </row>
    <row r="2583" spans="9:37">
      <c r="I2583" s="48"/>
      <c r="L2583" s="48"/>
      <c r="O2583" s="48"/>
      <c r="Y2583" s="49"/>
      <c r="Z2583" s="49"/>
      <c r="AA2583" s="49"/>
      <c r="AB2583" s="49"/>
      <c r="AC2583" s="49"/>
      <c r="AD2583" s="49"/>
      <c r="AE2583" s="49"/>
      <c r="AF2583" s="49"/>
      <c r="AG2583" s="49"/>
      <c r="AH2583" s="49"/>
      <c r="AI2583" s="49"/>
      <c r="AJ2583" s="48"/>
      <c r="AK2583" s="49"/>
    </row>
    <row r="2584" spans="9:37">
      <c r="I2584" s="48"/>
      <c r="L2584" s="48"/>
      <c r="O2584" s="48"/>
      <c r="Y2584" s="49"/>
      <c r="Z2584" s="49"/>
      <c r="AA2584" s="49"/>
      <c r="AB2584" s="49"/>
      <c r="AC2584" s="49"/>
      <c r="AD2584" s="49"/>
      <c r="AE2584" s="49"/>
      <c r="AF2584" s="49"/>
      <c r="AG2584" s="49"/>
      <c r="AH2584" s="49"/>
      <c r="AI2584" s="49"/>
      <c r="AJ2584" s="48"/>
      <c r="AK2584" s="49"/>
    </row>
    <row r="2585" spans="9:37">
      <c r="I2585" s="48"/>
      <c r="L2585" s="48"/>
      <c r="O2585" s="48"/>
      <c r="Y2585" s="49"/>
      <c r="Z2585" s="49"/>
      <c r="AA2585" s="49"/>
      <c r="AB2585" s="49"/>
      <c r="AC2585" s="49"/>
      <c r="AD2585" s="49"/>
      <c r="AE2585" s="49"/>
      <c r="AF2585" s="49"/>
      <c r="AG2585" s="49"/>
      <c r="AH2585" s="49"/>
      <c r="AI2585" s="49"/>
      <c r="AJ2585" s="48"/>
      <c r="AK2585" s="49"/>
    </row>
    <row r="2586" spans="9:37">
      <c r="I2586" s="48"/>
      <c r="L2586" s="48"/>
      <c r="O2586" s="48"/>
      <c r="Y2586" s="49"/>
      <c r="Z2586" s="49"/>
      <c r="AA2586" s="49"/>
      <c r="AB2586" s="49"/>
      <c r="AC2586" s="49"/>
      <c r="AD2586" s="49"/>
      <c r="AE2586" s="49"/>
      <c r="AF2586" s="49"/>
      <c r="AG2586" s="49"/>
      <c r="AH2586" s="49"/>
      <c r="AI2586" s="49"/>
      <c r="AJ2586" s="48"/>
      <c r="AK2586" s="49"/>
    </row>
    <row r="2587" spans="9:37">
      <c r="I2587" s="48"/>
      <c r="L2587" s="48"/>
      <c r="O2587" s="48"/>
      <c r="Y2587" s="49"/>
      <c r="Z2587" s="49"/>
      <c r="AA2587" s="49"/>
      <c r="AB2587" s="49"/>
      <c r="AC2587" s="49"/>
      <c r="AD2587" s="49"/>
      <c r="AE2587" s="49"/>
      <c r="AF2587" s="49"/>
      <c r="AG2587" s="49"/>
      <c r="AH2587" s="49"/>
      <c r="AI2587" s="49"/>
      <c r="AJ2587" s="48"/>
      <c r="AK2587" s="49"/>
    </row>
    <row r="2588" spans="9:37">
      <c r="I2588" s="48"/>
      <c r="L2588" s="48"/>
      <c r="O2588" s="48"/>
      <c r="Y2588" s="49"/>
      <c r="Z2588" s="49"/>
      <c r="AA2588" s="49"/>
      <c r="AB2588" s="49"/>
      <c r="AC2588" s="49"/>
      <c r="AD2588" s="49"/>
      <c r="AE2588" s="49"/>
      <c r="AF2588" s="49"/>
      <c r="AG2588" s="49"/>
      <c r="AH2588" s="49"/>
      <c r="AI2588" s="49"/>
      <c r="AJ2588" s="48"/>
      <c r="AK2588" s="49"/>
    </row>
    <row r="2589" spans="9:37">
      <c r="I2589" s="48"/>
      <c r="L2589" s="48"/>
      <c r="O2589" s="48"/>
      <c r="Y2589" s="49"/>
      <c r="Z2589" s="49"/>
      <c r="AA2589" s="49"/>
      <c r="AB2589" s="49"/>
      <c r="AC2589" s="49"/>
      <c r="AD2589" s="49"/>
      <c r="AE2589" s="49"/>
      <c r="AF2589" s="49"/>
      <c r="AG2589" s="49"/>
      <c r="AH2589" s="49"/>
      <c r="AI2589" s="49"/>
      <c r="AJ2589" s="48"/>
      <c r="AK2589" s="49"/>
    </row>
    <row r="2590" spans="9:37">
      <c r="I2590" s="48"/>
      <c r="L2590" s="48"/>
      <c r="O2590" s="48"/>
      <c r="Y2590" s="49"/>
      <c r="Z2590" s="49"/>
      <c r="AA2590" s="49"/>
      <c r="AB2590" s="49"/>
      <c r="AC2590" s="49"/>
      <c r="AD2590" s="49"/>
      <c r="AE2590" s="49"/>
      <c r="AF2590" s="49"/>
      <c r="AG2590" s="49"/>
      <c r="AH2590" s="49"/>
      <c r="AI2590" s="49"/>
      <c r="AJ2590" s="48"/>
      <c r="AK2590" s="49"/>
    </row>
    <row r="2591" spans="9:37">
      <c r="I2591" s="48"/>
      <c r="L2591" s="48"/>
      <c r="O2591" s="48"/>
      <c r="Y2591" s="49"/>
      <c r="Z2591" s="49"/>
      <c r="AA2591" s="49"/>
      <c r="AB2591" s="49"/>
      <c r="AC2591" s="49"/>
      <c r="AD2591" s="49"/>
      <c r="AE2591" s="49"/>
      <c r="AF2591" s="49"/>
      <c r="AG2591" s="49"/>
      <c r="AH2591" s="49"/>
      <c r="AI2591" s="49"/>
      <c r="AJ2591" s="48"/>
      <c r="AK2591" s="49"/>
    </row>
    <row r="2592" spans="9:37">
      <c r="I2592" s="48"/>
      <c r="L2592" s="48"/>
      <c r="O2592" s="48"/>
      <c r="Y2592" s="49"/>
      <c r="Z2592" s="49"/>
      <c r="AA2592" s="49"/>
      <c r="AB2592" s="49"/>
      <c r="AC2592" s="49"/>
      <c r="AD2592" s="49"/>
      <c r="AE2592" s="49"/>
      <c r="AF2592" s="49"/>
      <c r="AG2592" s="49"/>
      <c r="AH2592" s="49"/>
      <c r="AI2592" s="49"/>
      <c r="AJ2592" s="48"/>
      <c r="AK2592" s="49"/>
    </row>
    <row r="2593" spans="9:37">
      <c r="I2593" s="48"/>
      <c r="L2593" s="48"/>
      <c r="O2593" s="48"/>
      <c r="Y2593" s="49"/>
      <c r="Z2593" s="49"/>
      <c r="AA2593" s="49"/>
      <c r="AB2593" s="49"/>
      <c r="AC2593" s="49"/>
      <c r="AD2593" s="49"/>
      <c r="AE2593" s="49"/>
      <c r="AF2593" s="49"/>
      <c r="AG2593" s="49"/>
      <c r="AH2593" s="49"/>
      <c r="AI2593" s="49"/>
      <c r="AJ2593" s="48"/>
      <c r="AK2593" s="49"/>
    </row>
    <row r="2594" spans="9:37">
      <c r="I2594" s="48"/>
      <c r="L2594" s="48"/>
      <c r="O2594" s="48"/>
      <c r="Y2594" s="49"/>
      <c r="Z2594" s="49"/>
      <c r="AA2594" s="49"/>
      <c r="AB2594" s="49"/>
      <c r="AC2594" s="49"/>
      <c r="AD2594" s="49"/>
      <c r="AE2594" s="49"/>
      <c r="AF2594" s="49"/>
      <c r="AG2594" s="49"/>
      <c r="AH2594" s="49"/>
      <c r="AI2594" s="49"/>
      <c r="AJ2594" s="48"/>
      <c r="AK2594" s="49"/>
    </row>
    <row r="2595" spans="9:37">
      <c r="I2595" s="48"/>
      <c r="L2595" s="48"/>
      <c r="O2595" s="48"/>
      <c r="Y2595" s="49"/>
      <c r="Z2595" s="49"/>
      <c r="AA2595" s="49"/>
      <c r="AB2595" s="49"/>
      <c r="AC2595" s="49"/>
      <c r="AD2595" s="49"/>
      <c r="AE2595" s="49"/>
      <c r="AF2595" s="49"/>
      <c r="AG2595" s="49"/>
      <c r="AH2595" s="49"/>
      <c r="AI2595" s="49"/>
      <c r="AJ2595" s="48"/>
      <c r="AK2595" s="49"/>
    </row>
    <row r="2596" spans="9:37">
      <c r="I2596" s="48"/>
      <c r="L2596" s="48"/>
      <c r="O2596" s="48"/>
      <c r="Y2596" s="49"/>
      <c r="Z2596" s="49"/>
      <c r="AA2596" s="49"/>
      <c r="AB2596" s="49"/>
      <c r="AC2596" s="49"/>
      <c r="AD2596" s="49"/>
      <c r="AE2596" s="49"/>
      <c r="AF2596" s="49"/>
      <c r="AG2596" s="49"/>
      <c r="AH2596" s="49"/>
      <c r="AI2596" s="49"/>
      <c r="AJ2596" s="48"/>
      <c r="AK2596" s="49"/>
    </row>
    <row r="2597" spans="9:37">
      <c r="I2597" s="48"/>
      <c r="L2597" s="48"/>
      <c r="O2597" s="48"/>
      <c r="Y2597" s="49"/>
      <c r="Z2597" s="49"/>
      <c r="AA2597" s="49"/>
      <c r="AB2597" s="49"/>
      <c r="AC2597" s="49"/>
      <c r="AD2597" s="49"/>
      <c r="AE2597" s="49"/>
      <c r="AF2597" s="49"/>
      <c r="AG2597" s="49"/>
      <c r="AH2597" s="49"/>
      <c r="AI2597" s="49"/>
      <c r="AJ2597" s="48"/>
      <c r="AK2597" s="49"/>
    </row>
    <row r="2598" spans="9:37">
      <c r="I2598" s="48"/>
      <c r="L2598" s="48"/>
      <c r="O2598" s="48"/>
      <c r="Y2598" s="49"/>
      <c r="Z2598" s="49"/>
      <c r="AA2598" s="49"/>
      <c r="AB2598" s="49"/>
      <c r="AC2598" s="49"/>
      <c r="AD2598" s="49"/>
      <c r="AE2598" s="49"/>
      <c r="AF2598" s="49"/>
      <c r="AG2598" s="49"/>
      <c r="AH2598" s="49"/>
      <c r="AI2598" s="49"/>
      <c r="AJ2598" s="48"/>
      <c r="AK2598" s="49"/>
    </row>
    <row r="2599" spans="9:37">
      <c r="I2599" s="48"/>
      <c r="L2599" s="48"/>
      <c r="O2599" s="48"/>
      <c r="Y2599" s="49"/>
      <c r="Z2599" s="49"/>
      <c r="AA2599" s="49"/>
      <c r="AB2599" s="49"/>
      <c r="AC2599" s="49"/>
      <c r="AD2599" s="49"/>
      <c r="AE2599" s="49"/>
      <c r="AF2599" s="49"/>
      <c r="AG2599" s="49"/>
      <c r="AH2599" s="49"/>
      <c r="AI2599" s="49"/>
      <c r="AJ2599" s="48"/>
      <c r="AK2599" s="49"/>
    </row>
    <row r="2600" spans="9:37">
      <c r="I2600" s="48"/>
      <c r="L2600" s="48"/>
      <c r="O2600" s="48"/>
      <c r="Y2600" s="49"/>
      <c r="Z2600" s="49"/>
      <c r="AA2600" s="49"/>
      <c r="AB2600" s="49"/>
      <c r="AC2600" s="49"/>
      <c r="AD2600" s="49"/>
      <c r="AE2600" s="49"/>
      <c r="AF2600" s="49"/>
      <c r="AG2600" s="49"/>
      <c r="AH2600" s="49"/>
      <c r="AI2600" s="49"/>
      <c r="AJ2600" s="48"/>
      <c r="AK2600" s="49"/>
    </row>
    <row r="2601" spans="9:37">
      <c r="I2601" s="48"/>
      <c r="L2601" s="48"/>
      <c r="O2601" s="48"/>
      <c r="Y2601" s="49"/>
      <c r="Z2601" s="49"/>
      <c r="AA2601" s="49"/>
      <c r="AB2601" s="49"/>
      <c r="AC2601" s="49"/>
      <c r="AD2601" s="49"/>
      <c r="AE2601" s="49"/>
      <c r="AF2601" s="49"/>
      <c r="AG2601" s="49"/>
      <c r="AH2601" s="49"/>
      <c r="AI2601" s="49"/>
      <c r="AJ2601" s="48"/>
      <c r="AK2601" s="49"/>
    </row>
    <row r="2602" spans="9:37">
      <c r="I2602" s="48"/>
      <c r="L2602" s="48"/>
      <c r="O2602" s="48"/>
      <c r="Y2602" s="49"/>
      <c r="Z2602" s="49"/>
      <c r="AA2602" s="49"/>
      <c r="AB2602" s="49"/>
      <c r="AC2602" s="49"/>
      <c r="AD2602" s="49"/>
      <c r="AE2602" s="49"/>
      <c r="AF2602" s="49"/>
      <c r="AG2602" s="49"/>
      <c r="AH2602" s="49"/>
      <c r="AI2602" s="49"/>
      <c r="AJ2602" s="48"/>
      <c r="AK2602" s="49"/>
    </row>
    <row r="2603" spans="9:37">
      <c r="I2603" s="48"/>
      <c r="L2603" s="48"/>
      <c r="O2603" s="48"/>
      <c r="Y2603" s="49"/>
      <c r="Z2603" s="49"/>
      <c r="AA2603" s="49"/>
      <c r="AB2603" s="49"/>
      <c r="AC2603" s="49"/>
      <c r="AD2603" s="49"/>
      <c r="AE2603" s="49"/>
      <c r="AF2603" s="49"/>
      <c r="AG2603" s="49"/>
      <c r="AH2603" s="49"/>
      <c r="AI2603" s="49"/>
      <c r="AJ2603" s="48"/>
      <c r="AK2603" s="49"/>
    </row>
    <row r="2604" spans="9:37">
      <c r="I2604" s="48"/>
      <c r="L2604" s="48"/>
      <c r="O2604" s="48"/>
      <c r="Y2604" s="49"/>
      <c r="Z2604" s="49"/>
      <c r="AA2604" s="49"/>
      <c r="AB2604" s="49"/>
      <c r="AC2604" s="49"/>
      <c r="AD2604" s="49"/>
      <c r="AE2604" s="49"/>
      <c r="AF2604" s="49"/>
      <c r="AG2604" s="49"/>
      <c r="AH2604" s="49"/>
      <c r="AI2604" s="49"/>
      <c r="AJ2604" s="48"/>
      <c r="AK2604" s="49"/>
    </row>
    <row r="2605" spans="9:37">
      <c r="I2605" s="48"/>
      <c r="L2605" s="48"/>
      <c r="O2605" s="48"/>
      <c r="Y2605" s="49"/>
      <c r="Z2605" s="49"/>
      <c r="AA2605" s="49"/>
      <c r="AB2605" s="49"/>
      <c r="AC2605" s="49"/>
      <c r="AD2605" s="49"/>
      <c r="AE2605" s="49"/>
      <c r="AF2605" s="49"/>
      <c r="AG2605" s="49"/>
      <c r="AH2605" s="49"/>
      <c r="AI2605" s="49"/>
      <c r="AJ2605" s="48"/>
      <c r="AK2605" s="49"/>
    </row>
    <row r="2606" spans="9:37">
      <c r="I2606" s="48"/>
      <c r="L2606" s="48"/>
      <c r="O2606" s="48"/>
      <c r="Y2606" s="49"/>
      <c r="Z2606" s="49"/>
      <c r="AA2606" s="49"/>
      <c r="AB2606" s="49"/>
      <c r="AC2606" s="49"/>
      <c r="AD2606" s="49"/>
      <c r="AE2606" s="49"/>
      <c r="AF2606" s="49"/>
      <c r="AG2606" s="49"/>
      <c r="AH2606" s="49"/>
      <c r="AI2606" s="49"/>
      <c r="AJ2606" s="48"/>
      <c r="AK2606" s="49"/>
    </row>
    <row r="2607" spans="9:37">
      <c r="I2607" s="48"/>
      <c r="L2607" s="48"/>
      <c r="O2607" s="48"/>
      <c r="Y2607" s="49"/>
      <c r="Z2607" s="49"/>
      <c r="AA2607" s="49"/>
      <c r="AB2607" s="49"/>
      <c r="AC2607" s="49"/>
      <c r="AD2607" s="49"/>
      <c r="AE2607" s="49"/>
      <c r="AF2607" s="49"/>
      <c r="AG2607" s="49"/>
      <c r="AH2607" s="49"/>
      <c r="AI2607" s="49"/>
      <c r="AJ2607" s="48"/>
      <c r="AK2607" s="49"/>
    </row>
    <row r="2608" spans="9:37">
      <c r="I2608" s="48"/>
      <c r="L2608" s="48"/>
      <c r="O2608" s="48"/>
      <c r="Y2608" s="49"/>
      <c r="Z2608" s="49"/>
      <c r="AA2608" s="49"/>
      <c r="AB2608" s="49"/>
      <c r="AC2608" s="49"/>
      <c r="AD2608" s="49"/>
      <c r="AE2608" s="49"/>
      <c r="AF2608" s="49"/>
      <c r="AG2608" s="49"/>
      <c r="AH2608" s="49"/>
      <c r="AI2608" s="49"/>
      <c r="AJ2608" s="48"/>
      <c r="AK2608" s="49"/>
    </row>
    <row r="2609" spans="9:37">
      <c r="I2609" s="48"/>
      <c r="L2609" s="48"/>
      <c r="O2609" s="48"/>
      <c r="Y2609" s="49"/>
      <c r="Z2609" s="49"/>
      <c r="AA2609" s="49"/>
      <c r="AB2609" s="49"/>
      <c r="AC2609" s="49"/>
      <c r="AD2609" s="49"/>
      <c r="AE2609" s="49"/>
      <c r="AF2609" s="49"/>
      <c r="AG2609" s="49"/>
      <c r="AH2609" s="49"/>
      <c r="AI2609" s="49"/>
      <c r="AJ2609" s="48"/>
      <c r="AK2609" s="49"/>
    </row>
    <row r="2610" spans="9:37">
      <c r="I2610" s="48"/>
      <c r="L2610" s="48"/>
      <c r="O2610" s="48"/>
      <c r="Y2610" s="49"/>
      <c r="Z2610" s="49"/>
      <c r="AA2610" s="49"/>
      <c r="AB2610" s="49"/>
      <c r="AC2610" s="49"/>
      <c r="AD2610" s="49"/>
      <c r="AE2610" s="49"/>
      <c r="AF2610" s="49"/>
      <c r="AG2610" s="49"/>
      <c r="AH2610" s="49"/>
      <c r="AI2610" s="49"/>
      <c r="AJ2610" s="48"/>
      <c r="AK2610" s="49"/>
    </row>
    <row r="2611" spans="9:37">
      <c r="I2611" s="48"/>
      <c r="L2611" s="48"/>
      <c r="O2611" s="48"/>
      <c r="Y2611" s="49"/>
      <c r="Z2611" s="49"/>
      <c r="AA2611" s="49"/>
      <c r="AB2611" s="49"/>
      <c r="AC2611" s="49"/>
      <c r="AD2611" s="49"/>
      <c r="AE2611" s="49"/>
      <c r="AF2611" s="49"/>
      <c r="AG2611" s="49"/>
      <c r="AH2611" s="49"/>
      <c r="AI2611" s="49"/>
      <c r="AJ2611" s="48"/>
      <c r="AK2611" s="49"/>
    </row>
    <row r="2612" spans="9:37">
      <c r="I2612" s="48"/>
      <c r="L2612" s="48"/>
      <c r="O2612" s="48"/>
      <c r="Y2612" s="49"/>
      <c r="Z2612" s="49"/>
      <c r="AA2612" s="49"/>
      <c r="AB2612" s="49"/>
      <c r="AC2612" s="49"/>
      <c r="AD2612" s="49"/>
      <c r="AE2612" s="49"/>
      <c r="AF2612" s="49"/>
      <c r="AG2612" s="49"/>
      <c r="AH2612" s="49"/>
      <c r="AI2612" s="49"/>
      <c r="AJ2612" s="48"/>
      <c r="AK2612" s="49"/>
    </row>
    <row r="2613" spans="9:37">
      <c r="I2613" s="48"/>
      <c r="L2613" s="48"/>
      <c r="O2613" s="48"/>
      <c r="Y2613" s="49"/>
      <c r="Z2613" s="49"/>
      <c r="AA2613" s="49"/>
      <c r="AB2613" s="49"/>
      <c r="AC2613" s="49"/>
      <c r="AD2613" s="49"/>
      <c r="AE2613" s="49"/>
      <c r="AF2613" s="49"/>
      <c r="AG2613" s="49"/>
      <c r="AH2613" s="49"/>
      <c r="AI2613" s="49"/>
      <c r="AJ2613" s="48"/>
      <c r="AK2613" s="49"/>
    </row>
    <row r="2614" spans="9:37">
      <c r="I2614" s="48"/>
      <c r="L2614" s="48"/>
      <c r="O2614" s="48"/>
      <c r="Y2614" s="49"/>
      <c r="Z2614" s="49"/>
      <c r="AA2614" s="49"/>
      <c r="AB2614" s="49"/>
      <c r="AC2614" s="49"/>
      <c r="AD2614" s="49"/>
      <c r="AE2614" s="49"/>
      <c r="AF2614" s="49"/>
      <c r="AG2614" s="49"/>
      <c r="AH2614" s="49"/>
      <c r="AI2614" s="49"/>
      <c r="AJ2614" s="48"/>
      <c r="AK2614" s="49"/>
    </row>
    <row r="2615" spans="9:37">
      <c r="I2615" s="48"/>
      <c r="L2615" s="48"/>
      <c r="O2615" s="48"/>
      <c r="Y2615" s="49"/>
      <c r="Z2615" s="49"/>
      <c r="AA2615" s="49"/>
      <c r="AB2615" s="49"/>
      <c r="AC2615" s="49"/>
      <c r="AD2615" s="49"/>
      <c r="AE2615" s="49"/>
      <c r="AF2615" s="49"/>
      <c r="AG2615" s="49"/>
      <c r="AH2615" s="49"/>
      <c r="AI2615" s="49"/>
      <c r="AJ2615" s="48"/>
      <c r="AK2615" s="49"/>
    </row>
    <row r="2616" spans="9:37">
      <c r="I2616" s="48"/>
      <c r="L2616" s="48"/>
      <c r="O2616" s="48"/>
      <c r="Y2616" s="49"/>
      <c r="Z2616" s="49"/>
      <c r="AA2616" s="49"/>
      <c r="AB2616" s="49"/>
      <c r="AC2616" s="49"/>
      <c r="AD2616" s="49"/>
      <c r="AE2616" s="49"/>
      <c r="AF2616" s="49"/>
      <c r="AG2616" s="49"/>
      <c r="AH2616" s="49"/>
      <c r="AI2616" s="49"/>
      <c r="AJ2616" s="48"/>
      <c r="AK2616" s="49"/>
    </row>
    <row r="2617" spans="9:37">
      <c r="I2617" s="48"/>
      <c r="L2617" s="48"/>
      <c r="O2617" s="48"/>
      <c r="Y2617" s="49"/>
      <c r="Z2617" s="49"/>
      <c r="AA2617" s="49"/>
      <c r="AB2617" s="49"/>
      <c r="AC2617" s="49"/>
      <c r="AD2617" s="49"/>
      <c r="AE2617" s="49"/>
      <c r="AF2617" s="49"/>
      <c r="AG2617" s="49"/>
      <c r="AH2617" s="49"/>
      <c r="AI2617" s="49"/>
      <c r="AJ2617" s="48"/>
      <c r="AK2617" s="49"/>
    </row>
    <row r="2618" spans="9:37">
      <c r="I2618" s="48"/>
      <c r="L2618" s="48"/>
      <c r="O2618" s="48"/>
      <c r="Y2618" s="49"/>
      <c r="Z2618" s="49"/>
      <c r="AA2618" s="49"/>
      <c r="AB2618" s="49"/>
      <c r="AC2618" s="49"/>
      <c r="AD2618" s="49"/>
      <c r="AE2618" s="49"/>
      <c r="AF2618" s="49"/>
      <c r="AG2618" s="49"/>
      <c r="AH2618" s="49"/>
      <c r="AI2618" s="49"/>
      <c r="AJ2618" s="48"/>
      <c r="AK2618" s="49"/>
    </row>
    <row r="2619" spans="9:37">
      <c r="I2619" s="48"/>
      <c r="L2619" s="48"/>
      <c r="O2619" s="48"/>
      <c r="Y2619" s="49"/>
      <c r="Z2619" s="49"/>
      <c r="AA2619" s="49"/>
      <c r="AB2619" s="49"/>
      <c r="AC2619" s="49"/>
      <c r="AD2619" s="49"/>
      <c r="AE2619" s="49"/>
      <c r="AF2619" s="49"/>
      <c r="AG2619" s="49"/>
      <c r="AH2619" s="49"/>
      <c r="AI2619" s="49"/>
      <c r="AJ2619" s="48"/>
      <c r="AK2619" s="49"/>
    </row>
    <row r="2620" spans="9:37">
      <c r="I2620" s="48"/>
      <c r="L2620" s="48"/>
      <c r="O2620" s="48"/>
      <c r="Y2620" s="49"/>
      <c r="Z2620" s="49"/>
      <c r="AA2620" s="49"/>
      <c r="AB2620" s="49"/>
      <c r="AC2620" s="49"/>
      <c r="AD2620" s="49"/>
      <c r="AE2620" s="49"/>
      <c r="AF2620" s="49"/>
      <c r="AG2620" s="49"/>
      <c r="AH2620" s="49"/>
      <c r="AI2620" s="49"/>
      <c r="AJ2620" s="48"/>
      <c r="AK2620" s="49"/>
    </row>
    <row r="2621" spans="9:37">
      <c r="I2621" s="48"/>
      <c r="L2621" s="48"/>
      <c r="O2621" s="48"/>
      <c r="Y2621" s="49"/>
      <c r="Z2621" s="49"/>
      <c r="AA2621" s="49"/>
      <c r="AB2621" s="49"/>
      <c r="AC2621" s="49"/>
      <c r="AD2621" s="49"/>
      <c r="AE2621" s="49"/>
      <c r="AF2621" s="49"/>
      <c r="AG2621" s="49"/>
      <c r="AH2621" s="49"/>
      <c r="AI2621" s="49"/>
      <c r="AJ2621" s="48"/>
      <c r="AK2621" s="49"/>
    </row>
    <row r="2622" spans="9:37">
      <c r="I2622" s="48"/>
      <c r="L2622" s="48"/>
      <c r="O2622" s="48"/>
      <c r="Y2622" s="49"/>
      <c r="Z2622" s="49"/>
      <c r="AA2622" s="49"/>
      <c r="AB2622" s="49"/>
      <c r="AC2622" s="49"/>
      <c r="AD2622" s="49"/>
      <c r="AE2622" s="49"/>
      <c r="AF2622" s="49"/>
      <c r="AG2622" s="49"/>
      <c r="AH2622" s="49"/>
      <c r="AI2622" s="49"/>
      <c r="AJ2622" s="48"/>
      <c r="AK2622" s="49"/>
    </row>
    <row r="2623" spans="9:37">
      <c r="I2623" s="48"/>
      <c r="L2623" s="48"/>
      <c r="O2623" s="48"/>
      <c r="Y2623" s="49"/>
      <c r="Z2623" s="49"/>
      <c r="AA2623" s="49"/>
      <c r="AB2623" s="49"/>
      <c r="AC2623" s="49"/>
      <c r="AD2623" s="49"/>
      <c r="AE2623" s="49"/>
      <c r="AF2623" s="49"/>
      <c r="AG2623" s="49"/>
      <c r="AH2623" s="49"/>
      <c r="AI2623" s="49"/>
      <c r="AJ2623" s="48"/>
      <c r="AK2623" s="49"/>
    </row>
    <row r="2624" spans="9:37">
      <c r="I2624" s="48"/>
      <c r="L2624" s="48"/>
      <c r="O2624" s="48"/>
      <c r="Y2624" s="49"/>
      <c r="Z2624" s="49"/>
      <c r="AA2624" s="49"/>
      <c r="AB2624" s="49"/>
      <c r="AC2624" s="49"/>
      <c r="AD2624" s="49"/>
      <c r="AE2624" s="49"/>
      <c r="AF2624" s="49"/>
      <c r="AG2624" s="49"/>
      <c r="AH2624" s="49"/>
      <c r="AI2624" s="49"/>
      <c r="AJ2624" s="48"/>
      <c r="AK2624" s="49"/>
    </row>
    <row r="2625" spans="9:37">
      <c r="I2625" s="48"/>
      <c r="L2625" s="48"/>
      <c r="O2625" s="48"/>
      <c r="Y2625" s="49"/>
      <c r="Z2625" s="49"/>
      <c r="AA2625" s="49"/>
      <c r="AB2625" s="49"/>
      <c r="AC2625" s="49"/>
      <c r="AD2625" s="49"/>
      <c r="AE2625" s="49"/>
      <c r="AF2625" s="49"/>
      <c r="AG2625" s="49"/>
      <c r="AH2625" s="49"/>
      <c r="AI2625" s="49"/>
      <c r="AJ2625" s="48"/>
      <c r="AK2625" s="49"/>
    </row>
    <row r="2626" spans="9:37">
      <c r="I2626" s="48"/>
      <c r="L2626" s="48"/>
      <c r="O2626" s="48"/>
      <c r="Y2626" s="49"/>
      <c r="Z2626" s="49"/>
      <c r="AA2626" s="49"/>
      <c r="AB2626" s="49"/>
      <c r="AC2626" s="49"/>
      <c r="AD2626" s="49"/>
      <c r="AE2626" s="49"/>
      <c r="AF2626" s="49"/>
      <c r="AG2626" s="49"/>
      <c r="AH2626" s="49"/>
      <c r="AI2626" s="49"/>
      <c r="AJ2626" s="48"/>
      <c r="AK2626" s="49"/>
    </row>
    <row r="2627" spans="9:37">
      <c r="I2627" s="48"/>
      <c r="L2627" s="48"/>
      <c r="O2627" s="48"/>
      <c r="Y2627" s="49"/>
      <c r="Z2627" s="49"/>
      <c r="AA2627" s="49"/>
      <c r="AB2627" s="49"/>
      <c r="AC2627" s="49"/>
      <c r="AD2627" s="49"/>
      <c r="AE2627" s="49"/>
      <c r="AF2627" s="49"/>
      <c r="AG2627" s="49"/>
      <c r="AH2627" s="49"/>
      <c r="AI2627" s="49"/>
      <c r="AJ2627" s="48"/>
      <c r="AK2627" s="49"/>
    </row>
    <row r="2628" spans="9:37">
      <c r="I2628" s="48"/>
      <c r="L2628" s="48"/>
      <c r="O2628" s="48"/>
      <c r="Y2628" s="49"/>
      <c r="Z2628" s="49"/>
      <c r="AA2628" s="49"/>
      <c r="AB2628" s="49"/>
      <c r="AC2628" s="49"/>
      <c r="AD2628" s="49"/>
      <c r="AE2628" s="49"/>
      <c r="AF2628" s="49"/>
      <c r="AG2628" s="49"/>
      <c r="AH2628" s="49"/>
      <c r="AI2628" s="49"/>
      <c r="AJ2628" s="48"/>
      <c r="AK2628" s="49"/>
    </row>
    <row r="2629" spans="9:37">
      <c r="I2629" s="48"/>
      <c r="L2629" s="48"/>
      <c r="O2629" s="48"/>
      <c r="Y2629" s="49"/>
      <c r="Z2629" s="49"/>
      <c r="AA2629" s="49"/>
      <c r="AB2629" s="49"/>
      <c r="AC2629" s="49"/>
      <c r="AD2629" s="49"/>
      <c r="AE2629" s="49"/>
      <c r="AF2629" s="49"/>
      <c r="AG2629" s="49"/>
      <c r="AH2629" s="49"/>
      <c r="AI2629" s="49"/>
      <c r="AJ2629" s="48"/>
      <c r="AK2629" s="49"/>
    </row>
    <row r="2630" spans="9:37">
      <c r="I2630" s="48"/>
      <c r="L2630" s="48"/>
      <c r="O2630" s="48"/>
      <c r="Y2630" s="49"/>
      <c r="Z2630" s="49"/>
      <c r="AA2630" s="49"/>
      <c r="AB2630" s="49"/>
      <c r="AC2630" s="49"/>
      <c r="AD2630" s="49"/>
      <c r="AE2630" s="49"/>
      <c r="AF2630" s="49"/>
      <c r="AG2630" s="49"/>
      <c r="AH2630" s="49"/>
      <c r="AI2630" s="49"/>
      <c r="AJ2630" s="48"/>
      <c r="AK2630" s="49"/>
    </row>
    <row r="2631" spans="9:37">
      <c r="I2631" s="48"/>
      <c r="L2631" s="48"/>
      <c r="O2631" s="48"/>
      <c r="Y2631" s="49"/>
      <c r="Z2631" s="49"/>
      <c r="AA2631" s="49"/>
      <c r="AB2631" s="49"/>
      <c r="AC2631" s="49"/>
      <c r="AD2631" s="49"/>
      <c r="AE2631" s="49"/>
      <c r="AF2631" s="49"/>
      <c r="AG2631" s="49"/>
      <c r="AH2631" s="49"/>
      <c r="AI2631" s="49"/>
      <c r="AJ2631" s="48"/>
      <c r="AK2631" s="49"/>
    </row>
    <row r="2632" spans="9:37">
      <c r="I2632" s="48"/>
      <c r="L2632" s="48"/>
      <c r="O2632" s="48"/>
      <c r="Y2632" s="49"/>
      <c r="Z2632" s="49"/>
      <c r="AA2632" s="49"/>
      <c r="AB2632" s="49"/>
      <c r="AC2632" s="49"/>
      <c r="AD2632" s="49"/>
      <c r="AE2632" s="49"/>
      <c r="AF2632" s="49"/>
      <c r="AG2632" s="49"/>
      <c r="AH2632" s="49"/>
      <c r="AI2632" s="49"/>
      <c r="AJ2632" s="48"/>
      <c r="AK2632" s="49"/>
    </row>
    <row r="2633" spans="9:37">
      <c r="I2633" s="48"/>
      <c r="L2633" s="48"/>
      <c r="O2633" s="48"/>
      <c r="Y2633" s="49"/>
      <c r="Z2633" s="49"/>
      <c r="AA2633" s="49"/>
      <c r="AB2633" s="49"/>
      <c r="AC2633" s="49"/>
      <c r="AD2633" s="49"/>
      <c r="AE2633" s="49"/>
      <c r="AF2633" s="49"/>
      <c r="AG2633" s="49"/>
      <c r="AH2633" s="49"/>
      <c r="AI2633" s="49"/>
      <c r="AJ2633" s="48"/>
      <c r="AK2633" s="49"/>
    </row>
    <row r="2634" spans="9:37">
      <c r="I2634" s="48"/>
      <c r="L2634" s="48"/>
      <c r="O2634" s="48"/>
      <c r="Y2634" s="49"/>
      <c r="Z2634" s="49"/>
      <c r="AA2634" s="49"/>
      <c r="AB2634" s="49"/>
      <c r="AC2634" s="49"/>
      <c r="AD2634" s="49"/>
      <c r="AE2634" s="49"/>
      <c r="AF2634" s="49"/>
      <c r="AG2634" s="49"/>
      <c r="AH2634" s="49"/>
      <c r="AI2634" s="49"/>
      <c r="AJ2634" s="48"/>
      <c r="AK2634" s="49"/>
    </row>
    <row r="2635" spans="9:37">
      <c r="I2635" s="48"/>
      <c r="L2635" s="48"/>
      <c r="O2635" s="48"/>
      <c r="Y2635" s="49"/>
      <c r="Z2635" s="49"/>
      <c r="AA2635" s="49"/>
      <c r="AB2635" s="49"/>
      <c r="AC2635" s="49"/>
      <c r="AD2635" s="49"/>
      <c r="AE2635" s="49"/>
      <c r="AF2635" s="49"/>
      <c r="AG2635" s="49"/>
      <c r="AH2635" s="49"/>
      <c r="AI2635" s="49"/>
      <c r="AJ2635" s="48"/>
      <c r="AK2635" s="49"/>
    </row>
    <row r="2636" spans="9:37">
      <c r="I2636" s="48"/>
      <c r="L2636" s="48"/>
      <c r="O2636" s="48"/>
      <c r="Y2636" s="49"/>
      <c r="Z2636" s="49"/>
      <c r="AA2636" s="49"/>
      <c r="AB2636" s="49"/>
      <c r="AC2636" s="49"/>
      <c r="AD2636" s="49"/>
      <c r="AE2636" s="49"/>
      <c r="AF2636" s="49"/>
      <c r="AG2636" s="49"/>
      <c r="AH2636" s="49"/>
      <c r="AI2636" s="49"/>
      <c r="AJ2636" s="48"/>
      <c r="AK2636" s="49"/>
    </row>
    <row r="2637" spans="9:37">
      <c r="I2637" s="48"/>
      <c r="L2637" s="48"/>
      <c r="O2637" s="48"/>
      <c r="Y2637" s="49"/>
      <c r="Z2637" s="49"/>
      <c r="AA2637" s="49"/>
      <c r="AB2637" s="49"/>
      <c r="AC2637" s="49"/>
      <c r="AD2637" s="49"/>
      <c r="AE2637" s="49"/>
      <c r="AF2637" s="49"/>
      <c r="AG2637" s="49"/>
      <c r="AH2637" s="49"/>
      <c r="AI2637" s="49"/>
      <c r="AJ2637" s="48"/>
      <c r="AK2637" s="49"/>
    </row>
    <row r="2638" spans="9:37">
      <c r="I2638" s="48"/>
      <c r="L2638" s="48"/>
      <c r="O2638" s="48"/>
      <c r="Y2638" s="49"/>
      <c r="Z2638" s="49"/>
      <c r="AA2638" s="49"/>
      <c r="AB2638" s="49"/>
      <c r="AC2638" s="49"/>
      <c r="AD2638" s="49"/>
      <c r="AE2638" s="49"/>
      <c r="AF2638" s="49"/>
      <c r="AG2638" s="49"/>
      <c r="AH2638" s="49"/>
      <c r="AI2638" s="49"/>
      <c r="AJ2638" s="48"/>
      <c r="AK2638" s="49"/>
    </row>
    <row r="2639" spans="9:37">
      <c r="I2639" s="48"/>
      <c r="L2639" s="48"/>
      <c r="O2639" s="48"/>
      <c r="Y2639" s="49"/>
      <c r="Z2639" s="49"/>
      <c r="AA2639" s="49"/>
      <c r="AB2639" s="49"/>
      <c r="AC2639" s="49"/>
      <c r="AD2639" s="49"/>
      <c r="AE2639" s="49"/>
      <c r="AF2639" s="49"/>
      <c r="AG2639" s="49"/>
      <c r="AH2639" s="49"/>
      <c r="AI2639" s="49"/>
      <c r="AJ2639" s="48"/>
      <c r="AK2639" s="49"/>
    </row>
    <row r="2640" spans="9:37">
      <c r="I2640" s="48"/>
      <c r="L2640" s="48"/>
      <c r="O2640" s="48"/>
      <c r="Y2640" s="49"/>
      <c r="Z2640" s="49"/>
      <c r="AA2640" s="49"/>
      <c r="AB2640" s="49"/>
      <c r="AC2640" s="49"/>
      <c r="AD2640" s="49"/>
      <c r="AE2640" s="49"/>
      <c r="AF2640" s="49"/>
      <c r="AG2640" s="49"/>
      <c r="AH2640" s="49"/>
      <c r="AI2640" s="49"/>
      <c r="AJ2640" s="48"/>
      <c r="AK2640" s="49"/>
    </row>
    <row r="2641" spans="9:37">
      <c r="I2641" s="48"/>
      <c r="L2641" s="48"/>
      <c r="O2641" s="48"/>
      <c r="Y2641" s="49"/>
      <c r="Z2641" s="49"/>
      <c r="AA2641" s="49"/>
      <c r="AB2641" s="49"/>
      <c r="AC2641" s="49"/>
      <c r="AD2641" s="49"/>
      <c r="AE2641" s="49"/>
      <c r="AF2641" s="49"/>
      <c r="AG2641" s="49"/>
      <c r="AH2641" s="49"/>
      <c r="AI2641" s="49"/>
      <c r="AJ2641" s="48"/>
      <c r="AK2641" s="49"/>
    </row>
    <row r="2642" spans="9:37">
      <c r="I2642" s="48"/>
      <c r="L2642" s="48"/>
      <c r="O2642" s="48"/>
      <c r="Y2642" s="49"/>
      <c r="Z2642" s="49"/>
      <c r="AA2642" s="49"/>
      <c r="AB2642" s="49"/>
      <c r="AC2642" s="49"/>
      <c r="AD2642" s="49"/>
      <c r="AE2642" s="49"/>
      <c r="AF2642" s="49"/>
      <c r="AG2642" s="49"/>
      <c r="AH2642" s="49"/>
      <c r="AI2642" s="49"/>
      <c r="AJ2642" s="48"/>
      <c r="AK2642" s="49"/>
    </row>
    <row r="2643" spans="9:37">
      <c r="I2643" s="48"/>
      <c r="L2643" s="48"/>
      <c r="O2643" s="48"/>
      <c r="Y2643" s="49"/>
      <c r="Z2643" s="49"/>
      <c r="AA2643" s="49"/>
      <c r="AB2643" s="49"/>
      <c r="AC2643" s="49"/>
      <c r="AD2643" s="49"/>
      <c r="AE2643" s="49"/>
      <c r="AF2643" s="49"/>
      <c r="AG2643" s="49"/>
      <c r="AH2643" s="49"/>
      <c r="AI2643" s="49"/>
      <c r="AJ2643" s="48"/>
      <c r="AK2643" s="49"/>
    </row>
    <row r="2644" spans="9:37">
      <c r="I2644" s="48"/>
      <c r="L2644" s="48"/>
      <c r="O2644" s="48"/>
      <c r="Y2644" s="49"/>
      <c r="Z2644" s="49"/>
      <c r="AA2644" s="49"/>
      <c r="AB2644" s="49"/>
      <c r="AC2644" s="49"/>
      <c r="AD2644" s="49"/>
      <c r="AE2644" s="49"/>
      <c r="AF2644" s="49"/>
      <c r="AG2644" s="49"/>
      <c r="AH2644" s="49"/>
      <c r="AI2644" s="49"/>
      <c r="AJ2644" s="48"/>
      <c r="AK2644" s="49"/>
    </row>
    <row r="2645" spans="9:37">
      <c r="I2645" s="48"/>
      <c r="L2645" s="48"/>
      <c r="O2645" s="48"/>
      <c r="Y2645" s="49"/>
      <c r="Z2645" s="49"/>
      <c r="AA2645" s="49"/>
      <c r="AB2645" s="49"/>
      <c r="AC2645" s="49"/>
      <c r="AD2645" s="49"/>
      <c r="AE2645" s="49"/>
      <c r="AF2645" s="49"/>
      <c r="AG2645" s="49"/>
      <c r="AH2645" s="49"/>
      <c r="AI2645" s="49"/>
      <c r="AJ2645" s="48"/>
      <c r="AK2645" s="49"/>
    </row>
    <row r="2646" spans="9:37">
      <c r="I2646" s="48"/>
      <c r="L2646" s="48"/>
      <c r="O2646" s="48"/>
      <c r="Y2646" s="49"/>
      <c r="Z2646" s="49"/>
      <c r="AA2646" s="49"/>
      <c r="AB2646" s="49"/>
      <c r="AC2646" s="49"/>
      <c r="AD2646" s="49"/>
      <c r="AE2646" s="49"/>
      <c r="AF2646" s="49"/>
      <c r="AG2646" s="49"/>
      <c r="AH2646" s="49"/>
      <c r="AI2646" s="49"/>
      <c r="AJ2646" s="48"/>
      <c r="AK2646" s="49"/>
    </row>
    <row r="2647" spans="9:37">
      <c r="I2647" s="48"/>
      <c r="L2647" s="48"/>
      <c r="O2647" s="48"/>
      <c r="Y2647" s="49"/>
      <c r="Z2647" s="49"/>
      <c r="AA2647" s="49"/>
      <c r="AB2647" s="49"/>
      <c r="AC2647" s="49"/>
      <c r="AD2647" s="49"/>
      <c r="AE2647" s="49"/>
      <c r="AF2647" s="49"/>
      <c r="AG2647" s="49"/>
      <c r="AH2647" s="49"/>
      <c r="AI2647" s="49"/>
      <c r="AJ2647" s="48"/>
      <c r="AK2647" s="49"/>
    </row>
    <row r="2648" spans="9:37">
      <c r="I2648" s="48"/>
      <c r="L2648" s="48"/>
      <c r="O2648" s="48"/>
      <c r="Y2648" s="49"/>
      <c r="Z2648" s="49"/>
      <c r="AA2648" s="49"/>
      <c r="AB2648" s="49"/>
      <c r="AC2648" s="49"/>
      <c r="AD2648" s="49"/>
      <c r="AE2648" s="49"/>
      <c r="AF2648" s="49"/>
      <c r="AG2648" s="49"/>
      <c r="AH2648" s="49"/>
      <c r="AI2648" s="49"/>
      <c r="AJ2648" s="48"/>
      <c r="AK2648" s="49"/>
    </row>
    <row r="2649" spans="9:37">
      <c r="I2649" s="48"/>
      <c r="L2649" s="48"/>
      <c r="O2649" s="48"/>
      <c r="Y2649" s="49"/>
      <c r="Z2649" s="49"/>
      <c r="AA2649" s="49"/>
      <c r="AB2649" s="49"/>
      <c r="AC2649" s="49"/>
      <c r="AD2649" s="49"/>
      <c r="AE2649" s="49"/>
      <c r="AF2649" s="49"/>
      <c r="AG2649" s="49"/>
      <c r="AH2649" s="49"/>
      <c r="AI2649" s="49"/>
      <c r="AJ2649" s="48"/>
      <c r="AK2649" s="49"/>
    </row>
    <row r="2650" spans="9:37">
      <c r="I2650" s="48"/>
      <c r="L2650" s="48"/>
      <c r="O2650" s="48"/>
      <c r="Y2650" s="49"/>
      <c r="Z2650" s="49"/>
      <c r="AA2650" s="49"/>
      <c r="AB2650" s="49"/>
      <c r="AC2650" s="49"/>
      <c r="AD2650" s="49"/>
      <c r="AE2650" s="49"/>
      <c r="AF2650" s="49"/>
      <c r="AG2650" s="49"/>
      <c r="AH2650" s="49"/>
      <c r="AI2650" s="49"/>
      <c r="AJ2650" s="48"/>
      <c r="AK2650" s="49"/>
    </row>
    <row r="2651" spans="9:37">
      <c r="I2651" s="48"/>
      <c r="L2651" s="48"/>
      <c r="O2651" s="48"/>
      <c r="Y2651" s="49"/>
      <c r="Z2651" s="49"/>
      <c r="AA2651" s="49"/>
      <c r="AB2651" s="49"/>
      <c r="AC2651" s="49"/>
      <c r="AD2651" s="49"/>
      <c r="AE2651" s="49"/>
      <c r="AF2651" s="49"/>
      <c r="AG2651" s="49"/>
      <c r="AH2651" s="49"/>
      <c r="AI2651" s="49"/>
      <c r="AJ2651" s="48"/>
      <c r="AK2651" s="49"/>
    </row>
    <row r="2652" spans="9:37">
      <c r="I2652" s="48"/>
      <c r="L2652" s="48"/>
      <c r="O2652" s="48"/>
      <c r="Y2652" s="49"/>
      <c r="Z2652" s="49"/>
      <c r="AA2652" s="49"/>
      <c r="AB2652" s="49"/>
      <c r="AC2652" s="49"/>
      <c r="AD2652" s="49"/>
      <c r="AE2652" s="49"/>
      <c r="AF2652" s="49"/>
      <c r="AG2652" s="49"/>
      <c r="AH2652" s="49"/>
      <c r="AI2652" s="49"/>
      <c r="AJ2652" s="48"/>
      <c r="AK2652" s="49"/>
    </row>
    <row r="2653" spans="9:37">
      <c r="I2653" s="48"/>
      <c r="L2653" s="48"/>
      <c r="O2653" s="48"/>
      <c r="Y2653" s="49"/>
      <c r="Z2653" s="49"/>
      <c r="AA2653" s="49"/>
      <c r="AB2653" s="49"/>
      <c r="AC2653" s="49"/>
      <c r="AD2653" s="49"/>
      <c r="AE2653" s="49"/>
      <c r="AF2653" s="49"/>
      <c r="AG2653" s="49"/>
      <c r="AH2653" s="49"/>
      <c r="AI2653" s="49"/>
      <c r="AJ2653" s="48"/>
      <c r="AK2653" s="49"/>
    </row>
    <row r="2654" spans="9:37">
      <c r="I2654" s="48"/>
      <c r="L2654" s="48"/>
      <c r="O2654" s="48"/>
      <c r="Y2654" s="49"/>
      <c r="Z2654" s="49"/>
      <c r="AA2654" s="49"/>
      <c r="AB2654" s="49"/>
      <c r="AC2654" s="49"/>
      <c r="AD2654" s="49"/>
      <c r="AE2654" s="49"/>
      <c r="AF2654" s="49"/>
      <c r="AG2654" s="49"/>
      <c r="AH2654" s="49"/>
      <c r="AI2654" s="49"/>
      <c r="AJ2654" s="48"/>
      <c r="AK2654" s="49"/>
    </row>
    <row r="2655" spans="9:37">
      <c r="I2655" s="48"/>
      <c r="L2655" s="48"/>
      <c r="O2655" s="48"/>
      <c r="Y2655" s="49"/>
      <c r="Z2655" s="49"/>
      <c r="AA2655" s="49"/>
      <c r="AB2655" s="49"/>
      <c r="AC2655" s="49"/>
      <c r="AD2655" s="49"/>
      <c r="AE2655" s="49"/>
      <c r="AF2655" s="49"/>
      <c r="AG2655" s="49"/>
      <c r="AH2655" s="49"/>
      <c r="AI2655" s="49"/>
      <c r="AJ2655" s="48"/>
      <c r="AK2655" s="49"/>
    </row>
    <row r="2656" spans="9:37">
      <c r="I2656" s="48"/>
      <c r="L2656" s="48"/>
      <c r="O2656" s="48"/>
      <c r="Y2656" s="49"/>
      <c r="Z2656" s="49"/>
      <c r="AA2656" s="49"/>
      <c r="AB2656" s="49"/>
      <c r="AC2656" s="49"/>
      <c r="AD2656" s="49"/>
      <c r="AE2656" s="49"/>
      <c r="AF2656" s="49"/>
      <c r="AG2656" s="49"/>
      <c r="AH2656" s="49"/>
      <c r="AI2656" s="49"/>
      <c r="AJ2656" s="48"/>
      <c r="AK2656" s="49"/>
    </row>
    <row r="2657" spans="9:37">
      <c r="I2657" s="48"/>
      <c r="L2657" s="48"/>
      <c r="O2657" s="48"/>
      <c r="Y2657" s="49"/>
      <c r="Z2657" s="49"/>
      <c r="AA2657" s="49"/>
      <c r="AB2657" s="49"/>
      <c r="AC2657" s="49"/>
      <c r="AD2657" s="49"/>
      <c r="AE2657" s="49"/>
      <c r="AF2657" s="49"/>
      <c r="AG2657" s="49"/>
      <c r="AH2657" s="49"/>
      <c r="AI2657" s="49"/>
      <c r="AJ2657" s="48"/>
      <c r="AK2657" s="49"/>
    </row>
    <row r="2658" spans="9:37">
      <c r="I2658" s="48"/>
      <c r="L2658" s="48"/>
      <c r="O2658" s="48"/>
      <c r="Y2658" s="49"/>
      <c r="Z2658" s="49"/>
      <c r="AA2658" s="49"/>
      <c r="AB2658" s="49"/>
      <c r="AC2658" s="49"/>
      <c r="AD2658" s="49"/>
      <c r="AE2658" s="49"/>
      <c r="AF2658" s="49"/>
      <c r="AG2658" s="49"/>
      <c r="AH2658" s="49"/>
      <c r="AI2658" s="49"/>
      <c r="AJ2658" s="48"/>
      <c r="AK2658" s="49"/>
    </row>
    <row r="2659" spans="9:37">
      <c r="I2659" s="48"/>
      <c r="L2659" s="48"/>
      <c r="O2659" s="48"/>
      <c r="Y2659" s="49"/>
      <c r="Z2659" s="49"/>
      <c r="AA2659" s="49"/>
      <c r="AB2659" s="49"/>
      <c r="AC2659" s="49"/>
      <c r="AD2659" s="49"/>
      <c r="AE2659" s="49"/>
      <c r="AF2659" s="49"/>
      <c r="AG2659" s="49"/>
      <c r="AH2659" s="49"/>
      <c r="AI2659" s="49"/>
      <c r="AJ2659" s="48"/>
      <c r="AK2659" s="49"/>
    </row>
    <row r="2660" spans="9:37">
      <c r="I2660" s="48"/>
      <c r="L2660" s="48"/>
      <c r="O2660" s="48"/>
      <c r="Y2660" s="49"/>
      <c r="Z2660" s="49"/>
      <c r="AA2660" s="49"/>
      <c r="AB2660" s="49"/>
      <c r="AC2660" s="49"/>
      <c r="AD2660" s="49"/>
      <c r="AE2660" s="49"/>
      <c r="AF2660" s="49"/>
      <c r="AG2660" s="49"/>
      <c r="AH2660" s="49"/>
      <c r="AI2660" s="49"/>
      <c r="AJ2660" s="48"/>
      <c r="AK2660" s="49"/>
    </row>
    <row r="2661" spans="9:37">
      <c r="I2661" s="48"/>
      <c r="L2661" s="48"/>
      <c r="O2661" s="48"/>
      <c r="Y2661" s="49"/>
      <c r="Z2661" s="49"/>
      <c r="AA2661" s="49"/>
      <c r="AB2661" s="49"/>
      <c r="AC2661" s="49"/>
      <c r="AD2661" s="49"/>
      <c r="AE2661" s="49"/>
      <c r="AF2661" s="49"/>
      <c r="AG2661" s="49"/>
      <c r="AH2661" s="49"/>
      <c r="AI2661" s="49"/>
      <c r="AJ2661" s="48"/>
      <c r="AK2661" s="49"/>
    </row>
    <row r="2662" spans="9:37">
      <c r="I2662" s="48"/>
      <c r="L2662" s="48"/>
      <c r="O2662" s="48"/>
      <c r="Y2662" s="49"/>
      <c r="Z2662" s="49"/>
      <c r="AA2662" s="49"/>
      <c r="AB2662" s="49"/>
      <c r="AC2662" s="49"/>
      <c r="AD2662" s="49"/>
      <c r="AE2662" s="49"/>
      <c r="AF2662" s="49"/>
      <c r="AG2662" s="49"/>
      <c r="AH2662" s="49"/>
      <c r="AI2662" s="49"/>
      <c r="AJ2662" s="48"/>
      <c r="AK2662" s="49"/>
    </row>
    <row r="2663" spans="9:37">
      <c r="I2663" s="48"/>
      <c r="L2663" s="48"/>
      <c r="O2663" s="48"/>
      <c r="Y2663" s="49"/>
      <c r="Z2663" s="49"/>
      <c r="AA2663" s="49"/>
      <c r="AB2663" s="49"/>
      <c r="AC2663" s="49"/>
      <c r="AD2663" s="49"/>
      <c r="AE2663" s="49"/>
      <c r="AF2663" s="49"/>
      <c r="AG2663" s="49"/>
      <c r="AH2663" s="49"/>
      <c r="AI2663" s="49"/>
      <c r="AJ2663" s="48"/>
      <c r="AK2663" s="49"/>
    </row>
    <row r="2664" spans="9:37">
      <c r="I2664" s="48"/>
      <c r="L2664" s="48"/>
      <c r="O2664" s="48"/>
      <c r="Y2664" s="49"/>
      <c r="Z2664" s="49"/>
      <c r="AA2664" s="49"/>
      <c r="AB2664" s="49"/>
      <c r="AC2664" s="49"/>
      <c r="AD2664" s="49"/>
      <c r="AE2664" s="49"/>
      <c r="AF2664" s="49"/>
      <c r="AG2664" s="49"/>
      <c r="AH2664" s="49"/>
      <c r="AI2664" s="49"/>
      <c r="AJ2664" s="48"/>
      <c r="AK2664" s="49"/>
    </row>
    <row r="2665" spans="9:37">
      <c r="I2665" s="48"/>
      <c r="L2665" s="48"/>
      <c r="O2665" s="48"/>
      <c r="Y2665" s="49"/>
      <c r="Z2665" s="49"/>
      <c r="AA2665" s="49"/>
      <c r="AB2665" s="49"/>
      <c r="AC2665" s="49"/>
      <c r="AD2665" s="49"/>
      <c r="AE2665" s="49"/>
      <c r="AF2665" s="49"/>
      <c r="AG2665" s="49"/>
      <c r="AH2665" s="49"/>
      <c r="AI2665" s="49"/>
      <c r="AJ2665" s="48"/>
      <c r="AK2665" s="49"/>
    </row>
    <row r="2666" spans="9:37">
      <c r="I2666" s="48"/>
      <c r="L2666" s="48"/>
      <c r="O2666" s="48"/>
      <c r="Y2666" s="49"/>
      <c r="Z2666" s="49"/>
      <c r="AA2666" s="49"/>
      <c r="AB2666" s="49"/>
      <c r="AC2666" s="49"/>
      <c r="AD2666" s="49"/>
      <c r="AE2666" s="49"/>
      <c r="AF2666" s="49"/>
      <c r="AG2666" s="49"/>
      <c r="AH2666" s="49"/>
      <c r="AI2666" s="49"/>
      <c r="AJ2666" s="48"/>
      <c r="AK2666" s="49"/>
    </row>
    <row r="2667" spans="9:37">
      <c r="I2667" s="48"/>
      <c r="L2667" s="48"/>
      <c r="O2667" s="48"/>
      <c r="Y2667" s="49"/>
      <c r="Z2667" s="49"/>
      <c r="AA2667" s="49"/>
      <c r="AB2667" s="49"/>
      <c r="AC2667" s="49"/>
      <c r="AD2667" s="49"/>
      <c r="AE2667" s="49"/>
      <c r="AF2667" s="49"/>
      <c r="AG2667" s="49"/>
      <c r="AH2667" s="49"/>
      <c r="AI2667" s="49"/>
      <c r="AJ2667" s="48"/>
      <c r="AK2667" s="49"/>
    </row>
    <row r="2668" spans="9:37">
      <c r="I2668" s="48"/>
      <c r="L2668" s="48"/>
      <c r="O2668" s="48"/>
      <c r="Y2668" s="49"/>
      <c r="Z2668" s="49"/>
      <c r="AA2668" s="49"/>
      <c r="AB2668" s="49"/>
      <c r="AC2668" s="49"/>
      <c r="AD2668" s="49"/>
      <c r="AE2668" s="49"/>
      <c r="AF2668" s="49"/>
      <c r="AG2668" s="49"/>
      <c r="AH2668" s="49"/>
      <c r="AI2668" s="49"/>
      <c r="AJ2668" s="48"/>
      <c r="AK2668" s="49"/>
    </row>
    <row r="2669" spans="9:37">
      <c r="I2669" s="48"/>
      <c r="L2669" s="48"/>
      <c r="O2669" s="48"/>
      <c r="Y2669" s="49"/>
      <c r="Z2669" s="49"/>
      <c r="AA2669" s="49"/>
      <c r="AB2669" s="49"/>
      <c r="AC2669" s="49"/>
      <c r="AD2669" s="49"/>
      <c r="AE2669" s="49"/>
      <c r="AF2669" s="49"/>
      <c r="AG2669" s="49"/>
      <c r="AH2669" s="49"/>
      <c r="AI2669" s="49"/>
      <c r="AJ2669" s="48"/>
      <c r="AK2669" s="49"/>
    </row>
    <row r="2670" spans="9:37">
      <c r="I2670" s="48"/>
      <c r="L2670" s="48"/>
      <c r="O2670" s="48"/>
      <c r="Y2670" s="49"/>
      <c r="Z2670" s="49"/>
      <c r="AA2670" s="49"/>
      <c r="AB2670" s="49"/>
      <c r="AC2670" s="49"/>
      <c r="AD2670" s="49"/>
      <c r="AE2670" s="49"/>
      <c r="AF2670" s="49"/>
      <c r="AG2670" s="49"/>
      <c r="AH2670" s="49"/>
      <c r="AI2670" s="49"/>
      <c r="AJ2670" s="48"/>
      <c r="AK2670" s="49"/>
    </row>
    <row r="2671" spans="9:37">
      <c r="I2671" s="48"/>
      <c r="L2671" s="48"/>
      <c r="O2671" s="48"/>
      <c r="Y2671" s="49"/>
      <c r="Z2671" s="49"/>
      <c r="AA2671" s="49"/>
      <c r="AB2671" s="49"/>
      <c r="AC2671" s="49"/>
      <c r="AD2671" s="49"/>
      <c r="AE2671" s="49"/>
      <c r="AF2671" s="49"/>
      <c r="AG2671" s="49"/>
      <c r="AH2671" s="49"/>
      <c r="AI2671" s="49"/>
      <c r="AJ2671" s="48"/>
      <c r="AK2671" s="49"/>
    </row>
    <row r="2672" spans="9:37">
      <c r="I2672" s="48"/>
      <c r="L2672" s="48"/>
      <c r="O2672" s="48"/>
      <c r="Y2672" s="49"/>
      <c r="Z2672" s="49"/>
      <c r="AA2672" s="49"/>
      <c r="AB2672" s="49"/>
      <c r="AC2672" s="49"/>
      <c r="AD2672" s="49"/>
      <c r="AE2672" s="49"/>
      <c r="AF2672" s="49"/>
      <c r="AG2672" s="49"/>
      <c r="AH2672" s="49"/>
      <c r="AI2672" s="49"/>
      <c r="AJ2672" s="48"/>
      <c r="AK2672" s="49"/>
    </row>
    <row r="2673" spans="9:37">
      <c r="I2673" s="48"/>
      <c r="L2673" s="48"/>
      <c r="O2673" s="48"/>
      <c r="Y2673" s="49"/>
      <c r="Z2673" s="49"/>
      <c r="AA2673" s="49"/>
      <c r="AB2673" s="49"/>
      <c r="AC2673" s="49"/>
      <c r="AD2673" s="49"/>
      <c r="AE2673" s="49"/>
      <c r="AF2673" s="49"/>
      <c r="AG2673" s="49"/>
      <c r="AH2673" s="49"/>
      <c r="AI2673" s="49"/>
      <c r="AJ2673" s="48"/>
      <c r="AK2673" s="49"/>
    </row>
    <row r="2674" spans="9:37">
      <c r="I2674" s="48"/>
      <c r="L2674" s="48"/>
      <c r="O2674" s="48"/>
      <c r="Y2674" s="49"/>
      <c r="Z2674" s="49"/>
      <c r="AA2674" s="49"/>
      <c r="AB2674" s="49"/>
      <c r="AC2674" s="49"/>
      <c r="AD2674" s="49"/>
      <c r="AE2674" s="49"/>
      <c r="AF2674" s="49"/>
      <c r="AG2674" s="49"/>
      <c r="AH2674" s="49"/>
      <c r="AI2674" s="49"/>
      <c r="AJ2674" s="48"/>
      <c r="AK2674" s="49"/>
    </row>
    <row r="2675" spans="9:37">
      <c r="I2675" s="48"/>
      <c r="L2675" s="48"/>
      <c r="O2675" s="48"/>
      <c r="Y2675" s="49"/>
      <c r="Z2675" s="49"/>
      <c r="AA2675" s="49"/>
      <c r="AB2675" s="49"/>
      <c r="AC2675" s="49"/>
      <c r="AD2675" s="49"/>
      <c r="AE2675" s="49"/>
      <c r="AF2675" s="49"/>
      <c r="AG2675" s="49"/>
      <c r="AH2675" s="49"/>
      <c r="AI2675" s="49"/>
      <c r="AJ2675" s="48"/>
      <c r="AK2675" s="49"/>
    </row>
    <row r="2676" spans="9:37">
      <c r="I2676" s="48"/>
      <c r="L2676" s="48"/>
      <c r="O2676" s="48"/>
      <c r="Y2676" s="49"/>
      <c r="Z2676" s="49"/>
      <c r="AA2676" s="49"/>
      <c r="AB2676" s="49"/>
      <c r="AC2676" s="49"/>
      <c r="AD2676" s="49"/>
      <c r="AE2676" s="49"/>
      <c r="AF2676" s="49"/>
      <c r="AG2676" s="49"/>
      <c r="AH2676" s="49"/>
      <c r="AI2676" s="49"/>
      <c r="AJ2676" s="48"/>
      <c r="AK2676" s="49"/>
    </row>
    <row r="2677" spans="9:37">
      <c r="I2677" s="48"/>
      <c r="L2677" s="48"/>
      <c r="O2677" s="48"/>
      <c r="Y2677" s="49"/>
      <c r="Z2677" s="49"/>
      <c r="AA2677" s="49"/>
      <c r="AB2677" s="49"/>
      <c r="AC2677" s="49"/>
      <c r="AD2677" s="49"/>
      <c r="AE2677" s="49"/>
      <c r="AF2677" s="49"/>
      <c r="AG2677" s="49"/>
      <c r="AH2677" s="49"/>
      <c r="AI2677" s="49"/>
      <c r="AJ2677" s="48"/>
      <c r="AK2677" s="49"/>
    </row>
    <row r="2678" spans="9:37">
      <c r="I2678" s="48"/>
      <c r="L2678" s="48"/>
      <c r="O2678" s="48"/>
      <c r="Y2678" s="49"/>
      <c r="Z2678" s="49"/>
      <c r="AA2678" s="49"/>
      <c r="AB2678" s="49"/>
      <c r="AC2678" s="49"/>
      <c r="AD2678" s="49"/>
      <c r="AE2678" s="49"/>
      <c r="AF2678" s="49"/>
      <c r="AG2678" s="49"/>
      <c r="AH2678" s="49"/>
      <c r="AI2678" s="49"/>
      <c r="AJ2678" s="48"/>
      <c r="AK2678" s="49"/>
    </row>
    <row r="2679" spans="9:37">
      <c r="I2679" s="48"/>
      <c r="L2679" s="48"/>
      <c r="O2679" s="48"/>
      <c r="Y2679" s="49"/>
      <c r="Z2679" s="49"/>
      <c r="AA2679" s="49"/>
      <c r="AB2679" s="49"/>
      <c r="AC2679" s="49"/>
      <c r="AD2679" s="49"/>
      <c r="AE2679" s="49"/>
      <c r="AF2679" s="49"/>
      <c r="AG2679" s="49"/>
      <c r="AH2679" s="49"/>
      <c r="AI2679" s="49"/>
      <c r="AJ2679" s="48"/>
      <c r="AK2679" s="49"/>
    </row>
    <row r="2680" spans="9:37">
      <c r="I2680" s="48"/>
      <c r="L2680" s="48"/>
      <c r="O2680" s="48"/>
      <c r="Y2680" s="49"/>
      <c r="Z2680" s="49"/>
      <c r="AA2680" s="49"/>
      <c r="AB2680" s="49"/>
      <c r="AC2680" s="49"/>
      <c r="AD2680" s="49"/>
      <c r="AE2680" s="49"/>
      <c r="AF2680" s="49"/>
      <c r="AG2680" s="49"/>
      <c r="AH2680" s="49"/>
      <c r="AI2680" s="49"/>
      <c r="AJ2680" s="48"/>
      <c r="AK2680" s="49"/>
    </row>
    <row r="2681" spans="9:37">
      <c r="I2681" s="48"/>
      <c r="L2681" s="48"/>
      <c r="O2681" s="48"/>
      <c r="Y2681" s="49"/>
      <c r="Z2681" s="49"/>
      <c r="AA2681" s="49"/>
      <c r="AB2681" s="49"/>
      <c r="AC2681" s="49"/>
      <c r="AD2681" s="49"/>
      <c r="AE2681" s="49"/>
      <c r="AF2681" s="49"/>
      <c r="AG2681" s="49"/>
      <c r="AH2681" s="49"/>
      <c r="AI2681" s="49"/>
      <c r="AJ2681" s="48"/>
      <c r="AK2681" s="49"/>
    </row>
    <row r="2682" spans="9:37">
      <c r="I2682" s="48"/>
      <c r="L2682" s="48"/>
      <c r="O2682" s="48"/>
      <c r="Y2682" s="49"/>
      <c r="Z2682" s="49"/>
      <c r="AA2682" s="49"/>
      <c r="AB2682" s="49"/>
      <c r="AC2682" s="49"/>
      <c r="AD2682" s="49"/>
      <c r="AE2682" s="49"/>
      <c r="AF2682" s="49"/>
      <c r="AG2682" s="49"/>
      <c r="AH2682" s="49"/>
      <c r="AI2682" s="49"/>
      <c r="AJ2682" s="48"/>
      <c r="AK2682" s="49"/>
    </row>
    <row r="2683" spans="9:37">
      <c r="I2683" s="48"/>
      <c r="L2683" s="48"/>
      <c r="O2683" s="48"/>
      <c r="Y2683" s="49"/>
      <c r="Z2683" s="49"/>
      <c r="AA2683" s="49"/>
      <c r="AB2683" s="49"/>
      <c r="AC2683" s="49"/>
      <c r="AD2683" s="49"/>
      <c r="AE2683" s="49"/>
      <c r="AF2683" s="49"/>
      <c r="AG2683" s="49"/>
      <c r="AH2683" s="49"/>
      <c r="AI2683" s="49"/>
      <c r="AJ2683" s="48"/>
      <c r="AK2683" s="49"/>
    </row>
    <row r="2684" spans="9:37">
      <c r="I2684" s="48"/>
      <c r="L2684" s="48"/>
      <c r="O2684" s="48"/>
      <c r="Y2684" s="49"/>
      <c r="Z2684" s="49"/>
      <c r="AA2684" s="49"/>
      <c r="AB2684" s="49"/>
      <c r="AC2684" s="49"/>
      <c r="AD2684" s="49"/>
      <c r="AE2684" s="49"/>
      <c r="AF2684" s="49"/>
      <c r="AG2684" s="49"/>
      <c r="AH2684" s="49"/>
      <c r="AI2684" s="49"/>
      <c r="AJ2684" s="48"/>
      <c r="AK2684" s="49"/>
    </row>
    <row r="2685" spans="9:37">
      <c r="I2685" s="48"/>
      <c r="L2685" s="48"/>
      <c r="O2685" s="48"/>
      <c r="Y2685" s="49"/>
      <c r="Z2685" s="49"/>
      <c r="AA2685" s="49"/>
      <c r="AB2685" s="49"/>
      <c r="AC2685" s="49"/>
      <c r="AD2685" s="49"/>
      <c r="AE2685" s="49"/>
      <c r="AF2685" s="49"/>
      <c r="AG2685" s="49"/>
      <c r="AH2685" s="49"/>
      <c r="AI2685" s="49"/>
      <c r="AJ2685" s="48"/>
      <c r="AK2685" s="49"/>
    </row>
    <row r="2686" spans="9:37">
      <c r="I2686" s="48"/>
      <c r="L2686" s="48"/>
      <c r="O2686" s="48"/>
      <c r="Y2686" s="49"/>
      <c r="Z2686" s="49"/>
      <c r="AA2686" s="49"/>
      <c r="AB2686" s="49"/>
      <c r="AC2686" s="49"/>
      <c r="AD2686" s="49"/>
      <c r="AE2686" s="49"/>
      <c r="AF2686" s="49"/>
      <c r="AG2686" s="49"/>
      <c r="AH2686" s="49"/>
      <c r="AI2686" s="49"/>
      <c r="AJ2686" s="48"/>
      <c r="AK2686" s="49"/>
    </row>
    <row r="2687" spans="9:37">
      <c r="I2687" s="48"/>
      <c r="L2687" s="48"/>
      <c r="O2687" s="48"/>
      <c r="Y2687" s="49"/>
      <c r="Z2687" s="49"/>
      <c r="AA2687" s="49"/>
      <c r="AB2687" s="49"/>
      <c r="AC2687" s="49"/>
      <c r="AD2687" s="49"/>
      <c r="AE2687" s="49"/>
      <c r="AF2687" s="49"/>
      <c r="AG2687" s="49"/>
      <c r="AH2687" s="49"/>
      <c r="AI2687" s="49"/>
      <c r="AJ2687" s="48"/>
      <c r="AK2687" s="49"/>
    </row>
    <row r="2688" spans="9:37">
      <c r="I2688" s="48"/>
      <c r="L2688" s="48"/>
      <c r="O2688" s="48"/>
      <c r="Y2688" s="49"/>
      <c r="Z2688" s="49"/>
      <c r="AA2688" s="49"/>
      <c r="AB2688" s="49"/>
      <c r="AC2688" s="49"/>
      <c r="AD2688" s="49"/>
      <c r="AE2688" s="49"/>
      <c r="AF2688" s="49"/>
      <c r="AG2688" s="49"/>
      <c r="AH2688" s="49"/>
      <c r="AI2688" s="49"/>
      <c r="AJ2688" s="48"/>
      <c r="AK2688" s="49"/>
    </row>
    <row r="2689" spans="9:37">
      <c r="I2689" s="48"/>
      <c r="L2689" s="48"/>
      <c r="O2689" s="48"/>
      <c r="Y2689" s="49"/>
      <c r="Z2689" s="49"/>
      <c r="AA2689" s="49"/>
      <c r="AB2689" s="49"/>
      <c r="AC2689" s="49"/>
      <c r="AD2689" s="49"/>
      <c r="AE2689" s="49"/>
      <c r="AF2689" s="49"/>
      <c r="AG2689" s="49"/>
      <c r="AH2689" s="49"/>
      <c r="AI2689" s="49"/>
      <c r="AJ2689" s="48"/>
      <c r="AK2689" s="49"/>
    </row>
    <row r="2690" spans="9:37">
      <c r="I2690" s="48"/>
      <c r="L2690" s="48"/>
      <c r="O2690" s="48"/>
      <c r="Y2690" s="49"/>
      <c r="Z2690" s="49"/>
      <c r="AA2690" s="49"/>
      <c r="AB2690" s="49"/>
      <c r="AC2690" s="49"/>
      <c r="AD2690" s="49"/>
      <c r="AE2690" s="49"/>
      <c r="AF2690" s="49"/>
      <c r="AG2690" s="49"/>
      <c r="AH2690" s="49"/>
      <c r="AI2690" s="49"/>
      <c r="AJ2690" s="48"/>
      <c r="AK2690" s="49"/>
    </row>
    <row r="2691" spans="9:37">
      <c r="I2691" s="48"/>
      <c r="L2691" s="48"/>
      <c r="O2691" s="48"/>
      <c r="Y2691" s="49"/>
      <c r="Z2691" s="49"/>
      <c r="AA2691" s="49"/>
      <c r="AB2691" s="49"/>
      <c r="AC2691" s="49"/>
      <c r="AD2691" s="49"/>
      <c r="AE2691" s="49"/>
      <c r="AF2691" s="49"/>
      <c r="AG2691" s="49"/>
      <c r="AH2691" s="49"/>
      <c r="AI2691" s="49"/>
      <c r="AJ2691" s="48"/>
      <c r="AK2691" s="49"/>
    </row>
    <row r="2692" spans="9:37">
      <c r="I2692" s="48"/>
      <c r="L2692" s="48"/>
      <c r="O2692" s="48"/>
      <c r="Y2692" s="49"/>
      <c r="Z2692" s="49"/>
      <c r="AA2692" s="49"/>
      <c r="AB2692" s="49"/>
      <c r="AC2692" s="49"/>
      <c r="AD2692" s="49"/>
      <c r="AE2692" s="49"/>
      <c r="AF2692" s="49"/>
      <c r="AG2692" s="49"/>
      <c r="AH2692" s="49"/>
      <c r="AI2692" s="49"/>
      <c r="AJ2692" s="48"/>
      <c r="AK2692" s="49"/>
    </row>
    <row r="2693" spans="9:37">
      <c r="I2693" s="48"/>
      <c r="L2693" s="48"/>
      <c r="O2693" s="48"/>
      <c r="Y2693" s="49"/>
      <c r="Z2693" s="49"/>
      <c r="AA2693" s="49"/>
      <c r="AB2693" s="49"/>
      <c r="AC2693" s="49"/>
      <c r="AD2693" s="49"/>
      <c r="AE2693" s="49"/>
      <c r="AF2693" s="49"/>
      <c r="AG2693" s="49"/>
      <c r="AH2693" s="49"/>
      <c r="AI2693" s="49"/>
      <c r="AJ2693" s="48"/>
      <c r="AK2693" s="49"/>
    </row>
    <row r="2694" spans="9:37">
      <c r="I2694" s="48"/>
      <c r="L2694" s="48"/>
      <c r="O2694" s="48"/>
      <c r="Y2694" s="49"/>
      <c r="Z2694" s="49"/>
      <c r="AA2694" s="49"/>
      <c r="AB2694" s="49"/>
      <c r="AC2694" s="49"/>
      <c r="AD2694" s="49"/>
      <c r="AE2694" s="49"/>
      <c r="AF2694" s="49"/>
      <c r="AG2694" s="49"/>
      <c r="AH2694" s="49"/>
      <c r="AI2694" s="49"/>
      <c r="AJ2694" s="48"/>
      <c r="AK2694" s="49"/>
    </row>
    <row r="2695" spans="9:37">
      <c r="I2695" s="48"/>
      <c r="L2695" s="48"/>
      <c r="O2695" s="48"/>
      <c r="Y2695" s="49"/>
      <c r="Z2695" s="49"/>
      <c r="AA2695" s="49"/>
      <c r="AB2695" s="49"/>
      <c r="AC2695" s="49"/>
      <c r="AD2695" s="49"/>
      <c r="AE2695" s="49"/>
      <c r="AF2695" s="49"/>
      <c r="AG2695" s="49"/>
      <c r="AH2695" s="49"/>
      <c r="AI2695" s="49"/>
      <c r="AJ2695" s="48"/>
      <c r="AK2695" s="49"/>
    </row>
    <row r="2696" spans="9:37">
      <c r="I2696" s="48"/>
      <c r="L2696" s="48"/>
      <c r="O2696" s="48"/>
      <c r="Y2696" s="49"/>
      <c r="Z2696" s="49"/>
      <c r="AA2696" s="49"/>
      <c r="AB2696" s="49"/>
      <c r="AC2696" s="49"/>
      <c r="AD2696" s="49"/>
      <c r="AE2696" s="49"/>
      <c r="AF2696" s="49"/>
      <c r="AG2696" s="49"/>
      <c r="AH2696" s="49"/>
      <c r="AI2696" s="49"/>
      <c r="AJ2696" s="48"/>
      <c r="AK2696" s="49"/>
    </row>
    <row r="2697" spans="9:37">
      <c r="I2697" s="48"/>
      <c r="L2697" s="48"/>
      <c r="O2697" s="48"/>
      <c r="Y2697" s="49"/>
      <c r="Z2697" s="49"/>
      <c r="AA2697" s="49"/>
      <c r="AB2697" s="49"/>
      <c r="AC2697" s="49"/>
      <c r="AD2697" s="49"/>
      <c r="AE2697" s="49"/>
      <c r="AF2697" s="49"/>
      <c r="AG2697" s="49"/>
      <c r="AH2697" s="49"/>
      <c r="AI2697" s="49"/>
      <c r="AJ2697" s="48"/>
      <c r="AK2697" s="49"/>
    </row>
    <row r="2698" spans="9:37">
      <c r="I2698" s="48"/>
      <c r="L2698" s="48"/>
      <c r="O2698" s="48"/>
      <c r="Y2698" s="49"/>
      <c r="Z2698" s="49"/>
      <c r="AA2698" s="49"/>
      <c r="AB2698" s="49"/>
      <c r="AC2698" s="49"/>
      <c r="AD2698" s="49"/>
      <c r="AE2698" s="49"/>
      <c r="AF2698" s="49"/>
      <c r="AG2698" s="49"/>
      <c r="AH2698" s="49"/>
      <c r="AI2698" s="49"/>
      <c r="AJ2698" s="48"/>
      <c r="AK2698" s="49"/>
    </row>
    <row r="2699" spans="9:37">
      <c r="I2699" s="48"/>
      <c r="L2699" s="48"/>
      <c r="O2699" s="48"/>
      <c r="Y2699" s="49"/>
      <c r="Z2699" s="49"/>
      <c r="AA2699" s="49"/>
      <c r="AB2699" s="49"/>
      <c r="AC2699" s="49"/>
      <c r="AD2699" s="49"/>
      <c r="AE2699" s="49"/>
      <c r="AF2699" s="49"/>
      <c r="AG2699" s="49"/>
      <c r="AH2699" s="49"/>
      <c r="AI2699" s="49"/>
      <c r="AJ2699" s="48"/>
      <c r="AK2699" s="49"/>
    </row>
    <row r="2700" spans="9:37">
      <c r="I2700" s="48"/>
      <c r="L2700" s="48"/>
      <c r="O2700" s="48"/>
      <c r="Y2700" s="49"/>
      <c r="Z2700" s="49"/>
      <c r="AA2700" s="49"/>
      <c r="AB2700" s="49"/>
      <c r="AC2700" s="49"/>
      <c r="AD2700" s="49"/>
      <c r="AE2700" s="49"/>
      <c r="AF2700" s="49"/>
      <c r="AG2700" s="49"/>
      <c r="AH2700" s="49"/>
      <c r="AI2700" s="49"/>
      <c r="AJ2700" s="48"/>
      <c r="AK2700" s="49"/>
    </row>
    <row r="2701" spans="9:37">
      <c r="I2701" s="48"/>
      <c r="L2701" s="48"/>
      <c r="O2701" s="48"/>
      <c r="Y2701" s="49"/>
      <c r="Z2701" s="49"/>
      <c r="AA2701" s="49"/>
      <c r="AB2701" s="49"/>
      <c r="AC2701" s="49"/>
      <c r="AD2701" s="49"/>
      <c r="AE2701" s="49"/>
      <c r="AF2701" s="49"/>
      <c r="AG2701" s="49"/>
      <c r="AH2701" s="49"/>
      <c r="AI2701" s="49"/>
      <c r="AJ2701" s="48"/>
      <c r="AK2701" s="49"/>
    </row>
    <row r="2702" spans="9:37">
      <c r="I2702" s="48"/>
      <c r="L2702" s="48"/>
      <c r="O2702" s="48"/>
      <c r="Y2702" s="49"/>
      <c r="Z2702" s="49"/>
      <c r="AA2702" s="49"/>
      <c r="AB2702" s="49"/>
      <c r="AC2702" s="49"/>
      <c r="AD2702" s="49"/>
      <c r="AE2702" s="49"/>
      <c r="AF2702" s="49"/>
      <c r="AG2702" s="49"/>
      <c r="AH2702" s="49"/>
      <c r="AI2702" s="49"/>
      <c r="AJ2702" s="48"/>
      <c r="AK2702" s="49"/>
    </row>
    <row r="2703" spans="9:37">
      <c r="I2703" s="48"/>
      <c r="L2703" s="48"/>
      <c r="O2703" s="48"/>
      <c r="Y2703" s="49"/>
      <c r="Z2703" s="49"/>
      <c r="AA2703" s="49"/>
      <c r="AB2703" s="49"/>
      <c r="AC2703" s="49"/>
      <c r="AD2703" s="49"/>
      <c r="AE2703" s="49"/>
      <c r="AF2703" s="49"/>
      <c r="AG2703" s="49"/>
      <c r="AH2703" s="49"/>
      <c r="AI2703" s="49"/>
      <c r="AJ2703" s="48"/>
      <c r="AK2703" s="49"/>
    </row>
    <row r="2704" spans="9:37">
      <c r="I2704" s="48"/>
      <c r="L2704" s="48"/>
      <c r="O2704" s="48"/>
      <c r="Y2704" s="49"/>
      <c r="Z2704" s="49"/>
      <c r="AA2704" s="49"/>
      <c r="AB2704" s="49"/>
      <c r="AC2704" s="49"/>
      <c r="AD2704" s="49"/>
      <c r="AE2704" s="49"/>
      <c r="AF2704" s="49"/>
      <c r="AG2704" s="49"/>
      <c r="AH2704" s="49"/>
      <c r="AI2704" s="49"/>
      <c r="AJ2704" s="48"/>
      <c r="AK2704" s="49"/>
    </row>
    <row r="2705" spans="9:37">
      <c r="I2705" s="48"/>
      <c r="L2705" s="48"/>
      <c r="O2705" s="48"/>
      <c r="Y2705" s="49"/>
      <c r="Z2705" s="49"/>
      <c r="AA2705" s="49"/>
      <c r="AB2705" s="49"/>
      <c r="AC2705" s="49"/>
      <c r="AD2705" s="49"/>
      <c r="AE2705" s="49"/>
      <c r="AF2705" s="49"/>
      <c r="AG2705" s="49"/>
      <c r="AH2705" s="49"/>
      <c r="AI2705" s="49"/>
      <c r="AJ2705" s="48"/>
      <c r="AK2705" s="49"/>
    </row>
    <row r="2706" spans="9:37">
      <c r="I2706" s="48"/>
      <c r="L2706" s="48"/>
      <c r="O2706" s="48"/>
      <c r="Y2706" s="49"/>
      <c r="Z2706" s="49"/>
      <c r="AA2706" s="49"/>
      <c r="AB2706" s="49"/>
      <c r="AC2706" s="49"/>
      <c r="AD2706" s="49"/>
      <c r="AE2706" s="49"/>
      <c r="AF2706" s="49"/>
      <c r="AG2706" s="49"/>
      <c r="AH2706" s="49"/>
      <c r="AI2706" s="49"/>
      <c r="AJ2706" s="48"/>
      <c r="AK2706" s="49"/>
    </row>
    <row r="2707" spans="9:37">
      <c r="I2707" s="48"/>
      <c r="L2707" s="48"/>
      <c r="O2707" s="48"/>
      <c r="Y2707" s="49"/>
      <c r="Z2707" s="49"/>
      <c r="AA2707" s="49"/>
      <c r="AB2707" s="49"/>
      <c r="AC2707" s="49"/>
      <c r="AD2707" s="49"/>
      <c r="AE2707" s="49"/>
      <c r="AF2707" s="49"/>
      <c r="AG2707" s="49"/>
      <c r="AH2707" s="49"/>
      <c r="AI2707" s="49"/>
      <c r="AJ2707" s="48"/>
      <c r="AK2707" s="49"/>
    </row>
    <row r="2708" spans="9:37">
      <c r="I2708" s="48"/>
      <c r="L2708" s="48"/>
      <c r="O2708" s="48"/>
      <c r="Y2708" s="49"/>
      <c r="Z2708" s="49"/>
      <c r="AA2708" s="49"/>
      <c r="AB2708" s="49"/>
      <c r="AC2708" s="49"/>
      <c r="AD2708" s="49"/>
      <c r="AE2708" s="49"/>
      <c r="AF2708" s="49"/>
      <c r="AG2708" s="49"/>
      <c r="AH2708" s="49"/>
      <c r="AI2708" s="49"/>
      <c r="AJ2708" s="48"/>
      <c r="AK2708" s="49"/>
    </row>
    <row r="2709" spans="9:37">
      <c r="I2709" s="48"/>
      <c r="L2709" s="48"/>
      <c r="O2709" s="48"/>
      <c r="Y2709" s="49"/>
      <c r="Z2709" s="49"/>
      <c r="AA2709" s="49"/>
      <c r="AB2709" s="49"/>
      <c r="AC2709" s="49"/>
      <c r="AD2709" s="49"/>
      <c r="AE2709" s="49"/>
      <c r="AF2709" s="49"/>
      <c r="AG2709" s="49"/>
      <c r="AH2709" s="49"/>
      <c r="AI2709" s="49"/>
      <c r="AJ2709" s="48"/>
      <c r="AK2709" s="49"/>
    </row>
    <row r="2710" spans="9:37">
      <c r="I2710" s="48"/>
      <c r="L2710" s="48"/>
      <c r="O2710" s="48"/>
      <c r="Y2710" s="49"/>
      <c r="Z2710" s="49"/>
      <c r="AA2710" s="49"/>
      <c r="AB2710" s="49"/>
      <c r="AC2710" s="49"/>
      <c r="AD2710" s="49"/>
      <c r="AE2710" s="49"/>
      <c r="AF2710" s="49"/>
      <c r="AG2710" s="49"/>
      <c r="AH2710" s="49"/>
      <c r="AI2710" s="49"/>
      <c r="AJ2710" s="48"/>
      <c r="AK2710" s="49"/>
    </row>
    <row r="2711" spans="9:37">
      <c r="I2711" s="48"/>
      <c r="L2711" s="48"/>
      <c r="O2711" s="48"/>
      <c r="Y2711" s="49"/>
      <c r="Z2711" s="49"/>
      <c r="AA2711" s="49"/>
      <c r="AB2711" s="49"/>
      <c r="AC2711" s="49"/>
      <c r="AD2711" s="49"/>
      <c r="AE2711" s="49"/>
      <c r="AF2711" s="49"/>
      <c r="AG2711" s="49"/>
      <c r="AH2711" s="49"/>
      <c r="AI2711" s="49"/>
      <c r="AJ2711" s="48"/>
      <c r="AK2711" s="49"/>
    </row>
    <row r="2712" spans="9:37">
      <c r="I2712" s="48"/>
      <c r="L2712" s="48"/>
      <c r="O2712" s="48"/>
      <c r="Y2712" s="49"/>
      <c r="Z2712" s="49"/>
      <c r="AA2712" s="49"/>
      <c r="AB2712" s="49"/>
      <c r="AC2712" s="49"/>
      <c r="AD2712" s="49"/>
      <c r="AE2712" s="49"/>
      <c r="AF2712" s="49"/>
      <c r="AG2712" s="49"/>
      <c r="AH2712" s="49"/>
      <c r="AI2712" s="49"/>
      <c r="AJ2712" s="48"/>
      <c r="AK2712" s="49"/>
    </row>
    <row r="2713" spans="9:37">
      <c r="I2713" s="48"/>
      <c r="L2713" s="48"/>
      <c r="O2713" s="48"/>
      <c r="Y2713" s="49"/>
      <c r="Z2713" s="49"/>
      <c r="AA2713" s="49"/>
      <c r="AB2713" s="49"/>
      <c r="AC2713" s="49"/>
      <c r="AD2713" s="49"/>
      <c r="AE2713" s="49"/>
      <c r="AF2713" s="49"/>
      <c r="AG2713" s="49"/>
      <c r="AH2713" s="49"/>
      <c r="AI2713" s="49"/>
      <c r="AJ2713" s="48"/>
      <c r="AK2713" s="49"/>
    </row>
    <row r="2714" spans="9:37">
      <c r="I2714" s="48"/>
      <c r="L2714" s="48"/>
      <c r="O2714" s="48"/>
      <c r="Y2714" s="49"/>
      <c r="Z2714" s="49"/>
      <c r="AA2714" s="49"/>
      <c r="AB2714" s="49"/>
      <c r="AC2714" s="49"/>
      <c r="AD2714" s="49"/>
      <c r="AE2714" s="49"/>
      <c r="AF2714" s="49"/>
      <c r="AG2714" s="49"/>
      <c r="AH2714" s="49"/>
      <c r="AI2714" s="49"/>
      <c r="AJ2714" s="48"/>
      <c r="AK2714" s="49"/>
    </row>
    <row r="2715" spans="9:37">
      <c r="I2715" s="48"/>
      <c r="L2715" s="48"/>
      <c r="O2715" s="48"/>
      <c r="Y2715" s="49"/>
      <c r="Z2715" s="49"/>
      <c r="AA2715" s="49"/>
      <c r="AB2715" s="49"/>
      <c r="AC2715" s="49"/>
      <c r="AD2715" s="49"/>
      <c r="AE2715" s="49"/>
      <c r="AF2715" s="49"/>
      <c r="AG2715" s="49"/>
      <c r="AH2715" s="49"/>
      <c r="AI2715" s="49"/>
      <c r="AJ2715" s="48"/>
      <c r="AK2715" s="49"/>
    </row>
    <row r="2716" spans="9:37">
      <c r="I2716" s="48"/>
      <c r="L2716" s="48"/>
      <c r="O2716" s="48"/>
      <c r="Y2716" s="49"/>
      <c r="Z2716" s="49"/>
      <c r="AA2716" s="49"/>
      <c r="AB2716" s="49"/>
      <c r="AC2716" s="49"/>
      <c r="AD2716" s="49"/>
      <c r="AE2716" s="49"/>
      <c r="AF2716" s="49"/>
      <c r="AG2716" s="49"/>
      <c r="AH2716" s="49"/>
      <c r="AI2716" s="49"/>
      <c r="AJ2716" s="48"/>
      <c r="AK2716" s="49"/>
    </row>
    <row r="2717" spans="9:37">
      <c r="I2717" s="48"/>
      <c r="L2717" s="48"/>
      <c r="O2717" s="48"/>
      <c r="Y2717" s="49"/>
      <c r="Z2717" s="49"/>
      <c r="AA2717" s="49"/>
      <c r="AB2717" s="49"/>
      <c r="AC2717" s="49"/>
      <c r="AD2717" s="49"/>
      <c r="AE2717" s="49"/>
      <c r="AF2717" s="49"/>
      <c r="AG2717" s="49"/>
      <c r="AH2717" s="49"/>
      <c r="AI2717" s="49"/>
      <c r="AJ2717" s="48"/>
      <c r="AK2717" s="49"/>
    </row>
    <row r="2718" spans="9:37">
      <c r="I2718" s="48"/>
      <c r="L2718" s="48"/>
      <c r="O2718" s="48"/>
      <c r="Y2718" s="49"/>
      <c r="Z2718" s="49"/>
      <c r="AA2718" s="49"/>
      <c r="AB2718" s="49"/>
      <c r="AC2718" s="49"/>
      <c r="AD2718" s="49"/>
      <c r="AE2718" s="49"/>
      <c r="AF2718" s="49"/>
      <c r="AG2718" s="49"/>
      <c r="AH2718" s="49"/>
      <c r="AI2718" s="49"/>
      <c r="AJ2718" s="48"/>
      <c r="AK2718" s="49"/>
    </row>
    <row r="2719" spans="9:37">
      <c r="I2719" s="48"/>
      <c r="L2719" s="48"/>
      <c r="O2719" s="48"/>
      <c r="Y2719" s="49"/>
      <c r="Z2719" s="49"/>
      <c r="AA2719" s="49"/>
      <c r="AB2719" s="49"/>
      <c r="AC2719" s="49"/>
      <c r="AD2719" s="49"/>
      <c r="AE2719" s="49"/>
      <c r="AF2719" s="49"/>
      <c r="AG2719" s="49"/>
      <c r="AH2719" s="49"/>
      <c r="AI2719" s="49"/>
      <c r="AJ2719" s="48"/>
      <c r="AK2719" s="49"/>
    </row>
    <row r="2720" spans="9:37">
      <c r="I2720" s="48"/>
      <c r="L2720" s="48"/>
      <c r="O2720" s="48"/>
      <c r="Y2720" s="49"/>
      <c r="Z2720" s="49"/>
      <c r="AA2720" s="49"/>
      <c r="AB2720" s="49"/>
      <c r="AC2720" s="49"/>
      <c r="AD2720" s="49"/>
      <c r="AE2720" s="49"/>
      <c r="AF2720" s="49"/>
      <c r="AG2720" s="49"/>
      <c r="AH2720" s="49"/>
      <c r="AI2720" s="49"/>
      <c r="AJ2720" s="48"/>
      <c r="AK2720" s="49"/>
    </row>
    <row r="2721" spans="9:37">
      <c r="I2721" s="48"/>
      <c r="L2721" s="48"/>
      <c r="O2721" s="48"/>
      <c r="Y2721" s="49"/>
      <c r="Z2721" s="49"/>
      <c r="AA2721" s="49"/>
      <c r="AB2721" s="49"/>
      <c r="AC2721" s="49"/>
      <c r="AD2721" s="49"/>
      <c r="AE2721" s="49"/>
      <c r="AF2721" s="49"/>
      <c r="AG2721" s="49"/>
      <c r="AH2721" s="49"/>
      <c r="AI2721" s="49"/>
      <c r="AJ2721" s="48"/>
      <c r="AK2721" s="49"/>
    </row>
    <row r="2722" spans="9:37">
      <c r="I2722" s="48"/>
      <c r="L2722" s="48"/>
      <c r="O2722" s="48"/>
      <c r="Y2722" s="49"/>
      <c r="Z2722" s="49"/>
      <c r="AA2722" s="49"/>
      <c r="AB2722" s="49"/>
      <c r="AC2722" s="49"/>
      <c r="AD2722" s="49"/>
      <c r="AE2722" s="49"/>
      <c r="AF2722" s="49"/>
      <c r="AG2722" s="49"/>
      <c r="AH2722" s="49"/>
      <c r="AI2722" s="49"/>
      <c r="AJ2722" s="48"/>
      <c r="AK2722" s="49"/>
    </row>
    <row r="2723" spans="9:37">
      <c r="I2723" s="48"/>
      <c r="L2723" s="48"/>
      <c r="O2723" s="48"/>
      <c r="Y2723" s="49"/>
      <c r="Z2723" s="49"/>
      <c r="AA2723" s="49"/>
      <c r="AB2723" s="49"/>
      <c r="AC2723" s="49"/>
      <c r="AD2723" s="49"/>
      <c r="AE2723" s="49"/>
      <c r="AF2723" s="49"/>
      <c r="AG2723" s="49"/>
      <c r="AH2723" s="49"/>
      <c r="AI2723" s="49"/>
      <c r="AJ2723" s="48"/>
      <c r="AK2723" s="49"/>
    </row>
    <row r="2724" spans="9:37">
      <c r="I2724" s="48"/>
      <c r="L2724" s="48"/>
      <c r="O2724" s="48"/>
      <c r="Y2724" s="49"/>
      <c r="Z2724" s="49"/>
      <c r="AA2724" s="49"/>
      <c r="AB2724" s="49"/>
      <c r="AC2724" s="49"/>
      <c r="AD2724" s="49"/>
      <c r="AE2724" s="49"/>
      <c r="AF2724" s="49"/>
      <c r="AG2724" s="49"/>
      <c r="AH2724" s="49"/>
      <c r="AI2724" s="49"/>
      <c r="AJ2724" s="48"/>
      <c r="AK2724" s="49"/>
    </row>
    <row r="2725" spans="9:37">
      <c r="I2725" s="48"/>
      <c r="L2725" s="48"/>
      <c r="O2725" s="48"/>
      <c r="Y2725" s="49"/>
      <c r="Z2725" s="49"/>
      <c r="AA2725" s="49"/>
      <c r="AB2725" s="49"/>
      <c r="AC2725" s="49"/>
      <c r="AD2725" s="49"/>
      <c r="AE2725" s="49"/>
      <c r="AF2725" s="49"/>
      <c r="AG2725" s="49"/>
      <c r="AH2725" s="49"/>
      <c r="AI2725" s="49"/>
      <c r="AJ2725" s="48"/>
      <c r="AK2725" s="49"/>
    </row>
    <row r="2726" spans="9:37">
      <c r="I2726" s="48"/>
      <c r="L2726" s="48"/>
      <c r="O2726" s="48"/>
      <c r="Y2726" s="49"/>
      <c r="Z2726" s="49"/>
      <c r="AA2726" s="49"/>
      <c r="AB2726" s="49"/>
      <c r="AC2726" s="49"/>
      <c r="AD2726" s="49"/>
      <c r="AE2726" s="49"/>
      <c r="AF2726" s="49"/>
      <c r="AG2726" s="49"/>
      <c r="AH2726" s="49"/>
      <c r="AI2726" s="49"/>
      <c r="AJ2726" s="48"/>
      <c r="AK2726" s="49"/>
    </row>
    <row r="2727" spans="9:37">
      <c r="I2727" s="48"/>
      <c r="L2727" s="48"/>
      <c r="O2727" s="48"/>
      <c r="Y2727" s="49"/>
      <c r="Z2727" s="49"/>
      <c r="AA2727" s="49"/>
      <c r="AB2727" s="49"/>
      <c r="AC2727" s="49"/>
      <c r="AD2727" s="49"/>
      <c r="AE2727" s="49"/>
      <c r="AF2727" s="49"/>
      <c r="AG2727" s="49"/>
      <c r="AH2727" s="49"/>
      <c r="AI2727" s="49"/>
      <c r="AJ2727" s="48"/>
      <c r="AK2727" s="49"/>
    </row>
    <row r="2728" spans="9:37">
      <c r="I2728" s="48"/>
      <c r="L2728" s="48"/>
      <c r="O2728" s="48"/>
      <c r="Y2728" s="49"/>
      <c r="Z2728" s="49"/>
      <c r="AA2728" s="49"/>
      <c r="AB2728" s="49"/>
      <c r="AC2728" s="49"/>
      <c r="AD2728" s="49"/>
      <c r="AE2728" s="49"/>
      <c r="AF2728" s="49"/>
      <c r="AG2728" s="49"/>
      <c r="AH2728" s="49"/>
      <c r="AI2728" s="49"/>
      <c r="AJ2728" s="48"/>
      <c r="AK2728" s="49"/>
    </row>
    <row r="2729" spans="9:37">
      <c r="I2729" s="48"/>
      <c r="L2729" s="48"/>
      <c r="O2729" s="48"/>
      <c r="Y2729" s="49"/>
      <c r="Z2729" s="49"/>
      <c r="AA2729" s="49"/>
      <c r="AB2729" s="49"/>
      <c r="AC2729" s="49"/>
      <c r="AD2729" s="49"/>
      <c r="AE2729" s="49"/>
      <c r="AF2729" s="49"/>
      <c r="AG2729" s="49"/>
      <c r="AH2729" s="49"/>
      <c r="AI2729" s="49"/>
      <c r="AJ2729" s="48"/>
      <c r="AK2729" s="49"/>
    </row>
    <row r="2730" spans="9:37">
      <c r="I2730" s="48"/>
      <c r="L2730" s="48"/>
      <c r="O2730" s="48"/>
      <c r="Y2730" s="49"/>
      <c r="Z2730" s="49"/>
      <c r="AA2730" s="49"/>
      <c r="AB2730" s="49"/>
      <c r="AC2730" s="49"/>
      <c r="AD2730" s="49"/>
      <c r="AE2730" s="49"/>
      <c r="AF2730" s="49"/>
      <c r="AG2730" s="49"/>
      <c r="AH2730" s="49"/>
      <c r="AI2730" s="49"/>
      <c r="AJ2730" s="48"/>
      <c r="AK2730" s="49"/>
    </row>
    <row r="2731" spans="9:37">
      <c r="I2731" s="48"/>
      <c r="L2731" s="48"/>
      <c r="O2731" s="48"/>
      <c r="Y2731" s="49"/>
      <c r="Z2731" s="49"/>
      <c r="AA2731" s="49"/>
      <c r="AB2731" s="49"/>
      <c r="AC2731" s="49"/>
      <c r="AD2731" s="49"/>
      <c r="AE2731" s="49"/>
      <c r="AF2731" s="49"/>
      <c r="AG2731" s="49"/>
      <c r="AH2731" s="49"/>
      <c r="AI2731" s="49"/>
      <c r="AJ2731" s="48"/>
      <c r="AK2731" s="49"/>
    </row>
    <row r="2732" spans="9:37">
      <c r="I2732" s="48"/>
      <c r="L2732" s="48"/>
      <c r="O2732" s="48"/>
      <c r="Y2732" s="49"/>
      <c r="Z2732" s="49"/>
      <c r="AA2732" s="49"/>
      <c r="AB2732" s="49"/>
      <c r="AC2732" s="49"/>
      <c r="AD2732" s="49"/>
      <c r="AE2732" s="49"/>
      <c r="AF2732" s="49"/>
      <c r="AG2732" s="49"/>
      <c r="AH2732" s="49"/>
      <c r="AI2732" s="49"/>
      <c r="AJ2732" s="48"/>
      <c r="AK2732" s="49"/>
    </row>
    <row r="2733" spans="9:37">
      <c r="I2733" s="48"/>
      <c r="L2733" s="48"/>
      <c r="O2733" s="48"/>
      <c r="Y2733" s="49"/>
      <c r="Z2733" s="49"/>
      <c r="AA2733" s="49"/>
      <c r="AB2733" s="49"/>
      <c r="AC2733" s="49"/>
      <c r="AD2733" s="49"/>
      <c r="AE2733" s="49"/>
      <c r="AF2733" s="49"/>
      <c r="AG2733" s="49"/>
      <c r="AH2733" s="49"/>
      <c r="AI2733" s="49"/>
      <c r="AJ2733" s="48"/>
      <c r="AK2733" s="49"/>
    </row>
    <row r="2734" spans="9:37">
      <c r="I2734" s="48"/>
      <c r="L2734" s="48"/>
      <c r="O2734" s="48"/>
      <c r="Y2734" s="49"/>
      <c r="Z2734" s="49"/>
      <c r="AA2734" s="49"/>
      <c r="AB2734" s="49"/>
      <c r="AC2734" s="49"/>
      <c r="AD2734" s="49"/>
      <c r="AE2734" s="49"/>
      <c r="AF2734" s="49"/>
      <c r="AG2734" s="49"/>
      <c r="AH2734" s="49"/>
      <c r="AI2734" s="49"/>
      <c r="AJ2734" s="48"/>
      <c r="AK2734" s="49"/>
    </row>
    <row r="2735" spans="9:37">
      <c r="I2735" s="48"/>
      <c r="L2735" s="48"/>
      <c r="O2735" s="48"/>
      <c r="Y2735" s="49"/>
      <c r="Z2735" s="49"/>
      <c r="AA2735" s="49"/>
      <c r="AB2735" s="49"/>
      <c r="AC2735" s="49"/>
      <c r="AD2735" s="49"/>
      <c r="AE2735" s="49"/>
      <c r="AF2735" s="49"/>
      <c r="AG2735" s="49"/>
      <c r="AH2735" s="49"/>
      <c r="AI2735" s="49"/>
      <c r="AJ2735" s="48"/>
      <c r="AK2735" s="49"/>
    </row>
    <row r="2736" spans="9:37">
      <c r="I2736" s="48"/>
      <c r="L2736" s="48"/>
      <c r="O2736" s="48"/>
      <c r="Y2736" s="49"/>
      <c r="Z2736" s="49"/>
      <c r="AA2736" s="49"/>
      <c r="AB2736" s="49"/>
      <c r="AC2736" s="49"/>
      <c r="AD2736" s="49"/>
      <c r="AE2736" s="49"/>
      <c r="AF2736" s="49"/>
      <c r="AG2736" s="49"/>
      <c r="AH2736" s="49"/>
      <c r="AI2736" s="49"/>
      <c r="AJ2736" s="48"/>
      <c r="AK2736" s="49"/>
    </row>
    <row r="2737" spans="9:37">
      <c r="I2737" s="48"/>
      <c r="L2737" s="48"/>
      <c r="O2737" s="48"/>
      <c r="Y2737" s="49"/>
      <c r="Z2737" s="49"/>
      <c r="AA2737" s="49"/>
      <c r="AB2737" s="49"/>
      <c r="AC2737" s="49"/>
      <c r="AD2737" s="49"/>
      <c r="AE2737" s="49"/>
      <c r="AF2737" s="49"/>
      <c r="AG2737" s="49"/>
      <c r="AH2737" s="49"/>
      <c r="AI2737" s="49"/>
      <c r="AJ2737" s="48"/>
      <c r="AK2737" s="49"/>
    </row>
    <row r="2738" spans="9:37">
      <c r="I2738" s="48"/>
      <c r="L2738" s="48"/>
      <c r="O2738" s="48"/>
      <c r="Y2738" s="49"/>
      <c r="Z2738" s="49"/>
      <c r="AA2738" s="49"/>
      <c r="AB2738" s="49"/>
      <c r="AC2738" s="49"/>
      <c r="AD2738" s="49"/>
      <c r="AE2738" s="49"/>
      <c r="AF2738" s="49"/>
      <c r="AG2738" s="49"/>
      <c r="AH2738" s="49"/>
      <c r="AI2738" s="49"/>
      <c r="AJ2738" s="48"/>
      <c r="AK2738" s="49"/>
    </row>
    <row r="2739" spans="9:37">
      <c r="I2739" s="48"/>
      <c r="L2739" s="48"/>
      <c r="O2739" s="48"/>
      <c r="Y2739" s="49"/>
      <c r="Z2739" s="49"/>
      <c r="AA2739" s="49"/>
      <c r="AB2739" s="49"/>
      <c r="AC2739" s="49"/>
      <c r="AD2739" s="49"/>
      <c r="AE2739" s="49"/>
      <c r="AF2739" s="49"/>
      <c r="AG2739" s="49"/>
      <c r="AH2739" s="49"/>
      <c r="AI2739" s="49"/>
      <c r="AJ2739" s="48"/>
      <c r="AK2739" s="49"/>
    </row>
    <row r="2740" spans="9:37">
      <c r="I2740" s="48"/>
      <c r="L2740" s="48"/>
      <c r="O2740" s="48"/>
      <c r="Y2740" s="49"/>
      <c r="Z2740" s="49"/>
      <c r="AA2740" s="49"/>
      <c r="AB2740" s="49"/>
      <c r="AC2740" s="49"/>
      <c r="AD2740" s="49"/>
      <c r="AE2740" s="49"/>
      <c r="AF2740" s="49"/>
      <c r="AG2740" s="49"/>
      <c r="AH2740" s="49"/>
      <c r="AI2740" s="49"/>
      <c r="AJ2740" s="48"/>
      <c r="AK2740" s="49"/>
    </row>
    <row r="2741" spans="9:37">
      <c r="I2741" s="48"/>
      <c r="L2741" s="48"/>
      <c r="O2741" s="48"/>
      <c r="Y2741" s="49"/>
      <c r="Z2741" s="49"/>
      <c r="AA2741" s="49"/>
      <c r="AB2741" s="49"/>
      <c r="AC2741" s="49"/>
      <c r="AD2741" s="49"/>
      <c r="AE2741" s="49"/>
      <c r="AF2741" s="49"/>
      <c r="AG2741" s="49"/>
      <c r="AH2741" s="49"/>
      <c r="AI2741" s="49"/>
      <c r="AJ2741" s="48"/>
      <c r="AK2741" s="49"/>
    </row>
    <row r="2742" spans="9:37">
      <c r="I2742" s="48"/>
      <c r="L2742" s="48"/>
      <c r="O2742" s="48"/>
      <c r="Y2742" s="49"/>
      <c r="Z2742" s="49"/>
      <c r="AA2742" s="49"/>
      <c r="AB2742" s="49"/>
      <c r="AC2742" s="49"/>
      <c r="AD2742" s="49"/>
      <c r="AE2742" s="49"/>
      <c r="AF2742" s="49"/>
      <c r="AG2742" s="49"/>
      <c r="AH2742" s="49"/>
      <c r="AI2742" s="49"/>
      <c r="AJ2742" s="48"/>
      <c r="AK2742" s="49"/>
    </row>
    <row r="2743" spans="9:37">
      <c r="I2743" s="48"/>
      <c r="L2743" s="48"/>
      <c r="O2743" s="48"/>
      <c r="Y2743" s="49"/>
      <c r="Z2743" s="49"/>
      <c r="AA2743" s="49"/>
      <c r="AB2743" s="49"/>
      <c r="AC2743" s="49"/>
      <c r="AD2743" s="49"/>
      <c r="AE2743" s="49"/>
      <c r="AF2743" s="49"/>
      <c r="AG2743" s="49"/>
      <c r="AH2743" s="49"/>
      <c r="AI2743" s="49"/>
      <c r="AJ2743" s="48"/>
      <c r="AK2743" s="49"/>
    </row>
    <row r="2744" spans="9:37">
      <c r="I2744" s="48"/>
      <c r="L2744" s="48"/>
      <c r="O2744" s="48"/>
      <c r="Y2744" s="49"/>
      <c r="Z2744" s="49"/>
      <c r="AA2744" s="49"/>
      <c r="AB2744" s="49"/>
      <c r="AC2744" s="49"/>
      <c r="AD2744" s="49"/>
      <c r="AE2744" s="49"/>
      <c r="AF2744" s="49"/>
      <c r="AG2744" s="49"/>
      <c r="AH2744" s="49"/>
      <c r="AI2744" s="49"/>
      <c r="AJ2744" s="48"/>
      <c r="AK2744" s="49"/>
    </row>
    <row r="2745" spans="9:37">
      <c r="I2745" s="48"/>
      <c r="L2745" s="48"/>
      <c r="O2745" s="48"/>
      <c r="Y2745" s="49"/>
      <c r="Z2745" s="49"/>
      <c r="AA2745" s="49"/>
      <c r="AB2745" s="49"/>
      <c r="AC2745" s="49"/>
      <c r="AD2745" s="49"/>
      <c r="AE2745" s="49"/>
      <c r="AF2745" s="49"/>
      <c r="AG2745" s="49"/>
      <c r="AH2745" s="49"/>
      <c r="AI2745" s="49"/>
      <c r="AJ2745" s="48"/>
      <c r="AK2745" s="49"/>
    </row>
    <row r="2746" spans="9:37">
      <c r="I2746" s="48"/>
      <c r="L2746" s="48"/>
      <c r="O2746" s="48"/>
      <c r="Y2746" s="49"/>
      <c r="Z2746" s="49"/>
      <c r="AA2746" s="49"/>
      <c r="AB2746" s="49"/>
      <c r="AC2746" s="49"/>
      <c r="AD2746" s="49"/>
      <c r="AE2746" s="49"/>
      <c r="AF2746" s="49"/>
      <c r="AG2746" s="49"/>
      <c r="AH2746" s="49"/>
      <c r="AI2746" s="49"/>
      <c r="AJ2746" s="48"/>
      <c r="AK2746" s="49"/>
    </row>
    <row r="2747" spans="9:37">
      <c r="I2747" s="48"/>
      <c r="L2747" s="48"/>
      <c r="O2747" s="48"/>
      <c r="Y2747" s="49"/>
      <c r="Z2747" s="49"/>
      <c r="AA2747" s="49"/>
      <c r="AB2747" s="49"/>
      <c r="AC2747" s="49"/>
      <c r="AD2747" s="49"/>
      <c r="AE2747" s="49"/>
      <c r="AF2747" s="49"/>
      <c r="AG2747" s="49"/>
      <c r="AH2747" s="49"/>
      <c r="AI2747" s="49"/>
      <c r="AJ2747" s="48"/>
      <c r="AK2747" s="49"/>
    </row>
    <row r="2748" spans="9:37">
      <c r="I2748" s="48"/>
      <c r="L2748" s="48"/>
      <c r="O2748" s="48"/>
      <c r="Y2748" s="49"/>
      <c r="Z2748" s="49"/>
      <c r="AA2748" s="49"/>
      <c r="AB2748" s="49"/>
      <c r="AC2748" s="49"/>
      <c r="AD2748" s="49"/>
      <c r="AE2748" s="49"/>
      <c r="AF2748" s="49"/>
      <c r="AG2748" s="49"/>
      <c r="AH2748" s="49"/>
      <c r="AI2748" s="49"/>
      <c r="AJ2748" s="48"/>
      <c r="AK2748" s="49"/>
    </row>
    <row r="2749" spans="9:37">
      <c r="I2749" s="48"/>
      <c r="L2749" s="48"/>
      <c r="O2749" s="48"/>
      <c r="Y2749" s="49"/>
      <c r="Z2749" s="49"/>
      <c r="AA2749" s="49"/>
      <c r="AB2749" s="49"/>
      <c r="AC2749" s="49"/>
      <c r="AD2749" s="49"/>
      <c r="AE2749" s="49"/>
      <c r="AF2749" s="49"/>
      <c r="AG2749" s="49"/>
      <c r="AH2749" s="49"/>
      <c r="AI2749" s="49"/>
      <c r="AJ2749" s="48"/>
      <c r="AK2749" s="49"/>
    </row>
    <row r="2750" spans="9:37">
      <c r="I2750" s="48"/>
      <c r="L2750" s="48"/>
      <c r="O2750" s="48"/>
      <c r="Y2750" s="49"/>
      <c r="Z2750" s="49"/>
      <c r="AA2750" s="49"/>
      <c r="AB2750" s="49"/>
      <c r="AC2750" s="49"/>
      <c r="AD2750" s="49"/>
      <c r="AE2750" s="49"/>
      <c r="AF2750" s="49"/>
      <c r="AG2750" s="49"/>
      <c r="AH2750" s="49"/>
      <c r="AI2750" s="49"/>
      <c r="AJ2750" s="48"/>
      <c r="AK2750" s="49"/>
    </row>
    <row r="2751" spans="9:37">
      <c r="I2751" s="48"/>
      <c r="L2751" s="48"/>
      <c r="O2751" s="48"/>
      <c r="Y2751" s="49"/>
      <c r="Z2751" s="49"/>
      <c r="AA2751" s="49"/>
      <c r="AB2751" s="49"/>
      <c r="AC2751" s="49"/>
      <c r="AD2751" s="49"/>
      <c r="AE2751" s="49"/>
      <c r="AF2751" s="49"/>
      <c r="AG2751" s="49"/>
      <c r="AH2751" s="49"/>
      <c r="AI2751" s="49"/>
      <c r="AJ2751" s="48"/>
      <c r="AK2751" s="49"/>
    </row>
    <row r="2752" spans="9:37">
      <c r="I2752" s="48"/>
      <c r="L2752" s="48"/>
      <c r="O2752" s="48"/>
      <c r="Y2752" s="49"/>
      <c r="Z2752" s="49"/>
      <c r="AA2752" s="49"/>
      <c r="AB2752" s="49"/>
      <c r="AC2752" s="49"/>
      <c r="AD2752" s="49"/>
      <c r="AE2752" s="49"/>
      <c r="AF2752" s="49"/>
      <c r="AG2752" s="49"/>
      <c r="AH2752" s="49"/>
      <c r="AI2752" s="49"/>
      <c r="AJ2752" s="48"/>
      <c r="AK2752" s="49"/>
    </row>
    <row r="2753" spans="9:37">
      <c r="I2753" s="48"/>
      <c r="L2753" s="48"/>
      <c r="O2753" s="48"/>
      <c r="Y2753" s="49"/>
      <c r="Z2753" s="49"/>
      <c r="AA2753" s="49"/>
      <c r="AB2753" s="49"/>
      <c r="AC2753" s="49"/>
      <c r="AD2753" s="49"/>
      <c r="AE2753" s="49"/>
      <c r="AF2753" s="49"/>
      <c r="AG2753" s="49"/>
      <c r="AH2753" s="49"/>
      <c r="AI2753" s="49"/>
      <c r="AJ2753" s="48"/>
      <c r="AK2753" s="49"/>
    </row>
    <row r="2754" spans="9:37">
      <c r="I2754" s="48"/>
      <c r="L2754" s="48"/>
      <c r="O2754" s="48"/>
      <c r="Y2754" s="49"/>
      <c r="Z2754" s="49"/>
      <c r="AA2754" s="49"/>
      <c r="AB2754" s="49"/>
      <c r="AC2754" s="49"/>
      <c r="AD2754" s="49"/>
      <c r="AE2754" s="49"/>
      <c r="AF2754" s="49"/>
      <c r="AG2754" s="49"/>
      <c r="AH2754" s="49"/>
      <c r="AI2754" s="49"/>
      <c r="AJ2754" s="48"/>
      <c r="AK2754" s="49"/>
    </row>
    <row r="2755" spans="9:37">
      <c r="I2755" s="48"/>
      <c r="L2755" s="48"/>
      <c r="O2755" s="48"/>
      <c r="Y2755" s="49"/>
      <c r="Z2755" s="49"/>
      <c r="AA2755" s="49"/>
      <c r="AB2755" s="49"/>
      <c r="AC2755" s="49"/>
      <c r="AD2755" s="49"/>
      <c r="AE2755" s="49"/>
      <c r="AF2755" s="49"/>
      <c r="AG2755" s="49"/>
      <c r="AH2755" s="49"/>
      <c r="AI2755" s="49"/>
      <c r="AJ2755" s="48"/>
      <c r="AK2755" s="49"/>
    </row>
    <row r="2756" spans="9:37">
      <c r="I2756" s="48"/>
      <c r="L2756" s="48"/>
      <c r="O2756" s="48"/>
      <c r="Y2756" s="49"/>
      <c r="Z2756" s="49"/>
      <c r="AA2756" s="49"/>
      <c r="AB2756" s="49"/>
      <c r="AC2756" s="49"/>
      <c r="AD2756" s="49"/>
      <c r="AE2756" s="49"/>
      <c r="AF2756" s="49"/>
      <c r="AG2756" s="49"/>
      <c r="AH2756" s="49"/>
      <c r="AI2756" s="49"/>
      <c r="AJ2756" s="48"/>
      <c r="AK2756" s="49"/>
    </row>
    <row r="2757" spans="9:37">
      <c r="I2757" s="48"/>
      <c r="L2757" s="48"/>
      <c r="O2757" s="48"/>
      <c r="Y2757" s="49"/>
      <c r="Z2757" s="49"/>
      <c r="AA2757" s="49"/>
      <c r="AB2757" s="49"/>
      <c r="AC2757" s="49"/>
      <c r="AD2757" s="49"/>
      <c r="AE2757" s="49"/>
      <c r="AF2757" s="49"/>
      <c r="AG2757" s="49"/>
      <c r="AH2757" s="49"/>
      <c r="AI2757" s="49"/>
      <c r="AJ2757" s="48"/>
      <c r="AK2757" s="49"/>
    </row>
    <row r="2758" spans="9:37">
      <c r="I2758" s="48"/>
      <c r="L2758" s="48"/>
      <c r="O2758" s="48"/>
      <c r="Y2758" s="49"/>
      <c r="Z2758" s="49"/>
      <c r="AA2758" s="49"/>
      <c r="AB2758" s="49"/>
      <c r="AC2758" s="49"/>
      <c r="AD2758" s="49"/>
      <c r="AE2758" s="49"/>
      <c r="AF2758" s="49"/>
      <c r="AG2758" s="49"/>
      <c r="AH2758" s="49"/>
      <c r="AI2758" s="49"/>
      <c r="AJ2758" s="48"/>
      <c r="AK2758" s="49"/>
    </row>
    <row r="2759" spans="9:37">
      <c r="I2759" s="48"/>
      <c r="L2759" s="48"/>
      <c r="O2759" s="48"/>
      <c r="Y2759" s="49"/>
      <c r="Z2759" s="49"/>
      <c r="AA2759" s="49"/>
      <c r="AB2759" s="49"/>
      <c r="AC2759" s="49"/>
      <c r="AD2759" s="49"/>
      <c r="AE2759" s="49"/>
      <c r="AF2759" s="49"/>
      <c r="AG2759" s="49"/>
      <c r="AH2759" s="49"/>
      <c r="AI2759" s="49"/>
      <c r="AJ2759" s="48"/>
      <c r="AK2759" s="49"/>
    </row>
    <row r="2760" spans="9:37">
      <c r="I2760" s="48"/>
      <c r="L2760" s="48"/>
      <c r="O2760" s="48"/>
      <c r="Y2760" s="49"/>
      <c r="Z2760" s="49"/>
      <c r="AA2760" s="49"/>
      <c r="AB2760" s="49"/>
      <c r="AC2760" s="49"/>
      <c r="AD2760" s="49"/>
      <c r="AE2760" s="49"/>
      <c r="AF2760" s="49"/>
      <c r="AG2760" s="49"/>
      <c r="AH2760" s="49"/>
      <c r="AI2760" s="49"/>
      <c r="AJ2760" s="48"/>
      <c r="AK2760" s="49"/>
    </row>
    <row r="2761" spans="9:37">
      <c r="I2761" s="48"/>
      <c r="L2761" s="48"/>
      <c r="O2761" s="48"/>
      <c r="Y2761" s="49"/>
      <c r="Z2761" s="49"/>
      <c r="AA2761" s="49"/>
      <c r="AB2761" s="49"/>
      <c r="AC2761" s="49"/>
      <c r="AD2761" s="49"/>
      <c r="AE2761" s="49"/>
      <c r="AF2761" s="49"/>
      <c r="AG2761" s="49"/>
      <c r="AH2761" s="49"/>
      <c r="AI2761" s="49"/>
      <c r="AJ2761" s="48"/>
      <c r="AK2761" s="49"/>
    </row>
    <row r="2762" spans="9:37">
      <c r="I2762" s="48"/>
      <c r="L2762" s="48"/>
      <c r="O2762" s="48"/>
      <c r="Y2762" s="49"/>
      <c r="Z2762" s="49"/>
      <c r="AA2762" s="49"/>
      <c r="AB2762" s="49"/>
      <c r="AC2762" s="49"/>
      <c r="AD2762" s="49"/>
      <c r="AE2762" s="49"/>
      <c r="AF2762" s="49"/>
      <c r="AG2762" s="49"/>
      <c r="AH2762" s="49"/>
      <c r="AI2762" s="49"/>
      <c r="AJ2762" s="48"/>
      <c r="AK2762" s="49"/>
    </row>
    <row r="2763" spans="9:37">
      <c r="I2763" s="48"/>
      <c r="L2763" s="48"/>
      <c r="O2763" s="48"/>
      <c r="Y2763" s="49"/>
      <c r="Z2763" s="49"/>
      <c r="AA2763" s="49"/>
      <c r="AB2763" s="49"/>
      <c r="AC2763" s="49"/>
      <c r="AD2763" s="49"/>
      <c r="AE2763" s="49"/>
      <c r="AF2763" s="49"/>
      <c r="AG2763" s="49"/>
      <c r="AH2763" s="49"/>
      <c r="AI2763" s="49"/>
      <c r="AJ2763" s="48"/>
      <c r="AK2763" s="49"/>
    </row>
    <row r="2764" spans="9:37">
      <c r="I2764" s="48"/>
      <c r="L2764" s="48"/>
      <c r="O2764" s="48"/>
      <c r="Y2764" s="49"/>
      <c r="Z2764" s="49"/>
      <c r="AA2764" s="49"/>
      <c r="AB2764" s="49"/>
      <c r="AC2764" s="49"/>
      <c r="AD2764" s="49"/>
      <c r="AE2764" s="49"/>
      <c r="AF2764" s="49"/>
      <c r="AG2764" s="49"/>
      <c r="AH2764" s="49"/>
      <c r="AI2764" s="49"/>
      <c r="AJ2764" s="48"/>
      <c r="AK2764" s="49"/>
    </row>
    <row r="2765" spans="9:37">
      <c r="I2765" s="48"/>
      <c r="L2765" s="48"/>
      <c r="O2765" s="48"/>
      <c r="Y2765" s="49"/>
      <c r="Z2765" s="49"/>
      <c r="AA2765" s="49"/>
      <c r="AB2765" s="49"/>
      <c r="AC2765" s="49"/>
      <c r="AD2765" s="49"/>
      <c r="AE2765" s="49"/>
      <c r="AF2765" s="49"/>
      <c r="AG2765" s="49"/>
      <c r="AH2765" s="49"/>
      <c r="AI2765" s="49"/>
      <c r="AJ2765" s="48"/>
      <c r="AK2765" s="49"/>
    </row>
    <row r="2766" spans="9:37">
      <c r="I2766" s="48"/>
      <c r="L2766" s="48"/>
      <c r="O2766" s="48"/>
      <c r="Y2766" s="49"/>
      <c r="Z2766" s="49"/>
      <c r="AA2766" s="49"/>
      <c r="AB2766" s="49"/>
      <c r="AC2766" s="49"/>
      <c r="AD2766" s="49"/>
      <c r="AE2766" s="49"/>
      <c r="AF2766" s="49"/>
      <c r="AG2766" s="49"/>
      <c r="AH2766" s="49"/>
      <c r="AI2766" s="49"/>
      <c r="AJ2766" s="48"/>
      <c r="AK2766" s="49"/>
    </row>
    <row r="2767" spans="9:37">
      <c r="I2767" s="48"/>
      <c r="L2767" s="48"/>
      <c r="O2767" s="48"/>
      <c r="Y2767" s="49"/>
      <c r="Z2767" s="49"/>
      <c r="AA2767" s="49"/>
      <c r="AB2767" s="49"/>
      <c r="AC2767" s="49"/>
      <c r="AD2767" s="49"/>
      <c r="AE2767" s="49"/>
      <c r="AF2767" s="49"/>
      <c r="AG2767" s="49"/>
      <c r="AH2767" s="49"/>
      <c r="AI2767" s="49"/>
      <c r="AJ2767" s="48"/>
      <c r="AK2767" s="49"/>
    </row>
    <row r="2768" spans="9:37">
      <c r="I2768" s="48"/>
      <c r="L2768" s="48"/>
      <c r="O2768" s="48"/>
      <c r="Y2768" s="49"/>
      <c r="Z2768" s="49"/>
      <c r="AA2768" s="49"/>
      <c r="AB2768" s="49"/>
      <c r="AC2768" s="49"/>
      <c r="AD2768" s="49"/>
      <c r="AE2768" s="49"/>
      <c r="AF2768" s="49"/>
      <c r="AG2768" s="49"/>
      <c r="AH2768" s="49"/>
      <c r="AI2768" s="49"/>
      <c r="AJ2768" s="48"/>
      <c r="AK2768" s="49"/>
    </row>
    <row r="2769" spans="9:37">
      <c r="I2769" s="48"/>
      <c r="L2769" s="48"/>
      <c r="O2769" s="48"/>
      <c r="Y2769" s="49"/>
      <c r="Z2769" s="49"/>
      <c r="AA2769" s="49"/>
      <c r="AB2769" s="49"/>
      <c r="AC2769" s="49"/>
      <c r="AD2769" s="49"/>
      <c r="AE2769" s="49"/>
      <c r="AF2769" s="49"/>
      <c r="AG2769" s="49"/>
      <c r="AH2769" s="49"/>
      <c r="AI2769" s="49"/>
      <c r="AJ2769" s="48"/>
      <c r="AK2769" s="49"/>
    </row>
    <row r="2770" spans="9:37">
      <c r="I2770" s="48"/>
      <c r="L2770" s="48"/>
      <c r="O2770" s="48"/>
      <c r="Y2770" s="49"/>
      <c r="Z2770" s="49"/>
      <c r="AA2770" s="49"/>
      <c r="AB2770" s="49"/>
      <c r="AC2770" s="49"/>
      <c r="AD2770" s="49"/>
      <c r="AE2770" s="49"/>
      <c r="AF2770" s="49"/>
      <c r="AG2770" s="49"/>
      <c r="AH2770" s="49"/>
      <c r="AI2770" s="49"/>
      <c r="AJ2770" s="48"/>
      <c r="AK2770" s="49"/>
    </row>
    <row r="2771" spans="9:37">
      <c r="I2771" s="48"/>
      <c r="L2771" s="48"/>
      <c r="O2771" s="48"/>
      <c r="Y2771" s="49"/>
      <c r="Z2771" s="49"/>
      <c r="AA2771" s="49"/>
      <c r="AB2771" s="49"/>
      <c r="AC2771" s="49"/>
      <c r="AD2771" s="49"/>
      <c r="AE2771" s="49"/>
      <c r="AF2771" s="49"/>
      <c r="AG2771" s="49"/>
      <c r="AH2771" s="49"/>
      <c r="AI2771" s="49"/>
      <c r="AJ2771" s="48"/>
      <c r="AK2771" s="49"/>
    </row>
    <row r="2772" spans="9:37">
      <c r="I2772" s="48"/>
      <c r="L2772" s="48"/>
      <c r="O2772" s="48"/>
      <c r="Y2772" s="49"/>
      <c r="Z2772" s="49"/>
      <c r="AA2772" s="49"/>
      <c r="AB2772" s="49"/>
      <c r="AC2772" s="49"/>
      <c r="AD2772" s="49"/>
      <c r="AE2772" s="49"/>
      <c r="AF2772" s="49"/>
      <c r="AG2772" s="49"/>
      <c r="AH2772" s="49"/>
      <c r="AI2772" s="49"/>
      <c r="AJ2772" s="48"/>
      <c r="AK2772" s="49"/>
    </row>
    <row r="2773" spans="9:37">
      <c r="I2773" s="48"/>
      <c r="L2773" s="48"/>
      <c r="O2773" s="48"/>
      <c r="Y2773" s="49"/>
      <c r="Z2773" s="49"/>
      <c r="AA2773" s="49"/>
      <c r="AB2773" s="49"/>
      <c r="AC2773" s="49"/>
      <c r="AD2773" s="49"/>
      <c r="AE2773" s="49"/>
      <c r="AF2773" s="49"/>
      <c r="AG2773" s="49"/>
      <c r="AH2773" s="49"/>
      <c r="AI2773" s="49"/>
      <c r="AJ2773" s="48"/>
      <c r="AK2773" s="49"/>
    </row>
    <row r="2774" spans="9:37">
      <c r="I2774" s="48"/>
      <c r="L2774" s="48"/>
      <c r="O2774" s="48"/>
      <c r="Y2774" s="49"/>
      <c r="Z2774" s="49"/>
      <c r="AA2774" s="49"/>
      <c r="AB2774" s="49"/>
      <c r="AC2774" s="49"/>
      <c r="AD2774" s="49"/>
      <c r="AE2774" s="49"/>
      <c r="AF2774" s="49"/>
      <c r="AG2774" s="49"/>
      <c r="AH2774" s="49"/>
      <c r="AI2774" s="49"/>
      <c r="AJ2774" s="48"/>
      <c r="AK2774" s="49"/>
    </row>
    <row r="2775" spans="9:37">
      <c r="I2775" s="48"/>
      <c r="L2775" s="48"/>
      <c r="O2775" s="48"/>
      <c r="Y2775" s="49"/>
      <c r="Z2775" s="49"/>
      <c r="AA2775" s="49"/>
      <c r="AB2775" s="49"/>
      <c r="AC2775" s="49"/>
      <c r="AD2775" s="49"/>
      <c r="AE2775" s="49"/>
      <c r="AF2775" s="49"/>
      <c r="AG2775" s="49"/>
      <c r="AH2775" s="49"/>
      <c r="AI2775" s="49"/>
      <c r="AJ2775" s="48"/>
      <c r="AK2775" s="49"/>
    </row>
    <row r="2776" spans="9:37">
      <c r="I2776" s="48"/>
      <c r="L2776" s="48"/>
      <c r="O2776" s="48"/>
      <c r="Y2776" s="49"/>
      <c r="Z2776" s="49"/>
      <c r="AA2776" s="49"/>
      <c r="AB2776" s="49"/>
      <c r="AC2776" s="49"/>
      <c r="AD2776" s="49"/>
      <c r="AE2776" s="49"/>
      <c r="AF2776" s="49"/>
      <c r="AG2776" s="49"/>
      <c r="AH2776" s="49"/>
      <c r="AI2776" s="49"/>
      <c r="AJ2776" s="48"/>
      <c r="AK2776" s="49"/>
    </row>
    <row r="2777" spans="9:37">
      <c r="I2777" s="48"/>
      <c r="L2777" s="48"/>
      <c r="O2777" s="48"/>
      <c r="Y2777" s="49"/>
      <c r="Z2777" s="49"/>
      <c r="AA2777" s="49"/>
      <c r="AB2777" s="49"/>
      <c r="AC2777" s="49"/>
      <c r="AD2777" s="49"/>
      <c r="AE2777" s="49"/>
      <c r="AF2777" s="49"/>
      <c r="AG2777" s="49"/>
      <c r="AH2777" s="49"/>
      <c r="AI2777" s="49"/>
      <c r="AJ2777" s="48"/>
      <c r="AK2777" s="49"/>
    </row>
    <row r="2778" spans="9:37">
      <c r="I2778" s="48"/>
      <c r="L2778" s="48"/>
      <c r="O2778" s="48"/>
      <c r="Y2778" s="49"/>
      <c r="Z2778" s="49"/>
      <c r="AA2778" s="49"/>
      <c r="AB2778" s="49"/>
      <c r="AC2778" s="49"/>
      <c r="AD2778" s="49"/>
      <c r="AE2778" s="49"/>
      <c r="AF2778" s="49"/>
      <c r="AG2778" s="49"/>
      <c r="AH2778" s="49"/>
      <c r="AI2778" s="49"/>
      <c r="AJ2778" s="48"/>
      <c r="AK2778" s="49"/>
    </row>
    <row r="2779" spans="9:37">
      <c r="I2779" s="48"/>
      <c r="L2779" s="48"/>
      <c r="O2779" s="48"/>
      <c r="Y2779" s="49"/>
      <c r="Z2779" s="49"/>
      <c r="AA2779" s="49"/>
      <c r="AB2779" s="49"/>
      <c r="AC2779" s="49"/>
      <c r="AD2779" s="49"/>
      <c r="AE2779" s="49"/>
      <c r="AF2779" s="49"/>
      <c r="AG2779" s="49"/>
      <c r="AH2779" s="49"/>
      <c r="AI2779" s="49"/>
      <c r="AJ2779" s="48"/>
      <c r="AK2779" s="49"/>
    </row>
    <row r="2780" spans="9:37">
      <c r="I2780" s="48"/>
      <c r="L2780" s="48"/>
      <c r="O2780" s="48"/>
      <c r="Y2780" s="49"/>
      <c r="Z2780" s="49"/>
      <c r="AA2780" s="49"/>
      <c r="AB2780" s="49"/>
      <c r="AC2780" s="49"/>
      <c r="AD2780" s="49"/>
      <c r="AE2780" s="49"/>
      <c r="AF2780" s="49"/>
      <c r="AG2780" s="49"/>
      <c r="AH2780" s="49"/>
      <c r="AI2780" s="49"/>
      <c r="AJ2780" s="48"/>
      <c r="AK2780" s="49"/>
    </row>
    <row r="2781" spans="9:37">
      <c r="I2781" s="48"/>
      <c r="L2781" s="48"/>
      <c r="O2781" s="48"/>
      <c r="Y2781" s="49"/>
      <c r="Z2781" s="49"/>
      <c r="AA2781" s="49"/>
      <c r="AB2781" s="49"/>
      <c r="AC2781" s="49"/>
      <c r="AD2781" s="49"/>
      <c r="AE2781" s="49"/>
      <c r="AF2781" s="49"/>
      <c r="AG2781" s="49"/>
      <c r="AH2781" s="49"/>
      <c r="AI2781" s="49"/>
      <c r="AJ2781" s="48"/>
      <c r="AK2781" s="49"/>
    </row>
    <row r="2782" spans="9:37">
      <c r="I2782" s="48"/>
      <c r="L2782" s="48"/>
      <c r="O2782" s="48"/>
      <c r="Y2782" s="49"/>
      <c r="Z2782" s="49"/>
      <c r="AA2782" s="49"/>
      <c r="AB2782" s="49"/>
      <c r="AC2782" s="49"/>
      <c r="AD2782" s="49"/>
      <c r="AE2782" s="49"/>
      <c r="AF2782" s="49"/>
      <c r="AG2782" s="49"/>
      <c r="AH2782" s="49"/>
      <c r="AI2782" s="49"/>
      <c r="AJ2782" s="48"/>
      <c r="AK2782" s="49"/>
    </row>
    <row r="2783" spans="9:37">
      <c r="I2783" s="48"/>
      <c r="L2783" s="48"/>
      <c r="O2783" s="48"/>
      <c r="Y2783" s="49"/>
      <c r="Z2783" s="49"/>
      <c r="AA2783" s="49"/>
      <c r="AB2783" s="49"/>
      <c r="AC2783" s="49"/>
      <c r="AD2783" s="49"/>
      <c r="AE2783" s="49"/>
      <c r="AF2783" s="49"/>
      <c r="AG2783" s="49"/>
      <c r="AH2783" s="49"/>
      <c r="AI2783" s="49"/>
      <c r="AJ2783" s="48"/>
      <c r="AK2783" s="49"/>
    </row>
    <row r="2784" spans="9:37">
      <c r="I2784" s="48"/>
      <c r="L2784" s="48"/>
      <c r="O2784" s="48"/>
      <c r="Y2784" s="49"/>
      <c r="Z2784" s="49"/>
      <c r="AA2784" s="49"/>
      <c r="AB2784" s="49"/>
      <c r="AC2784" s="49"/>
      <c r="AD2784" s="49"/>
      <c r="AE2784" s="49"/>
      <c r="AF2784" s="49"/>
      <c r="AG2784" s="49"/>
      <c r="AH2784" s="49"/>
      <c r="AI2784" s="49"/>
      <c r="AJ2784" s="48"/>
      <c r="AK2784" s="49"/>
    </row>
    <row r="2785" spans="9:37">
      <c r="I2785" s="48"/>
      <c r="L2785" s="48"/>
      <c r="O2785" s="48"/>
      <c r="Y2785" s="49"/>
      <c r="Z2785" s="49"/>
      <c r="AA2785" s="49"/>
      <c r="AB2785" s="49"/>
      <c r="AC2785" s="49"/>
      <c r="AD2785" s="49"/>
      <c r="AE2785" s="49"/>
      <c r="AF2785" s="49"/>
      <c r="AG2785" s="49"/>
      <c r="AH2785" s="49"/>
      <c r="AI2785" s="49"/>
      <c r="AJ2785" s="48"/>
      <c r="AK2785" s="49"/>
    </row>
    <row r="2786" spans="9:37">
      <c r="I2786" s="48"/>
      <c r="L2786" s="48"/>
      <c r="O2786" s="48"/>
      <c r="Y2786" s="49"/>
      <c r="Z2786" s="49"/>
      <c r="AA2786" s="49"/>
      <c r="AB2786" s="49"/>
      <c r="AC2786" s="49"/>
      <c r="AD2786" s="49"/>
      <c r="AE2786" s="49"/>
      <c r="AF2786" s="49"/>
      <c r="AG2786" s="49"/>
      <c r="AH2786" s="49"/>
      <c r="AI2786" s="49"/>
      <c r="AJ2786" s="48"/>
      <c r="AK2786" s="49"/>
    </row>
    <row r="2787" spans="9:37">
      <c r="I2787" s="48"/>
      <c r="L2787" s="48"/>
      <c r="O2787" s="48"/>
      <c r="Y2787" s="49"/>
      <c r="Z2787" s="49"/>
      <c r="AA2787" s="49"/>
      <c r="AB2787" s="49"/>
      <c r="AC2787" s="49"/>
      <c r="AD2787" s="49"/>
      <c r="AE2787" s="49"/>
      <c r="AF2787" s="49"/>
      <c r="AG2787" s="49"/>
      <c r="AH2787" s="49"/>
      <c r="AI2787" s="49"/>
      <c r="AJ2787" s="48"/>
      <c r="AK2787" s="49"/>
    </row>
    <row r="2788" spans="9:37">
      <c r="I2788" s="48"/>
      <c r="L2788" s="48"/>
      <c r="O2788" s="48"/>
      <c r="Y2788" s="49"/>
      <c r="Z2788" s="49"/>
      <c r="AA2788" s="49"/>
      <c r="AB2788" s="49"/>
      <c r="AC2788" s="49"/>
      <c r="AD2788" s="49"/>
      <c r="AE2788" s="49"/>
      <c r="AF2788" s="49"/>
      <c r="AG2788" s="49"/>
      <c r="AH2788" s="49"/>
      <c r="AI2788" s="49"/>
      <c r="AJ2788" s="48"/>
      <c r="AK2788" s="49"/>
    </row>
    <row r="2789" spans="9:37">
      <c r="I2789" s="48"/>
      <c r="L2789" s="48"/>
      <c r="O2789" s="48"/>
      <c r="Y2789" s="49"/>
      <c r="Z2789" s="49"/>
      <c r="AA2789" s="49"/>
      <c r="AB2789" s="49"/>
      <c r="AC2789" s="49"/>
      <c r="AD2789" s="49"/>
      <c r="AE2789" s="49"/>
      <c r="AF2789" s="49"/>
      <c r="AG2789" s="49"/>
      <c r="AH2789" s="49"/>
      <c r="AI2789" s="49"/>
      <c r="AJ2789" s="48"/>
      <c r="AK2789" s="49"/>
    </row>
    <row r="2790" spans="9:37">
      <c r="I2790" s="48"/>
      <c r="L2790" s="48"/>
      <c r="O2790" s="48"/>
      <c r="Y2790" s="49"/>
      <c r="Z2790" s="49"/>
      <c r="AA2790" s="49"/>
      <c r="AB2790" s="49"/>
      <c r="AC2790" s="49"/>
      <c r="AD2790" s="49"/>
      <c r="AE2790" s="49"/>
      <c r="AF2790" s="49"/>
      <c r="AG2790" s="49"/>
      <c r="AH2790" s="49"/>
      <c r="AI2790" s="49"/>
      <c r="AJ2790" s="48"/>
      <c r="AK2790" s="49"/>
    </row>
    <row r="2791" spans="9:37">
      <c r="I2791" s="48"/>
      <c r="L2791" s="48"/>
      <c r="O2791" s="48"/>
      <c r="Y2791" s="49"/>
      <c r="Z2791" s="49"/>
      <c r="AA2791" s="49"/>
      <c r="AB2791" s="49"/>
      <c r="AC2791" s="49"/>
      <c r="AD2791" s="49"/>
      <c r="AE2791" s="49"/>
      <c r="AF2791" s="49"/>
      <c r="AG2791" s="49"/>
      <c r="AH2791" s="49"/>
      <c r="AI2791" s="49"/>
      <c r="AJ2791" s="48"/>
      <c r="AK2791" s="49"/>
    </row>
    <row r="2792" spans="9:37">
      <c r="I2792" s="48"/>
      <c r="L2792" s="48"/>
      <c r="O2792" s="48"/>
      <c r="Y2792" s="49"/>
      <c r="Z2792" s="49"/>
      <c r="AA2792" s="49"/>
      <c r="AB2792" s="49"/>
      <c r="AC2792" s="49"/>
      <c r="AD2792" s="49"/>
      <c r="AE2792" s="49"/>
      <c r="AF2792" s="49"/>
      <c r="AG2792" s="49"/>
      <c r="AH2792" s="49"/>
      <c r="AI2792" s="49"/>
      <c r="AJ2792" s="48"/>
      <c r="AK2792" s="49"/>
    </row>
    <row r="2793" spans="9:37">
      <c r="I2793" s="48"/>
      <c r="L2793" s="48"/>
      <c r="O2793" s="48"/>
      <c r="Y2793" s="49"/>
      <c r="Z2793" s="49"/>
      <c r="AA2793" s="49"/>
      <c r="AB2793" s="49"/>
      <c r="AC2793" s="49"/>
      <c r="AD2793" s="49"/>
      <c r="AE2793" s="49"/>
      <c r="AF2793" s="49"/>
      <c r="AG2793" s="49"/>
      <c r="AH2793" s="49"/>
      <c r="AI2793" s="49"/>
      <c r="AJ2793" s="48"/>
      <c r="AK2793" s="49"/>
    </row>
    <row r="2794" spans="9:37">
      <c r="I2794" s="48"/>
      <c r="L2794" s="48"/>
      <c r="O2794" s="48"/>
      <c r="Y2794" s="49"/>
      <c r="Z2794" s="49"/>
      <c r="AA2794" s="49"/>
      <c r="AB2794" s="49"/>
      <c r="AC2794" s="49"/>
      <c r="AD2794" s="49"/>
      <c r="AE2794" s="49"/>
      <c r="AF2794" s="49"/>
      <c r="AG2794" s="49"/>
      <c r="AH2794" s="49"/>
      <c r="AI2794" s="49"/>
      <c r="AJ2794" s="48"/>
      <c r="AK2794" s="49"/>
    </row>
    <row r="2795" spans="9:37">
      <c r="I2795" s="48"/>
      <c r="L2795" s="48"/>
      <c r="O2795" s="48"/>
      <c r="Y2795" s="49"/>
      <c r="Z2795" s="49"/>
      <c r="AA2795" s="49"/>
      <c r="AB2795" s="49"/>
      <c r="AC2795" s="49"/>
      <c r="AD2795" s="49"/>
      <c r="AE2795" s="49"/>
      <c r="AF2795" s="49"/>
      <c r="AG2795" s="49"/>
      <c r="AH2795" s="49"/>
      <c r="AI2795" s="49"/>
      <c r="AJ2795" s="48"/>
      <c r="AK2795" s="49"/>
    </row>
    <row r="2796" spans="9:37">
      <c r="I2796" s="48"/>
      <c r="L2796" s="48"/>
      <c r="O2796" s="48"/>
      <c r="Y2796" s="49"/>
      <c r="Z2796" s="49"/>
      <c r="AA2796" s="49"/>
      <c r="AB2796" s="49"/>
      <c r="AC2796" s="49"/>
      <c r="AD2796" s="49"/>
      <c r="AE2796" s="49"/>
      <c r="AF2796" s="49"/>
      <c r="AG2796" s="49"/>
      <c r="AH2796" s="49"/>
      <c r="AI2796" s="49"/>
      <c r="AJ2796" s="48"/>
      <c r="AK2796" s="49"/>
    </row>
    <row r="2797" spans="9:37">
      <c r="I2797" s="48"/>
      <c r="L2797" s="48"/>
      <c r="O2797" s="48"/>
      <c r="Y2797" s="49"/>
      <c r="Z2797" s="49"/>
      <c r="AA2797" s="49"/>
      <c r="AB2797" s="49"/>
      <c r="AC2797" s="49"/>
      <c r="AD2797" s="49"/>
      <c r="AE2797" s="49"/>
      <c r="AF2797" s="49"/>
      <c r="AG2797" s="49"/>
      <c r="AH2797" s="49"/>
      <c r="AI2797" s="49"/>
      <c r="AJ2797" s="48"/>
      <c r="AK2797" s="49"/>
    </row>
    <row r="2798" spans="9:37">
      <c r="I2798" s="48"/>
      <c r="L2798" s="48"/>
      <c r="O2798" s="48"/>
      <c r="Y2798" s="49"/>
      <c r="Z2798" s="49"/>
      <c r="AA2798" s="49"/>
      <c r="AB2798" s="49"/>
      <c r="AC2798" s="49"/>
      <c r="AD2798" s="49"/>
      <c r="AE2798" s="49"/>
      <c r="AF2798" s="49"/>
      <c r="AG2798" s="49"/>
      <c r="AH2798" s="49"/>
      <c r="AI2798" s="49"/>
      <c r="AJ2798" s="48"/>
      <c r="AK2798" s="49"/>
    </row>
    <row r="2799" spans="9:37">
      <c r="I2799" s="48"/>
      <c r="L2799" s="48"/>
      <c r="O2799" s="48"/>
      <c r="Y2799" s="49"/>
      <c r="Z2799" s="49"/>
      <c r="AA2799" s="49"/>
      <c r="AB2799" s="49"/>
      <c r="AC2799" s="49"/>
      <c r="AD2799" s="49"/>
      <c r="AE2799" s="49"/>
      <c r="AF2799" s="49"/>
      <c r="AG2799" s="49"/>
      <c r="AH2799" s="49"/>
      <c r="AI2799" s="49"/>
      <c r="AJ2799" s="48"/>
      <c r="AK2799" s="49"/>
    </row>
    <row r="2800" spans="9:37">
      <c r="I2800" s="48"/>
      <c r="L2800" s="48"/>
      <c r="O2800" s="48"/>
      <c r="Y2800" s="49"/>
      <c r="Z2800" s="49"/>
      <c r="AA2800" s="49"/>
      <c r="AB2800" s="49"/>
      <c r="AC2800" s="49"/>
      <c r="AD2800" s="49"/>
      <c r="AE2800" s="49"/>
      <c r="AF2800" s="49"/>
      <c r="AG2800" s="49"/>
      <c r="AH2800" s="49"/>
      <c r="AI2800" s="49"/>
      <c r="AJ2800" s="48"/>
      <c r="AK2800" s="49"/>
    </row>
    <row r="2801" spans="9:37">
      <c r="I2801" s="48"/>
      <c r="L2801" s="48"/>
      <c r="O2801" s="48"/>
      <c r="Y2801" s="49"/>
      <c r="Z2801" s="49"/>
      <c r="AA2801" s="49"/>
      <c r="AB2801" s="49"/>
      <c r="AC2801" s="49"/>
      <c r="AD2801" s="49"/>
      <c r="AE2801" s="49"/>
      <c r="AF2801" s="49"/>
      <c r="AG2801" s="49"/>
      <c r="AH2801" s="49"/>
      <c r="AI2801" s="49"/>
      <c r="AJ2801" s="48"/>
      <c r="AK2801" s="49"/>
    </row>
    <row r="2802" spans="9:37">
      <c r="I2802" s="48"/>
      <c r="L2802" s="48"/>
      <c r="O2802" s="48"/>
      <c r="Y2802" s="49"/>
      <c r="Z2802" s="49"/>
      <c r="AA2802" s="49"/>
      <c r="AB2802" s="49"/>
      <c r="AC2802" s="49"/>
      <c r="AD2802" s="49"/>
      <c r="AE2802" s="49"/>
      <c r="AF2802" s="49"/>
      <c r="AG2802" s="49"/>
      <c r="AH2802" s="49"/>
      <c r="AI2802" s="49"/>
      <c r="AJ2802" s="48"/>
      <c r="AK2802" s="49"/>
    </row>
    <row r="2803" spans="9:37">
      <c r="I2803" s="48"/>
      <c r="L2803" s="48"/>
      <c r="O2803" s="48"/>
      <c r="Y2803" s="49"/>
      <c r="Z2803" s="49"/>
      <c r="AA2803" s="49"/>
      <c r="AB2803" s="49"/>
      <c r="AC2803" s="49"/>
      <c r="AD2803" s="49"/>
      <c r="AE2803" s="49"/>
      <c r="AF2803" s="49"/>
      <c r="AG2803" s="49"/>
      <c r="AH2803" s="49"/>
      <c r="AI2803" s="49"/>
      <c r="AJ2803" s="48"/>
      <c r="AK2803" s="49"/>
    </row>
    <row r="2804" spans="9:37">
      <c r="I2804" s="48"/>
      <c r="L2804" s="48"/>
      <c r="O2804" s="48"/>
      <c r="Y2804" s="49"/>
      <c r="Z2804" s="49"/>
      <c r="AA2804" s="49"/>
      <c r="AB2804" s="49"/>
      <c r="AC2804" s="49"/>
      <c r="AD2804" s="49"/>
      <c r="AE2804" s="49"/>
      <c r="AF2804" s="49"/>
      <c r="AG2804" s="49"/>
      <c r="AH2804" s="49"/>
      <c r="AI2804" s="49"/>
      <c r="AJ2804" s="48"/>
      <c r="AK2804" s="49"/>
    </row>
    <row r="2805" spans="9:37">
      <c r="I2805" s="48"/>
      <c r="L2805" s="48"/>
      <c r="O2805" s="48"/>
      <c r="Y2805" s="49"/>
      <c r="Z2805" s="49"/>
      <c r="AA2805" s="49"/>
      <c r="AB2805" s="49"/>
      <c r="AC2805" s="49"/>
      <c r="AD2805" s="49"/>
      <c r="AE2805" s="49"/>
      <c r="AF2805" s="49"/>
      <c r="AG2805" s="49"/>
      <c r="AH2805" s="49"/>
      <c r="AI2805" s="49"/>
      <c r="AJ2805" s="48"/>
      <c r="AK2805" s="49"/>
    </row>
    <row r="2806" spans="9:37">
      <c r="I2806" s="48"/>
      <c r="L2806" s="48"/>
      <c r="O2806" s="48"/>
      <c r="Y2806" s="49"/>
      <c r="Z2806" s="49"/>
      <c r="AA2806" s="49"/>
      <c r="AB2806" s="49"/>
      <c r="AC2806" s="49"/>
      <c r="AD2806" s="49"/>
      <c r="AE2806" s="49"/>
      <c r="AF2806" s="49"/>
      <c r="AG2806" s="49"/>
      <c r="AH2806" s="49"/>
      <c r="AI2806" s="49"/>
      <c r="AJ2806" s="48"/>
      <c r="AK2806" s="49"/>
    </row>
    <row r="2807" spans="9:37">
      <c r="I2807" s="48"/>
      <c r="L2807" s="48"/>
      <c r="O2807" s="48"/>
      <c r="Y2807" s="49"/>
      <c r="Z2807" s="49"/>
      <c r="AA2807" s="49"/>
      <c r="AB2807" s="49"/>
      <c r="AC2807" s="49"/>
      <c r="AD2807" s="49"/>
      <c r="AE2807" s="49"/>
      <c r="AF2807" s="49"/>
      <c r="AG2807" s="49"/>
      <c r="AH2807" s="49"/>
      <c r="AI2807" s="49"/>
      <c r="AJ2807" s="48"/>
      <c r="AK2807" s="49"/>
    </row>
    <row r="2808" spans="9:37">
      <c r="I2808" s="48"/>
      <c r="L2808" s="48"/>
      <c r="O2808" s="48"/>
      <c r="Y2808" s="49"/>
      <c r="Z2808" s="49"/>
      <c r="AA2808" s="49"/>
      <c r="AB2808" s="49"/>
      <c r="AC2808" s="49"/>
      <c r="AD2808" s="49"/>
      <c r="AE2808" s="49"/>
      <c r="AF2808" s="49"/>
      <c r="AG2808" s="49"/>
      <c r="AH2808" s="49"/>
      <c r="AI2808" s="49"/>
      <c r="AJ2808" s="48"/>
      <c r="AK2808" s="49"/>
    </row>
    <row r="2809" spans="9:37">
      <c r="I2809" s="48"/>
      <c r="L2809" s="48"/>
      <c r="O2809" s="48"/>
      <c r="Y2809" s="49"/>
      <c r="Z2809" s="49"/>
      <c r="AA2809" s="49"/>
      <c r="AB2809" s="49"/>
      <c r="AC2809" s="49"/>
      <c r="AD2809" s="49"/>
      <c r="AE2809" s="49"/>
      <c r="AF2809" s="49"/>
      <c r="AG2809" s="49"/>
      <c r="AH2809" s="49"/>
      <c r="AI2809" s="49"/>
      <c r="AJ2809" s="48"/>
      <c r="AK2809" s="49"/>
    </row>
    <row r="2810" spans="9:37">
      <c r="I2810" s="48"/>
      <c r="L2810" s="48"/>
      <c r="O2810" s="48"/>
      <c r="Y2810" s="49"/>
      <c r="Z2810" s="49"/>
      <c r="AA2810" s="49"/>
      <c r="AB2810" s="49"/>
      <c r="AC2810" s="49"/>
      <c r="AD2810" s="49"/>
      <c r="AE2810" s="49"/>
      <c r="AF2810" s="49"/>
      <c r="AG2810" s="49"/>
      <c r="AH2810" s="49"/>
      <c r="AI2810" s="49"/>
      <c r="AJ2810" s="48"/>
      <c r="AK2810" s="49"/>
    </row>
    <row r="2811" spans="9:37">
      <c r="I2811" s="48"/>
      <c r="L2811" s="48"/>
      <c r="O2811" s="48"/>
      <c r="Y2811" s="49"/>
      <c r="Z2811" s="49"/>
      <c r="AA2811" s="49"/>
      <c r="AB2811" s="49"/>
      <c r="AC2811" s="49"/>
      <c r="AD2811" s="49"/>
      <c r="AE2811" s="49"/>
      <c r="AF2811" s="49"/>
      <c r="AG2811" s="49"/>
      <c r="AH2811" s="49"/>
      <c r="AI2811" s="49"/>
      <c r="AJ2811" s="48"/>
      <c r="AK2811" s="49"/>
    </row>
    <row r="2812" spans="9:37">
      <c r="I2812" s="48"/>
      <c r="L2812" s="48"/>
      <c r="O2812" s="48"/>
      <c r="Y2812" s="49"/>
      <c r="Z2812" s="49"/>
      <c r="AA2812" s="49"/>
      <c r="AB2812" s="49"/>
      <c r="AC2812" s="49"/>
      <c r="AD2812" s="49"/>
      <c r="AE2812" s="49"/>
      <c r="AF2812" s="49"/>
      <c r="AG2812" s="49"/>
      <c r="AH2812" s="49"/>
      <c r="AI2812" s="49"/>
      <c r="AJ2812" s="48"/>
      <c r="AK2812" s="49"/>
    </row>
    <row r="2813" spans="9:37">
      <c r="I2813" s="48"/>
      <c r="L2813" s="48"/>
      <c r="O2813" s="48"/>
      <c r="Y2813" s="49"/>
      <c r="Z2813" s="49"/>
      <c r="AA2813" s="49"/>
      <c r="AB2813" s="49"/>
      <c r="AC2813" s="49"/>
      <c r="AD2813" s="49"/>
      <c r="AE2813" s="49"/>
      <c r="AF2813" s="49"/>
      <c r="AG2813" s="49"/>
      <c r="AH2813" s="49"/>
      <c r="AI2813" s="49"/>
      <c r="AJ2813" s="48"/>
      <c r="AK2813" s="49"/>
    </row>
    <row r="2814" spans="9:37">
      <c r="I2814" s="48"/>
      <c r="L2814" s="48"/>
      <c r="O2814" s="48"/>
      <c r="Y2814" s="49"/>
      <c r="Z2814" s="49"/>
      <c r="AA2814" s="49"/>
      <c r="AB2814" s="49"/>
      <c r="AC2814" s="49"/>
      <c r="AD2814" s="49"/>
      <c r="AE2814" s="49"/>
      <c r="AF2814" s="49"/>
      <c r="AG2814" s="49"/>
      <c r="AH2814" s="49"/>
      <c r="AI2814" s="49"/>
      <c r="AJ2814" s="48"/>
      <c r="AK2814" s="49"/>
    </row>
    <row r="2815" spans="9:37">
      <c r="I2815" s="48"/>
      <c r="L2815" s="48"/>
      <c r="O2815" s="48"/>
      <c r="Y2815" s="49"/>
      <c r="Z2815" s="49"/>
      <c r="AA2815" s="49"/>
      <c r="AB2815" s="49"/>
      <c r="AC2815" s="49"/>
      <c r="AD2815" s="49"/>
      <c r="AE2815" s="49"/>
      <c r="AF2815" s="49"/>
      <c r="AG2815" s="49"/>
      <c r="AH2815" s="49"/>
      <c r="AI2815" s="49"/>
      <c r="AJ2815" s="48"/>
      <c r="AK2815" s="49"/>
    </row>
    <row r="2816" spans="9:37">
      <c r="I2816" s="48"/>
      <c r="L2816" s="48"/>
      <c r="O2816" s="48"/>
      <c r="Y2816" s="49"/>
      <c r="Z2816" s="49"/>
      <c r="AA2816" s="49"/>
      <c r="AB2816" s="49"/>
      <c r="AC2816" s="49"/>
      <c r="AD2816" s="49"/>
      <c r="AE2816" s="49"/>
      <c r="AF2816" s="49"/>
      <c r="AG2816" s="49"/>
      <c r="AH2816" s="49"/>
      <c r="AI2816" s="49"/>
      <c r="AJ2816" s="48"/>
      <c r="AK2816" s="49"/>
    </row>
    <row r="2817" spans="9:37">
      <c r="I2817" s="48"/>
      <c r="L2817" s="48"/>
      <c r="O2817" s="48"/>
      <c r="Y2817" s="49"/>
      <c r="Z2817" s="49"/>
      <c r="AA2817" s="49"/>
      <c r="AB2817" s="49"/>
      <c r="AC2817" s="49"/>
      <c r="AD2817" s="49"/>
      <c r="AE2817" s="49"/>
      <c r="AF2817" s="49"/>
      <c r="AG2817" s="49"/>
      <c r="AH2817" s="49"/>
      <c r="AI2817" s="49"/>
      <c r="AJ2817" s="48"/>
      <c r="AK2817" s="49"/>
    </row>
    <row r="2818" spans="9:37">
      <c r="I2818" s="48"/>
      <c r="L2818" s="48"/>
      <c r="O2818" s="48"/>
      <c r="Y2818" s="49"/>
      <c r="Z2818" s="49"/>
      <c r="AA2818" s="49"/>
      <c r="AB2818" s="49"/>
      <c r="AC2818" s="49"/>
      <c r="AD2818" s="49"/>
      <c r="AE2818" s="49"/>
      <c r="AF2818" s="49"/>
      <c r="AG2818" s="49"/>
      <c r="AH2818" s="49"/>
      <c r="AI2818" s="49"/>
      <c r="AJ2818" s="48"/>
      <c r="AK2818" s="49"/>
    </row>
    <row r="2819" spans="9:37">
      <c r="I2819" s="48"/>
      <c r="L2819" s="48"/>
      <c r="O2819" s="48"/>
      <c r="Y2819" s="49"/>
      <c r="Z2819" s="49"/>
      <c r="AA2819" s="49"/>
      <c r="AB2819" s="49"/>
      <c r="AC2819" s="49"/>
      <c r="AD2819" s="49"/>
      <c r="AE2819" s="49"/>
      <c r="AF2819" s="49"/>
      <c r="AG2819" s="49"/>
      <c r="AH2819" s="49"/>
      <c r="AI2819" s="49"/>
      <c r="AJ2819" s="48"/>
      <c r="AK2819" s="49"/>
    </row>
    <row r="2820" spans="9:37">
      <c r="I2820" s="48"/>
      <c r="L2820" s="48"/>
      <c r="O2820" s="48"/>
      <c r="Y2820" s="49"/>
      <c r="Z2820" s="49"/>
      <c r="AA2820" s="49"/>
      <c r="AB2820" s="49"/>
      <c r="AC2820" s="49"/>
      <c r="AD2820" s="49"/>
      <c r="AE2820" s="49"/>
      <c r="AF2820" s="49"/>
      <c r="AG2820" s="49"/>
      <c r="AH2820" s="49"/>
      <c r="AI2820" s="49"/>
      <c r="AJ2820" s="48"/>
      <c r="AK2820" s="49"/>
    </row>
    <row r="2821" spans="9:37">
      <c r="I2821" s="48"/>
      <c r="L2821" s="48"/>
      <c r="O2821" s="48"/>
      <c r="Y2821" s="49"/>
      <c r="Z2821" s="49"/>
      <c r="AA2821" s="49"/>
      <c r="AB2821" s="49"/>
      <c r="AC2821" s="49"/>
      <c r="AD2821" s="49"/>
      <c r="AE2821" s="49"/>
      <c r="AF2821" s="49"/>
      <c r="AG2821" s="49"/>
      <c r="AH2821" s="49"/>
      <c r="AI2821" s="49"/>
      <c r="AJ2821" s="48"/>
      <c r="AK2821" s="49"/>
    </row>
    <row r="2822" spans="9:37">
      <c r="I2822" s="48"/>
      <c r="L2822" s="48"/>
      <c r="O2822" s="48"/>
      <c r="Y2822" s="49"/>
      <c r="Z2822" s="49"/>
      <c r="AA2822" s="49"/>
      <c r="AB2822" s="49"/>
      <c r="AC2822" s="49"/>
      <c r="AD2822" s="49"/>
      <c r="AE2822" s="49"/>
      <c r="AF2822" s="49"/>
      <c r="AG2822" s="49"/>
      <c r="AH2822" s="49"/>
      <c r="AI2822" s="49"/>
      <c r="AJ2822" s="48"/>
      <c r="AK2822" s="49"/>
    </row>
    <row r="2823" spans="9:37">
      <c r="I2823" s="48"/>
      <c r="L2823" s="48"/>
      <c r="O2823" s="48"/>
      <c r="Y2823" s="49"/>
      <c r="Z2823" s="49"/>
      <c r="AA2823" s="49"/>
      <c r="AB2823" s="49"/>
      <c r="AC2823" s="49"/>
      <c r="AD2823" s="49"/>
      <c r="AE2823" s="49"/>
      <c r="AF2823" s="49"/>
      <c r="AG2823" s="49"/>
      <c r="AH2823" s="49"/>
      <c r="AI2823" s="49"/>
      <c r="AJ2823" s="48"/>
      <c r="AK2823" s="49"/>
    </row>
    <row r="2824" spans="9:37">
      <c r="I2824" s="48"/>
      <c r="L2824" s="48"/>
      <c r="O2824" s="48"/>
      <c r="Y2824" s="49"/>
      <c r="Z2824" s="49"/>
      <c r="AA2824" s="49"/>
      <c r="AB2824" s="49"/>
      <c r="AC2824" s="49"/>
      <c r="AD2824" s="49"/>
      <c r="AE2824" s="49"/>
      <c r="AF2824" s="49"/>
      <c r="AG2824" s="49"/>
      <c r="AH2824" s="49"/>
      <c r="AI2824" s="49"/>
      <c r="AJ2824" s="48"/>
      <c r="AK2824" s="49"/>
    </row>
    <row r="2825" spans="9:37">
      <c r="I2825" s="48"/>
      <c r="L2825" s="48"/>
      <c r="O2825" s="48"/>
      <c r="Y2825" s="49"/>
      <c r="Z2825" s="49"/>
      <c r="AA2825" s="49"/>
      <c r="AB2825" s="49"/>
      <c r="AC2825" s="49"/>
      <c r="AD2825" s="49"/>
      <c r="AE2825" s="49"/>
      <c r="AF2825" s="49"/>
      <c r="AG2825" s="49"/>
      <c r="AH2825" s="49"/>
      <c r="AI2825" s="49"/>
      <c r="AJ2825" s="48"/>
      <c r="AK2825" s="49"/>
    </row>
    <row r="2826" spans="9:37">
      <c r="I2826" s="48"/>
      <c r="L2826" s="48"/>
      <c r="O2826" s="48"/>
      <c r="Y2826" s="49"/>
      <c r="Z2826" s="49"/>
      <c r="AA2826" s="49"/>
      <c r="AB2826" s="49"/>
      <c r="AC2826" s="49"/>
      <c r="AD2826" s="49"/>
      <c r="AE2826" s="49"/>
      <c r="AF2826" s="49"/>
      <c r="AG2826" s="49"/>
      <c r="AH2826" s="49"/>
      <c r="AI2826" s="49"/>
      <c r="AJ2826" s="48"/>
      <c r="AK2826" s="49"/>
    </row>
    <row r="2827" spans="9:37">
      <c r="I2827" s="48"/>
      <c r="L2827" s="48"/>
      <c r="O2827" s="48"/>
      <c r="Y2827" s="49"/>
      <c r="Z2827" s="49"/>
      <c r="AA2827" s="49"/>
      <c r="AB2827" s="49"/>
      <c r="AC2827" s="49"/>
      <c r="AD2827" s="49"/>
      <c r="AE2827" s="49"/>
      <c r="AF2827" s="49"/>
      <c r="AG2827" s="49"/>
      <c r="AH2827" s="49"/>
      <c r="AI2827" s="49"/>
      <c r="AJ2827" s="48"/>
      <c r="AK2827" s="49"/>
    </row>
    <row r="2828" spans="9:37">
      <c r="I2828" s="48"/>
      <c r="L2828" s="48"/>
      <c r="O2828" s="48"/>
      <c r="Y2828" s="49"/>
      <c r="Z2828" s="49"/>
      <c r="AA2828" s="49"/>
      <c r="AB2828" s="49"/>
      <c r="AC2828" s="49"/>
      <c r="AD2828" s="49"/>
      <c r="AE2828" s="49"/>
      <c r="AF2828" s="49"/>
      <c r="AG2828" s="49"/>
      <c r="AH2828" s="49"/>
      <c r="AI2828" s="49"/>
      <c r="AJ2828" s="48"/>
      <c r="AK2828" s="49"/>
    </row>
    <row r="2829" spans="9:37">
      <c r="I2829" s="48"/>
      <c r="L2829" s="48"/>
      <c r="O2829" s="48"/>
      <c r="Y2829" s="49"/>
      <c r="Z2829" s="49"/>
      <c r="AA2829" s="49"/>
      <c r="AB2829" s="49"/>
      <c r="AC2829" s="49"/>
      <c r="AD2829" s="49"/>
      <c r="AE2829" s="49"/>
      <c r="AF2829" s="49"/>
      <c r="AG2829" s="49"/>
      <c r="AH2829" s="49"/>
      <c r="AI2829" s="49"/>
      <c r="AJ2829" s="48"/>
      <c r="AK2829" s="49"/>
    </row>
    <row r="2830" spans="9:37">
      <c r="I2830" s="48"/>
      <c r="L2830" s="48"/>
      <c r="O2830" s="48"/>
      <c r="Y2830" s="49"/>
      <c r="Z2830" s="49"/>
      <c r="AA2830" s="49"/>
      <c r="AB2830" s="49"/>
      <c r="AC2830" s="49"/>
      <c r="AD2830" s="49"/>
      <c r="AE2830" s="49"/>
      <c r="AF2830" s="49"/>
      <c r="AG2830" s="49"/>
      <c r="AH2830" s="49"/>
      <c r="AI2830" s="49"/>
      <c r="AJ2830" s="48"/>
      <c r="AK2830" s="49"/>
    </row>
    <row r="2831" spans="9:37">
      <c r="I2831" s="48"/>
      <c r="L2831" s="48"/>
      <c r="O2831" s="48"/>
      <c r="Y2831" s="49"/>
      <c r="Z2831" s="49"/>
      <c r="AA2831" s="49"/>
      <c r="AB2831" s="49"/>
      <c r="AC2831" s="49"/>
      <c r="AD2831" s="49"/>
      <c r="AE2831" s="49"/>
      <c r="AF2831" s="49"/>
      <c r="AG2831" s="49"/>
      <c r="AH2831" s="49"/>
      <c r="AI2831" s="49"/>
      <c r="AJ2831" s="48"/>
      <c r="AK2831" s="49"/>
    </row>
    <row r="2832" spans="9:37">
      <c r="I2832" s="48"/>
      <c r="L2832" s="48"/>
      <c r="O2832" s="48"/>
      <c r="Y2832" s="49"/>
      <c r="Z2832" s="49"/>
      <c r="AA2832" s="49"/>
      <c r="AB2832" s="49"/>
      <c r="AC2832" s="49"/>
      <c r="AD2832" s="49"/>
      <c r="AE2832" s="49"/>
      <c r="AF2832" s="49"/>
      <c r="AG2832" s="49"/>
      <c r="AH2832" s="49"/>
      <c r="AI2832" s="49"/>
      <c r="AJ2832" s="48"/>
      <c r="AK2832" s="49"/>
    </row>
    <row r="2833" spans="9:37">
      <c r="I2833" s="48"/>
      <c r="L2833" s="48"/>
      <c r="O2833" s="48"/>
      <c r="Y2833" s="49"/>
      <c r="Z2833" s="49"/>
      <c r="AA2833" s="49"/>
      <c r="AB2833" s="49"/>
      <c r="AC2833" s="49"/>
      <c r="AD2833" s="49"/>
      <c r="AE2833" s="49"/>
      <c r="AF2833" s="49"/>
      <c r="AG2833" s="49"/>
      <c r="AH2833" s="49"/>
      <c r="AI2833" s="49"/>
      <c r="AJ2833" s="48"/>
      <c r="AK2833" s="49"/>
    </row>
    <row r="2834" spans="9:37">
      <c r="I2834" s="48"/>
      <c r="L2834" s="48"/>
      <c r="O2834" s="48"/>
      <c r="Y2834" s="49"/>
      <c r="Z2834" s="49"/>
      <c r="AA2834" s="49"/>
      <c r="AB2834" s="49"/>
      <c r="AC2834" s="49"/>
      <c r="AD2834" s="49"/>
      <c r="AE2834" s="49"/>
      <c r="AF2834" s="49"/>
      <c r="AG2834" s="49"/>
      <c r="AH2834" s="49"/>
      <c r="AI2834" s="49"/>
      <c r="AJ2834" s="48"/>
      <c r="AK2834" s="49"/>
    </row>
    <row r="2835" spans="9:37">
      <c r="I2835" s="48"/>
      <c r="L2835" s="48"/>
      <c r="O2835" s="48"/>
      <c r="Y2835" s="49"/>
      <c r="Z2835" s="49"/>
      <c r="AA2835" s="49"/>
      <c r="AB2835" s="49"/>
      <c r="AC2835" s="49"/>
      <c r="AD2835" s="49"/>
      <c r="AE2835" s="49"/>
      <c r="AF2835" s="49"/>
      <c r="AG2835" s="49"/>
      <c r="AH2835" s="49"/>
      <c r="AI2835" s="49"/>
      <c r="AJ2835" s="48"/>
      <c r="AK2835" s="49"/>
    </row>
    <row r="2836" spans="9:37">
      <c r="I2836" s="48"/>
      <c r="L2836" s="48"/>
      <c r="O2836" s="48"/>
      <c r="Y2836" s="49"/>
      <c r="Z2836" s="49"/>
      <c r="AA2836" s="49"/>
      <c r="AB2836" s="49"/>
      <c r="AC2836" s="49"/>
      <c r="AD2836" s="49"/>
      <c r="AE2836" s="49"/>
      <c r="AF2836" s="49"/>
      <c r="AG2836" s="49"/>
      <c r="AH2836" s="49"/>
      <c r="AI2836" s="49"/>
      <c r="AJ2836" s="48"/>
      <c r="AK2836" s="49"/>
    </row>
    <row r="2837" spans="9:37">
      <c r="I2837" s="48"/>
      <c r="L2837" s="48"/>
      <c r="O2837" s="48"/>
      <c r="Y2837" s="49"/>
      <c r="Z2837" s="49"/>
      <c r="AA2837" s="49"/>
      <c r="AB2837" s="49"/>
      <c r="AC2837" s="49"/>
      <c r="AD2837" s="49"/>
      <c r="AE2837" s="49"/>
      <c r="AF2837" s="49"/>
      <c r="AG2837" s="49"/>
      <c r="AH2837" s="49"/>
      <c r="AI2837" s="49"/>
      <c r="AJ2837" s="48"/>
      <c r="AK2837" s="49"/>
    </row>
    <row r="2838" spans="9:37">
      <c r="I2838" s="48"/>
      <c r="L2838" s="48"/>
      <c r="O2838" s="48"/>
      <c r="Y2838" s="49"/>
      <c r="Z2838" s="49"/>
      <c r="AA2838" s="49"/>
      <c r="AB2838" s="49"/>
      <c r="AC2838" s="49"/>
      <c r="AD2838" s="49"/>
      <c r="AE2838" s="49"/>
      <c r="AF2838" s="49"/>
      <c r="AG2838" s="49"/>
      <c r="AH2838" s="49"/>
      <c r="AI2838" s="49"/>
      <c r="AJ2838" s="48"/>
      <c r="AK2838" s="49"/>
    </row>
    <row r="2839" spans="9:37">
      <c r="I2839" s="48"/>
      <c r="L2839" s="48"/>
      <c r="O2839" s="48"/>
      <c r="Y2839" s="49"/>
      <c r="Z2839" s="49"/>
      <c r="AA2839" s="49"/>
      <c r="AB2839" s="49"/>
      <c r="AC2839" s="49"/>
      <c r="AD2839" s="49"/>
      <c r="AE2839" s="49"/>
      <c r="AF2839" s="49"/>
      <c r="AG2839" s="49"/>
      <c r="AH2839" s="49"/>
      <c r="AI2839" s="49"/>
      <c r="AJ2839" s="48"/>
      <c r="AK2839" s="49"/>
    </row>
    <row r="2840" spans="9:37">
      <c r="I2840" s="48"/>
      <c r="L2840" s="48"/>
      <c r="O2840" s="48"/>
      <c r="Y2840" s="49"/>
      <c r="Z2840" s="49"/>
      <c r="AA2840" s="49"/>
      <c r="AB2840" s="49"/>
      <c r="AC2840" s="49"/>
      <c r="AD2840" s="49"/>
      <c r="AE2840" s="49"/>
      <c r="AF2840" s="49"/>
      <c r="AG2840" s="49"/>
      <c r="AH2840" s="49"/>
      <c r="AI2840" s="49"/>
      <c r="AJ2840" s="48"/>
      <c r="AK2840" s="49"/>
    </row>
    <row r="2841" spans="9:37">
      <c r="I2841" s="48"/>
      <c r="L2841" s="48"/>
      <c r="O2841" s="48"/>
      <c r="Y2841" s="49"/>
      <c r="Z2841" s="49"/>
      <c r="AA2841" s="49"/>
      <c r="AB2841" s="49"/>
      <c r="AC2841" s="49"/>
      <c r="AD2841" s="49"/>
      <c r="AE2841" s="49"/>
      <c r="AF2841" s="49"/>
      <c r="AG2841" s="49"/>
      <c r="AH2841" s="49"/>
      <c r="AI2841" s="49"/>
      <c r="AJ2841" s="48"/>
      <c r="AK2841" s="49"/>
    </row>
    <row r="2842" spans="9:37">
      <c r="I2842" s="48"/>
      <c r="L2842" s="48"/>
      <c r="O2842" s="48"/>
      <c r="Y2842" s="49"/>
      <c r="Z2842" s="49"/>
      <c r="AA2842" s="49"/>
      <c r="AB2842" s="49"/>
      <c r="AC2842" s="49"/>
      <c r="AD2842" s="49"/>
      <c r="AE2842" s="49"/>
      <c r="AF2842" s="49"/>
      <c r="AG2842" s="49"/>
      <c r="AH2842" s="49"/>
      <c r="AI2842" s="49"/>
      <c r="AJ2842" s="48"/>
      <c r="AK2842" s="49"/>
    </row>
    <row r="2843" spans="9:37">
      <c r="I2843" s="48"/>
      <c r="L2843" s="48"/>
      <c r="O2843" s="48"/>
      <c r="Y2843" s="49"/>
      <c r="Z2843" s="49"/>
      <c r="AA2843" s="49"/>
      <c r="AB2843" s="49"/>
      <c r="AC2843" s="49"/>
      <c r="AD2843" s="49"/>
      <c r="AE2843" s="49"/>
      <c r="AF2843" s="49"/>
      <c r="AG2843" s="49"/>
      <c r="AH2843" s="49"/>
      <c r="AI2843" s="49"/>
      <c r="AJ2843" s="48"/>
      <c r="AK2843" s="49"/>
    </row>
    <row r="2844" spans="9:37">
      <c r="I2844" s="48"/>
      <c r="L2844" s="48"/>
      <c r="O2844" s="48"/>
      <c r="Y2844" s="49"/>
      <c r="Z2844" s="49"/>
      <c r="AA2844" s="49"/>
      <c r="AB2844" s="49"/>
      <c r="AC2844" s="49"/>
      <c r="AD2844" s="49"/>
      <c r="AE2844" s="49"/>
      <c r="AF2844" s="49"/>
      <c r="AG2844" s="49"/>
      <c r="AH2844" s="49"/>
      <c r="AI2844" s="49"/>
      <c r="AJ2844" s="48"/>
      <c r="AK2844" s="49"/>
    </row>
    <row r="2845" spans="9:37">
      <c r="I2845" s="48"/>
      <c r="L2845" s="48"/>
      <c r="O2845" s="48"/>
      <c r="Y2845" s="49"/>
      <c r="Z2845" s="49"/>
      <c r="AA2845" s="49"/>
      <c r="AB2845" s="49"/>
      <c r="AC2845" s="49"/>
      <c r="AD2845" s="49"/>
      <c r="AE2845" s="49"/>
      <c r="AF2845" s="49"/>
      <c r="AG2845" s="49"/>
      <c r="AH2845" s="49"/>
      <c r="AI2845" s="49"/>
      <c r="AJ2845" s="48"/>
      <c r="AK2845" s="49"/>
    </row>
    <row r="2846" spans="9:37">
      <c r="I2846" s="48"/>
      <c r="L2846" s="48"/>
      <c r="O2846" s="48"/>
      <c r="Y2846" s="49"/>
      <c r="Z2846" s="49"/>
      <c r="AA2846" s="49"/>
      <c r="AB2846" s="49"/>
      <c r="AC2846" s="49"/>
      <c r="AD2846" s="49"/>
      <c r="AE2846" s="49"/>
      <c r="AF2846" s="49"/>
      <c r="AG2846" s="49"/>
      <c r="AH2846" s="49"/>
      <c r="AI2846" s="49"/>
      <c r="AJ2846" s="48"/>
      <c r="AK2846" s="49"/>
    </row>
    <row r="2847" spans="9:37">
      <c r="I2847" s="48"/>
      <c r="L2847" s="48"/>
      <c r="O2847" s="48"/>
      <c r="Y2847" s="49"/>
      <c r="Z2847" s="49"/>
      <c r="AA2847" s="49"/>
      <c r="AB2847" s="49"/>
      <c r="AC2847" s="49"/>
      <c r="AD2847" s="49"/>
      <c r="AE2847" s="49"/>
      <c r="AF2847" s="49"/>
      <c r="AG2847" s="49"/>
      <c r="AH2847" s="49"/>
      <c r="AI2847" s="49"/>
      <c r="AJ2847" s="48"/>
      <c r="AK2847" s="49"/>
    </row>
    <row r="2848" spans="9:37">
      <c r="I2848" s="48"/>
      <c r="L2848" s="48"/>
      <c r="O2848" s="48"/>
      <c r="Y2848" s="49"/>
      <c r="Z2848" s="49"/>
      <c r="AA2848" s="49"/>
      <c r="AB2848" s="49"/>
      <c r="AC2848" s="49"/>
      <c r="AD2848" s="49"/>
      <c r="AE2848" s="49"/>
      <c r="AF2848" s="49"/>
      <c r="AG2848" s="49"/>
      <c r="AH2848" s="49"/>
      <c r="AI2848" s="49"/>
      <c r="AJ2848" s="48"/>
      <c r="AK2848" s="49"/>
    </row>
    <row r="2849" spans="9:37">
      <c r="I2849" s="48"/>
      <c r="L2849" s="48"/>
      <c r="O2849" s="48"/>
      <c r="Y2849" s="49"/>
      <c r="Z2849" s="49"/>
      <c r="AA2849" s="49"/>
      <c r="AB2849" s="49"/>
      <c r="AC2849" s="49"/>
      <c r="AD2849" s="49"/>
      <c r="AE2849" s="49"/>
      <c r="AF2849" s="49"/>
      <c r="AG2849" s="49"/>
      <c r="AH2849" s="49"/>
      <c r="AI2849" s="49"/>
      <c r="AJ2849" s="48"/>
      <c r="AK2849" s="49"/>
    </row>
    <row r="2850" spans="9:37">
      <c r="I2850" s="48"/>
      <c r="L2850" s="48"/>
      <c r="O2850" s="48"/>
      <c r="Y2850" s="49"/>
      <c r="Z2850" s="49"/>
      <c r="AA2850" s="49"/>
      <c r="AB2850" s="49"/>
      <c r="AC2850" s="49"/>
      <c r="AD2850" s="49"/>
      <c r="AE2850" s="49"/>
      <c r="AF2850" s="49"/>
      <c r="AG2850" s="49"/>
      <c r="AH2850" s="49"/>
      <c r="AI2850" s="49"/>
      <c r="AJ2850" s="48"/>
      <c r="AK2850" s="49"/>
    </row>
    <row r="2851" spans="9:37">
      <c r="I2851" s="48"/>
      <c r="L2851" s="48"/>
      <c r="O2851" s="48"/>
      <c r="Y2851" s="49"/>
      <c r="Z2851" s="49"/>
      <c r="AA2851" s="49"/>
      <c r="AB2851" s="49"/>
      <c r="AC2851" s="49"/>
      <c r="AD2851" s="49"/>
      <c r="AE2851" s="49"/>
      <c r="AF2851" s="49"/>
      <c r="AG2851" s="49"/>
      <c r="AH2851" s="49"/>
      <c r="AI2851" s="49"/>
      <c r="AJ2851" s="48"/>
      <c r="AK2851" s="49"/>
    </row>
    <row r="2852" spans="9:37">
      <c r="I2852" s="48"/>
      <c r="L2852" s="48"/>
      <c r="O2852" s="48"/>
      <c r="Y2852" s="49"/>
      <c r="Z2852" s="49"/>
      <c r="AA2852" s="49"/>
      <c r="AB2852" s="49"/>
      <c r="AC2852" s="49"/>
      <c r="AD2852" s="49"/>
      <c r="AE2852" s="49"/>
      <c r="AF2852" s="49"/>
      <c r="AG2852" s="49"/>
      <c r="AH2852" s="49"/>
      <c r="AI2852" s="49"/>
      <c r="AJ2852" s="48"/>
      <c r="AK2852" s="49"/>
    </row>
    <row r="2853" spans="9:37">
      <c r="I2853" s="48"/>
      <c r="L2853" s="48"/>
      <c r="O2853" s="48"/>
      <c r="Y2853" s="49"/>
      <c r="Z2853" s="49"/>
      <c r="AA2853" s="49"/>
      <c r="AB2853" s="49"/>
      <c r="AC2853" s="49"/>
      <c r="AD2853" s="49"/>
      <c r="AE2853" s="49"/>
      <c r="AF2853" s="49"/>
      <c r="AG2853" s="49"/>
      <c r="AH2853" s="49"/>
      <c r="AI2853" s="49"/>
      <c r="AJ2853" s="48"/>
      <c r="AK2853" s="49"/>
    </row>
    <row r="2854" spans="9:37">
      <c r="I2854" s="48"/>
      <c r="L2854" s="48"/>
      <c r="O2854" s="48"/>
      <c r="Y2854" s="49"/>
      <c r="Z2854" s="49"/>
      <c r="AA2854" s="49"/>
      <c r="AB2854" s="49"/>
      <c r="AC2854" s="49"/>
      <c r="AD2854" s="49"/>
      <c r="AE2854" s="49"/>
      <c r="AF2854" s="49"/>
      <c r="AG2854" s="49"/>
      <c r="AH2854" s="49"/>
      <c r="AI2854" s="49"/>
      <c r="AJ2854" s="48"/>
      <c r="AK2854" s="49"/>
    </row>
    <row r="2855" spans="9:37">
      <c r="I2855" s="48"/>
      <c r="L2855" s="48"/>
      <c r="O2855" s="48"/>
      <c r="Y2855" s="49"/>
      <c r="Z2855" s="49"/>
      <c r="AA2855" s="49"/>
      <c r="AB2855" s="49"/>
      <c r="AC2855" s="49"/>
      <c r="AD2855" s="49"/>
      <c r="AE2855" s="49"/>
      <c r="AF2855" s="49"/>
      <c r="AG2855" s="49"/>
      <c r="AH2855" s="49"/>
      <c r="AI2855" s="49"/>
      <c r="AJ2855" s="48"/>
      <c r="AK2855" s="49"/>
    </row>
    <row r="2856" spans="9:37">
      <c r="I2856" s="48"/>
      <c r="L2856" s="48"/>
      <c r="O2856" s="48"/>
      <c r="Y2856" s="49"/>
      <c r="Z2856" s="49"/>
      <c r="AA2856" s="49"/>
      <c r="AB2856" s="49"/>
      <c r="AC2856" s="49"/>
      <c r="AD2856" s="49"/>
      <c r="AE2856" s="49"/>
      <c r="AF2856" s="49"/>
      <c r="AG2856" s="49"/>
      <c r="AH2856" s="49"/>
      <c r="AI2856" s="49"/>
      <c r="AJ2856" s="48"/>
      <c r="AK2856" s="49"/>
    </row>
    <row r="2857" spans="9:37">
      <c r="I2857" s="48"/>
      <c r="L2857" s="48"/>
      <c r="O2857" s="48"/>
      <c r="Y2857" s="49"/>
      <c r="Z2857" s="49"/>
      <c r="AA2857" s="49"/>
      <c r="AB2857" s="49"/>
      <c r="AC2857" s="49"/>
      <c r="AD2857" s="49"/>
      <c r="AE2857" s="49"/>
      <c r="AF2857" s="49"/>
      <c r="AG2857" s="49"/>
      <c r="AH2857" s="49"/>
      <c r="AI2857" s="49"/>
      <c r="AJ2857" s="48"/>
      <c r="AK2857" s="49"/>
    </row>
    <row r="2858" spans="9:37">
      <c r="I2858" s="48"/>
      <c r="L2858" s="48"/>
      <c r="O2858" s="48"/>
      <c r="Y2858" s="49"/>
      <c r="Z2858" s="49"/>
      <c r="AA2858" s="49"/>
      <c r="AB2858" s="49"/>
      <c r="AC2858" s="49"/>
      <c r="AD2858" s="49"/>
      <c r="AE2858" s="49"/>
      <c r="AF2858" s="49"/>
      <c r="AG2858" s="49"/>
      <c r="AH2858" s="49"/>
      <c r="AI2858" s="49"/>
      <c r="AJ2858" s="48"/>
      <c r="AK2858" s="49"/>
    </row>
    <row r="2859" spans="9:37">
      <c r="I2859" s="48"/>
      <c r="L2859" s="48"/>
      <c r="O2859" s="48"/>
      <c r="Y2859" s="49"/>
      <c r="Z2859" s="49"/>
      <c r="AA2859" s="49"/>
      <c r="AB2859" s="49"/>
      <c r="AC2859" s="49"/>
      <c r="AD2859" s="49"/>
      <c r="AE2859" s="49"/>
      <c r="AF2859" s="49"/>
      <c r="AG2859" s="49"/>
      <c r="AH2859" s="49"/>
      <c r="AI2859" s="49"/>
      <c r="AJ2859" s="48"/>
      <c r="AK2859" s="49"/>
    </row>
    <row r="2860" spans="9:37">
      <c r="I2860" s="48"/>
      <c r="L2860" s="48"/>
      <c r="O2860" s="48"/>
      <c r="Y2860" s="49"/>
      <c r="Z2860" s="49"/>
      <c r="AA2860" s="49"/>
      <c r="AB2860" s="49"/>
      <c r="AC2860" s="49"/>
      <c r="AD2860" s="49"/>
      <c r="AE2860" s="49"/>
      <c r="AF2860" s="49"/>
      <c r="AG2860" s="49"/>
      <c r="AH2860" s="49"/>
      <c r="AI2860" s="49"/>
      <c r="AJ2860" s="48"/>
      <c r="AK2860" s="49"/>
    </row>
    <row r="2861" spans="9:37">
      <c r="I2861" s="48"/>
      <c r="L2861" s="48"/>
      <c r="O2861" s="48"/>
      <c r="Y2861" s="49"/>
      <c r="Z2861" s="49"/>
      <c r="AA2861" s="49"/>
      <c r="AB2861" s="49"/>
      <c r="AC2861" s="49"/>
      <c r="AD2861" s="49"/>
      <c r="AE2861" s="49"/>
      <c r="AF2861" s="49"/>
      <c r="AG2861" s="49"/>
      <c r="AH2861" s="49"/>
      <c r="AI2861" s="49"/>
      <c r="AJ2861" s="48"/>
      <c r="AK2861" s="49"/>
    </row>
    <row r="2862" spans="9:37">
      <c r="I2862" s="48"/>
      <c r="L2862" s="48"/>
      <c r="O2862" s="48"/>
      <c r="Y2862" s="49"/>
      <c r="Z2862" s="49"/>
      <c r="AA2862" s="49"/>
      <c r="AB2862" s="49"/>
      <c r="AC2862" s="49"/>
      <c r="AD2862" s="49"/>
      <c r="AE2862" s="49"/>
      <c r="AF2862" s="49"/>
      <c r="AG2862" s="49"/>
      <c r="AH2862" s="49"/>
      <c r="AI2862" s="49"/>
      <c r="AJ2862" s="48"/>
      <c r="AK2862" s="49"/>
    </row>
    <row r="2863" spans="9:37">
      <c r="I2863" s="48"/>
      <c r="L2863" s="48"/>
      <c r="O2863" s="48"/>
      <c r="Y2863" s="49"/>
      <c r="Z2863" s="49"/>
      <c r="AA2863" s="49"/>
      <c r="AB2863" s="49"/>
      <c r="AC2863" s="49"/>
      <c r="AD2863" s="49"/>
      <c r="AE2863" s="49"/>
      <c r="AF2863" s="49"/>
      <c r="AG2863" s="49"/>
      <c r="AH2863" s="49"/>
      <c r="AI2863" s="49"/>
      <c r="AJ2863" s="48"/>
      <c r="AK2863" s="49"/>
    </row>
    <row r="2864" spans="9:37">
      <c r="I2864" s="48"/>
      <c r="L2864" s="48"/>
      <c r="O2864" s="48"/>
      <c r="Y2864" s="49"/>
      <c r="Z2864" s="49"/>
      <c r="AA2864" s="49"/>
      <c r="AB2864" s="49"/>
      <c r="AC2864" s="49"/>
      <c r="AD2864" s="49"/>
      <c r="AE2864" s="49"/>
      <c r="AF2864" s="49"/>
      <c r="AG2864" s="49"/>
      <c r="AH2864" s="49"/>
      <c r="AI2864" s="49"/>
      <c r="AJ2864" s="48"/>
      <c r="AK2864" s="49"/>
    </row>
    <row r="2865" spans="9:37">
      <c r="I2865" s="48"/>
      <c r="L2865" s="48"/>
      <c r="O2865" s="48"/>
      <c r="Y2865" s="49"/>
      <c r="Z2865" s="49"/>
      <c r="AA2865" s="49"/>
      <c r="AB2865" s="49"/>
      <c r="AC2865" s="49"/>
      <c r="AD2865" s="49"/>
      <c r="AE2865" s="49"/>
      <c r="AF2865" s="49"/>
      <c r="AG2865" s="49"/>
      <c r="AH2865" s="49"/>
      <c r="AI2865" s="49"/>
      <c r="AJ2865" s="48"/>
      <c r="AK2865" s="49"/>
    </row>
    <row r="2866" spans="9:37">
      <c r="I2866" s="48"/>
      <c r="L2866" s="48"/>
      <c r="O2866" s="48"/>
      <c r="Y2866" s="49"/>
      <c r="Z2866" s="49"/>
      <c r="AA2866" s="49"/>
      <c r="AB2866" s="49"/>
      <c r="AC2866" s="49"/>
      <c r="AD2866" s="49"/>
      <c r="AE2866" s="49"/>
      <c r="AF2866" s="49"/>
      <c r="AG2866" s="49"/>
      <c r="AH2866" s="49"/>
      <c r="AI2866" s="49"/>
      <c r="AJ2866" s="48"/>
      <c r="AK2866" s="49"/>
    </row>
    <row r="2867" spans="9:37">
      <c r="I2867" s="48"/>
      <c r="L2867" s="48"/>
      <c r="O2867" s="48"/>
      <c r="Y2867" s="49"/>
      <c r="Z2867" s="49"/>
      <c r="AA2867" s="49"/>
      <c r="AB2867" s="49"/>
      <c r="AC2867" s="49"/>
      <c r="AD2867" s="49"/>
      <c r="AE2867" s="49"/>
      <c r="AF2867" s="49"/>
      <c r="AG2867" s="49"/>
      <c r="AH2867" s="49"/>
      <c r="AI2867" s="49"/>
      <c r="AJ2867" s="48"/>
      <c r="AK2867" s="49"/>
    </row>
    <row r="2868" spans="9:37">
      <c r="I2868" s="48"/>
      <c r="L2868" s="48"/>
      <c r="O2868" s="48"/>
      <c r="Y2868" s="49"/>
      <c r="Z2868" s="49"/>
      <c r="AA2868" s="49"/>
      <c r="AB2868" s="49"/>
      <c r="AC2868" s="49"/>
      <c r="AD2868" s="49"/>
      <c r="AE2868" s="49"/>
      <c r="AF2868" s="49"/>
      <c r="AG2868" s="49"/>
      <c r="AH2868" s="49"/>
      <c r="AI2868" s="49"/>
      <c r="AJ2868" s="48"/>
      <c r="AK2868" s="49"/>
    </row>
    <row r="2869" spans="9:37">
      <c r="I2869" s="48"/>
      <c r="L2869" s="48"/>
      <c r="O2869" s="48"/>
      <c r="Y2869" s="49"/>
      <c r="Z2869" s="49"/>
      <c r="AA2869" s="49"/>
      <c r="AB2869" s="49"/>
      <c r="AC2869" s="49"/>
      <c r="AD2869" s="49"/>
      <c r="AE2869" s="49"/>
      <c r="AF2869" s="49"/>
      <c r="AG2869" s="49"/>
      <c r="AH2869" s="49"/>
      <c r="AI2869" s="49"/>
      <c r="AJ2869" s="48"/>
      <c r="AK2869" s="49"/>
    </row>
    <row r="2870" spans="9:37">
      <c r="I2870" s="48"/>
      <c r="L2870" s="48"/>
      <c r="O2870" s="48"/>
      <c r="Y2870" s="49"/>
      <c r="Z2870" s="49"/>
      <c r="AA2870" s="49"/>
      <c r="AB2870" s="49"/>
      <c r="AC2870" s="49"/>
      <c r="AD2870" s="49"/>
      <c r="AE2870" s="49"/>
      <c r="AF2870" s="49"/>
      <c r="AG2870" s="49"/>
      <c r="AH2870" s="49"/>
      <c r="AI2870" s="49"/>
      <c r="AJ2870" s="48"/>
      <c r="AK2870" s="49"/>
    </row>
    <row r="2871" spans="9:37">
      <c r="I2871" s="48"/>
      <c r="L2871" s="48"/>
      <c r="O2871" s="48"/>
      <c r="Y2871" s="49"/>
      <c r="Z2871" s="49"/>
      <c r="AA2871" s="49"/>
      <c r="AB2871" s="49"/>
      <c r="AC2871" s="49"/>
      <c r="AD2871" s="49"/>
      <c r="AE2871" s="49"/>
      <c r="AF2871" s="49"/>
      <c r="AG2871" s="49"/>
      <c r="AH2871" s="49"/>
      <c r="AI2871" s="49"/>
      <c r="AJ2871" s="48"/>
      <c r="AK2871" s="49"/>
    </row>
    <row r="2872" spans="9:37">
      <c r="I2872" s="48"/>
      <c r="L2872" s="48"/>
      <c r="O2872" s="48"/>
      <c r="Y2872" s="49"/>
      <c r="Z2872" s="49"/>
      <c r="AA2872" s="49"/>
      <c r="AB2872" s="49"/>
      <c r="AC2872" s="49"/>
      <c r="AD2872" s="49"/>
      <c r="AE2872" s="49"/>
      <c r="AF2872" s="49"/>
      <c r="AG2872" s="49"/>
      <c r="AH2872" s="49"/>
      <c r="AI2872" s="49"/>
      <c r="AJ2872" s="48"/>
      <c r="AK2872" s="49"/>
    </row>
    <row r="2873" spans="9:37">
      <c r="I2873" s="48"/>
      <c r="L2873" s="48"/>
      <c r="O2873" s="48"/>
      <c r="Y2873" s="49"/>
      <c r="Z2873" s="49"/>
      <c r="AA2873" s="49"/>
      <c r="AB2873" s="49"/>
      <c r="AC2873" s="49"/>
      <c r="AD2873" s="49"/>
      <c r="AE2873" s="49"/>
      <c r="AF2873" s="49"/>
      <c r="AG2873" s="49"/>
      <c r="AH2873" s="49"/>
      <c r="AI2873" s="49"/>
      <c r="AJ2873" s="48"/>
      <c r="AK2873" s="49"/>
    </row>
    <row r="2874" spans="9:37">
      <c r="I2874" s="48"/>
      <c r="L2874" s="48"/>
      <c r="O2874" s="48"/>
      <c r="Y2874" s="49"/>
      <c r="Z2874" s="49"/>
      <c r="AA2874" s="49"/>
      <c r="AB2874" s="49"/>
      <c r="AC2874" s="49"/>
      <c r="AD2874" s="49"/>
      <c r="AE2874" s="49"/>
      <c r="AF2874" s="49"/>
      <c r="AG2874" s="49"/>
      <c r="AH2874" s="49"/>
      <c r="AI2874" s="49"/>
      <c r="AJ2874" s="48"/>
      <c r="AK2874" s="49"/>
    </row>
    <row r="2875" spans="9:37">
      <c r="I2875" s="48"/>
      <c r="L2875" s="48"/>
      <c r="O2875" s="48"/>
      <c r="Y2875" s="49"/>
      <c r="Z2875" s="49"/>
      <c r="AA2875" s="49"/>
      <c r="AB2875" s="49"/>
      <c r="AC2875" s="49"/>
      <c r="AD2875" s="49"/>
      <c r="AE2875" s="49"/>
      <c r="AF2875" s="49"/>
      <c r="AG2875" s="49"/>
      <c r="AH2875" s="49"/>
      <c r="AI2875" s="49"/>
      <c r="AJ2875" s="48"/>
      <c r="AK2875" s="49"/>
    </row>
    <row r="2876" spans="9:37">
      <c r="I2876" s="48"/>
      <c r="L2876" s="48"/>
      <c r="O2876" s="48"/>
      <c r="Y2876" s="49"/>
      <c r="Z2876" s="49"/>
      <c r="AA2876" s="49"/>
      <c r="AB2876" s="49"/>
      <c r="AC2876" s="49"/>
      <c r="AD2876" s="49"/>
      <c r="AE2876" s="49"/>
      <c r="AF2876" s="49"/>
      <c r="AG2876" s="49"/>
      <c r="AH2876" s="49"/>
      <c r="AI2876" s="49"/>
      <c r="AJ2876" s="48"/>
      <c r="AK2876" s="49"/>
    </row>
    <row r="2877" spans="9:37">
      <c r="I2877" s="48"/>
      <c r="L2877" s="48"/>
      <c r="O2877" s="48"/>
      <c r="Y2877" s="49"/>
      <c r="Z2877" s="49"/>
      <c r="AA2877" s="49"/>
      <c r="AB2877" s="49"/>
      <c r="AC2877" s="49"/>
      <c r="AD2877" s="49"/>
      <c r="AE2877" s="49"/>
      <c r="AF2877" s="49"/>
      <c r="AG2877" s="49"/>
      <c r="AH2877" s="49"/>
      <c r="AI2877" s="49"/>
      <c r="AJ2877" s="48"/>
      <c r="AK2877" s="49"/>
    </row>
    <row r="2878" spans="9:37">
      <c r="I2878" s="48"/>
      <c r="L2878" s="48"/>
      <c r="O2878" s="48"/>
      <c r="Y2878" s="49"/>
      <c r="Z2878" s="49"/>
      <c r="AA2878" s="49"/>
      <c r="AB2878" s="49"/>
      <c r="AC2878" s="49"/>
      <c r="AD2878" s="49"/>
      <c r="AE2878" s="49"/>
      <c r="AF2878" s="49"/>
      <c r="AG2878" s="49"/>
      <c r="AH2878" s="49"/>
      <c r="AI2878" s="49"/>
      <c r="AJ2878" s="48"/>
      <c r="AK2878" s="49"/>
    </row>
    <row r="2879" spans="9:37">
      <c r="I2879" s="48"/>
      <c r="L2879" s="48"/>
      <c r="O2879" s="48"/>
      <c r="Y2879" s="49"/>
      <c r="Z2879" s="49"/>
      <c r="AA2879" s="49"/>
      <c r="AB2879" s="49"/>
      <c r="AC2879" s="49"/>
      <c r="AD2879" s="49"/>
      <c r="AE2879" s="49"/>
      <c r="AF2879" s="49"/>
      <c r="AG2879" s="49"/>
      <c r="AH2879" s="49"/>
      <c r="AI2879" s="49"/>
      <c r="AJ2879" s="48"/>
      <c r="AK2879" s="49"/>
    </row>
    <row r="2880" spans="9:37">
      <c r="I2880" s="48"/>
      <c r="L2880" s="48"/>
      <c r="O2880" s="48"/>
      <c r="Y2880" s="49"/>
      <c r="Z2880" s="49"/>
      <c r="AA2880" s="49"/>
      <c r="AB2880" s="49"/>
      <c r="AC2880" s="49"/>
      <c r="AD2880" s="49"/>
      <c r="AE2880" s="49"/>
      <c r="AF2880" s="49"/>
      <c r="AG2880" s="49"/>
      <c r="AH2880" s="49"/>
      <c r="AI2880" s="49"/>
      <c r="AJ2880" s="48"/>
      <c r="AK2880" s="49"/>
    </row>
    <row r="2881" spans="9:37">
      <c r="I2881" s="48"/>
      <c r="L2881" s="48"/>
      <c r="O2881" s="48"/>
      <c r="Y2881" s="49"/>
      <c r="Z2881" s="49"/>
      <c r="AA2881" s="49"/>
      <c r="AB2881" s="49"/>
      <c r="AC2881" s="49"/>
      <c r="AD2881" s="49"/>
      <c r="AE2881" s="49"/>
      <c r="AF2881" s="49"/>
      <c r="AG2881" s="49"/>
      <c r="AH2881" s="49"/>
      <c r="AI2881" s="49"/>
      <c r="AJ2881" s="48"/>
      <c r="AK2881" s="49"/>
    </row>
    <row r="2882" spans="9:37">
      <c r="I2882" s="48"/>
      <c r="L2882" s="48"/>
      <c r="O2882" s="48"/>
      <c r="Y2882" s="49"/>
      <c r="Z2882" s="49"/>
      <c r="AA2882" s="49"/>
      <c r="AB2882" s="49"/>
      <c r="AC2882" s="49"/>
      <c r="AD2882" s="49"/>
      <c r="AE2882" s="49"/>
      <c r="AF2882" s="49"/>
      <c r="AG2882" s="49"/>
      <c r="AH2882" s="49"/>
      <c r="AI2882" s="49"/>
      <c r="AJ2882" s="48"/>
      <c r="AK2882" s="49"/>
    </row>
    <row r="2883" spans="9:37">
      <c r="I2883" s="48"/>
      <c r="L2883" s="48"/>
      <c r="O2883" s="48"/>
      <c r="Y2883" s="49"/>
      <c r="Z2883" s="49"/>
      <c r="AA2883" s="49"/>
      <c r="AB2883" s="49"/>
      <c r="AC2883" s="49"/>
      <c r="AD2883" s="49"/>
      <c r="AE2883" s="49"/>
      <c r="AF2883" s="49"/>
      <c r="AG2883" s="49"/>
      <c r="AH2883" s="49"/>
      <c r="AI2883" s="49"/>
      <c r="AJ2883" s="48"/>
      <c r="AK2883" s="49"/>
    </row>
    <row r="2884" spans="9:37">
      <c r="I2884" s="48"/>
      <c r="L2884" s="48"/>
      <c r="O2884" s="48"/>
      <c r="Y2884" s="49"/>
      <c r="Z2884" s="49"/>
      <c r="AA2884" s="49"/>
      <c r="AB2884" s="49"/>
      <c r="AC2884" s="49"/>
      <c r="AD2884" s="49"/>
      <c r="AE2884" s="49"/>
      <c r="AF2884" s="49"/>
      <c r="AG2884" s="49"/>
      <c r="AH2884" s="49"/>
      <c r="AI2884" s="49"/>
      <c r="AJ2884" s="48"/>
      <c r="AK2884" s="49"/>
    </row>
    <row r="2885" spans="9:37">
      <c r="I2885" s="48"/>
      <c r="L2885" s="48"/>
      <c r="O2885" s="48"/>
      <c r="Y2885" s="49"/>
      <c r="Z2885" s="49"/>
      <c r="AA2885" s="49"/>
      <c r="AB2885" s="49"/>
      <c r="AC2885" s="49"/>
      <c r="AD2885" s="49"/>
      <c r="AE2885" s="49"/>
      <c r="AF2885" s="49"/>
      <c r="AG2885" s="49"/>
      <c r="AH2885" s="49"/>
      <c r="AI2885" s="49"/>
      <c r="AJ2885" s="48"/>
      <c r="AK2885" s="49"/>
    </row>
    <row r="2886" spans="9:37">
      <c r="I2886" s="48"/>
      <c r="L2886" s="48"/>
      <c r="O2886" s="48"/>
      <c r="Y2886" s="49"/>
      <c r="Z2886" s="49"/>
      <c r="AA2886" s="49"/>
      <c r="AB2886" s="49"/>
      <c r="AC2886" s="49"/>
      <c r="AD2886" s="49"/>
      <c r="AE2886" s="49"/>
      <c r="AF2886" s="49"/>
      <c r="AG2886" s="49"/>
      <c r="AH2886" s="49"/>
      <c r="AI2886" s="49"/>
      <c r="AJ2886" s="48"/>
      <c r="AK2886" s="49"/>
    </row>
    <row r="2887" spans="9:37">
      <c r="I2887" s="48"/>
      <c r="L2887" s="48"/>
      <c r="O2887" s="48"/>
      <c r="Y2887" s="49"/>
      <c r="Z2887" s="49"/>
      <c r="AA2887" s="49"/>
      <c r="AB2887" s="49"/>
      <c r="AC2887" s="49"/>
      <c r="AD2887" s="49"/>
      <c r="AE2887" s="49"/>
      <c r="AF2887" s="49"/>
      <c r="AG2887" s="49"/>
      <c r="AH2887" s="49"/>
      <c r="AI2887" s="49"/>
      <c r="AJ2887" s="48"/>
      <c r="AK2887" s="49"/>
    </row>
    <row r="2888" spans="9:37">
      <c r="I2888" s="48"/>
      <c r="L2888" s="48"/>
      <c r="O2888" s="48"/>
      <c r="Y2888" s="49"/>
      <c r="Z2888" s="49"/>
      <c r="AA2888" s="49"/>
      <c r="AB2888" s="49"/>
      <c r="AC2888" s="49"/>
      <c r="AD2888" s="49"/>
      <c r="AE2888" s="49"/>
      <c r="AF2888" s="49"/>
      <c r="AG2888" s="49"/>
      <c r="AH2888" s="49"/>
      <c r="AI2888" s="49"/>
      <c r="AJ2888" s="48"/>
      <c r="AK2888" s="49"/>
    </row>
    <row r="2889" spans="9:37">
      <c r="I2889" s="48"/>
      <c r="L2889" s="48"/>
      <c r="O2889" s="48"/>
      <c r="Y2889" s="49"/>
      <c r="Z2889" s="49"/>
      <c r="AA2889" s="49"/>
      <c r="AB2889" s="49"/>
      <c r="AC2889" s="49"/>
      <c r="AD2889" s="49"/>
      <c r="AE2889" s="49"/>
      <c r="AF2889" s="49"/>
      <c r="AG2889" s="49"/>
      <c r="AH2889" s="49"/>
      <c r="AI2889" s="49"/>
      <c r="AJ2889" s="48"/>
      <c r="AK2889" s="49"/>
    </row>
    <row r="2890" spans="9:37">
      <c r="I2890" s="48"/>
      <c r="L2890" s="48"/>
      <c r="O2890" s="48"/>
      <c r="Y2890" s="49"/>
      <c r="Z2890" s="49"/>
      <c r="AA2890" s="49"/>
      <c r="AB2890" s="49"/>
      <c r="AC2890" s="49"/>
      <c r="AD2890" s="49"/>
      <c r="AE2890" s="49"/>
      <c r="AF2890" s="49"/>
      <c r="AG2890" s="49"/>
      <c r="AH2890" s="49"/>
      <c r="AI2890" s="49"/>
      <c r="AJ2890" s="48"/>
      <c r="AK2890" s="49"/>
    </row>
    <row r="2891" spans="9:37">
      <c r="I2891" s="48"/>
      <c r="L2891" s="48"/>
      <c r="O2891" s="48"/>
      <c r="Y2891" s="49"/>
      <c r="Z2891" s="49"/>
      <c r="AA2891" s="49"/>
      <c r="AB2891" s="49"/>
      <c r="AC2891" s="49"/>
      <c r="AD2891" s="49"/>
      <c r="AE2891" s="49"/>
      <c r="AF2891" s="49"/>
      <c r="AG2891" s="49"/>
      <c r="AH2891" s="49"/>
      <c r="AI2891" s="49"/>
      <c r="AJ2891" s="48"/>
      <c r="AK2891" s="49"/>
    </row>
    <row r="2892" spans="9:37">
      <c r="I2892" s="48"/>
      <c r="L2892" s="48"/>
      <c r="O2892" s="48"/>
      <c r="Y2892" s="49"/>
      <c r="Z2892" s="49"/>
      <c r="AA2892" s="49"/>
      <c r="AB2892" s="49"/>
      <c r="AC2892" s="49"/>
      <c r="AD2892" s="49"/>
      <c r="AE2892" s="49"/>
      <c r="AF2892" s="49"/>
      <c r="AG2892" s="49"/>
      <c r="AH2892" s="49"/>
      <c r="AI2892" s="49"/>
      <c r="AJ2892" s="48"/>
      <c r="AK2892" s="49"/>
    </row>
    <row r="2893" spans="9:37">
      <c r="I2893" s="48"/>
      <c r="L2893" s="48"/>
      <c r="O2893" s="48"/>
      <c r="Y2893" s="49"/>
      <c r="Z2893" s="49"/>
      <c r="AA2893" s="49"/>
      <c r="AB2893" s="49"/>
      <c r="AC2893" s="49"/>
      <c r="AD2893" s="49"/>
      <c r="AE2893" s="49"/>
      <c r="AF2893" s="49"/>
      <c r="AG2893" s="49"/>
      <c r="AH2893" s="49"/>
      <c r="AI2893" s="49"/>
      <c r="AJ2893" s="48"/>
      <c r="AK2893" s="49"/>
    </row>
    <row r="2894" spans="9:37">
      <c r="I2894" s="48"/>
      <c r="L2894" s="48"/>
      <c r="O2894" s="48"/>
      <c r="Y2894" s="49"/>
      <c r="Z2894" s="49"/>
      <c r="AA2894" s="49"/>
      <c r="AB2894" s="49"/>
      <c r="AC2894" s="49"/>
      <c r="AD2894" s="49"/>
      <c r="AE2894" s="49"/>
      <c r="AF2894" s="49"/>
      <c r="AG2894" s="49"/>
      <c r="AH2894" s="49"/>
      <c r="AI2894" s="49"/>
      <c r="AJ2894" s="48"/>
      <c r="AK2894" s="49"/>
    </row>
    <row r="2895" spans="9:37">
      <c r="I2895" s="48"/>
      <c r="L2895" s="48"/>
      <c r="O2895" s="48"/>
      <c r="Y2895" s="49"/>
      <c r="Z2895" s="49"/>
      <c r="AA2895" s="49"/>
      <c r="AB2895" s="49"/>
      <c r="AC2895" s="49"/>
      <c r="AD2895" s="49"/>
      <c r="AE2895" s="49"/>
      <c r="AF2895" s="49"/>
      <c r="AG2895" s="49"/>
      <c r="AH2895" s="49"/>
      <c r="AI2895" s="49"/>
      <c r="AJ2895" s="48"/>
      <c r="AK2895" s="49"/>
    </row>
    <row r="2896" spans="9:37">
      <c r="I2896" s="48"/>
      <c r="L2896" s="48"/>
      <c r="O2896" s="48"/>
      <c r="Y2896" s="49"/>
      <c r="Z2896" s="49"/>
      <c r="AA2896" s="49"/>
      <c r="AB2896" s="49"/>
      <c r="AC2896" s="49"/>
      <c r="AD2896" s="49"/>
      <c r="AE2896" s="49"/>
      <c r="AF2896" s="49"/>
      <c r="AG2896" s="49"/>
      <c r="AH2896" s="49"/>
      <c r="AI2896" s="49"/>
      <c r="AJ2896" s="48"/>
      <c r="AK2896" s="49"/>
    </row>
    <row r="2897" spans="9:37">
      <c r="I2897" s="48"/>
      <c r="L2897" s="48"/>
      <c r="O2897" s="48"/>
      <c r="Y2897" s="49"/>
      <c r="Z2897" s="49"/>
      <c r="AA2897" s="49"/>
      <c r="AB2897" s="49"/>
      <c r="AC2897" s="49"/>
      <c r="AD2897" s="49"/>
      <c r="AE2897" s="49"/>
      <c r="AF2897" s="49"/>
      <c r="AG2897" s="49"/>
      <c r="AH2897" s="49"/>
      <c r="AI2897" s="49"/>
      <c r="AJ2897" s="48"/>
      <c r="AK2897" s="49"/>
    </row>
    <row r="2898" spans="9:37">
      <c r="I2898" s="48"/>
      <c r="L2898" s="48"/>
      <c r="O2898" s="48"/>
      <c r="Y2898" s="49"/>
      <c r="Z2898" s="49"/>
      <c r="AA2898" s="49"/>
      <c r="AB2898" s="49"/>
      <c r="AC2898" s="49"/>
      <c r="AD2898" s="49"/>
      <c r="AE2898" s="49"/>
      <c r="AF2898" s="49"/>
      <c r="AG2898" s="49"/>
      <c r="AH2898" s="49"/>
      <c r="AI2898" s="49"/>
      <c r="AJ2898" s="48"/>
      <c r="AK2898" s="49"/>
    </row>
    <row r="2899" spans="9:37">
      <c r="I2899" s="48"/>
      <c r="L2899" s="48"/>
      <c r="O2899" s="48"/>
      <c r="Y2899" s="49"/>
      <c r="Z2899" s="49"/>
      <c r="AA2899" s="49"/>
      <c r="AB2899" s="49"/>
      <c r="AC2899" s="49"/>
      <c r="AD2899" s="49"/>
      <c r="AE2899" s="49"/>
      <c r="AF2899" s="49"/>
      <c r="AG2899" s="49"/>
      <c r="AH2899" s="49"/>
      <c r="AI2899" s="49"/>
      <c r="AJ2899" s="48"/>
      <c r="AK2899" s="49"/>
    </row>
    <row r="2900" spans="9:37">
      <c r="I2900" s="48"/>
      <c r="L2900" s="48"/>
      <c r="O2900" s="48"/>
      <c r="Y2900" s="49"/>
      <c r="Z2900" s="49"/>
      <c r="AA2900" s="49"/>
      <c r="AB2900" s="49"/>
      <c r="AC2900" s="49"/>
      <c r="AD2900" s="49"/>
      <c r="AE2900" s="49"/>
      <c r="AF2900" s="49"/>
      <c r="AG2900" s="49"/>
      <c r="AH2900" s="49"/>
      <c r="AI2900" s="49"/>
      <c r="AJ2900" s="48"/>
      <c r="AK2900" s="49"/>
    </row>
    <row r="2901" spans="9:37">
      <c r="I2901" s="48"/>
      <c r="L2901" s="48"/>
      <c r="O2901" s="48"/>
      <c r="Y2901" s="49"/>
      <c r="Z2901" s="49"/>
      <c r="AA2901" s="49"/>
      <c r="AB2901" s="49"/>
      <c r="AC2901" s="49"/>
      <c r="AD2901" s="49"/>
      <c r="AE2901" s="49"/>
      <c r="AF2901" s="49"/>
      <c r="AG2901" s="49"/>
      <c r="AH2901" s="49"/>
      <c r="AI2901" s="49"/>
      <c r="AJ2901" s="48"/>
      <c r="AK2901" s="49"/>
    </row>
    <row r="2902" spans="9:37">
      <c r="I2902" s="48"/>
      <c r="L2902" s="48"/>
      <c r="O2902" s="48"/>
      <c r="Y2902" s="49"/>
      <c r="Z2902" s="49"/>
      <c r="AA2902" s="49"/>
      <c r="AB2902" s="49"/>
      <c r="AC2902" s="49"/>
      <c r="AD2902" s="49"/>
      <c r="AE2902" s="49"/>
      <c r="AF2902" s="49"/>
      <c r="AG2902" s="49"/>
      <c r="AH2902" s="49"/>
      <c r="AI2902" s="49"/>
      <c r="AJ2902" s="48"/>
      <c r="AK2902" s="49"/>
    </row>
    <row r="2903" spans="9:37">
      <c r="I2903" s="48"/>
      <c r="L2903" s="48"/>
      <c r="O2903" s="48"/>
      <c r="Y2903" s="49"/>
      <c r="Z2903" s="49"/>
      <c r="AA2903" s="49"/>
      <c r="AB2903" s="49"/>
      <c r="AC2903" s="49"/>
      <c r="AD2903" s="49"/>
      <c r="AE2903" s="49"/>
      <c r="AF2903" s="49"/>
      <c r="AG2903" s="49"/>
      <c r="AH2903" s="49"/>
      <c r="AI2903" s="49"/>
      <c r="AJ2903" s="48"/>
      <c r="AK2903" s="49"/>
    </row>
    <row r="2904" spans="9:37">
      <c r="I2904" s="48"/>
      <c r="L2904" s="48"/>
      <c r="O2904" s="48"/>
      <c r="Y2904" s="49"/>
      <c r="Z2904" s="49"/>
      <c r="AA2904" s="49"/>
      <c r="AB2904" s="49"/>
      <c r="AC2904" s="49"/>
      <c r="AD2904" s="49"/>
      <c r="AE2904" s="49"/>
      <c r="AF2904" s="49"/>
      <c r="AG2904" s="49"/>
      <c r="AH2904" s="49"/>
      <c r="AI2904" s="49"/>
      <c r="AJ2904" s="48"/>
      <c r="AK2904" s="49"/>
    </row>
    <row r="2905" spans="9:37">
      <c r="I2905" s="48"/>
      <c r="L2905" s="48"/>
      <c r="O2905" s="48"/>
      <c r="Y2905" s="49"/>
      <c r="Z2905" s="49"/>
      <c r="AA2905" s="49"/>
      <c r="AB2905" s="49"/>
      <c r="AC2905" s="49"/>
      <c r="AD2905" s="49"/>
      <c r="AE2905" s="49"/>
      <c r="AF2905" s="49"/>
      <c r="AG2905" s="49"/>
      <c r="AH2905" s="49"/>
      <c r="AI2905" s="49"/>
      <c r="AJ2905" s="48"/>
      <c r="AK2905" s="49"/>
    </row>
    <row r="2906" spans="9:37">
      <c r="I2906" s="48"/>
      <c r="L2906" s="48"/>
      <c r="O2906" s="48"/>
      <c r="Y2906" s="49"/>
      <c r="Z2906" s="49"/>
      <c r="AA2906" s="49"/>
      <c r="AB2906" s="49"/>
      <c r="AC2906" s="49"/>
      <c r="AD2906" s="49"/>
      <c r="AE2906" s="49"/>
      <c r="AF2906" s="49"/>
      <c r="AG2906" s="49"/>
      <c r="AH2906" s="49"/>
      <c r="AI2906" s="49"/>
      <c r="AJ2906" s="48"/>
      <c r="AK2906" s="49"/>
    </row>
    <row r="2907" spans="9:37">
      <c r="I2907" s="48"/>
      <c r="L2907" s="48"/>
      <c r="O2907" s="48"/>
      <c r="Y2907" s="49"/>
      <c r="Z2907" s="49"/>
      <c r="AA2907" s="49"/>
      <c r="AB2907" s="49"/>
      <c r="AC2907" s="49"/>
      <c r="AD2907" s="49"/>
      <c r="AE2907" s="49"/>
      <c r="AF2907" s="49"/>
      <c r="AG2907" s="49"/>
      <c r="AH2907" s="49"/>
      <c r="AI2907" s="49"/>
      <c r="AJ2907" s="48"/>
      <c r="AK2907" s="49"/>
    </row>
    <row r="2908" spans="9:37">
      <c r="I2908" s="48"/>
      <c r="L2908" s="48"/>
      <c r="O2908" s="48"/>
      <c r="Y2908" s="49"/>
      <c r="Z2908" s="49"/>
      <c r="AA2908" s="49"/>
      <c r="AB2908" s="49"/>
      <c r="AC2908" s="49"/>
      <c r="AD2908" s="49"/>
      <c r="AE2908" s="49"/>
      <c r="AF2908" s="49"/>
      <c r="AG2908" s="49"/>
      <c r="AH2908" s="49"/>
      <c r="AI2908" s="49"/>
      <c r="AJ2908" s="48"/>
      <c r="AK2908" s="49"/>
    </row>
    <row r="2909" spans="9:37">
      <c r="I2909" s="48"/>
      <c r="L2909" s="48"/>
      <c r="O2909" s="48"/>
      <c r="Y2909" s="49"/>
      <c r="Z2909" s="49"/>
      <c r="AA2909" s="49"/>
      <c r="AB2909" s="49"/>
      <c r="AC2909" s="49"/>
      <c r="AD2909" s="49"/>
      <c r="AE2909" s="49"/>
      <c r="AF2909" s="49"/>
      <c r="AG2909" s="49"/>
      <c r="AH2909" s="49"/>
      <c r="AI2909" s="49"/>
      <c r="AJ2909" s="48"/>
      <c r="AK2909" s="49"/>
    </row>
    <row r="2910" spans="9:37">
      <c r="I2910" s="48"/>
      <c r="L2910" s="48"/>
      <c r="O2910" s="48"/>
      <c r="Y2910" s="49"/>
      <c r="Z2910" s="49"/>
      <c r="AA2910" s="49"/>
      <c r="AB2910" s="49"/>
      <c r="AC2910" s="49"/>
      <c r="AD2910" s="49"/>
      <c r="AE2910" s="49"/>
      <c r="AF2910" s="49"/>
      <c r="AG2910" s="49"/>
      <c r="AH2910" s="49"/>
      <c r="AI2910" s="49"/>
      <c r="AJ2910" s="48"/>
      <c r="AK2910" s="49"/>
    </row>
    <row r="2911" spans="9:37">
      <c r="I2911" s="48"/>
      <c r="L2911" s="48"/>
      <c r="O2911" s="48"/>
      <c r="Y2911" s="49"/>
      <c r="Z2911" s="49"/>
      <c r="AA2911" s="49"/>
      <c r="AB2911" s="49"/>
      <c r="AC2911" s="49"/>
      <c r="AD2911" s="49"/>
      <c r="AE2911" s="49"/>
      <c r="AF2911" s="49"/>
      <c r="AG2911" s="49"/>
      <c r="AH2911" s="49"/>
      <c r="AI2911" s="49"/>
      <c r="AJ2911" s="48"/>
      <c r="AK2911" s="49"/>
    </row>
    <row r="2912" spans="9:37">
      <c r="I2912" s="48"/>
      <c r="L2912" s="48"/>
      <c r="O2912" s="48"/>
      <c r="Y2912" s="49"/>
      <c r="Z2912" s="49"/>
      <c r="AA2912" s="49"/>
      <c r="AB2912" s="49"/>
      <c r="AC2912" s="49"/>
      <c r="AD2912" s="49"/>
      <c r="AE2912" s="49"/>
      <c r="AF2912" s="49"/>
      <c r="AG2912" s="49"/>
      <c r="AH2912" s="49"/>
      <c r="AI2912" s="49"/>
      <c r="AJ2912" s="48"/>
      <c r="AK2912" s="49"/>
    </row>
    <row r="2913" spans="9:37">
      <c r="I2913" s="48"/>
      <c r="L2913" s="48"/>
      <c r="O2913" s="48"/>
      <c r="Y2913" s="49"/>
      <c r="Z2913" s="49"/>
      <c r="AA2913" s="49"/>
      <c r="AB2913" s="49"/>
      <c r="AC2913" s="49"/>
      <c r="AD2913" s="49"/>
      <c r="AE2913" s="49"/>
      <c r="AF2913" s="49"/>
      <c r="AG2913" s="49"/>
      <c r="AH2913" s="49"/>
      <c r="AI2913" s="49"/>
      <c r="AJ2913" s="48"/>
      <c r="AK2913" s="49"/>
    </row>
    <row r="2914" spans="9:37">
      <c r="I2914" s="48"/>
      <c r="L2914" s="48"/>
      <c r="O2914" s="48"/>
      <c r="Y2914" s="49"/>
      <c r="Z2914" s="49"/>
      <c r="AA2914" s="49"/>
      <c r="AB2914" s="49"/>
      <c r="AC2914" s="49"/>
      <c r="AD2914" s="49"/>
      <c r="AE2914" s="49"/>
      <c r="AF2914" s="49"/>
      <c r="AG2914" s="49"/>
      <c r="AH2914" s="49"/>
      <c r="AI2914" s="49"/>
      <c r="AJ2914" s="48"/>
      <c r="AK2914" s="49"/>
    </row>
    <row r="2915" spans="9:37">
      <c r="I2915" s="48"/>
      <c r="L2915" s="48"/>
      <c r="O2915" s="48"/>
      <c r="Y2915" s="49"/>
      <c r="Z2915" s="49"/>
      <c r="AA2915" s="49"/>
      <c r="AB2915" s="49"/>
      <c r="AC2915" s="49"/>
      <c r="AD2915" s="49"/>
      <c r="AE2915" s="49"/>
      <c r="AF2915" s="49"/>
      <c r="AG2915" s="49"/>
      <c r="AH2915" s="49"/>
      <c r="AI2915" s="49"/>
      <c r="AJ2915" s="48"/>
      <c r="AK2915" s="49"/>
    </row>
    <row r="2916" spans="9:37">
      <c r="I2916" s="48"/>
      <c r="L2916" s="48"/>
      <c r="O2916" s="48"/>
      <c r="Y2916" s="49"/>
      <c r="Z2916" s="49"/>
      <c r="AA2916" s="49"/>
      <c r="AB2916" s="49"/>
      <c r="AC2916" s="49"/>
      <c r="AD2916" s="49"/>
      <c r="AE2916" s="49"/>
      <c r="AF2916" s="49"/>
      <c r="AG2916" s="49"/>
      <c r="AH2916" s="49"/>
      <c r="AI2916" s="49"/>
      <c r="AJ2916" s="48"/>
      <c r="AK2916" s="49"/>
    </row>
    <row r="2917" spans="9:37">
      <c r="I2917" s="48"/>
      <c r="L2917" s="48"/>
      <c r="O2917" s="48"/>
      <c r="Y2917" s="49"/>
      <c r="Z2917" s="49"/>
      <c r="AA2917" s="49"/>
      <c r="AB2917" s="49"/>
      <c r="AC2917" s="49"/>
      <c r="AD2917" s="49"/>
      <c r="AE2917" s="49"/>
      <c r="AF2917" s="49"/>
      <c r="AG2917" s="49"/>
      <c r="AH2917" s="49"/>
      <c r="AI2917" s="49"/>
      <c r="AJ2917" s="48"/>
      <c r="AK2917" s="49"/>
    </row>
    <row r="2918" spans="9:37">
      <c r="I2918" s="48"/>
      <c r="L2918" s="48"/>
      <c r="O2918" s="48"/>
      <c r="Y2918" s="49"/>
      <c r="Z2918" s="49"/>
      <c r="AA2918" s="49"/>
      <c r="AB2918" s="49"/>
      <c r="AC2918" s="49"/>
      <c r="AD2918" s="49"/>
      <c r="AE2918" s="49"/>
      <c r="AF2918" s="49"/>
      <c r="AG2918" s="49"/>
      <c r="AH2918" s="49"/>
      <c r="AI2918" s="49"/>
      <c r="AJ2918" s="48"/>
      <c r="AK2918" s="49"/>
    </row>
    <row r="2919" spans="9:37">
      <c r="I2919" s="48"/>
      <c r="L2919" s="48"/>
      <c r="O2919" s="48"/>
      <c r="Y2919" s="49"/>
      <c r="Z2919" s="49"/>
      <c r="AA2919" s="49"/>
      <c r="AB2919" s="49"/>
      <c r="AC2919" s="49"/>
      <c r="AD2919" s="49"/>
      <c r="AE2919" s="49"/>
      <c r="AF2919" s="49"/>
      <c r="AG2919" s="49"/>
      <c r="AH2919" s="49"/>
      <c r="AI2919" s="49"/>
      <c r="AJ2919" s="48"/>
      <c r="AK2919" s="49"/>
    </row>
    <row r="2920" spans="9:37">
      <c r="I2920" s="48"/>
      <c r="L2920" s="48"/>
      <c r="O2920" s="48"/>
      <c r="Y2920" s="49"/>
      <c r="Z2920" s="49"/>
      <c r="AA2920" s="49"/>
      <c r="AB2920" s="49"/>
      <c r="AC2920" s="49"/>
      <c r="AD2920" s="49"/>
      <c r="AE2920" s="49"/>
      <c r="AF2920" s="49"/>
      <c r="AG2920" s="49"/>
      <c r="AH2920" s="49"/>
      <c r="AI2920" s="49"/>
      <c r="AJ2920" s="48"/>
      <c r="AK2920" s="49"/>
    </row>
    <row r="2921" spans="9:37">
      <c r="I2921" s="48"/>
      <c r="L2921" s="48"/>
      <c r="O2921" s="48"/>
      <c r="Y2921" s="49"/>
      <c r="Z2921" s="49"/>
      <c r="AA2921" s="49"/>
      <c r="AB2921" s="49"/>
      <c r="AC2921" s="49"/>
      <c r="AD2921" s="49"/>
      <c r="AE2921" s="49"/>
      <c r="AF2921" s="49"/>
      <c r="AG2921" s="49"/>
      <c r="AH2921" s="49"/>
      <c r="AI2921" s="49"/>
      <c r="AJ2921" s="48"/>
      <c r="AK2921" s="49"/>
    </row>
    <row r="2922" spans="9:37">
      <c r="I2922" s="48"/>
      <c r="L2922" s="48"/>
      <c r="O2922" s="48"/>
      <c r="Y2922" s="49"/>
      <c r="Z2922" s="49"/>
      <c r="AA2922" s="49"/>
      <c r="AB2922" s="49"/>
      <c r="AC2922" s="49"/>
      <c r="AD2922" s="49"/>
      <c r="AE2922" s="49"/>
      <c r="AF2922" s="49"/>
      <c r="AG2922" s="49"/>
      <c r="AH2922" s="49"/>
      <c r="AI2922" s="49"/>
      <c r="AJ2922" s="48"/>
      <c r="AK2922" s="49"/>
    </row>
    <row r="2923" spans="9:37">
      <c r="I2923" s="48"/>
      <c r="L2923" s="48"/>
      <c r="O2923" s="48"/>
      <c r="Y2923" s="49"/>
      <c r="Z2923" s="49"/>
      <c r="AA2923" s="49"/>
      <c r="AB2923" s="49"/>
      <c r="AC2923" s="49"/>
      <c r="AD2923" s="49"/>
      <c r="AE2923" s="49"/>
      <c r="AF2923" s="49"/>
      <c r="AG2923" s="49"/>
      <c r="AH2923" s="49"/>
      <c r="AI2923" s="49"/>
      <c r="AJ2923" s="48"/>
      <c r="AK2923" s="49"/>
    </row>
    <row r="2924" spans="9:37">
      <c r="I2924" s="48"/>
      <c r="L2924" s="48"/>
      <c r="O2924" s="48"/>
      <c r="Y2924" s="49"/>
      <c r="Z2924" s="49"/>
      <c r="AA2924" s="49"/>
      <c r="AB2924" s="49"/>
      <c r="AC2924" s="49"/>
      <c r="AD2924" s="49"/>
      <c r="AE2924" s="49"/>
      <c r="AF2924" s="49"/>
      <c r="AG2924" s="49"/>
      <c r="AH2924" s="49"/>
      <c r="AI2924" s="49"/>
      <c r="AJ2924" s="48"/>
      <c r="AK2924" s="49"/>
    </row>
    <row r="2925" spans="9:37">
      <c r="I2925" s="48"/>
      <c r="L2925" s="48"/>
      <c r="O2925" s="48"/>
      <c r="Y2925" s="49"/>
      <c r="Z2925" s="49"/>
      <c r="AA2925" s="49"/>
      <c r="AB2925" s="49"/>
      <c r="AC2925" s="49"/>
      <c r="AD2925" s="49"/>
      <c r="AE2925" s="49"/>
      <c r="AF2925" s="49"/>
      <c r="AG2925" s="49"/>
      <c r="AH2925" s="49"/>
      <c r="AI2925" s="49"/>
      <c r="AJ2925" s="48"/>
      <c r="AK2925" s="49"/>
    </row>
    <row r="2926" spans="9:37">
      <c r="I2926" s="48"/>
      <c r="L2926" s="48"/>
      <c r="O2926" s="48"/>
      <c r="Y2926" s="49"/>
      <c r="Z2926" s="49"/>
      <c r="AA2926" s="49"/>
      <c r="AB2926" s="49"/>
      <c r="AC2926" s="49"/>
      <c r="AD2926" s="49"/>
      <c r="AE2926" s="49"/>
      <c r="AF2926" s="49"/>
      <c r="AG2926" s="49"/>
      <c r="AH2926" s="49"/>
      <c r="AI2926" s="49"/>
      <c r="AJ2926" s="48"/>
      <c r="AK2926" s="49"/>
    </row>
    <row r="2927" spans="9:37">
      <c r="I2927" s="48"/>
      <c r="L2927" s="48"/>
      <c r="O2927" s="48"/>
      <c r="Y2927" s="49"/>
      <c r="Z2927" s="49"/>
      <c r="AA2927" s="49"/>
      <c r="AB2927" s="49"/>
      <c r="AC2927" s="49"/>
      <c r="AD2927" s="49"/>
      <c r="AE2927" s="49"/>
      <c r="AF2927" s="49"/>
      <c r="AG2927" s="49"/>
      <c r="AH2927" s="49"/>
      <c r="AI2927" s="49"/>
      <c r="AJ2927" s="48"/>
      <c r="AK2927" s="49"/>
    </row>
    <row r="2928" spans="9:37">
      <c r="I2928" s="48"/>
      <c r="L2928" s="48"/>
      <c r="O2928" s="48"/>
      <c r="Y2928" s="49"/>
      <c r="Z2928" s="49"/>
      <c r="AA2928" s="49"/>
      <c r="AB2928" s="49"/>
      <c r="AC2928" s="49"/>
      <c r="AD2928" s="49"/>
      <c r="AE2928" s="49"/>
      <c r="AF2928" s="49"/>
      <c r="AG2928" s="49"/>
      <c r="AH2928" s="49"/>
      <c r="AI2928" s="49"/>
      <c r="AJ2928" s="48"/>
      <c r="AK2928" s="49"/>
    </row>
    <row r="2929" spans="9:37">
      <c r="I2929" s="48"/>
      <c r="L2929" s="48"/>
      <c r="O2929" s="48"/>
      <c r="Y2929" s="49"/>
      <c r="Z2929" s="49"/>
      <c r="AA2929" s="49"/>
      <c r="AB2929" s="49"/>
      <c r="AC2929" s="49"/>
      <c r="AD2929" s="49"/>
      <c r="AE2929" s="49"/>
      <c r="AF2929" s="49"/>
      <c r="AG2929" s="49"/>
      <c r="AH2929" s="49"/>
      <c r="AI2929" s="49"/>
      <c r="AJ2929" s="48"/>
      <c r="AK2929" s="49"/>
    </row>
    <row r="2930" spans="9:37">
      <c r="I2930" s="48"/>
      <c r="L2930" s="48"/>
      <c r="O2930" s="48"/>
      <c r="Y2930" s="49"/>
      <c r="Z2930" s="49"/>
      <c r="AA2930" s="49"/>
      <c r="AB2930" s="49"/>
      <c r="AC2930" s="49"/>
      <c r="AD2930" s="49"/>
      <c r="AE2930" s="49"/>
      <c r="AF2930" s="49"/>
      <c r="AG2930" s="49"/>
      <c r="AH2930" s="49"/>
      <c r="AI2930" s="49"/>
      <c r="AJ2930" s="48"/>
      <c r="AK2930" s="49"/>
    </row>
    <row r="2931" spans="9:37">
      <c r="I2931" s="48"/>
      <c r="L2931" s="48"/>
      <c r="O2931" s="48"/>
      <c r="Y2931" s="49"/>
      <c r="Z2931" s="49"/>
      <c r="AA2931" s="49"/>
      <c r="AB2931" s="49"/>
      <c r="AC2931" s="49"/>
      <c r="AD2931" s="49"/>
      <c r="AE2931" s="49"/>
      <c r="AF2931" s="49"/>
      <c r="AG2931" s="49"/>
      <c r="AH2931" s="49"/>
      <c r="AI2931" s="49"/>
      <c r="AJ2931" s="48"/>
      <c r="AK2931" s="49"/>
    </row>
    <row r="2932" spans="9:37">
      <c r="I2932" s="48"/>
      <c r="L2932" s="48"/>
      <c r="O2932" s="48"/>
      <c r="Y2932" s="49"/>
      <c r="Z2932" s="49"/>
      <c r="AA2932" s="49"/>
      <c r="AB2932" s="49"/>
      <c r="AC2932" s="49"/>
      <c r="AD2932" s="49"/>
      <c r="AE2932" s="49"/>
      <c r="AF2932" s="49"/>
      <c r="AG2932" s="49"/>
      <c r="AH2932" s="49"/>
      <c r="AI2932" s="49"/>
      <c r="AJ2932" s="48"/>
      <c r="AK2932" s="49"/>
    </row>
    <row r="2933" spans="9:37">
      <c r="I2933" s="48"/>
      <c r="L2933" s="48"/>
      <c r="O2933" s="48"/>
      <c r="Y2933" s="49"/>
      <c r="Z2933" s="49"/>
      <c r="AA2933" s="49"/>
      <c r="AB2933" s="49"/>
      <c r="AC2933" s="49"/>
      <c r="AD2933" s="49"/>
      <c r="AE2933" s="49"/>
      <c r="AF2933" s="49"/>
      <c r="AG2933" s="49"/>
      <c r="AH2933" s="49"/>
      <c r="AI2933" s="49"/>
      <c r="AJ2933" s="48"/>
      <c r="AK2933" s="49"/>
    </row>
    <row r="2934" spans="9:37">
      <c r="I2934" s="48"/>
      <c r="L2934" s="48"/>
      <c r="O2934" s="48"/>
      <c r="Y2934" s="49"/>
      <c r="Z2934" s="49"/>
      <c r="AA2934" s="49"/>
      <c r="AB2934" s="49"/>
      <c r="AC2934" s="49"/>
      <c r="AD2934" s="49"/>
      <c r="AE2934" s="49"/>
      <c r="AF2934" s="49"/>
      <c r="AG2934" s="49"/>
      <c r="AH2934" s="49"/>
      <c r="AI2934" s="49"/>
      <c r="AJ2934" s="48"/>
      <c r="AK2934" s="49"/>
    </row>
    <row r="2935" spans="9:37">
      <c r="I2935" s="48"/>
      <c r="L2935" s="48"/>
      <c r="O2935" s="48"/>
      <c r="Y2935" s="49"/>
      <c r="Z2935" s="49"/>
      <c r="AA2935" s="49"/>
      <c r="AB2935" s="49"/>
      <c r="AC2935" s="49"/>
      <c r="AD2935" s="49"/>
      <c r="AE2935" s="49"/>
      <c r="AF2935" s="49"/>
      <c r="AG2935" s="49"/>
      <c r="AH2935" s="49"/>
      <c r="AI2935" s="49"/>
      <c r="AJ2935" s="48"/>
      <c r="AK2935" s="49"/>
    </row>
    <row r="2936" spans="9:37">
      <c r="I2936" s="48"/>
      <c r="L2936" s="48"/>
      <c r="O2936" s="48"/>
      <c r="Y2936" s="49"/>
      <c r="Z2936" s="49"/>
      <c r="AA2936" s="49"/>
      <c r="AB2936" s="49"/>
      <c r="AC2936" s="49"/>
      <c r="AD2936" s="49"/>
      <c r="AE2936" s="49"/>
      <c r="AF2936" s="49"/>
      <c r="AG2936" s="49"/>
      <c r="AH2936" s="49"/>
      <c r="AI2936" s="49"/>
      <c r="AJ2936" s="48"/>
      <c r="AK2936" s="49"/>
    </row>
    <row r="2937" spans="9:37">
      <c r="I2937" s="48"/>
      <c r="L2937" s="48"/>
      <c r="O2937" s="48"/>
      <c r="Y2937" s="49"/>
      <c r="Z2937" s="49"/>
      <c r="AA2937" s="49"/>
      <c r="AB2937" s="49"/>
      <c r="AC2937" s="49"/>
      <c r="AD2937" s="49"/>
      <c r="AE2937" s="49"/>
      <c r="AF2937" s="49"/>
      <c r="AG2937" s="49"/>
      <c r="AH2937" s="49"/>
      <c r="AI2937" s="49"/>
      <c r="AJ2937" s="48"/>
      <c r="AK2937" s="49"/>
    </row>
    <row r="2938" spans="9:37">
      <c r="I2938" s="48"/>
      <c r="L2938" s="48"/>
      <c r="O2938" s="48"/>
      <c r="Y2938" s="49"/>
      <c r="Z2938" s="49"/>
      <c r="AA2938" s="49"/>
      <c r="AB2938" s="49"/>
      <c r="AC2938" s="49"/>
      <c r="AD2938" s="49"/>
      <c r="AE2938" s="49"/>
      <c r="AF2938" s="49"/>
      <c r="AG2938" s="49"/>
      <c r="AH2938" s="49"/>
      <c r="AI2938" s="49"/>
      <c r="AJ2938" s="48"/>
      <c r="AK2938" s="49"/>
    </row>
    <row r="2939" spans="9:37">
      <c r="I2939" s="48"/>
      <c r="L2939" s="48"/>
      <c r="O2939" s="48"/>
      <c r="Y2939" s="49"/>
      <c r="Z2939" s="49"/>
      <c r="AA2939" s="49"/>
      <c r="AB2939" s="49"/>
      <c r="AC2939" s="49"/>
      <c r="AD2939" s="49"/>
      <c r="AE2939" s="49"/>
      <c r="AF2939" s="49"/>
      <c r="AG2939" s="49"/>
      <c r="AH2939" s="49"/>
      <c r="AI2939" s="49"/>
      <c r="AJ2939" s="48"/>
      <c r="AK2939" s="49"/>
    </row>
    <row r="2940" spans="9:37">
      <c r="I2940" s="48"/>
      <c r="L2940" s="48"/>
      <c r="O2940" s="48"/>
      <c r="Y2940" s="49"/>
      <c r="Z2940" s="49"/>
      <c r="AA2940" s="49"/>
      <c r="AB2940" s="49"/>
      <c r="AC2940" s="49"/>
      <c r="AD2940" s="49"/>
      <c r="AE2940" s="49"/>
      <c r="AF2940" s="49"/>
      <c r="AG2940" s="49"/>
      <c r="AH2940" s="49"/>
      <c r="AI2940" s="49"/>
      <c r="AJ2940" s="48"/>
      <c r="AK2940" s="49"/>
    </row>
    <row r="2941" spans="9:37">
      <c r="I2941" s="48"/>
      <c r="L2941" s="48"/>
      <c r="O2941" s="48"/>
      <c r="Y2941" s="49"/>
      <c r="Z2941" s="49"/>
      <c r="AA2941" s="49"/>
      <c r="AB2941" s="49"/>
      <c r="AC2941" s="49"/>
      <c r="AD2941" s="49"/>
      <c r="AE2941" s="49"/>
      <c r="AF2941" s="49"/>
      <c r="AG2941" s="49"/>
      <c r="AH2941" s="49"/>
      <c r="AI2941" s="49"/>
      <c r="AJ2941" s="48"/>
      <c r="AK2941" s="49"/>
    </row>
    <row r="2942" spans="9:37">
      <c r="I2942" s="48"/>
      <c r="L2942" s="48"/>
      <c r="O2942" s="48"/>
      <c r="Y2942" s="49"/>
      <c r="Z2942" s="49"/>
      <c r="AA2942" s="49"/>
      <c r="AB2942" s="49"/>
      <c r="AC2942" s="49"/>
      <c r="AD2942" s="49"/>
      <c r="AE2942" s="49"/>
      <c r="AF2942" s="49"/>
      <c r="AG2942" s="49"/>
      <c r="AH2942" s="49"/>
      <c r="AI2942" s="49"/>
      <c r="AJ2942" s="48"/>
      <c r="AK2942" s="49"/>
    </row>
    <row r="2943" spans="9:37">
      <c r="I2943" s="48"/>
      <c r="L2943" s="48"/>
      <c r="O2943" s="48"/>
      <c r="Y2943" s="49"/>
      <c r="Z2943" s="49"/>
      <c r="AA2943" s="49"/>
      <c r="AB2943" s="49"/>
      <c r="AC2943" s="49"/>
      <c r="AD2943" s="49"/>
      <c r="AE2943" s="49"/>
      <c r="AF2943" s="49"/>
      <c r="AG2943" s="49"/>
      <c r="AH2943" s="49"/>
      <c r="AI2943" s="49"/>
      <c r="AJ2943" s="48"/>
      <c r="AK2943" s="49"/>
    </row>
    <row r="2944" spans="9:37">
      <c r="I2944" s="48"/>
      <c r="L2944" s="48"/>
      <c r="O2944" s="48"/>
      <c r="Y2944" s="49"/>
      <c r="Z2944" s="49"/>
      <c r="AA2944" s="49"/>
      <c r="AB2944" s="49"/>
      <c r="AC2944" s="49"/>
      <c r="AD2944" s="49"/>
      <c r="AE2944" s="49"/>
      <c r="AF2944" s="49"/>
      <c r="AG2944" s="49"/>
      <c r="AH2944" s="49"/>
      <c r="AI2944" s="49"/>
      <c r="AJ2944" s="48"/>
      <c r="AK2944" s="49"/>
    </row>
    <row r="2945" spans="9:37">
      <c r="I2945" s="48"/>
      <c r="L2945" s="48"/>
      <c r="O2945" s="48"/>
      <c r="Y2945" s="49"/>
      <c r="Z2945" s="49"/>
      <c r="AA2945" s="49"/>
      <c r="AB2945" s="49"/>
      <c r="AC2945" s="49"/>
      <c r="AD2945" s="49"/>
      <c r="AE2945" s="49"/>
      <c r="AF2945" s="49"/>
      <c r="AG2945" s="49"/>
      <c r="AH2945" s="49"/>
      <c r="AI2945" s="49"/>
      <c r="AJ2945" s="48"/>
      <c r="AK2945" s="49"/>
    </row>
    <row r="2946" spans="9:37">
      <c r="I2946" s="48"/>
      <c r="L2946" s="48"/>
      <c r="O2946" s="48"/>
      <c r="Y2946" s="49"/>
      <c r="Z2946" s="49"/>
      <c r="AA2946" s="49"/>
      <c r="AB2946" s="49"/>
      <c r="AC2946" s="49"/>
      <c r="AD2946" s="49"/>
      <c r="AE2946" s="49"/>
      <c r="AF2946" s="49"/>
      <c r="AG2946" s="49"/>
      <c r="AH2946" s="49"/>
      <c r="AI2946" s="49"/>
      <c r="AJ2946" s="48"/>
      <c r="AK2946" s="49"/>
    </row>
    <row r="2947" spans="9:37">
      <c r="I2947" s="48"/>
      <c r="L2947" s="48"/>
      <c r="O2947" s="48"/>
      <c r="Y2947" s="49"/>
      <c r="Z2947" s="49"/>
      <c r="AA2947" s="49"/>
      <c r="AB2947" s="49"/>
      <c r="AC2947" s="49"/>
      <c r="AD2947" s="49"/>
      <c r="AE2947" s="49"/>
      <c r="AF2947" s="49"/>
      <c r="AG2947" s="49"/>
      <c r="AH2947" s="49"/>
      <c r="AI2947" s="49"/>
      <c r="AJ2947" s="48"/>
      <c r="AK2947" s="49"/>
    </row>
    <row r="2948" spans="9:37">
      <c r="I2948" s="48"/>
      <c r="L2948" s="48"/>
      <c r="O2948" s="48"/>
      <c r="Y2948" s="49"/>
      <c r="Z2948" s="49"/>
      <c r="AA2948" s="49"/>
      <c r="AB2948" s="49"/>
      <c r="AC2948" s="49"/>
      <c r="AD2948" s="49"/>
      <c r="AE2948" s="49"/>
      <c r="AF2948" s="49"/>
      <c r="AG2948" s="49"/>
      <c r="AH2948" s="49"/>
      <c r="AI2948" s="49"/>
      <c r="AJ2948" s="48"/>
      <c r="AK2948" s="49"/>
    </row>
    <row r="2949" spans="9:37">
      <c r="I2949" s="48"/>
      <c r="L2949" s="48"/>
      <c r="O2949" s="48"/>
      <c r="Y2949" s="49"/>
      <c r="Z2949" s="49"/>
      <c r="AA2949" s="49"/>
      <c r="AB2949" s="49"/>
      <c r="AC2949" s="49"/>
      <c r="AD2949" s="49"/>
      <c r="AE2949" s="49"/>
      <c r="AF2949" s="49"/>
      <c r="AG2949" s="49"/>
      <c r="AH2949" s="49"/>
      <c r="AI2949" s="49"/>
      <c r="AJ2949" s="48"/>
      <c r="AK2949" s="49"/>
    </row>
    <row r="2950" spans="9:37">
      <c r="I2950" s="48"/>
      <c r="L2950" s="48"/>
      <c r="O2950" s="48"/>
      <c r="Y2950" s="49"/>
      <c r="Z2950" s="49"/>
      <c r="AA2950" s="49"/>
      <c r="AB2950" s="49"/>
      <c r="AC2950" s="49"/>
      <c r="AD2950" s="49"/>
      <c r="AE2950" s="49"/>
      <c r="AF2950" s="49"/>
      <c r="AG2950" s="49"/>
      <c r="AH2950" s="49"/>
      <c r="AI2950" s="49"/>
      <c r="AJ2950" s="48"/>
      <c r="AK2950" s="49"/>
    </row>
    <row r="2951" spans="9:37">
      <c r="I2951" s="48"/>
      <c r="L2951" s="48"/>
      <c r="O2951" s="48"/>
      <c r="Y2951" s="49"/>
      <c r="Z2951" s="49"/>
      <c r="AA2951" s="49"/>
      <c r="AB2951" s="49"/>
      <c r="AC2951" s="49"/>
      <c r="AD2951" s="49"/>
      <c r="AE2951" s="49"/>
      <c r="AF2951" s="49"/>
      <c r="AG2951" s="49"/>
      <c r="AH2951" s="49"/>
      <c r="AI2951" s="49"/>
      <c r="AJ2951" s="48"/>
      <c r="AK2951" s="49"/>
    </row>
    <row r="2952" spans="9:37">
      <c r="I2952" s="48"/>
      <c r="L2952" s="48"/>
      <c r="O2952" s="48"/>
      <c r="Y2952" s="49"/>
      <c r="Z2952" s="49"/>
      <c r="AA2952" s="49"/>
      <c r="AB2952" s="49"/>
      <c r="AC2952" s="49"/>
      <c r="AD2952" s="49"/>
      <c r="AE2952" s="49"/>
      <c r="AF2952" s="49"/>
      <c r="AG2952" s="49"/>
      <c r="AH2952" s="49"/>
      <c r="AI2952" s="49"/>
      <c r="AJ2952" s="48"/>
      <c r="AK2952" s="49"/>
    </row>
    <row r="2953" spans="9:37">
      <c r="I2953" s="48"/>
      <c r="L2953" s="48"/>
      <c r="O2953" s="48"/>
      <c r="Y2953" s="49"/>
      <c r="Z2953" s="49"/>
      <c r="AA2953" s="49"/>
      <c r="AB2953" s="49"/>
      <c r="AC2953" s="49"/>
      <c r="AD2953" s="49"/>
      <c r="AE2953" s="49"/>
      <c r="AF2953" s="49"/>
      <c r="AG2953" s="49"/>
      <c r="AH2953" s="49"/>
      <c r="AI2953" s="49"/>
      <c r="AJ2953" s="48"/>
      <c r="AK2953" s="49"/>
    </row>
    <row r="2954" spans="9:37">
      <c r="I2954" s="48"/>
      <c r="L2954" s="48"/>
      <c r="O2954" s="48"/>
      <c r="Y2954" s="49"/>
      <c r="Z2954" s="49"/>
      <c r="AA2954" s="49"/>
      <c r="AB2954" s="49"/>
      <c r="AC2954" s="49"/>
      <c r="AD2954" s="49"/>
      <c r="AE2954" s="49"/>
      <c r="AF2954" s="49"/>
      <c r="AG2954" s="49"/>
      <c r="AH2954" s="49"/>
      <c r="AI2954" s="49"/>
      <c r="AJ2954" s="48"/>
      <c r="AK2954" s="49"/>
    </row>
    <row r="2955" spans="9:37">
      <c r="I2955" s="48"/>
      <c r="L2955" s="48"/>
      <c r="O2955" s="48"/>
      <c r="Y2955" s="49"/>
      <c r="Z2955" s="49"/>
      <c r="AA2955" s="49"/>
      <c r="AB2955" s="49"/>
      <c r="AC2955" s="49"/>
      <c r="AD2955" s="49"/>
      <c r="AE2955" s="49"/>
      <c r="AF2955" s="49"/>
      <c r="AG2955" s="49"/>
      <c r="AH2955" s="49"/>
      <c r="AI2955" s="49"/>
      <c r="AJ2955" s="48"/>
      <c r="AK2955" s="49"/>
    </row>
    <row r="2956" spans="9:37">
      <c r="I2956" s="48"/>
      <c r="L2956" s="48"/>
      <c r="O2956" s="48"/>
      <c r="Y2956" s="49"/>
      <c r="Z2956" s="49"/>
      <c r="AA2956" s="49"/>
      <c r="AB2956" s="49"/>
      <c r="AC2956" s="49"/>
      <c r="AD2956" s="49"/>
      <c r="AE2956" s="49"/>
      <c r="AF2956" s="49"/>
      <c r="AG2956" s="49"/>
      <c r="AH2956" s="49"/>
      <c r="AI2956" s="49"/>
      <c r="AJ2956" s="48"/>
      <c r="AK2956" s="49"/>
    </row>
    <row r="2957" spans="9:37">
      <c r="I2957" s="48"/>
      <c r="L2957" s="48"/>
      <c r="O2957" s="48"/>
      <c r="Y2957" s="49"/>
      <c r="Z2957" s="49"/>
      <c r="AA2957" s="49"/>
      <c r="AB2957" s="49"/>
      <c r="AC2957" s="49"/>
      <c r="AD2957" s="49"/>
      <c r="AE2957" s="49"/>
      <c r="AF2957" s="49"/>
      <c r="AG2957" s="49"/>
      <c r="AH2957" s="49"/>
      <c r="AI2957" s="49"/>
      <c r="AJ2957" s="48"/>
      <c r="AK2957" s="49"/>
    </row>
    <row r="2958" spans="9:37">
      <c r="I2958" s="48"/>
      <c r="L2958" s="48"/>
      <c r="O2958" s="48"/>
      <c r="Y2958" s="49"/>
      <c r="Z2958" s="49"/>
      <c r="AA2958" s="49"/>
      <c r="AB2958" s="49"/>
      <c r="AC2958" s="49"/>
      <c r="AD2958" s="49"/>
      <c r="AE2958" s="49"/>
      <c r="AF2958" s="49"/>
      <c r="AG2958" s="49"/>
      <c r="AH2958" s="49"/>
      <c r="AI2958" s="49"/>
      <c r="AJ2958" s="48"/>
      <c r="AK2958" s="49"/>
    </row>
    <row r="2959" spans="9:37">
      <c r="I2959" s="48"/>
      <c r="L2959" s="48"/>
      <c r="O2959" s="48"/>
      <c r="Y2959" s="49"/>
      <c r="Z2959" s="49"/>
      <c r="AA2959" s="49"/>
      <c r="AB2959" s="49"/>
      <c r="AC2959" s="49"/>
      <c r="AD2959" s="49"/>
      <c r="AE2959" s="49"/>
      <c r="AF2959" s="49"/>
      <c r="AG2959" s="49"/>
      <c r="AH2959" s="49"/>
      <c r="AI2959" s="49"/>
      <c r="AJ2959" s="48"/>
      <c r="AK2959" s="49"/>
    </row>
    <row r="2960" spans="9:37">
      <c r="I2960" s="48"/>
      <c r="L2960" s="48"/>
      <c r="O2960" s="48"/>
      <c r="Y2960" s="49"/>
      <c r="Z2960" s="49"/>
      <c r="AA2960" s="49"/>
      <c r="AB2960" s="49"/>
      <c r="AC2960" s="49"/>
      <c r="AD2960" s="49"/>
      <c r="AE2960" s="49"/>
      <c r="AF2960" s="49"/>
      <c r="AG2960" s="49"/>
      <c r="AH2960" s="49"/>
      <c r="AI2960" s="49"/>
      <c r="AJ2960" s="48"/>
      <c r="AK2960" s="49"/>
    </row>
    <row r="2961" spans="9:37">
      <c r="I2961" s="48"/>
      <c r="L2961" s="48"/>
      <c r="O2961" s="48"/>
      <c r="Y2961" s="49"/>
      <c r="Z2961" s="49"/>
      <c r="AA2961" s="49"/>
      <c r="AB2961" s="49"/>
      <c r="AC2961" s="49"/>
      <c r="AD2961" s="49"/>
      <c r="AE2961" s="49"/>
      <c r="AF2961" s="49"/>
      <c r="AG2961" s="49"/>
      <c r="AH2961" s="49"/>
      <c r="AI2961" s="49"/>
      <c r="AJ2961" s="48"/>
      <c r="AK2961" s="49"/>
    </row>
    <row r="2962" spans="9:37">
      <c r="I2962" s="48"/>
      <c r="L2962" s="48"/>
      <c r="O2962" s="48"/>
      <c r="Y2962" s="49"/>
      <c r="Z2962" s="49"/>
      <c r="AA2962" s="49"/>
      <c r="AB2962" s="49"/>
      <c r="AC2962" s="49"/>
      <c r="AD2962" s="49"/>
      <c r="AE2962" s="49"/>
      <c r="AF2962" s="49"/>
      <c r="AG2962" s="49"/>
      <c r="AH2962" s="49"/>
      <c r="AI2962" s="49"/>
      <c r="AJ2962" s="48"/>
      <c r="AK2962" s="49"/>
    </row>
    <row r="2963" spans="9:37">
      <c r="I2963" s="48"/>
      <c r="L2963" s="48"/>
      <c r="O2963" s="48"/>
      <c r="Y2963" s="49"/>
      <c r="Z2963" s="49"/>
      <c r="AA2963" s="49"/>
      <c r="AB2963" s="49"/>
      <c r="AC2963" s="49"/>
      <c r="AD2963" s="49"/>
      <c r="AE2963" s="49"/>
      <c r="AF2963" s="49"/>
      <c r="AG2963" s="49"/>
      <c r="AH2963" s="49"/>
      <c r="AI2963" s="49"/>
      <c r="AJ2963" s="48"/>
      <c r="AK2963" s="49"/>
    </row>
    <row r="2964" spans="9:37">
      <c r="I2964" s="48"/>
      <c r="L2964" s="48"/>
      <c r="O2964" s="48"/>
      <c r="Y2964" s="49"/>
      <c r="Z2964" s="49"/>
      <c r="AA2964" s="49"/>
      <c r="AB2964" s="49"/>
      <c r="AC2964" s="49"/>
      <c r="AD2964" s="49"/>
      <c r="AE2964" s="49"/>
      <c r="AF2964" s="49"/>
      <c r="AG2964" s="49"/>
      <c r="AH2964" s="49"/>
      <c r="AI2964" s="49"/>
      <c r="AJ2964" s="48"/>
      <c r="AK2964" s="49"/>
    </row>
    <row r="2965" spans="9:37">
      <c r="I2965" s="48"/>
      <c r="L2965" s="48"/>
      <c r="O2965" s="48"/>
      <c r="Y2965" s="49"/>
      <c r="Z2965" s="49"/>
      <c r="AA2965" s="49"/>
      <c r="AB2965" s="49"/>
      <c r="AC2965" s="49"/>
      <c r="AD2965" s="49"/>
      <c r="AE2965" s="49"/>
      <c r="AF2965" s="49"/>
      <c r="AG2965" s="49"/>
      <c r="AH2965" s="49"/>
      <c r="AI2965" s="49"/>
      <c r="AJ2965" s="48"/>
      <c r="AK2965" s="49"/>
    </row>
    <row r="2966" spans="9:37">
      <c r="I2966" s="48"/>
      <c r="L2966" s="48"/>
      <c r="O2966" s="48"/>
      <c r="Y2966" s="49"/>
      <c r="Z2966" s="49"/>
      <c r="AA2966" s="49"/>
      <c r="AB2966" s="49"/>
      <c r="AC2966" s="49"/>
      <c r="AD2966" s="49"/>
      <c r="AE2966" s="49"/>
      <c r="AF2966" s="49"/>
      <c r="AG2966" s="49"/>
      <c r="AH2966" s="49"/>
      <c r="AI2966" s="49"/>
      <c r="AJ2966" s="48"/>
      <c r="AK2966" s="49"/>
    </row>
    <row r="2967" spans="9:37">
      <c r="I2967" s="48"/>
      <c r="L2967" s="48"/>
      <c r="O2967" s="48"/>
      <c r="Y2967" s="49"/>
      <c r="Z2967" s="49"/>
      <c r="AA2967" s="49"/>
      <c r="AB2967" s="49"/>
      <c r="AC2967" s="49"/>
      <c r="AD2967" s="49"/>
      <c r="AE2967" s="49"/>
      <c r="AF2967" s="49"/>
      <c r="AG2967" s="49"/>
      <c r="AH2967" s="49"/>
      <c r="AI2967" s="49"/>
      <c r="AJ2967" s="48"/>
      <c r="AK2967" s="49"/>
    </row>
    <row r="2968" spans="9:37">
      <c r="I2968" s="48"/>
      <c r="L2968" s="48"/>
      <c r="O2968" s="48"/>
      <c r="Y2968" s="49"/>
      <c r="Z2968" s="49"/>
      <c r="AA2968" s="49"/>
      <c r="AB2968" s="49"/>
      <c r="AC2968" s="49"/>
      <c r="AD2968" s="49"/>
      <c r="AE2968" s="49"/>
      <c r="AF2968" s="49"/>
      <c r="AG2968" s="49"/>
      <c r="AH2968" s="49"/>
      <c r="AI2968" s="49"/>
      <c r="AJ2968" s="48"/>
      <c r="AK2968" s="49"/>
    </row>
    <row r="2969" spans="9:37">
      <c r="I2969" s="48"/>
      <c r="L2969" s="48"/>
      <c r="O2969" s="48"/>
      <c r="Y2969" s="49"/>
      <c r="Z2969" s="49"/>
      <c r="AA2969" s="49"/>
      <c r="AB2969" s="49"/>
      <c r="AC2969" s="49"/>
      <c r="AD2969" s="49"/>
      <c r="AE2969" s="49"/>
      <c r="AF2969" s="49"/>
      <c r="AG2969" s="49"/>
      <c r="AH2969" s="49"/>
      <c r="AI2969" s="49"/>
      <c r="AJ2969" s="48"/>
      <c r="AK2969" s="49"/>
    </row>
    <row r="2970" spans="9:37">
      <c r="I2970" s="48"/>
      <c r="L2970" s="48"/>
      <c r="O2970" s="48"/>
      <c r="Y2970" s="49"/>
      <c r="Z2970" s="49"/>
      <c r="AA2970" s="49"/>
      <c r="AB2970" s="49"/>
      <c r="AC2970" s="49"/>
      <c r="AD2970" s="49"/>
      <c r="AE2970" s="49"/>
      <c r="AF2970" s="49"/>
      <c r="AG2970" s="49"/>
      <c r="AH2970" s="49"/>
      <c r="AI2970" s="49"/>
      <c r="AJ2970" s="48"/>
      <c r="AK2970" s="49"/>
    </row>
    <row r="2971" spans="9:37">
      <c r="I2971" s="48"/>
      <c r="L2971" s="48"/>
      <c r="O2971" s="48"/>
      <c r="Y2971" s="49"/>
      <c r="Z2971" s="49"/>
      <c r="AA2971" s="49"/>
      <c r="AB2971" s="49"/>
      <c r="AC2971" s="49"/>
      <c r="AD2971" s="49"/>
      <c r="AE2971" s="49"/>
      <c r="AF2971" s="49"/>
      <c r="AG2971" s="49"/>
      <c r="AH2971" s="49"/>
      <c r="AI2971" s="49"/>
      <c r="AJ2971" s="48"/>
      <c r="AK2971" s="49"/>
    </row>
    <row r="2972" spans="9:37">
      <c r="I2972" s="48"/>
      <c r="L2972" s="48"/>
      <c r="O2972" s="48"/>
      <c r="Y2972" s="49"/>
      <c r="Z2972" s="49"/>
      <c r="AA2972" s="49"/>
      <c r="AB2972" s="49"/>
      <c r="AC2972" s="49"/>
      <c r="AD2972" s="49"/>
      <c r="AE2972" s="49"/>
      <c r="AF2972" s="49"/>
      <c r="AG2972" s="49"/>
      <c r="AH2972" s="49"/>
      <c r="AI2972" s="49"/>
      <c r="AJ2972" s="48"/>
      <c r="AK2972" s="49"/>
    </row>
    <row r="2973" spans="9:37">
      <c r="I2973" s="48"/>
      <c r="L2973" s="48"/>
      <c r="O2973" s="48"/>
      <c r="Y2973" s="49"/>
      <c r="Z2973" s="49"/>
      <c r="AA2973" s="49"/>
      <c r="AB2973" s="49"/>
      <c r="AC2973" s="49"/>
      <c r="AD2973" s="49"/>
      <c r="AE2973" s="49"/>
      <c r="AF2973" s="49"/>
      <c r="AG2973" s="49"/>
      <c r="AH2973" s="49"/>
      <c r="AI2973" s="49"/>
      <c r="AJ2973" s="48"/>
      <c r="AK2973" s="49"/>
    </row>
    <row r="2974" spans="9:37">
      <c r="I2974" s="48"/>
      <c r="L2974" s="48"/>
      <c r="O2974" s="48"/>
      <c r="Y2974" s="49"/>
      <c r="Z2974" s="49"/>
      <c r="AA2974" s="49"/>
      <c r="AB2974" s="49"/>
      <c r="AC2974" s="49"/>
      <c r="AD2974" s="49"/>
      <c r="AE2974" s="49"/>
      <c r="AF2974" s="49"/>
      <c r="AG2974" s="49"/>
      <c r="AH2974" s="49"/>
      <c r="AI2974" s="49"/>
      <c r="AJ2974" s="48"/>
      <c r="AK2974" s="49"/>
    </row>
    <row r="2975" spans="9:37">
      <c r="I2975" s="48"/>
      <c r="L2975" s="48"/>
      <c r="O2975" s="48"/>
      <c r="Y2975" s="49"/>
      <c r="Z2975" s="49"/>
      <c r="AA2975" s="49"/>
      <c r="AB2975" s="49"/>
      <c r="AC2975" s="49"/>
      <c r="AD2975" s="49"/>
      <c r="AE2975" s="49"/>
      <c r="AF2975" s="49"/>
      <c r="AG2975" s="49"/>
      <c r="AH2975" s="49"/>
      <c r="AI2975" s="49"/>
      <c r="AJ2975" s="48"/>
      <c r="AK2975" s="49"/>
    </row>
    <row r="2976" spans="9:37">
      <c r="I2976" s="48"/>
      <c r="L2976" s="48"/>
      <c r="O2976" s="48"/>
      <c r="Y2976" s="49"/>
      <c r="Z2976" s="49"/>
      <c r="AA2976" s="49"/>
      <c r="AB2976" s="49"/>
      <c r="AC2976" s="49"/>
      <c r="AD2976" s="49"/>
      <c r="AE2976" s="49"/>
      <c r="AF2976" s="49"/>
      <c r="AG2976" s="49"/>
      <c r="AH2976" s="49"/>
      <c r="AI2976" s="49"/>
      <c r="AJ2976" s="48"/>
      <c r="AK2976" s="49"/>
    </row>
    <row r="2977" spans="9:37">
      <c r="I2977" s="48"/>
      <c r="L2977" s="48"/>
      <c r="O2977" s="48"/>
      <c r="Y2977" s="49"/>
      <c r="Z2977" s="49"/>
      <c r="AA2977" s="49"/>
      <c r="AB2977" s="49"/>
      <c r="AC2977" s="49"/>
      <c r="AD2977" s="49"/>
      <c r="AE2977" s="49"/>
      <c r="AF2977" s="49"/>
      <c r="AG2977" s="49"/>
      <c r="AH2977" s="49"/>
      <c r="AI2977" s="49"/>
      <c r="AJ2977" s="48"/>
      <c r="AK2977" s="49"/>
    </row>
    <row r="2978" spans="9:37">
      <c r="I2978" s="48"/>
      <c r="L2978" s="48"/>
      <c r="O2978" s="48"/>
      <c r="Y2978" s="49"/>
      <c r="Z2978" s="49"/>
      <c r="AA2978" s="49"/>
      <c r="AB2978" s="49"/>
      <c r="AC2978" s="49"/>
      <c r="AD2978" s="49"/>
      <c r="AE2978" s="49"/>
      <c r="AF2978" s="49"/>
      <c r="AG2978" s="49"/>
      <c r="AH2978" s="49"/>
      <c r="AI2978" s="49"/>
      <c r="AJ2978" s="48"/>
      <c r="AK2978" s="49"/>
    </row>
    <row r="2979" spans="9:37">
      <c r="I2979" s="48"/>
      <c r="L2979" s="48"/>
      <c r="O2979" s="48"/>
      <c r="Y2979" s="49"/>
      <c r="Z2979" s="49"/>
      <c r="AA2979" s="49"/>
      <c r="AB2979" s="49"/>
      <c r="AC2979" s="49"/>
      <c r="AD2979" s="49"/>
      <c r="AE2979" s="49"/>
      <c r="AF2979" s="49"/>
      <c r="AG2979" s="49"/>
      <c r="AH2979" s="49"/>
      <c r="AI2979" s="49"/>
      <c r="AJ2979" s="48"/>
      <c r="AK2979" s="49"/>
    </row>
    <row r="2980" spans="9:37">
      <c r="I2980" s="48"/>
      <c r="L2980" s="48"/>
      <c r="O2980" s="48"/>
      <c r="Y2980" s="49"/>
      <c r="Z2980" s="49"/>
      <c r="AA2980" s="49"/>
      <c r="AB2980" s="49"/>
      <c r="AC2980" s="49"/>
      <c r="AD2980" s="49"/>
      <c r="AE2980" s="49"/>
      <c r="AF2980" s="49"/>
      <c r="AG2980" s="49"/>
      <c r="AH2980" s="49"/>
      <c r="AI2980" s="49"/>
      <c r="AJ2980" s="48"/>
      <c r="AK2980" s="49"/>
    </row>
    <row r="2981" spans="9:37">
      <c r="I2981" s="48"/>
      <c r="L2981" s="48"/>
      <c r="O2981" s="48"/>
      <c r="Y2981" s="49"/>
      <c r="Z2981" s="49"/>
      <c r="AA2981" s="49"/>
      <c r="AB2981" s="49"/>
      <c r="AC2981" s="49"/>
      <c r="AD2981" s="49"/>
      <c r="AE2981" s="49"/>
      <c r="AF2981" s="49"/>
      <c r="AG2981" s="49"/>
      <c r="AH2981" s="49"/>
      <c r="AI2981" s="49"/>
      <c r="AJ2981" s="48"/>
      <c r="AK2981" s="49"/>
    </row>
    <row r="2982" spans="9:37">
      <c r="I2982" s="48"/>
      <c r="L2982" s="48"/>
      <c r="O2982" s="48"/>
      <c r="Y2982" s="49"/>
      <c r="Z2982" s="49"/>
      <c r="AA2982" s="49"/>
      <c r="AB2982" s="49"/>
      <c r="AC2982" s="49"/>
      <c r="AD2982" s="49"/>
      <c r="AE2982" s="49"/>
      <c r="AF2982" s="49"/>
      <c r="AG2982" s="49"/>
      <c r="AH2982" s="49"/>
      <c r="AI2982" s="49"/>
      <c r="AJ2982" s="48"/>
      <c r="AK2982" s="49"/>
    </row>
    <row r="2983" spans="9:37">
      <c r="I2983" s="48"/>
      <c r="L2983" s="48"/>
      <c r="O2983" s="48"/>
      <c r="Y2983" s="49"/>
      <c r="Z2983" s="49"/>
      <c r="AA2983" s="49"/>
      <c r="AB2983" s="49"/>
      <c r="AC2983" s="49"/>
      <c r="AD2983" s="49"/>
      <c r="AE2983" s="49"/>
      <c r="AF2983" s="49"/>
      <c r="AG2983" s="49"/>
      <c r="AH2983" s="49"/>
      <c r="AI2983" s="49"/>
      <c r="AJ2983" s="48"/>
      <c r="AK2983" s="49"/>
    </row>
    <row r="2984" spans="9:37">
      <c r="I2984" s="48"/>
      <c r="L2984" s="48"/>
      <c r="O2984" s="48"/>
      <c r="Y2984" s="49"/>
      <c r="Z2984" s="49"/>
      <c r="AA2984" s="49"/>
      <c r="AB2984" s="49"/>
      <c r="AC2984" s="49"/>
      <c r="AD2984" s="49"/>
      <c r="AE2984" s="49"/>
      <c r="AF2984" s="49"/>
      <c r="AG2984" s="49"/>
      <c r="AH2984" s="49"/>
      <c r="AI2984" s="49"/>
      <c r="AJ2984" s="48"/>
      <c r="AK2984" s="49"/>
    </row>
    <row r="2985" spans="9:37">
      <c r="I2985" s="48"/>
      <c r="L2985" s="48"/>
      <c r="O2985" s="48"/>
      <c r="Y2985" s="49"/>
      <c r="Z2985" s="49"/>
      <c r="AA2985" s="49"/>
      <c r="AB2985" s="49"/>
      <c r="AC2985" s="49"/>
      <c r="AD2985" s="49"/>
      <c r="AE2985" s="49"/>
      <c r="AF2985" s="49"/>
      <c r="AG2985" s="49"/>
      <c r="AH2985" s="49"/>
      <c r="AI2985" s="49"/>
      <c r="AJ2985" s="48"/>
      <c r="AK2985" s="49"/>
    </row>
    <row r="2986" spans="9:37">
      <c r="I2986" s="48"/>
      <c r="L2986" s="48"/>
      <c r="O2986" s="48"/>
      <c r="Y2986" s="49"/>
      <c r="Z2986" s="49"/>
      <c r="AA2986" s="49"/>
      <c r="AB2986" s="49"/>
      <c r="AC2986" s="49"/>
      <c r="AD2986" s="49"/>
      <c r="AE2986" s="49"/>
      <c r="AF2986" s="49"/>
      <c r="AG2986" s="49"/>
      <c r="AH2986" s="49"/>
      <c r="AI2986" s="49"/>
      <c r="AJ2986" s="48"/>
      <c r="AK2986" s="49"/>
    </row>
    <row r="2987" spans="9:37">
      <c r="I2987" s="48"/>
      <c r="L2987" s="48"/>
      <c r="O2987" s="48"/>
      <c r="Y2987" s="49"/>
      <c r="Z2987" s="49"/>
      <c r="AA2987" s="49"/>
      <c r="AB2987" s="49"/>
      <c r="AC2987" s="49"/>
      <c r="AD2987" s="49"/>
      <c r="AE2987" s="49"/>
      <c r="AF2987" s="49"/>
      <c r="AG2987" s="49"/>
      <c r="AH2987" s="49"/>
      <c r="AI2987" s="49"/>
      <c r="AJ2987" s="48"/>
      <c r="AK2987" s="49"/>
    </row>
    <row r="2988" spans="9:37">
      <c r="I2988" s="48"/>
      <c r="L2988" s="48"/>
      <c r="O2988" s="48"/>
      <c r="Y2988" s="49"/>
      <c r="Z2988" s="49"/>
      <c r="AA2988" s="49"/>
      <c r="AB2988" s="49"/>
      <c r="AC2988" s="49"/>
      <c r="AD2988" s="49"/>
      <c r="AE2988" s="49"/>
      <c r="AF2988" s="49"/>
      <c r="AG2988" s="49"/>
      <c r="AH2988" s="49"/>
      <c r="AI2988" s="49"/>
      <c r="AJ2988" s="48"/>
      <c r="AK2988" s="49"/>
    </row>
    <row r="2989" spans="9:37">
      <c r="I2989" s="48"/>
      <c r="L2989" s="48"/>
      <c r="O2989" s="48"/>
      <c r="Y2989" s="49"/>
      <c r="Z2989" s="49"/>
      <c r="AA2989" s="49"/>
      <c r="AB2989" s="49"/>
      <c r="AC2989" s="49"/>
      <c r="AD2989" s="49"/>
      <c r="AE2989" s="49"/>
      <c r="AF2989" s="49"/>
      <c r="AG2989" s="49"/>
      <c r="AH2989" s="49"/>
      <c r="AI2989" s="49"/>
      <c r="AJ2989" s="48"/>
      <c r="AK2989" s="49"/>
    </row>
    <row r="2990" spans="9:37">
      <c r="I2990" s="48"/>
      <c r="L2990" s="48"/>
      <c r="O2990" s="48"/>
      <c r="Y2990" s="49"/>
      <c r="Z2990" s="49"/>
      <c r="AA2990" s="49"/>
      <c r="AB2990" s="49"/>
      <c r="AC2990" s="49"/>
      <c r="AD2990" s="49"/>
      <c r="AE2990" s="49"/>
      <c r="AF2990" s="49"/>
      <c r="AG2990" s="49"/>
      <c r="AH2990" s="49"/>
      <c r="AI2990" s="49"/>
      <c r="AJ2990" s="48"/>
      <c r="AK2990" s="49"/>
    </row>
    <row r="2991" spans="9:37">
      <c r="I2991" s="48"/>
      <c r="L2991" s="48"/>
      <c r="O2991" s="48"/>
      <c r="Y2991" s="49"/>
      <c r="Z2991" s="49"/>
      <c r="AA2991" s="49"/>
      <c r="AB2991" s="49"/>
      <c r="AC2991" s="49"/>
      <c r="AD2991" s="49"/>
      <c r="AE2991" s="49"/>
      <c r="AF2991" s="49"/>
      <c r="AG2991" s="49"/>
      <c r="AH2991" s="49"/>
      <c r="AI2991" s="49"/>
      <c r="AJ2991" s="48"/>
      <c r="AK2991" s="49"/>
    </row>
    <row r="2992" spans="9:37">
      <c r="I2992" s="48"/>
      <c r="L2992" s="48"/>
      <c r="O2992" s="48"/>
      <c r="Y2992" s="49"/>
      <c r="Z2992" s="49"/>
      <c r="AA2992" s="49"/>
      <c r="AB2992" s="49"/>
      <c r="AC2992" s="49"/>
      <c r="AD2992" s="49"/>
      <c r="AE2992" s="49"/>
      <c r="AF2992" s="49"/>
      <c r="AG2992" s="49"/>
      <c r="AH2992" s="49"/>
      <c r="AI2992" s="49"/>
      <c r="AJ2992" s="48"/>
      <c r="AK2992" s="49"/>
    </row>
    <row r="2993" spans="9:37">
      <c r="I2993" s="48"/>
      <c r="L2993" s="48"/>
      <c r="O2993" s="48"/>
      <c r="Y2993" s="49"/>
      <c r="Z2993" s="49"/>
      <c r="AA2993" s="49"/>
      <c r="AB2993" s="49"/>
      <c r="AC2993" s="49"/>
      <c r="AD2993" s="49"/>
      <c r="AE2993" s="49"/>
      <c r="AF2993" s="49"/>
      <c r="AG2993" s="49"/>
      <c r="AH2993" s="49"/>
      <c r="AI2993" s="49"/>
      <c r="AJ2993" s="48"/>
      <c r="AK2993" s="49"/>
    </row>
    <row r="2994" spans="9:37">
      <c r="I2994" s="48"/>
      <c r="L2994" s="48"/>
      <c r="O2994" s="48"/>
      <c r="Y2994" s="49"/>
      <c r="Z2994" s="49"/>
      <c r="AA2994" s="49"/>
      <c r="AB2994" s="49"/>
      <c r="AC2994" s="49"/>
      <c r="AD2994" s="49"/>
      <c r="AE2994" s="49"/>
      <c r="AF2994" s="49"/>
      <c r="AG2994" s="49"/>
      <c r="AH2994" s="49"/>
      <c r="AI2994" s="49"/>
      <c r="AJ2994" s="48"/>
      <c r="AK2994" s="49"/>
    </row>
    <row r="2995" spans="9:37">
      <c r="I2995" s="48"/>
      <c r="L2995" s="48"/>
      <c r="O2995" s="48"/>
      <c r="Y2995" s="49"/>
      <c r="Z2995" s="49"/>
      <c r="AA2995" s="49"/>
      <c r="AB2995" s="49"/>
      <c r="AC2995" s="49"/>
      <c r="AD2995" s="49"/>
      <c r="AE2995" s="49"/>
      <c r="AF2995" s="49"/>
      <c r="AG2995" s="49"/>
      <c r="AH2995" s="49"/>
      <c r="AI2995" s="49"/>
      <c r="AJ2995" s="48"/>
      <c r="AK2995" s="49"/>
    </row>
    <row r="2996" spans="9:37">
      <c r="I2996" s="48"/>
      <c r="L2996" s="48"/>
      <c r="O2996" s="48"/>
      <c r="Y2996" s="49"/>
      <c r="Z2996" s="49"/>
      <c r="AA2996" s="49"/>
      <c r="AB2996" s="49"/>
      <c r="AC2996" s="49"/>
      <c r="AD2996" s="49"/>
      <c r="AE2996" s="49"/>
      <c r="AF2996" s="49"/>
      <c r="AG2996" s="49"/>
      <c r="AH2996" s="49"/>
      <c r="AI2996" s="49"/>
      <c r="AJ2996" s="48"/>
      <c r="AK2996" s="49"/>
    </row>
    <row r="2997" spans="9:37">
      <c r="I2997" s="48"/>
      <c r="L2997" s="48"/>
      <c r="O2997" s="48"/>
      <c r="Y2997" s="49"/>
      <c r="Z2997" s="49"/>
      <c r="AA2997" s="49"/>
      <c r="AB2997" s="49"/>
      <c r="AC2997" s="49"/>
      <c r="AD2997" s="49"/>
      <c r="AE2997" s="49"/>
      <c r="AF2997" s="49"/>
      <c r="AG2997" s="49"/>
      <c r="AH2997" s="49"/>
      <c r="AI2997" s="49"/>
      <c r="AJ2997" s="48"/>
      <c r="AK2997" s="49"/>
    </row>
    <row r="2998" spans="9:37">
      <c r="I2998" s="48"/>
      <c r="L2998" s="48"/>
      <c r="O2998" s="48"/>
      <c r="Y2998" s="49"/>
      <c r="Z2998" s="49"/>
      <c r="AA2998" s="49"/>
      <c r="AB2998" s="49"/>
      <c r="AC2998" s="49"/>
      <c r="AD2998" s="49"/>
      <c r="AE2998" s="49"/>
      <c r="AF2998" s="49"/>
      <c r="AG2998" s="49"/>
      <c r="AH2998" s="49"/>
      <c r="AI2998" s="49"/>
      <c r="AJ2998" s="48"/>
      <c r="AK2998" s="49"/>
    </row>
    <row r="2999" spans="9:37">
      <c r="I2999" s="48"/>
      <c r="L2999" s="48"/>
      <c r="O2999" s="48"/>
      <c r="Y2999" s="49"/>
      <c r="Z2999" s="49"/>
      <c r="AA2999" s="49"/>
      <c r="AB2999" s="49"/>
      <c r="AC2999" s="49"/>
      <c r="AD2999" s="49"/>
      <c r="AE2999" s="49"/>
      <c r="AF2999" s="49"/>
      <c r="AG2999" s="49"/>
      <c r="AH2999" s="49"/>
      <c r="AI2999" s="49"/>
      <c r="AJ2999" s="48"/>
      <c r="AK2999" s="49"/>
    </row>
    <row r="3000" spans="9:37">
      <c r="I3000" s="48"/>
      <c r="L3000" s="48"/>
      <c r="O3000" s="48"/>
      <c r="Y3000" s="49"/>
      <c r="Z3000" s="49"/>
      <c r="AA3000" s="49"/>
      <c r="AB3000" s="49"/>
      <c r="AC3000" s="49"/>
      <c r="AD3000" s="49"/>
      <c r="AE3000" s="49"/>
      <c r="AF3000" s="49"/>
      <c r="AG3000" s="49"/>
      <c r="AH3000" s="49"/>
      <c r="AI3000" s="49"/>
      <c r="AJ3000" s="48"/>
      <c r="AK3000" s="49"/>
    </row>
    <row r="3001" spans="9:37">
      <c r="I3001" s="48"/>
      <c r="L3001" s="48"/>
      <c r="O3001" s="48"/>
      <c r="Y3001" s="49"/>
      <c r="Z3001" s="49"/>
      <c r="AA3001" s="49"/>
      <c r="AB3001" s="49"/>
      <c r="AC3001" s="49"/>
      <c r="AD3001" s="49"/>
      <c r="AE3001" s="49"/>
      <c r="AF3001" s="49"/>
      <c r="AG3001" s="49"/>
      <c r="AH3001" s="49"/>
      <c r="AI3001" s="49"/>
      <c r="AJ3001" s="48"/>
      <c r="AK3001" s="49"/>
    </row>
    <row r="3002" spans="9:37">
      <c r="I3002" s="48"/>
      <c r="L3002" s="48"/>
      <c r="O3002" s="48"/>
      <c r="Y3002" s="49"/>
      <c r="Z3002" s="49"/>
      <c r="AA3002" s="49"/>
      <c r="AB3002" s="49"/>
      <c r="AC3002" s="49"/>
      <c r="AD3002" s="49"/>
      <c r="AE3002" s="49"/>
      <c r="AF3002" s="49"/>
      <c r="AG3002" s="49"/>
      <c r="AH3002" s="49"/>
      <c r="AI3002" s="49"/>
      <c r="AJ3002" s="48"/>
      <c r="AK3002" s="49"/>
    </row>
    <row r="3003" spans="9:37">
      <c r="I3003" s="48"/>
      <c r="L3003" s="48"/>
      <c r="O3003" s="48"/>
      <c r="Y3003" s="49"/>
      <c r="Z3003" s="49"/>
      <c r="AA3003" s="49"/>
      <c r="AB3003" s="49"/>
      <c r="AC3003" s="49"/>
      <c r="AD3003" s="49"/>
      <c r="AE3003" s="49"/>
      <c r="AF3003" s="49"/>
      <c r="AG3003" s="49"/>
      <c r="AH3003" s="49"/>
      <c r="AI3003" s="49"/>
      <c r="AJ3003" s="48"/>
      <c r="AK3003" s="49"/>
    </row>
    <row r="3004" spans="9:37">
      <c r="I3004" s="48"/>
      <c r="L3004" s="48"/>
      <c r="O3004" s="48"/>
      <c r="Y3004" s="49"/>
      <c r="Z3004" s="49"/>
      <c r="AA3004" s="49"/>
      <c r="AB3004" s="49"/>
      <c r="AC3004" s="49"/>
      <c r="AD3004" s="49"/>
      <c r="AE3004" s="49"/>
      <c r="AF3004" s="49"/>
      <c r="AG3004" s="49"/>
      <c r="AH3004" s="49"/>
      <c r="AI3004" s="49"/>
      <c r="AJ3004" s="48"/>
      <c r="AK3004" s="49"/>
    </row>
    <row r="3005" spans="9:37">
      <c r="I3005" s="48"/>
      <c r="L3005" s="48"/>
      <c r="O3005" s="48"/>
      <c r="Y3005" s="49"/>
      <c r="Z3005" s="49"/>
      <c r="AA3005" s="49"/>
      <c r="AB3005" s="49"/>
      <c r="AC3005" s="49"/>
      <c r="AD3005" s="49"/>
      <c r="AE3005" s="49"/>
      <c r="AF3005" s="49"/>
      <c r="AG3005" s="49"/>
      <c r="AH3005" s="49"/>
      <c r="AI3005" s="49"/>
      <c r="AJ3005" s="48"/>
      <c r="AK3005" s="49"/>
    </row>
    <row r="3006" spans="9:37">
      <c r="I3006" s="48"/>
      <c r="L3006" s="48"/>
      <c r="O3006" s="48"/>
      <c r="Y3006" s="49"/>
      <c r="Z3006" s="49"/>
      <c r="AA3006" s="49"/>
      <c r="AB3006" s="49"/>
      <c r="AC3006" s="49"/>
      <c r="AD3006" s="49"/>
      <c r="AE3006" s="49"/>
      <c r="AF3006" s="49"/>
      <c r="AG3006" s="49"/>
      <c r="AH3006" s="49"/>
      <c r="AI3006" s="49"/>
      <c r="AJ3006" s="48"/>
      <c r="AK3006" s="49"/>
    </row>
    <row r="3007" spans="9:37">
      <c r="I3007" s="48"/>
      <c r="L3007" s="48"/>
      <c r="O3007" s="48"/>
      <c r="Y3007" s="49"/>
      <c r="Z3007" s="49"/>
      <c r="AA3007" s="49"/>
      <c r="AB3007" s="49"/>
      <c r="AC3007" s="49"/>
      <c r="AD3007" s="49"/>
      <c r="AE3007" s="49"/>
      <c r="AF3007" s="49"/>
      <c r="AG3007" s="49"/>
      <c r="AH3007" s="49"/>
      <c r="AI3007" s="49"/>
      <c r="AJ3007" s="48"/>
      <c r="AK3007" s="49"/>
    </row>
    <row r="3008" spans="9:37">
      <c r="I3008" s="48"/>
      <c r="L3008" s="48"/>
      <c r="O3008" s="48"/>
      <c r="Y3008" s="49"/>
      <c r="Z3008" s="49"/>
      <c r="AA3008" s="49"/>
      <c r="AB3008" s="49"/>
      <c r="AC3008" s="49"/>
      <c r="AD3008" s="49"/>
      <c r="AE3008" s="49"/>
      <c r="AF3008" s="49"/>
      <c r="AG3008" s="49"/>
      <c r="AH3008" s="49"/>
      <c r="AI3008" s="49"/>
      <c r="AJ3008" s="48"/>
      <c r="AK3008" s="49"/>
    </row>
    <row r="3009" spans="9:37">
      <c r="I3009" s="48"/>
      <c r="L3009" s="48"/>
      <c r="O3009" s="48"/>
      <c r="Y3009" s="49"/>
      <c r="Z3009" s="49"/>
      <c r="AA3009" s="49"/>
      <c r="AB3009" s="49"/>
      <c r="AC3009" s="49"/>
      <c r="AD3009" s="49"/>
      <c r="AE3009" s="49"/>
      <c r="AF3009" s="49"/>
      <c r="AG3009" s="49"/>
      <c r="AH3009" s="49"/>
      <c r="AI3009" s="49"/>
      <c r="AJ3009" s="48"/>
      <c r="AK3009" s="49"/>
    </row>
    <row r="3010" spans="9:37">
      <c r="I3010" s="48"/>
      <c r="L3010" s="48"/>
      <c r="O3010" s="48"/>
      <c r="Y3010" s="49"/>
      <c r="Z3010" s="49"/>
      <c r="AA3010" s="49"/>
      <c r="AB3010" s="49"/>
      <c r="AC3010" s="49"/>
      <c r="AD3010" s="49"/>
      <c r="AE3010" s="49"/>
      <c r="AF3010" s="49"/>
      <c r="AG3010" s="49"/>
      <c r="AH3010" s="49"/>
      <c r="AI3010" s="49"/>
      <c r="AJ3010" s="48"/>
      <c r="AK3010" s="49"/>
    </row>
    <row r="3011" spans="9:37">
      <c r="I3011" s="48"/>
      <c r="L3011" s="48"/>
      <c r="O3011" s="48"/>
      <c r="Y3011" s="49"/>
      <c r="Z3011" s="49"/>
      <c r="AA3011" s="49"/>
      <c r="AB3011" s="49"/>
      <c r="AC3011" s="49"/>
      <c r="AD3011" s="49"/>
      <c r="AE3011" s="49"/>
      <c r="AF3011" s="49"/>
      <c r="AG3011" s="49"/>
      <c r="AH3011" s="49"/>
      <c r="AI3011" s="49"/>
      <c r="AJ3011" s="48"/>
      <c r="AK3011" s="49"/>
    </row>
    <row r="3012" spans="9:37">
      <c r="I3012" s="48"/>
      <c r="L3012" s="48"/>
      <c r="O3012" s="48"/>
      <c r="Y3012" s="49"/>
      <c r="Z3012" s="49"/>
      <c r="AA3012" s="49"/>
      <c r="AB3012" s="49"/>
      <c r="AC3012" s="49"/>
      <c r="AD3012" s="49"/>
      <c r="AE3012" s="49"/>
      <c r="AF3012" s="49"/>
      <c r="AG3012" s="49"/>
      <c r="AH3012" s="49"/>
      <c r="AI3012" s="49"/>
      <c r="AJ3012" s="48"/>
      <c r="AK3012" s="49"/>
    </row>
    <row r="3013" spans="9:37">
      <c r="I3013" s="48"/>
      <c r="L3013" s="48"/>
      <c r="O3013" s="48"/>
      <c r="Y3013" s="49"/>
      <c r="Z3013" s="49"/>
      <c r="AA3013" s="49"/>
      <c r="AB3013" s="49"/>
      <c r="AC3013" s="49"/>
      <c r="AD3013" s="49"/>
      <c r="AE3013" s="49"/>
      <c r="AF3013" s="49"/>
      <c r="AG3013" s="49"/>
      <c r="AH3013" s="49"/>
      <c r="AI3013" s="49"/>
      <c r="AJ3013" s="48"/>
      <c r="AK3013" s="49"/>
    </row>
    <row r="3014" spans="9:37">
      <c r="I3014" s="48"/>
      <c r="L3014" s="48"/>
      <c r="O3014" s="48"/>
      <c r="Y3014" s="49"/>
      <c r="Z3014" s="49"/>
      <c r="AA3014" s="49"/>
      <c r="AB3014" s="49"/>
      <c r="AC3014" s="49"/>
      <c r="AD3014" s="49"/>
      <c r="AE3014" s="49"/>
      <c r="AF3014" s="49"/>
      <c r="AG3014" s="49"/>
      <c r="AH3014" s="49"/>
      <c r="AI3014" s="49"/>
      <c r="AJ3014" s="48"/>
      <c r="AK3014" s="49"/>
    </row>
    <row r="3015" spans="9:37">
      <c r="I3015" s="48"/>
      <c r="L3015" s="48"/>
      <c r="O3015" s="48"/>
      <c r="Y3015" s="49"/>
      <c r="Z3015" s="49"/>
      <c r="AA3015" s="49"/>
      <c r="AB3015" s="49"/>
      <c r="AC3015" s="49"/>
      <c r="AD3015" s="49"/>
      <c r="AE3015" s="49"/>
      <c r="AF3015" s="49"/>
      <c r="AG3015" s="49"/>
      <c r="AH3015" s="49"/>
      <c r="AI3015" s="49"/>
      <c r="AJ3015" s="48"/>
      <c r="AK3015" s="49"/>
    </row>
    <row r="3016" spans="9:37">
      <c r="I3016" s="48"/>
      <c r="L3016" s="48"/>
      <c r="O3016" s="48"/>
      <c r="Y3016" s="49"/>
      <c r="Z3016" s="49"/>
      <c r="AA3016" s="49"/>
      <c r="AB3016" s="49"/>
      <c r="AC3016" s="49"/>
      <c r="AD3016" s="49"/>
      <c r="AE3016" s="49"/>
      <c r="AF3016" s="49"/>
      <c r="AG3016" s="49"/>
      <c r="AH3016" s="49"/>
      <c r="AI3016" s="49"/>
      <c r="AJ3016" s="48"/>
      <c r="AK3016" s="49"/>
    </row>
    <row r="3017" spans="9:37">
      <c r="I3017" s="48"/>
      <c r="L3017" s="48"/>
      <c r="O3017" s="48"/>
      <c r="Y3017" s="49"/>
      <c r="Z3017" s="49"/>
      <c r="AA3017" s="49"/>
      <c r="AB3017" s="49"/>
      <c r="AC3017" s="49"/>
      <c r="AD3017" s="49"/>
      <c r="AE3017" s="49"/>
      <c r="AF3017" s="49"/>
      <c r="AG3017" s="49"/>
      <c r="AH3017" s="49"/>
      <c r="AI3017" s="49"/>
      <c r="AJ3017" s="48"/>
      <c r="AK3017" s="49"/>
    </row>
    <row r="3018" spans="9:37">
      <c r="I3018" s="48"/>
      <c r="L3018" s="48"/>
      <c r="O3018" s="48"/>
      <c r="Y3018" s="49"/>
      <c r="Z3018" s="49"/>
      <c r="AA3018" s="49"/>
      <c r="AB3018" s="49"/>
      <c r="AC3018" s="49"/>
      <c r="AD3018" s="49"/>
      <c r="AE3018" s="49"/>
      <c r="AF3018" s="49"/>
      <c r="AG3018" s="49"/>
      <c r="AH3018" s="49"/>
      <c r="AI3018" s="49"/>
      <c r="AJ3018" s="48"/>
      <c r="AK3018" s="49"/>
    </row>
    <row r="3019" spans="9:37">
      <c r="I3019" s="48"/>
      <c r="L3019" s="48"/>
      <c r="O3019" s="48"/>
      <c r="Y3019" s="49"/>
      <c r="Z3019" s="49"/>
      <c r="AA3019" s="49"/>
      <c r="AB3019" s="49"/>
      <c r="AC3019" s="49"/>
      <c r="AD3019" s="49"/>
      <c r="AE3019" s="49"/>
      <c r="AF3019" s="49"/>
      <c r="AG3019" s="49"/>
      <c r="AH3019" s="49"/>
      <c r="AI3019" s="49"/>
      <c r="AJ3019" s="48"/>
      <c r="AK3019" s="49"/>
    </row>
    <row r="3020" spans="9:37">
      <c r="I3020" s="48"/>
      <c r="L3020" s="48"/>
      <c r="O3020" s="48"/>
      <c r="Y3020" s="49"/>
      <c r="Z3020" s="49"/>
      <c r="AA3020" s="49"/>
      <c r="AB3020" s="49"/>
      <c r="AC3020" s="49"/>
      <c r="AD3020" s="49"/>
      <c r="AE3020" s="49"/>
      <c r="AF3020" s="49"/>
      <c r="AG3020" s="49"/>
      <c r="AH3020" s="49"/>
      <c r="AI3020" s="49"/>
      <c r="AJ3020" s="48"/>
      <c r="AK3020" s="49"/>
    </row>
    <row r="3021" spans="9:37">
      <c r="I3021" s="48"/>
      <c r="L3021" s="48"/>
      <c r="O3021" s="48"/>
      <c r="Y3021" s="49"/>
      <c r="Z3021" s="49"/>
      <c r="AA3021" s="49"/>
      <c r="AB3021" s="49"/>
      <c r="AC3021" s="49"/>
      <c r="AD3021" s="49"/>
      <c r="AE3021" s="49"/>
      <c r="AF3021" s="49"/>
      <c r="AG3021" s="49"/>
      <c r="AH3021" s="49"/>
      <c r="AI3021" s="49"/>
      <c r="AJ3021" s="48"/>
      <c r="AK3021" s="49"/>
    </row>
    <row r="3022" spans="9:37">
      <c r="I3022" s="48"/>
      <c r="L3022" s="48"/>
      <c r="O3022" s="48"/>
      <c r="Y3022" s="49"/>
      <c r="Z3022" s="49"/>
      <c r="AA3022" s="49"/>
      <c r="AB3022" s="49"/>
      <c r="AC3022" s="49"/>
      <c r="AD3022" s="49"/>
      <c r="AE3022" s="49"/>
      <c r="AF3022" s="49"/>
      <c r="AG3022" s="49"/>
      <c r="AH3022" s="49"/>
      <c r="AI3022" s="49"/>
      <c r="AJ3022" s="48"/>
      <c r="AK3022" s="49"/>
    </row>
    <row r="3023" spans="9:37">
      <c r="I3023" s="48"/>
      <c r="L3023" s="48"/>
      <c r="O3023" s="48"/>
      <c r="Y3023" s="49"/>
      <c r="Z3023" s="49"/>
      <c r="AA3023" s="49"/>
      <c r="AB3023" s="49"/>
      <c r="AC3023" s="49"/>
      <c r="AD3023" s="49"/>
      <c r="AE3023" s="49"/>
      <c r="AF3023" s="49"/>
      <c r="AG3023" s="49"/>
      <c r="AH3023" s="49"/>
      <c r="AI3023" s="49"/>
      <c r="AJ3023" s="48"/>
      <c r="AK3023" s="49"/>
    </row>
    <row r="3024" spans="9:37">
      <c r="I3024" s="48"/>
      <c r="L3024" s="48"/>
      <c r="O3024" s="48"/>
      <c r="Y3024" s="49"/>
      <c r="Z3024" s="49"/>
      <c r="AA3024" s="49"/>
      <c r="AB3024" s="49"/>
      <c r="AC3024" s="49"/>
      <c r="AD3024" s="49"/>
      <c r="AE3024" s="49"/>
      <c r="AF3024" s="49"/>
      <c r="AG3024" s="49"/>
      <c r="AH3024" s="49"/>
      <c r="AI3024" s="49"/>
      <c r="AJ3024" s="48"/>
      <c r="AK3024" s="49"/>
    </row>
    <row r="3025" spans="9:37">
      <c r="I3025" s="48"/>
      <c r="L3025" s="48"/>
      <c r="O3025" s="48"/>
      <c r="Y3025" s="49"/>
      <c r="Z3025" s="49"/>
      <c r="AA3025" s="49"/>
      <c r="AB3025" s="49"/>
      <c r="AC3025" s="49"/>
      <c r="AD3025" s="49"/>
      <c r="AE3025" s="49"/>
      <c r="AF3025" s="49"/>
      <c r="AG3025" s="49"/>
      <c r="AH3025" s="49"/>
      <c r="AI3025" s="49"/>
      <c r="AJ3025" s="48"/>
      <c r="AK3025" s="49"/>
    </row>
    <row r="3026" spans="9:37">
      <c r="I3026" s="48"/>
      <c r="L3026" s="48"/>
      <c r="O3026" s="48"/>
      <c r="Y3026" s="49"/>
      <c r="Z3026" s="49"/>
      <c r="AA3026" s="49"/>
      <c r="AB3026" s="49"/>
      <c r="AC3026" s="49"/>
      <c r="AD3026" s="49"/>
      <c r="AE3026" s="49"/>
      <c r="AF3026" s="49"/>
      <c r="AG3026" s="49"/>
      <c r="AH3026" s="49"/>
      <c r="AI3026" s="49"/>
      <c r="AJ3026" s="48"/>
      <c r="AK3026" s="49"/>
    </row>
    <row r="3027" spans="9:37">
      <c r="I3027" s="48"/>
      <c r="L3027" s="48"/>
      <c r="O3027" s="48"/>
      <c r="Y3027" s="49"/>
      <c r="Z3027" s="49"/>
      <c r="AA3027" s="49"/>
      <c r="AB3027" s="49"/>
      <c r="AC3027" s="49"/>
      <c r="AD3027" s="49"/>
      <c r="AE3027" s="49"/>
      <c r="AF3027" s="49"/>
      <c r="AG3027" s="49"/>
      <c r="AH3027" s="49"/>
      <c r="AI3027" s="49"/>
      <c r="AJ3027" s="48"/>
      <c r="AK3027" s="49"/>
    </row>
    <row r="3028" spans="9:37">
      <c r="I3028" s="48"/>
      <c r="L3028" s="48"/>
      <c r="O3028" s="48"/>
      <c r="Y3028" s="49"/>
      <c r="Z3028" s="49"/>
      <c r="AA3028" s="49"/>
      <c r="AB3028" s="49"/>
      <c r="AC3028" s="49"/>
      <c r="AD3028" s="49"/>
      <c r="AE3028" s="49"/>
      <c r="AF3028" s="49"/>
      <c r="AG3028" s="49"/>
      <c r="AH3028" s="49"/>
      <c r="AI3028" s="49"/>
      <c r="AJ3028" s="48"/>
      <c r="AK3028" s="49"/>
    </row>
    <row r="3029" spans="9:37">
      <c r="I3029" s="48"/>
      <c r="L3029" s="48"/>
      <c r="O3029" s="48"/>
      <c r="Y3029" s="49"/>
      <c r="Z3029" s="49"/>
      <c r="AA3029" s="49"/>
      <c r="AB3029" s="49"/>
      <c r="AC3029" s="49"/>
      <c r="AD3029" s="49"/>
      <c r="AE3029" s="49"/>
      <c r="AF3029" s="49"/>
      <c r="AG3029" s="49"/>
      <c r="AH3029" s="49"/>
      <c r="AI3029" s="49"/>
      <c r="AJ3029" s="48"/>
      <c r="AK3029" s="49"/>
    </row>
    <row r="3030" spans="9:37">
      <c r="I3030" s="48"/>
      <c r="L3030" s="48"/>
      <c r="O3030" s="48"/>
      <c r="Y3030" s="49"/>
      <c r="Z3030" s="49"/>
      <c r="AA3030" s="49"/>
      <c r="AB3030" s="49"/>
      <c r="AC3030" s="49"/>
      <c r="AD3030" s="49"/>
      <c r="AE3030" s="49"/>
      <c r="AF3030" s="49"/>
      <c r="AG3030" s="49"/>
      <c r="AH3030" s="49"/>
      <c r="AI3030" s="49"/>
      <c r="AJ3030" s="48"/>
      <c r="AK3030" s="49"/>
    </row>
    <row r="3031" spans="9:37">
      <c r="I3031" s="48"/>
      <c r="L3031" s="48"/>
      <c r="O3031" s="48"/>
      <c r="Y3031" s="49"/>
      <c r="Z3031" s="49"/>
      <c r="AA3031" s="49"/>
      <c r="AB3031" s="49"/>
      <c r="AC3031" s="49"/>
      <c r="AD3031" s="49"/>
      <c r="AE3031" s="49"/>
      <c r="AF3031" s="49"/>
      <c r="AG3031" s="49"/>
      <c r="AH3031" s="49"/>
      <c r="AI3031" s="49"/>
      <c r="AJ3031" s="48"/>
      <c r="AK3031" s="49"/>
    </row>
    <row r="3032" spans="9:37">
      <c r="I3032" s="48"/>
      <c r="L3032" s="48"/>
      <c r="O3032" s="48"/>
      <c r="Y3032" s="49"/>
      <c r="Z3032" s="49"/>
      <c r="AA3032" s="49"/>
      <c r="AB3032" s="49"/>
      <c r="AC3032" s="49"/>
      <c r="AD3032" s="49"/>
      <c r="AE3032" s="49"/>
      <c r="AF3032" s="49"/>
      <c r="AG3032" s="49"/>
      <c r="AH3032" s="49"/>
      <c r="AI3032" s="49"/>
      <c r="AJ3032" s="48"/>
      <c r="AK3032" s="49"/>
    </row>
    <row r="3033" spans="9:37">
      <c r="I3033" s="48"/>
      <c r="L3033" s="48"/>
      <c r="O3033" s="48"/>
      <c r="Y3033" s="49"/>
      <c r="Z3033" s="49"/>
      <c r="AA3033" s="49"/>
      <c r="AB3033" s="49"/>
      <c r="AC3033" s="49"/>
      <c r="AD3033" s="49"/>
      <c r="AE3033" s="49"/>
      <c r="AF3033" s="49"/>
      <c r="AG3033" s="49"/>
      <c r="AH3033" s="49"/>
      <c r="AI3033" s="49"/>
      <c r="AJ3033" s="48"/>
      <c r="AK3033" s="49"/>
    </row>
    <row r="3034" spans="9:37">
      <c r="I3034" s="48"/>
      <c r="L3034" s="48"/>
      <c r="O3034" s="48"/>
      <c r="Y3034" s="49"/>
      <c r="Z3034" s="49"/>
      <c r="AA3034" s="49"/>
      <c r="AB3034" s="49"/>
      <c r="AC3034" s="49"/>
      <c r="AD3034" s="49"/>
      <c r="AE3034" s="49"/>
      <c r="AF3034" s="49"/>
      <c r="AG3034" s="49"/>
      <c r="AH3034" s="49"/>
      <c r="AI3034" s="49"/>
      <c r="AJ3034" s="48"/>
      <c r="AK3034" s="49"/>
    </row>
    <row r="3035" spans="9:37">
      <c r="I3035" s="48"/>
      <c r="L3035" s="48"/>
      <c r="O3035" s="48"/>
      <c r="Y3035" s="49"/>
      <c r="Z3035" s="49"/>
      <c r="AA3035" s="49"/>
      <c r="AB3035" s="49"/>
      <c r="AC3035" s="49"/>
      <c r="AD3035" s="49"/>
      <c r="AE3035" s="49"/>
      <c r="AF3035" s="49"/>
      <c r="AG3035" s="49"/>
      <c r="AH3035" s="49"/>
      <c r="AI3035" s="49"/>
      <c r="AJ3035" s="48"/>
      <c r="AK3035" s="49"/>
    </row>
    <row r="3036" spans="9:37">
      <c r="I3036" s="48"/>
      <c r="L3036" s="48"/>
      <c r="O3036" s="48"/>
      <c r="Y3036" s="49"/>
      <c r="Z3036" s="49"/>
      <c r="AA3036" s="49"/>
      <c r="AB3036" s="49"/>
      <c r="AC3036" s="49"/>
      <c r="AD3036" s="49"/>
      <c r="AE3036" s="49"/>
      <c r="AF3036" s="49"/>
      <c r="AG3036" s="49"/>
      <c r="AH3036" s="49"/>
      <c r="AI3036" s="49"/>
      <c r="AJ3036" s="48"/>
      <c r="AK3036" s="49"/>
    </row>
    <row r="3037" spans="9:37">
      <c r="I3037" s="48"/>
      <c r="L3037" s="48"/>
      <c r="O3037" s="48"/>
      <c r="Y3037" s="49"/>
      <c r="Z3037" s="49"/>
      <c r="AA3037" s="49"/>
      <c r="AB3037" s="49"/>
      <c r="AC3037" s="49"/>
      <c r="AD3037" s="49"/>
      <c r="AE3037" s="49"/>
      <c r="AF3037" s="49"/>
      <c r="AG3037" s="49"/>
      <c r="AH3037" s="49"/>
      <c r="AI3037" s="49"/>
      <c r="AJ3037" s="48"/>
      <c r="AK3037" s="49"/>
    </row>
    <row r="3038" spans="9:37">
      <c r="I3038" s="48"/>
      <c r="L3038" s="48"/>
      <c r="O3038" s="48"/>
      <c r="Y3038" s="49"/>
      <c r="Z3038" s="49"/>
      <c r="AA3038" s="49"/>
      <c r="AB3038" s="49"/>
      <c r="AC3038" s="49"/>
      <c r="AD3038" s="49"/>
      <c r="AE3038" s="49"/>
      <c r="AF3038" s="49"/>
      <c r="AG3038" s="49"/>
      <c r="AH3038" s="49"/>
      <c r="AI3038" s="49"/>
      <c r="AJ3038" s="48"/>
      <c r="AK3038" s="49"/>
    </row>
    <row r="3039" spans="9:37">
      <c r="I3039" s="48"/>
      <c r="L3039" s="48"/>
      <c r="O3039" s="48"/>
      <c r="Y3039" s="49"/>
      <c r="Z3039" s="49"/>
      <c r="AA3039" s="49"/>
      <c r="AB3039" s="49"/>
      <c r="AC3039" s="49"/>
      <c r="AD3039" s="49"/>
      <c r="AE3039" s="49"/>
      <c r="AF3039" s="49"/>
      <c r="AG3039" s="49"/>
      <c r="AH3039" s="49"/>
      <c r="AI3039" s="49"/>
      <c r="AJ3039" s="48"/>
      <c r="AK3039" s="49"/>
    </row>
    <row r="3040" spans="9:37">
      <c r="I3040" s="48"/>
      <c r="L3040" s="48"/>
      <c r="O3040" s="48"/>
      <c r="Y3040" s="49"/>
      <c r="Z3040" s="49"/>
      <c r="AA3040" s="49"/>
      <c r="AB3040" s="49"/>
      <c r="AC3040" s="49"/>
      <c r="AD3040" s="49"/>
      <c r="AE3040" s="49"/>
      <c r="AF3040" s="49"/>
      <c r="AG3040" s="49"/>
      <c r="AH3040" s="49"/>
      <c r="AI3040" s="49"/>
      <c r="AJ3040" s="48"/>
      <c r="AK3040" s="49"/>
    </row>
    <row r="3041" spans="9:37">
      <c r="I3041" s="48"/>
      <c r="L3041" s="48"/>
      <c r="O3041" s="48"/>
      <c r="Y3041" s="49"/>
      <c r="Z3041" s="49"/>
      <c r="AA3041" s="49"/>
      <c r="AB3041" s="49"/>
      <c r="AC3041" s="49"/>
      <c r="AD3041" s="49"/>
      <c r="AE3041" s="49"/>
      <c r="AF3041" s="49"/>
      <c r="AG3041" s="49"/>
      <c r="AH3041" s="49"/>
      <c r="AI3041" s="49"/>
      <c r="AJ3041" s="48"/>
      <c r="AK3041" s="49"/>
    </row>
    <row r="3042" spans="9:37">
      <c r="I3042" s="48"/>
      <c r="L3042" s="48"/>
      <c r="O3042" s="48"/>
      <c r="Y3042" s="49"/>
      <c r="Z3042" s="49"/>
      <c r="AA3042" s="49"/>
      <c r="AB3042" s="49"/>
      <c r="AC3042" s="49"/>
      <c r="AD3042" s="49"/>
      <c r="AE3042" s="49"/>
      <c r="AF3042" s="49"/>
      <c r="AG3042" s="49"/>
      <c r="AH3042" s="49"/>
      <c r="AI3042" s="49"/>
      <c r="AJ3042" s="48"/>
      <c r="AK3042" s="49"/>
    </row>
    <row r="3043" spans="9:37">
      <c r="I3043" s="48"/>
      <c r="L3043" s="48"/>
      <c r="O3043" s="48"/>
      <c r="Y3043" s="49"/>
      <c r="Z3043" s="49"/>
      <c r="AA3043" s="49"/>
      <c r="AB3043" s="49"/>
      <c r="AC3043" s="49"/>
      <c r="AD3043" s="49"/>
      <c r="AE3043" s="49"/>
      <c r="AF3043" s="49"/>
      <c r="AG3043" s="49"/>
      <c r="AH3043" s="49"/>
      <c r="AI3043" s="49"/>
      <c r="AJ3043" s="48"/>
      <c r="AK3043" s="49"/>
    </row>
    <row r="3044" spans="9:37">
      <c r="I3044" s="48"/>
      <c r="L3044" s="48"/>
      <c r="O3044" s="48"/>
      <c r="Y3044" s="49"/>
      <c r="Z3044" s="49"/>
      <c r="AA3044" s="49"/>
      <c r="AB3044" s="49"/>
      <c r="AC3044" s="49"/>
      <c r="AD3044" s="49"/>
      <c r="AE3044" s="49"/>
      <c r="AF3044" s="49"/>
      <c r="AG3044" s="49"/>
      <c r="AH3044" s="49"/>
      <c r="AI3044" s="49"/>
      <c r="AJ3044" s="48"/>
      <c r="AK3044" s="49"/>
    </row>
    <row r="3045" spans="9:37">
      <c r="I3045" s="48"/>
      <c r="L3045" s="48"/>
      <c r="O3045" s="48"/>
      <c r="Y3045" s="49"/>
      <c r="Z3045" s="49"/>
      <c r="AA3045" s="49"/>
      <c r="AB3045" s="49"/>
      <c r="AC3045" s="49"/>
      <c r="AD3045" s="49"/>
      <c r="AE3045" s="49"/>
      <c r="AF3045" s="49"/>
      <c r="AG3045" s="49"/>
      <c r="AH3045" s="49"/>
      <c r="AI3045" s="49"/>
      <c r="AJ3045" s="48"/>
      <c r="AK3045" s="49"/>
    </row>
    <row r="3046" spans="9:37">
      <c r="I3046" s="48"/>
      <c r="L3046" s="48"/>
      <c r="O3046" s="48"/>
      <c r="Y3046" s="49"/>
      <c r="Z3046" s="49"/>
      <c r="AA3046" s="49"/>
      <c r="AB3046" s="49"/>
      <c r="AC3046" s="49"/>
      <c r="AD3046" s="49"/>
      <c r="AE3046" s="49"/>
      <c r="AF3046" s="49"/>
      <c r="AG3046" s="49"/>
      <c r="AH3046" s="49"/>
      <c r="AI3046" s="49"/>
      <c r="AJ3046" s="48"/>
      <c r="AK3046" s="49"/>
    </row>
    <row r="3047" spans="9:37">
      <c r="I3047" s="48"/>
      <c r="L3047" s="48"/>
      <c r="O3047" s="48"/>
      <c r="Y3047" s="49"/>
      <c r="Z3047" s="49"/>
      <c r="AA3047" s="49"/>
      <c r="AB3047" s="49"/>
      <c r="AC3047" s="49"/>
      <c r="AD3047" s="49"/>
      <c r="AE3047" s="49"/>
      <c r="AF3047" s="49"/>
      <c r="AG3047" s="49"/>
      <c r="AH3047" s="49"/>
      <c r="AI3047" s="49"/>
      <c r="AJ3047" s="48"/>
      <c r="AK3047" s="49"/>
    </row>
    <row r="3048" spans="9:37">
      <c r="I3048" s="48"/>
      <c r="L3048" s="48"/>
      <c r="O3048" s="48"/>
      <c r="Y3048" s="49"/>
      <c r="Z3048" s="49"/>
      <c r="AA3048" s="49"/>
      <c r="AB3048" s="49"/>
      <c r="AC3048" s="49"/>
      <c r="AD3048" s="49"/>
      <c r="AE3048" s="49"/>
      <c r="AF3048" s="49"/>
      <c r="AG3048" s="49"/>
      <c r="AH3048" s="49"/>
      <c r="AI3048" s="49"/>
      <c r="AJ3048" s="48"/>
      <c r="AK3048" s="49"/>
    </row>
    <row r="3049" spans="9:37">
      <c r="I3049" s="48"/>
      <c r="L3049" s="48"/>
      <c r="O3049" s="48"/>
      <c r="Y3049" s="49"/>
      <c r="Z3049" s="49"/>
      <c r="AA3049" s="49"/>
      <c r="AB3049" s="49"/>
      <c r="AC3049" s="49"/>
      <c r="AD3049" s="49"/>
      <c r="AE3049" s="49"/>
      <c r="AF3049" s="49"/>
      <c r="AG3049" s="49"/>
      <c r="AH3049" s="49"/>
      <c r="AI3049" s="49"/>
      <c r="AJ3049" s="48"/>
      <c r="AK3049" s="49"/>
    </row>
    <row r="3050" spans="9:37">
      <c r="I3050" s="48"/>
      <c r="L3050" s="48"/>
      <c r="O3050" s="48"/>
      <c r="Y3050" s="49"/>
      <c r="Z3050" s="49"/>
      <c r="AA3050" s="49"/>
      <c r="AB3050" s="49"/>
      <c r="AC3050" s="49"/>
      <c r="AD3050" s="49"/>
      <c r="AE3050" s="49"/>
      <c r="AF3050" s="49"/>
      <c r="AG3050" s="49"/>
      <c r="AH3050" s="49"/>
      <c r="AI3050" s="49"/>
      <c r="AJ3050" s="48"/>
      <c r="AK3050" s="49"/>
    </row>
    <row r="3051" spans="9:37">
      <c r="I3051" s="48"/>
      <c r="L3051" s="48"/>
      <c r="O3051" s="48"/>
      <c r="Y3051" s="49"/>
      <c r="Z3051" s="49"/>
      <c r="AA3051" s="49"/>
      <c r="AB3051" s="49"/>
      <c r="AC3051" s="49"/>
      <c r="AD3051" s="49"/>
      <c r="AE3051" s="49"/>
      <c r="AF3051" s="49"/>
      <c r="AG3051" s="49"/>
      <c r="AH3051" s="49"/>
      <c r="AI3051" s="49"/>
      <c r="AJ3051" s="48"/>
      <c r="AK3051" s="49"/>
    </row>
    <row r="3052" spans="9:37">
      <c r="I3052" s="48"/>
      <c r="L3052" s="48"/>
      <c r="O3052" s="48"/>
      <c r="Y3052" s="49"/>
      <c r="Z3052" s="49"/>
      <c r="AA3052" s="49"/>
      <c r="AB3052" s="49"/>
      <c r="AC3052" s="49"/>
      <c r="AD3052" s="49"/>
      <c r="AE3052" s="49"/>
      <c r="AF3052" s="49"/>
      <c r="AG3052" s="49"/>
      <c r="AH3052" s="49"/>
      <c r="AI3052" s="49"/>
      <c r="AJ3052" s="48"/>
      <c r="AK3052" s="49"/>
    </row>
    <row r="3053" spans="9:37">
      <c r="I3053" s="48"/>
      <c r="L3053" s="48"/>
      <c r="O3053" s="48"/>
      <c r="Y3053" s="49"/>
      <c r="Z3053" s="49"/>
      <c r="AA3053" s="49"/>
      <c r="AB3053" s="49"/>
      <c r="AC3053" s="49"/>
      <c r="AD3053" s="49"/>
      <c r="AE3053" s="49"/>
      <c r="AF3053" s="49"/>
      <c r="AG3053" s="49"/>
      <c r="AH3053" s="49"/>
      <c r="AI3053" s="49"/>
      <c r="AJ3053" s="48"/>
      <c r="AK3053" s="49"/>
    </row>
    <row r="3054" spans="9:37">
      <c r="I3054" s="48"/>
      <c r="L3054" s="48"/>
      <c r="O3054" s="48"/>
      <c r="Y3054" s="49"/>
      <c r="Z3054" s="49"/>
      <c r="AA3054" s="49"/>
      <c r="AB3054" s="49"/>
      <c r="AC3054" s="49"/>
      <c r="AD3054" s="49"/>
      <c r="AE3054" s="49"/>
      <c r="AF3054" s="49"/>
      <c r="AG3054" s="49"/>
      <c r="AH3054" s="49"/>
      <c r="AI3054" s="49"/>
      <c r="AJ3054" s="48"/>
      <c r="AK3054" s="49"/>
    </row>
    <row r="3055" spans="9:37">
      <c r="I3055" s="48"/>
      <c r="L3055" s="48"/>
      <c r="O3055" s="48"/>
      <c r="Y3055" s="49"/>
      <c r="Z3055" s="49"/>
      <c r="AA3055" s="49"/>
      <c r="AB3055" s="49"/>
      <c r="AC3055" s="49"/>
      <c r="AD3055" s="49"/>
      <c r="AE3055" s="49"/>
      <c r="AF3055" s="49"/>
      <c r="AG3055" s="49"/>
      <c r="AH3055" s="49"/>
      <c r="AI3055" s="49"/>
      <c r="AJ3055" s="48"/>
      <c r="AK3055" s="49"/>
    </row>
    <row r="3056" spans="9:37">
      <c r="I3056" s="48"/>
      <c r="L3056" s="48"/>
      <c r="O3056" s="48"/>
      <c r="Y3056" s="49"/>
      <c r="Z3056" s="49"/>
      <c r="AA3056" s="49"/>
      <c r="AB3056" s="49"/>
      <c r="AC3056" s="49"/>
      <c r="AD3056" s="49"/>
      <c r="AE3056" s="49"/>
      <c r="AF3056" s="49"/>
      <c r="AG3056" s="49"/>
      <c r="AH3056" s="49"/>
      <c r="AI3056" s="49"/>
      <c r="AJ3056" s="48"/>
      <c r="AK3056" s="49"/>
    </row>
    <row r="3057" spans="9:37">
      <c r="I3057" s="48"/>
      <c r="L3057" s="48"/>
      <c r="O3057" s="48"/>
      <c r="Y3057" s="49"/>
      <c r="Z3057" s="49"/>
      <c r="AA3057" s="49"/>
      <c r="AB3057" s="49"/>
      <c r="AC3057" s="49"/>
      <c r="AD3057" s="49"/>
      <c r="AE3057" s="49"/>
      <c r="AF3057" s="49"/>
      <c r="AG3057" s="49"/>
      <c r="AH3057" s="49"/>
      <c r="AI3057" s="49"/>
      <c r="AJ3057" s="48"/>
      <c r="AK3057" s="49"/>
    </row>
    <row r="3058" spans="9:37">
      <c r="I3058" s="48"/>
      <c r="L3058" s="48"/>
      <c r="O3058" s="48"/>
      <c r="Y3058" s="49"/>
      <c r="Z3058" s="49"/>
      <c r="AA3058" s="49"/>
      <c r="AB3058" s="49"/>
      <c r="AC3058" s="49"/>
      <c r="AD3058" s="49"/>
      <c r="AE3058" s="49"/>
      <c r="AF3058" s="49"/>
      <c r="AG3058" s="49"/>
      <c r="AH3058" s="49"/>
      <c r="AI3058" s="49"/>
      <c r="AJ3058" s="48"/>
      <c r="AK3058" s="49"/>
    </row>
    <row r="3059" spans="9:37">
      <c r="I3059" s="48"/>
      <c r="L3059" s="48"/>
      <c r="O3059" s="48"/>
      <c r="Y3059" s="49"/>
      <c r="Z3059" s="49"/>
      <c r="AA3059" s="49"/>
      <c r="AB3059" s="49"/>
      <c r="AC3059" s="49"/>
      <c r="AD3059" s="49"/>
      <c r="AE3059" s="49"/>
      <c r="AF3059" s="49"/>
      <c r="AG3059" s="49"/>
      <c r="AH3059" s="49"/>
      <c r="AI3059" s="49"/>
      <c r="AJ3059" s="48"/>
      <c r="AK3059" s="49"/>
    </row>
    <row r="3060" spans="9:37">
      <c r="I3060" s="48"/>
      <c r="L3060" s="48"/>
      <c r="O3060" s="48"/>
      <c r="Y3060" s="49"/>
      <c r="Z3060" s="49"/>
      <c r="AA3060" s="49"/>
      <c r="AB3060" s="49"/>
      <c r="AC3060" s="49"/>
      <c r="AD3060" s="49"/>
      <c r="AE3060" s="49"/>
      <c r="AF3060" s="49"/>
      <c r="AG3060" s="49"/>
      <c r="AH3060" s="49"/>
      <c r="AI3060" s="49"/>
      <c r="AJ3060" s="48"/>
      <c r="AK3060" s="49"/>
    </row>
    <row r="3061" spans="9:37">
      <c r="I3061" s="48"/>
      <c r="L3061" s="48"/>
      <c r="O3061" s="48"/>
      <c r="Y3061" s="49"/>
      <c r="Z3061" s="49"/>
      <c r="AA3061" s="49"/>
      <c r="AB3061" s="49"/>
      <c r="AC3061" s="49"/>
      <c r="AD3061" s="49"/>
      <c r="AE3061" s="49"/>
      <c r="AF3061" s="49"/>
      <c r="AG3061" s="49"/>
      <c r="AH3061" s="49"/>
      <c r="AI3061" s="49"/>
      <c r="AJ3061" s="48"/>
      <c r="AK3061" s="49"/>
    </row>
    <row r="3062" spans="9:37">
      <c r="I3062" s="48"/>
      <c r="L3062" s="48"/>
      <c r="O3062" s="48"/>
      <c r="Y3062" s="49"/>
      <c r="Z3062" s="49"/>
      <c r="AA3062" s="49"/>
      <c r="AB3062" s="49"/>
      <c r="AC3062" s="49"/>
      <c r="AD3062" s="49"/>
      <c r="AE3062" s="49"/>
      <c r="AF3062" s="49"/>
      <c r="AG3062" s="49"/>
      <c r="AH3062" s="49"/>
      <c r="AI3062" s="49"/>
      <c r="AJ3062" s="48"/>
      <c r="AK3062" s="49"/>
    </row>
    <row r="3063" spans="9:37">
      <c r="I3063" s="48"/>
      <c r="L3063" s="48"/>
      <c r="O3063" s="48"/>
      <c r="Y3063" s="49"/>
      <c r="Z3063" s="49"/>
      <c r="AA3063" s="49"/>
      <c r="AB3063" s="49"/>
      <c r="AC3063" s="49"/>
      <c r="AD3063" s="49"/>
      <c r="AE3063" s="49"/>
      <c r="AF3063" s="49"/>
      <c r="AG3063" s="49"/>
      <c r="AH3063" s="49"/>
      <c r="AI3063" s="49"/>
      <c r="AJ3063" s="48"/>
      <c r="AK3063" s="49"/>
    </row>
    <row r="3064" spans="9:37">
      <c r="I3064" s="48"/>
      <c r="L3064" s="48"/>
      <c r="O3064" s="48"/>
      <c r="Y3064" s="49"/>
      <c r="Z3064" s="49"/>
      <c r="AA3064" s="49"/>
      <c r="AB3064" s="49"/>
      <c r="AC3064" s="49"/>
      <c r="AD3064" s="49"/>
      <c r="AE3064" s="49"/>
      <c r="AF3064" s="49"/>
      <c r="AG3064" s="49"/>
      <c r="AH3064" s="49"/>
      <c r="AI3064" s="49"/>
      <c r="AJ3064" s="48"/>
      <c r="AK3064" s="49"/>
    </row>
    <row r="3065" spans="9:37">
      <c r="I3065" s="48"/>
      <c r="L3065" s="48"/>
      <c r="O3065" s="48"/>
      <c r="Y3065" s="49"/>
      <c r="Z3065" s="49"/>
      <c r="AA3065" s="49"/>
      <c r="AB3065" s="49"/>
      <c r="AC3065" s="49"/>
      <c r="AD3065" s="49"/>
      <c r="AE3065" s="49"/>
      <c r="AF3065" s="49"/>
      <c r="AG3065" s="49"/>
      <c r="AH3065" s="49"/>
      <c r="AI3065" s="49"/>
      <c r="AJ3065" s="48"/>
      <c r="AK3065" s="49"/>
    </row>
    <row r="3066" spans="9:37">
      <c r="I3066" s="48"/>
      <c r="L3066" s="48"/>
      <c r="O3066" s="48"/>
      <c r="Y3066" s="49"/>
      <c r="Z3066" s="49"/>
      <c r="AA3066" s="49"/>
      <c r="AB3066" s="49"/>
      <c r="AC3066" s="49"/>
      <c r="AD3066" s="49"/>
      <c r="AE3066" s="49"/>
      <c r="AF3066" s="49"/>
      <c r="AG3066" s="49"/>
      <c r="AH3066" s="49"/>
      <c r="AI3066" s="49"/>
      <c r="AJ3066" s="48"/>
      <c r="AK3066" s="49"/>
    </row>
    <row r="3067" spans="9:37">
      <c r="I3067" s="48"/>
      <c r="L3067" s="48"/>
      <c r="O3067" s="48"/>
      <c r="Y3067" s="49"/>
      <c r="Z3067" s="49"/>
      <c r="AA3067" s="49"/>
      <c r="AB3067" s="49"/>
      <c r="AC3067" s="49"/>
      <c r="AD3067" s="49"/>
      <c r="AE3067" s="49"/>
      <c r="AF3067" s="49"/>
      <c r="AG3067" s="49"/>
      <c r="AH3067" s="49"/>
      <c r="AI3067" s="49"/>
      <c r="AJ3067" s="48"/>
      <c r="AK3067" s="49"/>
    </row>
    <row r="3068" spans="9:37">
      <c r="I3068" s="48"/>
      <c r="L3068" s="48"/>
      <c r="O3068" s="48"/>
      <c r="Y3068" s="49"/>
      <c r="Z3068" s="49"/>
      <c r="AA3068" s="49"/>
      <c r="AB3068" s="49"/>
      <c r="AC3068" s="49"/>
      <c r="AD3068" s="49"/>
      <c r="AE3068" s="49"/>
      <c r="AF3068" s="49"/>
      <c r="AG3068" s="49"/>
      <c r="AH3068" s="49"/>
      <c r="AI3068" s="49"/>
      <c r="AJ3068" s="48"/>
      <c r="AK3068" s="49"/>
    </row>
    <row r="3069" spans="9:37">
      <c r="I3069" s="48"/>
      <c r="L3069" s="48"/>
      <c r="O3069" s="48"/>
      <c r="Y3069" s="49"/>
      <c r="Z3069" s="49"/>
      <c r="AA3069" s="49"/>
      <c r="AB3069" s="49"/>
      <c r="AC3069" s="49"/>
      <c r="AD3069" s="49"/>
      <c r="AE3069" s="49"/>
      <c r="AF3069" s="49"/>
      <c r="AG3069" s="49"/>
      <c r="AH3069" s="49"/>
      <c r="AI3069" s="49"/>
      <c r="AJ3069" s="48"/>
      <c r="AK3069" s="49"/>
    </row>
    <row r="3070" spans="9:37">
      <c r="I3070" s="48"/>
      <c r="L3070" s="48"/>
      <c r="O3070" s="48"/>
      <c r="Y3070" s="49"/>
      <c r="Z3070" s="49"/>
      <c r="AA3070" s="49"/>
      <c r="AB3070" s="49"/>
      <c r="AC3070" s="49"/>
      <c r="AD3070" s="49"/>
      <c r="AE3070" s="49"/>
      <c r="AF3070" s="49"/>
      <c r="AG3070" s="49"/>
      <c r="AH3070" s="49"/>
      <c r="AI3070" s="49"/>
      <c r="AJ3070" s="48"/>
      <c r="AK3070" s="49"/>
    </row>
    <row r="3071" spans="9:37">
      <c r="I3071" s="48"/>
      <c r="L3071" s="48"/>
      <c r="O3071" s="48"/>
      <c r="Y3071" s="49"/>
      <c r="Z3071" s="49"/>
      <c r="AA3071" s="49"/>
      <c r="AB3071" s="49"/>
      <c r="AC3071" s="49"/>
      <c r="AD3071" s="49"/>
      <c r="AE3071" s="49"/>
      <c r="AF3071" s="49"/>
      <c r="AG3071" s="49"/>
      <c r="AH3071" s="49"/>
      <c r="AI3071" s="49"/>
      <c r="AJ3071" s="48"/>
      <c r="AK3071" s="49"/>
    </row>
    <row r="3072" spans="9:37">
      <c r="I3072" s="48"/>
      <c r="L3072" s="48"/>
      <c r="O3072" s="48"/>
      <c r="Y3072" s="49"/>
      <c r="Z3072" s="49"/>
      <c r="AA3072" s="49"/>
      <c r="AB3072" s="49"/>
      <c r="AC3072" s="49"/>
      <c r="AD3072" s="49"/>
      <c r="AE3072" s="49"/>
      <c r="AF3072" s="49"/>
      <c r="AG3072" s="49"/>
      <c r="AH3072" s="49"/>
      <c r="AI3072" s="49"/>
      <c r="AJ3072" s="48"/>
      <c r="AK3072" s="49"/>
    </row>
    <row r="3073" spans="9:37">
      <c r="I3073" s="48"/>
      <c r="L3073" s="48"/>
      <c r="O3073" s="48"/>
      <c r="Y3073" s="49"/>
      <c r="Z3073" s="49"/>
      <c r="AA3073" s="49"/>
      <c r="AB3073" s="49"/>
      <c r="AC3073" s="49"/>
      <c r="AD3073" s="49"/>
      <c r="AE3073" s="49"/>
      <c r="AF3073" s="49"/>
      <c r="AG3073" s="49"/>
      <c r="AH3073" s="49"/>
      <c r="AI3073" s="49"/>
      <c r="AJ3073" s="48"/>
      <c r="AK3073" s="49"/>
    </row>
    <row r="3074" spans="9:37">
      <c r="I3074" s="48"/>
      <c r="L3074" s="48"/>
      <c r="O3074" s="48"/>
      <c r="Y3074" s="49"/>
      <c r="Z3074" s="49"/>
      <c r="AA3074" s="49"/>
      <c r="AB3074" s="49"/>
      <c r="AC3074" s="49"/>
      <c r="AD3074" s="49"/>
      <c r="AE3074" s="49"/>
      <c r="AF3074" s="49"/>
      <c r="AG3074" s="49"/>
      <c r="AH3074" s="49"/>
      <c r="AI3074" s="49"/>
      <c r="AJ3074" s="48"/>
      <c r="AK3074" s="49"/>
    </row>
    <row r="3075" spans="9:37">
      <c r="I3075" s="48"/>
      <c r="L3075" s="48"/>
      <c r="O3075" s="48"/>
      <c r="Y3075" s="49"/>
      <c r="Z3075" s="49"/>
      <c r="AA3075" s="49"/>
      <c r="AB3075" s="49"/>
      <c r="AC3075" s="49"/>
      <c r="AD3075" s="49"/>
      <c r="AE3075" s="49"/>
      <c r="AF3075" s="49"/>
      <c r="AG3075" s="49"/>
      <c r="AH3075" s="49"/>
      <c r="AI3075" s="49"/>
      <c r="AJ3075" s="48"/>
      <c r="AK3075" s="49"/>
    </row>
    <row r="3076" spans="9:37">
      <c r="I3076" s="48"/>
      <c r="L3076" s="48"/>
      <c r="O3076" s="48"/>
      <c r="Y3076" s="49"/>
      <c r="Z3076" s="49"/>
      <c r="AA3076" s="49"/>
      <c r="AB3076" s="49"/>
      <c r="AC3076" s="49"/>
      <c r="AD3076" s="49"/>
      <c r="AE3076" s="49"/>
      <c r="AF3076" s="49"/>
      <c r="AG3076" s="49"/>
      <c r="AH3076" s="49"/>
      <c r="AI3076" s="49"/>
      <c r="AJ3076" s="48"/>
      <c r="AK3076" s="49"/>
    </row>
    <row r="3077" spans="9:37">
      <c r="I3077" s="48"/>
      <c r="L3077" s="48"/>
      <c r="O3077" s="48"/>
      <c r="Y3077" s="49"/>
      <c r="Z3077" s="49"/>
      <c r="AA3077" s="49"/>
      <c r="AB3077" s="49"/>
      <c r="AC3077" s="49"/>
      <c r="AD3077" s="49"/>
      <c r="AE3077" s="49"/>
      <c r="AF3077" s="49"/>
      <c r="AG3077" s="49"/>
      <c r="AH3077" s="49"/>
      <c r="AI3077" s="49"/>
      <c r="AJ3077" s="48"/>
      <c r="AK3077" s="49"/>
    </row>
    <row r="3078" spans="9:37">
      <c r="I3078" s="48"/>
      <c r="L3078" s="48"/>
      <c r="O3078" s="48"/>
      <c r="Y3078" s="49"/>
      <c r="Z3078" s="49"/>
      <c r="AA3078" s="49"/>
      <c r="AB3078" s="49"/>
      <c r="AC3078" s="49"/>
      <c r="AD3078" s="49"/>
      <c r="AE3078" s="49"/>
      <c r="AF3078" s="49"/>
      <c r="AG3078" s="49"/>
      <c r="AH3078" s="49"/>
      <c r="AI3078" s="49"/>
      <c r="AJ3078" s="48"/>
      <c r="AK3078" s="49"/>
    </row>
    <row r="3079" spans="9:37">
      <c r="I3079" s="48"/>
      <c r="L3079" s="48"/>
      <c r="O3079" s="48"/>
      <c r="Y3079" s="49"/>
      <c r="Z3079" s="49"/>
      <c r="AA3079" s="49"/>
      <c r="AB3079" s="49"/>
      <c r="AC3079" s="49"/>
      <c r="AD3079" s="49"/>
      <c r="AE3079" s="49"/>
      <c r="AF3079" s="49"/>
      <c r="AG3079" s="49"/>
      <c r="AH3079" s="49"/>
      <c r="AI3079" s="49"/>
      <c r="AJ3079" s="48"/>
      <c r="AK3079" s="49"/>
    </row>
    <row r="3080" spans="9:37">
      <c r="I3080" s="48"/>
      <c r="L3080" s="48"/>
      <c r="O3080" s="48"/>
      <c r="Y3080" s="49"/>
      <c r="Z3080" s="49"/>
      <c r="AA3080" s="49"/>
      <c r="AB3080" s="49"/>
      <c r="AC3080" s="49"/>
      <c r="AD3080" s="49"/>
      <c r="AE3080" s="49"/>
      <c r="AF3080" s="49"/>
      <c r="AG3080" s="49"/>
      <c r="AH3080" s="49"/>
      <c r="AI3080" s="49"/>
      <c r="AJ3080" s="48"/>
      <c r="AK3080" s="49"/>
    </row>
    <row r="3081" spans="9:37">
      <c r="I3081" s="48"/>
      <c r="L3081" s="48"/>
      <c r="O3081" s="48"/>
      <c r="Y3081" s="49"/>
      <c r="Z3081" s="49"/>
      <c r="AA3081" s="49"/>
      <c r="AB3081" s="49"/>
      <c r="AC3081" s="49"/>
      <c r="AD3081" s="49"/>
      <c r="AE3081" s="49"/>
      <c r="AF3081" s="49"/>
      <c r="AG3081" s="49"/>
      <c r="AH3081" s="49"/>
      <c r="AI3081" s="49"/>
      <c r="AJ3081" s="48"/>
      <c r="AK3081" s="49"/>
    </row>
    <row r="3082" spans="9:37">
      <c r="I3082" s="48"/>
      <c r="L3082" s="48"/>
      <c r="O3082" s="48"/>
      <c r="Y3082" s="49"/>
      <c r="Z3082" s="49"/>
      <c r="AA3082" s="49"/>
      <c r="AB3082" s="49"/>
      <c r="AC3082" s="49"/>
      <c r="AD3082" s="49"/>
      <c r="AE3082" s="49"/>
      <c r="AF3082" s="49"/>
      <c r="AG3082" s="49"/>
      <c r="AH3082" s="49"/>
      <c r="AI3082" s="49"/>
      <c r="AJ3082" s="48"/>
      <c r="AK3082" s="49"/>
    </row>
    <row r="3083" spans="9:37">
      <c r="I3083" s="48"/>
      <c r="L3083" s="48"/>
      <c r="O3083" s="48"/>
      <c r="Y3083" s="49"/>
      <c r="Z3083" s="49"/>
      <c r="AA3083" s="49"/>
      <c r="AB3083" s="49"/>
      <c r="AC3083" s="49"/>
      <c r="AD3083" s="49"/>
      <c r="AE3083" s="49"/>
      <c r="AF3083" s="49"/>
      <c r="AG3083" s="49"/>
      <c r="AH3083" s="49"/>
      <c r="AI3083" s="49"/>
      <c r="AJ3083" s="48"/>
      <c r="AK3083" s="49"/>
    </row>
    <row r="3084" spans="9:37">
      <c r="I3084" s="48"/>
      <c r="L3084" s="48"/>
      <c r="O3084" s="48"/>
      <c r="Y3084" s="49"/>
      <c r="Z3084" s="49"/>
      <c r="AA3084" s="49"/>
      <c r="AB3084" s="49"/>
      <c r="AC3084" s="49"/>
      <c r="AD3084" s="49"/>
      <c r="AE3084" s="49"/>
      <c r="AF3084" s="49"/>
      <c r="AG3084" s="49"/>
      <c r="AH3084" s="49"/>
      <c r="AI3084" s="49"/>
      <c r="AJ3084" s="48"/>
      <c r="AK3084" s="49"/>
    </row>
    <row r="3085" spans="9:37">
      <c r="I3085" s="48"/>
      <c r="L3085" s="48"/>
      <c r="O3085" s="48"/>
      <c r="Y3085" s="49"/>
      <c r="Z3085" s="49"/>
      <c r="AA3085" s="49"/>
      <c r="AB3085" s="49"/>
      <c r="AC3085" s="49"/>
      <c r="AD3085" s="49"/>
      <c r="AE3085" s="49"/>
      <c r="AF3085" s="49"/>
      <c r="AG3085" s="49"/>
      <c r="AH3085" s="49"/>
      <c r="AI3085" s="49"/>
      <c r="AJ3085" s="48"/>
      <c r="AK3085" s="49"/>
    </row>
    <row r="3086" spans="9:37">
      <c r="I3086" s="48"/>
      <c r="L3086" s="48"/>
      <c r="O3086" s="48"/>
      <c r="Y3086" s="49"/>
      <c r="Z3086" s="49"/>
      <c r="AA3086" s="49"/>
      <c r="AB3086" s="49"/>
      <c r="AC3086" s="49"/>
      <c r="AD3086" s="49"/>
      <c r="AE3086" s="49"/>
      <c r="AF3086" s="49"/>
      <c r="AG3086" s="49"/>
      <c r="AH3086" s="49"/>
      <c r="AI3086" s="49"/>
      <c r="AJ3086" s="48"/>
      <c r="AK3086" s="49"/>
    </row>
    <row r="3087" spans="9:37">
      <c r="I3087" s="48"/>
      <c r="L3087" s="48"/>
      <c r="O3087" s="48"/>
      <c r="Y3087" s="49"/>
      <c r="Z3087" s="49"/>
      <c r="AA3087" s="49"/>
      <c r="AB3087" s="49"/>
      <c r="AC3087" s="49"/>
      <c r="AD3087" s="49"/>
      <c r="AE3087" s="49"/>
      <c r="AF3087" s="49"/>
      <c r="AG3087" s="49"/>
      <c r="AH3087" s="49"/>
      <c r="AI3087" s="49"/>
      <c r="AJ3087" s="48"/>
      <c r="AK3087" s="49"/>
    </row>
    <row r="3088" spans="9:37">
      <c r="I3088" s="48"/>
      <c r="L3088" s="48"/>
      <c r="O3088" s="48"/>
      <c r="Y3088" s="49"/>
      <c r="Z3088" s="49"/>
      <c r="AA3088" s="49"/>
      <c r="AB3088" s="49"/>
      <c r="AC3088" s="49"/>
      <c r="AD3088" s="49"/>
      <c r="AE3088" s="49"/>
      <c r="AF3088" s="49"/>
      <c r="AG3088" s="49"/>
      <c r="AH3088" s="49"/>
      <c r="AI3088" s="49"/>
      <c r="AJ3088" s="48"/>
      <c r="AK3088" s="49"/>
    </row>
    <row r="3089" spans="9:37">
      <c r="I3089" s="48"/>
      <c r="L3089" s="48"/>
      <c r="O3089" s="48"/>
      <c r="Y3089" s="49"/>
      <c r="Z3089" s="49"/>
      <c r="AA3089" s="49"/>
      <c r="AB3089" s="49"/>
      <c r="AC3089" s="49"/>
      <c r="AD3089" s="49"/>
      <c r="AE3089" s="49"/>
      <c r="AF3089" s="49"/>
      <c r="AG3089" s="49"/>
      <c r="AH3089" s="49"/>
      <c r="AI3089" s="49"/>
      <c r="AJ3089" s="48"/>
      <c r="AK3089" s="49"/>
    </row>
    <row r="3090" spans="9:37">
      <c r="I3090" s="48"/>
      <c r="L3090" s="48"/>
      <c r="O3090" s="48"/>
      <c r="Y3090" s="49"/>
      <c r="Z3090" s="49"/>
      <c r="AA3090" s="49"/>
      <c r="AB3090" s="49"/>
      <c r="AC3090" s="49"/>
      <c r="AD3090" s="49"/>
      <c r="AE3090" s="49"/>
      <c r="AF3090" s="49"/>
      <c r="AG3090" s="49"/>
      <c r="AH3090" s="49"/>
      <c r="AI3090" s="49"/>
      <c r="AJ3090" s="48"/>
      <c r="AK3090" s="49"/>
    </row>
    <row r="3091" spans="9:37">
      <c r="I3091" s="48"/>
      <c r="L3091" s="48"/>
      <c r="O3091" s="48"/>
      <c r="Y3091" s="49"/>
      <c r="Z3091" s="49"/>
      <c r="AA3091" s="49"/>
      <c r="AB3091" s="49"/>
      <c r="AC3091" s="49"/>
      <c r="AD3091" s="49"/>
      <c r="AE3091" s="49"/>
      <c r="AF3091" s="49"/>
      <c r="AG3091" s="49"/>
      <c r="AH3091" s="49"/>
      <c r="AI3091" s="49"/>
      <c r="AJ3091" s="48"/>
      <c r="AK3091" s="49"/>
    </row>
    <row r="3092" spans="9:37">
      <c r="I3092" s="48"/>
      <c r="L3092" s="48"/>
      <c r="O3092" s="48"/>
      <c r="Y3092" s="49"/>
      <c r="Z3092" s="49"/>
      <c r="AA3092" s="49"/>
      <c r="AB3092" s="49"/>
      <c r="AC3092" s="49"/>
      <c r="AD3092" s="49"/>
      <c r="AE3092" s="49"/>
      <c r="AF3092" s="49"/>
      <c r="AG3092" s="49"/>
      <c r="AH3092" s="49"/>
      <c r="AI3092" s="49"/>
      <c r="AJ3092" s="48"/>
      <c r="AK3092" s="49"/>
    </row>
    <row r="3093" spans="9:37">
      <c r="I3093" s="48"/>
      <c r="L3093" s="48"/>
      <c r="O3093" s="48"/>
      <c r="Y3093" s="49"/>
      <c r="Z3093" s="49"/>
      <c r="AA3093" s="49"/>
      <c r="AB3093" s="49"/>
      <c r="AC3093" s="49"/>
      <c r="AD3093" s="49"/>
      <c r="AE3093" s="49"/>
      <c r="AF3093" s="49"/>
      <c r="AG3093" s="49"/>
      <c r="AH3093" s="49"/>
      <c r="AI3093" s="49"/>
      <c r="AJ3093" s="48"/>
      <c r="AK3093" s="49"/>
    </row>
    <row r="3094" spans="9:37">
      <c r="I3094" s="48"/>
      <c r="L3094" s="48"/>
      <c r="O3094" s="48"/>
      <c r="Y3094" s="49"/>
      <c r="Z3094" s="49"/>
      <c r="AA3094" s="49"/>
      <c r="AB3094" s="49"/>
      <c r="AC3094" s="49"/>
      <c r="AD3094" s="49"/>
      <c r="AE3094" s="49"/>
      <c r="AF3094" s="49"/>
      <c r="AG3094" s="49"/>
      <c r="AH3094" s="49"/>
      <c r="AI3094" s="49"/>
      <c r="AJ3094" s="48"/>
      <c r="AK3094" s="49"/>
    </row>
    <row r="3095" spans="9:37">
      <c r="I3095" s="48"/>
      <c r="L3095" s="48"/>
      <c r="O3095" s="48"/>
      <c r="Y3095" s="49"/>
      <c r="Z3095" s="49"/>
      <c r="AA3095" s="49"/>
      <c r="AB3095" s="49"/>
      <c r="AC3095" s="49"/>
      <c r="AD3095" s="49"/>
      <c r="AE3095" s="49"/>
      <c r="AF3095" s="49"/>
      <c r="AG3095" s="49"/>
      <c r="AH3095" s="49"/>
      <c r="AI3095" s="49"/>
      <c r="AJ3095" s="48"/>
      <c r="AK3095" s="49"/>
    </row>
    <row r="3096" spans="9:37">
      <c r="I3096" s="48"/>
      <c r="L3096" s="48"/>
      <c r="O3096" s="48"/>
      <c r="Y3096" s="49"/>
      <c r="Z3096" s="49"/>
      <c r="AA3096" s="49"/>
      <c r="AB3096" s="49"/>
      <c r="AC3096" s="49"/>
      <c r="AD3096" s="49"/>
      <c r="AE3096" s="49"/>
      <c r="AF3096" s="49"/>
      <c r="AG3096" s="49"/>
      <c r="AH3096" s="49"/>
      <c r="AI3096" s="49"/>
      <c r="AJ3096" s="48"/>
      <c r="AK3096" s="49"/>
    </row>
    <row r="3097" spans="9:37">
      <c r="I3097" s="48"/>
      <c r="L3097" s="48"/>
      <c r="O3097" s="48"/>
      <c r="Y3097" s="49"/>
      <c r="Z3097" s="49"/>
      <c r="AA3097" s="49"/>
      <c r="AB3097" s="49"/>
      <c r="AC3097" s="49"/>
      <c r="AD3097" s="49"/>
      <c r="AE3097" s="49"/>
      <c r="AF3097" s="49"/>
      <c r="AG3097" s="49"/>
      <c r="AH3097" s="49"/>
      <c r="AI3097" s="49"/>
      <c r="AJ3097" s="48"/>
      <c r="AK3097" s="49"/>
    </row>
    <row r="3098" spans="9:37">
      <c r="I3098" s="48"/>
      <c r="L3098" s="48"/>
      <c r="O3098" s="48"/>
      <c r="Y3098" s="49"/>
      <c r="Z3098" s="49"/>
      <c r="AA3098" s="49"/>
      <c r="AB3098" s="49"/>
      <c r="AC3098" s="49"/>
      <c r="AD3098" s="49"/>
      <c r="AE3098" s="49"/>
      <c r="AF3098" s="49"/>
      <c r="AG3098" s="49"/>
      <c r="AH3098" s="49"/>
      <c r="AI3098" s="49"/>
      <c r="AJ3098" s="48"/>
      <c r="AK3098" s="49"/>
    </row>
    <row r="3099" spans="9:37">
      <c r="I3099" s="48"/>
      <c r="L3099" s="48"/>
      <c r="O3099" s="48"/>
      <c r="Y3099" s="49"/>
      <c r="Z3099" s="49"/>
      <c r="AA3099" s="49"/>
      <c r="AB3099" s="49"/>
      <c r="AC3099" s="49"/>
      <c r="AD3099" s="49"/>
      <c r="AE3099" s="49"/>
      <c r="AF3099" s="49"/>
      <c r="AG3099" s="49"/>
      <c r="AH3099" s="49"/>
      <c r="AI3099" s="49"/>
      <c r="AJ3099" s="48"/>
      <c r="AK3099" s="49"/>
    </row>
    <row r="3100" spans="9:37">
      <c r="I3100" s="48"/>
      <c r="L3100" s="48"/>
      <c r="O3100" s="48"/>
      <c r="Y3100" s="49"/>
      <c r="Z3100" s="49"/>
      <c r="AA3100" s="49"/>
      <c r="AB3100" s="49"/>
      <c r="AC3100" s="49"/>
      <c r="AD3100" s="49"/>
      <c r="AE3100" s="49"/>
      <c r="AF3100" s="49"/>
      <c r="AG3100" s="49"/>
      <c r="AH3100" s="49"/>
      <c r="AI3100" s="49"/>
      <c r="AJ3100" s="48"/>
      <c r="AK3100" s="49"/>
    </row>
    <row r="3101" spans="9:37">
      <c r="I3101" s="48"/>
      <c r="L3101" s="48"/>
      <c r="O3101" s="48"/>
      <c r="Y3101" s="49"/>
      <c r="Z3101" s="49"/>
      <c r="AA3101" s="49"/>
      <c r="AB3101" s="49"/>
      <c r="AC3101" s="49"/>
      <c r="AD3101" s="49"/>
      <c r="AE3101" s="49"/>
      <c r="AF3101" s="49"/>
      <c r="AG3101" s="49"/>
      <c r="AH3101" s="49"/>
      <c r="AI3101" s="49"/>
      <c r="AJ3101" s="48"/>
      <c r="AK3101" s="49"/>
    </row>
    <row r="3102" spans="9:37">
      <c r="I3102" s="48"/>
      <c r="L3102" s="48"/>
      <c r="O3102" s="48"/>
      <c r="Y3102" s="49"/>
      <c r="Z3102" s="49"/>
      <c r="AA3102" s="49"/>
      <c r="AB3102" s="49"/>
      <c r="AC3102" s="49"/>
      <c r="AD3102" s="49"/>
      <c r="AE3102" s="49"/>
      <c r="AF3102" s="49"/>
      <c r="AG3102" s="49"/>
      <c r="AH3102" s="49"/>
      <c r="AI3102" s="49"/>
      <c r="AJ3102" s="48"/>
      <c r="AK3102" s="49"/>
    </row>
    <row r="3103" spans="9:37">
      <c r="I3103" s="48"/>
      <c r="L3103" s="48"/>
      <c r="O3103" s="48"/>
      <c r="Y3103" s="49"/>
      <c r="Z3103" s="49"/>
      <c r="AA3103" s="49"/>
      <c r="AB3103" s="49"/>
      <c r="AC3103" s="49"/>
      <c r="AD3103" s="49"/>
      <c r="AE3103" s="49"/>
      <c r="AF3103" s="49"/>
      <c r="AG3103" s="49"/>
      <c r="AH3103" s="49"/>
      <c r="AI3103" s="49"/>
      <c r="AJ3103" s="48"/>
      <c r="AK3103" s="49"/>
    </row>
    <row r="3104" spans="9:37">
      <c r="I3104" s="48"/>
      <c r="L3104" s="48"/>
      <c r="O3104" s="48"/>
      <c r="Y3104" s="49"/>
      <c r="Z3104" s="49"/>
      <c r="AA3104" s="49"/>
      <c r="AB3104" s="49"/>
      <c r="AC3104" s="49"/>
      <c r="AD3104" s="49"/>
      <c r="AE3104" s="49"/>
      <c r="AF3104" s="49"/>
      <c r="AG3104" s="49"/>
      <c r="AH3104" s="49"/>
      <c r="AI3104" s="49"/>
      <c r="AJ3104" s="48"/>
      <c r="AK3104" s="49"/>
    </row>
    <row r="3105" spans="9:37">
      <c r="I3105" s="48"/>
      <c r="L3105" s="48"/>
      <c r="O3105" s="48"/>
      <c r="Y3105" s="49"/>
      <c r="Z3105" s="49"/>
      <c r="AA3105" s="49"/>
      <c r="AB3105" s="49"/>
      <c r="AC3105" s="49"/>
      <c r="AD3105" s="49"/>
      <c r="AE3105" s="49"/>
      <c r="AF3105" s="49"/>
      <c r="AG3105" s="49"/>
      <c r="AH3105" s="49"/>
      <c r="AI3105" s="49"/>
      <c r="AJ3105" s="48"/>
      <c r="AK3105" s="49"/>
    </row>
    <row r="3106" spans="9:37">
      <c r="I3106" s="48"/>
      <c r="L3106" s="48"/>
      <c r="O3106" s="48"/>
      <c r="Y3106" s="49"/>
      <c r="Z3106" s="49"/>
      <c r="AA3106" s="49"/>
      <c r="AB3106" s="49"/>
      <c r="AC3106" s="49"/>
      <c r="AD3106" s="49"/>
      <c r="AE3106" s="49"/>
      <c r="AF3106" s="49"/>
      <c r="AG3106" s="49"/>
      <c r="AH3106" s="49"/>
      <c r="AI3106" s="49"/>
      <c r="AJ3106" s="48"/>
      <c r="AK3106" s="49"/>
    </row>
    <row r="3107" spans="9:37">
      <c r="I3107" s="48"/>
      <c r="L3107" s="48"/>
      <c r="O3107" s="48"/>
      <c r="Y3107" s="49"/>
      <c r="Z3107" s="49"/>
      <c r="AA3107" s="49"/>
      <c r="AB3107" s="49"/>
      <c r="AC3107" s="49"/>
      <c r="AD3107" s="49"/>
      <c r="AE3107" s="49"/>
      <c r="AF3107" s="49"/>
      <c r="AG3107" s="49"/>
      <c r="AH3107" s="49"/>
      <c r="AI3107" s="49"/>
      <c r="AJ3107" s="48"/>
      <c r="AK3107" s="49"/>
    </row>
    <row r="3108" spans="9:37">
      <c r="I3108" s="48"/>
      <c r="L3108" s="48"/>
      <c r="O3108" s="48"/>
      <c r="Y3108" s="49"/>
      <c r="Z3108" s="49"/>
      <c r="AA3108" s="49"/>
      <c r="AB3108" s="49"/>
      <c r="AC3108" s="49"/>
      <c r="AD3108" s="49"/>
      <c r="AE3108" s="49"/>
      <c r="AF3108" s="49"/>
      <c r="AG3108" s="49"/>
      <c r="AH3108" s="49"/>
      <c r="AI3108" s="49"/>
      <c r="AJ3108" s="48"/>
      <c r="AK3108" s="49"/>
    </row>
    <row r="3109" spans="9:37">
      <c r="I3109" s="48"/>
      <c r="L3109" s="48"/>
      <c r="O3109" s="48"/>
      <c r="Y3109" s="49"/>
      <c r="Z3109" s="49"/>
      <c r="AA3109" s="49"/>
      <c r="AB3109" s="49"/>
      <c r="AC3109" s="49"/>
      <c r="AD3109" s="49"/>
      <c r="AE3109" s="49"/>
      <c r="AF3109" s="49"/>
      <c r="AG3109" s="49"/>
      <c r="AH3109" s="49"/>
      <c r="AI3109" s="49"/>
      <c r="AJ3109" s="48"/>
      <c r="AK3109" s="49"/>
    </row>
    <row r="3110" spans="9:37">
      <c r="I3110" s="48"/>
      <c r="L3110" s="48"/>
      <c r="O3110" s="48"/>
      <c r="Y3110" s="49"/>
      <c r="Z3110" s="49"/>
      <c r="AA3110" s="49"/>
      <c r="AB3110" s="49"/>
      <c r="AC3110" s="49"/>
      <c r="AD3110" s="49"/>
      <c r="AE3110" s="49"/>
      <c r="AF3110" s="49"/>
      <c r="AG3110" s="49"/>
      <c r="AH3110" s="49"/>
      <c r="AI3110" s="49"/>
      <c r="AJ3110" s="48"/>
      <c r="AK3110" s="49"/>
    </row>
    <row r="3111" spans="9:37">
      <c r="I3111" s="48"/>
      <c r="L3111" s="48"/>
      <c r="O3111" s="48"/>
      <c r="Y3111" s="49"/>
      <c r="Z3111" s="49"/>
      <c r="AA3111" s="49"/>
      <c r="AB3111" s="49"/>
      <c r="AC3111" s="49"/>
      <c r="AD3111" s="49"/>
      <c r="AE3111" s="49"/>
      <c r="AF3111" s="49"/>
      <c r="AG3111" s="49"/>
      <c r="AH3111" s="49"/>
      <c r="AI3111" s="49"/>
      <c r="AJ3111" s="48"/>
      <c r="AK3111" s="49"/>
    </row>
    <row r="3112" spans="9:37">
      <c r="I3112" s="48"/>
      <c r="L3112" s="48"/>
      <c r="O3112" s="48"/>
      <c r="Y3112" s="49"/>
      <c r="Z3112" s="49"/>
      <c r="AA3112" s="49"/>
      <c r="AB3112" s="49"/>
      <c r="AC3112" s="49"/>
      <c r="AD3112" s="49"/>
      <c r="AE3112" s="49"/>
      <c r="AF3112" s="49"/>
      <c r="AG3112" s="49"/>
      <c r="AH3112" s="49"/>
      <c r="AI3112" s="49"/>
      <c r="AJ3112" s="48"/>
      <c r="AK3112" s="49"/>
    </row>
    <row r="3113" spans="9:37">
      <c r="I3113" s="48"/>
      <c r="L3113" s="48"/>
      <c r="O3113" s="48"/>
      <c r="Y3113" s="49"/>
      <c r="Z3113" s="49"/>
      <c r="AA3113" s="49"/>
      <c r="AB3113" s="49"/>
      <c r="AC3113" s="49"/>
      <c r="AD3113" s="49"/>
      <c r="AE3113" s="49"/>
      <c r="AF3113" s="49"/>
      <c r="AG3113" s="49"/>
      <c r="AH3113" s="49"/>
      <c r="AI3113" s="49"/>
      <c r="AJ3113" s="48"/>
      <c r="AK3113" s="49"/>
    </row>
    <row r="3114" spans="9:37">
      <c r="I3114" s="48"/>
      <c r="L3114" s="48"/>
      <c r="O3114" s="48"/>
      <c r="Y3114" s="49"/>
      <c r="Z3114" s="49"/>
      <c r="AA3114" s="49"/>
      <c r="AB3114" s="49"/>
      <c r="AC3114" s="49"/>
      <c r="AD3114" s="49"/>
      <c r="AE3114" s="49"/>
      <c r="AF3114" s="49"/>
      <c r="AG3114" s="49"/>
      <c r="AH3114" s="49"/>
      <c r="AI3114" s="49"/>
      <c r="AJ3114" s="48"/>
      <c r="AK3114" s="49"/>
    </row>
    <row r="3115" spans="9:37">
      <c r="I3115" s="48"/>
      <c r="L3115" s="48"/>
      <c r="O3115" s="48"/>
      <c r="Y3115" s="49"/>
      <c r="Z3115" s="49"/>
      <c r="AA3115" s="49"/>
      <c r="AB3115" s="49"/>
      <c r="AC3115" s="49"/>
      <c r="AD3115" s="49"/>
      <c r="AE3115" s="49"/>
      <c r="AF3115" s="49"/>
      <c r="AG3115" s="49"/>
      <c r="AH3115" s="49"/>
      <c r="AI3115" s="49"/>
      <c r="AJ3115" s="48"/>
      <c r="AK3115" s="49"/>
    </row>
    <row r="3116" spans="9:37">
      <c r="I3116" s="48"/>
      <c r="L3116" s="48"/>
      <c r="O3116" s="48"/>
      <c r="Y3116" s="49"/>
      <c r="Z3116" s="49"/>
      <c r="AA3116" s="49"/>
      <c r="AB3116" s="49"/>
      <c r="AC3116" s="49"/>
      <c r="AD3116" s="49"/>
      <c r="AE3116" s="49"/>
      <c r="AF3116" s="49"/>
      <c r="AG3116" s="49"/>
      <c r="AH3116" s="49"/>
      <c r="AI3116" s="49"/>
      <c r="AJ3116" s="48"/>
      <c r="AK3116" s="49"/>
    </row>
    <row r="3117" spans="9:37">
      <c r="I3117" s="48"/>
      <c r="L3117" s="48"/>
      <c r="O3117" s="48"/>
      <c r="Y3117" s="49"/>
      <c r="Z3117" s="49"/>
      <c r="AA3117" s="49"/>
      <c r="AB3117" s="49"/>
      <c r="AC3117" s="49"/>
      <c r="AD3117" s="49"/>
      <c r="AE3117" s="49"/>
      <c r="AF3117" s="49"/>
      <c r="AG3117" s="49"/>
      <c r="AH3117" s="49"/>
      <c r="AI3117" s="49"/>
      <c r="AJ3117" s="48"/>
      <c r="AK3117" s="49"/>
    </row>
    <row r="3118" spans="9:37">
      <c r="I3118" s="48"/>
      <c r="L3118" s="48"/>
      <c r="O3118" s="48"/>
      <c r="Y3118" s="49"/>
      <c r="Z3118" s="49"/>
      <c r="AA3118" s="49"/>
      <c r="AB3118" s="49"/>
      <c r="AC3118" s="49"/>
      <c r="AD3118" s="49"/>
      <c r="AE3118" s="49"/>
      <c r="AF3118" s="49"/>
      <c r="AG3118" s="49"/>
      <c r="AH3118" s="49"/>
      <c r="AI3118" s="49"/>
      <c r="AJ3118" s="48"/>
      <c r="AK3118" s="49"/>
    </row>
    <row r="3119" spans="9:37">
      <c r="I3119" s="48"/>
      <c r="L3119" s="48"/>
      <c r="O3119" s="48"/>
      <c r="Y3119" s="49"/>
      <c r="Z3119" s="49"/>
      <c r="AA3119" s="49"/>
      <c r="AB3119" s="49"/>
      <c r="AC3119" s="49"/>
      <c r="AD3119" s="49"/>
      <c r="AE3119" s="49"/>
      <c r="AF3119" s="49"/>
      <c r="AG3119" s="49"/>
      <c r="AH3119" s="49"/>
      <c r="AI3119" s="49"/>
      <c r="AJ3119" s="48"/>
      <c r="AK3119" s="49"/>
    </row>
    <row r="3120" spans="9:37">
      <c r="I3120" s="48"/>
      <c r="L3120" s="48"/>
      <c r="O3120" s="48"/>
      <c r="Y3120" s="49"/>
      <c r="Z3120" s="49"/>
      <c r="AA3120" s="49"/>
      <c r="AB3120" s="49"/>
      <c r="AC3120" s="49"/>
      <c r="AD3120" s="49"/>
      <c r="AE3120" s="49"/>
      <c r="AF3120" s="49"/>
      <c r="AG3120" s="49"/>
      <c r="AH3120" s="49"/>
      <c r="AI3120" s="49"/>
      <c r="AJ3120" s="48"/>
      <c r="AK3120" s="49"/>
    </row>
    <row r="3121" spans="9:37">
      <c r="I3121" s="48"/>
      <c r="L3121" s="48"/>
      <c r="O3121" s="48"/>
      <c r="Y3121" s="49"/>
      <c r="Z3121" s="49"/>
      <c r="AA3121" s="49"/>
      <c r="AB3121" s="49"/>
      <c r="AC3121" s="49"/>
      <c r="AD3121" s="49"/>
      <c r="AE3121" s="49"/>
      <c r="AF3121" s="49"/>
      <c r="AG3121" s="49"/>
      <c r="AH3121" s="49"/>
      <c r="AI3121" s="49"/>
      <c r="AJ3121" s="48"/>
      <c r="AK3121" s="49"/>
    </row>
    <row r="3122" spans="9:37">
      <c r="I3122" s="48"/>
      <c r="L3122" s="48"/>
      <c r="O3122" s="48"/>
      <c r="Y3122" s="49"/>
      <c r="Z3122" s="49"/>
      <c r="AA3122" s="49"/>
      <c r="AB3122" s="49"/>
      <c r="AC3122" s="49"/>
      <c r="AD3122" s="49"/>
      <c r="AE3122" s="49"/>
      <c r="AF3122" s="49"/>
      <c r="AG3122" s="49"/>
      <c r="AH3122" s="49"/>
      <c r="AI3122" s="49"/>
      <c r="AJ3122" s="48"/>
      <c r="AK3122" s="49"/>
    </row>
    <row r="3123" spans="9:37">
      <c r="I3123" s="48"/>
      <c r="L3123" s="48"/>
      <c r="O3123" s="48"/>
      <c r="Y3123" s="49"/>
      <c r="Z3123" s="49"/>
      <c r="AA3123" s="49"/>
      <c r="AB3123" s="49"/>
      <c r="AC3123" s="49"/>
      <c r="AD3123" s="49"/>
      <c r="AE3123" s="49"/>
      <c r="AF3123" s="49"/>
      <c r="AG3123" s="49"/>
      <c r="AH3123" s="49"/>
      <c r="AI3123" s="49"/>
      <c r="AJ3123" s="48"/>
      <c r="AK3123" s="49"/>
    </row>
    <row r="3124" spans="9:37">
      <c r="I3124" s="48"/>
      <c r="L3124" s="48"/>
      <c r="O3124" s="48"/>
      <c r="Y3124" s="49"/>
      <c r="Z3124" s="49"/>
      <c r="AA3124" s="49"/>
      <c r="AB3124" s="49"/>
      <c r="AC3124" s="49"/>
      <c r="AD3124" s="49"/>
      <c r="AE3124" s="49"/>
      <c r="AF3124" s="49"/>
      <c r="AG3124" s="49"/>
      <c r="AH3124" s="49"/>
      <c r="AI3124" s="49"/>
      <c r="AJ3124" s="48"/>
      <c r="AK3124" s="49"/>
    </row>
    <row r="3125" spans="9:37">
      <c r="I3125" s="48"/>
      <c r="L3125" s="48"/>
      <c r="O3125" s="48"/>
      <c r="Y3125" s="49"/>
      <c r="Z3125" s="49"/>
      <c r="AA3125" s="49"/>
      <c r="AB3125" s="49"/>
      <c r="AC3125" s="49"/>
      <c r="AD3125" s="49"/>
      <c r="AE3125" s="49"/>
      <c r="AF3125" s="49"/>
      <c r="AG3125" s="49"/>
      <c r="AH3125" s="49"/>
      <c r="AI3125" s="49"/>
      <c r="AJ3125" s="48"/>
      <c r="AK3125" s="49"/>
    </row>
    <row r="3126" spans="9:37">
      <c r="I3126" s="48"/>
      <c r="L3126" s="48"/>
      <c r="O3126" s="48"/>
      <c r="Y3126" s="49"/>
      <c r="Z3126" s="49"/>
      <c r="AA3126" s="49"/>
      <c r="AB3126" s="49"/>
      <c r="AC3126" s="49"/>
      <c r="AD3126" s="49"/>
      <c r="AE3126" s="49"/>
      <c r="AF3126" s="49"/>
      <c r="AG3126" s="49"/>
      <c r="AH3126" s="49"/>
      <c r="AI3126" s="49"/>
      <c r="AJ3126" s="48"/>
      <c r="AK3126" s="49"/>
    </row>
    <row r="3127" spans="9:37">
      <c r="I3127" s="48"/>
      <c r="L3127" s="48"/>
      <c r="O3127" s="48"/>
      <c r="Y3127" s="49"/>
      <c r="Z3127" s="49"/>
      <c r="AA3127" s="49"/>
      <c r="AB3127" s="49"/>
      <c r="AC3127" s="49"/>
      <c r="AD3127" s="49"/>
      <c r="AE3127" s="49"/>
      <c r="AF3127" s="49"/>
      <c r="AG3127" s="49"/>
      <c r="AH3127" s="49"/>
      <c r="AI3127" s="49"/>
      <c r="AJ3127" s="48"/>
      <c r="AK3127" s="49"/>
    </row>
    <row r="3128" spans="9:37">
      <c r="I3128" s="48"/>
      <c r="L3128" s="48"/>
      <c r="O3128" s="48"/>
      <c r="Y3128" s="49"/>
      <c r="Z3128" s="49"/>
      <c r="AA3128" s="49"/>
      <c r="AB3128" s="49"/>
      <c r="AC3128" s="49"/>
      <c r="AD3128" s="49"/>
      <c r="AE3128" s="49"/>
      <c r="AF3128" s="49"/>
      <c r="AG3128" s="49"/>
      <c r="AH3128" s="49"/>
      <c r="AI3128" s="49"/>
      <c r="AJ3128" s="48"/>
      <c r="AK3128" s="49"/>
    </row>
    <row r="3129" spans="9:37">
      <c r="I3129" s="48"/>
      <c r="L3129" s="48"/>
      <c r="O3129" s="48"/>
      <c r="Y3129" s="49"/>
      <c r="Z3129" s="49"/>
      <c r="AA3129" s="49"/>
      <c r="AB3129" s="49"/>
      <c r="AC3129" s="49"/>
      <c r="AD3129" s="49"/>
      <c r="AE3129" s="49"/>
      <c r="AF3129" s="49"/>
      <c r="AG3129" s="49"/>
      <c r="AH3129" s="49"/>
      <c r="AI3129" s="49"/>
      <c r="AJ3129" s="48"/>
      <c r="AK3129" s="49"/>
    </row>
    <row r="3130" spans="9:37">
      <c r="I3130" s="48"/>
      <c r="L3130" s="48"/>
      <c r="O3130" s="48"/>
      <c r="Y3130" s="49"/>
      <c r="Z3130" s="49"/>
      <c r="AA3130" s="49"/>
      <c r="AB3130" s="49"/>
      <c r="AC3130" s="49"/>
      <c r="AD3130" s="49"/>
      <c r="AE3130" s="49"/>
      <c r="AF3130" s="49"/>
      <c r="AG3130" s="49"/>
      <c r="AH3130" s="49"/>
      <c r="AI3130" s="49"/>
      <c r="AJ3130" s="48"/>
      <c r="AK3130" s="49"/>
    </row>
    <row r="3131" spans="9:37">
      <c r="I3131" s="48"/>
      <c r="L3131" s="48"/>
      <c r="O3131" s="48"/>
      <c r="Y3131" s="49"/>
      <c r="Z3131" s="49"/>
      <c r="AA3131" s="49"/>
      <c r="AB3131" s="49"/>
      <c r="AC3131" s="49"/>
      <c r="AD3131" s="49"/>
      <c r="AE3131" s="49"/>
      <c r="AF3131" s="49"/>
      <c r="AG3131" s="49"/>
      <c r="AH3131" s="49"/>
      <c r="AI3131" s="49"/>
      <c r="AJ3131" s="48"/>
      <c r="AK3131" s="49"/>
    </row>
    <row r="3132" spans="9:37">
      <c r="I3132" s="48"/>
      <c r="L3132" s="48"/>
      <c r="O3132" s="48"/>
      <c r="Y3132" s="49"/>
      <c r="Z3132" s="49"/>
      <c r="AA3132" s="49"/>
      <c r="AB3132" s="49"/>
      <c r="AC3132" s="49"/>
      <c r="AD3132" s="49"/>
      <c r="AE3132" s="49"/>
      <c r="AF3132" s="49"/>
      <c r="AG3132" s="49"/>
      <c r="AH3132" s="49"/>
      <c r="AI3132" s="49"/>
      <c r="AJ3132" s="48"/>
      <c r="AK3132" s="49"/>
    </row>
    <row r="3133" spans="9:37">
      <c r="I3133" s="48"/>
      <c r="L3133" s="48"/>
      <c r="O3133" s="48"/>
      <c r="Y3133" s="49"/>
      <c r="Z3133" s="49"/>
      <c r="AA3133" s="49"/>
      <c r="AB3133" s="49"/>
      <c r="AC3133" s="49"/>
      <c r="AD3133" s="49"/>
      <c r="AE3133" s="49"/>
      <c r="AF3133" s="49"/>
      <c r="AG3133" s="49"/>
      <c r="AH3133" s="49"/>
      <c r="AI3133" s="49"/>
      <c r="AJ3133" s="48"/>
      <c r="AK3133" s="49"/>
    </row>
    <row r="3134" spans="9:37">
      <c r="I3134" s="48"/>
      <c r="L3134" s="48"/>
      <c r="O3134" s="48"/>
      <c r="Y3134" s="49"/>
      <c r="Z3134" s="49"/>
      <c r="AA3134" s="49"/>
      <c r="AB3134" s="49"/>
      <c r="AC3134" s="49"/>
      <c r="AD3134" s="49"/>
      <c r="AE3134" s="49"/>
      <c r="AF3134" s="49"/>
      <c r="AG3134" s="49"/>
      <c r="AH3134" s="49"/>
      <c r="AI3134" s="49"/>
      <c r="AJ3134" s="48"/>
      <c r="AK3134" s="49"/>
    </row>
    <row r="3135" spans="9:37">
      <c r="I3135" s="48"/>
      <c r="L3135" s="48"/>
      <c r="O3135" s="48"/>
      <c r="Y3135" s="49"/>
      <c r="Z3135" s="49"/>
      <c r="AA3135" s="49"/>
      <c r="AB3135" s="49"/>
      <c r="AC3135" s="49"/>
      <c r="AD3135" s="49"/>
      <c r="AE3135" s="49"/>
      <c r="AF3135" s="49"/>
      <c r="AG3135" s="49"/>
      <c r="AH3135" s="49"/>
      <c r="AI3135" s="49"/>
      <c r="AJ3135" s="48"/>
      <c r="AK3135" s="49"/>
    </row>
    <row r="3136" spans="9:37">
      <c r="I3136" s="48"/>
      <c r="L3136" s="48"/>
      <c r="O3136" s="48"/>
      <c r="Y3136" s="49"/>
      <c r="Z3136" s="49"/>
      <c r="AA3136" s="49"/>
      <c r="AB3136" s="49"/>
      <c r="AC3136" s="49"/>
      <c r="AD3136" s="49"/>
      <c r="AE3136" s="49"/>
      <c r="AF3136" s="49"/>
      <c r="AG3136" s="49"/>
      <c r="AH3136" s="49"/>
      <c r="AI3136" s="49"/>
      <c r="AJ3136" s="48"/>
      <c r="AK3136" s="49"/>
    </row>
    <row r="3137" spans="9:37">
      <c r="I3137" s="48"/>
      <c r="L3137" s="48"/>
      <c r="O3137" s="48"/>
      <c r="Y3137" s="49"/>
      <c r="Z3137" s="49"/>
      <c r="AA3137" s="49"/>
      <c r="AB3137" s="49"/>
      <c r="AC3137" s="49"/>
      <c r="AD3137" s="49"/>
      <c r="AE3137" s="49"/>
      <c r="AF3137" s="49"/>
      <c r="AG3137" s="49"/>
      <c r="AH3137" s="49"/>
      <c r="AI3137" s="49"/>
      <c r="AJ3137" s="48"/>
      <c r="AK3137" s="49"/>
    </row>
    <row r="3138" spans="9:37">
      <c r="I3138" s="48"/>
      <c r="L3138" s="48"/>
      <c r="O3138" s="48"/>
      <c r="Y3138" s="49"/>
      <c r="Z3138" s="49"/>
      <c r="AA3138" s="49"/>
      <c r="AB3138" s="49"/>
      <c r="AC3138" s="49"/>
      <c r="AD3138" s="49"/>
      <c r="AE3138" s="49"/>
      <c r="AF3138" s="49"/>
      <c r="AG3138" s="49"/>
      <c r="AH3138" s="49"/>
      <c r="AI3138" s="49"/>
      <c r="AJ3138" s="48"/>
      <c r="AK3138" s="49"/>
    </row>
    <row r="3139" spans="9:37">
      <c r="I3139" s="48"/>
      <c r="L3139" s="48"/>
      <c r="O3139" s="48"/>
      <c r="Y3139" s="49"/>
      <c r="Z3139" s="49"/>
      <c r="AA3139" s="49"/>
      <c r="AB3139" s="49"/>
      <c r="AC3139" s="49"/>
      <c r="AD3139" s="49"/>
      <c r="AE3139" s="49"/>
      <c r="AF3139" s="49"/>
      <c r="AG3139" s="49"/>
      <c r="AH3139" s="49"/>
      <c r="AI3139" s="49"/>
      <c r="AJ3139" s="48"/>
      <c r="AK3139" s="49"/>
    </row>
    <row r="3140" spans="9:37">
      <c r="I3140" s="48"/>
      <c r="L3140" s="48"/>
      <c r="O3140" s="48"/>
      <c r="Y3140" s="49"/>
      <c r="Z3140" s="49"/>
      <c r="AA3140" s="49"/>
      <c r="AB3140" s="49"/>
      <c r="AC3140" s="49"/>
      <c r="AD3140" s="49"/>
      <c r="AE3140" s="49"/>
      <c r="AF3140" s="49"/>
      <c r="AG3140" s="49"/>
      <c r="AH3140" s="49"/>
      <c r="AI3140" s="49"/>
      <c r="AJ3140" s="48"/>
      <c r="AK3140" s="49"/>
    </row>
    <row r="3141" spans="9:37">
      <c r="I3141" s="48"/>
      <c r="L3141" s="48"/>
      <c r="O3141" s="48"/>
      <c r="Y3141" s="49"/>
      <c r="Z3141" s="49"/>
      <c r="AA3141" s="49"/>
      <c r="AB3141" s="49"/>
      <c r="AC3141" s="49"/>
      <c r="AD3141" s="49"/>
      <c r="AE3141" s="49"/>
      <c r="AF3141" s="49"/>
      <c r="AG3141" s="49"/>
      <c r="AH3141" s="49"/>
      <c r="AI3141" s="49"/>
      <c r="AJ3141" s="48"/>
      <c r="AK3141" s="49"/>
    </row>
    <row r="3142" spans="9:37">
      <c r="I3142" s="48"/>
      <c r="L3142" s="48"/>
      <c r="O3142" s="48"/>
      <c r="Y3142" s="49"/>
      <c r="Z3142" s="49"/>
      <c r="AA3142" s="49"/>
      <c r="AB3142" s="49"/>
      <c r="AC3142" s="49"/>
      <c r="AD3142" s="49"/>
      <c r="AE3142" s="49"/>
      <c r="AF3142" s="49"/>
      <c r="AG3142" s="49"/>
      <c r="AH3142" s="49"/>
      <c r="AI3142" s="49"/>
      <c r="AJ3142" s="48"/>
      <c r="AK3142" s="49"/>
    </row>
    <row r="3143" spans="9:37">
      <c r="I3143" s="48"/>
      <c r="L3143" s="48"/>
      <c r="O3143" s="48"/>
      <c r="Y3143" s="49"/>
      <c r="Z3143" s="49"/>
      <c r="AA3143" s="49"/>
      <c r="AB3143" s="49"/>
      <c r="AC3143" s="49"/>
      <c r="AD3143" s="49"/>
      <c r="AE3143" s="49"/>
      <c r="AF3143" s="49"/>
      <c r="AG3143" s="49"/>
      <c r="AH3143" s="49"/>
      <c r="AI3143" s="49"/>
      <c r="AJ3143" s="48"/>
      <c r="AK3143" s="49"/>
    </row>
    <row r="3144" spans="9:37">
      <c r="I3144" s="48"/>
      <c r="L3144" s="48"/>
      <c r="O3144" s="48"/>
      <c r="Y3144" s="49"/>
      <c r="Z3144" s="49"/>
      <c r="AA3144" s="49"/>
      <c r="AB3144" s="49"/>
      <c r="AC3144" s="49"/>
      <c r="AD3144" s="49"/>
      <c r="AE3144" s="49"/>
      <c r="AF3144" s="49"/>
      <c r="AG3144" s="49"/>
      <c r="AH3144" s="49"/>
      <c r="AI3144" s="49"/>
      <c r="AJ3144" s="48"/>
      <c r="AK3144" s="49"/>
    </row>
    <row r="3145" spans="9:37">
      <c r="I3145" s="48"/>
      <c r="L3145" s="48"/>
      <c r="O3145" s="48"/>
      <c r="Y3145" s="49"/>
      <c r="Z3145" s="49"/>
      <c r="AA3145" s="49"/>
      <c r="AB3145" s="49"/>
      <c r="AC3145" s="49"/>
      <c r="AD3145" s="49"/>
      <c r="AE3145" s="49"/>
      <c r="AF3145" s="49"/>
      <c r="AG3145" s="49"/>
      <c r="AH3145" s="49"/>
      <c r="AI3145" s="49"/>
      <c r="AJ3145" s="48"/>
      <c r="AK3145" s="49"/>
    </row>
    <row r="3146" spans="9:37">
      <c r="I3146" s="48"/>
      <c r="L3146" s="48"/>
      <c r="O3146" s="48"/>
      <c r="Y3146" s="49"/>
      <c r="Z3146" s="49"/>
      <c r="AA3146" s="49"/>
      <c r="AB3146" s="49"/>
      <c r="AC3146" s="49"/>
      <c r="AD3146" s="49"/>
      <c r="AE3146" s="49"/>
      <c r="AF3146" s="49"/>
      <c r="AG3146" s="49"/>
      <c r="AH3146" s="49"/>
      <c r="AI3146" s="49"/>
      <c r="AJ3146" s="48"/>
      <c r="AK3146" s="49"/>
    </row>
    <row r="3147" spans="9:37">
      <c r="I3147" s="48"/>
      <c r="L3147" s="48"/>
      <c r="O3147" s="48"/>
      <c r="Y3147" s="49"/>
      <c r="Z3147" s="49"/>
      <c r="AA3147" s="49"/>
      <c r="AB3147" s="49"/>
      <c r="AC3147" s="49"/>
      <c r="AD3147" s="49"/>
      <c r="AE3147" s="49"/>
      <c r="AF3147" s="49"/>
      <c r="AG3147" s="49"/>
      <c r="AH3147" s="49"/>
      <c r="AI3147" s="49"/>
      <c r="AJ3147" s="48"/>
      <c r="AK3147" s="49"/>
    </row>
    <row r="3148" spans="9:37">
      <c r="I3148" s="48"/>
      <c r="L3148" s="48"/>
      <c r="O3148" s="48"/>
      <c r="Y3148" s="49"/>
      <c r="Z3148" s="49"/>
      <c r="AA3148" s="49"/>
      <c r="AB3148" s="49"/>
      <c r="AC3148" s="49"/>
      <c r="AD3148" s="49"/>
      <c r="AE3148" s="49"/>
      <c r="AF3148" s="49"/>
      <c r="AG3148" s="49"/>
      <c r="AH3148" s="49"/>
      <c r="AI3148" s="49"/>
      <c r="AJ3148" s="48"/>
      <c r="AK3148" s="49"/>
    </row>
    <row r="3149" spans="9:37">
      <c r="I3149" s="48"/>
      <c r="L3149" s="48"/>
      <c r="O3149" s="48"/>
      <c r="Y3149" s="49"/>
      <c r="Z3149" s="49"/>
      <c r="AA3149" s="49"/>
      <c r="AB3149" s="49"/>
      <c r="AC3149" s="49"/>
      <c r="AD3149" s="49"/>
      <c r="AE3149" s="49"/>
      <c r="AF3149" s="49"/>
      <c r="AG3149" s="49"/>
      <c r="AH3149" s="49"/>
      <c r="AI3149" s="49"/>
      <c r="AJ3149" s="48"/>
      <c r="AK3149" s="49"/>
    </row>
    <row r="3150" spans="9:37">
      <c r="I3150" s="48"/>
      <c r="L3150" s="48"/>
      <c r="O3150" s="48"/>
      <c r="Y3150" s="49"/>
      <c r="Z3150" s="49"/>
      <c r="AA3150" s="49"/>
      <c r="AB3150" s="49"/>
      <c r="AC3150" s="49"/>
      <c r="AD3150" s="49"/>
      <c r="AE3150" s="49"/>
      <c r="AF3150" s="49"/>
      <c r="AG3150" s="49"/>
      <c r="AH3150" s="49"/>
      <c r="AI3150" s="49"/>
      <c r="AJ3150" s="48"/>
      <c r="AK3150" s="49"/>
    </row>
    <row r="3151" spans="9:37">
      <c r="I3151" s="48"/>
      <c r="L3151" s="48"/>
      <c r="O3151" s="48"/>
      <c r="Y3151" s="49"/>
      <c r="Z3151" s="49"/>
      <c r="AA3151" s="49"/>
      <c r="AB3151" s="49"/>
      <c r="AC3151" s="49"/>
      <c r="AD3151" s="49"/>
      <c r="AE3151" s="49"/>
      <c r="AF3151" s="49"/>
      <c r="AG3151" s="49"/>
      <c r="AH3151" s="49"/>
      <c r="AI3151" s="49"/>
      <c r="AJ3151" s="48"/>
      <c r="AK3151" s="49"/>
    </row>
    <row r="3152" spans="9:37">
      <c r="I3152" s="48"/>
      <c r="L3152" s="48"/>
      <c r="O3152" s="48"/>
      <c r="Y3152" s="49"/>
      <c r="Z3152" s="49"/>
      <c r="AA3152" s="49"/>
      <c r="AB3152" s="49"/>
      <c r="AC3152" s="49"/>
      <c r="AD3152" s="49"/>
      <c r="AE3152" s="49"/>
      <c r="AF3152" s="49"/>
      <c r="AG3152" s="49"/>
      <c r="AH3152" s="49"/>
      <c r="AI3152" s="49"/>
      <c r="AJ3152" s="48"/>
      <c r="AK3152" s="49"/>
    </row>
    <row r="3153" spans="9:37">
      <c r="I3153" s="48"/>
      <c r="L3153" s="48"/>
      <c r="O3153" s="48"/>
      <c r="Y3153" s="49"/>
      <c r="Z3153" s="49"/>
      <c r="AA3153" s="49"/>
      <c r="AB3153" s="49"/>
      <c r="AC3153" s="49"/>
      <c r="AD3153" s="49"/>
      <c r="AE3153" s="49"/>
      <c r="AF3153" s="49"/>
      <c r="AG3153" s="49"/>
      <c r="AH3153" s="49"/>
      <c r="AI3153" s="49"/>
      <c r="AJ3153" s="48"/>
      <c r="AK3153" s="49"/>
    </row>
    <row r="3154" spans="9:37">
      <c r="I3154" s="48"/>
      <c r="L3154" s="48"/>
      <c r="O3154" s="48"/>
      <c r="Y3154" s="49"/>
      <c r="Z3154" s="49"/>
      <c r="AA3154" s="49"/>
      <c r="AB3154" s="49"/>
      <c r="AC3154" s="49"/>
      <c r="AD3154" s="49"/>
      <c r="AE3154" s="49"/>
      <c r="AF3154" s="49"/>
      <c r="AG3154" s="49"/>
      <c r="AH3154" s="49"/>
      <c r="AI3154" s="49"/>
      <c r="AJ3154" s="48"/>
      <c r="AK3154" s="49"/>
    </row>
    <row r="3155" spans="9:37">
      <c r="I3155" s="48"/>
      <c r="L3155" s="48"/>
      <c r="O3155" s="48"/>
      <c r="Y3155" s="49"/>
      <c r="Z3155" s="49"/>
      <c r="AA3155" s="49"/>
      <c r="AB3155" s="49"/>
      <c r="AC3155" s="49"/>
      <c r="AD3155" s="49"/>
      <c r="AE3155" s="49"/>
      <c r="AF3155" s="49"/>
      <c r="AG3155" s="49"/>
      <c r="AH3155" s="49"/>
      <c r="AI3155" s="49"/>
      <c r="AJ3155" s="48"/>
      <c r="AK3155" s="49"/>
    </row>
    <row r="3156" spans="9:37">
      <c r="I3156" s="48"/>
      <c r="L3156" s="48"/>
      <c r="O3156" s="48"/>
      <c r="Y3156" s="49"/>
      <c r="Z3156" s="49"/>
      <c r="AA3156" s="49"/>
      <c r="AB3156" s="49"/>
      <c r="AC3156" s="49"/>
      <c r="AD3156" s="49"/>
      <c r="AE3156" s="49"/>
      <c r="AF3156" s="49"/>
      <c r="AG3156" s="49"/>
      <c r="AH3156" s="49"/>
      <c r="AI3156" s="49"/>
      <c r="AJ3156" s="48"/>
      <c r="AK3156" s="49"/>
    </row>
    <row r="3157" spans="9:37">
      <c r="I3157" s="48"/>
      <c r="L3157" s="48"/>
      <c r="O3157" s="48"/>
      <c r="Y3157" s="49"/>
      <c r="Z3157" s="49"/>
      <c r="AA3157" s="49"/>
      <c r="AB3157" s="49"/>
      <c r="AC3157" s="49"/>
      <c r="AD3157" s="49"/>
      <c r="AE3157" s="49"/>
      <c r="AF3157" s="49"/>
      <c r="AG3157" s="49"/>
      <c r="AH3157" s="49"/>
      <c r="AI3157" s="49"/>
      <c r="AJ3157" s="48"/>
      <c r="AK3157" s="49"/>
    </row>
    <row r="3158" spans="9:37">
      <c r="I3158" s="48"/>
      <c r="L3158" s="48"/>
      <c r="O3158" s="48"/>
      <c r="Y3158" s="49"/>
      <c r="Z3158" s="49"/>
      <c r="AA3158" s="49"/>
      <c r="AB3158" s="49"/>
      <c r="AC3158" s="49"/>
      <c r="AD3158" s="49"/>
      <c r="AE3158" s="49"/>
      <c r="AF3158" s="49"/>
      <c r="AG3158" s="49"/>
      <c r="AH3158" s="49"/>
      <c r="AI3158" s="49"/>
      <c r="AJ3158" s="48"/>
      <c r="AK3158" s="49"/>
    </row>
    <row r="3159" spans="9:37">
      <c r="I3159" s="48"/>
      <c r="L3159" s="48"/>
      <c r="O3159" s="48"/>
      <c r="Y3159" s="49"/>
      <c r="Z3159" s="49"/>
      <c r="AA3159" s="49"/>
      <c r="AB3159" s="49"/>
      <c r="AC3159" s="49"/>
      <c r="AD3159" s="49"/>
      <c r="AE3159" s="49"/>
      <c r="AF3159" s="49"/>
      <c r="AG3159" s="49"/>
      <c r="AH3159" s="49"/>
      <c r="AI3159" s="49"/>
      <c r="AJ3159" s="48"/>
      <c r="AK3159" s="49"/>
    </row>
    <row r="3160" spans="9:37">
      <c r="I3160" s="48"/>
      <c r="L3160" s="48"/>
      <c r="O3160" s="48"/>
      <c r="Y3160" s="49"/>
      <c r="Z3160" s="49"/>
      <c r="AA3160" s="49"/>
      <c r="AB3160" s="49"/>
      <c r="AC3160" s="49"/>
      <c r="AD3160" s="49"/>
      <c r="AE3160" s="49"/>
      <c r="AF3160" s="49"/>
      <c r="AG3160" s="49"/>
      <c r="AH3160" s="49"/>
      <c r="AI3160" s="49"/>
      <c r="AJ3160" s="48"/>
      <c r="AK3160" s="49"/>
    </row>
    <row r="3161" spans="9:37">
      <c r="I3161" s="48"/>
      <c r="L3161" s="48"/>
      <c r="O3161" s="48"/>
      <c r="Y3161" s="49"/>
      <c r="Z3161" s="49"/>
      <c r="AA3161" s="49"/>
      <c r="AB3161" s="49"/>
      <c r="AC3161" s="49"/>
      <c r="AD3161" s="49"/>
      <c r="AE3161" s="49"/>
      <c r="AF3161" s="49"/>
      <c r="AG3161" s="49"/>
      <c r="AH3161" s="49"/>
      <c r="AI3161" s="49"/>
      <c r="AJ3161" s="48"/>
      <c r="AK3161" s="49"/>
    </row>
    <row r="3162" spans="9:37">
      <c r="I3162" s="48"/>
      <c r="L3162" s="48"/>
      <c r="O3162" s="48"/>
      <c r="Y3162" s="49"/>
      <c r="Z3162" s="49"/>
      <c r="AA3162" s="49"/>
      <c r="AB3162" s="49"/>
      <c r="AC3162" s="49"/>
      <c r="AD3162" s="49"/>
      <c r="AE3162" s="49"/>
      <c r="AF3162" s="49"/>
      <c r="AG3162" s="49"/>
      <c r="AH3162" s="49"/>
      <c r="AI3162" s="49"/>
      <c r="AJ3162" s="48"/>
      <c r="AK3162" s="49"/>
    </row>
    <row r="3163" spans="9:37">
      <c r="I3163" s="48"/>
      <c r="L3163" s="48"/>
      <c r="O3163" s="48"/>
      <c r="Y3163" s="49"/>
      <c r="Z3163" s="49"/>
      <c r="AA3163" s="49"/>
      <c r="AB3163" s="49"/>
      <c r="AC3163" s="49"/>
      <c r="AD3163" s="49"/>
      <c r="AE3163" s="49"/>
      <c r="AF3163" s="49"/>
      <c r="AG3163" s="49"/>
      <c r="AH3163" s="49"/>
      <c r="AI3163" s="49"/>
      <c r="AJ3163" s="48"/>
      <c r="AK3163" s="49"/>
    </row>
    <row r="3164" spans="9:37">
      <c r="I3164" s="48"/>
      <c r="L3164" s="48"/>
      <c r="O3164" s="48"/>
      <c r="Y3164" s="49"/>
      <c r="Z3164" s="49"/>
      <c r="AA3164" s="49"/>
      <c r="AB3164" s="49"/>
      <c r="AC3164" s="49"/>
      <c r="AD3164" s="49"/>
      <c r="AE3164" s="49"/>
      <c r="AF3164" s="49"/>
      <c r="AG3164" s="49"/>
      <c r="AH3164" s="49"/>
      <c r="AI3164" s="49"/>
      <c r="AJ3164" s="48"/>
      <c r="AK3164" s="49"/>
    </row>
    <row r="3165" spans="9:37">
      <c r="I3165" s="48"/>
      <c r="L3165" s="48"/>
      <c r="O3165" s="48"/>
      <c r="Y3165" s="49"/>
      <c r="Z3165" s="49"/>
      <c r="AA3165" s="49"/>
      <c r="AB3165" s="49"/>
      <c r="AC3165" s="49"/>
      <c r="AD3165" s="49"/>
      <c r="AE3165" s="49"/>
      <c r="AF3165" s="49"/>
      <c r="AG3165" s="49"/>
      <c r="AH3165" s="49"/>
      <c r="AI3165" s="49"/>
      <c r="AJ3165" s="48"/>
      <c r="AK3165" s="49"/>
    </row>
    <row r="3166" spans="9:37">
      <c r="I3166" s="48"/>
      <c r="L3166" s="48"/>
      <c r="O3166" s="48"/>
      <c r="Y3166" s="49"/>
      <c r="Z3166" s="49"/>
      <c r="AA3166" s="49"/>
      <c r="AB3166" s="49"/>
      <c r="AC3166" s="49"/>
      <c r="AD3166" s="49"/>
      <c r="AE3166" s="49"/>
      <c r="AF3166" s="49"/>
      <c r="AG3166" s="49"/>
      <c r="AH3166" s="49"/>
      <c r="AI3166" s="49"/>
      <c r="AJ3166" s="48"/>
      <c r="AK3166" s="49"/>
    </row>
    <row r="3167" spans="9:37">
      <c r="I3167" s="48"/>
      <c r="L3167" s="48"/>
      <c r="O3167" s="48"/>
      <c r="Y3167" s="49"/>
      <c r="Z3167" s="49"/>
      <c r="AA3167" s="49"/>
      <c r="AB3167" s="49"/>
      <c r="AC3167" s="49"/>
      <c r="AD3167" s="49"/>
      <c r="AE3167" s="49"/>
      <c r="AF3167" s="49"/>
      <c r="AG3167" s="49"/>
      <c r="AH3167" s="49"/>
      <c r="AI3167" s="49"/>
      <c r="AJ3167" s="48"/>
      <c r="AK3167" s="49"/>
    </row>
    <row r="3168" spans="9:37">
      <c r="I3168" s="48"/>
      <c r="L3168" s="48"/>
      <c r="O3168" s="48"/>
      <c r="Y3168" s="49"/>
      <c r="Z3168" s="49"/>
      <c r="AA3168" s="49"/>
      <c r="AB3168" s="49"/>
      <c r="AC3168" s="49"/>
      <c r="AD3168" s="49"/>
      <c r="AE3168" s="49"/>
      <c r="AF3168" s="49"/>
      <c r="AG3168" s="49"/>
      <c r="AH3168" s="49"/>
      <c r="AI3168" s="49"/>
      <c r="AJ3168" s="48"/>
      <c r="AK3168" s="49"/>
    </row>
    <row r="3169" spans="9:37">
      <c r="I3169" s="48"/>
      <c r="L3169" s="48"/>
      <c r="O3169" s="48"/>
      <c r="Y3169" s="49"/>
      <c r="Z3169" s="49"/>
      <c r="AA3169" s="49"/>
      <c r="AB3169" s="49"/>
      <c r="AC3169" s="49"/>
      <c r="AD3169" s="49"/>
      <c r="AE3169" s="49"/>
      <c r="AF3169" s="49"/>
      <c r="AG3169" s="49"/>
      <c r="AH3169" s="49"/>
      <c r="AI3169" s="49"/>
      <c r="AJ3169" s="48"/>
      <c r="AK3169" s="49"/>
    </row>
    <row r="3170" spans="9:37">
      <c r="I3170" s="48"/>
      <c r="L3170" s="48"/>
      <c r="O3170" s="48"/>
      <c r="Y3170" s="49"/>
      <c r="Z3170" s="49"/>
      <c r="AA3170" s="49"/>
      <c r="AB3170" s="49"/>
      <c r="AC3170" s="49"/>
      <c r="AD3170" s="49"/>
      <c r="AE3170" s="49"/>
      <c r="AF3170" s="49"/>
      <c r="AG3170" s="49"/>
      <c r="AH3170" s="49"/>
      <c r="AI3170" s="49"/>
      <c r="AJ3170" s="48"/>
      <c r="AK3170" s="49"/>
    </row>
    <row r="3171" spans="9:37">
      <c r="I3171" s="48"/>
      <c r="L3171" s="48"/>
      <c r="O3171" s="48"/>
      <c r="Y3171" s="49"/>
      <c r="Z3171" s="49"/>
      <c r="AA3171" s="49"/>
      <c r="AB3171" s="49"/>
      <c r="AC3171" s="49"/>
      <c r="AD3171" s="49"/>
      <c r="AE3171" s="49"/>
      <c r="AF3171" s="49"/>
      <c r="AG3171" s="49"/>
      <c r="AH3171" s="49"/>
      <c r="AI3171" s="49"/>
      <c r="AJ3171" s="48"/>
      <c r="AK3171" s="49"/>
    </row>
    <row r="3172" spans="9:37">
      <c r="I3172" s="48"/>
      <c r="L3172" s="48"/>
      <c r="O3172" s="48"/>
      <c r="Y3172" s="49"/>
      <c r="Z3172" s="49"/>
      <c r="AA3172" s="49"/>
      <c r="AB3172" s="49"/>
      <c r="AC3172" s="49"/>
      <c r="AD3172" s="49"/>
      <c r="AE3172" s="49"/>
      <c r="AF3172" s="49"/>
      <c r="AG3172" s="49"/>
      <c r="AH3172" s="49"/>
      <c r="AI3172" s="49"/>
      <c r="AJ3172" s="48"/>
      <c r="AK3172" s="49"/>
    </row>
    <row r="3173" spans="9:37">
      <c r="I3173" s="48"/>
      <c r="L3173" s="48"/>
      <c r="O3173" s="48"/>
      <c r="Y3173" s="49"/>
      <c r="Z3173" s="49"/>
      <c r="AA3173" s="49"/>
      <c r="AB3173" s="49"/>
      <c r="AC3173" s="49"/>
      <c r="AD3173" s="49"/>
      <c r="AE3173" s="49"/>
      <c r="AF3173" s="49"/>
      <c r="AG3173" s="49"/>
      <c r="AH3173" s="49"/>
      <c r="AI3173" s="49"/>
      <c r="AJ3173" s="48"/>
      <c r="AK3173" s="49"/>
    </row>
    <row r="3174" spans="9:37">
      <c r="I3174" s="48"/>
      <c r="L3174" s="48"/>
      <c r="O3174" s="48"/>
      <c r="Y3174" s="49"/>
      <c r="Z3174" s="49"/>
      <c r="AA3174" s="49"/>
      <c r="AB3174" s="49"/>
      <c r="AC3174" s="49"/>
      <c r="AD3174" s="49"/>
      <c r="AE3174" s="49"/>
      <c r="AF3174" s="49"/>
      <c r="AG3174" s="49"/>
      <c r="AH3174" s="49"/>
      <c r="AI3174" s="49"/>
      <c r="AJ3174" s="48"/>
      <c r="AK3174" s="49"/>
    </row>
    <row r="3175" spans="9:37">
      <c r="I3175" s="48"/>
      <c r="L3175" s="48"/>
      <c r="O3175" s="48"/>
      <c r="Y3175" s="49"/>
      <c r="Z3175" s="49"/>
      <c r="AA3175" s="49"/>
      <c r="AB3175" s="49"/>
      <c r="AC3175" s="49"/>
      <c r="AD3175" s="49"/>
      <c r="AE3175" s="49"/>
      <c r="AF3175" s="49"/>
      <c r="AG3175" s="49"/>
      <c r="AH3175" s="49"/>
      <c r="AI3175" s="49"/>
      <c r="AJ3175" s="48"/>
      <c r="AK3175" s="49"/>
    </row>
    <row r="3176" spans="9:37">
      <c r="I3176" s="48"/>
      <c r="L3176" s="48"/>
      <c r="O3176" s="48"/>
      <c r="Y3176" s="49"/>
      <c r="Z3176" s="49"/>
      <c r="AA3176" s="49"/>
      <c r="AB3176" s="49"/>
      <c r="AC3176" s="49"/>
      <c r="AD3176" s="49"/>
      <c r="AE3176" s="49"/>
      <c r="AF3176" s="49"/>
      <c r="AG3176" s="49"/>
      <c r="AH3176" s="49"/>
      <c r="AI3176" s="49"/>
      <c r="AJ3176" s="48"/>
      <c r="AK3176" s="49"/>
    </row>
    <row r="3177" spans="9:37">
      <c r="I3177" s="48"/>
      <c r="L3177" s="48"/>
      <c r="O3177" s="48"/>
      <c r="Y3177" s="49"/>
      <c r="Z3177" s="49"/>
      <c r="AA3177" s="49"/>
      <c r="AB3177" s="49"/>
      <c r="AC3177" s="49"/>
      <c r="AD3177" s="49"/>
      <c r="AE3177" s="49"/>
      <c r="AF3177" s="49"/>
      <c r="AG3177" s="49"/>
      <c r="AH3177" s="49"/>
      <c r="AI3177" s="49"/>
      <c r="AJ3177" s="48"/>
      <c r="AK3177" s="49"/>
    </row>
    <row r="3178" spans="9:37">
      <c r="I3178" s="48"/>
      <c r="L3178" s="48"/>
      <c r="O3178" s="48"/>
      <c r="Y3178" s="49"/>
      <c r="Z3178" s="49"/>
      <c r="AA3178" s="49"/>
      <c r="AB3178" s="49"/>
      <c r="AC3178" s="49"/>
      <c r="AD3178" s="49"/>
      <c r="AE3178" s="49"/>
      <c r="AF3178" s="49"/>
      <c r="AG3178" s="49"/>
      <c r="AH3178" s="49"/>
      <c r="AI3178" s="49"/>
      <c r="AJ3178" s="48"/>
      <c r="AK3178" s="49"/>
    </row>
    <row r="3179" spans="9:37">
      <c r="I3179" s="48"/>
      <c r="L3179" s="48"/>
      <c r="O3179" s="48"/>
      <c r="Y3179" s="49"/>
      <c r="Z3179" s="49"/>
      <c r="AA3179" s="49"/>
      <c r="AB3179" s="49"/>
      <c r="AC3179" s="49"/>
      <c r="AD3179" s="49"/>
      <c r="AE3179" s="49"/>
      <c r="AF3179" s="49"/>
      <c r="AG3179" s="49"/>
      <c r="AH3179" s="49"/>
      <c r="AI3179" s="49"/>
      <c r="AJ3179" s="48"/>
      <c r="AK3179" s="49"/>
    </row>
    <row r="3180" spans="9:37">
      <c r="I3180" s="48"/>
      <c r="L3180" s="48"/>
      <c r="O3180" s="48"/>
      <c r="Y3180" s="49"/>
      <c r="Z3180" s="49"/>
      <c r="AA3180" s="49"/>
      <c r="AB3180" s="49"/>
      <c r="AC3180" s="49"/>
      <c r="AD3180" s="49"/>
      <c r="AE3180" s="49"/>
      <c r="AF3180" s="49"/>
      <c r="AG3180" s="49"/>
      <c r="AH3180" s="49"/>
      <c r="AI3180" s="49"/>
      <c r="AJ3180" s="48"/>
      <c r="AK3180" s="49"/>
    </row>
    <row r="3181" spans="9:37">
      <c r="I3181" s="48"/>
      <c r="L3181" s="48"/>
      <c r="O3181" s="48"/>
      <c r="Y3181" s="49"/>
      <c r="Z3181" s="49"/>
      <c r="AA3181" s="49"/>
      <c r="AB3181" s="49"/>
      <c r="AC3181" s="49"/>
      <c r="AD3181" s="49"/>
      <c r="AE3181" s="49"/>
      <c r="AF3181" s="49"/>
      <c r="AG3181" s="49"/>
      <c r="AH3181" s="49"/>
      <c r="AI3181" s="49"/>
      <c r="AJ3181" s="48"/>
      <c r="AK3181" s="49"/>
    </row>
    <row r="3182" spans="9:37">
      <c r="I3182" s="48"/>
      <c r="L3182" s="48"/>
      <c r="O3182" s="48"/>
      <c r="Y3182" s="49"/>
      <c r="Z3182" s="49"/>
      <c r="AA3182" s="49"/>
      <c r="AB3182" s="49"/>
      <c r="AC3182" s="49"/>
      <c r="AD3182" s="49"/>
      <c r="AE3182" s="49"/>
      <c r="AF3182" s="49"/>
      <c r="AG3182" s="49"/>
      <c r="AH3182" s="49"/>
      <c r="AI3182" s="49"/>
      <c r="AJ3182" s="48"/>
      <c r="AK3182" s="49"/>
    </row>
    <row r="3183" spans="9:37">
      <c r="I3183" s="48"/>
      <c r="L3183" s="48"/>
      <c r="O3183" s="48"/>
      <c r="Y3183" s="49"/>
      <c r="Z3183" s="49"/>
      <c r="AA3183" s="49"/>
      <c r="AB3183" s="49"/>
      <c r="AC3183" s="49"/>
      <c r="AD3183" s="49"/>
      <c r="AE3183" s="49"/>
      <c r="AF3183" s="49"/>
      <c r="AG3183" s="49"/>
      <c r="AH3183" s="49"/>
      <c r="AI3183" s="49"/>
      <c r="AJ3183" s="48"/>
      <c r="AK3183" s="49"/>
    </row>
    <row r="3184" spans="9:37">
      <c r="I3184" s="48"/>
      <c r="L3184" s="48"/>
      <c r="O3184" s="48"/>
      <c r="Y3184" s="49"/>
      <c r="Z3184" s="49"/>
      <c r="AA3184" s="49"/>
      <c r="AB3184" s="49"/>
      <c r="AC3184" s="49"/>
      <c r="AD3184" s="49"/>
      <c r="AE3184" s="49"/>
      <c r="AF3184" s="49"/>
      <c r="AG3184" s="49"/>
      <c r="AH3184" s="49"/>
      <c r="AI3184" s="49"/>
      <c r="AJ3184" s="48"/>
      <c r="AK3184" s="49"/>
    </row>
    <row r="3185" spans="9:37">
      <c r="I3185" s="48"/>
      <c r="L3185" s="48"/>
      <c r="O3185" s="48"/>
      <c r="Y3185" s="49"/>
      <c r="Z3185" s="49"/>
      <c r="AA3185" s="49"/>
      <c r="AB3185" s="49"/>
      <c r="AC3185" s="49"/>
      <c r="AD3185" s="49"/>
      <c r="AE3185" s="49"/>
      <c r="AF3185" s="49"/>
      <c r="AG3185" s="49"/>
      <c r="AH3185" s="49"/>
      <c r="AI3185" s="49"/>
      <c r="AJ3185" s="48"/>
      <c r="AK3185" s="49"/>
    </row>
    <row r="3186" spans="9:37">
      <c r="I3186" s="48"/>
      <c r="L3186" s="48"/>
      <c r="O3186" s="48"/>
      <c r="Y3186" s="49"/>
      <c r="Z3186" s="49"/>
      <c r="AA3186" s="49"/>
      <c r="AB3186" s="49"/>
      <c r="AC3186" s="49"/>
      <c r="AD3186" s="49"/>
      <c r="AE3186" s="49"/>
      <c r="AF3186" s="49"/>
      <c r="AG3186" s="49"/>
      <c r="AH3186" s="49"/>
      <c r="AI3186" s="49"/>
      <c r="AJ3186" s="48"/>
      <c r="AK3186" s="49"/>
    </row>
    <row r="3187" spans="9:37">
      <c r="I3187" s="48"/>
      <c r="L3187" s="48"/>
      <c r="O3187" s="48"/>
      <c r="Y3187" s="49"/>
      <c r="Z3187" s="49"/>
      <c r="AA3187" s="49"/>
      <c r="AB3187" s="49"/>
      <c r="AC3187" s="49"/>
      <c r="AD3187" s="49"/>
      <c r="AE3187" s="49"/>
      <c r="AF3187" s="49"/>
      <c r="AG3187" s="49"/>
      <c r="AH3187" s="49"/>
      <c r="AI3187" s="49"/>
      <c r="AJ3187" s="48"/>
      <c r="AK3187" s="49"/>
    </row>
    <row r="3188" spans="9:37">
      <c r="I3188" s="48"/>
      <c r="L3188" s="48"/>
      <c r="O3188" s="48"/>
      <c r="Y3188" s="49"/>
      <c r="Z3188" s="49"/>
      <c r="AA3188" s="49"/>
      <c r="AB3188" s="49"/>
      <c r="AC3188" s="49"/>
      <c r="AD3188" s="49"/>
      <c r="AE3188" s="49"/>
      <c r="AF3188" s="49"/>
      <c r="AG3188" s="49"/>
      <c r="AH3188" s="49"/>
      <c r="AI3188" s="49"/>
      <c r="AJ3188" s="48"/>
      <c r="AK3188" s="49"/>
    </row>
    <row r="3189" spans="9:37">
      <c r="I3189" s="48"/>
      <c r="L3189" s="48"/>
      <c r="O3189" s="48"/>
      <c r="Y3189" s="49"/>
      <c r="Z3189" s="49"/>
      <c r="AA3189" s="49"/>
      <c r="AB3189" s="49"/>
      <c r="AC3189" s="49"/>
      <c r="AD3189" s="49"/>
      <c r="AE3189" s="49"/>
      <c r="AF3189" s="49"/>
      <c r="AG3189" s="49"/>
      <c r="AH3189" s="49"/>
      <c r="AI3189" s="49"/>
      <c r="AJ3189" s="48"/>
      <c r="AK3189" s="49"/>
    </row>
    <row r="3190" spans="9:37">
      <c r="I3190" s="48"/>
      <c r="L3190" s="48"/>
      <c r="O3190" s="48"/>
      <c r="Y3190" s="49"/>
      <c r="Z3190" s="49"/>
      <c r="AA3190" s="49"/>
      <c r="AB3190" s="49"/>
      <c r="AC3190" s="49"/>
      <c r="AD3190" s="49"/>
      <c r="AE3190" s="49"/>
      <c r="AF3190" s="49"/>
      <c r="AG3190" s="49"/>
      <c r="AH3190" s="49"/>
      <c r="AI3190" s="49"/>
      <c r="AJ3190" s="48"/>
      <c r="AK3190" s="49"/>
    </row>
    <row r="3191" spans="9:37">
      <c r="I3191" s="48"/>
      <c r="L3191" s="48"/>
      <c r="O3191" s="48"/>
      <c r="Y3191" s="49"/>
      <c r="Z3191" s="49"/>
      <c r="AA3191" s="49"/>
      <c r="AB3191" s="49"/>
      <c r="AC3191" s="49"/>
      <c r="AD3191" s="49"/>
      <c r="AE3191" s="49"/>
      <c r="AF3191" s="49"/>
      <c r="AG3191" s="49"/>
      <c r="AH3191" s="49"/>
      <c r="AI3191" s="49"/>
      <c r="AJ3191" s="48"/>
      <c r="AK3191" s="49"/>
    </row>
    <row r="3192" spans="9:37">
      <c r="I3192" s="48"/>
      <c r="L3192" s="48"/>
      <c r="O3192" s="48"/>
      <c r="Y3192" s="49"/>
      <c r="Z3192" s="49"/>
      <c r="AA3192" s="49"/>
      <c r="AB3192" s="49"/>
      <c r="AC3192" s="49"/>
      <c r="AD3192" s="49"/>
      <c r="AE3192" s="49"/>
      <c r="AF3192" s="49"/>
      <c r="AG3192" s="49"/>
      <c r="AH3192" s="49"/>
      <c r="AI3192" s="49"/>
      <c r="AJ3192" s="48"/>
      <c r="AK3192" s="49"/>
    </row>
    <row r="3193" spans="9:37">
      <c r="I3193" s="48"/>
      <c r="L3193" s="48"/>
      <c r="O3193" s="48"/>
      <c r="Y3193" s="49"/>
      <c r="Z3193" s="49"/>
      <c r="AA3193" s="49"/>
      <c r="AB3193" s="49"/>
      <c r="AC3193" s="49"/>
      <c r="AD3193" s="49"/>
      <c r="AE3193" s="49"/>
      <c r="AF3193" s="49"/>
      <c r="AG3193" s="49"/>
      <c r="AH3193" s="49"/>
      <c r="AI3193" s="49"/>
      <c r="AJ3193" s="48"/>
      <c r="AK3193" s="49"/>
    </row>
    <row r="3194" spans="9:37">
      <c r="I3194" s="48"/>
      <c r="L3194" s="48"/>
      <c r="O3194" s="48"/>
      <c r="Y3194" s="49"/>
      <c r="Z3194" s="49"/>
      <c r="AA3194" s="49"/>
      <c r="AB3194" s="49"/>
      <c r="AC3194" s="49"/>
      <c r="AD3194" s="49"/>
      <c r="AE3194" s="49"/>
      <c r="AF3194" s="49"/>
      <c r="AG3194" s="49"/>
      <c r="AH3194" s="49"/>
      <c r="AI3194" s="49"/>
      <c r="AJ3194" s="48"/>
      <c r="AK3194" s="49"/>
    </row>
    <row r="3195" spans="9:37">
      <c r="I3195" s="48"/>
      <c r="L3195" s="48"/>
      <c r="O3195" s="48"/>
      <c r="Y3195" s="49"/>
      <c r="Z3195" s="49"/>
      <c r="AA3195" s="49"/>
      <c r="AB3195" s="49"/>
      <c r="AC3195" s="49"/>
      <c r="AD3195" s="49"/>
      <c r="AE3195" s="49"/>
      <c r="AF3195" s="49"/>
      <c r="AG3195" s="49"/>
      <c r="AH3195" s="49"/>
      <c r="AI3195" s="49"/>
      <c r="AJ3195" s="48"/>
      <c r="AK3195" s="49"/>
    </row>
    <row r="3196" spans="9:37">
      <c r="I3196" s="48"/>
      <c r="L3196" s="48"/>
      <c r="O3196" s="48"/>
      <c r="Y3196" s="49"/>
      <c r="Z3196" s="49"/>
      <c r="AA3196" s="49"/>
      <c r="AB3196" s="49"/>
      <c r="AC3196" s="49"/>
      <c r="AD3196" s="49"/>
      <c r="AE3196" s="49"/>
      <c r="AF3196" s="49"/>
      <c r="AG3196" s="49"/>
      <c r="AH3196" s="49"/>
      <c r="AI3196" s="49"/>
      <c r="AJ3196" s="48"/>
      <c r="AK3196" s="49"/>
    </row>
    <row r="3197" spans="9:37">
      <c r="I3197" s="48"/>
      <c r="L3197" s="48"/>
      <c r="O3197" s="48"/>
      <c r="Y3197" s="49"/>
      <c r="Z3197" s="49"/>
      <c r="AA3197" s="49"/>
      <c r="AB3197" s="49"/>
      <c r="AC3197" s="49"/>
      <c r="AD3197" s="49"/>
      <c r="AE3197" s="49"/>
      <c r="AF3197" s="49"/>
      <c r="AG3197" s="49"/>
      <c r="AH3197" s="49"/>
      <c r="AI3197" s="49"/>
      <c r="AJ3197" s="48"/>
      <c r="AK3197" s="49"/>
    </row>
    <row r="3198" spans="9:37">
      <c r="I3198" s="48"/>
      <c r="L3198" s="48"/>
      <c r="O3198" s="48"/>
      <c r="Y3198" s="49"/>
      <c r="Z3198" s="49"/>
      <c r="AA3198" s="49"/>
      <c r="AB3198" s="49"/>
      <c r="AC3198" s="49"/>
      <c r="AD3198" s="49"/>
      <c r="AE3198" s="49"/>
      <c r="AF3198" s="49"/>
      <c r="AG3198" s="49"/>
      <c r="AH3198" s="49"/>
      <c r="AI3198" s="49"/>
      <c r="AJ3198" s="48"/>
      <c r="AK3198" s="49"/>
    </row>
    <row r="3199" spans="9:37">
      <c r="I3199" s="48"/>
      <c r="L3199" s="48"/>
      <c r="O3199" s="48"/>
      <c r="Y3199" s="49"/>
      <c r="Z3199" s="49"/>
      <c r="AA3199" s="49"/>
      <c r="AB3199" s="49"/>
      <c r="AC3199" s="49"/>
      <c r="AD3199" s="49"/>
      <c r="AE3199" s="49"/>
      <c r="AF3199" s="49"/>
      <c r="AG3199" s="49"/>
      <c r="AH3199" s="49"/>
      <c r="AI3199" s="49"/>
      <c r="AJ3199" s="48"/>
      <c r="AK3199" s="49"/>
    </row>
    <row r="3200" spans="9:37">
      <c r="I3200" s="48"/>
      <c r="L3200" s="48"/>
      <c r="O3200" s="48"/>
      <c r="Y3200" s="49"/>
      <c r="Z3200" s="49"/>
      <c r="AA3200" s="49"/>
      <c r="AB3200" s="49"/>
      <c r="AC3200" s="49"/>
      <c r="AD3200" s="49"/>
      <c r="AE3200" s="49"/>
      <c r="AF3200" s="49"/>
      <c r="AG3200" s="49"/>
      <c r="AH3200" s="49"/>
      <c r="AI3200" s="49"/>
      <c r="AJ3200" s="48"/>
      <c r="AK3200" s="49"/>
    </row>
    <row r="3201" spans="9:37">
      <c r="I3201" s="48"/>
      <c r="L3201" s="48"/>
      <c r="O3201" s="48"/>
      <c r="Y3201" s="49"/>
      <c r="Z3201" s="49"/>
      <c r="AA3201" s="49"/>
      <c r="AB3201" s="49"/>
      <c r="AC3201" s="49"/>
      <c r="AD3201" s="49"/>
      <c r="AE3201" s="49"/>
      <c r="AF3201" s="49"/>
      <c r="AG3201" s="49"/>
      <c r="AH3201" s="49"/>
      <c r="AI3201" s="49"/>
      <c r="AJ3201" s="48"/>
      <c r="AK3201" s="49"/>
    </row>
    <row r="3202" spans="9:37">
      <c r="I3202" s="48"/>
      <c r="L3202" s="48"/>
      <c r="O3202" s="48"/>
      <c r="Y3202" s="49"/>
      <c r="Z3202" s="49"/>
      <c r="AA3202" s="49"/>
      <c r="AB3202" s="49"/>
      <c r="AC3202" s="49"/>
      <c r="AD3202" s="49"/>
      <c r="AE3202" s="49"/>
      <c r="AF3202" s="49"/>
      <c r="AG3202" s="49"/>
      <c r="AH3202" s="49"/>
      <c r="AI3202" s="49"/>
      <c r="AJ3202" s="48"/>
      <c r="AK3202" s="49"/>
    </row>
    <row r="3203" spans="9:37">
      <c r="I3203" s="48"/>
      <c r="L3203" s="48"/>
      <c r="O3203" s="48"/>
      <c r="Y3203" s="49"/>
      <c r="Z3203" s="49"/>
      <c r="AA3203" s="49"/>
      <c r="AB3203" s="49"/>
      <c r="AC3203" s="49"/>
      <c r="AD3203" s="49"/>
      <c r="AE3203" s="49"/>
      <c r="AF3203" s="49"/>
      <c r="AG3203" s="49"/>
      <c r="AH3203" s="49"/>
      <c r="AI3203" s="49"/>
      <c r="AJ3203" s="48"/>
      <c r="AK3203" s="49"/>
    </row>
    <row r="3204" spans="9:37">
      <c r="I3204" s="48"/>
      <c r="L3204" s="48"/>
      <c r="O3204" s="48"/>
      <c r="Y3204" s="49"/>
      <c r="Z3204" s="49"/>
      <c r="AA3204" s="49"/>
      <c r="AB3204" s="49"/>
      <c r="AC3204" s="49"/>
      <c r="AD3204" s="49"/>
      <c r="AE3204" s="49"/>
      <c r="AF3204" s="49"/>
      <c r="AG3204" s="49"/>
      <c r="AH3204" s="49"/>
      <c r="AI3204" s="49"/>
      <c r="AJ3204" s="48"/>
      <c r="AK3204" s="49"/>
    </row>
    <row r="3205" spans="9:37">
      <c r="I3205" s="48"/>
      <c r="L3205" s="48"/>
      <c r="O3205" s="48"/>
      <c r="Y3205" s="49"/>
      <c r="Z3205" s="49"/>
      <c r="AA3205" s="49"/>
      <c r="AB3205" s="49"/>
      <c r="AC3205" s="49"/>
      <c r="AD3205" s="49"/>
      <c r="AE3205" s="49"/>
      <c r="AF3205" s="49"/>
      <c r="AG3205" s="49"/>
      <c r="AH3205" s="49"/>
      <c r="AI3205" s="49"/>
      <c r="AJ3205" s="48"/>
      <c r="AK3205" s="49"/>
    </row>
    <row r="3206" spans="9:37">
      <c r="I3206" s="48"/>
      <c r="L3206" s="48"/>
      <c r="O3206" s="48"/>
      <c r="Y3206" s="49"/>
      <c r="Z3206" s="49"/>
      <c r="AA3206" s="49"/>
      <c r="AB3206" s="49"/>
      <c r="AC3206" s="49"/>
      <c r="AD3206" s="49"/>
      <c r="AE3206" s="49"/>
      <c r="AF3206" s="49"/>
      <c r="AG3206" s="49"/>
      <c r="AH3206" s="49"/>
      <c r="AI3206" s="49"/>
      <c r="AJ3206" s="48"/>
      <c r="AK3206" s="49"/>
    </row>
    <row r="3207" spans="9:37">
      <c r="I3207" s="48"/>
      <c r="L3207" s="48"/>
      <c r="O3207" s="48"/>
      <c r="Y3207" s="49"/>
      <c r="Z3207" s="49"/>
      <c r="AA3207" s="49"/>
      <c r="AB3207" s="49"/>
      <c r="AC3207" s="49"/>
      <c r="AD3207" s="49"/>
      <c r="AE3207" s="49"/>
      <c r="AF3207" s="49"/>
      <c r="AG3207" s="49"/>
      <c r="AH3207" s="49"/>
      <c r="AI3207" s="49"/>
      <c r="AJ3207" s="48"/>
      <c r="AK3207" s="49"/>
    </row>
    <row r="3208" spans="9:37">
      <c r="I3208" s="48"/>
      <c r="L3208" s="48"/>
      <c r="O3208" s="48"/>
      <c r="Y3208" s="49"/>
      <c r="Z3208" s="49"/>
      <c r="AA3208" s="49"/>
      <c r="AB3208" s="49"/>
      <c r="AC3208" s="49"/>
      <c r="AD3208" s="49"/>
      <c r="AE3208" s="49"/>
      <c r="AF3208" s="49"/>
      <c r="AG3208" s="49"/>
      <c r="AH3208" s="49"/>
      <c r="AI3208" s="49"/>
      <c r="AJ3208" s="48"/>
      <c r="AK3208" s="49"/>
    </row>
    <row r="3209" spans="9:37">
      <c r="I3209" s="48"/>
      <c r="L3209" s="48"/>
      <c r="O3209" s="48"/>
      <c r="Y3209" s="49"/>
      <c r="Z3209" s="49"/>
      <c r="AA3209" s="49"/>
      <c r="AB3209" s="49"/>
      <c r="AC3209" s="49"/>
      <c r="AD3209" s="49"/>
      <c r="AE3209" s="49"/>
      <c r="AF3209" s="49"/>
      <c r="AG3209" s="49"/>
      <c r="AH3209" s="49"/>
      <c r="AI3209" s="49"/>
      <c r="AJ3209" s="48"/>
      <c r="AK3209" s="49"/>
    </row>
    <row r="3210" spans="9:37">
      <c r="I3210" s="48"/>
      <c r="L3210" s="48"/>
      <c r="O3210" s="48"/>
      <c r="Y3210" s="49"/>
      <c r="Z3210" s="49"/>
      <c r="AA3210" s="49"/>
      <c r="AB3210" s="49"/>
      <c r="AC3210" s="49"/>
      <c r="AD3210" s="49"/>
      <c r="AE3210" s="49"/>
      <c r="AF3210" s="49"/>
      <c r="AG3210" s="49"/>
      <c r="AH3210" s="49"/>
      <c r="AI3210" s="49"/>
      <c r="AJ3210" s="48"/>
      <c r="AK3210" s="49"/>
    </row>
    <row r="3211" spans="9:37">
      <c r="I3211" s="48"/>
      <c r="L3211" s="48"/>
      <c r="O3211" s="48"/>
      <c r="Y3211" s="49"/>
      <c r="Z3211" s="49"/>
      <c r="AA3211" s="49"/>
      <c r="AB3211" s="49"/>
      <c r="AC3211" s="49"/>
      <c r="AD3211" s="49"/>
      <c r="AE3211" s="49"/>
      <c r="AF3211" s="49"/>
      <c r="AG3211" s="49"/>
      <c r="AH3211" s="49"/>
      <c r="AI3211" s="49"/>
      <c r="AJ3211" s="48"/>
      <c r="AK3211" s="49"/>
    </row>
    <row r="3212" spans="9:37">
      <c r="I3212" s="48"/>
      <c r="L3212" s="48"/>
      <c r="O3212" s="48"/>
      <c r="Y3212" s="49"/>
      <c r="Z3212" s="49"/>
      <c r="AA3212" s="49"/>
      <c r="AB3212" s="49"/>
      <c r="AC3212" s="49"/>
      <c r="AD3212" s="49"/>
      <c r="AE3212" s="49"/>
      <c r="AF3212" s="49"/>
      <c r="AG3212" s="49"/>
      <c r="AH3212" s="49"/>
      <c r="AI3212" s="49"/>
      <c r="AJ3212" s="48"/>
      <c r="AK3212" s="49"/>
    </row>
    <row r="3213" spans="9:37">
      <c r="I3213" s="48"/>
      <c r="L3213" s="48"/>
      <c r="O3213" s="48"/>
      <c r="Y3213" s="49"/>
      <c r="Z3213" s="49"/>
      <c r="AA3213" s="49"/>
      <c r="AB3213" s="49"/>
      <c r="AC3213" s="49"/>
      <c r="AD3213" s="49"/>
      <c r="AE3213" s="49"/>
      <c r="AF3213" s="49"/>
      <c r="AG3213" s="49"/>
      <c r="AH3213" s="49"/>
      <c r="AI3213" s="49"/>
      <c r="AJ3213" s="48"/>
      <c r="AK3213" s="49"/>
    </row>
    <row r="3214" spans="9:37">
      <c r="I3214" s="48"/>
      <c r="L3214" s="48"/>
      <c r="O3214" s="48"/>
      <c r="Y3214" s="49"/>
      <c r="Z3214" s="49"/>
      <c r="AA3214" s="49"/>
      <c r="AB3214" s="49"/>
      <c r="AC3214" s="49"/>
      <c r="AD3214" s="49"/>
      <c r="AE3214" s="49"/>
      <c r="AF3214" s="49"/>
      <c r="AG3214" s="49"/>
      <c r="AH3214" s="49"/>
      <c r="AI3214" s="49"/>
      <c r="AJ3214" s="48"/>
      <c r="AK3214" s="49"/>
    </row>
    <row r="3215" spans="9:37">
      <c r="I3215" s="48"/>
      <c r="L3215" s="48"/>
      <c r="O3215" s="48"/>
      <c r="Y3215" s="49"/>
      <c r="Z3215" s="49"/>
      <c r="AA3215" s="49"/>
      <c r="AB3215" s="49"/>
      <c r="AC3215" s="49"/>
      <c r="AD3215" s="49"/>
      <c r="AE3215" s="49"/>
      <c r="AF3215" s="49"/>
      <c r="AG3215" s="49"/>
      <c r="AH3215" s="49"/>
      <c r="AI3215" s="49"/>
      <c r="AJ3215" s="48"/>
      <c r="AK3215" s="49"/>
    </row>
    <row r="3216" spans="9:37">
      <c r="I3216" s="48"/>
      <c r="L3216" s="48"/>
      <c r="O3216" s="48"/>
      <c r="Y3216" s="49"/>
      <c r="Z3216" s="49"/>
      <c r="AA3216" s="49"/>
      <c r="AB3216" s="49"/>
      <c r="AC3216" s="49"/>
      <c r="AD3216" s="49"/>
      <c r="AE3216" s="49"/>
      <c r="AF3216" s="49"/>
      <c r="AG3216" s="49"/>
      <c r="AH3216" s="49"/>
      <c r="AI3216" s="49"/>
      <c r="AJ3216" s="48"/>
      <c r="AK3216" s="49"/>
    </row>
    <row r="3217" spans="9:37">
      <c r="I3217" s="48"/>
      <c r="L3217" s="48"/>
      <c r="O3217" s="48"/>
      <c r="Y3217" s="49"/>
      <c r="Z3217" s="49"/>
      <c r="AA3217" s="49"/>
      <c r="AB3217" s="49"/>
      <c r="AC3217" s="49"/>
      <c r="AD3217" s="49"/>
      <c r="AE3217" s="49"/>
      <c r="AF3217" s="49"/>
      <c r="AG3217" s="49"/>
      <c r="AH3217" s="49"/>
      <c r="AI3217" s="49"/>
      <c r="AJ3217" s="48"/>
      <c r="AK3217" s="49"/>
    </row>
    <row r="3218" spans="9:37">
      <c r="I3218" s="48"/>
      <c r="L3218" s="48"/>
      <c r="O3218" s="48"/>
      <c r="Y3218" s="49"/>
      <c r="Z3218" s="49"/>
      <c r="AA3218" s="49"/>
      <c r="AB3218" s="49"/>
      <c r="AC3218" s="49"/>
      <c r="AD3218" s="49"/>
      <c r="AE3218" s="49"/>
      <c r="AF3218" s="49"/>
      <c r="AG3218" s="49"/>
      <c r="AH3218" s="49"/>
      <c r="AI3218" s="49"/>
      <c r="AJ3218" s="48"/>
      <c r="AK3218" s="49"/>
    </row>
    <row r="3219" spans="9:37">
      <c r="I3219" s="48"/>
      <c r="L3219" s="48"/>
      <c r="O3219" s="48"/>
      <c r="Y3219" s="49"/>
      <c r="Z3219" s="49"/>
      <c r="AA3219" s="49"/>
      <c r="AB3219" s="49"/>
      <c r="AC3219" s="49"/>
      <c r="AD3219" s="49"/>
      <c r="AE3219" s="49"/>
      <c r="AF3219" s="49"/>
      <c r="AG3219" s="49"/>
      <c r="AH3219" s="49"/>
      <c r="AI3219" s="49"/>
      <c r="AJ3219" s="48"/>
      <c r="AK3219" s="49"/>
    </row>
    <row r="3220" spans="9:37">
      <c r="I3220" s="48"/>
      <c r="L3220" s="48"/>
      <c r="O3220" s="48"/>
      <c r="Y3220" s="49"/>
      <c r="Z3220" s="49"/>
      <c r="AA3220" s="49"/>
      <c r="AB3220" s="49"/>
      <c r="AC3220" s="49"/>
      <c r="AD3220" s="49"/>
      <c r="AE3220" s="49"/>
      <c r="AF3220" s="49"/>
      <c r="AG3220" s="49"/>
      <c r="AH3220" s="49"/>
      <c r="AI3220" s="49"/>
      <c r="AJ3220" s="48"/>
      <c r="AK3220" s="49"/>
    </row>
    <row r="3221" spans="9:37">
      <c r="I3221" s="48"/>
      <c r="L3221" s="48"/>
      <c r="O3221" s="48"/>
      <c r="Y3221" s="49"/>
      <c r="Z3221" s="49"/>
      <c r="AA3221" s="49"/>
      <c r="AB3221" s="49"/>
      <c r="AC3221" s="49"/>
      <c r="AD3221" s="49"/>
      <c r="AE3221" s="49"/>
      <c r="AF3221" s="49"/>
      <c r="AG3221" s="49"/>
      <c r="AH3221" s="49"/>
      <c r="AI3221" s="49"/>
      <c r="AJ3221" s="48"/>
      <c r="AK3221" s="49"/>
    </row>
    <row r="3222" spans="9:37">
      <c r="I3222" s="48"/>
      <c r="L3222" s="48"/>
      <c r="O3222" s="48"/>
      <c r="Y3222" s="49"/>
      <c r="Z3222" s="49"/>
      <c r="AA3222" s="49"/>
      <c r="AB3222" s="49"/>
      <c r="AC3222" s="49"/>
      <c r="AD3222" s="49"/>
      <c r="AE3222" s="49"/>
      <c r="AF3222" s="49"/>
      <c r="AG3222" s="49"/>
      <c r="AH3222" s="49"/>
      <c r="AI3222" s="49"/>
      <c r="AJ3222" s="48"/>
      <c r="AK3222" s="49"/>
    </row>
    <row r="3223" spans="9:37">
      <c r="I3223" s="48"/>
      <c r="L3223" s="48"/>
      <c r="O3223" s="48"/>
      <c r="Y3223" s="49"/>
      <c r="Z3223" s="49"/>
      <c r="AA3223" s="49"/>
      <c r="AB3223" s="49"/>
      <c r="AC3223" s="49"/>
      <c r="AD3223" s="49"/>
      <c r="AE3223" s="49"/>
      <c r="AF3223" s="49"/>
      <c r="AG3223" s="49"/>
      <c r="AH3223" s="49"/>
      <c r="AI3223" s="49"/>
      <c r="AJ3223" s="48"/>
      <c r="AK3223" s="49"/>
    </row>
    <row r="3224" spans="9:37">
      <c r="I3224" s="48"/>
      <c r="L3224" s="48"/>
      <c r="O3224" s="48"/>
      <c r="Y3224" s="49"/>
      <c r="Z3224" s="49"/>
      <c r="AA3224" s="49"/>
      <c r="AB3224" s="49"/>
      <c r="AC3224" s="49"/>
      <c r="AD3224" s="49"/>
      <c r="AE3224" s="49"/>
      <c r="AF3224" s="49"/>
      <c r="AG3224" s="49"/>
      <c r="AH3224" s="49"/>
      <c r="AI3224" s="49"/>
      <c r="AJ3224" s="48"/>
      <c r="AK3224" s="49"/>
    </row>
    <row r="3225" spans="9:37">
      <c r="I3225" s="48"/>
      <c r="L3225" s="48"/>
      <c r="O3225" s="48"/>
      <c r="Y3225" s="49"/>
      <c r="Z3225" s="49"/>
      <c r="AA3225" s="49"/>
      <c r="AB3225" s="49"/>
      <c r="AC3225" s="49"/>
      <c r="AD3225" s="49"/>
      <c r="AE3225" s="49"/>
      <c r="AF3225" s="49"/>
      <c r="AG3225" s="49"/>
      <c r="AH3225" s="49"/>
      <c r="AI3225" s="49"/>
      <c r="AJ3225" s="48"/>
      <c r="AK3225" s="49"/>
    </row>
    <row r="3226" spans="9:37">
      <c r="I3226" s="48"/>
      <c r="L3226" s="48"/>
      <c r="O3226" s="48"/>
      <c r="Y3226" s="49"/>
      <c r="Z3226" s="49"/>
      <c r="AA3226" s="49"/>
      <c r="AB3226" s="49"/>
      <c r="AC3226" s="49"/>
      <c r="AD3226" s="49"/>
      <c r="AE3226" s="49"/>
      <c r="AF3226" s="49"/>
      <c r="AG3226" s="49"/>
      <c r="AH3226" s="49"/>
      <c r="AI3226" s="49"/>
      <c r="AJ3226" s="48"/>
      <c r="AK3226" s="49"/>
    </row>
    <row r="3227" spans="9:37">
      <c r="I3227" s="48"/>
      <c r="L3227" s="48"/>
      <c r="O3227" s="48"/>
      <c r="Y3227" s="49"/>
      <c r="Z3227" s="49"/>
      <c r="AA3227" s="49"/>
      <c r="AB3227" s="49"/>
      <c r="AC3227" s="49"/>
      <c r="AD3227" s="49"/>
      <c r="AE3227" s="49"/>
      <c r="AF3227" s="49"/>
      <c r="AG3227" s="49"/>
      <c r="AH3227" s="49"/>
      <c r="AI3227" s="49"/>
      <c r="AJ3227" s="48"/>
      <c r="AK3227" s="49"/>
    </row>
    <row r="3228" spans="9:37">
      <c r="I3228" s="48"/>
      <c r="L3228" s="48"/>
      <c r="O3228" s="48"/>
      <c r="Y3228" s="49"/>
      <c r="Z3228" s="49"/>
      <c r="AA3228" s="49"/>
      <c r="AB3228" s="49"/>
      <c r="AC3228" s="49"/>
      <c r="AD3228" s="49"/>
      <c r="AE3228" s="49"/>
      <c r="AF3228" s="49"/>
      <c r="AG3228" s="49"/>
      <c r="AH3228" s="49"/>
      <c r="AI3228" s="49"/>
      <c r="AJ3228" s="48"/>
      <c r="AK3228" s="49"/>
    </row>
    <row r="3229" spans="9:37">
      <c r="I3229" s="48"/>
      <c r="L3229" s="48"/>
      <c r="O3229" s="48"/>
      <c r="Y3229" s="49"/>
      <c r="Z3229" s="49"/>
      <c r="AA3229" s="49"/>
      <c r="AB3229" s="49"/>
      <c r="AC3229" s="49"/>
      <c r="AD3229" s="49"/>
      <c r="AE3229" s="49"/>
      <c r="AF3229" s="49"/>
      <c r="AG3229" s="49"/>
      <c r="AH3229" s="49"/>
      <c r="AI3229" s="49"/>
      <c r="AJ3229" s="48"/>
      <c r="AK3229" s="49"/>
    </row>
    <row r="3230" spans="9:37">
      <c r="I3230" s="48"/>
      <c r="L3230" s="48"/>
      <c r="O3230" s="48"/>
      <c r="Y3230" s="49"/>
      <c r="Z3230" s="49"/>
      <c r="AA3230" s="49"/>
      <c r="AB3230" s="49"/>
      <c r="AC3230" s="49"/>
      <c r="AD3230" s="49"/>
      <c r="AE3230" s="49"/>
      <c r="AF3230" s="49"/>
      <c r="AG3230" s="49"/>
      <c r="AH3230" s="49"/>
      <c r="AI3230" s="49"/>
      <c r="AJ3230" s="48"/>
      <c r="AK3230" s="49"/>
    </row>
    <row r="3231" spans="9:37">
      <c r="I3231" s="48"/>
      <c r="L3231" s="48"/>
      <c r="O3231" s="48"/>
      <c r="Y3231" s="49"/>
      <c r="Z3231" s="49"/>
      <c r="AA3231" s="49"/>
      <c r="AB3231" s="49"/>
      <c r="AC3231" s="49"/>
      <c r="AD3231" s="49"/>
      <c r="AE3231" s="49"/>
      <c r="AF3231" s="49"/>
      <c r="AG3231" s="49"/>
      <c r="AH3231" s="49"/>
      <c r="AI3231" s="49"/>
      <c r="AJ3231" s="48"/>
      <c r="AK3231" s="49"/>
    </row>
    <row r="3232" spans="9:37">
      <c r="I3232" s="48"/>
      <c r="L3232" s="48"/>
      <c r="O3232" s="48"/>
      <c r="Y3232" s="49"/>
      <c r="Z3232" s="49"/>
      <c r="AA3232" s="49"/>
      <c r="AB3232" s="49"/>
      <c r="AC3232" s="49"/>
      <c r="AD3232" s="49"/>
      <c r="AE3232" s="49"/>
      <c r="AF3232" s="49"/>
      <c r="AG3232" s="49"/>
      <c r="AH3232" s="49"/>
      <c r="AI3232" s="49"/>
      <c r="AJ3232" s="48"/>
      <c r="AK3232" s="49"/>
    </row>
    <row r="3233" spans="9:37">
      <c r="I3233" s="48"/>
      <c r="L3233" s="48"/>
      <c r="O3233" s="48"/>
      <c r="Y3233" s="49"/>
      <c r="Z3233" s="49"/>
      <c r="AA3233" s="49"/>
      <c r="AB3233" s="49"/>
      <c r="AC3233" s="49"/>
      <c r="AD3233" s="49"/>
      <c r="AE3233" s="49"/>
      <c r="AF3233" s="49"/>
      <c r="AG3233" s="49"/>
      <c r="AH3233" s="49"/>
      <c r="AI3233" s="49"/>
      <c r="AJ3233" s="48"/>
      <c r="AK3233" s="49"/>
    </row>
    <row r="3234" spans="9:37">
      <c r="I3234" s="48"/>
      <c r="L3234" s="48"/>
      <c r="O3234" s="48"/>
      <c r="Y3234" s="49"/>
      <c r="Z3234" s="49"/>
      <c r="AA3234" s="49"/>
      <c r="AB3234" s="49"/>
      <c r="AC3234" s="49"/>
      <c r="AD3234" s="49"/>
      <c r="AE3234" s="49"/>
      <c r="AF3234" s="49"/>
      <c r="AG3234" s="49"/>
      <c r="AH3234" s="49"/>
      <c r="AI3234" s="49"/>
      <c r="AJ3234" s="48"/>
      <c r="AK3234" s="49"/>
    </row>
    <row r="3235" spans="9:37">
      <c r="I3235" s="48"/>
      <c r="L3235" s="48"/>
      <c r="O3235" s="48"/>
      <c r="Y3235" s="49"/>
      <c r="Z3235" s="49"/>
      <c r="AA3235" s="49"/>
      <c r="AB3235" s="49"/>
      <c r="AC3235" s="49"/>
      <c r="AD3235" s="49"/>
      <c r="AE3235" s="49"/>
      <c r="AF3235" s="49"/>
      <c r="AG3235" s="49"/>
      <c r="AH3235" s="49"/>
      <c r="AI3235" s="49"/>
      <c r="AJ3235" s="48"/>
      <c r="AK3235" s="49"/>
    </row>
    <row r="3236" spans="9:37">
      <c r="I3236" s="48"/>
      <c r="L3236" s="48"/>
      <c r="O3236" s="48"/>
      <c r="Y3236" s="49"/>
      <c r="Z3236" s="49"/>
      <c r="AA3236" s="49"/>
      <c r="AB3236" s="49"/>
      <c r="AC3236" s="49"/>
      <c r="AD3236" s="49"/>
      <c r="AE3236" s="49"/>
      <c r="AF3236" s="49"/>
      <c r="AG3236" s="49"/>
      <c r="AH3236" s="49"/>
      <c r="AI3236" s="49"/>
      <c r="AJ3236" s="48"/>
      <c r="AK3236" s="49"/>
    </row>
    <row r="3237" spans="9:37">
      <c r="I3237" s="48"/>
      <c r="L3237" s="48"/>
      <c r="O3237" s="48"/>
      <c r="Y3237" s="49"/>
      <c r="Z3237" s="49"/>
      <c r="AA3237" s="49"/>
      <c r="AB3237" s="49"/>
      <c r="AC3237" s="49"/>
      <c r="AD3237" s="49"/>
      <c r="AE3237" s="49"/>
      <c r="AF3237" s="49"/>
      <c r="AG3237" s="49"/>
      <c r="AH3237" s="49"/>
      <c r="AI3237" s="49"/>
      <c r="AJ3237" s="48"/>
      <c r="AK3237" s="49"/>
    </row>
    <row r="3238" spans="9:37">
      <c r="I3238" s="48"/>
      <c r="L3238" s="48"/>
      <c r="O3238" s="48"/>
      <c r="Y3238" s="49"/>
      <c r="Z3238" s="49"/>
      <c r="AA3238" s="49"/>
      <c r="AB3238" s="49"/>
      <c r="AC3238" s="49"/>
      <c r="AD3238" s="49"/>
      <c r="AE3238" s="49"/>
      <c r="AF3238" s="49"/>
      <c r="AG3238" s="49"/>
      <c r="AH3238" s="49"/>
      <c r="AI3238" s="49"/>
      <c r="AJ3238" s="48"/>
      <c r="AK3238" s="49"/>
    </row>
    <row r="3239" spans="9:37">
      <c r="I3239" s="48"/>
      <c r="L3239" s="48"/>
      <c r="O3239" s="48"/>
      <c r="Y3239" s="49"/>
      <c r="Z3239" s="49"/>
      <c r="AA3239" s="49"/>
      <c r="AB3239" s="49"/>
      <c r="AC3239" s="49"/>
      <c r="AD3239" s="49"/>
      <c r="AE3239" s="49"/>
      <c r="AF3239" s="49"/>
      <c r="AG3239" s="49"/>
      <c r="AH3239" s="49"/>
      <c r="AI3239" s="49"/>
      <c r="AJ3239" s="48"/>
      <c r="AK3239" s="49"/>
    </row>
    <row r="3240" spans="9:37">
      <c r="I3240" s="48"/>
      <c r="L3240" s="48"/>
      <c r="O3240" s="48"/>
      <c r="Y3240" s="49"/>
      <c r="Z3240" s="49"/>
      <c r="AA3240" s="49"/>
      <c r="AB3240" s="49"/>
      <c r="AC3240" s="49"/>
      <c r="AD3240" s="49"/>
      <c r="AE3240" s="49"/>
      <c r="AF3240" s="49"/>
      <c r="AG3240" s="49"/>
      <c r="AH3240" s="49"/>
      <c r="AI3240" s="49"/>
      <c r="AJ3240" s="48"/>
      <c r="AK3240" s="49"/>
    </row>
    <row r="3241" spans="9:37">
      <c r="I3241" s="48"/>
      <c r="L3241" s="48"/>
      <c r="O3241" s="48"/>
      <c r="Y3241" s="49"/>
      <c r="Z3241" s="49"/>
      <c r="AA3241" s="49"/>
      <c r="AB3241" s="49"/>
      <c r="AC3241" s="49"/>
      <c r="AD3241" s="49"/>
      <c r="AE3241" s="49"/>
      <c r="AF3241" s="49"/>
      <c r="AG3241" s="49"/>
      <c r="AH3241" s="49"/>
      <c r="AI3241" s="49"/>
      <c r="AJ3241" s="48"/>
      <c r="AK3241" s="49"/>
    </row>
    <row r="3242" spans="9:37">
      <c r="I3242" s="48"/>
      <c r="L3242" s="48"/>
      <c r="O3242" s="48"/>
      <c r="Y3242" s="49"/>
      <c r="Z3242" s="49"/>
      <c r="AA3242" s="49"/>
      <c r="AB3242" s="49"/>
      <c r="AC3242" s="49"/>
      <c r="AD3242" s="49"/>
      <c r="AE3242" s="49"/>
      <c r="AF3242" s="49"/>
      <c r="AG3242" s="49"/>
      <c r="AH3242" s="49"/>
      <c r="AI3242" s="49"/>
      <c r="AJ3242" s="48"/>
      <c r="AK3242" s="49"/>
    </row>
    <row r="3243" spans="9:37">
      <c r="I3243" s="48"/>
      <c r="L3243" s="48"/>
      <c r="O3243" s="48"/>
      <c r="Y3243" s="49"/>
      <c r="Z3243" s="49"/>
      <c r="AA3243" s="49"/>
      <c r="AB3243" s="49"/>
      <c r="AC3243" s="49"/>
      <c r="AD3243" s="49"/>
      <c r="AE3243" s="49"/>
      <c r="AF3243" s="49"/>
      <c r="AG3243" s="49"/>
      <c r="AH3243" s="49"/>
      <c r="AI3243" s="49"/>
      <c r="AJ3243" s="48"/>
      <c r="AK3243" s="49"/>
    </row>
    <row r="3244" spans="9:37">
      <c r="I3244" s="48"/>
      <c r="L3244" s="48"/>
      <c r="O3244" s="48"/>
      <c r="Y3244" s="49"/>
      <c r="Z3244" s="49"/>
      <c r="AA3244" s="49"/>
      <c r="AB3244" s="49"/>
      <c r="AC3244" s="49"/>
      <c r="AD3244" s="49"/>
      <c r="AE3244" s="49"/>
      <c r="AF3244" s="49"/>
      <c r="AG3244" s="49"/>
      <c r="AH3244" s="49"/>
      <c r="AI3244" s="49"/>
      <c r="AJ3244" s="48"/>
      <c r="AK3244" s="49"/>
    </row>
    <row r="3245" spans="9:37">
      <c r="I3245" s="48"/>
      <c r="L3245" s="48"/>
      <c r="O3245" s="48"/>
      <c r="Y3245" s="49"/>
      <c r="Z3245" s="49"/>
      <c r="AA3245" s="49"/>
      <c r="AB3245" s="49"/>
      <c r="AC3245" s="49"/>
      <c r="AD3245" s="49"/>
      <c r="AE3245" s="49"/>
      <c r="AF3245" s="49"/>
      <c r="AG3245" s="49"/>
      <c r="AH3245" s="49"/>
      <c r="AI3245" s="49"/>
      <c r="AJ3245" s="48"/>
      <c r="AK3245" s="49"/>
    </row>
    <row r="3246" spans="9:37">
      <c r="I3246" s="48"/>
      <c r="L3246" s="48"/>
      <c r="O3246" s="48"/>
      <c r="Y3246" s="49"/>
      <c r="Z3246" s="49"/>
      <c r="AA3246" s="49"/>
      <c r="AB3246" s="49"/>
      <c r="AC3246" s="49"/>
      <c r="AD3246" s="49"/>
      <c r="AE3246" s="49"/>
      <c r="AF3246" s="49"/>
      <c r="AG3246" s="49"/>
      <c r="AH3246" s="49"/>
      <c r="AI3246" s="49"/>
      <c r="AJ3246" s="48"/>
      <c r="AK3246" s="49"/>
    </row>
    <row r="3247" spans="9:37">
      <c r="I3247" s="48"/>
      <c r="L3247" s="48"/>
      <c r="O3247" s="48"/>
      <c r="Y3247" s="49"/>
      <c r="Z3247" s="49"/>
      <c r="AA3247" s="49"/>
      <c r="AB3247" s="49"/>
      <c r="AC3247" s="49"/>
      <c r="AD3247" s="49"/>
      <c r="AE3247" s="49"/>
      <c r="AF3247" s="49"/>
      <c r="AG3247" s="49"/>
      <c r="AH3247" s="49"/>
      <c r="AI3247" s="49"/>
      <c r="AJ3247" s="48"/>
      <c r="AK3247" s="49"/>
    </row>
    <row r="3248" spans="9:37">
      <c r="I3248" s="48"/>
      <c r="L3248" s="48"/>
      <c r="O3248" s="48"/>
      <c r="Y3248" s="49"/>
      <c r="Z3248" s="49"/>
      <c r="AA3248" s="49"/>
      <c r="AB3248" s="49"/>
      <c r="AC3248" s="49"/>
      <c r="AD3248" s="49"/>
      <c r="AE3248" s="49"/>
      <c r="AF3248" s="49"/>
      <c r="AG3248" s="49"/>
      <c r="AH3248" s="49"/>
      <c r="AI3248" s="49"/>
      <c r="AJ3248" s="48"/>
      <c r="AK3248" s="49"/>
    </row>
    <row r="3249" spans="9:37">
      <c r="I3249" s="48"/>
      <c r="L3249" s="48"/>
      <c r="O3249" s="48"/>
      <c r="Y3249" s="49"/>
      <c r="Z3249" s="49"/>
      <c r="AA3249" s="49"/>
      <c r="AB3249" s="49"/>
      <c r="AC3249" s="49"/>
      <c r="AD3249" s="49"/>
      <c r="AE3249" s="49"/>
      <c r="AF3249" s="49"/>
      <c r="AG3249" s="49"/>
      <c r="AH3249" s="49"/>
      <c r="AI3249" s="49"/>
      <c r="AJ3249" s="48"/>
      <c r="AK3249" s="49"/>
    </row>
    <row r="3250" spans="9:37">
      <c r="I3250" s="48"/>
      <c r="L3250" s="48"/>
      <c r="O3250" s="48"/>
      <c r="Y3250" s="49"/>
      <c r="Z3250" s="49"/>
      <c r="AA3250" s="49"/>
      <c r="AB3250" s="49"/>
      <c r="AC3250" s="49"/>
      <c r="AD3250" s="49"/>
      <c r="AE3250" s="49"/>
      <c r="AF3250" s="49"/>
      <c r="AG3250" s="49"/>
      <c r="AH3250" s="49"/>
      <c r="AI3250" s="49"/>
      <c r="AJ3250" s="48"/>
      <c r="AK3250" s="49"/>
    </row>
    <row r="3251" spans="9:37">
      <c r="I3251" s="48"/>
      <c r="L3251" s="48"/>
      <c r="O3251" s="48"/>
      <c r="Y3251" s="49"/>
      <c r="Z3251" s="49"/>
      <c r="AA3251" s="49"/>
      <c r="AB3251" s="49"/>
      <c r="AC3251" s="49"/>
      <c r="AD3251" s="49"/>
      <c r="AE3251" s="49"/>
      <c r="AF3251" s="49"/>
      <c r="AG3251" s="49"/>
      <c r="AH3251" s="49"/>
      <c r="AI3251" s="49"/>
      <c r="AJ3251" s="48"/>
      <c r="AK3251" s="49"/>
    </row>
    <row r="3252" spans="9:37">
      <c r="I3252" s="48"/>
      <c r="L3252" s="48"/>
      <c r="O3252" s="48"/>
      <c r="Y3252" s="49"/>
      <c r="Z3252" s="49"/>
      <c r="AA3252" s="49"/>
      <c r="AB3252" s="49"/>
      <c r="AC3252" s="49"/>
      <c r="AD3252" s="49"/>
      <c r="AE3252" s="49"/>
      <c r="AF3252" s="49"/>
      <c r="AG3252" s="49"/>
      <c r="AH3252" s="49"/>
      <c r="AI3252" s="49"/>
      <c r="AJ3252" s="48"/>
      <c r="AK3252" s="49"/>
    </row>
    <row r="3253" spans="9:37">
      <c r="I3253" s="48"/>
      <c r="L3253" s="48"/>
      <c r="O3253" s="48"/>
      <c r="Y3253" s="49"/>
      <c r="Z3253" s="49"/>
      <c r="AA3253" s="49"/>
      <c r="AB3253" s="49"/>
      <c r="AC3253" s="49"/>
      <c r="AD3253" s="49"/>
      <c r="AE3253" s="49"/>
      <c r="AF3253" s="49"/>
      <c r="AG3253" s="49"/>
      <c r="AH3253" s="49"/>
      <c r="AI3253" s="49"/>
      <c r="AJ3253" s="48"/>
      <c r="AK3253" s="49"/>
    </row>
    <row r="3254" spans="9:37">
      <c r="I3254" s="48"/>
      <c r="L3254" s="48"/>
      <c r="O3254" s="48"/>
      <c r="Y3254" s="49"/>
      <c r="Z3254" s="49"/>
      <c r="AA3254" s="49"/>
      <c r="AB3254" s="49"/>
      <c r="AC3254" s="49"/>
      <c r="AD3254" s="49"/>
      <c r="AE3254" s="49"/>
      <c r="AF3254" s="49"/>
      <c r="AG3254" s="49"/>
      <c r="AH3254" s="49"/>
      <c r="AI3254" s="49"/>
      <c r="AJ3254" s="48"/>
      <c r="AK3254" s="49"/>
    </row>
    <row r="3255" spans="9:37">
      <c r="I3255" s="48"/>
      <c r="L3255" s="48"/>
      <c r="O3255" s="48"/>
      <c r="Y3255" s="49"/>
      <c r="Z3255" s="49"/>
      <c r="AA3255" s="49"/>
      <c r="AB3255" s="49"/>
      <c r="AC3255" s="49"/>
      <c r="AD3255" s="49"/>
      <c r="AE3255" s="49"/>
      <c r="AF3255" s="49"/>
      <c r="AG3255" s="49"/>
      <c r="AH3255" s="49"/>
      <c r="AI3255" s="49"/>
      <c r="AJ3255" s="48"/>
      <c r="AK3255" s="49"/>
    </row>
    <row r="3256" spans="9:37">
      <c r="I3256" s="48"/>
      <c r="L3256" s="48"/>
      <c r="O3256" s="48"/>
      <c r="Y3256" s="49"/>
      <c r="Z3256" s="49"/>
      <c r="AA3256" s="49"/>
      <c r="AB3256" s="49"/>
      <c r="AC3256" s="49"/>
      <c r="AD3256" s="49"/>
      <c r="AE3256" s="49"/>
      <c r="AF3256" s="49"/>
      <c r="AG3256" s="49"/>
      <c r="AH3256" s="49"/>
      <c r="AI3256" s="49"/>
      <c r="AJ3256" s="48"/>
      <c r="AK3256" s="49"/>
    </row>
    <row r="3257" spans="9:37">
      <c r="I3257" s="48"/>
      <c r="L3257" s="48"/>
      <c r="O3257" s="48"/>
      <c r="Y3257" s="49"/>
      <c r="Z3257" s="49"/>
      <c r="AA3257" s="49"/>
      <c r="AB3257" s="49"/>
      <c r="AC3257" s="49"/>
      <c r="AD3257" s="49"/>
      <c r="AE3257" s="49"/>
      <c r="AF3257" s="49"/>
      <c r="AG3257" s="49"/>
      <c r="AH3257" s="49"/>
      <c r="AI3257" s="49"/>
      <c r="AJ3257" s="48"/>
      <c r="AK3257" s="49"/>
    </row>
    <row r="3258" spans="9:37">
      <c r="I3258" s="48"/>
      <c r="L3258" s="48"/>
      <c r="O3258" s="48"/>
      <c r="Y3258" s="49"/>
      <c r="Z3258" s="49"/>
      <c r="AA3258" s="49"/>
      <c r="AB3258" s="49"/>
      <c r="AC3258" s="49"/>
      <c r="AD3258" s="49"/>
      <c r="AE3258" s="49"/>
      <c r="AF3258" s="49"/>
      <c r="AG3258" s="49"/>
      <c r="AH3258" s="49"/>
      <c r="AI3258" s="49"/>
      <c r="AJ3258" s="48"/>
      <c r="AK3258" s="49"/>
    </row>
    <row r="3259" spans="9:37">
      <c r="I3259" s="48"/>
      <c r="L3259" s="48"/>
      <c r="O3259" s="48"/>
      <c r="Y3259" s="49"/>
      <c r="Z3259" s="49"/>
      <c r="AA3259" s="49"/>
      <c r="AB3259" s="49"/>
      <c r="AC3259" s="49"/>
      <c r="AD3259" s="49"/>
      <c r="AE3259" s="49"/>
      <c r="AF3259" s="49"/>
      <c r="AG3259" s="49"/>
      <c r="AH3259" s="49"/>
      <c r="AI3259" s="49"/>
      <c r="AJ3259" s="48"/>
      <c r="AK3259" s="49"/>
    </row>
    <row r="3260" spans="9:37">
      <c r="I3260" s="48"/>
      <c r="L3260" s="48"/>
      <c r="O3260" s="48"/>
      <c r="Y3260" s="49"/>
      <c r="Z3260" s="49"/>
      <c r="AA3260" s="49"/>
      <c r="AB3260" s="49"/>
      <c r="AC3260" s="49"/>
      <c r="AD3260" s="49"/>
      <c r="AE3260" s="49"/>
      <c r="AF3260" s="49"/>
      <c r="AG3260" s="49"/>
      <c r="AH3260" s="49"/>
      <c r="AI3260" s="49"/>
      <c r="AJ3260" s="48"/>
      <c r="AK3260" s="49"/>
    </row>
    <row r="3261" spans="9:37">
      <c r="I3261" s="48"/>
      <c r="L3261" s="48"/>
      <c r="O3261" s="48"/>
      <c r="Y3261" s="49"/>
      <c r="Z3261" s="49"/>
      <c r="AA3261" s="49"/>
      <c r="AB3261" s="49"/>
      <c r="AC3261" s="49"/>
      <c r="AD3261" s="49"/>
      <c r="AE3261" s="49"/>
      <c r="AF3261" s="49"/>
      <c r="AG3261" s="49"/>
      <c r="AH3261" s="49"/>
      <c r="AI3261" s="49"/>
      <c r="AJ3261" s="48"/>
      <c r="AK3261" s="49"/>
    </row>
    <row r="3262" spans="9:37">
      <c r="I3262" s="48"/>
      <c r="L3262" s="48"/>
      <c r="O3262" s="48"/>
      <c r="Y3262" s="49"/>
      <c r="Z3262" s="49"/>
      <c r="AA3262" s="49"/>
      <c r="AB3262" s="49"/>
      <c r="AC3262" s="49"/>
      <c r="AD3262" s="49"/>
      <c r="AE3262" s="49"/>
      <c r="AF3262" s="49"/>
      <c r="AG3262" s="49"/>
      <c r="AH3262" s="49"/>
      <c r="AI3262" s="49"/>
      <c r="AJ3262" s="48"/>
      <c r="AK3262" s="49"/>
    </row>
    <row r="3263" spans="9:37">
      <c r="I3263" s="48"/>
      <c r="L3263" s="48"/>
      <c r="O3263" s="48"/>
      <c r="Y3263" s="49"/>
      <c r="Z3263" s="49"/>
      <c r="AA3263" s="49"/>
      <c r="AB3263" s="49"/>
      <c r="AC3263" s="49"/>
      <c r="AD3263" s="49"/>
      <c r="AE3263" s="49"/>
      <c r="AF3263" s="49"/>
      <c r="AG3263" s="49"/>
      <c r="AH3263" s="49"/>
      <c r="AI3263" s="49"/>
      <c r="AJ3263" s="48"/>
      <c r="AK3263" s="49"/>
    </row>
    <row r="3264" spans="9:37">
      <c r="I3264" s="48"/>
      <c r="L3264" s="48"/>
      <c r="O3264" s="48"/>
      <c r="Y3264" s="49"/>
      <c r="Z3264" s="49"/>
      <c r="AA3264" s="49"/>
      <c r="AB3264" s="49"/>
      <c r="AC3264" s="49"/>
      <c r="AD3264" s="49"/>
      <c r="AE3264" s="49"/>
      <c r="AF3264" s="49"/>
      <c r="AG3264" s="49"/>
      <c r="AH3264" s="49"/>
      <c r="AI3264" s="49"/>
      <c r="AJ3264" s="48"/>
      <c r="AK3264" s="49"/>
    </row>
    <row r="3265" spans="9:37">
      <c r="I3265" s="48"/>
      <c r="L3265" s="48"/>
      <c r="O3265" s="48"/>
      <c r="Y3265" s="49"/>
      <c r="Z3265" s="49"/>
      <c r="AA3265" s="49"/>
      <c r="AB3265" s="49"/>
      <c r="AC3265" s="49"/>
      <c r="AD3265" s="49"/>
      <c r="AE3265" s="49"/>
      <c r="AF3265" s="49"/>
      <c r="AG3265" s="49"/>
      <c r="AH3265" s="49"/>
      <c r="AI3265" s="49"/>
      <c r="AJ3265" s="48"/>
      <c r="AK3265" s="49"/>
    </row>
    <row r="3266" spans="9:37">
      <c r="I3266" s="48"/>
      <c r="L3266" s="48"/>
      <c r="O3266" s="48"/>
      <c r="Y3266" s="49"/>
      <c r="Z3266" s="49"/>
      <c r="AA3266" s="49"/>
      <c r="AB3266" s="49"/>
      <c r="AC3266" s="49"/>
      <c r="AD3266" s="49"/>
      <c r="AE3266" s="49"/>
      <c r="AF3266" s="49"/>
      <c r="AG3266" s="49"/>
      <c r="AH3266" s="49"/>
      <c r="AI3266" s="49"/>
      <c r="AJ3266" s="48"/>
      <c r="AK3266" s="49"/>
    </row>
    <row r="3267" spans="9:37">
      <c r="I3267" s="48"/>
      <c r="L3267" s="48"/>
      <c r="O3267" s="48"/>
      <c r="Y3267" s="49"/>
      <c r="Z3267" s="49"/>
      <c r="AA3267" s="49"/>
      <c r="AB3267" s="49"/>
      <c r="AC3267" s="49"/>
      <c r="AD3267" s="49"/>
      <c r="AE3267" s="49"/>
      <c r="AF3267" s="49"/>
      <c r="AG3267" s="49"/>
      <c r="AH3267" s="49"/>
      <c r="AI3267" s="49"/>
      <c r="AJ3267" s="48"/>
      <c r="AK3267" s="49"/>
    </row>
    <row r="3268" spans="9:37">
      <c r="I3268" s="48"/>
      <c r="L3268" s="48"/>
      <c r="O3268" s="48"/>
      <c r="Y3268" s="49"/>
      <c r="Z3268" s="49"/>
      <c r="AA3268" s="49"/>
      <c r="AB3268" s="49"/>
      <c r="AC3268" s="49"/>
      <c r="AD3268" s="49"/>
      <c r="AE3268" s="49"/>
      <c r="AF3268" s="49"/>
      <c r="AG3268" s="49"/>
      <c r="AH3268" s="49"/>
      <c r="AI3268" s="49"/>
      <c r="AJ3268" s="48"/>
      <c r="AK3268" s="49"/>
    </row>
    <row r="3269" spans="9:37">
      <c r="I3269" s="48"/>
      <c r="L3269" s="48"/>
      <c r="O3269" s="48"/>
      <c r="Y3269" s="49"/>
      <c r="Z3269" s="49"/>
      <c r="AA3269" s="49"/>
      <c r="AB3269" s="49"/>
      <c r="AC3269" s="49"/>
      <c r="AD3269" s="49"/>
      <c r="AE3269" s="49"/>
      <c r="AF3269" s="49"/>
      <c r="AG3269" s="49"/>
      <c r="AH3269" s="49"/>
      <c r="AI3269" s="49"/>
      <c r="AJ3269" s="48"/>
      <c r="AK3269" s="49"/>
    </row>
    <row r="3270" spans="9:37">
      <c r="I3270" s="48"/>
      <c r="L3270" s="48"/>
      <c r="O3270" s="48"/>
      <c r="Y3270" s="49"/>
      <c r="Z3270" s="49"/>
      <c r="AA3270" s="49"/>
      <c r="AB3270" s="49"/>
      <c r="AC3270" s="49"/>
      <c r="AD3270" s="49"/>
      <c r="AE3270" s="49"/>
      <c r="AF3270" s="49"/>
      <c r="AG3270" s="49"/>
      <c r="AH3270" s="49"/>
      <c r="AI3270" s="49"/>
      <c r="AJ3270" s="48"/>
      <c r="AK3270" s="49"/>
    </row>
    <row r="3271" spans="9:37">
      <c r="I3271" s="48"/>
      <c r="L3271" s="48"/>
      <c r="O3271" s="48"/>
      <c r="Y3271" s="49"/>
      <c r="Z3271" s="49"/>
      <c r="AA3271" s="49"/>
      <c r="AB3271" s="49"/>
      <c r="AC3271" s="49"/>
      <c r="AD3271" s="49"/>
      <c r="AE3271" s="49"/>
      <c r="AF3271" s="49"/>
      <c r="AG3271" s="49"/>
      <c r="AH3271" s="49"/>
      <c r="AI3271" s="49"/>
      <c r="AJ3271" s="48"/>
      <c r="AK3271" s="49"/>
    </row>
    <row r="3272" spans="9:37">
      <c r="I3272" s="48"/>
      <c r="L3272" s="48"/>
      <c r="O3272" s="48"/>
      <c r="Y3272" s="49"/>
      <c r="Z3272" s="49"/>
      <c r="AA3272" s="49"/>
      <c r="AB3272" s="49"/>
      <c r="AC3272" s="49"/>
      <c r="AD3272" s="49"/>
      <c r="AE3272" s="49"/>
      <c r="AF3272" s="49"/>
      <c r="AG3272" s="49"/>
      <c r="AH3272" s="49"/>
      <c r="AI3272" s="49"/>
      <c r="AJ3272" s="48"/>
      <c r="AK3272" s="49"/>
    </row>
    <row r="3273" spans="9:37">
      <c r="I3273" s="48"/>
      <c r="L3273" s="48"/>
      <c r="O3273" s="48"/>
      <c r="Y3273" s="49"/>
      <c r="Z3273" s="49"/>
      <c r="AA3273" s="49"/>
      <c r="AB3273" s="49"/>
      <c r="AC3273" s="49"/>
      <c r="AD3273" s="49"/>
      <c r="AE3273" s="49"/>
      <c r="AF3273" s="49"/>
      <c r="AG3273" s="49"/>
      <c r="AH3273" s="49"/>
      <c r="AI3273" s="49"/>
      <c r="AJ3273" s="48"/>
      <c r="AK3273" s="49"/>
    </row>
    <row r="3274" spans="9:37">
      <c r="I3274" s="48"/>
      <c r="L3274" s="48"/>
      <c r="O3274" s="48"/>
      <c r="Y3274" s="49"/>
      <c r="Z3274" s="49"/>
      <c r="AA3274" s="49"/>
      <c r="AB3274" s="49"/>
      <c r="AC3274" s="49"/>
      <c r="AD3274" s="49"/>
      <c r="AE3274" s="49"/>
      <c r="AF3274" s="49"/>
      <c r="AG3274" s="49"/>
      <c r="AH3274" s="49"/>
      <c r="AI3274" s="49"/>
      <c r="AJ3274" s="48"/>
      <c r="AK3274" s="49"/>
    </row>
    <row r="3275" spans="9:37">
      <c r="I3275" s="48"/>
      <c r="L3275" s="48"/>
      <c r="O3275" s="48"/>
      <c r="Y3275" s="49"/>
      <c r="Z3275" s="49"/>
      <c r="AA3275" s="49"/>
      <c r="AB3275" s="49"/>
      <c r="AC3275" s="49"/>
      <c r="AD3275" s="49"/>
      <c r="AE3275" s="49"/>
      <c r="AF3275" s="49"/>
      <c r="AG3275" s="49"/>
      <c r="AH3275" s="49"/>
      <c r="AI3275" s="49"/>
      <c r="AJ3275" s="48"/>
      <c r="AK3275" s="49"/>
    </row>
    <row r="3276" spans="9:37">
      <c r="I3276" s="48"/>
      <c r="L3276" s="48"/>
      <c r="O3276" s="48"/>
      <c r="Y3276" s="49"/>
      <c r="Z3276" s="49"/>
      <c r="AA3276" s="49"/>
      <c r="AB3276" s="49"/>
      <c r="AC3276" s="49"/>
      <c r="AD3276" s="49"/>
      <c r="AE3276" s="49"/>
      <c r="AF3276" s="49"/>
      <c r="AG3276" s="49"/>
      <c r="AH3276" s="49"/>
      <c r="AI3276" s="49"/>
      <c r="AJ3276" s="48"/>
      <c r="AK3276" s="49"/>
    </row>
    <row r="3277" spans="9:37">
      <c r="I3277" s="48"/>
      <c r="L3277" s="48"/>
      <c r="O3277" s="48"/>
      <c r="Y3277" s="49"/>
      <c r="Z3277" s="49"/>
      <c r="AA3277" s="49"/>
      <c r="AB3277" s="49"/>
      <c r="AC3277" s="49"/>
      <c r="AD3277" s="49"/>
      <c r="AE3277" s="49"/>
      <c r="AF3277" s="49"/>
      <c r="AG3277" s="49"/>
      <c r="AH3277" s="49"/>
      <c r="AI3277" s="49"/>
      <c r="AJ3277" s="48"/>
      <c r="AK3277" s="49"/>
    </row>
    <row r="3278" spans="9:37">
      <c r="I3278" s="48"/>
      <c r="L3278" s="48"/>
      <c r="O3278" s="48"/>
      <c r="Y3278" s="49"/>
      <c r="Z3278" s="49"/>
      <c r="AA3278" s="49"/>
      <c r="AB3278" s="49"/>
      <c r="AC3278" s="49"/>
      <c r="AD3278" s="49"/>
      <c r="AE3278" s="49"/>
      <c r="AF3278" s="49"/>
      <c r="AG3278" s="49"/>
      <c r="AH3278" s="49"/>
      <c r="AI3278" s="49"/>
      <c r="AJ3278" s="48"/>
      <c r="AK3278" s="49"/>
    </row>
    <row r="3279" spans="9:37">
      <c r="I3279" s="48"/>
      <c r="L3279" s="48"/>
      <c r="O3279" s="48"/>
      <c r="Y3279" s="49"/>
      <c r="Z3279" s="49"/>
      <c r="AA3279" s="49"/>
      <c r="AB3279" s="49"/>
      <c r="AC3279" s="49"/>
      <c r="AD3279" s="49"/>
      <c r="AE3279" s="49"/>
      <c r="AF3279" s="49"/>
      <c r="AG3279" s="49"/>
      <c r="AH3279" s="49"/>
      <c r="AI3279" s="49"/>
      <c r="AJ3279" s="48"/>
      <c r="AK3279" s="49"/>
    </row>
    <row r="3280" spans="9:37">
      <c r="I3280" s="48"/>
      <c r="L3280" s="48"/>
      <c r="O3280" s="48"/>
      <c r="Y3280" s="49"/>
      <c r="Z3280" s="49"/>
      <c r="AA3280" s="49"/>
      <c r="AB3280" s="49"/>
      <c r="AC3280" s="49"/>
      <c r="AD3280" s="49"/>
      <c r="AE3280" s="49"/>
      <c r="AF3280" s="49"/>
      <c r="AG3280" s="49"/>
      <c r="AH3280" s="49"/>
      <c r="AI3280" s="49"/>
      <c r="AJ3280" s="48"/>
      <c r="AK3280" s="49"/>
    </row>
    <row r="3281" spans="9:37">
      <c r="I3281" s="48"/>
      <c r="L3281" s="48"/>
      <c r="O3281" s="48"/>
      <c r="Y3281" s="49"/>
      <c r="Z3281" s="49"/>
      <c r="AA3281" s="49"/>
      <c r="AB3281" s="49"/>
      <c r="AC3281" s="49"/>
      <c r="AD3281" s="49"/>
      <c r="AE3281" s="49"/>
      <c r="AF3281" s="49"/>
      <c r="AG3281" s="49"/>
      <c r="AH3281" s="49"/>
      <c r="AI3281" s="49"/>
      <c r="AJ3281" s="48"/>
      <c r="AK3281" s="49"/>
    </row>
    <row r="3282" spans="9:37">
      <c r="I3282" s="48"/>
      <c r="L3282" s="48"/>
      <c r="O3282" s="48"/>
      <c r="Y3282" s="49"/>
      <c r="Z3282" s="49"/>
      <c r="AA3282" s="49"/>
      <c r="AB3282" s="49"/>
      <c r="AC3282" s="49"/>
      <c r="AD3282" s="49"/>
      <c r="AE3282" s="49"/>
      <c r="AF3282" s="49"/>
      <c r="AG3282" s="49"/>
      <c r="AH3282" s="49"/>
      <c r="AI3282" s="49"/>
      <c r="AJ3282" s="48"/>
      <c r="AK3282" s="49"/>
    </row>
    <row r="3283" spans="9:37">
      <c r="I3283" s="48"/>
      <c r="L3283" s="48"/>
      <c r="O3283" s="48"/>
      <c r="Y3283" s="49"/>
      <c r="Z3283" s="49"/>
      <c r="AA3283" s="49"/>
      <c r="AB3283" s="49"/>
      <c r="AC3283" s="49"/>
      <c r="AD3283" s="49"/>
      <c r="AE3283" s="49"/>
      <c r="AF3283" s="49"/>
      <c r="AG3283" s="49"/>
      <c r="AH3283" s="49"/>
      <c r="AI3283" s="49"/>
      <c r="AJ3283" s="48"/>
      <c r="AK3283" s="49"/>
    </row>
    <row r="3284" spans="9:37">
      <c r="I3284" s="48"/>
      <c r="L3284" s="48"/>
      <c r="O3284" s="48"/>
      <c r="Y3284" s="49"/>
      <c r="Z3284" s="49"/>
      <c r="AA3284" s="49"/>
      <c r="AB3284" s="49"/>
      <c r="AC3284" s="49"/>
      <c r="AD3284" s="49"/>
      <c r="AE3284" s="49"/>
      <c r="AF3284" s="49"/>
      <c r="AG3284" s="49"/>
      <c r="AH3284" s="49"/>
      <c r="AI3284" s="49"/>
      <c r="AJ3284" s="48"/>
      <c r="AK3284" s="49"/>
    </row>
    <row r="3285" spans="9:37">
      <c r="I3285" s="48"/>
      <c r="L3285" s="48"/>
      <c r="O3285" s="48"/>
      <c r="Y3285" s="49"/>
      <c r="Z3285" s="49"/>
      <c r="AA3285" s="49"/>
      <c r="AB3285" s="49"/>
      <c r="AC3285" s="49"/>
      <c r="AD3285" s="49"/>
      <c r="AE3285" s="49"/>
      <c r="AF3285" s="49"/>
      <c r="AG3285" s="49"/>
      <c r="AH3285" s="49"/>
      <c r="AI3285" s="49"/>
      <c r="AJ3285" s="48"/>
      <c r="AK3285" s="49"/>
    </row>
    <row r="3286" spans="9:37">
      <c r="I3286" s="48"/>
      <c r="L3286" s="48"/>
      <c r="O3286" s="48"/>
      <c r="Y3286" s="49"/>
      <c r="Z3286" s="49"/>
      <c r="AA3286" s="49"/>
      <c r="AB3286" s="49"/>
      <c r="AC3286" s="49"/>
      <c r="AD3286" s="49"/>
      <c r="AE3286" s="49"/>
      <c r="AF3286" s="49"/>
      <c r="AG3286" s="49"/>
      <c r="AH3286" s="49"/>
      <c r="AI3286" s="49"/>
      <c r="AJ3286" s="48"/>
      <c r="AK3286" s="49"/>
    </row>
    <row r="3287" spans="9:37">
      <c r="I3287" s="48"/>
      <c r="L3287" s="48"/>
      <c r="O3287" s="48"/>
      <c r="Y3287" s="49"/>
      <c r="Z3287" s="49"/>
      <c r="AA3287" s="49"/>
      <c r="AB3287" s="49"/>
      <c r="AC3287" s="49"/>
      <c r="AD3287" s="49"/>
      <c r="AE3287" s="49"/>
      <c r="AF3287" s="49"/>
      <c r="AG3287" s="49"/>
      <c r="AH3287" s="49"/>
      <c r="AI3287" s="49"/>
      <c r="AJ3287" s="48"/>
      <c r="AK3287" s="49"/>
    </row>
    <row r="3288" spans="9:37">
      <c r="I3288" s="48"/>
      <c r="L3288" s="48"/>
      <c r="O3288" s="48"/>
      <c r="Y3288" s="49"/>
      <c r="Z3288" s="49"/>
      <c r="AA3288" s="49"/>
      <c r="AB3288" s="49"/>
      <c r="AC3288" s="49"/>
      <c r="AD3288" s="49"/>
      <c r="AE3288" s="49"/>
      <c r="AF3288" s="49"/>
      <c r="AG3288" s="49"/>
      <c r="AH3288" s="49"/>
      <c r="AI3288" s="49"/>
      <c r="AJ3288" s="48"/>
      <c r="AK3288" s="49"/>
    </row>
    <row r="3289" spans="9:37">
      <c r="I3289" s="48"/>
      <c r="L3289" s="48"/>
      <c r="O3289" s="48"/>
      <c r="Y3289" s="49"/>
      <c r="Z3289" s="49"/>
      <c r="AA3289" s="49"/>
      <c r="AB3289" s="49"/>
      <c r="AC3289" s="49"/>
      <c r="AD3289" s="49"/>
      <c r="AE3289" s="49"/>
      <c r="AF3289" s="49"/>
      <c r="AG3289" s="49"/>
      <c r="AH3289" s="49"/>
      <c r="AI3289" s="49"/>
      <c r="AJ3289" s="48"/>
      <c r="AK3289" s="49"/>
    </row>
    <row r="3290" spans="9:37">
      <c r="I3290" s="48"/>
      <c r="L3290" s="48"/>
      <c r="O3290" s="48"/>
      <c r="Y3290" s="49"/>
      <c r="Z3290" s="49"/>
      <c r="AA3290" s="49"/>
      <c r="AB3290" s="49"/>
      <c r="AC3290" s="49"/>
      <c r="AD3290" s="49"/>
      <c r="AE3290" s="49"/>
      <c r="AF3290" s="49"/>
      <c r="AG3290" s="49"/>
      <c r="AH3290" s="49"/>
      <c r="AI3290" s="49"/>
      <c r="AJ3290" s="48"/>
      <c r="AK3290" s="49"/>
    </row>
    <row r="3291" spans="9:37">
      <c r="I3291" s="48"/>
      <c r="L3291" s="48"/>
      <c r="O3291" s="48"/>
      <c r="Y3291" s="49"/>
      <c r="Z3291" s="49"/>
      <c r="AA3291" s="49"/>
      <c r="AB3291" s="49"/>
      <c r="AC3291" s="49"/>
      <c r="AD3291" s="49"/>
      <c r="AE3291" s="49"/>
      <c r="AF3291" s="49"/>
      <c r="AG3291" s="49"/>
      <c r="AH3291" s="49"/>
      <c r="AI3291" s="49"/>
      <c r="AJ3291" s="48"/>
      <c r="AK3291" s="49"/>
    </row>
    <row r="3292" spans="9:37">
      <c r="I3292" s="48"/>
      <c r="L3292" s="48"/>
      <c r="O3292" s="48"/>
      <c r="Y3292" s="49"/>
      <c r="Z3292" s="49"/>
      <c r="AA3292" s="49"/>
      <c r="AB3292" s="49"/>
      <c r="AC3292" s="49"/>
      <c r="AD3292" s="49"/>
      <c r="AE3292" s="49"/>
      <c r="AF3292" s="49"/>
      <c r="AG3292" s="49"/>
      <c r="AH3292" s="49"/>
      <c r="AI3292" s="49"/>
      <c r="AJ3292" s="48"/>
      <c r="AK3292" s="49"/>
    </row>
    <row r="3293" spans="9:37">
      <c r="I3293" s="48"/>
      <c r="L3293" s="48"/>
      <c r="O3293" s="48"/>
      <c r="Y3293" s="49"/>
      <c r="Z3293" s="49"/>
      <c r="AA3293" s="49"/>
      <c r="AB3293" s="49"/>
      <c r="AC3293" s="49"/>
      <c r="AD3293" s="49"/>
      <c r="AE3293" s="49"/>
      <c r="AF3293" s="49"/>
      <c r="AG3293" s="49"/>
      <c r="AH3293" s="49"/>
      <c r="AI3293" s="49"/>
      <c r="AJ3293" s="48"/>
      <c r="AK3293" s="49"/>
    </row>
    <row r="3294" spans="9:37">
      <c r="I3294" s="48"/>
      <c r="L3294" s="48"/>
      <c r="O3294" s="48"/>
      <c r="Y3294" s="49"/>
      <c r="Z3294" s="49"/>
      <c r="AA3294" s="49"/>
      <c r="AB3294" s="49"/>
      <c r="AC3294" s="49"/>
      <c r="AD3294" s="49"/>
      <c r="AE3294" s="49"/>
      <c r="AF3294" s="49"/>
      <c r="AG3294" s="49"/>
      <c r="AH3294" s="49"/>
      <c r="AI3294" s="49"/>
      <c r="AJ3294" s="48"/>
      <c r="AK3294" s="49"/>
    </row>
    <row r="3295" spans="9:37">
      <c r="I3295" s="48"/>
      <c r="L3295" s="48"/>
      <c r="O3295" s="48"/>
      <c r="Y3295" s="49"/>
      <c r="Z3295" s="49"/>
      <c r="AA3295" s="49"/>
      <c r="AB3295" s="49"/>
      <c r="AC3295" s="49"/>
      <c r="AD3295" s="49"/>
      <c r="AE3295" s="49"/>
      <c r="AF3295" s="49"/>
      <c r="AG3295" s="49"/>
      <c r="AH3295" s="49"/>
      <c r="AI3295" s="49"/>
      <c r="AJ3295" s="48"/>
      <c r="AK3295" s="49"/>
    </row>
    <row r="3296" spans="9:37">
      <c r="I3296" s="48"/>
      <c r="L3296" s="48"/>
      <c r="O3296" s="48"/>
      <c r="Y3296" s="49"/>
      <c r="Z3296" s="49"/>
      <c r="AA3296" s="49"/>
      <c r="AB3296" s="49"/>
      <c r="AC3296" s="49"/>
      <c r="AD3296" s="49"/>
      <c r="AE3296" s="49"/>
      <c r="AF3296" s="49"/>
      <c r="AG3296" s="49"/>
      <c r="AH3296" s="49"/>
      <c r="AI3296" s="49"/>
      <c r="AJ3296" s="48"/>
      <c r="AK3296" s="49"/>
    </row>
    <row r="3297" spans="9:37">
      <c r="I3297" s="48"/>
      <c r="L3297" s="48"/>
      <c r="O3297" s="48"/>
      <c r="Y3297" s="49"/>
      <c r="Z3297" s="49"/>
      <c r="AA3297" s="49"/>
      <c r="AB3297" s="49"/>
      <c r="AC3297" s="49"/>
      <c r="AD3297" s="49"/>
      <c r="AE3297" s="49"/>
      <c r="AF3297" s="49"/>
      <c r="AG3297" s="49"/>
      <c r="AH3297" s="49"/>
      <c r="AI3297" s="49"/>
      <c r="AJ3297" s="48"/>
      <c r="AK3297" s="49"/>
    </row>
    <row r="3298" spans="9:37">
      <c r="I3298" s="48"/>
      <c r="L3298" s="48"/>
      <c r="O3298" s="48"/>
      <c r="Y3298" s="49"/>
      <c r="Z3298" s="49"/>
      <c r="AA3298" s="49"/>
      <c r="AB3298" s="49"/>
      <c r="AC3298" s="49"/>
      <c r="AD3298" s="49"/>
      <c r="AE3298" s="49"/>
      <c r="AF3298" s="49"/>
      <c r="AG3298" s="49"/>
      <c r="AH3298" s="49"/>
      <c r="AI3298" s="49"/>
      <c r="AJ3298" s="48"/>
      <c r="AK3298" s="49"/>
    </row>
    <row r="3299" spans="9:37">
      <c r="I3299" s="48"/>
      <c r="L3299" s="48"/>
      <c r="O3299" s="48"/>
      <c r="Y3299" s="49"/>
      <c r="Z3299" s="49"/>
      <c r="AA3299" s="49"/>
      <c r="AB3299" s="49"/>
      <c r="AC3299" s="49"/>
      <c r="AD3299" s="49"/>
      <c r="AE3299" s="49"/>
      <c r="AF3299" s="49"/>
      <c r="AG3299" s="49"/>
      <c r="AH3299" s="49"/>
      <c r="AI3299" s="49"/>
      <c r="AJ3299" s="48"/>
      <c r="AK3299" s="49"/>
    </row>
    <row r="3300" spans="9:37">
      <c r="I3300" s="48"/>
      <c r="L3300" s="48"/>
      <c r="O3300" s="48"/>
      <c r="Y3300" s="49"/>
      <c r="Z3300" s="49"/>
      <c r="AA3300" s="49"/>
      <c r="AB3300" s="49"/>
      <c r="AC3300" s="49"/>
      <c r="AD3300" s="49"/>
      <c r="AE3300" s="49"/>
      <c r="AF3300" s="49"/>
      <c r="AG3300" s="49"/>
      <c r="AH3300" s="49"/>
      <c r="AI3300" s="49"/>
      <c r="AJ3300" s="48"/>
      <c r="AK3300" s="49"/>
    </row>
    <row r="3301" spans="9:37">
      <c r="I3301" s="48"/>
      <c r="L3301" s="48"/>
      <c r="O3301" s="48"/>
      <c r="Y3301" s="49"/>
      <c r="Z3301" s="49"/>
      <c r="AA3301" s="49"/>
      <c r="AB3301" s="49"/>
      <c r="AC3301" s="49"/>
      <c r="AD3301" s="49"/>
      <c r="AE3301" s="49"/>
      <c r="AF3301" s="49"/>
      <c r="AG3301" s="49"/>
      <c r="AH3301" s="49"/>
      <c r="AI3301" s="49"/>
      <c r="AJ3301" s="48"/>
      <c r="AK3301" s="49"/>
    </row>
    <row r="3302" spans="9:37">
      <c r="I3302" s="48"/>
      <c r="L3302" s="48"/>
      <c r="O3302" s="48"/>
      <c r="Y3302" s="49"/>
      <c r="Z3302" s="49"/>
      <c r="AA3302" s="49"/>
      <c r="AB3302" s="49"/>
      <c r="AC3302" s="49"/>
      <c r="AD3302" s="49"/>
      <c r="AE3302" s="49"/>
      <c r="AF3302" s="49"/>
      <c r="AG3302" s="49"/>
      <c r="AH3302" s="49"/>
      <c r="AI3302" s="49"/>
      <c r="AJ3302" s="48"/>
      <c r="AK3302" s="49"/>
    </row>
    <row r="3303" spans="9:37">
      <c r="I3303" s="48"/>
      <c r="L3303" s="48"/>
      <c r="O3303" s="48"/>
      <c r="Y3303" s="49"/>
      <c r="Z3303" s="49"/>
      <c r="AA3303" s="49"/>
      <c r="AB3303" s="49"/>
      <c r="AC3303" s="49"/>
      <c r="AD3303" s="49"/>
      <c r="AE3303" s="49"/>
      <c r="AF3303" s="49"/>
      <c r="AG3303" s="49"/>
      <c r="AH3303" s="49"/>
      <c r="AI3303" s="49"/>
      <c r="AJ3303" s="48"/>
      <c r="AK3303" s="49"/>
    </row>
    <row r="3304" spans="9:37">
      <c r="I3304" s="48"/>
      <c r="L3304" s="48"/>
      <c r="O3304" s="48"/>
      <c r="Y3304" s="49"/>
      <c r="Z3304" s="49"/>
      <c r="AA3304" s="49"/>
      <c r="AB3304" s="49"/>
      <c r="AC3304" s="49"/>
      <c r="AD3304" s="49"/>
      <c r="AE3304" s="49"/>
      <c r="AF3304" s="49"/>
      <c r="AG3304" s="49"/>
      <c r="AH3304" s="49"/>
      <c r="AI3304" s="49"/>
      <c r="AJ3304" s="48"/>
      <c r="AK3304" s="49"/>
    </row>
    <row r="3305" spans="9:37">
      <c r="I3305" s="48"/>
      <c r="L3305" s="48"/>
      <c r="O3305" s="48"/>
      <c r="Y3305" s="49"/>
      <c r="Z3305" s="49"/>
      <c r="AA3305" s="49"/>
      <c r="AB3305" s="49"/>
      <c r="AC3305" s="49"/>
      <c r="AD3305" s="49"/>
      <c r="AE3305" s="49"/>
      <c r="AF3305" s="49"/>
      <c r="AG3305" s="49"/>
      <c r="AH3305" s="49"/>
      <c r="AI3305" s="49"/>
      <c r="AJ3305" s="48"/>
      <c r="AK3305" s="49"/>
    </row>
    <row r="3306" spans="9:37">
      <c r="I3306" s="48"/>
      <c r="L3306" s="48"/>
      <c r="O3306" s="48"/>
      <c r="Y3306" s="49"/>
      <c r="Z3306" s="49"/>
      <c r="AA3306" s="49"/>
      <c r="AB3306" s="49"/>
      <c r="AC3306" s="49"/>
      <c r="AD3306" s="49"/>
      <c r="AE3306" s="49"/>
      <c r="AF3306" s="49"/>
      <c r="AG3306" s="49"/>
      <c r="AH3306" s="49"/>
      <c r="AI3306" s="49"/>
      <c r="AJ3306" s="48"/>
      <c r="AK3306" s="49"/>
    </row>
    <row r="3307" spans="9:37">
      <c r="I3307" s="48"/>
      <c r="L3307" s="48"/>
      <c r="O3307" s="48"/>
      <c r="Y3307" s="49"/>
      <c r="Z3307" s="49"/>
      <c r="AA3307" s="49"/>
      <c r="AB3307" s="49"/>
      <c r="AC3307" s="49"/>
      <c r="AD3307" s="49"/>
      <c r="AE3307" s="49"/>
      <c r="AF3307" s="49"/>
      <c r="AG3307" s="49"/>
      <c r="AH3307" s="49"/>
      <c r="AI3307" s="49"/>
      <c r="AJ3307" s="48"/>
      <c r="AK3307" s="49"/>
    </row>
    <row r="3308" spans="9:37">
      <c r="I3308" s="48"/>
      <c r="L3308" s="48"/>
      <c r="O3308" s="48"/>
      <c r="Y3308" s="49"/>
      <c r="Z3308" s="49"/>
      <c r="AA3308" s="49"/>
      <c r="AB3308" s="49"/>
      <c r="AC3308" s="49"/>
      <c r="AD3308" s="49"/>
      <c r="AE3308" s="49"/>
      <c r="AF3308" s="49"/>
      <c r="AG3308" s="49"/>
      <c r="AH3308" s="49"/>
      <c r="AI3308" s="49"/>
      <c r="AJ3308" s="48"/>
      <c r="AK3308" s="49"/>
    </row>
    <row r="3309" spans="9:37">
      <c r="I3309" s="48"/>
      <c r="L3309" s="48"/>
      <c r="O3309" s="48"/>
      <c r="Y3309" s="49"/>
      <c r="Z3309" s="49"/>
      <c r="AA3309" s="49"/>
      <c r="AB3309" s="49"/>
      <c r="AC3309" s="49"/>
      <c r="AD3309" s="49"/>
      <c r="AE3309" s="49"/>
      <c r="AF3309" s="49"/>
      <c r="AG3309" s="49"/>
      <c r="AH3309" s="49"/>
      <c r="AI3309" s="49"/>
      <c r="AJ3309" s="48"/>
      <c r="AK3309" s="49"/>
    </row>
    <row r="3310" spans="9:37">
      <c r="I3310" s="48"/>
      <c r="L3310" s="48"/>
      <c r="O3310" s="48"/>
      <c r="Y3310" s="49"/>
      <c r="Z3310" s="49"/>
      <c r="AA3310" s="49"/>
      <c r="AB3310" s="49"/>
      <c r="AC3310" s="49"/>
      <c r="AD3310" s="49"/>
      <c r="AE3310" s="49"/>
      <c r="AF3310" s="49"/>
      <c r="AG3310" s="49"/>
      <c r="AH3310" s="49"/>
      <c r="AI3310" s="49"/>
      <c r="AJ3310" s="48"/>
      <c r="AK3310" s="49"/>
    </row>
    <row r="3311" spans="9:37">
      <c r="I3311" s="48"/>
      <c r="L3311" s="48"/>
      <c r="O3311" s="48"/>
      <c r="Y3311" s="49"/>
      <c r="Z3311" s="49"/>
      <c r="AA3311" s="49"/>
      <c r="AB3311" s="49"/>
      <c r="AC3311" s="49"/>
      <c r="AD3311" s="49"/>
      <c r="AE3311" s="49"/>
      <c r="AF3311" s="49"/>
      <c r="AG3311" s="49"/>
      <c r="AH3311" s="49"/>
      <c r="AI3311" s="49"/>
      <c r="AJ3311" s="48"/>
      <c r="AK3311" s="49"/>
    </row>
    <row r="3312" spans="9:37">
      <c r="I3312" s="48"/>
      <c r="L3312" s="48"/>
      <c r="O3312" s="48"/>
      <c r="Y3312" s="49"/>
      <c r="Z3312" s="49"/>
      <c r="AA3312" s="49"/>
      <c r="AB3312" s="49"/>
      <c r="AC3312" s="49"/>
      <c r="AD3312" s="49"/>
      <c r="AE3312" s="49"/>
      <c r="AF3312" s="49"/>
      <c r="AG3312" s="49"/>
      <c r="AH3312" s="49"/>
      <c r="AI3312" s="49"/>
      <c r="AJ3312" s="48"/>
      <c r="AK3312" s="49"/>
    </row>
    <row r="3313" spans="9:37">
      <c r="I3313" s="48"/>
      <c r="L3313" s="48"/>
      <c r="O3313" s="48"/>
      <c r="Y3313" s="49"/>
      <c r="Z3313" s="49"/>
      <c r="AA3313" s="49"/>
      <c r="AB3313" s="49"/>
      <c r="AC3313" s="49"/>
      <c r="AD3313" s="49"/>
      <c r="AE3313" s="49"/>
      <c r="AF3313" s="49"/>
      <c r="AG3313" s="49"/>
      <c r="AH3313" s="49"/>
      <c r="AI3313" s="49"/>
      <c r="AJ3313" s="48"/>
      <c r="AK3313" s="49"/>
    </row>
    <row r="3314" spans="9:37">
      <c r="I3314" s="48"/>
      <c r="L3314" s="48"/>
      <c r="O3314" s="48"/>
      <c r="Y3314" s="49"/>
      <c r="Z3314" s="49"/>
      <c r="AA3314" s="49"/>
      <c r="AB3314" s="49"/>
      <c r="AC3314" s="49"/>
      <c r="AD3314" s="49"/>
      <c r="AE3314" s="49"/>
      <c r="AF3314" s="49"/>
      <c r="AG3314" s="49"/>
      <c r="AH3314" s="49"/>
      <c r="AI3314" s="49"/>
      <c r="AJ3314" s="48"/>
      <c r="AK3314" s="49"/>
    </row>
    <row r="3315" spans="9:37">
      <c r="I3315" s="48"/>
      <c r="L3315" s="48"/>
      <c r="O3315" s="48"/>
      <c r="Y3315" s="49"/>
      <c r="Z3315" s="49"/>
      <c r="AA3315" s="49"/>
      <c r="AB3315" s="49"/>
      <c r="AC3315" s="49"/>
      <c r="AD3315" s="49"/>
      <c r="AE3315" s="49"/>
      <c r="AF3315" s="49"/>
      <c r="AG3315" s="49"/>
      <c r="AH3315" s="49"/>
      <c r="AI3315" s="49"/>
      <c r="AJ3315" s="48"/>
      <c r="AK3315" s="49"/>
    </row>
    <row r="3316" spans="9:37">
      <c r="I3316" s="48"/>
      <c r="L3316" s="48"/>
      <c r="O3316" s="48"/>
      <c r="Y3316" s="49"/>
      <c r="Z3316" s="49"/>
      <c r="AA3316" s="49"/>
      <c r="AB3316" s="49"/>
      <c r="AC3316" s="49"/>
      <c r="AD3316" s="49"/>
      <c r="AE3316" s="49"/>
      <c r="AF3316" s="49"/>
      <c r="AG3316" s="49"/>
      <c r="AH3316" s="49"/>
      <c r="AI3316" s="49"/>
      <c r="AJ3316" s="48"/>
      <c r="AK3316" s="49"/>
    </row>
    <row r="3317" spans="9:37">
      <c r="I3317" s="48"/>
      <c r="L3317" s="48"/>
      <c r="O3317" s="48"/>
      <c r="Y3317" s="49"/>
      <c r="Z3317" s="49"/>
      <c r="AA3317" s="49"/>
      <c r="AB3317" s="49"/>
      <c r="AC3317" s="49"/>
      <c r="AD3317" s="49"/>
      <c r="AE3317" s="49"/>
      <c r="AF3317" s="49"/>
      <c r="AG3317" s="49"/>
      <c r="AH3317" s="49"/>
      <c r="AI3317" s="49"/>
      <c r="AJ3317" s="48"/>
      <c r="AK3317" s="49"/>
    </row>
    <row r="3318" spans="9:37">
      <c r="I3318" s="48"/>
      <c r="L3318" s="48"/>
      <c r="O3318" s="48"/>
      <c r="Y3318" s="49"/>
      <c r="Z3318" s="49"/>
      <c r="AA3318" s="49"/>
      <c r="AB3318" s="49"/>
      <c r="AC3318" s="49"/>
      <c r="AD3318" s="49"/>
      <c r="AE3318" s="49"/>
      <c r="AF3318" s="49"/>
      <c r="AG3318" s="49"/>
      <c r="AH3318" s="49"/>
      <c r="AI3318" s="49"/>
      <c r="AJ3318" s="48"/>
      <c r="AK3318" s="49"/>
    </row>
    <row r="3319" spans="9:37">
      <c r="I3319" s="48"/>
      <c r="L3319" s="48"/>
      <c r="O3319" s="48"/>
      <c r="Y3319" s="49"/>
      <c r="Z3319" s="49"/>
      <c r="AA3319" s="49"/>
      <c r="AB3319" s="49"/>
      <c r="AC3319" s="49"/>
      <c r="AD3319" s="49"/>
      <c r="AE3319" s="49"/>
      <c r="AF3319" s="49"/>
      <c r="AG3319" s="49"/>
      <c r="AH3319" s="49"/>
      <c r="AI3319" s="49"/>
      <c r="AJ3319" s="48"/>
      <c r="AK3319" s="49"/>
    </row>
    <row r="3320" spans="9:37">
      <c r="I3320" s="48"/>
      <c r="L3320" s="48"/>
      <c r="O3320" s="48"/>
      <c r="Y3320" s="49"/>
      <c r="Z3320" s="49"/>
      <c r="AA3320" s="49"/>
      <c r="AB3320" s="49"/>
      <c r="AC3320" s="49"/>
      <c r="AD3320" s="49"/>
      <c r="AE3320" s="49"/>
      <c r="AF3320" s="49"/>
      <c r="AG3320" s="49"/>
      <c r="AH3320" s="49"/>
      <c r="AI3320" s="49"/>
      <c r="AJ3320" s="48"/>
      <c r="AK3320" s="49"/>
    </row>
    <row r="3321" spans="9:37">
      <c r="I3321" s="48"/>
      <c r="L3321" s="48"/>
      <c r="O3321" s="48"/>
      <c r="Y3321" s="49"/>
      <c r="Z3321" s="49"/>
      <c r="AA3321" s="49"/>
      <c r="AB3321" s="49"/>
      <c r="AC3321" s="49"/>
      <c r="AD3321" s="49"/>
      <c r="AE3321" s="49"/>
      <c r="AF3321" s="49"/>
      <c r="AG3321" s="49"/>
      <c r="AH3321" s="49"/>
      <c r="AI3321" s="49"/>
      <c r="AJ3321" s="48"/>
      <c r="AK3321" s="49"/>
    </row>
    <row r="3322" spans="9:37">
      <c r="I3322" s="48"/>
      <c r="L3322" s="48"/>
      <c r="O3322" s="48"/>
      <c r="Y3322" s="49"/>
      <c r="Z3322" s="49"/>
      <c r="AA3322" s="49"/>
      <c r="AB3322" s="49"/>
      <c r="AC3322" s="49"/>
      <c r="AD3322" s="49"/>
      <c r="AE3322" s="49"/>
      <c r="AF3322" s="49"/>
      <c r="AG3322" s="49"/>
      <c r="AH3322" s="49"/>
      <c r="AI3322" s="49"/>
      <c r="AJ3322" s="48"/>
      <c r="AK3322" s="49"/>
    </row>
    <row r="3323" spans="9:37">
      <c r="I3323" s="48"/>
      <c r="L3323" s="48"/>
      <c r="O3323" s="48"/>
      <c r="Y3323" s="49"/>
      <c r="Z3323" s="49"/>
      <c r="AA3323" s="49"/>
      <c r="AB3323" s="49"/>
      <c r="AC3323" s="49"/>
      <c r="AD3323" s="49"/>
      <c r="AE3323" s="49"/>
      <c r="AF3323" s="49"/>
      <c r="AG3323" s="49"/>
      <c r="AH3323" s="49"/>
      <c r="AI3323" s="49"/>
      <c r="AJ3323" s="48"/>
      <c r="AK3323" s="49"/>
    </row>
    <row r="3324" spans="9:37">
      <c r="I3324" s="48"/>
      <c r="L3324" s="48"/>
      <c r="O3324" s="48"/>
      <c r="Y3324" s="49"/>
      <c r="Z3324" s="49"/>
      <c r="AA3324" s="49"/>
      <c r="AB3324" s="49"/>
      <c r="AC3324" s="49"/>
      <c r="AD3324" s="49"/>
      <c r="AE3324" s="49"/>
      <c r="AF3324" s="49"/>
      <c r="AG3324" s="49"/>
      <c r="AH3324" s="49"/>
      <c r="AI3324" s="49"/>
      <c r="AJ3324" s="48"/>
      <c r="AK3324" s="49"/>
    </row>
    <row r="3325" spans="9:37">
      <c r="I3325" s="48"/>
      <c r="L3325" s="48"/>
      <c r="O3325" s="48"/>
      <c r="Y3325" s="49"/>
      <c r="Z3325" s="49"/>
      <c r="AA3325" s="49"/>
      <c r="AB3325" s="49"/>
      <c r="AC3325" s="49"/>
      <c r="AD3325" s="49"/>
      <c r="AE3325" s="49"/>
      <c r="AF3325" s="49"/>
      <c r="AG3325" s="49"/>
      <c r="AH3325" s="49"/>
      <c r="AI3325" s="49"/>
      <c r="AJ3325" s="48"/>
      <c r="AK3325" s="49"/>
    </row>
    <row r="3326" spans="9:37">
      <c r="I3326" s="48"/>
      <c r="L3326" s="48"/>
      <c r="O3326" s="48"/>
      <c r="Y3326" s="49"/>
      <c r="Z3326" s="49"/>
      <c r="AA3326" s="49"/>
      <c r="AB3326" s="49"/>
      <c r="AC3326" s="49"/>
      <c r="AD3326" s="49"/>
      <c r="AE3326" s="49"/>
      <c r="AF3326" s="49"/>
      <c r="AG3326" s="49"/>
      <c r="AH3326" s="49"/>
      <c r="AI3326" s="49"/>
      <c r="AJ3326" s="48"/>
      <c r="AK3326" s="49"/>
    </row>
    <row r="3327" spans="9:37">
      <c r="I3327" s="48"/>
      <c r="L3327" s="48"/>
      <c r="O3327" s="48"/>
      <c r="Y3327" s="49"/>
      <c r="Z3327" s="49"/>
      <c r="AA3327" s="49"/>
      <c r="AB3327" s="49"/>
      <c r="AC3327" s="49"/>
      <c r="AD3327" s="49"/>
      <c r="AE3327" s="49"/>
      <c r="AF3327" s="49"/>
      <c r="AG3327" s="49"/>
      <c r="AH3327" s="49"/>
      <c r="AI3327" s="49"/>
      <c r="AJ3327" s="48"/>
      <c r="AK3327" s="49"/>
    </row>
    <row r="3328" spans="9:37">
      <c r="I3328" s="48"/>
      <c r="L3328" s="48"/>
      <c r="O3328" s="48"/>
      <c r="Y3328" s="49"/>
      <c r="Z3328" s="49"/>
      <c r="AA3328" s="49"/>
      <c r="AB3328" s="49"/>
      <c r="AC3328" s="49"/>
      <c r="AD3328" s="49"/>
      <c r="AE3328" s="49"/>
      <c r="AF3328" s="49"/>
      <c r="AG3328" s="49"/>
      <c r="AH3328" s="49"/>
      <c r="AI3328" s="49"/>
      <c r="AJ3328" s="48"/>
      <c r="AK3328" s="49"/>
    </row>
    <row r="3329" spans="9:37">
      <c r="I3329" s="48"/>
      <c r="L3329" s="48"/>
      <c r="O3329" s="48"/>
      <c r="Y3329" s="49"/>
      <c r="Z3329" s="49"/>
      <c r="AA3329" s="49"/>
      <c r="AB3329" s="49"/>
      <c r="AC3329" s="49"/>
      <c r="AD3329" s="49"/>
      <c r="AE3329" s="49"/>
      <c r="AF3329" s="49"/>
      <c r="AG3329" s="49"/>
      <c r="AH3329" s="49"/>
      <c r="AI3329" s="49"/>
      <c r="AJ3329" s="48"/>
      <c r="AK3329" s="49"/>
    </row>
    <row r="3330" spans="9:37">
      <c r="I3330" s="48"/>
      <c r="L3330" s="48"/>
      <c r="O3330" s="48"/>
      <c r="Y3330" s="49"/>
      <c r="Z3330" s="49"/>
      <c r="AA3330" s="49"/>
      <c r="AB3330" s="49"/>
      <c r="AC3330" s="49"/>
      <c r="AD3330" s="49"/>
      <c r="AE3330" s="49"/>
      <c r="AF3330" s="49"/>
      <c r="AG3330" s="49"/>
      <c r="AH3330" s="49"/>
      <c r="AI3330" s="49"/>
      <c r="AJ3330" s="48"/>
      <c r="AK3330" s="49"/>
    </row>
    <row r="3331" spans="9:37">
      <c r="I3331" s="48"/>
      <c r="L3331" s="48"/>
      <c r="O3331" s="48"/>
      <c r="Y3331" s="49"/>
      <c r="Z3331" s="49"/>
      <c r="AA3331" s="49"/>
      <c r="AB3331" s="49"/>
      <c r="AC3331" s="49"/>
      <c r="AD3331" s="49"/>
      <c r="AE3331" s="49"/>
      <c r="AF3331" s="49"/>
      <c r="AG3331" s="49"/>
      <c r="AH3331" s="49"/>
      <c r="AI3331" s="49"/>
      <c r="AJ3331" s="48"/>
      <c r="AK3331" s="49"/>
    </row>
    <row r="3332" spans="9:37">
      <c r="I3332" s="48"/>
      <c r="L3332" s="48"/>
      <c r="O3332" s="48"/>
      <c r="Y3332" s="49"/>
      <c r="Z3332" s="49"/>
      <c r="AA3332" s="49"/>
      <c r="AB3332" s="49"/>
      <c r="AC3332" s="49"/>
      <c r="AD3332" s="49"/>
      <c r="AE3332" s="49"/>
      <c r="AF3332" s="49"/>
      <c r="AG3332" s="49"/>
      <c r="AH3332" s="49"/>
      <c r="AI3332" s="49"/>
      <c r="AJ3332" s="48"/>
      <c r="AK3332" s="49"/>
    </row>
    <row r="3333" spans="9:37">
      <c r="I3333" s="48"/>
      <c r="L3333" s="48"/>
      <c r="O3333" s="48"/>
      <c r="Y3333" s="49"/>
      <c r="Z3333" s="49"/>
      <c r="AA3333" s="49"/>
      <c r="AB3333" s="49"/>
      <c r="AC3333" s="49"/>
      <c r="AD3333" s="49"/>
      <c r="AE3333" s="49"/>
      <c r="AF3333" s="49"/>
      <c r="AG3333" s="49"/>
      <c r="AH3333" s="49"/>
      <c r="AI3333" s="49"/>
      <c r="AJ3333" s="48"/>
      <c r="AK3333" s="49"/>
    </row>
    <row r="3334" spans="9:37">
      <c r="I3334" s="48"/>
      <c r="L3334" s="48"/>
      <c r="O3334" s="48"/>
      <c r="Y3334" s="49"/>
      <c r="Z3334" s="49"/>
      <c r="AA3334" s="49"/>
      <c r="AB3334" s="49"/>
      <c r="AC3334" s="49"/>
      <c r="AD3334" s="49"/>
      <c r="AE3334" s="49"/>
      <c r="AF3334" s="49"/>
      <c r="AG3334" s="49"/>
      <c r="AH3334" s="49"/>
      <c r="AI3334" s="49"/>
      <c r="AJ3334" s="48"/>
      <c r="AK3334" s="49"/>
    </row>
    <row r="3335" spans="9:37">
      <c r="I3335" s="48"/>
      <c r="L3335" s="48"/>
      <c r="O3335" s="48"/>
      <c r="Y3335" s="49"/>
      <c r="Z3335" s="49"/>
      <c r="AA3335" s="49"/>
      <c r="AB3335" s="49"/>
      <c r="AC3335" s="49"/>
      <c r="AD3335" s="49"/>
      <c r="AE3335" s="49"/>
      <c r="AF3335" s="49"/>
      <c r="AG3335" s="49"/>
      <c r="AH3335" s="49"/>
      <c r="AI3335" s="49"/>
      <c r="AJ3335" s="48"/>
      <c r="AK3335" s="49"/>
    </row>
    <row r="3336" spans="9:37">
      <c r="I3336" s="48"/>
      <c r="L3336" s="48"/>
      <c r="O3336" s="48"/>
      <c r="Y3336" s="49"/>
      <c r="Z3336" s="49"/>
      <c r="AA3336" s="49"/>
      <c r="AB3336" s="49"/>
      <c r="AC3336" s="49"/>
      <c r="AD3336" s="49"/>
      <c r="AE3336" s="49"/>
      <c r="AF3336" s="49"/>
      <c r="AG3336" s="49"/>
      <c r="AH3336" s="49"/>
      <c r="AI3336" s="49"/>
      <c r="AJ3336" s="48"/>
      <c r="AK3336" s="49"/>
    </row>
    <row r="3337" spans="9:37">
      <c r="I3337" s="48"/>
      <c r="L3337" s="48"/>
      <c r="O3337" s="48"/>
      <c r="Y3337" s="49"/>
      <c r="Z3337" s="49"/>
      <c r="AA3337" s="49"/>
      <c r="AB3337" s="49"/>
      <c r="AC3337" s="49"/>
      <c r="AD3337" s="49"/>
      <c r="AE3337" s="49"/>
      <c r="AF3337" s="49"/>
      <c r="AG3337" s="49"/>
      <c r="AH3337" s="49"/>
      <c r="AI3337" s="49"/>
      <c r="AJ3337" s="48"/>
      <c r="AK3337" s="49"/>
    </row>
    <row r="3338" spans="9:37">
      <c r="I3338" s="48"/>
      <c r="L3338" s="48"/>
      <c r="O3338" s="48"/>
      <c r="Y3338" s="49"/>
      <c r="Z3338" s="49"/>
      <c r="AA3338" s="49"/>
      <c r="AB3338" s="49"/>
      <c r="AC3338" s="49"/>
      <c r="AD3338" s="49"/>
      <c r="AE3338" s="49"/>
      <c r="AF3338" s="49"/>
      <c r="AG3338" s="49"/>
      <c r="AH3338" s="49"/>
      <c r="AI3338" s="49"/>
      <c r="AJ3338" s="48"/>
      <c r="AK3338" s="49"/>
    </row>
    <row r="3339" spans="9:37">
      <c r="I3339" s="48"/>
      <c r="L3339" s="48"/>
      <c r="O3339" s="48"/>
      <c r="Y3339" s="49"/>
      <c r="Z3339" s="49"/>
      <c r="AA3339" s="49"/>
      <c r="AB3339" s="49"/>
      <c r="AC3339" s="49"/>
      <c r="AD3339" s="49"/>
      <c r="AE3339" s="49"/>
      <c r="AF3339" s="49"/>
      <c r="AG3339" s="49"/>
      <c r="AH3339" s="49"/>
      <c r="AI3339" s="49"/>
      <c r="AJ3339" s="48"/>
      <c r="AK3339" s="49"/>
    </row>
    <row r="3340" spans="9:37">
      <c r="I3340" s="48"/>
      <c r="L3340" s="48"/>
      <c r="O3340" s="48"/>
      <c r="Y3340" s="49"/>
      <c r="Z3340" s="49"/>
      <c r="AA3340" s="49"/>
      <c r="AB3340" s="49"/>
      <c r="AC3340" s="49"/>
      <c r="AD3340" s="49"/>
      <c r="AE3340" s="49"/>
      <c r="AF3340" s="49"/>
      <c r="AG3340" s="49"/>
      <c r="AH3340" s="49"/>
      <c r="AI3340" s="49"/>
      <c r="AJ3340" s="48"/>
      <c r="AK3340" s="49"/>
    </row>
    <row r="3341" spans="9:37">
      <c r="I3341" s="48"/>
      <c r="L3341" s="48"/>
      <c r="O3341" s="48"/>
      <c r="Y3341" s="49"/>
      <c r="Z3341" s="49"/>
      <c r="AA3341" s="49"/>
      <c r="AB3341" s="49"/>
      <c r="AC3341" s="49"/>
      <c r="AD3341" s="49"/>
      <c r="AE3341" s="49"/>
      <c r="AF3341" s="49"/>
      <c r="AG3341" s="49"/>
      <c r="AH3341" s="49"/>
      <c r="AI3341" s="49"/>
      <c r="AJ3341" s="48"/>
      <c r="AK3341" s="49"/>
    </row>
    <row r="3342" spans="9:37">
      <c r="I3342" s="48"/>
      <c r="L3342" s="48"/>
      <c r="O3342" s="48"/>
      <c r="Y3342" s="49"/>
      <c r="Z3342" s="49"/>
      <c r="AA3342" s="49"/>
      <c r="AB3342" s="49"/>
      <c r="AC3342" s="49"/>
      <c r="AD3342" s="49"/>
      <c r="AE3342" s="49"/>
      <c r="AF3342" s="49"/>
      <c r="AG3342" s="49"/>
      <c r="AH3342" s="49"/>
      <c r="AI3342" s="49"/>
      <c r="AJ3342" s="48"/>
      <c r="AK3342" s="49"/>
    </row>
    <row r="3343" spans="9:37">
      <c r="I3343" s="48"/>
      <c r="L3343" s="48"/>
      <c r="O3343" s="48"/>
      <c r="Y3343" s="49"/>
      <c r="Z3343" s="49"/>
      <c r="AA3343" s="49"/>
      <c r="AB3343" s="49"/>
      <c r="AC3343" s="49"/>
      <c r="AD3343" s="49"/>
      <c r="AE3343" s="49"/>
      <c r="AF3343" s="49"/>
      <c r="AG3343" s="49"/>
      <c r="AH3343" s="49"/>
      <c r="AI3343" s="49"/>
      <c r="AJ3343" s="48"/>
      <c r="AK3343" s="49"/>
    </row>
    <row r="3344" spans="9:37">
      <c r="I3344" s="48"/>
      <c r="L3344" s="48"/>
      <c r="O3344" s="48"/>
      <c r="Y3344" s="49"/>
      <c r="Z3344" s="49"/>
      <c r="AA3344" s="49"/>
      <c r="AB3344" s="49"/>
      <c r="AC3344" s="49"/>
      <c r="AD3344" s="49"/>
      <c r="AE3344" s="49"/>
      <c r="AF3344" s="49"/>
      <c r="AG3344" s="49"/>
      <c r="AH3344" s="49"/>
      <c r="AI3344" s="49"/>
      <c r="AJ3344" s="48"/>
      <c r="AK3344" s="49"/>
    </row>
    <row r="3345" spans="9:37">
      <c r="I3345" s="48"/>
      <c r="L3345" s="48"/>
      <c r="O3345" s="48"/>
      <c r="Y3345" s="49"/>
      <c r="Z3345" s="49"/>
      <c r="AA3345" s="49"/>
      <c r="AB3345" s="49"/>
      <c r="AC3345" s="49"/>
      <c r="AD3345" s="49"/>
      <c r="AE3345" s="49"/>
      <c r="AF3345" s="49"/>
      <c r="AG3345" s="49"/>
      <c r="AH3345" s="49"/>
      <c r="AI3345" s="49"/>
      <c r="AJ3345" s="48"/>
      <c r="AK3345" s="49"/>
    </row>
    <row r="3346" spans="9:37">
      <c r="I3346" s="48"/>
      <c r="L3346" s="48"/>
      <c r="O3346" s="48"/>
      <c r="Y3346" s="49"/>
      <c r="Z3346" s="49"/>
      <c r="AA3346" s="49"/>
      <c r="AB3346" s="49"/>
      <c r="AC3346" s="49"/>
      <c r="AD3346" s="49"/>
      <c r="AE3346" s="49"/>
      <c r="AF3346" s="49"/>
      <c r="AG3346" s="49"/>
      <c r="AH3346" s="49"/>
      <c r="AI3346" s="49"/>
      <c r="AJ3346" s="48"/>
      <c r="AK3346" s="49"/>
    </row>
    <row r="3347" spans="9:37">
      <c r="I3347" s="48"/>
      <c r="L3347" s="48"/>
      <c r="O3347" s="48"/>
      <c r="Y3347" s="49"/>
      <c r="Z3347" s="49"/>
      <c r="AA3347" s="49"/>
      <c r="AB3347" s="49"/>
      <c r="AC3347" s="49"/>
      <c r="AD3347" s="49"/>
      <c r="AE3347" s="49"/>
      <c r="AF3347" s="49"/>
      <c r="AG3347" s="49"/>
      <c r="AH3347" s="49"/>
      <c r="AI3347" s="49"/>
      <c r="AJ3347" s="48"/>
      <c r="AK3347" s="49"/>
    </row>
    <row r="3348" spans="9:37">
      <c r="I3348" s="48"/>
      <c r="L3348" s="48"/>
      <c r="O3348" s="48"/>
      <c r="Y3348" s="49"/>
      <c r="Z3348" s="49"/>
      <c r="AA3348" s="49"/>
      <c r="AB3348" s="49"/>
      <c r="AC3348" s="49"/>
      <c r="AD3348" s="49"/>
      <c r="AE3348" s="49"/>
      <c r="AF3348" s="49"/>
      <c r="AG3348" s="49"/>
      <c r="AH3348" s="49"/>
      <c r="AI3348" s="49"/>
      <c r="AJ3348" s="48"/>
      <c r="AK3348" s="49"/>
    </row>
    <row r="3349" spans="9:37">
      <c r="I3349" s="48"/>
      <c r="L3349" s="48"/>
      <c r="O3349" s="48"/>
      <c r="Y3349" s="49"/>
      <c r="Z3349" s="49"/>
      <c r="AA3349" s="49"/>
      <c r="AB3349" s="49"/>
      <c r="AC3349" s="49"/>
      <c r="AD3349" s="49"/>
      <c r="AE3349" s="49"/>
      <c r="AF3349" s="49"/>
      <c r="AG3349" s="49"/>
      <c r="AH3349" s="49"/>
      <c r="AI3349" s="49"/>
      <c r="AJ3349" s="48"/>
      <c r="AK3349" s="49"/>
    </row>
    <row r="3350" spans="9:37">
      <c r="I3350" s="48"/>
      <c r="L3350" s="48"/>
      <c r="O3350" s="48"/>
      <c r="Y3350" s="49"/>
      <c r="Z3350" s="49"/>
      <c r="AA3350" s="49"/>
      <c r="AB3350" s="49"/>
      <c r="AC3350" s="49"/>
      <c r="AD3350" s="49"/>
      <c r="AE3350" s="49"/>
      <c r="AF3350" s="49"/>
      <c r="AG3350" s="49"/>
      <c r="AH3350" s="49"/>
      <c r="AI3350" s="49"/>
      <c r="AJ3350" s="48"/>
      <c r="AK3350" s="49"/>
    </row>
    <row r="3351" spans="9:37">
      <c r="I3351" s="48"/>
      <c r="L3351" s="48"/>
      <c r="O3351" s="48"/>
      <c r="Y3351" s="49"/>
      <c r="Z3351" s="49"/>
      <c r="AA3351" s="49"/>
      <c r="AB3351" s="49"/>
      <c r="AC3351" s="49"/>
      <c r="AD3351" s="49"/>
      <c r="AE3351" s="49"/>
      <c r="AF3351" s="49"/>
      <c r="AG3351" s="49"/>
      <c r="AH3351" s="49"/>
      <c r="AI3351" s="49"/>
      <c r="AJ3351" s="48"/>
      <c r="AK3351" s="49"/>
    </row>
    <row r="3352" spans="9:37">
      <c r="I3352" s="48"/>
      <c r="L3352" s="48"/>
      <c r="O3352" s="48"/>
      <c r="Y3352" s="49"/>
      <c r="Z3352" s="49"/>
      <c r="AA3352" s="49"/>
      <c r="AB3352" s="49"/>
      <c r="AC3352" s="49"/>
      <c r="AD3352" s="49"/>
      <c r="AE3352" s="49"/>
      <c r="AF3352" s="49"/>
      <c r="AG3352" s="49"/>
      <c r="AH3352" s="49"/>
      <c r="AI3352" s="49"/>
      <c r="AJ3352" s="48"/>
      <c r="AK3352" s="49"/>
    </row>
    <row r="3353" spans="9:37">
      <c r="I3353" s="48"/>
      <c r="L3353" s="48"/>
      <c r="O3353" s="48"/>
      <c r="Y3353" s="49"/>
      <c r="Z3353" s="49"/>
      <c r="AA3353" s="49"/>
      <c r="AB3353" s="49"/>
      <c r="AC3353" s="49"/>
      <c r="AD3353" s="49"/>
      <c r="AE3353" s="49"/>
      <c r="AF3353" s="49"/>
      <c r="AG3353" s="49"/>
      <c r="AH3353" s="49"/>
      <c r="AI3353" s="49"/>
      <c r="AJ3353" s="48"/>
      <c r="AK3353" s="49"/>
    </row>
    <row r="3354" spans="9:37">
      <c r="I3354" s="48"/>
      <c r="L3354" s="48"/>
      <c r="O3354" s="48"/>
      <c r="Y3354" s="49"/>
      <c r="Z3354" s="49"/>
      <c r="AA3354" s="49"/>
      <c r="AB3354" s="49"/>
      <c r="AC3354" s="49"/>
      <c r="AD3354" s="49"/>
      <c r="AE3354" s="49"/>
      <c r="AF3354" s="49"/>
      <c r="AG3354" s="49"/>
      <c r="AH3354" s="49"/>
      <c r="AI3354" s="49"/>
      <c r="AJ3354" s="48"/>
      <c r="AK3354" s="49"/>
    </row>
    <row r="3355" spans="9:37">
      <c r="I3355" s="48"/>
      <c r="L3355" s="48"/>
      <c r="O3355" s="48"/>
      <c r="Y3355" s="49"/>
      <c r="Z3355" s="49"/>
      <c r="AA3355" s="49"/>
      <c r="AB3355" s="49"/>
      <c r="AC3355" s="49"/>
      <c r="AD3355" s="49"/>
      <c r="AE3355" s="49"/>
      <c r="AF3355" s="49"/>
      <c r="AG3355" s="49"/>
      <c r="AH3355" s="49"/>
      <c r="AI3355" s="49"/>
      <c r="AJ3355" s="48"/>
      <c r="AK3355" s="49"/>
    </row>
    <row r="3356" spans="9:37">
      <c r="I3356" s="48"/>
      <c r="L3356" s="48"/>
      <c r="O3356" s="48"/>
      <c r="Y3356" s="49"/>
      <c r="Z3356" s="49"/>
      <c r="AA3356" s="49"/>
      <c r="AB3356" s="49"/>
      <c r="AC3356" s="49"/>
      <c r="AD3356" s="49"/>
      <c r="AE3356" s="49"/>
      <c r="AF3356" s="49"/>
      <c r="AG3356" s="49"/>
      <c r="AH3356" s="49"/>
      <c r="AI3356" s="49"/>
      <c r="AJ3356" s="48"/>
      <c r="AK3356" s="49"/>
    </row>
    <row r="3357" spans="9:37">
      <c r="I3357" s="48"/>
      <c r="L3357" s="48"/>
      <c r="O3357" s="48"/>
      <c r="Y3357" s="49"/>
      <c r="Z3357" s="49"/>
      <c r="AA3357" s="49"/>
      <c r="AB3357" s="49"/>
      <c r="AC3357" s="49"/>
      <c r="AD3357" s="49"/>
      <c r="AE3357" s="49"/>
      <c r="AF3357" s="49"/>
      <c r="AG3357" s="49"/>
      <c r="AH3357" s="49"/>
      <c r="AI3357" s="49"/>
      <c r="AJ3357" s="48"/>
      <c r="AK3357" s="49"/>
    </row>
    <row r="3358" spans="9:37">
      <c r="I3358" s="48"/>
      <c r="L3358" s="48"/>
      <c r="O3358" s="48"/>
      <c r="Y3358" s="49"/>
      <c r="Z3358" s="49"/>
      <c r="AA3358" s="49"/>
      <c r="AB3358" s="49"/>
      <c r="AC3358" s="49"/>
      <c r="AD3358" s="49"/>
      <c r="AE3358" s="49"/>
      <c r="AF3358" s="49"/>
      <c r="AG3358" s="49"/>
      <c r="AH3358" s="49"/>
      <c r="AI3358" s="49"/>
      <c r="AJ3358" s="48"/>
      <c r="AK3358" s="49"/>
    </row>
    <row r="3359" spans="9:37">
      <c r="I3359" s="48"/>
      <c r="L3359" s="48"/>
      <c r="O3359" s="48"/>
      <c r="Y3359" s="49"/>
      <c r="Z3359" s="49"/>
      <c r="AA3359" s="49"/>
      <c r="AB3359" s="49"/>
      <c r="AC3359" s="49"/>
      <c r="AD3359" s="49"/>
      <c r="AE3359" s="49"/>
      <c r="AF3359" s="49"/>
      <c r="AG3359" s="49"/>
      <c r="AH3359" s="49"/>
      <c r="AI3359" s="49"/>
      <c r="AJ3359" s="48"/>
      <c r="AK3359" s="49"/>
    </row>
    <row r="3360" spans="9:37">
      <c r="I3360" s="48"/>
      <c r="L3360" s="48"/>
      <c r="O3360" s="48"/>
      <c r="Y3360" s="49"/>
      <c r="Z3360" s="49"/>
      <c r="AA3360" s="49"/>
      <c r="AB3360" s="49"/>
      <c r="AC3360" s="49"/>
      <c r="AD3360" s="49"/>
      <c r="AE3360" s="49"/>
      <c r="AF3360" s="49"/>
      <c r="AG3360" s="49"/>
      <c r="AH3360" s="49"/>
      <c r="AI3360" s="49"/>
      <c r="AJ3360" s="48"/>
      <c r="AK3360" s="49"/>
    </row>
    <row r="3361" spans="9:37">
      <c r="I3361" s="48"/>
      <c r="L3361" s="48"/>
      <c r="O3361" s="48"/>
      <c r="Y3361" s="49"/>
      <c r="Z3361" s="49"/>
      <c r="AA3361" s="49"/>
      <c r="AB3361" s="49"/>
      <c r="AC3361" s="49"/>
      <c r="AD3361" s="49"/>
      <c r="AE3361" s="49"/>
      <c r="AF3361" s="49"/>
      <c r="AG3361" s="49"/>
      <c r="AH3361" s="49"/>
      <c r="AI3361" s="49"/>
      <c r="AJ3361" s="48"/>
      <c r="AK3361" s="49"/>
    </row>
    <row r="3362" spans="9:37">
      <c r="I3362" s="48"/>
      <c r="L3362" s="48"/>
      <c r="O3362" s="48"/>
      <c r="Y3362" s="49"/>
      <c r="Z3362" s="49"/>
      <c r="AA3362" s="49"/>
      <c r="AB3362" s="49"/>
      <c r="AC3362" s="49"/>
      <c r="AD3362" s="49"/>
      <c r="AE3362" s="49"/>
      <c r="AF3362" s="49"/>
      <c r="AG3362" s="49"/>
      <c r="AH3362" s="49"/>
      <c r="AI3362" s="49"/>
      <c r="AJ3362" s="48"/>
      <c r="AK3362" s="49"/>
    </row>
    <row r="3363" spans="9:37">
      <c r="I3363" s="48"/>
      <c r="L3363" s="48"/>
      <c r="O3363" s="48"/>
      <c r="Y3363" s="49"/>
      <c r="Z3363" s="49"/>
      <c r="AA3363" s="49"/>
      <c r="AB3363" s="49"/>
      <c r="AC3363" s="49"/>
      <c r="AD3363" s="49"/>
      <c r="AE3363" s="49"/>
      <c r="AF3363" s="49"/>
      <c r="AG3363" s="49"/>
      <c r="AH3363" s="49"/>
      <c r="AI3363" s="49"/>
      <c r="AJ3363" s="48"/>
      <c r="AK3363" s="49"/>
    </row>
    <row r="3364" spans="9:37">
      <c r="I3364" s="48"/>
      <c r="L3364" s="48"/>
      <c r="O3364" s="48"/>
      <c r="Y3364" s="49"/>
      <c r="Z3364" s="49"/>
      <c r="AA3364" s="49"/>
      <c r="AB3364" s="49"/>
      <c r="AC3364" s="49"/>
      <c r="AD3364" s="49"/>
      <c r="AE3364" s="49"/>
      <c r="AF3364" s="49"/>
      <c r="AG3364" s="49"/>
      <c r="AH3364" s="49"/>
      <c r="AI3364" s="49"/>
      <c r="AJ3364" s="48"/>
      <c r="AK3364" s="49"/>
    </row>
    <row r="3365" spans="9:37">
      <c r="I3365" s="48"/>
      <c r="L3365" s="48"/>
      <c r="O3365" s="48"/>
      <c r="Y3365" s="49"/>
      <c r="Z3365" s="49"/>
      <c r="AA3365" s="49"/>
      <c r="AB3365" s="49"/>
      <c r="AC3365" s="49"/>
      <c r="AD3365" s="49"/>
      <c r="AE3365" s="49"/>
      <c r="AF3365" s="49"/>
      <c r="AG3365" s="49"/>
      <c r="AH3365" s="49"/>
      <c r="AI3365" s="49"/>
      <c r="AJ3365" s="48"/>
      <c r="AK3365" s="49"/>
    </row>
    <row r="3366" spans="9:37">
      <c r="I3366" s="48"/>
      <c r="L3366" s="48"/>
      <c r="O3366" s="48"/>
      <c r="Y3366" s="49"/>
      <c r="Z3366" s="49"/>
      <c r="AA3366" s="49"/>
      <c r="AB3366" s="49"/>
      <c r="AC3366" s="49"/>
      <c r="AD3366" s="49"/>
      <c r="AE3366" s="49"/>
      <c r="AF3366" s="49"/>
      <c r="AG3366" s="49"/>
      <c r="AH3366" s="49"/>
      <c r="AI3366" s="49"/>
      <c r="AJ3366" s="48"/>
      <c r="AK3366" s="49"/>
    </row>
    <row r="3367" spans="9:37">
      <c r="I3367" s="48"/>
      <c r="L3367" s="48"/>
      <c r="O3367" s="48"/>
      <c r="Y3367" s="49"/>
      <c r="Z3367" s="49"/>
      <c r="AA3367" s="49"/>
      <c r="AB3367" s="49"/>
      <c r="AC3367" s="49"/>
      <c r="AD3367" s="49"/>
      <c r="AE3367" s="49"/>
      <c r="AF3367" s="49"/>
      <c r="AG3367" s="49"/>
      <c r="AH3367" s="49"/>
      <c r="AI3367" s="49"/>
      <c r="AJ3367" s="48"/>
      <c r="AK3367" s="49"/>
    </row>
    <row r="3368" spans="9:37">
      <c r="I3368" s="48"/>
      <c r="L3368" s="48"/>
      <c r="O3368" s="48"/>
      <c r="Y3368" s="49"/>
      <c r="Z3368" s="49"/>
      <c r="AA3368" s="49"/>
      <c r="AB3368" s="49"/>
      <c r="AC3368" s="49"/>
      <c r="AD3368" s="49"/>
      <c r="AE3368" s="49"/>
      <c r="AF3368" s="49"/>
      <c r="AG3368" s="49"/>
      <c r="AH3368" s="49"/>
      <c r="AI3368" s="49"/>
      <c r="AJ3368" s="48"/>
      <c r="AK3368" s="49"/>
    </row>
    <row r="3369" spans="9:37">
      <c r="I3369" s="48"/>
      <c r="L3369" s="48"/>
      <c r="O3369" s="48"/>
      <c r="Y3369" s="49"/>
      <c r="Z3369" s="49"/>
      <c r="AA3369" s="49"/>
      <c r="AB3369" s="49"/>
      <c r="AC3369" s="49"/>
      <c r="AD3369" s="49"/>
      <c r="AE3369" s="49"/>
      <c r="AF3369" s="49"/>
      <c r="AG3369" s="49"/>
      <c r="AH3369" s="49"/>
      <c r="AI3369" s="49"/>
      <c r="AJ3369" s="48"/>
      <c r="AK3369" s="49"/>
    </row>
    <row r="3370" spans="9:37">
      <c r="I3370" s="48"/>
      <c r="L3370" s="48"/>
      <c r="O3370" s="48"/>
      <c r="Y3370" s="49"/>
      <c r="Z3370" s="49"/>
      <c r="AA3370" s="49"/>
      <c r="AB3370" s="49"/>
      <c r="AC3370" s="49"/>
      <c r="AD3370" s="49"/>
      <c r="AE3370" s="49"/>
      <c r="AF3370" s="49"/>
      <c r="AG3370" s="49"/>
      <c r="AH3370" s="49"/>
      <c r="AI3370" s="49"/>
      <c r="AJ3370" s="48"/>
      <c r="AK3370" s="49"/>
    </row>
    <row r="3371" spans="9:37">
      <c r="I3371" s="48"/>
      <c r="L3371" s="48"/>
      <c r="O3371" s="48"/>
      <c r="Y3371" s="49"/>
      <c r="Z3371" s="49"/>
      <c r="AA3371" s="49"/>
      <c r="AB3371" s="49"/>
      <c r="AC3371" s="49"/>
      <c r="AD3371" s="49"/>
      <c r="AE3371" s="49"/>
      <c r="AF3371" s="49"/>
      <c r="AG3371" s="49"/>
      <c r="AH3371" s="49"/>
      <c r="AI3371" s="49"/>
      <c r="AJ3371" s="48"/>
      <c r="AK3371" s="49"/>
    </row>
    <row r="3372" spans="9:37">
      <c r="I3372" s="48"/>
      <c r="L3372" s="48"/>
      <c r="O3372" s="48"/>
      <c r="Y3372" s="49"/>
      <c r="Z3372" s="49"/>
      <c r="AA3372" s="49"/>
      <c r="AB3372" s="49"/>
      <c r="AC3372" s="49"/>
      <c r="AD3372" s="49"/>
      <c r="AE3372" s="49"/>
      <c r="AF3372" s="49"/>
      <c r="AG3372" s="49"/>
      <c r="AH3372" s="49"/>
      <c r="AI3372" s="49"/>
      <c r="AJ3372" s="48"/>
      <c r="AK3372" s="49"/>
    </row>
    <row r="3373" spans="9:37">
      <c r="I3373" s="48"/>
      <c r="L3373" s="48"/>
      <c r="O3373" s="48"/>
      <c r="Y3373" s="49"/>
      <c r="Z3373" s="49"/>
      <c r="AA3373" s="49"/>
      <c r="AB3373" s="49"/>
      <c r="AC3373" s="49"/>
      <c r="AD3373" s="49"/>
      <c r="AE3373" s="49"/>
      <c r="AF3373" s="49"/>
      <c r="AG3373" s="49"/>
      <c r="AH3373" s="49"/>
      <c r="AI3373" s="49"/>
      <c r="AJ3373" s="48"/>
      <c r="AK3373" s="49"/>
    </row>
    <row r="3374" spans="9:37">
      <c r="I3374" s="48"/>
      <c r="L3374" s="48"/>
      <c r="O3374" s="48"/>
      <c r="Y3374" s="49"/>
      <c r="Z3374" s="49"/>
      <c r="AA3374" s="49"/>
      <c r="AB3374" s="49"/>
      <c r="AC3374" s="49"/>
      <c r="AD3374" s="49"/>
      <c r="AE3374" s="49"/>
      <c r="AF3374" s="49"/>
      <c r="AG3374" s="49"/>
      <c r="AH3374" s="49"/>
      <c r="AI3374" s="49"/>
      <c r="AJ3374" s="48"/>
      <c r="AK3374" s="49"/>
    </row>
    <row r="3375" spans="9:37">
      <c r="I3375" s="48"/>
      <c r="L3375" s="48"/>
      <c r="O3375" s="48"/>
      <c r="Y3375" s="49"/>
      <c r="Z3375" s="49"/>
      <c r="AA3375" s="49"/>
      <c r="AB3375" s="49"/>
      <c r="AC3375" s="49"/>
      <c r="AD3375" s="49"/>
      <c r="AE3375" s="49"/>
      <c r="AF3375" s="49"/>
      <c r="AG3375" s="49"/>
      <c r="AH3375" s="49"/>
      <c r="AI3375" s="49"/>
      <c r="AJ3375" s="48"/>
      <c r="AK3375" s="49"/>
    </row>
    <row r="3376" spans="9:37">
      <c r="I3376" s="48"/>
      <c r="L3376" s="48"/>
      <c r="O3376" s="48"/>
      <c r="Y3376" s="49"/>
      <c r="Z3376" s="49"/>
      <c r="AA3376" s="49"/>
      <c r="AB3376" s="49"/>
      <c r="AC3376" s="49"/>
      <c r="AD3376" s="49"/>
      <c r="AE3376" s="49"/>
      <c r="AF3376" s="49"/>
      <c r="AG3376" s="49"/>
      <c r="AH3376" s="49"/>
      <c r="AI3376" s="49"/>
      <c r="AJ3376" s="48"/>
      <c r="AK3376" s="49"/>
    </row>
    <row r="3377" spans="9:37">
      <c r="I3377" s="48"/>
      <c r="L3377" s="48"/>
      <c r="O3377" s="48"/>
      <c r="Y3377" s="49"/>
      <c r="Z3377" s="49"/>
      <c r="AA3377" s="49"/>
      <c r="AB3377" s="49"/>
      <c r="AC3377" s="49"/>
      <c r="AD3377" s="49"/>
      <c r="AE3377" s="49"/>
      <c r="AF3377" s="49"/>
      <c r="AG3377" s="49"/>
      <c r="AH3377" s="49"/>
      <c r="AI3377" s="49"/>
      <c r="AJ3377" s="48"/>
      <c r="AK3377" s="49"/>
    </row>
    <row r="3378" spans="9:37">
      <c r="I3378" s="48"/>
      <c r="L3378" s="48"/>
      <c r="O3378" s="48"/>
      <c r="Y3378" s="49"/>
      <c r="Z3378" s="49"/>
      <c r="AA3378" s="49"/>
      <c r="AB3378" s="49"/>
      <c r="AC3378" s="49"/>
      <c r="AD3378" s="49"/>
      <c r="AE3378" s="49"/>
      <c r="AF3378" s="49"/>
      <c r="AG3378" s="49"/>
      <c r="AH3378" s="49"/>
      <c r="AI3378" s="49"/>
      <c r="AJ3378" s="48"/>
      <c r="AK3378" s="49"/>
    </row>
    <row r="3379" spans="9:37">
      <c r="I3379" s="48"/>
      <c r="L3379" s="48"/>
      <c r="O3379" s="48"/>
      <c r="Y3379" s="49"/>
      <c r="Z3379" s="49"/>
      <c r="AA3379" s="49"/>
      <c r="AB3379" s="49"/>
      <c r="AC3379" s="49"/>
      <c r="AD3379" s="49"/>
      <c r="AE3379" s="49"/>
      <c r="AF3379" s="49"/>
      <c r="AG3379" s="49"/>
      <c r="AH3379" s="49"/>
      <c r="AI3379" s="49"/>
      <c r="AJ3379" s="48"/>
      <c r="AK3379" s="49"/>
    </row>
    <row r="3380" spans="9:37">
      <c r="I3380" s="48"/>
      <c r="L3380" s="48"/>
      <c r="O3380" s="48"/>
      <c r="Y3380" s="49"/>
      <c r="Z3380" s="49"/>
      <c r="AA3380" s="49"/>
      <c r="AB3380" s="49"/>
      <c r="AC3380" s="49"/>
      <c r="AD3380" s="49"/>
      <c r="AE3380" s="49"/>
      <c r="AF3380" s="49"/>
      <c r="AG3380" s="49"/>
      <c r="AH3380" s="49"/>
      <c r="AI3380" s="49"/>
      <c r="AJ3380" s="48"/>
      <c r="AK3380" s="49"/>
    </row>
    <row r="3381" spans="9:37">
      <c r="I3381" s="48"/>
      <c r="L3381" s="48"/>
      <c r="O3381" s="48"/>
      <c r="Y3381" s="49"/>
      <c r="Z3381" s="49"/>
      <c r="AA3381" s="49"/>
      <c r="AB3381" s="49"/>
      <c r="AC3381" s="49"/>
      <c r="AD3381" s="49"/>
      <c r="AE3381" s="49"/>
      <c r="AF3381" s="49"/>
      <c r="AG3381" s="49"/>
      <c r="AH3381" s="49"/>
      <c r="AI3381" s="49"/>
      <c r="AJ3381" s="48"/>
      <c r="AK3381" s="49"/>
    </row>
    <row r="3382" spans="9:37">
      <c r="I3382" s="48"/>
      <c r="L3382" s="48"/>
      <c r="O3382" s="48"/>
      <c r="Y3382" s="49"/>
      <c r="Z3382" s="49"/>
      <c r="AA3382" s="49"/>
      <c r="AB3382" s="49"/>
      <c r="AC3382" s="49"/>
      <c r="AD3382" s="49"/>
      <c r="AE3382" s="49"/>
      <c r="AF3382" s="49"/>
      <c r="AG3382" s="49"/>
      <c r="AH3382" s="49"/>
      <c r="AI3382" s="49"/>
      <c r="AJ3382" s="48"/>
      <c r="AK3382" s="49"/>
    </row>
    <row r="3383" spans="9:37">
      <c r="I3383" s="48"/>
      <c r="L3383" s="48"/>
      <c r="O3383" s="48"/>
      <c r="Y3383" s="49"/>
      <c r="Z3383" s="49"/>
      <c r="AA3383" s="49"/>
      <c r="AB3383" s="49"/>
      <c r="AC3383" s="49"/>
      <c r="AD3383" s="49"/>
      <c r="AE3383" s="49"/>
      <c r="AF3383" s="49"/>
      <c r="AG3383" s="49"/>
      <c r="AH3383" s="49"/>
      <c r="AI3383" s="49"/>
      <c r="AJ3383" s="48"/>
      <c r="AK3383" s="49"/>
    </row>
    <row r="3384" spans="9:37">
      <c r="I3384" s="48"/>
      <c r="L3384" s="48"/>
      <c r="O3384" s="48"/>
      <c r="Y3384" s="49"/>
      <c r="Z3384" s="49"/>
      <c r="AA3384" s="49"/>
      <c r="AB3384" s="49"/>
      <c r="AC3384" s="49"/>
      <c r="AD3384" s="49"/>
      <c r="AE3384" s="49"/>
      <c r="AF3384" s="49"/>
      <c r="AG3384" s="49"/>
      <c r="AH3384" s="49"/>
      <c r="AI3384" s="49"/>
      <c r="AJ3384" s="48"/>
      <c r="AK3384" s="49"/>
    </row>
    <row r="3385" spans="9:37">
      <c r="I3385" s="48"/>
      <c r="L3385" s="48"/>
      <c r="O3385" s="48"/>
      <c r="Y3385" s="49"/>
      <c r="Z3385" s="49"/>
      <c r="AA3385" s="49"/>
      <c r="AB3385" s="49"/>
      <c r="AC3385" s="49"/>
      <c r="AD3385" s="49"/>
      <c r="AE3385" s="49"/>
      <c r="AF3385" s="49"/>
      <c r="AG3385" s="49"/>
      <c r="AH3385" s="49"/>
      <c r="AI3385" s="49"/>
      <c r="AJ3385" s="48"/>
      <c r="AK3385" s="49"/>
    </row>
    <row r="3386" spans="9:37">
      <c r="I3386" s="48"/>
      <c r="L3386" s="48"/>
      <c r="O3386" s="48"/>
      <c r="Y3386" s="49"/>
      <c r="Z3386" s="49"/>
      <c r="AA3386" s="49"/>
      <c r="AB3386" s="49"/>
      <c r="AC3386" s="49"/>
      <c r="AD3386" s="49"/>
      <c r="AE3386" s="49"/>
      <c r="AF3386" s="49"/>
      <c r="AG3386" s="49"/>
      <c r="AH3386" s="49"/>
      <c r="AI3386" s="49"/>
      <c r="AJ3386" s="48"/>
      <c r="AK3386" s="49"/>
    </row>
    <row r="3387" spans="9:37">
      <c r="I3387" s="48"/>
      <c r="L3387" s="48"/>
      <c r="O3387" s="48"/>
      <c r="Y3387" s="49"/>
      <c r="Z3387" s="49"/>
      <c r="AA3387" s="49"/>
      <c r="AB3387" s="49"/>
      <c r="AC3387" s="49"/>
      <c r="AD3387" s="49"/>
      <c r="AE3387" s="49"/>
      <c r="AF3387" s="49"/>
      <c r="AG3387" s="49"/>
      <c r="AH3387" s="49"/>
      <c r="AI3387" s="49"/>
      <c r="AJ3387" s="48"/>
      <c r="AK3387" s="49"/>
    </row>
    <row r="3388" spans="9:37">
      <c r="I3388" s="48"/>
      <c r="L3388" s="48"/>
      <c r="O3388" s="48"/>
      <c r="Y3388" s="49"/>
      <c r="Z3388" s="49"/>
      <c r="AA3388" s="49"/>
      <c r="AB3388" s="49"/>
      <c r="AC3388" s="49"/>
      <c r="AD3388" s="49"/>
      <c r="AE3388" s="49"/>
      <c r="AF3388" s="49"/>
      <c r="AG3388" s="49"/>
      <c r="AH3388" s="49"/>
      <c r="AI3388" s="49"/>
      <c r="AJ3388" s="48"/>
      <c r="AK3388" s="49"/>
    </row>
    <row r="3389" spans="9:37">
      <c r="I3389" s="48"/>
      <c r="L3389" s="48"/>
      <c r="O3389" s="48"/>
      <c r="Y3389" s="49"/>
      <c r="Z3389" s="49"/>
      <c r="AA3389" s="49"/>
      <c r="AB3389" s="49"/>
      <c r="AC3389" s="49"/>
      <c r="AD3389" s="49"/>
      <c r="AE3389" s="49"/>
      <c r="AF3389" s="49"/>
      <c r="AG3389" s="49"/>
      <c r="AH3389" s="49"/>
      <c r="AI3389" s="49"/>
      <c r="AJ3389" s="48"/>
      <c r="AK3389" s="49"/>
    </row>
    <row r="3390" spans="9:37">
      <c r="I3390" s="48"/>
      <c r="L3390" s="48"/>
      <c r="O3390" s="48"/>
      <c r="Y3390" s="49"/>
      <c r="Z3390" s="49"/>
      <c r="AA3390" s="49"/>
      <c r="AB3390" s="49"/>
      <c r="AC3390" s="49"/>
      <c r="AD3390" s="49"/>
      <c r="AE3390" s="49"/>
      <c r="AF3390" s="49"/>
      <c r="AG3390" s="49"/>
      <c r="AH3390" s="49"/>
      <c r="AI3390" s="49"/>
      <c r="AJ3390" s="48"/>
      <c r="AK3390" s="49"/>
    </row>
    <row r="3391" spans="9:37">
      <c r="I3391" s="48"/>
      <c r="L3391" s="48"/>
      <c r="O3391" s="48"/>
      <c r="Y3391" s="49"/>
      <c r="Z3391" s="49"/>
      <c r="AA3391" s="49"/>
      <c r="AB3391" s="49"/>
      <c r="AC3391" s="49"/>
      <c r="AD3391" s="49"/>
      <c r="AE3391" s="49"/>
      <c r="AF3391" s="49"/>
      <c r="AG3391" s="49"/>
      <c r="AH3391" s="49"/>
      <c r="AI3391" s="49"/>
      <c r="AJ3391" s="48"/>
      <c r="AK3391" s="49"/>
    </row>
    <row r="3392" spans="9:37">
      <c r="I3392" s="48"/>
      <c r="L3392" s="48"/>
      <c r="O3392" s="48"/>
      <c r="Y3392" s="49"/>
      <c r="Z3392" s="49"/>
      <c r="AA3392" s="49"/>
      <c r="AB3392" s="49"/>
      <c r="AC3392" s="49"/>
      <c r="AD3392" s="49"/>
      <c r="AE3392" s="49"/>
      <c r="AF3392" s="49"/>
      <c r="AG3392" s="49"/>
      <c r="AH3392" s="49"/>
      <c r="AI3392" s="49"/>
      <c r="AJ3392" s="48"/>
      <c r="AK3392" s="49"/>
    </row>
    <row r="3393" spans="9:37">
      <c r="I3393" s="48"/>
      <c r="L3393" s="48"/>
      <c r="O3393" s="48"/>
      <c r="Y3393" s="49"/>
      <c r="Z3393" s="49"/>
      <c r="AA3393" s="49"/>
      <c r="AB3393" s="49"/>
      <c r="AC3393" s="49"/>
      <c r="AD3393" s="49"/>
      <c r="AE3393" s="49"/>
      <c r="AF3393" s="49"/>
      <c r="AG3393" s="49"/>
      <c r="AH3393" s="49"/>
      <c r="AI3393" s="49"/>
      <c r="AJ3393" s="48"/>
      <c r="AK3393" s="49"/>
    </row>
    <row r="3394" spans="9:37">
      <c r="I3394" s="48"/>
      <c r="L3394" s="48"/>
      <c r="O3394" s="48"/>
      <c r="Y3394" s="49"/>
      <c r="Z3394" s="49"/>
      <c r="AA3394" s="49"/>
      <c r="AB3394" s="49"/>
      <c r="AC3394" s="49"/>
      <c r="AD3394" s="49"/>
      <c r="AE3394" s="49"/>
      <c r="AF3394" s="49"/>
      <c r="AG3394" s="49"/>
      <c r="AH3394" s="49"/>
      <c r="AI3394" s="49"/>
      <c r="AJ3394" s="48"/>
      <c r="AK3394" s="49"/>
    </row>
    <row r="3395" spans="9:37">
      <c r="I3395" s="48"/>
      <c r="L3395" s="48"/>
      <c r="O3395" s="48"/>
      <c r="Y3395" s="49"/>
      <c r="Z3395" s="49"/>
      <c r="AA3395" s="49"/>
      <c r="AB3395" s="49"/>
      <c r="AC3395" s="49"/>
      <c r="AD3395" s="49"/>
      <c r="AE3395" s="49"/>
      <c r="AF3395" s="49"/>
      <c r="AG3395" s="49"/>
      <c r="AH3395" s="49"/>
      <c r="AI3395" s="49"/>
      <c r="AJ3395" s="48"/>
      <c r="AK3395" s="49"/>
    </row>
    <row r="3396" spans="9:37">
      <c r="I3396" s="48"/>
      <c r="L3396" s="48"/>
      <c r="O3396" s="48"/>
      <c r="Y3396" s="49"/>
      <c r="Z3396" s="49"/>
      <c r="AA3396" s="49"/>
      <c r="AB3396" s="49"/>
      <c r="AC3396" s="49"/>
      <c r="AD3396" s="49"/>
      <c r="AE3396" s="49"/>
      <c r="AF3396" s="49"/>
      <c r="AG3396" s="49"/>
      <c r="AH3396" s="49"/>
      <c r="AI3396" s="49"/>
      <c r="AJ3396" s="48"/>
      <c r="AK3396" s="49"/>
    </row>
    <row r="3397" spans="9:37">
      <c r="I3397" s="48"/>
      <c r="L3397" s="48"/>
      <c r="O3397" s="48"/>
      <c r="Y3397" s="49"/>
      <c r="Z3397" s="49"/>
      <c r="AA3397" s="49"/>
      <c r="AB3397" s="49"/>
      <c r="AC3397" s="49"/>
      <c r="AD3397" s="49"/>
      <c r="AE3397" s="49"/>
      <c r="AF3397" s="49"/>
      <c r="AG3397" s="49"/>
      <c r="AH3397" s="49"/>
      <c r="AI3397" s="49"/>
      <c r="AJ3397" s="48"/>
      <c r="AK3397" s="49"/>
    </row>
    <row r="3398" spans="9:37">
      <c r="I3398" s="48"/>
      <c r="L3398" s="48"/>
      <c r="O3398" s="48"/>
      <c r="Y3398" s="49"/>
      <c r="Z3398" s="49"/>
      <c r="AA3398" s="49"/>
      <c r="AB3398" s="49"/>
      <c r="AC3398" s="49"/>
      <c r="AD3398" s="49"/>
      <c r="AE3398" s="49"/>
      <c r="AF3398" s="49"/>
      <c r="AG3398" s="49"/>
      <c r="AH3398" s="49"/>
      <c r="AI3398" s="49"/>
      <c r="AJ3398" s="48"/>
      <c r="AK3398" s="49"/>
    </row>
    <row r="3399" spans="9:37">
      <c r="I3399" s="48"/>
      <c r="L3399" s="48"/>
      <c r="O3399" s="48"/>
      <c r="Y3399" s="49"/>
      <c r="Z3399" s="49"/>
      <c r="AA3399" s="49"/>
      <c r="AB3399" s="49"/>
      <c r="AC3399" s="49"/>
      <c r="AD3399" s="49"/>
      <c r="AE3399" s="49"/>
      <c r="AF3399" s="49"/>
      <c r="AG3399" s="49"/>
      <c r="AH3399" s="49"/>
      <c r="AI3399" s="49"/>
      <c r="AJ3399" s="48"/>
      <c r="AK3399" s="49"/>
    </row>
    <row r="3400" spans="9:37">
      <c r="I3400" s="48"/>
      <c r="L3400" s="48"/>
      <c r="O3400" s="48"/>
      <c r="Y3400" s="49"/>
      <c r="Z3400" s="49"/>
      <c r="AA3400" s="49"/>
      <c r="AB3400" s="49"/>
      <c r="AC3400" s="49"/>
      <c r="AD3400" s="49"/>
      <c r="AE3400" s="49"/>
      <c r="AF3400" s="49"/>
      <c r="AG3400" s="49"/>
      <c r="AH3400" s="49"/>
      <c r="AI3400" s="49"/>
      <c r="AJ3400" s="48"/>
      <c r="AK3400" s="49"/>
    </row>
    <row r="3401" spans="9:37">
      <c r="I3401" s="48"/>
      <c r="L3401" s="48"/>
      <c r="O3401" s="48"/>
      <c r="Y3401" s="49"/>
      <c r="Z3401" s="49"/>
      <c r="AA3401" s="49"/>
      <c r="AB3401" s="49"/>
      <c r="AC3401" s="49"/>
      <c r="AD3401" s="49"/>
      <c r="AE3401" s="49"/>
      <c r="AF3401" s="49"/>
      <c r="AG3401" s="49"/>
      <c r="AH3401" s="49"/>
      <c r="AI3401" s="49"/>
      <c r="AJ3401" s="48"/>
      <c r="AK3401" s="49"/>
    </row>
    <row r="3402" spans="9:37">
      <c r="I3402" s="48"/>
      <c r="L3402" s="48"/>
      <c r="O3402" s="48"/>
      <c r="Y3402" s="49"/>
      <c r="Z3402" s="49"/>
      <c r="AA3402" s="49"/>
      <c r="AB3402" s="49"/>
      <c r="AC3402" s="49"/>
      <c r="AD3402" s="49"/>
      <c r="AE3402" s="49"/>
      <c r="AF3402" s="49"/>
      <c r="AG3402" s="49"/>
      <c r="AH3402" s="49"/>
      <c r="AI3402" s="49"/>
      <c r="AJ3402" s="48"/>
      <c r="AK3402" s="49"/>
    </row>
    <row r="3403" spans="9:37">
      <c r="I3403" s="48"/>
      <c r="L3403" s="48"/>
      <c r="O3403" s="48"/>
      <c r="Y3403" s="49"/>
      <c r="Z3403" s="49"/>
      <c r="AA3403" s="49"/>
      <c r="AB3403" s="49"/>
      <c r="AC3403" s="49"/>
      <c r="AD3403" s="49"/>
      <c r="AE3403" s="49"/>
      <c r="AF3403" s="49"/>
      <c r="AG3403" s="49"/>
      <c r="AH3403" s="49"/>
      <c r="AI3403" s="49"/>
      <c r="AJ3403" s="48"/>
      <c r="AK3403" s="49"/>
    </row>
    <row r="3404" spans="9:37">
      <c r="I3404" s="48"/>
      <c r="L3404" s="48"/>
      <c r="O3404" s="48"/>
      <c r="Y3404" s="49"/>
      <c r="Z3404" s="49"/>
      <c r="AA3404" s="49"/>
      <c r="AB3404" s="49"/>
      <c r="AC3404" s="49"/>
      <c r="AD3404" s="49"/>
      <c r="AE3404" s="49"/>
      <c r="AF3404" s="49"/>
      <c r="AG3404" s="49"/>
      <c r="AH3404" s="49"/>
      <c r="AI3404" s="49"/>
      <c r="AJ3404" s="48"/>
      <c r="AK3404" s="49"/>
    </row>
    <row r="3405" spans="9:37">
      <c r="I3405" s="48"/>
      <c r="L3405" s="48"/>
      <c r="O3405" s="48"/>
      <c r="Y3405" s="49"/>
      <c r="Z3405" s="49"/>
      <c r="AA3405" s="49"/>
      <c r="AB3405" s="49"/>
      <c r="AC3405" s="49"/>
      <c r="AD3405" s="49"/>
      <c r="AE3405" s="49"/>
      <c r="AF3405" s="49"/>
      <c r="AG3405" s="49"/>
      <c r="AH3405" s="49"/>
      <c r="AI3405" s="49"/>
      <c r="AJ3405" s="48"/>
      <c r="AK3405" s="49"/>
    </row>
    <row r="3406" spans="9:37">
      <c r="I3406" s="48"/>
      <c r="L3406" s="48"/>
      <c r="O3406" s="48"/>
      <c r="Y3406" s="49"/>
      <c r="Z3406" s="49"/>
      <c r="AA3406" s="49"/>
      <c r="AB3406" s="49"/>
      <c r="AC3406" s="49"/>
      <c r="AD3406" s="49"/>
      <c r="AE3406" s="49"/>
      <c r="AF3406" s="49"/>
      <c r="AG3406" s="49"/>
      <c r="AH3406" s="49"/>
      <c r="AI3406" s="49"/>
      <c r="AJ3406" s="48"/>
      <c r="AK3406" s="49"/>
    </row>
    <row r="3407" spans="9:37">
      <c r="I3407" s="48"/>
      <c r="L3407" s="48"/>
      <c r="O3407" s="48"/>
      <c r="Y3407" s="49"/>
      <c r="Z3407" s="49"/>
      <c r="AA3407" s="49"/>
      <c r="AB3407" s="49"/>
      <c r="AC3407" s="49"/>
      <c r="AD3407" s="49"/>
      <c r="AE3407" s="49"/>
      <c r="AF3407" s="49"/>
      <c r="AG3407" s="49"/>
      <c r="AH3407" s="49"/>
      <c r="AI3407" s="49"/>
      <c r="AJ3407" s="48"/>
      <c r="AK3407" s="49"/>
    </row>
    <row r="3408" spans="9:37">
      <c r="I3408" s="48"/>
      <c r="L3408" s="48"/>
      <c r="O3408" s="48"/>
      <c r="Y3408" s="49"/>
      <c r="Z3408" s="49"/>
      <c r="AA3408" s="49"/>
      <c r="AB3408" s="49"/>
      <c r="AC3408" s="49"/>
      <c r="AD3408" s="49"/>
      <c r="AE3408" s="49"/>
      <c r="AF3408" s="49"/>
      <c r="AG3408" s="49"/>
      <c r="AH3408" s="49"/>
      <c r="AI3408" s="49"/>
      <c r="AJ3408" s="48"/>
      <c r="AK3408" s="49"/>
    </row>
    <row r="3409" spans="9:37">
      <c r="I3409" s="48"/>
      <c r="L3409" s="48"/>
      <c r="O3409" s="48"/>
      <c r="Y3409" s="49"/>
      <c r="Z3409" s="49"/>
      <c r="AA3409" s="49"/>
      <c r="AB3409" s="49"/>
      <c r="AC3409" s="49"/>
      <c r="AD3409" s="49"/>
      <c r="AE3409" s="49"/>
      <c r="AF3409" s="49"/>
      <c r="AG3409" s="49"/>
      <c r="AH3409" s="49"/>
      <c r="AI3409" s="49"/>
      <c r="AJ3409" s="48"/>
      <c r="AK3409" s="49"/>
    </row>
    <row r="3410" spans="9:37">
      <c r="I3410" s="48"/>
      <c r="L3410" s="48"/>
      <c r="O3410" s="48"/>
      <c r="Y3410" s="49"/>
      <c r="Z3410" s="49"/>
      <c r="AA3410" s="49"/>
      <c r="AB3410" s="49"/>
      <c r="AC3410" s="49"/>
      <c r="AD3410" s="49"/>
      <c r="AE3410" s="49"/>
      <c r="AF3410" s="49"/>
      <c r="AG3410" s="49"/>
      <c r="AH3410" s="49"/>
      <c r="AI3410" s="49"/>
      <c r="AJ3410" s="48"/>
      <c r="AK3410" s="49"/>
    </row>
    <row r="3411" spans="9:37">
      <c r="I3411" s="48"/>
      <c r="L3411" s="48"/>
      <c r="O3411" s="48"/>
      <c r="Y3411" s="49"/>
      <c r="Z3411" s="49"/>
      <c r="AA3411" s="49"/>
      <c r="AB3411" s="49"/>
      <c r="AC3411" s="49"/>
      <c r="AD3411" s="49"/>
      <c r="AE3411" s="49"/>
      <c r="AF3411" s="49"/>
      <c r="AG3411" s="49"/>
      <c r="AH3411" s="49"/>
      <c r="AI3411" s="49"/>
      <c r="AJ3411" s="48"/>
      <c r="AK3411" s="49"/>
    </row>
    <row r="3412" spans="9:37">
      <c r="I3412" s="48"/>
      <c r="L3412" s="48"/>
      <c r="O3412" s="48"/>
      <c r="Y3412" s="49"/>
      <c r="Z3412" s="49"/>
      <c r="AA3412" s="49"/>
      <c r="AB3412" s="49"/>
      <c r="AC3412" s="49"/>
      <c r="AD3412" s="49"/>
      <c r="AE3412" s="49"/>
      <c r="AF3412" s="49"/>
      <c r="AG3412" s="49"/>
      <c r="AH3412" s="49"/>
      <c r="AI3412" s="49"/>
      <c r="AJ3412" s="48"/>
      <c r="AK3412" s="49"/>
    </row>
    <row r="3413" spans="9:37">
      <c r="I3413" s="48"/>
      <c r="L3413" s="48"/>
      <c r="O3413" s="48"/>
      <c r="Y3413" s="49"/>
      <c r="Z3413" s="49"/>
      <c r="AA3413" s="49"/>
      <c r="AB3413" s="49"/>
      <c r="AC3413" s="49"/>
      <c r="AD3413" s="49"/>
      <c r="AE3413" s="49"/>
      <c r="AF3413" s="49"/>
      <c r="AG3413" s="49"/>
      <c r="AH3413" s="49"/>
      <c r="AI3413" s="49"/>
      <c r="AJ3413" s="48"/>
      <c r="AK3413" s="49"/>
    </row>
    <row r="3414" spans="9:37">
      <c r="I3414" s="48"/>
      <c r="L3414" s="48"/>
      <c r="O3414" s="48"/>
      <c r="Y3414" s="49"/>
      <c r="Z3414" s="49"/>
      <c r="AA3414" s="49"/>
      <c r="AB3414" s="49"/>
      <c r="AC3414" s="49"/>
      <c r="AD3414" s="49"/>
      <c r="AE3414" s="49"/>
      <c r="AF3414" s="49"/>
      <c r="AG3414" s="49"/>
      <c r="AH3414" s="49"/>
      <c r="AI3414" s="49"/>
      <c r="AJ3414" s="48"/>
      <c r="AK3414" s="49"/>
    </row>
    <row r="3415" spans="9:37">
      <c r="I3415" s="48"/>
      <c r="L3415" s="48"/>
      <c r="O3415" s="48"/>
      <c r="Y3415" s="49"/>
      <c r="Z3415" s="49"/>
      <c r="AA3415" s="49"/>
      <c r="AB3415" s="49"/>
      <c r="AC3415" s="49"/>
      <c r="AD3415" s="49"/>
      <c r="AE3415" s="49"/>
      <c r="AF3415" s="49"/>
      <c r="AG3415" s="49"/>
      <c r="AH3415" s="49"/>
      <c r="AI3415" s="49"/>
      <c r="AJ3415" s="48"/>
      <c r="AK3415" s="49"/>
    </row>
    <row r="3416" spans="9:37">
      <c r="I3416" s="48"/>
      <c r="L3416" s="48"/>
      <c r="O3416" s="48"/>
      <c r="Y3416" s="49"/>
      <c r="Z3416" s="49"/>
      <c r="AA3416" s="49"/>
      <c r="AB3416" s="49"/>
      <c r="AC3416" s="49"/>
      <c r="AD3416" s="49"/>
      <c r="AE3416" s="49"/>
      <c r="AF3416" s="49"/>
      <c r="AG3416" s="49"/>
      <c r="AH3416" s="49"/>
      <c r="AI3416" s="49"/>
      <c r="AJ3416" s="48"/>
      <c r="AK3416" s="49"/>
    </row>
    <row r="3417" spans="9:37">
      <c r="I3417" s="48"/>
      <c r="L3417" s="48"/>
      <c r="O3417" s="48"/>
      <c r="Y3417" s="49"/>
      <c r="Z3417" s="49"/>
      <c r="AA3417" s="49"/>
      <c r="AB3417" s="49"/>
      <c r="AC3417" s="49"/>
      <c r="AD3417" s="49"/>
      <c r="AE3417" s="49"/>
      <c r="AF3417" s="49"/>
      <c r="AG3417" s="49"/>
      <c r="AH3417" s="49"/>
      <c r="AI3417" s="49"/>
      <c r="AJ3417" s="48"/>
      <c r="AK3417" s="49"/>
    </row>
    <row r="3418" spans="9:37">
      <c r="I3418" s="48"/>
      <c r="L3418" s="48"/>
      <c r="O3418" s="48"/>
      <c r="Y3418" s="49"/>
      <c r="Z3418" s="49"/>
      <c r="AA3418" s="49"/>
      <c r="AB3418" s="49"/>
      <c r="AC3418" s="49"/>
      <c r="AD3418" s="49"/>
      <c r="AE3418" s="49"/>
      <c r="AF3418" s="49"/>
      <c r="AG3418" s="49"/>
      <c r="AH3418" s="49"/>
      <c r="AI3418" s="49"/>
      <c r="AJ3418" s="48"/>
      <c r="AK3418" s="49"/>
    </row>
    <row r="3419" spans="9:37">
      <c r="I3419" s="48"/>
      <c r="L3419" s="48"/>
      <c r="O3419" s="48"/>
      <c r="Y3419" s="49"/>
      <c r="Z3419" s="49"/>
      <c r="AA3419" s="49"/>
      <c r="AB3419" s="49"/>
      <c r="AC3419" s="49"/>
      <c r="AD3419" s="49"/>
      <c r="AE3419" s="49"/>
      <c r="AF3419" s="49"/>
      <c r="AG3419" s="49"/>
      <c r="AH3419" s="49"/>
      <c r="AI3419" s="49"/>
      <c r="AJ3419" s="48"/>
      <c r="AK3419" s="49"/>
    </row>
    <row r="3420" spans="9:37">
      <c r="I3420" s="48"/>
      <c r="L3420" s="48"/>
      <c r="O3420" s="48"/>
      <c r="Y3420" s="49"/>
      <c r="Z3420" s="49"/>
      <c r="AA3420" s="49"/>
      <c r="AB3420" s="49"/>
      <c r="AC3420" s="49"/>
      <c r="AD3420" s="49"/>
      <c r="AE3420" s="49"/>
      <c r="AF3420" s="49"/>
      <c r="AG3420" s="49"/>
      <c r="AH3420" s="49"/>
      <c r="AI3420" s="49"/>
      <c r="AJ3420" s="48"/>
      <c r="AK3420" s="49"/>
    </row>
    <row r="3421" spans="9:37">
      <c r="I3421" s="48"/>
      <c r="L3421" s="48"/>
      <c r="O3421" s="48"/>
      <c r="Y3421" s="49"/>
      <c r="Z3421" s="49"/>
      <c r="AA3421" s="49"/>
      <c r="AB3421" s="49"/>
      <c r="AC3421" s="49"/>
      <c r="AD3421" s="49"/>
      <c r="AE3421" s="49"/>
      <c r="AF3421" s="49"/>
      <c r="AG3421" s="49"/>
      <c r="AH3421" s="49"/>
      <c r="AI3421" s="49"/>
      <c r="AJ3421" s="48"/>
      <c r="AK3421" s="49"/>
    </row>
    <row r="3422" spans="9:37">
      <c r="I3422" s="48"/>
      <c r="L3422" s="48"/>
      <c r="O3422" s="48"/>
      <c r="Y3422" s="49"/>
      <c r="Z3422" s="49"/>
      <c r="AA3422" s="49"/>
      <c r="AB3422" s="49"/>
      <c r="AC3422" s="49"/>
      <c r="AD3422" s="49"/>
      <c r="AE3422" s="49"/>
      <c r="AF3422" s="49"/>
      <c r="AG3422" s="49"/>
      <c r="AH3422" s="49"/>
      <c r="AI3422" s="49"/>
      <c r="AJ3422" s="48"/>
      <c r="AK3422" s="49"/>
    </row>
    <row r="3423" spans="9:37">
      <c r="I3423" s="48"/>
      <c r="L3423" s="48"/>
      <c r="O3423" s="48"/>
      <c r="Y3423" s="49"/>
      <c r="Z3423" s="49"/>
      <c r="AA3423" s="49"/>
      <c r="AB3423" s="49"/>
      <c r="AC3423" s="49"/>
      <c r="AD3423" s="49"/>
      <c r="AE3423" s="49"/>
      <c r="AF3423" s="49"/>
      <c r="AG3423" s="49"/>
      <c r="AH3423" s="49"/>
      <c r="AI3423" s="49"/>
      <c r="AJ3423" s="48"/>
      <c r="AK3423" s="49"/>
    </row>
    <row r="3424" spans="9:37">
      <c r="I3424" s="48"/>
      <c r="L3424" s="48"/>
      <c r="O3424" s="48"/>
      <c r="Y3424" s="49"/>
      <c r="Z3424" s="49"/>
      <c r="AA3424" s="49"/>
      <c r="AB3424" s="49"/>
      <c r="AC3424" s="49"/>
      <c r="AD3424" s="49"/>
      <c r="AE3424" s="49"/>
      <c r="AF3424" s="49"/>
      <c r="AG3424" s="49"/>
      <c r="AH3424" s="49"/>
      <c r="AI3424" s="49"/>
      <c r="AJ3424" s="48"/>
      <c r="AK3424" s="49"/>
    </row>
    <row r="3425" spans="9:37">
      <c r="I3425" s="48"/>
      <c r="L3425" s="48"/>
      <c r="O3425" s="48"/>
      <c r="Y3425" s="49"/>
      <c r="Z3425" s="49"/>
      <c r="AA3425" s="49"/>
      <c r="AB3425" s="49"/>
      <c r="AC3425" s="49"/>
      <c r="AD3425" s="49"/>
      <c r="AE3425" s="49"/>
      <c r="AF3425" s="49"/>
      <c r="AG3425" s="49"/>
      <c r="AH3425" s="49"/>
      <c r="AI3425" s="49"/>
      <c r="AJ3425" s="48"/>
      <c r="AK3425" s="49"/>
    </row>
    <row r="3426" spans="9:37">
      <c r="I3426" s="48"/>
      <c r="L3426" s="48"/>
      <c r="O3426" s="48"/>
      <c r="Y3426" s="49"/>
      <c r="Z3426" s="49"/>
      <c r="AA3426" s="49"/>
      <c r="AB3426" s="49"/>
      <c r="AC3426" s="49"/>
      <c r="AD3426" s="49"/>
      <c r="AE3426" s="49"/>
      <c r="AF3426" s="49"/>
      <c r="AG3426" s="49"/>
      <c r="AH3426" s="49"/>
      <c r="AI3426" s="49"/>
      <c r="AJ3426" s="48"/>
      <c r="AK3426" s="49"/>
    </row>
    <row r="3427" spans="9:37">
      <c r="I3427" s="48"/>
      <c r="L3427" s="48"/>
      <c r="O3427" s="48"/>
      <c r="Y3427" s="49"/>
      <c r="Z3427" s="49"/>
      <c r="AA3427" s="49"/>
      <c r="AB3427" s="49"/>
      <c r="AC3427" s="49"/>
      <c r="AD3427" s="49"/>
      <c r="AE3427" s="49"/>
      <c r="AF3427" s="49"/>
      <c r="AG3427" s="49"/>
      <c r="AH3427" s="49"/>
      <c r="AI3427" s="49"/>
      <c r="AJ3427" s="48"/>
      <c r="AK3427" s="49"/>
    </row>
    <row r="3428" spans="9:37">
      <c r="I3428" s="48"/>
      <c r="L3428" s="48"/>
      <c r="O3428" s="48"/>
      <c r="Y3428" s="49"/>
      <c r="Z3428" s="49"/>
      <c r="AA3428" s="49"/>
      <c r="AB3428" s="49"/>
      <c r="AC3428" s="49"/>
      <c r="AD3428" s="49"/>
      <c r="AE3428" s="49"/>
      <c r="AF3428" s="49"/>
      <c r="AG3428" s="49"/>
      <c r="AH3428" s="49"/>
      <c r="AI3428" s="49"/>
      <c r="AJ3428" s="48"/>
      <c r="AK3428" s="49"/>
    </row>
    <row r="3429" spans="9:37">
      <c r="I3429" s="48"/>
      <c r="L3429" s="48"/>
      <c r="O3429" s="48"/>
      <c r="Y3429" s="49"/>
      <c r="Z3429" s="49"/>
      <c r="AA3429" s="49"/>
      <c r="AB3429" s="49"/>
      <c r="AC3429" s="49"/>
      <c r="AD3429" s="49"/>
      <c r="AE3429" s="49"/>
      <c r="AF3429" s="49"/>
      <c r="AG3429" s="49"/>
      <c r="AH3429" s="49"/>
      <c r="AI3429" s="49"/>
      <c r="AJ3429" s="48"/>
      <c r="AK3429" s="49"/>
    </row>
    <row r="3430" spans="9:37">
      <c r="I3430" s="48"/>
      <c r="L3430" s="48"/>
      <c r="O3430" s="48"/>
      <c r="Y3430" s="49"/>
      <c r="Z3430" s="49"/>
      <c r="AA3430" s="49"/>
      <c r="AB3430" s="49"/>
      <c r="AC3430" s="49"/>
      <c r="AD3430" s="49"/>
      <c r="AE3430" s="49"/>
      <c r="AF3430" s="49"/>
      <c r="AG3430" s="49"/>
      <c r="AH3430" s="49"/>
      <c r="AI3430" s="49"/>
      <c r="AJ3430" s="48"/>
      <c r="AK3430" s="49"/>
    </row>
    <row r="3431" spans="9:37">
      <c r="I3431" s="48"/>
      <c r="L3431" s="48"/>
      <c r="O3431" s="48"/>
      <c r="Y3431" s="49"/>
      <c r="Z3431" s="49"/>
      <c r="AA3431" s="49"/>
      <c r="AB3431" s="49"/>
      <c r="AC3431" s="49"/>
      <c r="AD3431" s="49"/>
      <c r="AE3431" s="49"/>
      <c r="AF3431" s="49"/>
      <c r="AG3431" s="49"/>
      <c r="AH3431" s="49"/>
      <c r="AI3431" s="49"/>
      <c r="AJ3431" s="48"/>
      <c r="AK3431" s="49"/>
    </row>
    <row r="3432" spans="9:37">
      <c r="I3432" s="48"/>
      <c r="L3432" s="48"/>
      <c r="O3432" s="48"/>
      <c r="Y3432" s="49"/>
      <c r="Z3432" s="49"/>
      <c r="AA3432" s="49"/>
      <c r="AB3432" s="49"/>
      <c r="AC3432" s="49"/>
      <c r="AD3432" s="49"/>
      <c r="AE3432" s="49"/>
      <c r="AF3432" s="49"/>
      <c r="AG3432" s="49"/>
      <c r="AH3432" s="49"/>
      <c r="AI3432" s="49"/>
      <c r="AJ3432" s="48"/>
      <c r="AK3432" s="49"/>
    </row>
    <row r="3433" spans="9:37">
      <c r="I3433" s="48"/>
      <c r="L3433" s="48"/>
      <c r="O3433" s="48"/>
      <c r="Y3433" s="49"/>
      <c r="Z3433" s="49"/>
      <c r="AA3433" s="49"/>
      <c r="AB3433" s="49"/>
      <c r="AC3433" s="49"/>
      <c r="AD3433" s="49"/>
      <c r="AE3433" s="49"/>
      <c r="AF3433" s="49"/>
      <c r="AG3433" s="49"/>
      <c r="AH3433" s="49"/>
      <c r="AI3433" s="49"/>
      <c r="AJ3433" s="48"/>
      <c r="AK3433" s="49"/>
    </row>
    <row r="3434" spans="9:37">
      <c r="I3434" s="48"/>
      <c r="L3434" s="48"/>
      <c r="O3434" s="48"/>
      <c r="Y3434" s="49"/>
      <c r="Z3434" s="49"/>
      <c r="AA3434" s="49"/>
      <c r="AB3434" s="49"/>
      <c r="AC3434" s="49"/>
      <c r="AD3434" s="49"/>
      <c r="AE3434" s="49"/>
      <c r="AF3434" s="49"/>
      <c r="AG3434" s="49"/>
      <c r="AH3434" s="49"/>
      <c r="AI3434" s="49"/>
      <c r="AJ3434" s="48"/>
      <c r="AK3434" s="49"/>
    </row>
    <row r="3435" spans="9:37">
      <c r="I3435" s="48"/>
      <c r="L3435" s="48"/>
      <c r="O3435" s="48"/>
      <c r="Y3435" s="49"/>
      <c r="Z3435" s="49"/>
      <c r="AA3435" s="49"/>
      <c r="AB3435" s="49"/>
      <c r="AC3435" s="49"/>
      <c r="AD3435" s="49"/>
      <c r="AE3435" s="49"/>
      <c r="AF3435" s="49"/>
      <c r="AG3435" s="49"/>
      <c r="AH3435" s="49"/>
      <c r="AI3435" s="49"/>
      <c r="AJ3435" s="48"/>
      <c r="AK3435" s="49"/>
    </row>
    <row r="3436" spans="9:37">
      <c r="I3436" s="48"/>
      <c r="L3436" s="48"/>
      <c r="O3436" s="48"/>
      <c r="Y3436" s="49"/>
      <c r="Z3436" s="49"/>
      <c r="AA3436" s="49"/>
      <c r="AB3436" s="49"/>
      <c r="AC3436" s="49"/>
      <c r="AD3436" s="49"/>
      <c r="AE3436" s="49"/>
      <c r="AF3436" s="49"/>
      <c r="AG3436" s="49"/>
      <c r="AH3436" s="49"/>
      <c r="AI3436" s="49"/>
      <c r="AJ3436" s="48"/>
      <c r="AK3436" s="49"/>
    </row>
    <row r="3437" spans="9:37">
      <c r="I3437" s="48"/>
      <c r="L3437" s="48"/>
      <c r="O3437" s="48"/>
      <c r="Y3437" s="49"/>
      <c r="Z3437" s="49"/>
      <c r="AA3437" s="49"/>
      <c r="AB3437" s="49"/>
      <c r="AC3437" s="49"/>
      <c r="AD3437" s="49"/>
      <c r="AE3437" s="49"/>
      <c r="AF3437" s="49"/>
      <c r="AG3437" s="49"/>
      <c r="AH3437" s="49"/>
      <c r="AI3437" s="49"/>
      <c r="AJ3437" s="48"/>
      <c r="AK3437" s="49"/>
    </row>
    <row r="3438" spans="9:37">
      <c r="I3438" s="48"/>
      <c r="L3438" s="48"/>
      <c r="O3438" s="48"/>
      <c r="Y3438" s="49"/>
      <c r="Z3438" s="49"/>
      <c r="AA3438" s="49"/>
      <c r="AB3438" s="49"/>
      <c r="AC3438" s="49"/>
      <c r="AD3438" s="49"/>
      <c r="AE3438" s="49"/>
      <c r="AF3438" s="49"/>
      <c r="AG3438" s="49"/>
      <c r="AH3438" s="49"/>
      <c r="AI3438" s="49"/>
      <c r="AJ3438" s="48"/>
      <c r="AK3438" s="49"/>
    </row>
    <row r="3439" spans="9:37">
      <c r="I3439" s="48"/>
      <c r="L3439" s="48"/>
      <c r="O3439" s="48"/>
      <c r="Y3439" s="49"/>
      <c r="Z3439" s="49"/>
      <c r="AA3439" s="49"/>
      <c r="AB3439" s="49"/>
      <c r="AC3439" s="49"/>
      <c r="AD3439" s="49"/>
      <c r="AE3439" s="49"/>
      <c r="AF3439" s="49"/>
      <c r="AG3439" s="49"/>
      <c r="AH3439" s="49"/>
      <c r="AI3439" s="49"/>
      <c r="AJ3439" s="48"/>
      <c r="AK3439" s="49"/>
    </row>
    <row r="3440" spans="9:37">
      <c r="I3440" s="48"/>
      <c r="L3440" s="48"/>
      <c r="O3440" s="48"/>
      <c r="Y3440" s="49"/>
      <c r="Z3440" s="49"/>
      <c r="AA3440" s="49"/>
      <c r="AB3440" s="49"/>
      <c r="AC3440" s="49"/>
      <c r="AD3440" s="49"/>
      <c r="AE3440" s="49"/>
      <c r="AF3440" s="49"/>
      <c r="AG3440" s="49"/>
      <c r="AH3440" s="49"/>
      <c r="AI3440" s="49"/>
      <c r="AJ3440" s="48"/>
      <c r="AK3440" s="49"/>
    </row>
    <row r="3441" spans="9:37">
      <c r="I3441" s="48"/>
      <c r="L3441" s="48"/>
      <c r="O3441" s="48"/>
      <c r="Y3441" s="49"/>
      <c r="Z3441" s="49"/>
      <c r="AA3441" s="49"/>
      <c r="AB3441" s="49"/>
      <c r="AC3441" s="49"/>
      <c r="AD3441" s="49"/>
      <c r="AE3441" s="49"/>
      <c r="AF3441" s="49"/>
      <c r="AG3441" s="49"/>
      <c r="AH3441" s="49"/>
      <c r="AI3441" s="49"/>
      <c r="AJ3441" s="48"/>
      <c r="AK3441" s="49"/>
    </row>
    <row r="3442" spans="9:37">
      <c r="I3442" s="48"/>
      <c r="L3442" s="48"/>
      <c r="O3442" s="48"/>
      <c r="Y3442" s="49"/>
      <c r="Z3442" s="49"/>
      <c r="AA3442" s="49"/>
      <c r="AB3442" s="49"/>
      <c r="AC3442" s="49"/>
      <c r="AD3442" s="49"/>
      <c r="AE3442" s="49"/>
      <c r="AF3442" s="49"/>
      <c r="AG3442" s="49"/>
      <c r="AH3442" s="49"/>
      <c r="AI3442" s="49"/>
      <c r="AJ3442" s="48"/>
      <c r="AK3442" s="49"/>
    </row>
    <row r="3443" spans="9:37">
      <c r="I3443" s="48"/>
      <c r="L3443" s="48"/>
      <c r="O3443" s="48"/>
      <c r="Y3443" s="49"/>
      <c r="Z3443" s="49"/>
      <c r="AA3443" s="49"/>
      <c r="AB3443" s="49"/>
      <c r="AC3443" s="49"/>
      <c r="AD3443" s="49"/>
      <c r="AE3443" s="49"/>
      <c r="AF3443" s="49"/>
      <c r="AG3443" s="49"/>
      <c r="AH3443" s="49"/>
      <c r="AI3443" s="49"/>
      <c r="AJ3443" s="48"/>
      <c r="AK3443" s="49"/>
    </row>
    <row r="3444" spans="9:37">
      <c r="I3444" s="48"/>
      <c r="L3444" s="48"/>
      <c r="O3444" s="48"/>
      <c r="Y3444" s="49"/>
      <c r="Z3444" s="49"/>
      <c r="AA3444" s="49"/>
      <c r="AB3444" s="49"/>
      <c r="AC3444" s="49"/>
      <c r="AD3444" s="49"/>
      <c r="AE3444" s="49"/>
      <c r="AF3444" s="49"/>
      <c r="AG3444" s="49"/>
      <c r="AH3444" s="49"/>
      <c r="AI3444" s="49"/>
      <c r="AJ3444" s="48"/>
      <c r="AK3444" s="49"/>
    </row>
    <row r="3445" spans="9:37">
      <c r="I3445" s="48"/>
      <c r="L3445" s="48"/>
      <c r="O3445" s="48"/>
      <c r="Y3445" s="49"/>
      <c r="Z3445" s="49"/>
      <c r="AA3445" s="49"/>
      <c r="AB3445" s="49"/>
      <c r="AC3445" s="49"/>
      <c r="AD3445" s="49"/>
      <c r="AE3445" s="49"/>
      <c r="AF3445" s="49"/>
      <c r="AG3445" s="49"/>
      <c r="AH3445" s="49"/>
      <c r="AI3445" s="49"/>
      <c r="AJ3445" s="48"/>
      <c r="AK3445" s="49"/>
    </row>
    <row r="3446" spans="9:37">
      <c r="I3446" s="48"/>
      <c r="L3446" s="48"/>
      <c r="O3446" s="48"/>
      <c r="Y3446" s="49"/>
      <c r="Z3446" s="49"/>
      <c r="AA3446" s="49"/>
      <c r="AB3446" s="49"/>
      <c r="AC3446" s="49"/>
      <c r="AD3446" s="49"/>
      <c r="AE3446" s="49"/>
      <c r="AF3446" s="49"/>
      <c r="AG3446" s="49"/>
      <c r="AH3446" s="49"/>
      <c r="AI3446" s="49"/>
      <c r="AJ3446" s="48"/>
      <c r="AK3446" s="49"/>
    </row>
    <row r="3447" spans="9:37">
      <c r="I3447" s="48"/>
      <c r="L3447" s="48"/>
      <c r="O3447" s="48"/>
      <c r="Y3447" s="49"/>
      <c r="Z3447" s="49"/>
      <c r="AA3447" s="49"/>
      <c r="AB3447" s="49"/>
      <c r="AC3447" s="49"/>
      <c r="AD3447" s="49"/>
      <c r="AE3447" s="49"/>
      <c r="AF3447" s="49"/>
      <c r="AG3447" s="49"/>
      <c r="AH3447" s="49"/>
      <c r="AI3447" s="49"/>
      <c r="AJ3447" s="48"/>
      <c r="AK3447" s="49"/>
    </row>
    <row r="3448" spans="9:37">
      <c r="I3448" s="48"/>
      <c r="L3448" s="48"/>
      <c r="O3448" s="48"/>
      <c r="Y3448" s="49"/>
      <c r="Z3448" s="49"/>
      <c r="AA3448" s="49"/>
      <c r="AB3448" s="49"/>
      <c r="AC3448" s="49"/>
      <c r="AD3448" s="49"/>
      <c r="AE3448" s="49"/>
      <c r="AF3448" s="49"/>
      <c r="AG3448" s="49"/>
      <c r="AH3448" s="49"/>
      <c r="AI3448" s="49"/>
      <c r="AJ3448" s="48"/>
      <c r="AK3448" s="49"/>
    </row>
    <row r="3449" spans="9:37">
      <c r="I3449" s="48"/>
      <c r="L3449" s="48"/>
      <c r="O3449" s="48"/>
      <c r="Y3449" s="49"/>
      <c r="Z3449" s="49"/>
      <c r="AA3449" s="49"/>
      <c r="AB3449" s="49"/>
      <c r="AC3449" s="49"/>
      <c r="AD3449" s="49"/>
      <c r="AE3449" s="49"/>
      <c r="AF3449" s="49"/>
      <c r="AG3449" s="49"/>
      <c r="AH3449" s="49"/>
      <c r="AI3449" s="49"/>
      <c r="AJ3449" s="48"/>
      <c r="AK3449" s="49"/>
    </row>
    <row r="3450" spans="9:37">
      <c r="I3450" s="48"/>
      <c r="L3450" s="48"/>
      <c r="O3450" s="48"/>
      <c r="Y3450" s="49"/>
      <c r="Z3450" s="49"/>
      <c r="AA3450" s="49"/>
      <c r="AB3450" s="49"/>
      <c r="AC3450" s="49"/>
      <c r="AD3450" s="49"/>
      <c r="AE3450" s="49"/>
      <c r="AF3450" s="49"/>
      <c r="AG3450" s="49"/>
      <c r="AH3450" s="49"/>
      <c r="AI3450" s="49"/>
      <c r="AJ3450" s="48"/>
      <c r="AK3450" s="49"/>
    </row>
    <row r="3451" spans="9:37">
      <c r="I3451" s="48"/>
      <c r="L3451" s="48"/>
      <c r="O3451" s="48"/>
      <c r="Y3451" s="49"/>
      <c r="Z3451" s="49"/>
      <c r="AA3451" s="49"/>
      <c r="AB3451" s="49"/>
      <c r="AC3451" s="49"/>
      <c r="AD3451" s="49"/>
      <c r="AE3451" s="49"/>
      <c r="AF3451" s="49"/>
      <c r="AG3451" s="49"/>
      <c r="AH3451" s="49"/>
      <c r="AI3451" s="49"/>
      <c r="AJ3451" s="48"/>
      <c r="AK3451" s="49"/>
    </row>
    <row r="3452" spans="9:37">
      <c r="I3452" s="48"/>
      <c r="L3452" s="48"/>
      <c r="O3452" s="48"/>
      <c r="Y3452" s="49"/>
      <c r="Z3452" s="49"/>
      <c r="AA3452" s="49"/>
      <c r="AB3452" s="49"/>
      <c r="AC3452" s="49"/>
      <c r="AD3452" s="49"/>
      <c r="AE3452" s="49"/>
      <c r="AF3452" s="49"/>
      <c r="AG3452" s="49"/>
      <c r="AH3452" s="49"/>
      <c r="AI3452" s="49"/>
      <c r="AJ3452" s="48"/>
      <c r="AK3452" s="49"/>
    </row>
    <row r="3453" spans="9:37">
      <c r="I3453" s="48"/>
      <c r="L3453" s="48"/>
      <c r="O3453" s="48"/>
      <c r="Y3453" s="49"/>
      <c r="Z3453" s="49"/>
      <c r="AA3453" s="49"/>
      <c r="AB3453" s="49"/>
      <c r="AC3453" s="49"/>
      <c r="AD3453" s="49"/>
      <c r="AE3453" s="49"/>
      <c r="AF3453" s="49"/>
      <c r="AG3453" s="49"/>
      <c r="AH3453" s="49"/>
      <c r="AI3453" s="49"/>
      <c r="AJ3453" s="48"/>
      <c r="AK3453" s="49"/>
    </row>
    <row r="3454" spans="9:37">
      <c r="I3454" s="48"/>
      <c r="L3454" s="48"/>
      <c r="O3454" s="48"/>
      <c r="Y3454" s="49"/>
      <c r="Z3454" s="49"/>
      <c r="AA3454" s="49"/>
      <c r="AB3454" s="49"/>
      <c r="AC3454" s="49"/>
      <c r="AD3454" s="49"/>
      <c r="AE3454" s="49"/>
      <c r="AF3454" s="49"/>
      <c r="AG3454" s="49"/>
      <c r="AH3454" s="49"/>
      <c r="AI3454" s="49"/>
      <c r="AJ3454" s="48"/>
      <c r="AK3454" s="49"/>
    </row>
    <row r="3455" spans="9:37">
      <c r="I3455" s="48"/>
      <c r="L3455" s="48"/>
      <c r="O3455" s="48"/>
      <c r="Y3455" s="49"/>
      <c r="Z3455" s="49"/>
      <c r="AA3455" s="49"/>
      <c r="AB3455" s="49"/>
      <c r="AC3455" s="49"/>
      <c r="AD3455" s="49"/>
      <c r="AE3455" s="49"/>
      <c r="AF3455" s="49"/>
      <c r="AG3455" s="49"/>
      <c r="AH3455" s="49"/>
      <c r="AI3455" s="49"/>
      <c r="AJ3455" s="48"/>
      <c r="AK3455" s="49"/>
    </row>
    <row r="3456" spans="9:37">
      <c r="I3456" s="48"/>
      <c r="L3456" s="48"/>
      <c r="O3456" s="48"/>
      <c r="Y3456" s="49"/>
      <c r="Z3456" s="49"/>
      <c r="AA3456" s="49"/>
      <c r="AB3456" s="49"/>
      <c r="AC3456" s="49"/>
      <c r="AD3456" s="49"/>
      <c r="AE3456" s="49"/>
      <c r="AF3456" s="49"/>
      <c r="AG3456" s="49"/>
      <c r="AH3456" s="49"/>
      <c r="AI3456" s="49"/>
      <c r="AJ3456" s="48"/>
      <c r="AK3456" s="49"/>
    </row>
    <row r="3457" spans="9:37">
      <c r="I3457" s="48"/>
      <c r="L3457" s="48"/>
      <c r="O3457" s="48"/>
      <c r="Y3457" s="49"/>
      <c r="Z3457" s="49"/>
      <c r="AA3457" s="49"/>
      <c r="AB3457" s="49"/>
      <c r="AC3457" s="49"/>
      <c r="AD3457" s="49"/>
      <c r="AE3457" s="49"/>
      <c r="AF3457" s="49"/>
      <c r="AG3457" s="49"/>
      <c r="AH3457" s="49"/>
      <c r="AI3457" s="49"/>
      <c r="AJ3457" s="48"/>
      <c r="AK3457" s="49"/>
    </row>
    <row r="3458" spans="9:37">
      <c r="I3458" s="48"/>
      <c r="L3458" s="48"/>
      <c r="O3458" s="48"/>
      <c r="Y3458" s="49"/>
      <c r="Z3458" s="49"/>
      <c r="AA3458" s="49"/>
      <c r="AB3458" s="49"/>
      <c r="AC3458" s="49"/>
      <c r="AD3458" s="49"/>
      <c r="AE3458" s="49"/>
      <c r="AF3458" s="49"/>
      <c r="AG3458" s="49"/>
      <c r="AH3458" s="49"/>
      <c r="AI3458" s="49"/>
      <c r="AJ3458" s="48"/>
      <c r="AK3458" s="49"/>
    </row>
    <row r="3459" spans="9:37">
      <c r="I3459" s="48"/>
      <c r="L3459" s="48"/>
      <c r="O3459" s="48"/>
      <c r="Y3459" s="49"/>
      <c r="Z3459" s="49"/>
      <c r="AA3459" s="49"/>
      <c r="AB3459" s="49"/>
      <c r="AC3459" s="49"/>
      <c r="AD3459" s="49"/>
      <c r="AE3459" s="49"/>
      <c r="AF3459" s="49"/>
      <c r="AG3459" s="49"/>
      <c r="AH3459" s="49"/>
      <c r="AI3459" s="49"/>
      <c r="AJ3459" s="48"/>
      <c r="AK3459" s="49"/>
    </row>
    <row r="3460" spans="9:37">
      <c r="I3460" s="48"/>
      <c r="L3460" s="48"/>
      <c r="O3460" s="48"/>
      <c r="Y3460" s="49"/>
      <c r="Z3460" s="49"/>
      <c r="AA3460" s="49"/>
      <c r="AB3460" s="49"/>
      <c r="AC3460" s="49"/>
      <c r="AD3460" s="49"/>
      <c r="AE3460" s="49"/>
      <c r="AF3460" s="49"/>
      <c r="AG3460" s="49"/>
      <c r="AH3460" s="49"/>
      <c r="AI3460" s="49"/>
      <c r="AJ3460" s="48"/>
      <c r="AK3460" s="49"/>
    </row>
    <row r="3461" spans="9:37">
      <c r="I3461" s="48"/>
      <c r="L3461" s="48"/>
      <c r="O3461" s="48"/>
      <c r="Y3461" s="49"/>
      <c r="Z3461" s="49"/>
      <c r="AA3461" s="49"/>
      <c r="AB3461" s="49"/>
      <c r="AC3461" s="49"/>
      <c r="AD3461" s="49"/>
      <c r="AE3461" s="49"/>
      <c r="AF3461" s="49"/>
      <c r="AG3461" s="49"/>
      <c r="AH3461" s="49"/>
      <c r="AI3461" s="49"/>
      <c r="AJ3461" s="48"/>
      <c r="AK3461" s="49"/>
    </row>
    <row r="3462" spans="9:37">
      <c r="I3462" s="48"/>
      <c r="L3462" s="48"/>
      <c r="O3462" s="48"/>
      <c r="Y3462" s="49"/>
      <c r="Z3462" s="49"/>
      <c r="AA3462" s="49"/>
      <c r="AB3462" s="49"/>
      <c r="AC3462" s="49"/>
      <c r="AD3462" s="49"/>
      <c r="AE3462" s="49"/>
      <c r="AF3462" s="49"/>
      <c r="AG3462" s="49"/>
      <c r="AH3462" s="49"/>
      <c r="AI3462" s="49"/>
      <c r="AJ3462" s="48"/>
      <c r="AK3462" s="49"/>
    </row>
    <row r="3463" spans="9:37">
      <c r="I3463" s="48"/>
      <c r="L3463" s="48"/>
      <c r="O3463" s="48"/>
      <c r="Y3463" s="49"/>
      <c r="Z3463" s="49"/>
      <c r="AA3463" s="49"/>
      <c r="AB3463" s="49"/>
      <c r="AC3463" s="49"/>
      <c r="AD3463" s="49"/>
      <c r="AE3463" s="49"/>
      <c r="AF3463" s="49"/>
      <c r="AG3463" s="49"/>
      <c r="AH3463" s="49"/>
      <c r="AI3463" s="49"/>
      <c r="AJ3463" s="48"/>
      <c r="AK3463" s="49"/>
    </row>
    <row r="3464" spans="9:37">
      <c r="I3464" s="48"/>
      <c r="L3464" s="48"/>
      <c r="O3464" s="48"/>
      <c r="Y3464" s="49"/>
      <c r="Z3464" s="49"/>
      <c r="AA3464" s="49"/>
      <c r="AB3464" s="49"/>
      <c r="AC3464" s="49"/>
      <c r="AD3464" s="49"/>
      <c r="AE3464" s="49"/>
      <c r="AF3464" s="49"/>
      <c r="AG3464" s="49"/>
      <c r="AH3464" s="49"/>
      <c r="AI3464" s="49"/>
      <c r="AJ3464" s="48"/>
      <c r="AK3464" s="49"/>
    </row>
    <row r="3465" spans="9:37">
      <c r="I3465" s="48"/>
      <c r="L3465" s="48"/>
      <c r="O3465" s="48"/>
      <c r="Y3465" s="49"/>
      <c r="Z3465" s="49"/>
      <c r="AA3465" s="49"/>
      <c r="AB3465" s="49"/>
      <c r="AC3465" s="49"/>
      <c r="AD3465" s="49"/>
      <c r="AE3465" s="49"/>
      <c r="AF3465" s="49"/>
      <c r="AG3465" s="49"/>
      <c r="AH3465" s="49"/>
      <c r="AI3465" s="49"/>
      <c r="AJ3465" s="48"/>
      <c r="AK3465" s="49"/>
    </row>
    <row r="3466" spans="9:37">
      <c r="I3466" s="48"/>
      <c r="L3466" s="48"/>
      <c r="O3466" s="48"/>
      <c r="Y3466" s="49"/>
      <c r="Z3466" s="49"/>
      <c r="AA3466" s="49"/>
      <c r="AB3466" s="49"/>
      <c r="AC3466" s="49"/>
      <c r="AD3466" s="49"/>
      <c r="AE3466" s="49"/>
      <c r="AF3466" s="49"/>
      <c r="AG3466" s="49"/>
      <c r="AH3466" s="49"/>
      <c r="AI3466" s="49"/>
      <c r="AJ3466" s="48"/>
      <c r="AK3466" s="49"/>
    </row>
    <row r="3467" spans="9:37">
      <c r="I3467" s="48"/>
      <c r="L3467" s="48"/>
      <c r="O3467" s="48"/>
      <c r="Y3467" s="49"/>
      <c r="Z3467" s="49"/>
      <c r="AA3467" s="49"/>
      <c r="AB3467" s="49"/>
      <c r="AC3467" s="49"/>
      <c r="AD3467" s="49"/>
      <c r="AE3467" s="49"/>
      <c r="AF3467" s="49"/>
      <c r="AG3467" s="49"/>
      <c r="AH3467" s="49"/>
      <c r="AI3467" s="49"/>
      <c r="AJ3467" s="48"/>
      <c r="AK3467" s="49"/>
    </row>
    <row r="3468" spans="9:37">
      <c r="I3468" s="48"/>
      <c r="L3468" s="48"/>
      <c r="O3468" s="48"/>
      <c r="Y3468" s="49"/>
      <c r="Z3468" s="49"/>
      <c r="AA3468" s="49"/>
      <c r="AB3468" s="49"/>
      <c r="AC3468" s="49"/>
      <c r="AD3468" s="49"/>
      <c r="AE3468" s="49"/>
      <c r="AF3468" s="49"/>
      <c r="AG3468" s="49"/>
      <c r="AH3468" s="49"/>
      <c r="AI3468" s="49"/>
      <c r="AJ3468" s="48"/>
      <c r="AK3468" s="49"/>
    </row>
    <row r="3469" spans="9:37">
      <c r="I3469" s="48"/>
      <c r="L3469" s="48"/>
      <c r="O3469" s="48"/>
      <c r="Y3469" s="49"/>
      <c r="Z3469" s="49"/>
      <c r="AA3469" s="49"/>
      <c r="AB3469" s="49"/>
      <c r="AC3469" s="49"/>
      <c r="AD3469" s="49"/>
      <c r="AE3469" s="49"/>
      <c r="AF3469" s="49"/>
      <c r="AG3469" s="49"/>
      <c r="AH3469" s="49"/>
      <c r="AI3469" s="49"/>
      <c r="AJ3469" s="48"/>
      <c r="AK3469" s="49"/>
    </row>
    <row r="3470" spans="9:37">
      <c r="I3470" s="48"/>
      <c r="L3470" s="48"/>
      <c r="O3470" s="48"/>
      <c r="Y3470" s="49"/>
      <c r="Z3470" s="49"/>
      <c r="AA3470" s="49"/>
      <c r="AB3470" s="49"/>
      <c r="AC3470" s="49"/>
      <c r="AD3470" s="49"/>
      <c r="AE3470" s="49"/>
      <c r="AF3470" s="49"/>
      <c r="AG3470" s="49"/>
      <c r="AH3470" s="49"/>
      <c r="AI3470" s="49"/>
      <c r="AJ3470" s="48"/>
      <c r="AK3470" s="49"/>
    </row>
    <row r="3471" spans="9:37">
      <c r="I3471" s="48"/>
      <c r="L3471" s="48"/>
      <c r="O3471" s="48"/>
      <c r="Y3471" s="49"/>
      <c r="Z3471" s="49"/>
      <c r="AA3471" s="49"/>
      <c r="AB3471" s="49"/>
      <c r="AC3471" s="49"/>
      <c r="AD3471" s="49"/>
      <c r="AE3471" s="49"/>
      <c r="AF3471" s="49"/>
      <c r="AG3471" s="49"/>
      <c r="AH3471" s="49"/>
      <c r="AI3471" s="49"/>
      <c r="AJ3471" s="48"/>
      <c r="AK3471" s="49"/>
    </row>
    <row r="3472" spans="9:37">
      <c r="I3472" s="48"/>
      <c r="L3472" s="48"/>
      <c r="O3472" s="48"/>
      <c r="Y3472" s="49"/>
      <c r="Z3472" s="49"/>
      <c r="AA3472" s="49"/>
      <c r="AB3472" s="49"/>
      <c r="AC3472" s="49"/>
      <c r="AD3472" s="49"/>
      <c r="AE3472" s="49"/>
      <c r="AF3472" s="49"/>
      <c r="AG3472" s="49"/>
      <c r="AH3472" s="49"/>
      <c r="AI3472" s="49"/>
      <c r="AJ3472" s="48"/>
      <c r="AK3472" s="49"/>
    </row>
    <row r="3473" spans="9:37">
      <c r="I3473" s="48"/>
      <c r="L3473" s="48"/>
      <c r="O3473" s="48"/>
      <c r="Y3473" s="49"/>
      <c r="Z3473" s="49"/>
      <c r="AA3473" s="49"/>
      <c r="AB3473" s="49"/>
      <c r="AC3473" s="49"/>
      <c r="AD3473" s="49"/>
      <c r="AE3473" s="49"/>
      <c r="AF3473" s="49"/>
      <c r="AG3473" s="49"/>
      <c r="AH3473" s="49"/>
      <c r="AI3473" s="49"/>
      <c r="AJ3473" s="48"/>
      <c r="AK3473" s="49"/>
    </row>
    <row r="3474" spans="9:37">
      <c r="I3474" s="48"/>
      <c r="L3474" s="48"/>
      <c r="O3474" s="48"/>
      <c r="Y3474" s="49"/>
      <c r="Z3474" s="49"/>
      <c r="AA3474" s="49"/>
      <c r="AB3474" s="49"/>
      <c r="AC3474" s="49"/>
      <c r="AD3474" s="49"/>
      <c r="AE3474" s="49"/>
      <c r="AF3474" s="49"/>
      <c r="AG3474" s="49"/>
      <c r="AH3474" s="49"/>
      <c r="AI3474" s="49"/>
      <c r="AJ3474" s="48"/>
      <c r="AK3474" s="49"/>
    </row>
    <row r="3475" spans="9:37">
      <c r="I3475" s="48"/>
      <c r="L3475" s="48"/>
      <c r="O3475" s="48"/>
      <c r="Y3475" s="49"/>
      <c r="Z3475" s="49"/>
      <c r="AA3475" s="49"/>
      <c r="AB3475" s="49"/>
      <c r="AC3475" s="49"/>
      <c r="AD3475" s="49"/>
      <c r="AE3475" s="49"/>
      <c r="AF3475" s="49"/>
      <c r="AG3475" s="49"/>
      <c r="AH3475" s="49"/>
      <c r="AI3475" s="49"/>
      <c r="AJ3475" s="48"/>
      <c r="AK3475" s="49"/>
    </row>
    <row r="3476" spans="9:37">
      <c r="I3476" s="48"/>
      <c r="L3476" s="48"/>
      <c r="O3476" s="48"/>
      <c r="Y3476" s="49"/>
      <c r="Z3476" s="49"/>
      <c r="AA3476" s="49"/>
      <c r="AB3476" s="49"/>
      <c r="AC3476" s="49"/>
      <c r="AD3476" s="49"/>
      <c r="AE3476" s="49"/>
      <c r="AF3476" s="49"/>
      <c r="AG3476" s="49"/>
      <c r="AH3476" s="49"/>
      <c r="AI3476" s="49"/>
      <c r="AJ3476" s="48"/>
      <c r="AK3476" s="49"/>
    </row>
    <row r="3477" spans="9:37">
      <c r="I3477" s="48"/>
      <c r="L3477" s="48"/>
      <c r="O3477" s="48"/>
      <c r="Y3477" s="49"/>
      <c r="Z3477" s="49"/>
      <c r="AA3477" s="49"/>
      <c r="AB3477" s="49"/>
      <c r="AC3477" s="49"/>
      <c r="AD3477" s="49"/>
      <c r="AE3477" s="49"/>
      <c r="AF3477" s="49"/>
      <c r="AG3477" s="49"/>
      <c r="AH3477" s="49"/>
      <c r="AI3477" s="49"/>
      <c r="AJ3477" s="48"/>
      <c r="AK3477" s="49"/>
    </row>
    <row r="3478" spans="9:37">
      <c r="I3478" s="48"/>
      <c r="L3478" s="48"/>
      <c r="O3478" s="48"/>
      <c r="Y3478" s="49"/>
      <c r="Z3478" s="49"/>
      <c r="AA3478" s="49"/>
      <c r="AB3478" s="49"/>
      <c r="AC3478" s="49"/>
      <c r="AD3478" s="49"/>
      <c r="AE3478" s="49"/>
      <c r="AF3478" s="49"/>
      <c r="AG3478" s="49"/>
      <c r="AH3478" s="49"/>
      <c r="AI3478" s="49"/>
      <c r="AJ3478" s="48"/>
      <c r="AK3478" s="49"/>
    </row>
    <row r="3479" spans="9:37">
      <c r="I3479" s="48"/>
      <c r="L3479" s="48"/>
      <c r="O3479" s="48"/>
      <c r="Y3479" s="49"/>
      <c r="Z3479" s="49"/>
      <c r="AA3479" s="49"/>
      <c r="AB3479" s="49"/>
      <c r="AC3479" s="49"/>
      <c r="AD3479" s="49"/>
      <c r="AE3479" s="49"/>
      <c r="AF3479" s="49"/>
      <c r="AG3479" s="49"/>
      <c r="AH3479" s="49"/>
      <c r="AI3479" s="49"/>
      <c r="AJ3479" s="48"/>
      <c r="AK3479" s="49"/>
    </row>
    <row r="3480" spans="9:37">
      <c r="I3480" s="48"/>
      <c r="L3480" s="48"/>
      <c r="O3480" s="48"/>
      <c r="Y3480" s="49"/>
      <c r="Z3480" s="49"/>
      <c r="AA3480" s="49"/>
      <c r="AB3480" s="49"/>
      <c r="AC3480" s="49"/>
      <c r="AD3480" s="49"/>
      <c r="AE3480" s="49"/>
      <c r="AF3480" s="49"/>
      <c r="AG3480" s="49"/>
      <c r="AH3480" s="49"/>
      <c r="AI3480" s="49"/>
      <c r="AJ3480" s="48"/>
      <c r="AK3480" s="49"/>
    </row>
    <row r="3481" spans="9:37">
      <c r="I3481" s="48"/>
      <c r="L3481" s="48"/>
      <c r="O3481" s="48"/>
      <c r="Y3481" s="49"/>
      <c r="Z3481" s="49"/>
      <c r="AA3481" s="49"/>
      <c r="AB3481" s="49"/>
      <c r="AC3481" s="49"/>
      <c r="AD3481" s="49"/>
      <c r="AE3481" s="49"/>
      <c r="AF3481" s="49"/>
      <c r="AG3481" s="49"/>
      <c r="AH3481" s="49"/>
      <c r="AI3481" s="49"/>
      <c r="AJ3481" s="48"/>
      <c r="AK3481" s="49"/>
    </row>
    <row r="3482" spans="9:37">
      <c r="I3482" s="48"/>
      <c r="L3482" s="48"/>
      <c r="O3482" s="48"/>
      <c r="Y3482" s="49"/>
      <c r="Z3482" s="49"/>
      <c r="AA3482" s="49"/>
      <c r="AB3482" s="49"/>
      <c r="AC3482" s="49"/>
      <c r="AD3482" s="49"/>
      <c r="AE3482" s="49"/>
      <c r="AF3482" s="49"/>
      <c r="AG3482" s="49"/>
      <c r="AH3482" s="49"/>
      <c r="AI3482" s="49"/>
      <c r="AJ3482" s="48"/>
      <c r="AK3482" s="49"/>
    </row>
    <row r="3483" spans="9:37">
      <c r="I3483" s="48"/>
      <c r="L3483" s="48"/>
      <c r="O3483" s="48"/>
      <c r="Y3483" s="49"/>
      <c r="Z3483" s="49"/>
      <c r="AA3483" s="49"/>
      <c r="AB3483" s="49"/>
      <c r="AC3483" s="49"/>
      <c r="AD3483" s="49"/>
      <c r="AE3483" s="49"/>
      <c r="AF3483" s="49"/>
      <c r="AG3483" s="49"/>
      <c r="AH3483" s="49"/>
      <c r="AI3483" s="49"/>
      <c r="AJ3483" s="48"/>
      <c r="AK3483" s="49"/>
    </row>
    <row r="3484" spans="9:37">
      <c r="I3484" s="48"/>
      <c r="L3484" s="48"/>
      <c r="O3484" s="48"/>
      <c r="Y3484" s="49"/>
      <c r="Z3484" s="49"/>
      <c r="AA3484" s="49"/>
      <c r="AB3484" s="49"/>
      <c r="AC3484" s="49"/>
      <c r="AD3484" s="49"/>
      <c r="AE3484" s="49"/>
      <c r="AF3484" s="49"/>
      <c r="AG3484" s="49"/>
      <c r="AH3484" s="49"/>
      <c r="AI3484" s="49"/>
      <c r="AJ3484" s="48"/>
      <c r="AK3484" s="49"/>
    </row>
    <row r="3485" spans="9:37">
      <c r="I3485" s="48"/>
      <c r="L3485" s="48"/>
      <c r="O3485" s="48"/>
      <c r="Y3485" s="49"/>
      <c r="Z3485" s="49"/>
      <c r="AA3485" s="49"/>
      <c r="AB3485" s="49"/>
      <c r="AC3485" s="49"/>
      <c r="AD3485" s="49"/>
      <c r="AE3485" s="49"/>
      <c r="AF3485" s="49"/>
      <c r="AG3485" s="49"/>
      <c r="AH3485" s="49"/>
      <c r="AI3485" s="49"/>
      <c r="AJ3485" s="48"/>
      <c r="AK3485" s="49"/>
    </row>
    <row r="3486" spans="9:37">
      <c r="I3486" s="48"/>
      <c r="L3486" s="48"/>
      <c r="O3486" s="48"/>
      <c r="Y3486" s="49"/>
      <c r="Z3486" s="49"/>
      <c r="AA3486" s="49"/>
      <c r="AB3486" s="49"/>
      <c r="AC3486" s="49"/>
      <c r="AD3486" s="49"/>
      <c r="AE3486" s="49"/>
      <c r="AF3486" s="49"/>
      <c r="AG3486" s="49"/>
      <c r="AH3486" s="49"/>
      <c r="AI3486" s="49"/>
      <c r="AJ3486" s="48"/>
      <c r="AK3486" s="49"/>
    </row>
    <row r="3487" spans="9:37">
      <c r="I3487" s="48"/>
      <c r="L3487" s="48"/>
      <c r="O3487" s="48"/>
      <c r="Y3487" s="49"/>
      <c r="Z3487" s="49"/>
      <c r="AA3487" s="49"/>
      <c r="AB3487" s="49"/>
      <c r="AC3487" s="49"/>
      <c r="AD3487" s="49"/>
      <c r="AE3487" s="49"/>
      <c r="AF3487" s="49"/>
      <c r="AG3487" s="49"/>
      <c r="AH3487" s="49"/>
      <c r="AI3487" s="49"/>
      <c r="AJ3487" s="48"/>
      <c r="AK3487" s="49"/>
    </row>
    <row r="3488" spans="9:37">
      <c r="I3488" s="48"/>
      <c r="L3488" s="48"/>
      <c r="O3488" s="48"/>
      <c r="Y3488" s="49"/>
      <c r="Z3488" s="49"/>
      <c r="AA3488" s="49"/>
      <c r="AB3488" s="49"/>
      <c r="AC3488" s="49"/>
      <c r="AD3488" s="49"/>
      <c r="AE3488" s="49"/>
      <c r="AF3488" s="49"/>
      <c r="AG3488" s="49"/>
      <c r="AH3488" s="49"/>
      <c r="AI3488" s="49"/>
      <c r="AJ3488" s="48"/>
      <c r="AK3488" s="49"/>
    </row>
    <row r="3489" spans="9:37">
      <c r="I3489" s="48"/>
      <c r="L3489" s="48"/>
      <c r="O3489" s="48"/>
      <c r="Y3489" s="49"/>
      <c r="Z3489" s="49"/>
      <c r="AA3489" s="49"/>
      <c r="AB3489" s="49"/>
      <c r="AC3489" s="49"/>
      <c r="AD3489" s="49"/>
      <c r="AE3489" s="49"/>
      <c r="AF3489" s="49"/>
      <c r="AG3489" s="49"/>
      <c r="AH3489" s="49"/>
      <c r="AI3489" s="49"/>
      <c r="AJ3489" s="48"/>
      <c r="AK3489" s="49"/>
    </row>
    <row r="3490" spans="9:37">
      <c r="I3490" s="48"/>
      <c r="L3490" s="48"/>
      <c r="O3490" s="48"/>
      <c r="Y3490" s="49"/>
      <c r="Z3490" s="49"/>
      <c r="AA3490" s="49"/>
      <c r="AB3490" s="49"/>
      <c r="AC3490" s="49"/>
      <c r="AD3490" s="49"/>
      <c r="AE3490" s="49"/>
      <c r="AF3490" s="49"/>
      <c r="AG3490" s="49"/>
      <c r="AH3490" s="49"/>
      <c r="AI3490" s="49"/>
      <c r="AJ3490" s="48"/>
      <c r="AK3490" s="49"/>
    </row>
    <row r="3491" spans="9:37">
      <c r="I3491" s="48"/>
      <c r="L3491" s="48"/>
      <c r="O3491" s="48"/>
      <c r="Y3491" s="49"/>
      <c r="Z3491" s="49"/>
      <c r="AA3491" s="49"/>
      <c r="AB3491" s="49"/>
      <c r="AC3491" s="49"/>
      <c r="AD3491" s="49"/>
      <c r="AE3491" s="49"/>
      <c r="AF3491" s="49"/>
      <c r="AG3491" s="49"/>
      <c r="AH3491" s="49"/>
      <c r="AI3491" s="49"/>
      <c r="AJ3491" s="48"/>
      <c r="AK3491" s="49"/>
    </row>
    <row r="3492" spans="9:37">
      <c r="I3492" s="48"/>
      <c r="L3492" s="48"/>
      <c r="O3492" s="48"/>
      <c r="Y3492" s="49"/>
      <c r="Z3492" s="49"/>
      <c r="AA3492" s="49"/>
      <c r="AB3492" s="49"/>
      <c r="AC3492" s="49"/>
      <c r="AD3492" s="49"/>
      <c r="AE3492" s="49"/>
      <c r="AF3492" s="49"/>
      <c r="AG3492" s="49"/>
      <c r="AH3492" s="49"/>
      <c r="AI3492" s="49"/>
      <c r="AJ3492" s="48"/>
      <c r="AK3492" s="49"/>
    </row>
    <row r="3493" spans="9:37">
      <c r="I3493" s="48"/>
      <c r="L3493" s="48"/>
      <c r="O3493" s="48"/>
      <c r="Y3493" s="49"/>
      <c r="Z3493" s="49"/>
      <c r="AA3493" s="49"/>
      <c r="AB3493" s="49"/>
      <c r="AC3493" s="49"/>
      <c r="AD3493" s="49"/>
      <c r="AE3493" s="49"/>
      <c r="AF3493" s="49"/>
      <c r="AG3493" s="49"/>
      <c r="AH3493" s="49"/>
      <c r="AI3493" s="49"/>
      <c r="AJ3493" s="48"/>
      <c r="AK3493" s="49"/>
    </row>
    <row r="3494" spans="9:37">
      <c r="I3494" s="48"/>
      <c r="L3494" s="48"/>
      <c r="O3494" s="48"/>
      <c r="Y3494" s="49"/>
      <c r="Z3494" s="49"/>
      <c r="AA3494" s="49"/>
      <c r="AB3494" s="49"/>
      <c r="AC3494" s="49"/>
      <c r="AD3494" s="49"/>
      <c r="AE3494" s="49"/>
      <c r="AF3494" s="49"/>
      <c r="AG3494" s="49"/>
      <c r="AH3494" s="49"/>
      <c r="AI3494" s="49"/>
      <c r="AJ3494" s="48"/>
      <c r="AK3494" s="49"/>
    </row>
    <row r="3495" spans="9:37">
      <c r="I3495" s="48"/>
      <c r="L3495" s="48"/>
      <c r="O3495" s="48"/>
      <c r="Y3495" s="49"/>
      <c r="Z3495" s="49"/>
      <c r="AA3495" s="49"/>
      <c r="AB3495" s="49"/>
      <c r="AC3495" s="49"/>
      <c r="AD3495" s="49"/>
      <c r="AE3495" s="49"/>
      <c r="AF3495" s="49"/>
      <c r="AG3495" s="49"/>
      <c r="AH3495" s="49"/>
      <c r="AI3495" s="49"/>
      <c r="AJ3495" s="48"/>
      <c r="AK3495" s="49"/>
    </row>
    <row r="3496" spans="9:37">
      <c r="I3496" s="48"/>
      <c r="L3496" s="48"/>
      <c r="O3496" s="48"/>
      <c r="Y3496" s="49"/>
      <c r="Z3496" s="49"/>
      <c r="AA3496" s="49"/>
      <c r="AB3496" s="49"/>
      <c r="AC3496" s="49"/>
      <c r="AD3496" s="49"/>
      <c r="AE3496" s="49"/>
      <c r="AF3496" s="49"/>
      <c r="AG3496" s="49"/>
      <c r="AH3496" s="49"/>
      <c r="AI3496" s="49"/>
      <c r="AJ3496" s="48"/>
      <c r="AK3496" s="49"/>
    </row>
    <row r="3497" spans="9:37">
      <c r="I3497" s="48"/>
      <c r="L3497" s="48"/>
      <c r="O3497" s="48"/>
      <c r="Y3497" s="49"/>
      <c r="Z3497" s="49"/>
      <c r="AA3497" s="49"/>
      <c r="AB3497" s="49"/>
      <c r="AC3497" s="49"/>
      <c r="AD3497" s="49"/>
      <c r="AE3497" s="49"/>
      <c r="AF3497" s="49"/>
      <c r="AG3497" s="49"/>
      <c r="AH3497" s="49"/>
      <c r="AI3497" s="49"/>
      <c r="AJ3497" s="48"/>
      <c r="AK3497" s="49"/>
    </row>
    <row r="3498" spans="9:37">
      <c r="I3498" s="48"/>
      <c r="L3498" s="48"/>
      <c r="O3498" s="48"/>
      <c r="Y3498" s="49"/>
      <c r="Z3498" s="49"/>
      <c r="AA3498" s="49"/>
      <c r="AB3498" s="49"/>
      <c r="AC3498" s="49"/>
      <c r="AD3498" s="49"/>
      <c r="AE3498" s="49"/>
      <c r="AF3498" s="49"/>
      <c r="AG3498" s="49"/>
      <c r="AH3498" s="49"/>
      <c r="AI3498" s="49"/>
      <c r="AJ3498" s="48"/>
      <c r="AK3498" s="49"/>
    </row>
    <row r="3499" spans="9:37">
      <c r="I3499" s="48"/>
      <c r="L3499" s="48"/>
      <c r="O3499" s="48"/>
      <c r="Y3499" s="49"/>
      <c r="Z3499" s="49"/>
      <c r="AA3499" s="49"/>
      <c r="AB3499" s="49"/>
      <c r="AC3499" s="49"/>
      <c r="AD3499" s="49"/>
      <c r="AE3499" s="49"/>
      <c r="AF3499" s="49"/>
      <c r="AG3499" s="49"/>
      <c r="AH3499" s="49"/>
      <c r="AI3499" s="49"/>
      <c r="AJ3499" s="48"/>
      <c r="AK3499" s="49"/>
    </row>
    <row r="3500" spans="9:37">
      <c r="I3500" s="48"/>
      <c r="L3500" s="48"/>
      <c r="O3500" s="48"/>
      <c r="Y3500" s="49"/>
      <c r="Z3500" s="49"/>
      <c r="AA3500" s="49"/>
      <c r="AB3500" s="49"/>
      <c r="AC3500" s="49"/>
      <c r="AD3500" s="49"/>
      <c r="AE3500" s="49"/>
      <c r="AF3500" s="49"/>
      <c r="AG3500" s="49"/>
      <c r="AH3500" s="49"/>
      <c r="AI3500" s="49"/>
      <c r="AJ3500" s="48"/>
      <c r="AK3500" s="49"/>
    </row>
    <row r="3501" spans="9:37">
      <c r="I3501" s="48"/>
      <c r="L3501" s="48"/>
      <c r="O3501" s="48"/>
      <c r="Y3501" s="49"/>
      <c r="Z3501" s="49"/>
      <c r="AA3501" s="49"/>
      <c r="AB3501" s="49"/>
      <c r="AC3501" s="49"/>
      <c r="AD3501" s="49"/>
      <c r="AE3501" s="49"/>
      <c r="AF3501" s="49"/>
      <c r="AG3501" s="49"/>
      <c r="AH3501" s="49"/>
      <c r="AI3501" s="49"/>
      <c r="AJ3501" s="48"/>
      <c r="AK3501" s="49"/>
    </row>
    <row r="3502" spans="9:37">
      <c r="I3502" s="48"/>
      <c r="L3502" s="48"/>
      <c r="O3502" s="48"/>
      <c r="Y3502" s="49"/>
      <c r="Z3502" s="49"/>
      <c r="AA3502" s="49"/>
      <c r="AB3502" s="49"/>
      <c r="AC3502" s="49"/>
      <c r="AD3502" s="49"/>
      <c r="AE3502" s="49"/>
      <c r="AF3502" s="49"/>
      <c r="AG3502" s="49"/>
      <c r="AH3502" s="49"/>
      <c r="AI3502" s="49"/>
      <c r="AJ3502" s="48"/>
      <c r="AK3502" s="49"/>
    </row>
    <row r="3503" spans="9:37">
      <c r="I3503" s="48"/>
      <c r="L3503" s="48"/>
      <c r="O3503" s="48"/>
      <c r="Y3503" s="49"/>
      <c r="Z3503" s="49"/>
      <c r="AA3503" s="49"/>
      <c r="AB3503" s="49"/>
      <c r="AC3503" s="49"/>
      <c r="AD3503" s="49"/>
      <c r="AE3503" s="49"/>
      <c r="AF3503" s="49"/>
      <c r="AG3503" s="49"/>
      <c r="AH3503" s="49"/>
      <c r="AI3503" s="49"/>
      <c r="AJ3503" s="48"/>
      <c r="AK3503" s="49"/>
    </row>
    <row r="3504" spans="9:37">
      <c r="I3504" s="48"/>
      <c r="L3504" s="48"/>
      <c r="O3504" s="48"/>
      <c r="Y3504" s="49"/>
      <c r="Z3504" s="49"/>
      <c r="AA3504" s="49"/>
      <c r="AB3504" s="49"/>
      <c r="AC3504" s="49"/>
      <c r="AD3504" s="49"/>
      <c r="AE3504" s="49"/>
      <c r="AF3504" s="49"/>
      <c r="AG3504" s="49"/>
      <c r="AH3504" s="49"/>
      <c r="AI3504" s="49"/>
      <c r="AJ3504" s="48"/>
      <c r="AK3504" s="49"/>
    </row>
    <row r="3505" spans="9:37">
      <c r="I3505" s="48"/>
      <c r="L3505" s="48"/>
      <c r="O3505" s="48"/>
      <c r="Y3505" s="49"/>
      <c r="Z3505" s="49"/>
      <c r="AA3505" s="49"/>
      <c r="AB3505" s="49"/>
      <c r="AC3505" s="49"/>
      <c r="AD3505" s="49"/>
      <c r="AE3505" s="49"/>
      <c r="AF3505" s="49"/>
      <c r="AG3505" s="49"/>
      <c r="AH3505" s="49"/>
      <c r="AI3505" s="49"/>
      <c r="AJ3505" s="48"/>
      <c r="AK3505" s="49"/>
    </row>
    <row r="3506" spans="9:37">
      <c r="I3506" s="48"/>
      <c r="L3506" s="48"/>
      <c r="O3506" s="48"/>
      <c r="Y3506" s="49"/>
      <c r="Z3506" s="49"/>
      <c r="AA3506" s="49"/>
      <c r="AB3506" s="49"/>
      <c r="AC3506" s="49"/>
      <c r="AD3506" s="49"/>
      <c r="AE3506" s="49"/>
      <c r="AF3506" s="49"/>
      <c r="AG3506" s="49"/>
      <c r="AH3506" s="49"/>
      <c r="AI3506" s="49"/>
      <c r="AJ3506" s="48"/>
      <c r="AK3506" s="49"/>
    </row>
    <row r="3507" spans="9:37">
      <c r="I3507" s="48"/>
      <c r="L3507" s="48"/>
      <c r="O3507" s="48"/>
      <c r="Y3507" s="49"/>
      <c r="Z3507" s="49"/>
      <c r="AA3507" s="49"/>
      <c r="AB3507" s="49"/>
      <c r="AC3507" s="49"/>
      <c r="AD3507" s="49"/>
      <c r="AE3507" s="49"/>
      <c r="AF3507" s="49"/>
      <c r="AG3507" s="49"/>
      <c r="AH3507" s="49"/>
      <c r="AI3507" s="49"/>
      <c r="AJ3507" s="48"/>
      <c r="AK3507" s="49"/>
    </row>
    <row r="3508" spans="9:37">
      <c r="I3508" s="48"/>
      <c r="L3508" s="48"/>
      <c r="O3508" s="48"/>
      <c r="Y3508" s="49"/>
      <c r="Z3508" s="49"/>
      <c r="AA3508" s="49"/>
      <c r="AB3508" s="49"/>
      <c r="AC3508" s="49"/>
      <c r="AD3508" s="49"/>
      <c r="AE3508" s="49"/>
      <c r="AF3508" s="49"/>
      <c r="AG3508" s="49"/>
      <c r="AH3508" s="49"/>
      <c r="AI3508" s="49"/>
      <c r="AJ3508" s="48"/>
      <c r="AK3508" s="49"/>
    </row>
    <row r="3509" spans="9:37">
      <c r="I3509" s="48"/>
      <c r="L3509" s="48"/>
      <c r="O3509" s="48"/>
      <c r="Y3509" s="49"/>
      <c r="Z3509" s="49"/>
      <c r="AA3509" s="49"/>
      <c r="AB3509" s="49"/>
      <c r="AC3509" s="49"/>
      <c r="AD3509" s="49"/>
      <c r="AE3509" s="49"/>
      <c r="AF3509" s="49"/>
      <c r="AG3509" s="49"/>
      <c r="AH3509" s="49"/>
      <c r="AI3509" s="49"/>
      <c r="AJ3509" s="48"/>
      <c r="AK3509" s="49"/>
    </row>
    <row r="3510" spans="9:37">
      <c r="I3510" s="48"/>
      <c r="L3510" s="48"/>
      <c r="O3510" s="48"/>
      <c r="Y3510" s="49"/>
      <c r="Z3510" s="49"/>
      <c r="AA3510" s="49"/>
      <c r="AB3510" s="49"/>
      <c r="AC3510" s="49"/>
      <c r="AD3510" s="49"/>
      <c r="AE3510" s="49"/>
      <c r="AF3510" s="49"/>
      <c r="AG3510" s="49"/>
      <c r="AH3510" s="49"/>
      <c r="AI3510" s="49"/>
      <c r="AJ3510" s="48"/>
      <c r="AK3510" s="49"/>
    </row>
    <row r="3511" spans="9:37">
      <c r="I3511" s="48"/>
      <c r="L3511" s="48"/>
      <c r="O3511" s="48"/>
      <c r="Y3511" s="49"/>
      <c r="Z3511" s="49"/>
      <c r="AA3511" s="49"/>
      <c r="AB3511" s="49"/>
      <c r="AC3511" s="49"/>
      <c r="AD3511" s="49"/>
      <c r="AE3511" s="49"/>
      <c r="AF3511" s="49"/>
      <c r="AG3511" s="49"/>
      <c r="AH3511" s="49"/>
      <c r="AI3511" s="49"/>
      <c r="AJ3511" s="48"/>
      <c r="AK3511" s="49"/>
    </row>
    <row r="3512" spans="9:37">
      <c r="I3512" s="48"/>
      <c r="L3512" s="48"/>
      <c r="O3512" s="48"/>
      <c r="Y3512" s="49"/>
      <c r="Z3512" s="49"/>
      <c r="AA3512" s="49"/>
      <c r="AB3512" s="49"/>
      <c r="AC3512" s="49"/>
      <c r="AD3512" s="49"/>
      <c r="AE3512" s="49"/>
      <c r="AF3512" s="49"/>
      <c r="AG3512" s="49"/>
      <c r="AH3512" s="49"/>
      <c r="AI3512" s="49"/>
      <c r="AJ3512" s="48"/>
      <c r="AK3512" s="49"/>
    </row>
    <row r="3513" spans="9:37">
      <c r="I3513" s="48"/>
      <c r="L3513" s="48"/>
      <c r="O3513" s="48"/>
      <c r="Y3513" s="49"/>
      <c r="Z3513" s="49"/>
      <c r="AA3513" s="49"/>
      <c r="AB3513" s="49"/>
      <c r="AC3513" s="49"/>
      <c r="AD3513" s="49"/>
      <c r="AE3513" s="49"/>
      <c r="AF3513" s="49"/>
      <c r="AG3513" s="49"/>
      <c r="AH3513" s="49"/>
      <c r="AI3513" s="49"/>
      <c r="AJ3513" s="48"/>
      <c r="AK3513" s="49"/>
    </row>
    <row r="3514" spans="9:37">
      <c r="I3514" s="48"/>
      <c r="L3514" s="48"/>
      <c r="O3514" s="48"/>
      <c r="Y3514" s="49"/>
      <c r="Z3514" s="49"/>
      <c r="AA3514" s="49"/>
      <c r="AB3514" s="49"/>
      <c r="AC3514" s="49"/>
      <c r="AD3514" s="49"/>
      <c r="AE3514" s="49"/>
      <c r="AF3514" s="49"/>
      <c r="AG3514" s="49"/>
      <c r="AH3514" s="49"/>
      <c r="AI3514" s="49"/>
      <c r="AJ3514" s="48"/>
      <c r="AK3514" s="49"/>
    </row>
    <row r="3515" spans="9:37">
      <c r="I3515" s="48"/>
      <c r="L3515" s="48"/>
      <c r="O3515" s="48"/>
      <c r="Y3515" s="49"/>
      <c r="Z3515" s="49"/>
      <c r="AA3515" s="49"/>
      <c r="AB3515" s="49"/>
      <c r="AC3515" s="49"/>
      <c r="AD3515" s="49"/>
      <c r="AE3515" s="49"/>
      <c r="AF3515" s="49"/>
      <c r="AG3515" s="49"/>
      <c r="AH3515" s="49"/>
      <c r="AI3515" s="49"/>
      <c r="AJ3515" s="48"/>
      <c r="AK3515" s="49"/>
    </row>
    <row r="3516" spans="9:37">
      <c r="I3516" s="48"/>
      <c r="L3516" s="48"/>
      <c r="O3516" s="48"/>
      <c r="Y3516" s="49"/>
      <c r="Z3516" s="49"/>
      <c r="AA3516" s="49"/>
      <c r="AB3516" s="49"/>
      <c r="AC3516" s="49"/>
      <c r="AD3516" s="49"/>
      <c r="AE3516" s="49"/>
      <c r="AF3516" s="49"/>
      <c r="AG3516" s="49"/>
      <c r="AH3516" s="49"/>
      <c r="AI3516" s="49"/>
      <c r="AJ3516" s="48"/>
      <c r="AK3516" s="49"/>
    </row>
    <row r="3517" spans="9:37">
      <c r="I3517" s="48"/>
      <c r="L3517" s="48"/>
      <c r="O3517" s="48"/>
      <c r="Y3517" s="49"/>
      <c r="Z3517" s="49"/>
      <c r="AA3517" s="49"/>
      <c r="AB3517" s="49"/>
      <c r="AC3517" s="49"/>
      <c r="AD3517" s="49"/>
      <c r="AE3517" s="49"/>
      <c r="AF3517" s="49"/>
      <c r="AG3517" s="49"/>
      <c r="AH3517" s="49"/>
      <c r="AI3517" s="49"/>
      <c r="AJ3517" s="48"/>
      <c r="AK3517" s="49"/>
    </row>
    <row r="3518" spans="9:37">
      <c r="I3518" s="48"/>
      <c r="L3518" s="48"/>
      <c r="O3518" s="48"/>
      <c r="Y3518" s="49"/>
      <c r="Z3518" s="49"/>
      <c r="AA3518" s="49"/>
      <c r="AB3518" s="49"/>
      <c r="AC3518" s="49"/>
      <c r="AD3518" s="49"/>
      <c r="AE3518" s="49"/>
      <c r="AF3518" s="49"/>
      <c r="AG3518" s="49"/>
      <c r="AH3518" s="49"/>
      <c r="AI3518" s="49"/>
      <c r="AJ3518" s="48"/>
      <c r="AK3518" s="49"/>
    </row>
    <row r="3519" spans="9:37">
      <c r="I3519" s="48"/>
      <c r="L3519" s="48"/>
      <c r="O3519" s="48"/>
      <c r="Y3519" s="49"/>
      <c r="Z3519" s="49"/>
      <c r="AA3519" s="49"/>
      <c r="AB3519" s="49"/>
      <c r="AC3519" s="49"/>
      <c r="AD3519" s="49"/>
      <c r="AE3519" s="49"/>
      <c r="AF3519" s="49"/>
      <c r="AG3519" s="49"/>
      <c r="AH3519" s="49"/>
      <c r="AI3519" s="49"/>
      <c r="AJ3519" s="48"/>
      <c r="AK3519" s="49"/>
    </row>
    <row r="3520" spans="9:37">
      <c r="I3520" s="48"/>
      <c r="L3520" s="48"/>
      <c r="O3520" s="48"/>
      <c r="Y3520" s="49"/>
      <c r="Z3520" s="49"/>
      <c r="AA3520" s="49"/>
      <c r="AB3520" s="49"/>
      <c r="AC3520" s="49"/>
      <c r="AD3520" s="49"/>
      <c r="AE3520" s="49"/>
      <c r="AF3520" s="49"/>
      <c r="AG3520" s="49"/>
      <c r="AH3520" s="49"/>
      <c r="AI3520" s="49"/>
      <c r="AJ3520" s="48"/>
      <c r="AK3520" s="49"/>
    </row>
    <row r="3521" spans="9:37">
      <c r="I3521" s="48"/>
      <c r="L3521" s="48"/>
      <c r="O3521" s="48"/>
      <c r="Y3521" s="49"/>
      <c r="Z3521" s="49"/>
      <c r="AA3521" s="49"/>
      <c r="AB3521" s="49"/>
      <c r="AC3521" s="49"/>
      <c r="AD3521" s="49"/>
      <c r="AE3521" s="49"/>
      <c r="AF3521" s="49"/>
      <c r="AG3521" s="49"/>
      <c r="AH3521" s="49"/>
      <c r="AI3521" s="49"/>
      <c r="AJ3521" s="48"/>
      <c r="AK3521" s="49"/>
    </row>
    <row r="3522" spans="9:37">
      <c r="I3522" s="48"/>
      <c r="L3522" s="48"/>
      <c r="O3522" s="48"/>
      <c r="Y3522" s="49"/>
      <c r="Z3522" s="49"/>
      <c r="AA3522" s="49"/>
      <c r="AB3522" s="49"/>
      <c r="AC3522" s="49"/>
      <c r="AD3522" s="49"/>
      <c r="AE3522" s="49"/>
      <c r="AF3522" s="49"/>
      <c r="AG3522" s="49"/>
      <c r="AH3522" s="49"/>
      <c r="AI3522" s="49"/>
      <c r="AJ3522" s="48"/>
      <c r="AK3522" s="49"/>
    </row>
    <row r="3523" spans="9:37">
      <c r="I3523" s="48"/>
      <c r="L3523" s="48"/>
      <c r="O3523" s="48"/>
      <c r="Y3523" s="49"/>
      <c r="Z3523" s="49"/>
      <c r="AA3523" s="49"/>
      <c r="AB3523" s="49"/>
      <c r="AC3523" s="49"/>
      <c r="AD3523" s="49"/>
      <c r="AE3523" s="49"/>
      <c r="AF3523" s="49"/>
      <c r="AG3523" s="49"/>
      <c r="AH3523" s="49"/>
      <c r="AI3523" s="49"/>
      <c r="AJ3523" s="48"/>
      <c r="AK3523" s="49"/>
    </row>
    <row r="3524" spans="9:37">
      <c r="I3524" s="48"/>
      <c r="L3524" s="48"/>
      <c r="O3524" s="48"/>
      <c r="Y3524" s="49"/>
      <c r="Z3524" s="49"/>
      <c r="AA3524" s="49"/>
      <c r="AB3524" s="49"/>
      <c r="AC3524" s="49"/>
      <c r="AD3524" s="49"/>
      <c r="AE3524" s="49"/>
      <c r="AF3524" s="49"/>
      <c r="AG3524" s="49"/>
      <c r="AH3524" s="49"/>
      <c r="AI3524" s="49"/>
      <c r="AJ3524" s="48"/>
      <c r="AK3524" s="49"/>
    </row>
    <row r="3525" spans="9:37">
      <c r="I3525" s="48"/>
      <c r="L3525" s="48"/>
      <c r="O3525" s="48"/>
      <c r="Y3525" s="49"/>
      <c r="Z3525" s="49"/>
      <c r="AA3525" s="49"/>
      <c r="AB3525" s="49"/>
      <c r="AC3525" s="49"/>
      <c r="AD3525" s="49"/>
      <c r="AE3525" s="49"/>
      <c r="AF3525" s="49"/>
      <c r="AG3525" s="49"/>
      <c r="AH3525" s="49"/>
      <c r="AI3525" s="49"/>
      <c r="AJ3525" s="48"/>
      <c r="AK3525" s="49"/>
    </row>
    <row r="3526" spans="9:37">
      <c r="I3526" s="48"/>
      <c r="L3526" s="48"/>
      <c r="O3526" s="48"/>
      <c r="Y3526" s="49"/>
      <c r="Z3526" s="49"/>
      <c r="AA3526" s="49"/>
      <c r="AB3526" s="49"/>
      <c r="AC3526" s="49"/>
      <c r="AD3526" s="49"/>
      <c r="AE3526" s="49"/>
      <c r="AF3526" s="49"/>
      <c r="AG3526" s="49"/>
      <c r="AH3526" s="49"/>
      <c r="AI3526" s="49"/>
      <c r="AJ3526" s="48"/>
      <c r="AK3526" s="49"/>
    </row>
    <row r="3527" spans="9:37">
      <c r="I3527" s="48"/>
      <c r="L3527" s="48"/>
      <c r="O3527" s="48"/>
      <c r="Y3527" s="49"/>
      <c r="Z3527" s="49"/>
      <c r="AA3527" s="49"/>
      <c r="AB3527" s="49"/>
      <c r="AC3527" s="49"/>
      <c r="AD3527" s="49"/>
      <c r="AE3527" s="49"/>
      <c r="AF3527" s="49"/>
      <c r="AG3527" s="49"/>
      <c r="AH3527" s="49"/>
      <c r="AI3527" s="49"/>
      <c r="AJ3527" s="48"/>
      <c r="AK3527" s="49"/>
    </row>
    <row r="3528" spans="9:37">
      <c r="I3528" s="48"/>
      <c r="L3528" s="48"/>
      <c r="O3528" s="48"/>
      <c r="Y3528" s="49"/>
      <c r="Z3528" s="49"/>
      <c r="AA3528" s="49"/>
      <c r="AB3528" s="49"/>
      <c r="AC3528" s="49"/>
      <c r="AD3528" s="49"/>
      <c r="AE3528" s="49"/>
      <c r="AF3528" s="49"/>
      <c r="AG3528" s="49"/>
      <c r="AH3528" s="49"/>
      <c r="AI3528" s="49"/>
      <c r="AJ3528" s="48"/>
      <c r="AK3528" s="49"/>
    </row>
    <row r="3529" spans="9:37">
      <c r="I3529" s="48"/>
      <c r="L3529" s="48"/>
      <c r="O3529" s="48"/>
      <c r="Y3529" s="49"/>
      <c r="Z3529" s="49"/>
      <c r="AA3529" s="49"/>
      <c r="AB3529" s="49"/>
      <c r="AC3529" s="49"/>
      <c r="AD3529" s="49"/>
      <c r="AE3529" s="49"/>
      <c r="AF3529" s="49"/>
      <c r="AG3529" s="49"/>
      <c r="AH3529" s="49"/>
      <c r="AI3529" s="49"/>
      <c r="AJ3529" s="48"/>
      <c r="AK3529" s="49"/>
    </row>
    <row r="3530" spans="9:37">
      <c r="I3530" s="48"/>
      <c r="L3530" s="48"/>
      <c r="O3530" s="48"/>
      <c r="Y3530" s="49"/>
      <c r="Z3530" s="49"/>
      <c r="AA3530" s="49"/>
      <c r="AB3530" s="49"/>
      <c r="AC3530" s="49"/>
      <c r="AD3530" s="49"/>
      <c r="AE3530" s="49"/>
      <c r="AF3530" s="49"/>
      <c r="AG3530" s="49"/>
      <c r="AH3530" s="49"/>
      <c r="AI3530" s="49"/>
      <c r="AJ3530" s="48"/>
      <c r="AK3530" s="49"/>
    </row>
    <row r="3531" spans="9:37">
      <c r="I3531" s="48"/>
      <c r="L3531" s="48"/>
      <c r="O3531" s="48"/>
      <c r="Y3531" s="49"/>
      <c r="Z3531" s="49"/>
      <c r="AA3531" s="49"/>
      <c r="AB3531" s="49"/>
      <c r="AC3531" s="49"/>
      <c r="AD3531" s="49"/>
      <c r="AE3531" s="49"/>
      <c r="AF3531" s="49"/>
      <c r="AG3531" s="49"/>
      <c r="AH3531" s="49"/>
      <c r="AI3531" s="49"/>
      <c r="AJ3531" s="48"/>
      <c r="AK3531" s="49"/>
    </row>
    <row r="3532" spans="9:37">
      <c r="I3532" s="48"/>
      <c r="L3532" s="48"/>
      <c r="O3532" s="48"/>
      <c r="Y3532" s="49"/>
      <c r="Z3532" s="49"/>
      <c r="AA3532" s="49"/>
      <c r="AB3532" s="49"/>
      <c r="AC3532" s="49"/>
      <c r="AD3532" s="49"/>
      <c r="AE3532" s="49"/>
      <c r="AF3532" s="49"/>
      <c r="AG3532" s="49"/>
      <c r="AH3532" s="49"/>
      <c r="AI3532" s="49"/>
      <c r="AJ3532" s="48"/>
      <c r="AK3532" s="49"/>
    </row>
    <row r="3533" spans="9:37">
      <c r="I3533" s="48"/>
      <c r="L3533" s="48"/>
      <c r="O3533" s="48"/>
      <c r="Y3533" s="49"/>
      <c r="Z3533" s="49"/>
      <c r="AA3533" s="49"/>
      <c r="AB3533" s="49"/>
      <c r="AC3533" s="49"/>
      <c r="AD3533" s="49"/>
      <c r="AE3533" s="49"/>
      <c r="AF3533" s="49"/>
      <c r="AG3533" s="49"/>
      <c r="AH3533" s="49"/>
      <c r="AI3533" s="49"/>
      <c r="AJ3533" s="48"/>
      <c r="AK3533" s="49"/>
    </row>
    <row r="3534" spans="9:37">
      <c r="I3534" s="48"/>
      <c r="L3534" s="48"/>
      <c r="O3534" s="48"/>
      <c r="Y3534" s="49"/>
      <c r="Z3534" s="49"/>
      <c r="AA3534" s="49"/>
      <c r="AB3534" s="49"/>
      <c r="AC3534" s="49"/>
      <c r="AD3534" s="49"/>
      <c r="AE3534" s="49"/>
      <c r="AF3534" s="49"/>
      <c r="AG3534" s="49"/>
      <c r="AH3534" s="49"/>
      <c r="AI3534" s="49"/>
      <c r="AJ3534" s="48"/>
      <c r="AK3534" s="49"/>
    </row>
    <row r="3535" spans="9:37">
      <c r="I3535" s="48"/>
      <c r="L3535" s="48"/>
      <c r="O3535" s="48"/>
      <c r="Y3535" s="49"/>
      <c r="Z3535" s="49"/>
      <c r="AA3535" s="49"/>
      <c r="AB3535" s="49"/>
      <c r="AC3535" s="49"/>
      <c r="AD3535" s="49"/>
      <c r="AE3535" s="49"/>
      <c r="AF3535" s="49"/>
      <c r="AG3535" s="49"/>
      <c r="AH3535" s="49"/>
      <c r="AI3535" s="49"/>
      <c r="AJ3535" s="48"/>
      <c r="AK3535" s="49"/>
    </row>
    <row r="3536" spans="9:37">
      <c r="I3536" s="48"/>
      <c r="L3536" s="48"/>
      <c r="O3536" s="48"/>
      <c r="Y3536" s="49"/>
      <c r="Z3536" s="49"/>
      <c r="AA3536" s="49"/>
      <c r="AB3536" s="49"/>
      <c r="AC3536" s="49"/>
      <c r="AD3536" s="49"/>
      <c r="AE3536" s="49"/>
      <c r="AF3536" s="49"/>
      <c r="AG3536" s="49"/>
      <c r="AH3536" s="49"/>
      <c r="AI3536" s="49"/>
      <c r="AJ3536" s="48"/>
      <c r="AK3536" s="49"/>
    </row>
    <row r="3537" spans="9:37">
      <c r="I3537" s="48"/>
      <c r="L3537" s="48"/>
      <c r="O3537" s="48"/>
      <c r="Y3537" s="49"/>
      <c r="Z3537" s="49"/>
      <c r="AA3537" s="49"/>
      <c r="AB3537" s="49"/>
      <c r="AC3537" s="49"/>
      <c r="AD3537" s="49"/>
      <c r="AE3537" s="49"/>
      <c r="AF3537" s="49"/>
      <c r="AG3537" s="49"/>
      <c r="AH3537" s="49"/>
      <c r="AI3537" s="49"/>
      <c r="AJ3537" s="48"/>
      <c r="AK3537" s="49"/>
    </row>
    <row r="3538" spans="9:37">
      <c r="I3538" s="48"/>
      <c r="L3538" s="48"/>
      <c r="O3538" s="48"/>
      <c r="Y3538" s="49"/>
      <c r="Z3538" s="49"/>
      <c r="AA3538" s="49"/>
      <c r="AB3538" s="49"/>
      <c r="AC3538" s="49"/>
      <c r="AD3538" s="49"/>
      <c r="AE3538" s="49"/>
      <c r="AF3538" s="49"/>
      <c r="AG3538" s="49"/>
      <c r="AH3538" s="49"/>
      <c r="AI3538" s="49"/>
      <c r="AJ3538" s="48"/>
      <c r="AK3538" s="49"/>
    </row>
    <row r="3539" spans="9:37">
      <c r="I3539" s="48"/>
      <c r="L3539" s="48"/>
      <c r="O3539" s="48"/>
      <c r="Y3539" s="49"/>
      <c r="Z3539" s="49"/>
      <c r="AA3539" s="49"/>
      <c r="AB3539" s="49"/>
      <c r="AC3539" s="49"/>
      <c r="AD3539" s="49"/>
      <c r="AE3539" s="49"/>
      <c r="AF3539" s="49"/>
      <c r="AG3539" s="49"/>
      <c r="AH3539" s="49"/>
      <c r="AI3539" s="49"/>
      <c r="AJ3539" s="48"/>
      <c r="AK3539" s="49"/>
    </row>
    <row r="3540" spans="9:37">
      <c r="I3540" s="48"/>
      <c r="L3540" s="48"/>
      <c r="O3540" s="48"/>
      <c r="Y3540" s="49"/>
      <c r="Z3540" s="49"/>
      <c r="AA3540" s="49"/>
      <c r="AB3540" s="49"/>
      <c r="AC3540" s="49"/>
      <c r="AD3540" s="49"/>
      <c r="AE3540" s="49"/>
      <c r="AF3540" s="49"/>
      <c r="AG3540" s="49"/>
      <c r="AH3540" s="49"/>
      <c r="AI3540" s="49"/>
      <c r="AJ3540" s="48"/>
      <c r="AK3540" s="49"/>
    </row>
    <row r="3541" spans="9:37">
      <c r="I3541" s="48"/>
      <c r="L3541" s="48"/>
      <c r="O3541" s="48"/>
      <c r="Y3541" s="49"/>
      <c r="Z3541" s="49"/>
      <c r="AA3541" s="49"/>
      <c r="AB3541" s="49"/>
      <c r="AC3541" s="49"/>
      <c r="AD3541" s="49"/>
      <c r="AE3541" s="49"/>
      <c r="AF3541" s="49"/>
      <c r="AG3541" s="49"/>
      <c r="AH3541" s="49"/>
      <c r="AI3541" s="49"/>
      <c r="AJ3541" s="48"/>
      <c r="AK3541" s="49"/>
    </row>
    <row r="3542" spans="9:37">
      <c r="I3542" s="48"/>
      <c r="L3542" s="48"/>
      <c r="O3542" s="48"/>
      <c r="Y3542" s="49"/>
      <c r="Z3542" s="49"/>
      <c r="AA3542" s="49"/>
      <c r="AB3542" s="49"/>
      <c r="AC3542" s="49"/>
      <c r="AD3542" s="49"/>
      <c r="AE3542" s="49"/>
      <c r="AF3542" s="49"/>
      <c r="AG3542" s="49"/>
      <c r="AH3542" s="49"/>
      <c r="AI3542" s="49"/>
      <c r="AJ3542" s="48"/>
      <c r="AK3542" s="49"/>
    </row>
    <row r="3543" spans="9:37">
      <c r="I3543" s="48"/>
      <c r="L3543" s="48"/>
      <c r="O3543" s="48"/>
      <c r="Y3543" s="49"/>
      <c r="Z3543" s="49"/>
      <c r="AA3543" s="49"/>
      <c r="AB3543" s="49"/>
      <c r="AC3543" s="49"/>
      <c r="AD3543" s="49"/>
      <c r="AE3543" s="49"/>
      <c r="AF3543" s="49"/>
      <c r="AG3543" s="49"/>
      <c r="AH3543" s="49"/>
      <c r="AI3543" s="49"/>
      <c r="AJ3543" s="48"/>
      <c r="AK3543" s="49"/>
    </row>
    <row r="3544" spans="9:37">
      <c r="I3544" s="48"/>
      <c r="L3544" s="48"/>
      <c r="O3544" s="48"/>
      <c r="Y3544" s="49"/>
      <c r="Z3544" s="49"/>
      <c r="AA3544" s="49"/>
      <c r="AB3544" s="49"/>
      <c r="AC3544" s="49"/>
      <c r="AD3544" s="49"/>
      <c r="AE3544" s="49"/>
      <c r="AF3544" s="49"/>
      <c r="AG3544" s="49"/>
      <c r="AH3544" s="49"/>
      <c r="AI3544" s="49"/>
      <c r="AJ3544" s="48"/>
      <c r="AK3544" s="49"/>
    </row>
    <row r="3545" spans="9:37">
      <c r="I3545" s="48"/>
      <c r="L3545" s="48"/>
      <c r="O3545" s="48"/>
      <c r="Y3545" s="49"/>
      <c r="Z3545" s="49"/>
      <c r="AA3545" s="49"/>
      <c r="AB3545" s="49"/>
      <c r="AC3545" s="49"/>
      <c r="AD3545" s="49"/>
      <c r="AE3545" s="49"/>
      <c r="AF3545" s="49"/>
      <c r="AG3545" s="49"/>
      <c r="AH3545" s="49"/>
      <c r="AI3545" s="49"/>
      <c r="AJ3545" s="48"/>
      <c r="AK3545" s="49"/>
    </row>
    <row r="3546" spans="9:37">
      <c r="I3546" s="48"/>
      <c r="L3546" s="48"/>
      <c r="O3546" s="48"/>
      <c r="Y3546" s="49"/>
      <c r="Z3546" s="49"/>
      <c r="AA3546" s="49"/>
      <c r="AB3546" s="49"/>
      <c r="AC3546" s="49"/>
      <c r="AD3546" s="49"/>
      <c r="AE3546" s="49"/>
      <c r="AF3546" s="49"/>
      <c r="AG3546" s="49"/>
      <c r="AH3546" s="49"/>
      <c r="AI3546" s="49"/>
      <c r="AJ3546" s="48"/>
      <c r="AK3546" s="49"/>
    </row>
    <row r="3547" spans="9:37">
      <c r="I3547" s="48"/>
      <c r="L3547" s="48"/>
      <c r="O3547" s="48"/>
      <c r="Y3547" s="49"/>
      <c r="Z3547" s="49"/>
      <c r="AA3547" s="49"/>
      <c r="AB3547" s="49"/>
      <c r="AC3547" s="49"/>
      <c r="AD3547" s="49"/>
      <c r="AE3547" s="49"/>
      <c r="AF3547" s="49"/>
      <c r="AG3547" s="49"/>
      <c r="AH3547" s="49"/>
      <c r="AI3547" s="49"/>
      <c r="AJ3547" s="48"/>
      <c r="AK3547" s="49"/>
    </row>
    <row r="3548" spans="9:37">
      <c r="I3548" s="48"/>
      <c r="L3548" s="48"/>
      <c r="O3548" s="48"/>
      <c r="Y3548" s="49"/>
      <c r="Z3548" s="49"/>
      <c r="AA3548" s="49"/>
      <c r="AB3548" s="49"/>
      <c r="AC3548" s="49"/>
      <c r="AD3548" s="49"/>
      <c r="AE3548" s="49"/>
      <c r="AF3548" s="49"/>
      <c r="AG3548" s="49"/>
      <c r="AH3548" s="49"/>
      <c r="AI3548" s="49"/>
      <c r="AJ3548" s="48"/>
      <c r="AK3548" s="49"/>
    </row>
    <row r="3549" spans="9:37">
      <c r="I3549" s="48"/>
      <c r="L3549" s="48"/>
      <c r="O3549" s="48"/>
      <c r="Y3549" s="49"/>
      <c r="Z3549" s="49"/>
      <c r="AA3549" s="49"/>
      <c r="AB3549" s="49"/>
      <c r="AC3549" s="49"/>
      <c r="AD3549" s="49"/>
      <c r="AE3549" s="49"/>
      <c r="AF3549" s="49"/>
      <c r="AG3549" s="49"/>
      <c r="AH3549" s="49"/>
      <c r="AI3549" s="49"/>
      <c r="AJ3549" s="48"/>
      <c r="AK3549" s="49"/>
    </row>
    <row r="3550" spans="9:37">
      <c r="I3550" s="48"/>
      <c r="L3550" s="48"/>
      <c r="O3550" s="48"/>
      <c r="Y3550" s="49"/>
      <c r="Z3550" s="49"/>
      <c r="AA3550" s="49"/>
      <c r="AB3550" s="49"/>
      <c r="AC3550" s="49"/>
      <c r="AD3550" s="49"/>
      <c r="AE3550" s="49"/>
      <c r="AF3550" s="49"/>
      <c r="AG3550" s="49"/>
      <c r="AH3550" s="49"/>
      <c r="AI3550" s="49"/>
      <c r="AJ3550" s="48"/>
      <c r="AK3550" s="49"/>
    </row>
    <row r="3551" spans="9:37">
      <c r="I3551" s="48"/>
      <c r="L3551" s="48"/>
      <c r="O3551" s="48"/>
      <c r="Y3551" s="49"/>
      <c r="Z3551" s="49"/>
      <c r="AA3551" s="49"/>
      <c r="AB3551" s="49"/>
      <c r="AC3551" s="49"/>
      <c r="AD3551" s="49"/>
      <c r="AE3551" s="49"/>
      <c r="AF3551" s="49"/>
      <c r="AG3551" s="49"/>
      <c r="AH3551" s="49"/>
      <c r="AI3551" s="49"/>
      <c r="AJ3551" s="48"/>
      <c r="AK3551" s="49"/>
    </row>
    <row r="3552" spans="9:37">
      <c r="I3552" s="48"/>
      <c r="L3552" s="48"/>
      <c r="O3552" s="48"/>
      <c r="Y3552" s="49"/>
      <c r="Z3552" s="49"/>
      <c r="AA3552" s="49"/>
      <c r="AB3552" s="49"/>
      <c r="AC3552" s="49"/>
      <c r="AD3552" s="49"/>
      <c r="AE3552" s="49"/>
      <c r="AF3552" s="49"/>
      <c r="AG3552" s="49"/>
      <c r="AH3552" s="49"/>
      <c r="AI3552" s="49"/>
      <c r="AJ3552" s="48"/>
      <c r="AK3552" s="49"/>
    </row>
    <row r="3553" spans="9:37">
      <c r="I3553" s="48"/>
      <c r="L3553" s="48"/>
      <c r="O3553" s="48"/>
      <c r="Y3553" s="49"/>
      <c r="Z3553" s="49"/>
      <c r="AA3553" s="49"/>
      <c r="AB3553" s="49"/>
      <c r="AC3553" s="49"/>
      <c r="AD3553" s="49"/>
      <c r="AE3553" s="49"/>
      <c r="AF3553" s="49"/>
      <c r="AG3553" s="49"/>
      <c r="AH3553" s="49"/>
      <c r="AI3553" s="49"/>
      <c r="AJ3553" s="48"/>
      <c r="AK3553" s="49"/>
    </row>
    <row r="3554" spans="9:37">
      <c r="I3554" s="48"/>
      <c r="L3554" s="48"/>
      <c r="O3554" s="48"/>
      <c r="Y3554" s="49"/>
      <c r="Z3554" s="49"/>
      <c r="AA3554" s="49"/>
      <c r="AB3554" s="49"/>
      <c r="AC3554" s="49"/>
      <c r="AD3554" s="49"/>
      <c r="AE3554" s="49"/>
      <c r="AF3554" s="49"/>
      <c r="AG3554" s="49"/>
      <c r="AH3554" s="49"/>
      <c r="AI3554" s="49"/>
      <c r="AJ3554" s="48"/>
      <c r="AK3554" s="49"/>
    </row>
    <row r="3555" spans="9:37">
      <c r="I3555" s="48"/>
      <c r="L3555" s="48"/>
      <c r="O3555" s="48"/>
      <c r="Y3555" s="49"/>
      <c r="Z3555" s="49"/>
      <c r="AA3555" s="49"/>
      <c r="AB3555" s="49"/>
      <c r="AC3555" s="49"/>
      <c r="AD3555" s="49"/>
      <c r="AE3555" s="49"/>
      <c r="AF3555" s="49"/>
      <c r="AG3555" s="49"/>
      <c r="AH3555" s="49"/>
      <c r="AI3555" s="49"/>
      <c r="AJ3555" s="48"/>
      <c r="AK3555" s="49"/>
    </row>
    <row r="3556" spans="9:37">
      <c r="I3556" s="48"/>
      <c r="L3556" s="48"/>
      <c r="O3556" s="48"/>
      <c r="Y3556" s="49"/>
      <c r="Z3556" s="49"/>
      <c r="AA3556" s="49"/>
      <c r="AB3556" s="49"/>
      <c r="AC3556" s="49"/>
      <c r="AD3556" s="49"/>
      <c r="AE3556" s="49"/>
      <c r="AF3556" s="49"/>
      <c r="AG3556" s="49"/>
      <c r="AH3556" s="49"/>
      <c r="AI3556" s="49"/>
      <c r="AJ3556" s="48"/>
      <c r="AK3556" s="49"/>
    </row>
    <row r="3557" spans="9:37">
      <c r="I3557" s="48"/>
      <c r="L3557" s="48"/>
      <c r="O3557" s="48"/>
      <c r="Y3557" s="49"/>
      <c r="Z3557" s="49"/>
      <c r="AA3557" s="49"/>
      <c r="AB3557" s="49"/>
      <c r="AC3557" s="49"/>
      <c r="AD3557" s="49"/>
      <c r="AE3557" s="49"/>
      <c r="AF3557" s="49"/>
      <c r="AG3557" s="49"/>
      <c r="AH3557" s="49"/>
      <c r="AI3557" s="49"/>
      <c r="AJ3557" s="48"/>
      <c r="AK3557" s="49"/>
    </row>
    <row r="3558" spans="9:37">
      <c r="I3558" s="48"/>
      <c r="L3558" s="48"/>
      <c r="O3558" s="48"/>
      <c r="Y3558" s="49"/>
      <c r="Z3558" s="49"/>
      <c r="AA3558" s="49"/>
      <c r="AB3558" s="49"/>
      <c r="AC3558" s="49"/>
      <c r="AD3558" s="49"/>
      <c r="AE3558" s="49"/>
      <c r="AF3558" s="49"/>
      <c r="AG3558" s="49"/>
      <c r="AH3558" s="49"/>
      <c r="AI3558" s="49"/>
      <c r="AJ3558" s="48"/>
      <c r="AK3558" s="49"/>
    </row>
    <row r="3559" spans="9:37">
      <c r="I3559" s="48"/>
      <c r="L3559" s="48"/>
      <c r="O3559" s="48"/>
      <c r="Y3559" s="49"/>
      <c r="Z3559" s="49"/>
      <c r="AA3559" s="49"/>
      <c r="AB3559" s="49"/>
      <c r="AC3559" s="49"/>
      <c r="AD3559" s="49"/>
      <c r="AE3559" s="49"/>
      <c r="AF3559" s="49"/>
      <c r="AG3559" s="49"/>
      <c r="AH3559" s="49"/>
      <c r="AI3559" s="49"/>
      <c r="AJ3559" s="48"/>
      <c r="AK3559" s="49"/>
    </row>
    <row r="3560" spans="9:37">
      <c r="I3560" s="48"/>
      <c r="L3560" s="48"/>
      <c r="O3560" s="48"/>
      <c r="Y3560" s="49"/>
      <c r="Z3560" s="49"/>
      <c r="AA3560" s="49"/>
      <c r="AB3560" s="49"/>
      <c r="AC3560" s="49"/>
      <c r="AD3560" s="49"/>
      <c r="AE3560" s="49"/>
      <c r="AF3560" s="49"/>
      <c r="AG3560" s="49"/>
      <c r="AH3560" s="49"/>
      <c r="AI3560" s="49"/>
      <c r="AJ3560" s="48"/>
      <c r="AK3560" s="49"/>
    </row>
    <row r="3561" spans="9:37">
      <c r="I3561" s="48"/>
      <c r="L3561" s="48"/>
      <c r="O3561" s="48"/>
      <c r="Y3561" s="49"/>
      <c r="Z3561" s="49"/>
      <c r="AA3561" s="49"/>
      <c r="AB3561" s="49"/>
      <c r="AC3561" s="49"/>
      <c r="AD3561" s="49"/>
      <c r="AE3561" s="49"/>
      <c r="AF3561" s="49"/>
      <c r="AG3561" s="49"/>
      <c r="AH3561" s="49"/>
      <c r="AI3561" s="49"/>
      <c r="AJ3561" s="48"/>
      <c r="AK3561" s="49"/>
    </row>
    <row r="3562" spans="9:37">
      <c r="I3562" s="48"/>
      <c r="L3562" s="48"/>
      <c r="O3562" s="48"/>
      <c r="Y3562" s="49"/>
      <c r="Z3562" s="49"/>
      <c r="AA3562" s="49"/>
      <c r="AB3562" s="49"/>
      <c r="AC3562" s="49"/>
      <c r="AD3562" s="49"/>
      <c r="AE3562" s="49"/>
      <c r="AF3562" s="49"/>
      <c r="AG3562" s="49"/>
      <c r="AH3562" s="49"/>
      <c r="AI3562" s="49"/>
      <c r="AJ3562" s="48"/>
      <c r="AK3562" s="49"/>
    </row>
    <row r="3563" spans="9:37">
      <c r="I3563" s="48"/>
      <c r="L3563" s="48"/>
      <c r="O3563" s="48"/>
      <c r="Y3563" s="49"/>
      <c r="Z3563" s="49"/>
      <c r="AA3563" s="49"/>
      <c r="AB3563" s="49"/>
      <c r="AC3563" s="49"/>
      <c r="AD3563" s="49"/>
      <c r="AE3563" s="49"/>
      <c r="AF3563" s="49"/>
      <c r="AG3563" s="49"/>
      <c r="AH3563" s="49"/>
      <c r="AI3563" s="49"/>
      <c r="AJ3563" s="48"/>
      <c r="AK3563" s="49"/>
    </row>
    <row r="3564" spans="9:37">
      <c r="I3564" s="48"/>
      <c r="L3564" s="48"/>
      <c r="O3564" s="48"/>
      <c r="Y3564" s="49"/>
      <c r="Z3564" s="49"/>
      <c r="AA3564" s="49"/>
      <c r="AB3564" s="49"/>
      <c r="AC3564" s="49"/>
      <c r="AD3564" s="49"/>
      <c r="AE3564" s="49"/>
      <c r="AF3564" s="49"/>
      <c r="AG3564" s="49"/>
      <c r="AH3564" s="49"/>
      <c r="AI3564" s="49"/>
      <c r="AJ3564" s="48"/>
      <c r="AK3564" s="49"/>
    </row>
    <row r="3565" spans="9:37">
      <c r="I3565" s="48"/>
      <c r="L3565" s="48"/>
      <c r="O3565" s="48"/>
      <c r="Y3565" s="49"/>
      <c r="Z3565" s="49"/>
      <c r="AA3565" s="49"/>
      <c r="AB3565" s="49"/>
      <c r="AC3565" s="49"/>
      <c r="AD3565" s="49"/>
      <c r="AE3565" s="49"/>
      <c r="AF3565" s="49"/>
      <c r="AG3565" s="49"/>
      <c r="AH3565" s="49"/>
      <c r="AI3565" s="49"/>
      <c r="AJ3565" s="48"/>
      <c r="AK3565" s="49"/>
    </row>
    <row r="3566" spans="9:37">
      <c r="I3566" s="48"/>
      <c r="L3566" s="48"/>
      <c r="O3566" s="48"/>
      <c r="Y3566" s="49"/>
      <c r="Z3566" s="49"/>
      <c r="AA3566" s="49"/>
      <c r="AB3566" s="49"/>
      <c r="AC3566" s="49"/>
      <c r="AD3566" s="49"/>
      <c r="AE3566" s="49"/>
      <c r="AF3566" s="49"/>
      <c r="AG3566" s="49"/>
      <c r="AH3566" s="49"/>
      <c r="AI3566" s="49"/>
      <c r="AJ3566" s="48"/>
      <c r="AK3566" s="49"/>
    </row>
    <row r="3567" spans="9:37">
      <c r="I3567" s="48"/>
      <c r="L3567" s="48"/>
      <c r="O3567" s="48"/>
      <c r="Y3567" s="49"/>
      <c r="Z3567" s="49"/>
      <c r="AA3567" s="49"/>
      <c r="AB3567" s="49"/>
      <c r="AC3567" s="49"/>
      <c r="AD3567" s="49"/>
      <c r="AE3567" s="49"/>
      <c r="AF3567" s="49"/>
      <c r="AG3567" s="49"/>
      <c r="AH3567" s="49"/>
      <c r="AI3567" s="49"/>
      <c r="AJ3567" s="48"/>
      <c r="AK3567" s="49"/>
    </row>
    <row r="3568" spans="9:37">
      <c r="I3568" s="48"/>
      <c r="L3568" s="48"/>
      <c r="O3568" s="48"/>
      <c r="Y3568" s="49"/>
      <c r="Z3568" s="49"/>
      <c r="AA3568" s="49"/>
      <c r="AB3568" s="49"/>
      <c r="AC3568" s="49"/>
      <c r="AD3568" s="49"/>
      <c r="AE3568" s="49"/>
      <c r="AF3568" s="49"/>
      <c r="AG3568" s="49"/>
      <c r="AH3568" s="49"/>
      <c r="AI3568" s="49"/>
      <c r="AJ3568" s="48"/>
      <c r="AK3568" s="49"/>
    </row>
    <row r="3569" spans="9:37">
      <c r="I3569" s="48"/>
      <c r="L3569" s="48"/>
      <c r="O3569" s="48"/>
      <c r="Y3569" s="49"/>
      <c r="Z3569" s="49"/>
      <c r="AA3569" s="49"/>
      <c r="AB3569" s="49"/>
      <c r="AC3569" s="49"/>
      <c r="AD3569" s="49"/>
      <c r="AE3569" s="49"/>
      <c r="AF3569" s="49"/>
      <c r="AG3569" s="49"/>
      <c r="AH3569" s="49"/>
      <c r="AI3569" s="49"/>
      <c r="AJ3569" s="48"/>
      <c r="AK3569" s="49"/>
    </row>
    <row r="3570" spans="9:37">
      <c r="I3570" s="48"/>
      <c r="L3570" s="48"/>
      <c r="O3570" s="48"/>
      <c r="Y3570" s="49"/>
      <c r="Z3570" s="49"/>
      <c r="AA3570" s="49"/>
      <c r="AB3570" s="49"/>
      <c r="AC3570" s="49"/>
      <c r="AD3570" s="49"/>
      <c r="AE3570" s="49"/>
      <c r="AF3570" s="49"/>
      <c r="AG3570" s="49"/>
      <c r="AH3570" s="49"/>
      <c r="AI3570" s="49"/>
      <c r="AJ3570" s="48"/>
      <c r="AK3570" s="49"/>
    </row>
    <row r="3571" spans="9:37">
      <c r="I3571" s="48"/>
      <c r="L3571" s="48"/>
      <c r="O3571" s="48"/>
      <c r="Y3571" s="49"/>
      <c r="Z3571" s="49"/>
      <c r="AA3571" s="49"/>
      <c r="AB3571" s="49"/>
      <c r="AC3571" s="49"/>
      <c r="AD3571" s="49"/>
      <c r="AE3571" s="49"/>
      <c r="AF3571" s="49"/>
      <c r="AG3571" s="49"/>
      <c r="AH3571" s="49"/>
      <c r="AI3571" s="49"/>
      <c r="AJ3571" s="48"/>
      <c r="AK3571" s="49"/>
    </row>
    <row r="3572" spans="9:37">
      <c r="I3572" s="48"/>
      <c r="L3572" s="48"/>
      <c r="O3572" s="48"/>
      <c r="Y3572" s="49"/>
      <c r="Z3572" s="49"/>
      <c r="AA3572" s="49"/>
      <c r="AB3572" s="49"/>
      <c r="AC3572" s="49"/>
      <c r="AD3572" s="49"/>
      <c r="AE3572" s="49"/>
      <c r="AF3572" s="49"/>
      <c r="AG3572" s="49"/>
      <c r="AH3572" s="49"/>
      <c r="AI3572" s="49"/>
      <c r="AJ3572" s="48"/>
      <c r="AK3572" s="49"/>
    </row>
    <row r="3573" spans="9:37">
      <c r="I3573" s="48"/>
      <c r="L3573" s="48"/>
      <c r="O3573" s="48"/>
      <c r="Y3573" s="49"/>
      <c r="Z3573" s="49"/>
      <c r="AA3573" s="49"/>
      <c r="AB3573" s="49"/>
      <c r="AC3573" s="49"/>
      <c r="AD3573" s="49"/>
      <c r="AE3573" s="49"/>
      <c r="AF3573" s="49"/>
      <c r="AG3573" s="49"/>
      <c r="AH3573" s="49"/>
      <c r="AI3573" s="49"/>
      <c r="AJ3573" s="48"/>
      <c r="AK3573" s="49"/>
    </row>
    <row r="3574" spans="9:37">
      <c r="I3574" s="48"/>
      <c r="L3574" s="48"/>
      <c r="O3574" s="48"/>
      <c r="Y3574" s="49"/>
      <c r="Z3574" s="49"/>
      <c r="AA3574" s="49"/>
      <c r="AB3574" s="49"/>
      <c r="AC3574" s="49"/>
      <c r="AD3574" s="49"/>
      <c r="AE3574" s="49"/>
      <c r="AF3574" s="49"/>
      <c r="AG3574" s="49"/>
      <c r="AH3574" s="49"/>
      <c r="AI3574" s="49"/>
      <c r="AJ3574" s="48"/>
      <c r="AK3574" s="49"/>
    </row>
    <row r="3575" spans="9:37">
      <c r="I3575" s="48"/>
      <c r="L3575" s="48"/>
      <c r="O3575" s="48"/>
      <c r="Y3575" s="49"/>
      <c r="Z3575" s="49"/>
      <c r="AA3575" s="49"/>
      <c r="AB3575" s="49"/>
      <c r="AC3575" s="49"/>
      <c r="AD3575" s="49"/>
      <c r="AE3575" s="49"/>
      <c r="AF3575" s="49"/>
      <c r="AG3575" s="49"/>
      <c r="AH3575" s="49"/>
      <c r="AI3575" s="49"/>
      <c r="AJ3575" s="48"/>
      <c r="AK3575" s="49"/>
    </row>
    <row r="3576" spans="9:37">
      <c r="I3576" s="48"/>
      <c r="L3576" s="48"/>
      <c r="O3576" s="48"/>
      <c r="Y3576" s="49"/>
      <c r="Z3576" s="49"/>
      <c r="AA3576" s="49"/>
      <c r="AB3576" s="49"/>
      <c r="AC3576" s="49"/>
      <c r="AD3576" s="49"/>
      <c r="AE3576" s="49"/>
      <c r="AF3576" s="49"/>
      <c r="AG3576" s="49"/>
      <c r="AH3576" s="49"/>
      <c r="AI3576" s="49"/>
      <c r="AJ3576" s="48"/>
      <c r="AK3576" s="49"/>
    </row>
    <row r="3577" spans="9:37">
      <c r="I3577" s="48"/>
      <c r="L3577" s="48"/>
      <c r="O3577" s="48"/>
      <c r="Y3577" s="49"/>
      <c r="Z3577" s="49"/>
      <c r="AA3577" s="49"/>
      <c r="AB3577" s="49"/>
      <c r="AC3577" s="49"/>
      <c r="AD3577" s="49"/>
      <c r="AE3577" s="49"/>
      <c r="AF3577" s="49"/>
      <c r="AG3577" s="49"/>
      <c r="AH3577" s="49"/>
      <c r="AI3577" s="49"/>
      <c r="AJ3577" s="48"/>
      <c r="AK3577" s="49"/>
    </row>
    <row r="3578" spans="9:37">
      <c r="I3578" s="48"/>
      <c r="L3578" s="48"/>
      <c r="O3578" s="48"/>
      <c r="Y3578" s="49"/>
      <c r="Z3578" s="49"/>
      <c r="AA3578" s="49"/>
      <c r="AB3578" s="49"/>
      <c r="AC3578" s="49"/>
      <c r="AD3578" s="49"/>
      <c r="AE3578" s="49"/>
      <c r="AF3578" s="49"/>
      <c r="AG3578" s="49"/>
      <c r="AH3578" s="49"/>
      <c r="AI3578" s="49"/>
      <c r="AJ3578" s="48"/>
      <c r="AK3578" s="49"/>
    </row>
    <row r="3579" spans="9:37">
      <c r="I3579" s="48"/>
      <c r="L3579" s="48"/>
      <c r="O3579" s="48"/>
      <c r="Y3579" s="49"/>
      <c r="Z3579" s="49"/>
      <c r="AA3579" s="49"/>
      <c r="AB3579" s="49"/>
      <c r="AC3579" s="49"/>
      <c r="AD3579" s="49"/>
      <c r="AE3579" s="49"/>
      <c r="AF3579" s="49"/>
      <c r="AG3579" s="49"/>
      <c r="AH3579" s="49"/>
      <c r="AI3579" s="49"/>
      <c r="AJ3579" s="48"/>
      <c r="AK3579" s="49"/>
    </row>
    <row r="3580" spans="9:37">
      <c r="I3580" s="48"/>
      <c r="L3580" s="48"/>
      <c r="O3580" s="48"/>
      <c r="Y3580" s="49"/>
      <c r="Z3580" s="49"/>
      <c r="AA3580" s="49"/>
      <c r="AB3580" s="49"/>
      <c r="AC3580" s="49"/>
      <c r="AD3580" s="49"/>
      <c r="AE3580" s="49"/>
      <c r="AF3580" s="49"/>
      <c r="AG3580" s="49"/>
      <c r="AH3580" s="49"/>
      <c r="AI3580" s="49"/>
      <c r="AJ3580" s="48"/>
      <c r="AK3580" s="49"/>
    </row>
    <row r="3581" spans="9:37">
      <c r="I3581" s="48"/>
      <c r="L3581" s="48"/>
      <c r="O3581" s="48"/>
      <c r="Y3581" s="49"/>
      <c r="Z3581" s="49"/>
      <c r="AA3581" s="49"/>
      <c r="AB3581" s="49"/>
      <c r="AC3581" s="49"/>
      <c r="AD3581" s="49"/>
      <c r="AE3581" s="49"/>
      <c r="AF3581" s="49"/>
      <c r="AG3581" s="49"/>
      <c r="AH3581" s="49"/>
      <c r="AI3581" s="49"/>
      <c r="AJ3581" s="48"/>
      <c r="AK3581" s="49"/>
    </row>
    <row r="3582" spans="9:37">
      <c r="I3582" s="48"/>
      <c r="L3582" s="48"/>
      <c r="O3582" s="48"/>
      <c r="Y3582" s="49"/>
      <c r="Z3582" s="49"/>
      <c r="AA3582" s="49"/>
      <c r="AB3582" s="49"/>
      <c r="AC3582" s="49"/>
      <c r="AD3582" s="49"/>
      <c r="AE3582" s="49"/>
      <c r="AF3582" s="49"/>
      <c r="AG3582" s="49"/>
      <c r="AH3582" s="49"/>
      <c r="AI3582" s="49"/>
      <c r="AJ3582" s="48"/>
      <c r="AK3582" s="49"/>
    </row>
    <row r="3583" spans="9:37">
      <c r="I3583" s="48"/>
      <c r="L3583" s="48"/>
      <c r="O3583" s="48"/>
      <c r="Y3583" s="49"/>
      <c r="Z3583" s="49"/>
      <c r="AA3583" s="49"/>
      <c r="AB3583" s="49"/>
      <c r="AC3583" s="49"/>
      <c r="AD3583" s="49"/>
      <c r="AE3583" s="49"/>
      <c r="AF3583" s="49"/>
      <c r="AG3583" s="49"/>
      <c r="AH3583" s="49"/>
      <c r="AI3583" s="49"/>
      <c r="AJ3583" s="48"/>
      <c r="AK3583" s="49"/>
    </row>
    <row r="3584" spans="9:37">
      <c r="I3584" s="48"/>
      <c r="L3584" s="48"/>
      <c r="O3584" s="48"/>
      <c r="Y3584" s="49"/>
      <c r="Z3584" s="49"/>
      <c r="AA3584" s="49"/>
      <c r="AB3584" s="49"/>
      <c r="AC3584" s="49"/>
      <c r="AD3584" s="49"/>
      <c r="AE3584" s="49"/>
      <c r="AF3584" s="49"/>
      <c r="AG3584" s="49"/>
      <c r="AH3584" s="49"/>
      <c r="AI3584" s="49"/>
      <c r="AJ3584" s="48"/>
      <c r="AK3584" s="49"/>
    </row>
    <row r="3585" spans="9:37">
      <c r="I3585" s="48"/>
      <c r="L3585" s="48"/>
      <c r="O3585" s="48"/>
      <c r="Y3585" s="49"/>
      <c r="Z3585" s="49"/>
      <c r="AA3585" s="49"/>
      <c r="AB3585" s="49"/>
      <c r="AC3585" s="49"/>
      <c r="AD3585" s="49"/>
      <c r="AE3585" s="49"/>
      <c r="AF3585" s="49"/>
      <c r="AG3585" s="49"/>
      <c r="AH3585" s="49"/>
      <c r="AI3585" s="49"/>
      <c r="AJ3585" s="48"/>
      <c r="AK3585" s="49"/>
    </row>
    <row r="3586" spans="9:37">
      <c r="I3586" s="48"/>
      <c r="L3586" s="48"/>
      <c r="O3586" s="48"/>
      <c r="Y3586" s="49"/>
      <c r="Z3586" s="49"/>
      <c r="AA3586" s="49"/>
      <c r="AB3586" s="49"/>
      <c r="AC3586" s="49"/>
      <c r="AD3586" s="49"/>
      <c r="AE3586" s="49"/>
      <c r="AF3586" s="49"/>
      <c r="AG3586" s="49"/>
      <c r="AH3586" s="49"/>
      <c r="AI3586" s="49"/>
      <c r="AJ3586" s="48"/>
      <c r="AK3586" s="49"/>
    </row>
    <row r="3587" spans="9:37">
      <c r="I3587" s="48"/>
      <c r="L3587" s="48"/>
      <c r="O3587" s="48"/>
      <c r="Y3587" s="49"/>
      <c r="Z3587" s="49"/>
      <c r="AA3587" s="49"/>
      <c r="AB3587" s="49"/>
      <c r="AC3587" s="49"/>
      <c r="AD3587" s="49"/>
      <c r="AE3587" s="49"/>
      <c r="AF3587" s="49"/>
      <c r="AG3587" s="49"/>
      <c r="AH3587" s="49"/>
      <c r="AI3587" s="49"/>
      <c r="AJ3587" s="48"/>
      <c r="AK3587" s="49"/>
    </row>
    <row r="3588" spans="9:37">
      <c r="I3588" s="48"/>
      <c r="L3588" s="48"/>
      <c r="O3588" s="48"/>
      <c r="Y3588" s="49"/>
      <c r="Z3588" s="49"/>
      <c r="AA3588" s="49"/>
      <c r="AB3588" s="49"/>
      <c r="AC3588" s="49"/>
      <c r="AD3588" s="49"/>
      <c r="AE3588" s="49"/>
      <c r="AF3588" s="49"/>
      <c r="AG3588" s="49"/>
      <c r="AH3588" s="49"/>
      <c r="AI3588" s="49"/>
      <c r="AJ3588" s="48"/>
      <c r="AK3588" s="49"/>
    </row>
    <row r="3589" spans="9:37">
      <c r="I3589" s="48"/>
      <c r="L3589" s="48"/>
      <c r="O3589" s="48"/>
      <c r="Y3589" s="49"/>
      <c r="Z3589" s="49"/>
      <c r="AA3589" s="49"/>
      <c r="AB3589" s="49"/>
      <c r="AC3589" s="49"/>
      <c r="AD3589" s="49"/>
      <c r="AE3589" s="49"/>
      <c r="AF3589" s="49"/>
      <c r="AG3589" s="49"/>
      <c r="AH3589" s="49"/>
      <c r="AI3589" s="49"/>
      <c r="AJ3589" s="48"/>
      <c r="AK3589" s="49"/>
    </row>
    <row r="3590" spans="9:37">
      <c r="I3590" s="48"/>
      <c r="L3590" s="48"/>
      <c r="O3590" s="48"/>
      <c r="Y3590" s="49"/>
      <c r="Z3590" s="49"/>
      <c r="AA3590" s="49"/>
      <c r="AB3590" s="49"/>
      <c r="AC3590" s="49"/>
      <c r="AD3590" s="49"/>
      <c r="AE3590" s="49"/>
      <c r="AF3590" s="49"/>
      <c r="AG3590" s="49"/>
      <c r="AH3590" s="49"/>
      <c r="AI3590" s="49"/>
      <c r="AJ3590" s="48"/>
      <c r="AK3590" s="49"/>
    </row>
    <row r="3591" spans="9:37">
      <c r="I3591" s="48"/>
      <c r="L3591" s="48"/>
      <c r="O3591" s="48"/>
      <c r="Y3591" s="49"/>
      <c r="Z3591" s="49"/>
      <c r="AA3591" s="49"/>
      <c r="AB3591" s="49"/>
      <c r="AC3591" s="49"/>
      <c r="AD3591" s="49"/>
      <c r="AE3591" s="49"/>
      <c r="AF3591" s="49"/>
      <c r="AG3591" s="49"/>
      <c r="AH3591" s="49"/>
      <c r="AI3591" s="49"/>
      <c r="AJ3591" s="48"/>
      <c r="AK3591" s="49"/>
    </row>
    <row r="3592" spans="9:37">
      <c r="I3592" s="48"/>
      <c r="L3592" s="48"/>
      <c r="O3592" s="48"/>
      <c r="Y3592" s="49"/>
      <c r="Z3592" s="49"/>
      <c r="AA3592" s="49"/>
      <c r="AB3592" s="49"/>
      <c r="AC3592" s="49"/>
      <c r="AD3592" s="49"/>
      <c r="AE3592" s="49"/>
      <c r="AF3592" s="49"/>
      <c r="AG3592" s="49"/>
      <c r="AH3592" s="49"/>
      <c r="AI3592" s="49"/>
      <c r="AJ3592" s="48"/>
      <c r="AK3592" s="49"/>
    </row>
    <row r="3593" spans="9:37">
      <c r="I3593" s="48"/>
      <c r="L3593" s="48"/>
      <c r="O3593" s="48"/>
      <c r="Y3593" s="49"/>
      <c r="Z3593" s="49"/>
      <c r="AA3593" s="49"/>
      <c r="AB3593" s="49"/>
      <c r="AC3593" s="49"/>
      <c r="AD3593" s="49"/>
      <c r="AE3593" s="49"/>
      <c r="AF3593" s="49"/>
      <c r="AG3593" s="49"/>
      <c r="AH3593" s="49"/>
      <c r="AI3593" s="49"/>
      <c r="AJ3593" s="48"/>
      <c r="AK3593" s="49"/>
    </row>
    <row r="3594" spans="9:37">
      <c r="I3594" s="48"/>
      <c r="L3594" s="48"/>
      <c r="O3594" s="48"/>
      <c r="Y3594" s="49"/>
      <c r="Z3594" s="49"/>
      <c r="AA3594" s="49"/>
      <c r="AB3594" s="49"/>
      <c r="AC3594" s="49"/>
      <c r="AD3594" s="49"/>
      <c r="AE3594" s="49"/>
      <c r="AF3594" s="49"/>
      <c r="AG3594" s="49"/>
      <c r="AH3594" s="49"/>
      <c r="AI3594" s="49"/>
      <c r="AJ3594" s="48"/>
      <c r="AK3594" s="49"/>
    </row>
    <row r="3595" spans="9:37">
      <c r="I3595" s="48"/>
      <c r="L3595" s="48"/>
      <c r="O3595" s="48"/>
      <c r="Y3595" s="49"/>
      <c r="Z3595" s="49"/>
      <c r="AA3595" s="49"/>
      <c r="AB3595" s="49"/>
      <c r="AC3595" s="49"/>
      <c r="AD3595" s="49"/>
      <c r="AE3595" s="49"/>
      <c r="AF3595" s="49"/>
      <c r="AG3595" s="49"/>
      <c r="AH3595" s="49"/>
      <c r="AI3595" s="49"/>
      <c r="AJ3595" s="48"/>
      <c r="AK3595" s="49"/>
    </row>
    <row r="3596" spans="9:37">
      <c r="I3596" s="48"/>
      <c r="L3596" s="48"/>
      <c r="O3596" s="48"/>
      <c r="Y3596" s="49"/>
      <c r="Z3596" s="49"/>
      <c r="AA3596" s="49"/>
      <c r="AB3596" s="49"/>
      <c r="AC3596" s="49"/>
      <c r="AD3596" s="49"/>
      <c r="AE3596" s="49"/>
      <c r="AF3596" s="49"/>
      <c r="AG3596" s="49"/>
      <c r="AH3596" s="49"/>
      <c r="AI3596" s="49"/>
      <c r="AJ3596" s="48"/>
      <c r="AK3596" s="49"/>
    </row>
    <row r="3597" spans="9:37">
      <c r="I3597" s="48"/>
      <c r="L3597" s="48"/>
      <c r="O3597" s="48"/>
      <c r="Y3597" s="49"/>
      <c r="Z3597" s="49"/>
      <c r="AA3597" s="49"/>
      <c r="AB3597" s="49"/>
      <c r="AC3597" s="49"/>
      <c r="AD3597" s="49"/>
      <c r="AE3597" s="49"/>
      <c r="AF3597" s="49"/>
      <c r="AG3597" s="49"/>
      <c r="AH3597" s="49"/>
      <c r="AI3597" s="49"/>
      <c r="AJ3597" s="48"/>
      <c r="AK3597" s="49"/>
    </row>
    <row r="3598" spans="9:37">
      <c r="I3598" s="48"/>
      <c r="L3598" s="48"/>
      <c r="O3598" s="48"/>
      <c r="Y3598" s="49"/>
      <c r="Z3598" s="49"/>
      <c r="AA3598" s="49"/>
      <c r="AB3598" s="49"/>
      <c r="AC3598" s="49"/>
      <c r="AD3598" s="49"/>
      <c r="AE3598" s="49"/>
      <c r="AF3598" s="49"/>
      <c r="AG3598" s="49"/>
      <c r="AH3598" s="49"/>
      <c r="AI3598" s="49"/>
      <c r="AJ3598" s="48"/>
      <c r="AK3598" s="49"/>
    </row>
    <row r="3599" spans="9:37">
      <c r="I3599" s="48"/>
      <c r="L3599" s="48"/>
      <c r="O3599" s="48"/>
      <c r="Y3599" s="49"/>
      <c r="Z3599" s="49"/>
      <c r="AA3599" s="49"/>
      <c r="AB3599" s="49"/>
      <c r="AC3599" s="49"/>
      <c r="AD3599" s="49"/>
      <c r="AE3599" s="49"/>
      <c r="AF3599" s="49"/>
      <c r="AG3599" s="49"/>
      <c r="AH3599" s="49"/>
      <c r="AI3599" s="49"/>
      <c r="AJ3599" s="48"/>
      <c r="AK3599" s="49"/>
    </row>
    <row r="3600" spans="9:37">
      <c r="I3600" s="48"/>
      <c r="L3600" s="48"/>
      <c r="O3600" s="48"/>
      <c r="Y3600" s="49"/>
      <c r="Z3600" s="49"/>
      <c r="AA3600" s="49"/>
      <c r="AB3600" s="49"/>
      <c r="AC3600" s="49"/>
      <c r="AD3600" s="49"/>
      <c r="AE3600" s="49"/>
      <c r="AF3600" s="49"/>
      <c r="AG3600" s="49"/>
      <c r="AH3600" s="49"/>
      <c r="AI3600" s="49"/>
      <c r="AJ3600" s="48"/>
      <c r="AK3600" s="49"/>
    </row>
    <row r="3601" spans="9:37">
      <c r="I3601" s="48"/>
      <c r="L3601" s="48"/>
      <c r="O3601" s="48"/>
      <c r="Y3601" s="49"/>
      <c r="Z3601" s="49"/>
      <c r="AA3601" s="49"/>
      <c r="AB3601" s="49"/>
      <c r="AC3601" s="49"/>
      <c r="AD3601" s="49"/>
      <c r="AE3601" s="49"/>
      <c r="AF3601" s="49"/>
      <c r="AG3601" s="49"/>
      <c r="AH3601" s="49"/>
      <c r="AI3601" s="49"/>
      <c r="AJ3601" s="48"/>
      <c r="AK3601" s="49"/>
    </row>
    <row r="3602" spans="9:37">
      <c r="I3602" s="48"/>
      <c r="L3602" s="48"/>
      <c r="O3602" s="48"/>
      <c r="Y3602" s="49"/>
      <c r="Z3602" s="49"/>
      <c r="AA3602" s="49"/>
      <c r="AB3602" s="49"/>
      <c r="AC3602" s="49"/>
      <c r="AD3602" s="49"/>
      <c r="AE3602" s="49"/>
      <c r="AF3602" s="49"/>
      <c r="AG3602" s="49"/>
      <c r="AH3602" s="49"/>
      <c r="AI3602" s="49"/>
      <c r="AJ3602" s="48"/>
      <c r="AK3602" s="49"/>
    </row>
    <row r="3603" spans="9:37">
      <c r="I3603" s="48"/>
      <c r="L3603" s="48"/>
      <c r="O3603" s="48"/>
      <c r="Y3603" s="49"/>
      <c r="Z3603" s="49"/>
      <c r="AA3603" s="49"/>
      <c r="AB3603" s="49"/>
      <c r="AC3603" s="49"/>
      <c r="AD3603" s="49"/>
      <c r="AE3603" s="49"/>
      <c r="AF3603" s="49"/>
      <c r="AG3603" s="49"/>
      <c r="AH3603" s="49"/>
      <c r="AI3603" s="49"/>
      <c r="AJ3603" s="48"/>
      <c r="AK3603" s="49"/>
    </row>
    <row r="3604" spans="9:37">
      <c r="I3604" s="48"/>
      <c r="L3604" s="48"/>
      <c r="O3604" s="48"/>
      <c r="Y3604" s="49"/>
      <c r="Z3604" s="49"/>
      <c r="AA3604" s="49"/>
      <c r="AB3604" s="49"/>
      <c r="AC3604" s="49"/>
      <c r="AD3604" s="49"/>
      <c r="AE3604" s="49"/>
      <c r="AF3604" s="49"/>
      <c r="AG3604" s="49"/>
      <c r="AH3604" s="49"/>
      <c r="AI3604" s="49"/>
      <c r="AJ3604" s="48"/>
      <c r="AK3604" s="49"/>
    </row>
    <row r="3605" spans="9:37">
      <c r="I3605" s="48"/>
      <c r="L3605" s="48"/>
      <c r="O3605" s="48"/>
      <c r="Y3605" s="49"/>
      <c r="Z3605" s="49"/>
      <c r="AA3605" s="49"/>
      <c r="AB3605" s="49"/>
      <c r="AC3605" s="49"/>
      <c r="AD3605" s="49"/>
      <c r="AE3605" s="49"/>
      <c r="AF3605" s="49"/>
      <c r="AG3605" s="49"/>
      <c r="AH3605" s="49"/>
      <c r="AI3605" s="49"/>
      <c r="AJ3605" s="48"/>
      <c r="AK3605" s="49"/>
    </row>
    <row r="3606" spans="9:37">
      <c r="I3606" s="48"/>
      <c r="L3606" s="48"/>
      <c r="O3606" s="48"/>
      <c r="Y3606" s="49"/>
      <c r="Z3606" s="49"/>
      <c r="AA3606" s="49"/>
      <c r="AB3606" s="49"/>
      <c r="AC3606" s="49"/>
      <c r="AD3606" s="49"/>
      <c r="AE3606" s="49"/>
      <c r="AF3606" s="49"/>
      <c r="AG3606" s="49"/>
      <c r="AH3606" s="49"/>
      <c r="AI3606" s="49"/>
      <c r="AJ3606" s="48"/>
      <c r="AK3606" s="49"/>
    </row>
    <row r="3607" spans="9:37">
      <c r="I3607" s="48"/>
      <c r="L3607" s="48"/>
      <c r="O3607" s="48"/>
      <c r="Y3607" s="49"/>
      <c r="Z3607" s="49"/>
      <c r="AA3607" s="49"/>
      <c r="AB3607" s="49"/>
      <c r="AC3607" s="49"/>
      <c r="AD3607" s="49"/>
      <c r="AE3607" s="49"/>
      <c r="AF3607" s="49"/>
      <c r="AG3607" s="49"/>
      <c r="AH3607" s="49"/>
      <c r="AI3607" s="49"/>
      <c r="AJ3607" s="48"/>
      <c r="AK3607" s="49"/>
    </row>
    <row r="3608" spans="9:37">
      <c r="I3608" s="48"/>
      <c r="L3608" s="48"/>
      <c r="O3608" s="48"/>
      <c r="Y3608" s="49"/>
      <c r="Z3608" s="49"/>
      <c r="AA3608" s="49"/>
      <c r="AB3608" s="49"/>
      <c r="AC3608" s="49"/>
      <c r="AD3608" s="49"/>
      <c r="AE3608" s="49"/>
      <c r="AF3608" s="49"/>
      <c r="AG3608" s="49"/>
      <c r="AH3608" s="49"/>
      <c r="AI3608" s="49"/>
      <c r="AJ3608" s="48"/>
      <c r="AK3608" s="49"/>
    </row>
    <row r="3609" spans="9:37">
      <c r="I3609" s="48"/>
      <c r="L3609" s="48"/>
      <c r="O3609" s="48"/>
      <c r="Y3609" s="49"/>
      <c r="Z3609" s="49"/>
      <c r="AA3609" s="49"/>
      <c r="AB3609" s="49"/>
      <c r="AC3609" s="49"/>
      <c r="AD3609" s="49"/>
      <c r="AE3609" s="49"/>
      <c r="AF3609" s="49"/>
      <c r="AG3609" s="49"/>
      <c r="AH3609" s="49"/>
      <c r="AI3609" s="49"/>
      <c r="AJ3609" s="48"/>
      <c r="AK3609" s="49"/>
    </row>
    <row r="3610" spans="9:37">
      <c r="I3610" s="48"/>
      <c r="L3610" s="48"/>
      <c r="O3610" s="48"/>
      <c r="Y3610" s="49"/>
      <c r="Z3610" s="49"/>
      <c r="AA3610" s="49"/>
      <c r="AB3610" s="49"/>
      <c r="AC3610" s="49"/>
      <c r="AD3610" s="49"/>
      <c r="AE3610" s="49"/>
      <c r="AF3610" s="49"/>
      <c r="AG3610" s="49"/>
      <c r="AH3610" s="49"/>
      <c r="AI3610" s="49"/>
      <c r="AJ3610" s="48"/>
      <c r="AK3610" s="49"/>
    </row>
    <row r="3611" spans="9:37">
      <c r="I3611" s="48"/>
      <c r="L3611" s="48"/>
      <c r="O3611" s="48"/>
      <c r="Y3611" s="49"/>
      <c r="Z3611" s="49"/>
      <c r="AA3611" s="49"/>
      <c r="AB3611" s="49"/>
      <c r="AC3611" s="49"/>
      <c r="AD3611" s="49"/>
      <c r="AE3611" s="49"/>
      <c r="AF3611" s="49"/>
      <c r="AG3611" s="49"/>
      <c r="AH3611" s="49"/>
      <c r="AI3611" s="49"/>
      <c r="AJ3611" s="48"/>
      <c r="AK3611" s="49"/>
    </row>
    <row r="3612" spans="9:37">
      <c r="I3612" s="48"/>
      <c r="L3612" s="48"/>
      <c r="O3612" s="48"/>
      <c r="Y3612" s="49"/>
      <c r="Z3612" s="49"/>
      <c r="AA3612" s="49"/>
      <c r="AB3612" s="49"/>
      <c r="AC3612" s="49"/>
      <c r="AD3612" s="49"/>
      <c r="AE3612" s="49"/>
      <c r="AF3612" s="49"/>
      <c r="AG3612" s="49"/>
      <c r="AH3612" s="49"/>
      <c r="AI3612" s="49"/>
      <c r="AJ3612" s="48"/>
      <c r="AK3612" s="49"/>
    </row>
    <row r="3613" spans="9:37">
      <c r="I3613" s="48"/>
      <c r="L3613" s="48"/>
      <c r="O3613" s="48"/>
      <c r="Y3613" s="49"/>
      <c r="Z3613" s="49"/>
      <c r="AA3613" s="49"/>
      <c r="AB3613" s="49"/>
      <c r="AC3613" s="49"/>
      <c r="AD3613" s="49"/>
      <c r="AE3613" s="49"/>
      <c r="AF3613" s="49"/>
      <c r="AG3613" s="49"/>
      <c r="AH3613" s="49"/>
      <c r="AI3613" s="49"/>
      <c r="AJ3613" s="48"/>
      <c r="AK3613" s="49"/>
    </row>
    <row r="3614" spans="9:37">
      <c r="I3614" s="48"/>
      <c r="L3614" s="48"/>
      <c r="O3614" s="48"/>
      <c r="Y3614" s="49"/>
      <c r="Z3614" s="49"/>
      <c r="AA3614" s="49"/>
      <c r="AB3614" s="49"/>
      <c r="AC3614" s="49"/>
      <c r="AD3614" s="49"/>
      <c r="AE3614" s="49"/>
      <c r="AF3614" s="49"/>
      <c r="AG3614" s="49"/>
      <c r="AH3614" s="49"/>
      <c r="AI3614" s="49"/>
      <c r="AJ3614" s="48"/>
      <c r="AK3614" s="49"/>
    </row>
    <row r="3615" spans="9:37">
      <c r="I3615" s="48"/>
      <c r="L3615" s="48"/>
      <c r="O3615" s="48"/>
      <c r="Y3615" s="49"/>
      <c r="Z3615" s="49"/>
      <c r="AA3615" s="49"/>
      <c r="AB3615" s="49"/>
      <c r="AC3615" s="49"/>
      <c r="AD3615" s="49"/>
      <c r="AE3615" s="49"/>
      <c r="AF3615" s="49"/>
      <c r="AG3615" s="49"/>
      <c r="AH3615" s="49"/>
      <c r="AI3615" s="49"/>
      <c r="AJ3615" s="48"/>
      <c r="AK3615" s="49"/>
    </row>
    <row r="3616" spans="9:37">
      <c r="I3616" s="48"/>
      <c r="L3616" s="48"/>
      <c r="O3616" s="48"/>
      <c r="Y3616" s="49"/>
      <c r="Z3616" s="49"/>
      <c r="AA3616" s="49"/>
      <c r="AB3616" s="49"/>
      <c r="AC3616" s="49"/>
      <c r="AD3616" s="49"/>
      <c r="AE3616" s="49"/>
      <c r="AF3616" s="49"/>
      <c r="AG3616" s="49"/>
      <c r="AH3616" s="49"/>
      <c r="AI3616" s="49"/>
      <c r="AJ3616" s="48"/>
      <c r="AK3616" s="49"/>
    </row>
    <row r="3617" spans="9:37">
      <c r="I3617" s="48"/>
      <c r="L3617" s="48"/>
      <c r="O3617" s="48"/>
      <c r="Y3617" s="49"/>
      <c r="Z3617" s="49"/>
      <c r="AA3617" s="49"/>
      <c r="AB3617" s="49"/>
      <c r="AC3617" s="49"/>
      <c r="AD3617" s="49"/>
      <c r="AE3617" s="49"/>
      <c r="AF3617" s="49"/>
      <c r="AG3617" s="49"/>
      <c r="AH3617" s="49"/>
      <c r="AI3617" s="49"/>
      <c r="AJ3617" s="48"/>
      <c r="AK3617" s="49"/>
    </row>
    <row r="3618" spans="9:37">
      <c r="I3618" s="48"/>
      <c r="L3618" s="48"/>
      <c r="O3618" s="48"/>
      <c r="Y3618" s="49"/>
      <c r="Z3618" s="49"/>
      <c r="AA3618" s="49"/>
      <c r="AB3618" s="49"/>
      <c r="AC3618" s="49"/>
      <c r="AD3618" s="49"/>
      <c r="AE3618" s="49"/>
      <c r="AF3618" s="49"/>
      <c r="AG3618" s="49"/>
      <c r="AH3618" s="49"/>
      <c r="AI3618" s="49"/>
      <c r="AJ3618" s="48"/>
      <c r="AK3618" s="49"/>
    </row>
    <row r="3619" spans="9:37">
      <c r="I3619" s="48"/>
      <c r="L3619" s="48"/>
      <c r="O3619" s="48"/>
      <c r="Y3619" s="49"/>
      <c r="Z3619" s="49"/>
      <c r="AA3619" s="49"/>
      <c r="AB3619" s="49"/>
      <c r="AC3619" s="49"/>
      <c r="AD3619" s="49"/>
      <c r="AE3619" s="49"/>
      <c r="AF3619" s="49"/>
      <c r="AG3619" s="49"/>
      <c r="AH3619" s="49"/>
      <c r="AI3619" s="49"/>
      <c r="AJ3619" s="48"/>
      <c r="AK3619" s="49"/>
    </row>
    <row r="3620" spans="9:37">
      <c r="I3620" s="48"/>
      <c r="L3620" s="48"/>
      <c r="O3620" s="48"/>
      <c r="Y3620" s="49"/>
      <c r="Z3620" s="49"/>
      <c r="AA3620" s="49"/>
      <c r="AB3620" s="49"/>
      <c r="AC3620" s="49"/>
      <c r="AD3620" s="49"/>
      <c r="AE3620" s="49"/>
      <c r="AF3620" s="49"/>
      <c r="AG3620" s="49"/>
      <c r="AH3620" s="49"/>
      <c r="AI3620" s="49"/>
      <c r="AJ3620" s="48"/>
      <c r="AK3620" s="49"/>
    </row>
    <row r="3621" spans="9:37">
      <c r="I3621" s="48"/>
      <c r="L3621" s="48"/>
      <c r="O3621" s="48"/>
      <c r="Y3621" s="49"/>
      <c r="Z3621" s="49"/>
      <c r="AA3621" s="49"/>
      <c r="AB3621" s="49"/>
      <c r="AC3621" s="49"/>
      <c r="AD3621" s="49"/>
      <c r="AE3621" s="49"/>
      <c r="AF3621" s="49"/>
      <c r="AG3621" s="49"/>
      <c r="AH3621" s="49"/>
      <c r="AI3621" s="49"/>
      <c r="AJ3621" s="48"/>
      <c r="AK3621" s="49"/>
    </row>
    <row r="3622" spans="9:37">
      <c r="I3622" s="48"/>
      <c r="L3622" s="48"/>
      <c r="O3622" s="48"/>
      <c r="Y3622" s="49"/>
      <c r="Z3622" s="49"/>
      <c r="AA3622" s="49"/>
      <c r="AB3622" s="49"/>
      <c r="AC3622" s="49"/>
      <c r="AD3622" s="49"/>
      <c r="AE3622" s="49"/>
      <c r="AF3622" s="49"/>
      <c r="AG3622" s="49"/>
      <c r="AH3622" s="49"/>
      <c r="AI3622" s="49"/>
      <c r="AJ3622" s="48"/>
      <c r="AK3622" s="49"/>
    </row>
    <row r="3623" spans="9:37">
      <c r="I3623" s="48"/>
      <c r="L3623" s="48"/>
      <c r="O3623" s="48"/>
      <c r="Y3623" s="49"/>
      <c r="Z3623" s="49"/>
      <c r="AA3623" s="49"/>
      <c r="AB3623" s="49"/>
      <c r="AC3623" s="49"/>
      <c r="AD3623" s="49"/>
      <c r="AE3623" s="49"/>
      <c r="AF3623" s="49"/>
      <c r="AG3623" s="49"/>
      <c r="AH3623" s="49"/>
      <c r="AI3623" s="49"/>
      <c r="AJ3623" s="48"/>
      <c r="AK3623" s="49"/>
    </row>
    <row r="3624" spans="9:37">
      <c r="I3624" s="48"/>
      <c r="L3624" s="48"/>
      <c r="O3624" s="48"/>
      <c r="Y3624" s="49"/>
      <c r="Z3624" s="49"/>
      <c r="AA3624" s="49"/>
      <c r="AB3624" s="49"/>
      <c r="AC3624" s="49"/>
      <c r="AD3624" s="49"/>
      <c r="AE3624" s="49"/>
      <c r="AF3624" s="49"/>
      <c r="AG3624" s="49"/>
      <c r="AH3624" s="49"/>
      <c r="AI3624" s="49"/>
      <c r="AJ3624" s="48"/>
      <c r="AK3624" s="49"/>
    </row>
    <row r="3625" spans="9:37">
      <c r="I3625" s="48"/>
      <c r="L3625" s="48"/>
      <c r="O3625" s="48"/>
      <c r="Y3625" s="49"/>
      <c r="Z3625" s="49"/>
      <c r="AA3625" s="49"/>
      <c r="AB3625" s="49"/>
      <c r="AC3625" s="49"/>
      <c r="AD3625" s="49"/>
      <c r="AE3625" s="49"/>
      <c r="AF3625" s="49"/>
      <c r="AG3625" s="49"/>
      <c r="AH3625" s="49"/>
      <c r="AI3625" s="49"/>
      <c r="AJ3625" s="48"/>
      <c r="AK3625" s="49"/>
    </row>
    <row r="3626" spans="9:37">
      <c r="I3626" s="48"/>
      <c r="L3626" s="48"/>
      <c r="O3626" s="48"/>
      <c r="Y3626" s="49"/>
      <c r="Z3626" s="49"/>
      <c r="AA3626" s="49"/>
      <c r="AB3626" s="49"/>
      <c r="AC3626" s="49"/>
      <c r="AD3626" s="49"/>
      <c r="AE3626" s="49"/>
      <c r="AF3626" s="49"/>
      <c r="AG3626" s="49"/>
      <c r="AH3626" s="49"/>
      <c r="AI3626" s="49"/>
      <c r="AJ3626" s="48"/>
      <c r="AK3626" s="49"/>
    </row>
    <row r="3627" spans="9:37">
      <c r="I3627" s="48"/>
      <c r="L3627" s="48"/>
      <c r="O3627" s="48"/>
      <c r="Y3627" s="49"/>
      <c r="Z3627" s="49"/>
      <c r="AA3627" s="49"/>
      <c r="AB3627" s="49"/>
      <c r="AC3627" s="49"/>
      <c r="AD3627" s="49"/>
      <c r="AE3627" s="49"/>
      <c r="AF3627" s="49"/>
      <c r="AG3627" s="49"/>
      <c r="AH3627" s="49"/>
      <c r="AI3627" s="49"/>
      <c r="AJ3627" s="48"/>
      <c r="AK3627" s="49"/>
    </row>
    <row r="3628" spans="9:37">
      <c r="I3628" s="48"/>
      <c r="L3628" s="48"/>
      <c r="O3628" s="48"/>
      <c r="Y3628" s="49"/>
      <c r="Z3628" s="49"/>
      <c r="AA3628" s="49"/>
      <c r="AB3628" s="49"/>
      <c r="AC3628" s="49"/>
      <c r="AD3628" s="49"/>
      <c r="AE3628" s="49"/>
      <c r="AF3628" s="49"/>
      <c r="AG3628" s="49"/>
      <c r="AH3628" s="49"/>
      <c r="AI3628" s="49"/>
      <c r="AJ3628" s="48"/>
      <c r="AK3628" s="49"/>
    </row>
    <row r="3629" spans="9:37">
      <c r="I3629" s="48"/>
      <c r="L3629" s="48"/>
      <c r="O3629" s="48"/>
      <c r="Y3629" s="49"/>
      <c r="Z3629" s="49"/>
      <c r="AA3629" s="49"/>
      <c r="AB3629" s="49"/>
      <c r="AC3629" s="49"/>
      <c r="AD3629" s="49"/>
      <c r="AE3629" s="49"/>
      <c r="AF3629" s="49"/>
      <c r="AG3629" s="49"/>
      <c r="AH3629" s="49"/>
      <c r="AI3629" s="49"/>
      <c r="AJ3629" s="48"/>
      <c r="AK3629" s="49"/>
    </row>
    <row r="3630" spans="9:37">
      <c r="I3630" s="48"/>
      <c r="L3630" s="48"/>
      <c r="O3630" s="48"/>
      <c r="Y3630" s="49"/>
      <c r="Z3630" s="49"/>
      <c r="AA3630" s="49"/>
      <c r="AB3630" s="49"/>
      <c r="AC3630" s="49"/>
      <c r="AD3630" s="49"/>
      <c r="AE3630" s="49"/>
      <c r="AF3630" s="49"/>
      <c r="AG3630" s="49"/>
      <c r="AH3630" s="49"/>
      <c r="AI3630" s="49"/>
      <c r="AJ3630" s="48"/>
      <c r="AK3630" s="49"/>
    </row>
    <row r="3631" spans="9:37">
      <c r="I3631" s="48"/>
      <c r="L3631" s="48"/>
      <c r="O3631" s="48"/>
      <c r="Y3631" s="49"/>
      <c r="Z3631" s="49"/>
      <c r="AA3631" s="49"/>
      <c r="AB3631" s="49"/>
      <c r="AC3631" s="49"/>
      <c r="AD3631" s="49"/>
      <c r="AE3631" s="49"/>
      <c r="AF3631" s="49"/>
      <c r="AG3631" s="49"/>
      <c r="AH3631" s="49"/>
      <c r="AI3631" s="49"/>
      <c r="AJ3631" s="48"/>
      <c r="AK3631" s="49"/>
    </row>
    <row r="3632" spans="9:37">
      <c r="I3632" s="48"/>
      <c r="L3632" s="48"/>
      <c r="O3632" s="48"/>
      <c r="Y3632" s="49"/>
      <c r="Z3632" s="49"/>
      <c r="AA3632" s="49"/>
      <c r="AB3632" s="49"/>
      <c r="AC3632" s="49"/>
      <c r="AD3632" s="49"/>
      <c r="AE3632" s="49"/>
      <c r="AF3632" s="49"/>
      <c r="AG3632" s="49"/>
      <c r="AH3632" s="49"/>
      <c r="AI3632" s="49"/>
      <c r="AJ3632" s="48"/>
      <c r="AK3632" s="49"/>
    </row>
    <row r="3633" spans="9:37">
      <c r="I3633" s="48"/>
      <c r="L3633" s="48"/>
      <c r="O3633" s="48"/>
      <c r="Y3633" s="49"/>
      <c r="Z3633" s="49"/>
      <c r="AA3633" s="49"/>
      <c r="AB3633" s="49"/>
      <c r="AC3633" s="49"/>
      <c r="AD3633" s="49"/>
      <c r="AE3633" s="49"/>
      <c r="AF3633" s="49"/>
      <c r="AG3633" s="49"/>
      <c r="AH3633" s="49"/>
      <c r="AI3633" s="49"/>
      <c r="AJ3633" s="48"/>
      <c r="AK3633" s="49"/>
    </row>
    <row r="3634" spans="9:37">
      <c r="I3634" s="48"/>
      <c r="L3634" s="48"/>
      <c r="O3634" s="48"/>
      <c r="Y3634" s="49"/>
      <c r="Z3634" s="49"/>
      <c r="AA3634" s="49"/>
      <c r="AB3634" s="49"/>
      <c r="AC3634" s="49"/>
      <c r="AD3634" s="49"/>
      <c r="AE3634" s="49"/>
      <c r="AF3634" s="49"/>
      <c r="AG3634" s="49"/>
      <c r="AH3634" s="49"/>
      <c r="AI3634" s="49"/>
      <c r="AJ3634" s="48"/>
      <c r="AK3634" s="49"/>
    </row>
    <row r="3635" spans="9:37">
      <c r="I3635" s="48"/>
      <c r="L3635" s="48"/>
      <c r="O3635" s="48"/>
      <c r="Y3635" s="49"/>
      <c r="Z3635" s="49"/>
      <c r="AA3635" s="49"/>
      <c r="AB3635" s="49"/>
      <c r="AC3635" s="49"/>
      <c r="AD3635" s="49"/>
      <c r="AE3635" s="49"/>
      <c r="AF3635" s="49"/>
      <c r="AG3635" s="49"/>
      <c r="AH3635" s="49"/>
      <c r="AI3635" s="49"/>
      <c r="AJ3635" s="48"/>
      <c r="AK3635" s="49"/>
    </row>
    <row r="3636" spans="9:37">
      <c r="I3636" s="48"/>
      <c r="L3636" s="48"/>
      <c r="O3636" s="48"/>
      <c r="Y3636" s="49"/>
      <c r="Z3636" s="49"/>
      <c r="AA3636" s="49"/>
      <c r="AB3636" s="49"/>
      <c r="AC3636" s="49"/>
      <c r="AD3636" s="49"/>
      <c r="AE3636" s="49"/>
      <c r="AF3636" s="49"/>
      <c r="AG3636" s="49"/>
      <c r="AH3636" s="49"/>
      <c r="AI3636" s="49"/>
      <c r="AJ3636" s="48"/>
      <c r="AK3636" s="49"/>
    </row>
    <row r="3637" spans="9:37">
      <c r="I3637" s="48"/>
      <c r="L3637" s="48"/>
      <c r="O3637" s="48"/>
      <c r="Y3637" s="49"/>
      <c r="Z3637" s="49"/>
      <c r="AA3637" s="49"/>
      <c r="AB3637" s="49"/>
      <c r="AC3637" s="49"/>
      <c r="AD3637" s="49"/>
      <c r="AE3637" s="49"/>
      <c r="AF3637" s="49"/>
      <c r="AG3637" s="49"/>
      <c r="AH3637" s="49"/>
      <c r="AI3637" s="49"/>
      <c r="AJ3637" s="48"/>
      <c r="AK3637" s="49"/>
    </row>
    <row r="3638" spans="9:37">
      <c r="I3638" s="48"/>
      <c r="L3638" s="48"/>
      <c r="O3638" s="48"/>
      <c r="Y3638" s="49"/>
      <c r="Z3638" s="49"/>
      <c r="AA3638" s="49"/>
      <c r="AB3638" s="49"/>
      <c r="AC3638" s="49"/>
      <c r="AD3638" s="49"/>
      <c r="AE3638" s="49"/>
      <c r="AF3638" s="49"/>
      <c r="AG3638" s="49"/>
      <c r="AH3638" s="49"/>
      <c r="AI3638" s="49"/>
      <c r="AJ3638" s="48"/>
      <c r="AK3638" s="49"/>
    </row>
    <row r="3639" spans="9:37">
      <c r="I3639" s="48"/>
      <c r="L3639" s="48"/>
      <c r="O3639" s="48"/>
      <c r="Y3639" s="49"/>
      <c r="Z3639" s="49"/>
      <c r="AA3639" s="49"/>
      <c r="AB3639" s="49"/>
      <c r="AC3639" s="49"/>
      <c r="AD3639" s="49"/>
      <c r="AE3639" s="49"/>
      <c r="AF3639" s="49"/>
      <c r="AG3639" s="49"/>
      <c r="AH3639" s="49"/>
      <c r="AI3639" s="49"/>
      <c r="AJ3639" s="48"/>
      <c r="AK3639" s="49"/>
    </row>
    <row r="3640" spans="9:37">
      <c r="I3640" s="48"/>
      <c r="L3640" s="48"/>
      <c r="O3640" s="48"/>
      <c r="Y3640" s="49"/>
      <c r="Z3640" s="49"/>
      <c r="AA3640" s="49"/>
      <c r="AB3640" s="49"/>
      <c r="AC3640" s="49"/>
      <c r="AD3640" s="49"/>
      <c r="AE3640" s="49"/>
      <c r="AF3640" s="49"/>
      <c r="AG3640" s="49"/>
      <c r="AH3640" s="49"/>
      <c r="AI3640" s="49"/>
      <c r="AJ3640" s="48"/>
      <c r="AK3640" s="49"/>
    </row>
    <row r="3641" spans="9:37">
      <c r="I3641" s="48"/>
      <c r="L3641" s="48"/>
      <c r="O3641" s="48"/>
      <c r="Y3641" s="49"/>
      <c r="Z3641" s="49"/>
      <c r="AA3641" s="49"/>
      <c r="AB3641" s="49"/>
      <c r="AC3641" s="49"/>
      <c r="AD3641" s="49"/>
      <c r="AE3641" s="49"/>
      <c r="AF3641" s="49"/>
      <c r="AG3641" s="49"/>
      <c r="AH3641" s="49"/>
      <c r="AI3641" s="49"/>
      <c r="AJ3641" s="48"/>
      <c r="AK3641" s="49"/>
    </row>
    <row r="3642" spans="9:37">
      <c r="I3642" s="48"/>
      <c r="L3642" s="48"/>
      <c r="O3642" s="48"/>
      <c r="Y3642" s="49"/>
      <c r="Z3642" s="49"/>
      <c r="AA3642" s="49"/>
      <c r="AB3642" s="49"/>
      <c r="AC3642" s="49"/>
      <c r="AD3642" s="49"/>
      <c r="AE3642" s="49"/>
      <c r="AF3642" s="49"/>
      <c r="AG3642" s="49"/>
      <c r="AH3642" s="49"/>
      <c r="AI3642" s="49"/>
      <c r="AJ3642" s="48"/>
      <c r="AK3642" s="49"/>
    </row>
    <row r="3643" spans="9:37">
      <c r="I3643" s="48"/>
      <c r="L3643" s="48"/>
      <c r="O3643" s="48"/>
      <c r="Y3643" s="49"/>
      <c r="Z3643" s="49"/>
      <c r="AA3643" s="49"/>
      <c r="AB3643" s="49"/>
      <c r="AC3643" s="49"/>
      <c r="AD3643" s="49"/>
      <c r="AE3643" s="49"/>
      <c r="AF3643" s="49"/>
      <c r="AG3643" s="49"/>
      <c r="AH3643" s="49"/>
      <c r="AI3643" s="49"/>
      <c r="AJ3643" s="48"/>
      <c r="AK3643" s="49"/>
    </row>
    <row r="3644" spans="9:37">
      <c r="I3644" s="48"/>
      <c r="L3644" s="48"/>
      <c r="O3644" s="48"/>
      <c r="Y3644" s="49"/>
      <c r="Z3644" s="49"/>
      <c r="AA3644" s="49"/>
      <c r="AB3644" s="49"/>
      <c r="AC3644" s="49"/>
      <c r="AD3644" s="49"/>
      <c r="AE3644" s="49"/>
      <c r="AF3644" s="49"/>
      <c r="AG3644" s="49"/>
      <c r="AH3644" s="49"/>
      <c r="AI3644" s="49"/>
      <c r="AJ3644" s="48"/>
      <c r="AK3644" s="49"/>
    </row>
    <row r="3645" spans="9:37">
      <c r="I3645" s="48"/>
      <c r="L3645" s="48"/>
      <c r="O3645" s="48"/>
      <c r="Y3645" s="49"/>
      <c r="Z3645" s="49"/>
      <c r="AA3645" s="49"/>
      <c r="AB3645" s="49"/>
      <c r="AC3645" s="49"/>
      <c r="AD3645" s="49"/>
      <c r="AE3645" s="49"/>
      <c r="AF3645" s="49"/>
      <c r="AG3645" s="49"/>
      <c r="AH3645" s="49"/>
      <c r="AI3645" s="49"/>
      <c r="AJ3645" s="48"/>
      <c r="AK3645" s="49"/>
    </row>
    <row r="3646" spans="9:37">
      <c r="I3646" s="48"/>
      <c r="L3646" s="48"/>
      <c r="O3646" s="48"/>
      <c r="Y3646" s="49"/>
      <c r="Z3646" s="49"/>
      <c r="AA3646" s="49"/>
      <c r="AB3646" s="49"/>
      <c r="AC3646" s="49"/>
      <c r="AD3646" s="49"/>
      <c r="AE3646" s="49"/>
      <c r="AF3646" s="49"/>
      <c r="AG3646" s="49"/>
      <c r="AH3646" s="49"/>
      <c r="AI3646" s="49"/>
      <c r="AJ3646" s="48"/>
      <c r="AK3646" s="49"/>
    </row>
    <row r="3647" spans="9:37">
      <c r="I3647" s="48"/>
      <c r="L3647" s="48"/>
      <c r="O3647" s="48"/>
      <c r="Y3647" s="49"/>
      <c r="Z3647" s="49"/>
      <c r="AA3647" s="49"/>
      <c r="AB3647" s="49"/>
      <c r="AC3647" s="49"/>
      <c r="AD3647" s="49"/>
      <c r="AE3647" s="49"/>
      <c r="AF3647" s="49"/>
      <c r="AG3647" s="49"/>
      <c r="AH3647" s="49"/>
      <c r="AI3647" s="49"/>
      <c r="AJ3647" s="48"/>
      <c r="AK3647" s="49"/>
    </row>
    <row r="3648" spans="9:37">
      <c r="I3648" s="48"/>
      <c r="L3648" s="48"/>
      <c r="O3648" s="48"/>
      <c r="Y3648" s="49"/>
      <c r="Z3648" s="49"/>
      <c r="AA3648" s="49"/>
      <c r="AB3648" s="49"/>
      <c r="AC3648" s="49"/>
      <c r="AD3648" s="49"/>
      <c r="AE3648" s="49"/>
      <c r="AF3648" s="49"/>
      <c r="AG3648" s="49"/>
      <c r="AH3648" s="49"/>
      <c r="AI3648" s="49"/>
      <c r="AJ3648" s="48"/>
      <c r="AK3648" s="49"/>
    </row>
    <row r="3649" spans="9:37">
      <c r="I3649" s="48"/>
      <c r="L3649" s="48"/>
      <c r="O3649" s="48"/>
      <c r="Y3649" s="49"/>
      <c r="Z3649" s="49"/>
      <c r="AA3649" s="49"/>
      <c r="AB3649" s="49"/>
      <c r="AC3649" s="49"/>
      <c r="AD3649" s="49"/>
      <c r="AE3649" s="49"/>
      <c r="AF3649" s="49"/>
      <c r="AG3649" s="49"/>
      <c r="AH3649" s="49"/>
      <c r="AI3649" s="49"/>
      <c r="AJ3649" s="48"/>
      <c r="AK3649" s="49"/>
    </row>
    <row r="3650" spans="9:37">
      <c r="I3650" s="48"/>
      <c r="L3650" s="48"/>
      <c r="O3650" s="48"/>
      <c r="Y3650" s="49"/>
      <c r="Z3650" s="49"/>
      <c r="AA3650" s="49"/>
      <c r="AB3650" s="49"/>
      <c r="AC3650" s="49"/>
      <c r="AD3650" s="49"/>
      <c r="AE3650" s="49"/>
      <c r="AF3650" s="49"/>
      <c r="AG3650" s="49"/>
      <c r="AH3650" s="49"/>
      <c r="AI3650" s="49"/>
      <c r="AJ3650" s="48"/>
      <c r="AK3650" s="49"/>
    </row>
    <row r="3651" spans="9:37">
      <c r="I3651" s="48"/>
      <c r="L3651" s="48"/>
      <c r="O3651" s="48"/>
      <c r="Y3651" s="49"/>
      <c r="Z3651" s="49"/>
      <c r="AA3651" s="49"/>
      <c r="AB3651" s="49"/>
      <c r="AC3651" s="49"/>
      <c r="AD3651" s="49"/>
      <c r="AE3651" s="49"/>
      <c r="AF3651" s="49"/>
      <c r="AG3651" s="49"/>
      <c r="AH3651" s="49"/>
      <c r="AI3651" s="49"/>
      <c r="AJ3651" s="48"/>
      <c r="AK3651" s="49"/>
    </row>
    <row r="3652" spans="9:37">
      <c r="I3652" s="48"/>
      <c r="L3652" s="48"/>
      <c r="O3652" s="48"/>
      <c r="Y3652" s="49"/>
      <c r="Z3652" s="49"/>
      <c r="AA3652" s="49"/>
      <c r="AB3652" s="49"/>
      <c r="AC3652" s="49"/>
      <c r="AD3652" s="49"/>
      <c r="AE3652" s="49"/>
      <c r="AF3652" s="49"/>
      <c r="AG3652" s="49"/>
      <c r="AH3652" s="49"/>
      <c r="AI3652" s="49"/>
      <c r="AJ3652" s="48"/>
      <c r="AK3652" s="49"/>
    </row>
    <row r="3653" spans="9:37">
      <c r="I3653" s="48"/>
      <c r="L3653" s="48"/>
      <c r="O3653" s="48"/>
      <c r="Y3653" s="49"/>
      <c r="Z3653" s="49"/>
      <c r="AA3653" s="49"/>
      <c r="AB3653" s="49"/>
      <c r="AC3653" s="49"/>
      <c r="AD3653" s="49"/>
      <c r="AE3653" s="49"/>
      <c r="AF3653" s="49"/>
      <c r="AG3653" s="49"/>
      <c r="AH3653" s="49"/>
      <c r="AI3653" s="49"/>
      <c r="AJ3653" s="48"/>
      <c r="AK3653" s="49"/>
    </row>
    <row r="3654" spans="9:37">
      <c r="I3654" s="48"/>
      <c r="L3654" s="48"/>
      <c r="O3654" s="48"/>
      <c r="Y3654" s="49"/>
      <c r="Z3654" s="49"/>
      <c r="AA3654" s="49"/>
      <c r="AB3654" s="49"/>
      <c r="AC3654" s="49"/>
      <c r="AD3654" s="49"/>
      <c r="AE3654" s="49"/>
      <c r="AF3654" s="49"/>
      <c r="AG3654" s="49"/>
      <c r="AH3654" s="49"/>
      <c r="AI3654" s="49"/>
      <c r="AJ3654" s="48"/>
      <c r="AK3654" s="49"/>
    </row>
    <row r="3655" spans="9:37">
      <c r="I3655" s="48"/>
      <c r="L3655" s="48"/>
      <c r="O3655" s="48"/>
      <c r="Y3655" s="49"/>
      <c r="Z3655" s="49"/>
      <c r="AA3655" s="49"/>
      <c r="AB3655" s="49"/>
      <c r="AC3655" s="49"/>
      <c r="AD3655" s="49"/>
      <c r="AE3655" s="49"/>
      <c r="AF3655" s="49"/>
      <c r="AG3655" s="49"/>
      <c r="AH3655" s="49"/>
      <c r="AI3655" s="49"/>
      <c r="AJ3655" s="48"/>
      <c r="AK3655" s="49"/>
    </row>
    <row r="3656" spans="9:37">
      <c r="I3656" s="48"/>
      <c r="L3656" s="48"/>
      <c r="O3656" s="48"/>
      <c r="Y3656" s="49"/>
      <c r="Z3656" s="49"/>
      <c r="AA3656" s="49"/>
      <c r="AB3656" s="49"/>
      <c r="AC3656" s="49"/>
      <c r="AD3656" s="49"/>
      <c r="AE3656" s="49"/>
      <c r="AF3656" s="49"/>
      <c r="AG3656" s="49"/>
      <c r="AH3656" s="49"/>
      <c r="AI3656" s="49"/>
      <c r="AJ3656" s="48"/>
      <c r="AK3656" s="49"/>
    </row>
    <row r="3657" spans="9:37">
      <c r="I3657" s="48"/>
      <c r="L3657" s="48"/>
      <c r="O3657" s="48"/>
      <c r="Y3657" s="49"/>
      <c r="Z3657" s="49"/>
      <c r="AA3657" s="49"/>
      <c r="AB3657" s="49"/>
      <c r="AC3657" s="49"/>
      <c r="AD3657" s="49"/>
      <c r="AE3657" s="49"/>
      <c r="AF3657" s="49"/>
      <c r="AG3657" s="49"/>
      <c r="AH3657" s="49"/>
      <c r="AI3657" s="49"/>
      <c r="AJ3657" s="48"/>
      <c r="AK3657" s="49"/>
    </row>
    <row r="3658" spans="9:37">
      <c r="I3658" s="48"/>
      <c r="L3658" s="48"/>
      <c r="O3658" s="48"/>
      <c r="Y3658" s="49"/>
      <c r="Z3658" s="49"/>
      <c r="AA3658" s="49"/>
      <c r="AB3658" s="49"/>
      <c r="AC3658" s="49"/>
      <c r="AD3658" s="49"/>
      <c r="AE3658" s="49"/>
      <c r="AF3658" s="49"/>
      <c r="AG3658" s="49"/>
      <c r="AH3658" s="49"/>
      <c r="AI3658" s="49"/>
      <c r="AJ3658" s="48"/>
      <c r="AK3658" s="49"/>
    </row>
    <row r="3659" spans="9:37">
      <c r="I3659" s="48"/>
      <c r="L3659" s="48"/>
      <c r="O3659" s="48"/>
      <c r="Y3659" s="49"/>
      <c r="Z3659" s="49"/>
      <c r="AA3659" s="49"/>
      <c r="AB3659" s="49"/>
      <c r="AC3659" s="49"/>
      <c r="AD3659" s="49"/>
      <c r="AE3659" s="49"/>
      <c r="AF3659" s="49"/>
      <c r="AG3659" s="49"/>
      <c r="AH3659" s="49"/>
      <c r="AI3659" s="49"/>
      <c r="AJ3659" s="48"/>
      <c r="AK3659" s="49"/>
    </row>
    <row r="3660" spans="9:37">
      <c r="I3660" s="48"/>
      <c r="L3660" s="48"/>
      <c r="O3660" s="48"/>
      <c r="Y3660" s="49"/>
      <c r="Z3660" s="49"/>
      <c r="AA3660" s="49"/>
      <c r="AB3660" s="49"/>
      <c r="AC3660" s="49"/>
      <c r="AD3660" s="49"/>
      <c r="AE3660" s="49"/>
      <c r="AF3660" s="49"/>
      <c r="AG3660" s="49"/>
      <c r="AH3660" s="49"/>
      <c r="AI3660" s="49"/>
      <c r="AJ3660" s="48"/>
      <c r="AK3660" s="49"/>
    </row>
    <row r="3661" spans="9:37">
      <c r="I3661" s="48"/>
      <c r="L3661" s="48"/>
      <c r="O3661" s="48"/>
      <c r="Y3661" s="49"/>
      <c r="Z3661" s="49"/>
      <c r="AA3661" s="49"/>
      <c r="AB3661" s="49"/>
      <c r="AC3661" s="49"/>
      <c r="AD3661" s="49"/>
      <c r="AE3661" s="49"/>
      <c r="AF3661" s="49"/>
      <c r="AG3661" s="49"/>
      <c r="AH3661" s="49"/>
      <c r="AI3661" s="49"/>
      <c r="AJ3661" s="48"/>
      <c r="AK3661" s="49"/>
    </row>
    <row r="3662" spans="9:37">
      <c r="I3662" s="48"/>
      <c r="L3662" s="48"/>
      <c r="O3662" s="48"/>
      <c r="Y3662" s="49"/>
      <c r="Z3662" s="49"/>
      <c r="AA3662" s="49"/>
      <c r="AB3662" s="49"/>
      <c r="AC3662" s="49"/>
      <c r="AD3662" s="49"/>
      <c r="AE3662" s="49"/>
      <c r="AF3662" s="49"/>
      <c r="AG3662" s="49"/>
      <c r="AH3662" s="49"/>
      <c r="AI3662" s="49"/>
      <c r="AJ3662" s="48"/>
      <c r="AK3662" s="49"/>
    </row>
    <row r="3663" spans="9:37">
      <c r="I3663" s="48"/>
      <c r="L3663" s="48"/>
      <c r="O3663" s="48"/>
      <c r="Y3663" s="49"/>
      <c r="Z3663" s="49"/>
      <c r="AA3663" s="49"/>
      <c r="AB3663" s="49"/>
      <c r="AC3663" s="49"/>
      <c r="AD3663" s="49"/>
      <c r="AE3663" s="49"/>
      <c r="AF3663" s="49"/>
      <c r="AG3663" s="49"/>
      <c r="AH3663" s="49"/>
      <c r="AI3663" s="49"/>
      <c r="AJ3663" s="48"/>
      <c r="AK3663" s="49"/>
    </row>
    <row r="3664" spans="9:37">
      <c r="I3664" s="48"/>
      <c r="L3664" s="48"/>
      <c r="O3664" s="48"/>
      <c r="Y3664" s="49"/>
      <c r="Z3664" s="49"/>
      <c r="AA3664" s="49"/>
      <c r="AB3664" s="49"/>
      <c r="AC3664" s="49"/>
      <c r="AD3664" s="49"/>
      <c r="AE3664" s="49"/>
      <c r="AF3664" s="49"/>
      <c r="AG3664" s="49"/>
      <c r="AH3664" s="49"/>
      <c r="AI3664" s="49"/>
      <c r="AJ3664" s="48"/>
      <c r="AK3664" s="49"/>
    </row>
    <row r="3665" spans="9:37">
      <c r="I3665" s="48"/>
      <c r="L3665" s="48"/>
      <c r="O3665" s="48"/>
      <c r="Y3665" s="49"/>
      <c r="Z3665" s="49"/>
      <c r="AA3665" s="49"/>
      <c r="AB3665" s="49"/>
      <c r="AC3665" s="49"/>
      <c r="AD3665" s="49"/>
      <c r="AE3665" s="49"/>
      <c r="AF3665" s="49"/>
      <c r="AG3665" s="49"/>
      <c r="AH3665" s="49"/>
      <c r="AI3665" s="49"/>
      <c r="AJ3665" s="48"/>
      <c r="AK3665" s="49"/>
    </row>
    <row r="3666" spans="9:37">
      <c r="I3666" s="48"/>
      <c r="L3666" s="48"/>
      <c r="O3666" s="48"/>
      <c r="Y3666" s="49"/>
      <c r="Z3666" s="49"/>
      <c r="AA3666" s="49"/>
      <c r="AB3666" s="49"/>
      <c r="AC3666" s="49"/>
      <c r="AD3666" s="49"/>
      <c r="AE3666" s="49"/>
      <c r="AF3666" s="49"/>
      <c r="AG3666" s="49"/>
      <c r="AH3666" s="49"/>
      <c r="AI3666" s="49"/>
      <c r="AJ3666" s="48"/>
      <c r="AK3666" s="49"/>
    </row>
    <row r="3667" spans="9:37">
      <c r="I3667" s="48"/>
      <c r="L3667" s="48"/>
      <c r="O3667" s="48"/>
      <c r="Y3667" s="49"/>
      <c r="Z3667" s="49"/>
      <c r="AA3667" s="49"/>
      <c r="AB3667" s="49"/>
      <c r="AC3667" s="49"/>
      <c r="AD3667" s="49"/>
      <c r="AE3667" s="49"/>
      <c r="AF3667" s="49"/>
      <c r="AG3667" s="49"/>
      <c r="AH3667" s="49"/>
      <c r="AI3667" s="49"/>
      <c r="AJ3667" s="48"/>
      <c r="AK3667" s="49"/>
    </row>
    <row r="3668" spans="9:37">
      <c r="I3668" s="48"/>
      <c r="L3668" s="48"/>
      <c r="O3668" s="48"/>
      <c r="Y3668" s="49"/>
      <c r="Z3668" s="49"/>
      <c r="AA3668" s="49"/>
      <c r="AB3668" s="49"/>
      <c r="AC3668" s="49"/>
      <c r="AD3668" s="49"/>
      <c r="AE3668" s="49"/>
      <c r="AF3668" s="49"/>
      <c r="AG3668" s="49"/>
      <c r="AH3668" s="49"/>
      <c r="AI3668" s="49"/>
      <c r="AJ3668" s="48"/>
      <c r="AK3668" s="49"/>
    </row>
    <row r="3669" spans="9:37">
      <c r="I3669" s="48"/>
      <c r="L3669" s="48"/>
      <c r="O3669" s="48"/>
      <c r="Y3669" s="49"/>
      <c r="Z3669" s="49"/>
      <c r="AA3669" s="49"/>
      <c r="AB3669" s="49"/>
      <c r="AC3669" s="49"/>
      <c r="AD3669" s="49"/>
      <c r="AE3669" s="49"/>
      <c r="AF3669" s="49"/>
      <c r="AG3669" s="49"/>
      <c r="AH3669" s="49"/>
      <c r="AI3669" s="49"/>
      <c r="AJ3669" s="48"/>
      <c r="AK3669" s="49"/>
    </row>
    <row r="3670" spans="9:37">
      <c r="I3670" s="48"/>
      <c r="L3670" s="48"/>
      <c r="O3670" s="48"/>
      <c r="Y3670" s="49"/>
      <c r="Z3670" s="49"/>
      <c r="AA3670" s="49"/>
      <c r="AB3670" s="49"/>
      <c r="AC3670" s="49"/>
      <c r="AD3670" s="49"/>
      <c r="AE3670" s="49"/>
      <c r="AF3670" s="49"/>
      <c r="AG3670" s="49"/>
      <c r="AH3670" s="49"/>
      <c r="AI3670" s="49"/>
      <c r="AJ3670" s="48"/>
      <c r="AK3670" s="49"/>
    </row>
    <row r="3671" spans="9:37">
      <c r="I3671" s="48"/>
      <c r="L3671" s="48"/>
      <c r="O3671" s="48"/>
      <c r="Y3671" s="49"/>
      <c r="Z3671" s="49"/>
      <c r="AA3671" s="49"/>
      <c r="AB3671" s="49"/>
      <c r="AC3671" s="49"/>
      <c r="AD3671" s="49"/>
      <c r="AE3671" s="49"/>
      <c r="AF3671" s="49"/>
      <c r="AG3671" s="49"/>
      <c r="AH3671" s="49"/>
      <c r="AI3671" s="49"/>
      <c r="AJ3671" s="48"/>
      <c r="AK3671" s="49"/>
    </row>
    <row r="3672" spans="9:37">
      <c r="I3672" s="48"/>
      <c r="L3672" s="48"/>
      <c r="O3672" s="48"/>
      <c r="Y3672" s="49"/>
      <c r="Z3672" s="49"/>
      <c r="AA3672" s="49"/>
      <c r="AB3672" s="49"/>
      <c r="AC3672" s="49"/>
      <c r="AD3672" s="49"/>
      <c r="AE3672" s="49"/>
      <c r="AF3672" s="49"/>
      <c r="AG3672" s="49"/>
      <c r="AH3672" s="49"/>
      <c r="AI3672" s="49"/>
      <c r="AJ3672" s="48"/>
      <c r="AK3672" s="49"/>
    </row>
    <row r="3673" spans="9:37">
      <c r="I3673" s="48"/>
      <c r="L3673" s="48"/>
      <c r="O3673" s="48"/>
      <c r="Y3673" s="49"/>
      <c r="Z3673" s="49"/>
      <c r="AA3673" s="49"/>
      <c r="AB3673" s="49"/>
      <c r="AC3673" s="49"/>
      <c r="AD3673" s="49"/>
      <c r="AE3673" s="49"/>
      <c r="AF3673" s="49"/>
      <c r="AG3673" s="49"/>
      <c r="AH3673" s="49"/>
      <c r="AI3673" s="49"/>
      <c r="AJ3673" s="48"/>
      <c r="AK3673" s="49"/>
    </row>
    <row r="3674" spans="9:37">
      <c r="I3674" s="48"/>
      <c r="L3674" s="48"/>
      <c r="O3674" s="48"/>
      <c r="Y3674" s="49"/>
      <c r="Z3674" s="49"/>
      <c r="AA3674" s="49"/>
      <c r="AB3674" s="49"/>
      <c r="AC3674" s="49"/>
      <c r="AD3674" s="49"/>
      <c r="AE3674" s="49"/>
      <c r="AF3674" s="49"/>
      <c r="AG3674" s="49"/>
      <c r="AH3674" s="49"/>
      <c r="AI3674" s="49"/>
      <c r="AJ3674" s="48"/>
      <c r="AK3674" s="49"/>
    </row>
    <row r="3675" spans="9:37">
      <c r="I3675" s="48"/>
      <c r="L3675" s="48"/>
      <c r="O3675" s="48"/>
      <c r="Y3675" s="49"/>
      <c r="Z3675" s="49"/>
      <c r="AA3675" s="49"/>
      <c r="AB3675" s="49"/>
      <c r="AC3675" s="49"/>
      <c r="AD3675" s="49"/>
      <c r="AE3675" s="49"/>
      <c r="AF3675" s="49"/>
      <c r="AG3675" s="49"/>
      <c r="AH3675" s="49"/>
      <c r="AI3675" s="49"/>
      <c r="AJ3675" s="48"/>
      <c r="AK3675" s="49"/>
    </row>
    <row r="3676" spans="9:37">
      <c r="I3676" s="48"/>
      <c r="L3676" s="48"/>
      <c r="O3676" s="48"/>
      <c r="Y3676" s="49"/>
      <c r="Z3676" s="49"/>
      <c r="AA3676" s="49"/>
      <c r="AB3676" s="49"/>
      <c r="AC3676" s="49"/>
      <c r="AD3676" s="49"/>
      <c r="AE3676" s="49"/>
      <c r="AF3676" s="49"/>
      <c r="AG3676" s="49"/>
      <c r="AH3676" s="49"/>
      <c r="AI3676" s="49"/>
      <c r="AJ3676" s="48"/>
      <c r="AK3676" s="49"/>
    </row>
    <row r="3677" spans="9:37">
      <c r="I3677" s="48"/>
      <c r="L3677" s="48"/>
      <c r="O3677" s="48"/>
      <c r="Y3677" s="49"/>
      <c r="Z3677" s="49"/>
      <c r="AA3677" s="49"/>
      <c r="AB3677" s="49"/>
      <c r="AC3677" s="49"/>
      <c r="AD3677" s="49"/>
      <c r="AE3677" s="49"/>
      <c r="AF3677" s="49"/>
      <c r="AG3677" s="49"/>
      <c r="AH3677" s="49"/>
      <c r="AI3677" s="49"/>
      <c r="AJ3677" s="48"/>
      <c r="AK3677" s="49"/>
    </row>
    <row r="3678" spans="9:37">
      <c r="I3678" s="48"/>
      <c r="L3678" s="48"/>
      <c r="O3678" s="48"/>
      <c r="Y3678" s="49"/>
      <c r="Z3678" s="49"/>
      <c r="AA3678" s="49"/>
      <c r="AB3678" s="49"/>
      <c r="AC3678" s="49"/>
      <c r="AD3678" s="49"/>
      <c r="AE3678" s="49"/>
      <c r="AF3678" s="49"/>
      <c r="AG3678" s="49"/>
      <c r="AH3678" s="49"/>
      <c r="AI3678" s="49"/>
      <c r="AJ3678" s="48"/>
      <c r="AK3678" s="49"/>
    </row>
    <row r="3679" spans="9:37">
      <c r="I3679" s="48"/>
      <c r="L3679" s="48"/>
      <c r="O3679" s="48"/>
      <c r="Y3679" s="49"/>
      <c r="Z3679" s="49"/>
      <c r="AA3679" s="49"/>
      <c r="AB3679" s="49"/>
      <c r="AC3679" s="49"/>
      <c r="AD3679" s="49"/>
      <c r="AE3679" s="49"/>
      <c r="AF3679" s="49"/>
      <c r="AG3679" s="49"/>
      <c r="AH3679" s="49"/>
      <c r="AI3679" s="49"/>
      <c r="AJ3679" s="48"/>
      <c r="AK3679" s="49"/>
    </row>
    <row r="3680" spans="9:37">
      <c r="I3680" s="48"/>
      <c r="L3680" s="48"/>
      <c r="O3680" s="48"/>
      <c r="Y3680" s="49"/>
      <c r="Z3680" s="49"/>
      <c r="AA3680" s="49"/>
      <c r="AB3680" s="49"/>
      <c r="AC3680" s="49"/>
      <c r="AD3680" s="49"/>
      <c r="AE3680" s="49"/>
      <c r="AF3680" s="49"/>
      <c r="AG3680" s="49"/>
      <c r="AH3680" s="49"/>
      <c r="AI3680" s="49"/>
      <c r="AJ3680" s="48"/>
      <c r="AK3680" s="49"/>
    </row>
    <row r="3681" spans="9:37">
      <c r="I3681" s="48"/>
      <c r="L3681" s="48"/>
      <c r="O3681" s="48"/>
      <c r="Y3681" s="49"/>
      <c r="Z3681" s="49"/>
      <c r="AA3681" s="49"/>
      <c r="AB3681" s="49"/>
      <c r="AC3681" s="49"/>
      <c r="AD3681" s="49"/>
      <c r="AE3681" s="49"/>
      <c r="AF3681" s="49"/>
      <c r="AG3681" s="49"/>
      <c r="AH3681" s="49"/>
      <c r="AI3681" s="49"/>
      <c r="AJ3681" s="48"/>
      <c r="AK3681" s="49"/>
    </row>
    <row r="3682" spans="9:37">
      <c r="I3682" s="48"/>
      <c r="L3682" s="48"/>
      <c r="O3682" s="48"/>
      <c r="Y3682" s="49"/>
      <c r="Z3682" s="49"/>
      <c r="AA3682" s="49"/>
      <c r="AB3682" s="49"/>
      <c r="AC3682" s="49"/>
      <c r="AD3682" s="49"/>
      <c r="AE3682" s="49"/>
      <c r="AF3682" s="49"/>
      <c r="AG3682" s="49"/>
      <c r="AH3682" s="49"/>
      <c r="AI3682" s="49"/>
      <c r="AJ3682" s="48"/>
      <c r="AK3682" s="49"/>
    </row>
    <row r="3683" spans="9:37">
      <c r="I3683" s="48"/>
      <c r="L3683" s="48"/>
      <c r="O3683" s="48"/>
      <c r="Y3683" s="49"/>
      <c r="Z3683" s="49"/>
      <c r="AA3683" s="49"/>
      <c r="AB3683" s="49"/>
      <c r="AC3683" s="49"/>
      <c r="AD3683" s="49"/>
      <c r="AE3683" s="49"/>
      <c r="AF3683" s="49"/>
      <c r="AG3683" s="49"/>
      <c r="AH3683" s="49"/>
      <c r="AI3683" s="49"/>
      <c r="AJ3683" s="48"/>
      <c r="AK3683" s="49"/>
    </row>
    <row r="3684" spans="9:37">
      <c r="I3684" s="48"/>
      <c r="L3684" s="48"/>
      <c r="O3684" s="48"/>
      <c r="Y3684" s="49"/>
      <c r="Z3684" s="49"/>
      <c r="AA3684" s="49"/>
      <c r="AB3684" s="49"/>
      <c r="AC3684" s="49"/>
      <c r="AD3684" s="49"/>
      <c r="AE3684" s="49"/>
      <c r="AF3684" s="49"/>
      <c r="AG3684" s="49"/>
      <c r="AH3684" s="49"/>
      <c r="AI3684" s="49"/>
      <c r="AJ3684" s="48"/>
      <c r="AK3684" s="49"/>
    </row>
    <row r="3685" spans="9:37">
      <c r="I3685" s="48"/>
      <c r="L3685" s="48"/>
      <c r="O3685" s="48"/>
      <c r="Y3685" s="49"/>
      <c r="Z3685" s="49"/>
      <c r="AA3685" s="49"/>
      <c r="AB3685" s="49"/>
      <c r="AC3685" s="49"/>
      <c r="AD3685" s="49"/>
      <c r="AE3685" s="49"/>
      <c r="AF3685" s="49"/>
      <c r="AG3685" s="49"/>
      <c r="AH3685" s="49"/>
      <c r="AI3685" s="49"/>
      <c r="AJ3685" s="48"/>
      <c r="AK3685" s="49"/>
    </row>
    <row r="3686" spans="9:37">
      <c r="I3686" s="48"/>
      <c r="L3686" s="48"/>
      <c r="O3686" s="48"/>
      <c r="Y3686" s="49"/>
      <c r="Z3686" s="49"/>
      <c r="AA3686" s="49"/>
      <c r="AB3686" s="49"/>
      <c r="AC3686" s="49"/>
      <c r="AD3686" s="49"/>
      <c r="AE3686" s="49"/>
      <c r="AF3686" s="49"/>
      <c r="AG3686" s="49"/>
      <c r="AH3686" s="49"/>
      <c r="AI3686" s="49"/>
      <c r="AJ3686" s="48"/>
      <c r="AK3686" s="49"/>
    </row>
    <row r="3687" spans="9:37">
      <c r="I3687" s="48"/>
      <c r="L3687" s="48"/>
      <c r="O3687" s="48"/>
      <c r="Y3687" s="49"/>
      <c r="Z3687" s="49"/>
      <c r="AA3687" s="49"/>
      <c r="AB3687" s="49"/>
      <c r="AC3687" s="49"/>
      <c r="AD3687" s="49"/>
      <c r="AE3687" s="49"/>
      <c r="AF3687" s="49"/>
      <c r="AG3687" s="49"/>
      <c r="AH3687" s="49"/>
      <c r="AI3687" s="49"/>
      <c r="AJ3687" s="48"/>
      <c r="AK3687" s="49"/>
    </row>
    <row r="3688" spans="9:37">
      <c r="I3688" s="48"/>
      <c r="L3688" s="48"/>
      <c r="O3688" s="48"/>
      <c r="Y3688" s="49"/>
      <c r="Z3688" s="49"/>
      <c r="AA3688" s="49"/>
      <c r="AB3688" s="49"/>
      <c r="AC3688" s="49"/>
      <c r="AD3688" s="49"/>
      <c r="AE3688" s="49"/>
      <c r="AF3688" s="49"/>
      <c r="AG3688" s="49"/>
      <c r="AH3688" s="49"/>
      <c r="AI3688" s="49"/>
      <c r="AJ3688" s="48"/>
      <c r="AK3688" s="49"/>
    </row>
    <row r="3689" spans="9:37">
      <c r="I3689" s="48"/>
      <c r="L3689" s="48"/>
      <c r="O3689" s="48"/>
      <c r="Y3689" s="49"/>
      <c r="Z3689" s="49"/>
      <c r="AA3689" s="49"/>
      <c r="AB3689" s="49"/>
      <c r="AC3689" s="49"/>
      <c r="AD3689" s="49"/>
      <c r="AE3689" s="49"/>
      <c r="AF3689" s="49"/>
      <c r="AG3689" s="49"/>
      <c r="AH3689" s="49"/>
      <c r="AI3689" s="49"/>
      <c r="AJ3689" s="48"/>
      <c r="AK3689" s="49"/>
    </row>
    <row r="3690" spans="9:37">
      <c r="I3690" s="48"/>
      <c r="L3690" s="48"/>
      <c r="O3690" s="48"/>
      <c r="Y3690" s="49"/>
      <c r="Z3690" s="49"/>
      <c r="AA3690" s="49"/>
      <c r="AB3690" s="49"/>
      <c r="AC3690" s="49"/>
      <c r="AD3690" s="49"/>
      <c r="AE3690" s="49"/>
      <c r="AF3690" s="49"/>
      <c r="AG3690" s="49"/>
      <c r="AH3690" s="49"/>
      <c r="AI3690" s="49"/>
      <c r="AJ3690" s="48"/>
      <c r="AK3690" s="49"/>
    </row>
    <row r="3691" spans="9:37">
      <c r="I3691" s="48"/>
      <c r="L3691" s="48"/>
      <c r="O3691" s="48"/>
      <c r="Y3691" s="49"/>
      <c r="Z3691" s="49"/>
      <c r="AA3691" s="49"/>
      <c r="AB3691" s="49"/>
      <c r="AC3691" s="49"/>
      <c r="AD3691" s="49"/>
      <c r="AE3691" s="49"/>
      <c r="AF3691" s="49"/>
      <c r="AG3691" s="49"/>
      <c r="AH3691" s="49"/>
      <c r="AI3691" s="49"/>
      <c r="AJ3691" s="48"/>
      <c r="AK3691" s="49"/>
    </row>
    <row r="3692" spans="9:37">
      <c r="I3692" s="48"/>
      <c r="L3692" s="48"/>
      <c r="O3692" s="48"/>
      <c r="Y3692" s="49"/>
      <c r="Z3692" s="49"/>
      <c r="AA3692" s="49"/>
      <c r="AB3692" s="49"/>
      <c r="AC3692" s="49"/>
      <c r="AD3692" s="49"/>
      <c r="AE3692" s="49"/>
      <c r="AF3692" s="49"/>
      <c r="AG3692" s="49"/>
      <c r="AH3692" s="49"/>
      <c r="AI3692" s="49"/>
      <c r="AJ3692" s="48"/>
      <c r="AK3692" s="49"/>
    </row>
    <row r="3693" spans="9:37">
      <c r="I3693" s="48"/>
      <c r="L3693" s="48"/>
      <c r="O3693" s="48"/>
      <c r="Y3693" s="49"/>
      <c r="Z3693" s="49"/>
      <c r="AA3693" s="49"/>
      <c r="AB3693" s="49"/>
      <c r="AC3693" s="49"/>
      <c r="AD3693" s="49"/>
      <c r="AE3693" s="49"/>
      <c r="AF3693" s="49"/>
      <c r="AG3693" s="49"/>
      <c r="AH3693" s="49"/>
      <c r="AI3693" s="49"/>
      <c r="AJ3693" s="48"/>
      <c r="AK3693" s="49"/>
    </row>
    <row r="3694" spans="9:37">
      <c r="I3694" s="48"/>
      <c r="L3694" s="48"/>
      <c r="O3694" s="48"/>
      <c r="Y3694" s="49"/>
      <c r="Z3694" s="49"/>
      <c r="AA3694" s="49"/>
      <c r="AB3694" s="49"/>
      <c r="AC3694" s="49"/>
      <c r="AD3694" s="49"/>
      <c r="AE3694" s="49"/>
      <c r="AF3694" s="49"/>
      <c r="AG3694" s="49"/>
      <c r="AH3694" s="49"/>
      <c r="AI3694" s="49"/>
      <c r="AJ3694" s="48"/>
      <c r="AK3694" s="49"/>
    </row>
    <row r="3695" spans="9:37">
      <c r="I3695" s="48"/>
      <c r="L3695" s="48"/>
      <c r="O3695" s="48"/>
      <c r="Y3695" s="49"/>
      <c r="Z3695" s="49"/>
      <c r="AA3695" s="49"/>
      <c r="AB3695" s="49"/>
      <c r="AC3695" s="49"/>
      <c r="AD3695" s="49"/>
      <c r="AE3695" s="49"/>
      <c r="AF3695" s="49"/>
      <c r="AG3695" s="49"/>
      <c r="AH3695" s="49"/>
      <c r="AI3695" s="49"/>
      <c r="AJ3695" s="48"/>
      <c r="AK3695" s="49"/>
    </row>
    <row r="3696" spans="9:37">
      <c r="I3696" s="48"/>
      <c r="L3696" s="48"/>
      <c r="O3696" s="48"/>
      <c r="Y3696" s="49"/>
      <c r="Z3696" s="49"/>
      <c r="AA3696" s="49"/>
      <c r="AB3696" s="49"/>
      <c r="AC3696" s="49"/>
      <c r="AD3696" s="49"/>
      <c r="AE3696" s="49"/>
      <c r="AF3696" s="49"/>
      <c r="AG3696" s="49"/>
      <c r="AH3696" s="49"/>
      <c r="AI3696" s="49"/>
      <c r="AJ3696" s="48"/>
      <c r="AK3696" s="49"/>
    </row>
    <row r="3697" spans="9:37">
      <c r="I3697" s="48"/>
      <c r="L3697" s="48"/>
      <c r="O3697" s="48"/>
      <c r="Y3697" s="49"/>
      <c r="Z3697" s="49"/>
      <c r="AA3697" s="49"/>
      <c r="AB3697" s="49"/>
      <c r="AC3697" s="49"/>
      <c r="AD3697" s="49"/>
      <c r="AE3697" s="49"/>
      <c r="AF3697" s="49"/>
      <c r="AG3697" s="49"/>
      <c r="AH3697" s="49"/>
      <c r="AI3697" s="49"/>
      <c r="AJ3697" s="48"/>
      <c r="AK3697" s="49"/>
    </row>
    <row r="3698" spans="9:37">
      <c r="I3698" s="48"/>
      <c r="L3698" s="48"/>
      <c r="O3698" s="48"/>
      <c r="Y3698" s="49"/>
      <c r="Z3698" s="49"/>
      <c r="AA3698" s="49"/>
      <c r="AB3698" s="49"/>
      <c r="AC3698" s="49"/>
      <c r="AD3698" s="49"/>
      <c r="AE3698" s="49"/>
      <c r="AF3698" s="49"/>
      <c r="AG3698" s="49"/>
      <c r="AH3698" s="49"/>
      <c r="AI3698" s="49"/>
      <c r="AJ3698" s="48"/>
      <c r="AK3698" s="49"/>
    </row>
    <row r="3699" spans="9:37">
      <c r="I3699" s="48"/>
      <c r="L3699" s="48"/>
      <c r="O3699" s="48"/>
      <c r="Y3699" s="49"/>
      <c r="Z3699" s="49"/>
      <c r="AA3699" s="49"/>
      <c r="AB3699" s="49"/>
      <c r="AC3699" s="49"/>
      <c r="AD3699" s="49"/>
      <c r="AE3699" s="49"/>
      <c r="AF3699" s="49"/>
      <c r="AG3699" s="49"/>
      <c r="AH3699" s="49"/>
      <c r="AI3699" s="49"/>
      <c r="AJ3699" s="48"/>
      <c r="AK3699" s="49"/>
    </row>
    <row r="3700" spans="9:37">
      <c r="I3700" s="48"/>
      <c r="L3700" s="48"/>
      <c r="O3700" s="48"/>
      <c r="Y3700" s="49"/>
      <c r="Z3700" s="49"/>
      <c r="AA3700" s="49"/>
      <c r="AB3700" s="49"/>
      <c r="AC3700" s="49"/>
      <c r="AD3700" s="49"/>
      <c r="AE3700" s="49"/>
      <c r="AF3700" s="49"/>
      <c r="AG3700" s="49"/>
      <c r="AH3700" s="49"/>
      <c r="AI3700" s="49"/>
      <c r="AJ3700" s="48"/>
      <c r="AK3700" s="49"/>
    </row>
    <row r="3701" spans="9:37">
      <c r="I3701" s="48"/>
      <c r="L3701" s="48"/>
      <c r="O3701" s="48"/>
      <c r="Y3701" s="49"/>
      <c r="Z3701" s="49"/>
      <c r="AA3701" s="49"/>
      <c r="AB3701" s="49"/>
      <c r="AC3701" s="49"/>
      <c r="AD3701" s="49"/>
      <c r="AE3701" s="49"/>
      <c r="AF3701" s="49"/>
      <c r="AG3701" s="49"/>
      <c r="AH3701" s="49"/>
      <c r="AI3701" s="49"/>
      <c r="AJ3701" s="48"/>
      <c r="AK3701" s="49"/>
    </row>
    <row r="3702" spans="9:37">
      <c r="I3702" s="48"/>
      <c r="L3702" s="48"/>
      <c r="O3702" s="48"/>
      <c r="Y3702" s="49"/>
      <c r="Z3702" s="49"/>
      <c r="AA3702" s="49"/>
      <c r="AB3702" s="49"/>
      <c r="AC3702" s="49"/>
      <c r="AD3702" s="49"/>
      <c r="AE3702" s="49"/>
      <c r="AF3702" s="49"/>
      <c r="AG3702" s="49"/>
      <c r="AH3702" s="49"/>
      <c r="AI3702" s="49"/>
      <c r="AJ3702" s="48"/>
      <c r="AK3702" s="49"/>
    </row>
    <row r="3703" spans="9:37">
      <c r="I3703" s="48"/>
      <c r="L3703" s="48"/>
      <c r="O3703" s="48"/>
      <c r="Y3703" s="49"/>
      <c r="Z3703" s="49"/>
      <c r="AA3703" s="49"/>
      <c r="AB3703" s="49"/>
      <c r="AC3703" s="49"/>
      <c r="AD3703" s="49"/>
      <c r="AE3703" s="49"/>
      <c r="AF3703" s="49"/>
      <c r="AG3703" s="49"/>
      <c r="AH3703" s="49"/>
      <c r="AI3703" s="49"/>
      <c r="AJ3703" s="48"/>
      <c r="AK3703" s="49"/>
    </row>
    <row r="3704" spans="9:37">
      <c r="I3704" s="48"/>
      <c r="L3704" s="48"/>
      <c r="O3704" s="48"/>
      <c r="Y3704" s="49"/>
      <c r="Z3704" s="49"/>
      <c r="AA3704" s="49"/>
      <c r="AB3704" s="49"/>
      <c r="AC3704" s="49"/>
      <c r="AD3704" s="49"/>
      <c r="AE3704" s="49"/>
      <c r="AF3704" s="49"/>
      <c r="AG3704" s="49"/>
      <c r="AH3704" s="49"/>
      <c r="AI3704" s="49"/>
      <c r="AJ3704" s="48"/>
      <c r="AK3704" s="49"/>
    </row>
    <row r="3705" spans="9:37">
      <c r="I3705" s="48"/>
      <c r="L3705" s="48"/>
      <c r="O3705" s="48"/>
      <c r="Y3705" s="49"/>
      <c r="Z3705" s="49"/>
      <c r="AA3705" s="49"/>
      <c r="AB3705" s="49"/>
      <c r="AC3705" s="49"/>
      <c r="AD3705" s="49"/>
      <c r="AE3705" s="49"/>
      <c r="AF3705" s="49"/>
      <c r="AG3705" s="49"/>
      <c r="AH3705" s="49"/>
      <c r="AI3705" s="49"/>
      <c r="AJ3705" s="48"/>
      <c r="AK3705" s="49"/>
    </row>
    <row r="3706" spans="9:37">
      <c r="I3706" s="48"/>
      <c r="L3706" s="48"/>
      <c r="O3706" s="48"/>
      <c r="Y3706" s="49"/>
      <c r="Z3706" s="49"/>
      <c r="AA3706" s="49"/>
      <c r="AB3706" s="49"/>
      <c r="AC3706" s="49"/>
      <c r="AD3706" s="49"/>
      <c r="AE3706" s="49"/>
      <c r="AF3706" s="49"/>
      <c r="AG3706" s="49"/>
      <c r="AH3706" s="49"/>
      <c r="AI3706" s="49"/>
      <c r="AJ3706" s="48"/>
      <c r="AK3706" s="49"/>
    </row>
    <row r="3707" spans="9:37">
      <c r="I3707" s="48"/>
      <c r="L3707" s="48"/>
      <c r="O3707" s="48"/>
      <c r="Y3707" s="49"/>
      <c r="Z3707" s="49"/>
      <c r="AA3707" s="49"/>
      <c r="AB3707" s="49"/>
      <c r="AC3707" s="49"/>
      <c r="AD3707" s="49"/>
      <c r="AE3707" s="49"/>
      <c r="AF3707" s="49"/>
      <c r="AG3707" s="49"/>
      <c r="AH3707" s="49"/>
      <c r="AI3707" s="49"/>
      <c r="AJ3707" s="48"/>
      <c r="AK3707" s="49"/>
    </row>
    <row r="3708" spans="9:37">
      <c r="I3708" s="48"/>
      <c r="L3708" s="48"/>
      <c r="O3708" s="48"/>
      <c r="Y3708" s="49"/>
      <c r="Z3708" s="49"/>
      <c r="AA3708" s="49"/>
      <c r="AB3708" s="49"/>
      <c r="AC3708" s="49"/>
      <c r="AD3708" s="49"/>
      <c r="AE3708" s="49"/>
      <c r="AF3708" s="49"/>
      <c r="AG3708" s="49"/>
      <c r="AH3708" s="49"/>
      <c r="AI3708" s="49"/>
      <c r="AJ3708" s="48"/>
      <c r="AK3708" s="49"/>
    </row>
    <row r="3709" spans="9:37">
      <c r="I3709" s="48"/>
      <c r="L3709" s="48"/>
      <c r="O3709" s="48"/>
      <c r="Y3709" s="49"/>
      <c r="Z3709" s="49"/>
      <c r="AA3709" s="49"/>
      <c r="AB3709" s="49"/>
      <c r="AC3709" s="49"/>
      <c r="AD3709" s="49"/>
      <c r="AE3709" s="49"/>
      <c r="AF3709" s="49"/>
      <c r="AG3709" s="49"/>
      <c r="AH3709" s="49"/>
      <c r="AI3709" s="49"/>
      <c r="AJ3709" s="48"/>
      <c r="AK3709" s="49"/>
    </row>
    <row r="3710" spans="9:37">
      <c r="I3710" s="48"/>
      <c r="L3710" s="48"/>
      <c r="O3710" s="48"/>
      <c r="Y3710" s="49"/>
      <c r="Z3710" s="49"/>
      <c r="AA3710" s="49"/>
      <c r="AB3710" s="49"/>
      <c r="AC3710" s="49"/>
      <c r="AD3710" s="49"/>
      <c r="AE3710" s="49"/>
      <c r="AF3710" s="49"/>
      <c r="AG3710" s="49"/>
      <c r="AH3710" s="49"/>
      <c r="AI3710" s="49"/>
      <c r="AJ3710" s="48"/>
      <c r="AK3710" s="49"/>
    </row>
    <row r="3711" spans="9:37">
      <c r="I3711" s="48"/>
      <c r="L3711" s="48"/>
      <c r="O3711" s="48"/>
      <c r="Y3711" s="49"/>
      <c r="Z3711" s="49"/>
      <c r="AA3711" s="49"/>
      <c r="AB3711" s="49"/>
      <c r="AC3711" s="49"/>
      <c r="AD3711" s="49"/>
      <c r="AE3711" s="49"/>
      <c r="AF3711" s="49"/>
      <c r="AG3711" s="49"/>
      <c r="AH3711" s="49"/>
      <c r="AI3711" s="49"/>
      <c r="AJ3711" s="48"/>
      <c r="AK3711" s="49"/>
    </row>
    <row r="3712" spans="9:37">
      <c r="I3712" s="48"/>
      <c r="L3712" s="48"/>
      <c r="O3712" s="48"/>
      <c r="Y3712" s="49"/>
      <c r="Z3712" s="49"/>
      <c r="AA3712" s="49"/>
      <c r="AB3712" s="49"/>
      <c r="AC3712" s="49"/>
      <c r="AD3712" s="49"/>
      <c r="AE3712" s="49"/>
      <c r="AF3712" s="49"/>
      <c r="AG3712" s="49"/>
      <c r="AH3712" s="49"/>
      <c r="AI3712" s="49"/>
      <c r="AJ3712" s="48"/>
      <c r="AK3712" s="49"/>
    </row>
    <row r="3713" spans="9:37">
      <c r="I3713" s="48"/>
      <c r="L3713" s="48"/>
      <c r="O3713" s="48"/>
      <c r="Y3713" s="49"/>
      <c r="Z3713" s="49"/>
      <c r="AA3713" s="49"/>
      <c r="AB3713" s="49"/>
      <c r="AC3713" s="49"/>
      <c r="AD3713" s="49"/>
      <c r="AE3713" s="49"/>
      <c r="AF3713" s="49"/>
      <c r="AG3713" s="49"/>
      <c r="AH3713" s="49"/>
      <c r="AI3713" s="49"/>
      <c r="AJ3713" s="48"/>
      <c r="AK3713" s="49"/>
    </row>
    <row r="3714" spans="9:37">
      <c r="I3714" s="48"/>
      <c r="L3714" s="48"/>
      <c r="O3714" s="48"/>
      <c r="Y3714" s="49"/>
      <c r="Z3714" s="49"/>
      <c r="AA3714" s="49"/>
      <c r="AB3714" s="49"/>
      <c r="AC3714" s="49"/>
      <c r="AD3714" s="49"/>
      <c r="AE3714" s="49"/>
      <c r="AF3714" s="49"/>
      <c r="AG3714" s="49"/>
      <c r="AH3714" s="49"/>
      <c r="AI3714" s="49"/>
      <c r="AJ3714" s="48"/>
      <c r="AK3714" s="49"/>
    </row>
    <row r="3715" spans="9:37">
      <c r="I3715" s="48"/>
      <c r="L3715" s="48"/>
      <c r="O3715" s="48"/>
      <c r="Y3715" s="49"/>
      <c r="Z3715" s="49"/>
      <c r="AA3715" s="49"/>
      <c r="AB3715" s="49"/>
      <c r="AC3715" s="49"/>
      <c r="AD3715" s="49"/>
      <c r="AE3715" s="49"/>
      <c r="AF3715" s="49"/>
      <c r="AG3715" s="49"/>
      <c r="AH3715" s="49"/>
      <c r="AI3715" s="49"/>
      <c r="AJ3715" s="48"/>
      <c r="AK3715" s="49"/>
    </row>
    <row r="3716" spans="9:37">
      <c r="I3716" s="48"/>
      <c r="L3716" s="48"/>
      <c r="O3716" s="48"/>
      <c r="Y3716" s="49"/>
      <c r="Z3716" s="49"/>
      <c r="AA3716" s="49"/>
      <c r="AB3716" s="49"/>
      <c r="AC3716" s="49"/>
      <c r="AD3716" s="49"/>
      <c r="AE3716" s="49"/>
      <c r="AF3716" s="49"/>
      <c r="AG3716" s="49"/>
      <c r="AH3716" s="49"/>
      <c r="AI3716" s="49"/>
      <c r="AJ3716" s="48"/>
      <c r="AK3716" s="49"/>
    </row>
    <row r="3717" spans="9:37">
      <c r="I3717" s="48"/>
      <c r="L3717" s="48"/>
      <c r="O3717" s="48"/>
      <c r="Y3717" s="49"/>
      <c r="Z3717" s="49"/>
      <c r="AA3717" s="49"/>
      <c r="AB3717" s="49"/>
      <c r="AC3717" s="49"/>
      <c r="AD3717" s="49"/>
      <c r="AE3717" s="49"/>
      <c r="AF3717" s="49"/>
      <c r="AG3717" s="49"/>
      <c r="AH3717" s="49"/>
      <c r="AI3717" s="49"/>
      <c r="AJ3717" s="48"/>
      <c r="AK3717" s="49"/>
    </row>
    <row r="3718" spans="9:37">
      <c r="I3718" s="48"/>
      <c r="L3718" s="48"/>
      <c r="O3718" s="48"/>
      <c r="Y3718" s="49"/>
      <c r="Z3718" s="49"/>
      <c r="AA3718" s="49"/>
      <c r="AB3718" s="49"/>
      <c r="AC3718" s="49"/>
      <c r="AD3718" s="49"/>
      <c r="AE3718" s="49"/>
      <c r="AF3718" s="49"/>
      <c r="AG3718" s="49"/>
      <c r="AH3718" s="49"/>
      <c r="AI3718" s="49"/>
      <c r="AJ3718" s="48"/>
      <c r="AK3718" s="49"/>
    </row>
    <row r="3719" spans="9:37">
      <c r="I3719" s="48"/>
      <c r="L3719" s="48"/>
      <c r="O3719" s="48"/>
      <c r="Y3719" s="49"/>
      <c r="Z3719" s="49"/>
      <c r="AA3719" s="49"/>
      <c r="AB3719" s="49"/>
      <c r="AC3719" s="49"/>
      <c r="AD3719" s="49"/>
      <c r="AE3719" s="49"/>
      <c r="AF3719" s="49"/>
      <c r="AG3719" s="49"/>
      <c r="AH3719" s="49"/>
      <c r="AI3719" s="49"/>
      <c r="AJ3719" s="48"/>
      <c r="AK3719" s="49"/>
    </row>
    <row r="3720" spans="9:37">
      <c r="I3720" s="48"/>
      <c r="L3720" s="48"/>
      <c r="O3720" s="48"/>
      <c r="Y3720" s="49"/>
      <c r="Z3720" s="49"/>
      <c r="AA3720" s="49"/>
      <c r="AB3720" s="49"/>
      <c r="AC3720" s="49"/>
      <c r="AD3720" s="49"/>
      <c r="AE3720" s="49"/>
      <c r="AF3720" s="49"/>
      <c r="AG3720" s="49"/>
      <c r="AH3720" s="49"/>
      <c r="AI3720" s="49"/>
      <c r="AJ3720" s="48"/>
      <c r="AK3720" s="49"/>
    </row>
    <row r="3721" spans="9:37">
      <c r="I3721" s="48"/>
      <c r="L3721" s="48"/>
      <c r="O3721" s="48"/>
      <c r="Y3721" s="49"/>
      <c r="Z3721" s="49"/>
      <c r="AA3721" s="49"/>
      <c r="AB3721" s="49"/>
      <c r="AC3721" s="49"/>
      <c r="AD3721" s="49"/>
      <c r="AE3721" s="49"/>
      <c r="AF3721" s="49"/>
      <c r="AG3721" s="49"/>
      <c r="AH3721" s="49"/>
      <c r="AI3721" s="49"/>
      <c r="AJ3721" s="48"/>
      <c r="AK3721" s="49"/>
    </row>
    <row r="3722" spans="9:37">
      <c r="I3722" s="48"/>
      <c r="L3722" s="48"/>
      <c r="O3722" s="48"/>
      <c r="Y3722" s="49"/>
      <c r="Z3722" s="49"/>
      <c r="AA3722" s="49"/>
      <c r="AB3722" s="49"/>
      <c r="AC3722" s="49"/>
      <c r="AD3722" s="49"/>
      <c r="AE3722" s="49"/>
      <c r="AF3722" s="49"/>
      <c r="AG3722" s="49"/>
      <c r="AH3722" s="49"/>
      <c r="AI3722" s="49"/>
      <c r="AJ3722" s="48"/>
      <c r="AK3722" s="49"/>
    </row>
    <row r="3723" spans="9:37">
      <c r="I3723" s="48"/>
      <c r="L3723" s="48"/>
      <c r="O3723" s="48"/>
      <c r="Y3723" s="49"/>
      <c r="Z3723" s="49"/>
      <c r="AA3723" s="49"/>
      <c r="AB3723" s="49"/>
      <c r="AC3723" s="49"/>
      <c r="AD3723" s="49"/>
      <c r="AE3723" s="49"/>
      <c r="AF3723" s="49"/>
      <c r="AG3723" s="49"/>
      <c r="AH3723" s="49"/>
      <c r="AI3723" s="49"/>
      <c r="AJ3723" s="48"/>
      <c r="AK3723" s="49"/>
    </row>
    <row r="3724" spans="9:37">
      <c r="I3724" s="48"/>
      <c r="L3724" s="48"/>
      <c r="O3724" s="48"/>
      <c r="Y3724" s="49"/>
      <c r="Z3724" s="49"/>
      <c r="AA3724" s="49"/>
      <c r="AB3724" s="49"/>
      <c r="AC3724" s="49"/>
      <c r="AD3724" s="49"/>
      <c r="AE3724" s="49"/>
      <c r="AF3724" s="49"/>
      <c r="AG3724" s="49"/>
      <c r="AH3724" s="49"/>
      <c r="AI3724" s="49"/>
      <c r="AJ3724" s="48"/>
      <c r="AK3724" s="49"/>
    </row>
    <row r="3725" spans="9:37">
      <c r="I3725" s="48"/>
      <c r="L3725" s="48"/>
      <c r="O3725" s="48"/>
      <c r="Y3725" s="49"/>
      <c r="Z3725" s="49"/>
      <c r="AA3725" s="49"/>
      <c r="AB3725" s="49"/>
      <c r="AC3725" s="49"/>
      <c r="AD3725" s="49"/>
      <c r="AE3725" s="49"/>
      <c r="AF3725" s="49"/>
      <c r="AG3725" s="49"/>
      <c r="AH3725" s="49"/>
      <c r="AI3725" s="49"/>
      <c r="AJ3725" s="48"/>
      <c r="AK3725" s="49"/>
    </row>
    <row r="3726" spans="9:37">
      <c r="I3726" s="48"/>
      <c r="L3726" s="48"/>
      <c r="O3726" s="48"/>
      <c r="Y3726" s="49"/>
      <c r="Z3726" s="49"/>
      <c r="AA3726" s="49"/>
      <c r="AB3726" s="49"/>
      <c r="AC3726" s="49"/>
      <c r="AD3726" s="49"/>
      <c r="AE3726" s="49"/>
      <c r="AF3726" s="49"/>
      <c r="AG3726" s="49"/>
      <c r="AH3726" s="49"/>
      <c r="AI3726" s="49"/>
      <c r="AJ3726" s="48"/>
      <c r="AK3726" s="49"/>
    </row>
    <row r="3727" spans="9:37">
      <c r="I3727" s="48"/>
      <c r="L3727" s="48"/>
      <c r="O3727" s="48"/>
      <c r="Y3727" s="49"/>
      <c r="Z3727" s="49"/>
      <c r="AA3727" s="49"/>
      <c r="AB3727" s="49"/>
      <c r="AC3727" s="49"/>
      <c r="AD3727" s="49"/>
      <c r="AE3727" s="49"/>
      <c r="AF3727" s="49"/>
      <c r="AG3727" s="49"/>
      <c r="AH3727" s="49"/>
      <c r="AI3727" s="49"/>
      <c r="AJ3727" s="48"/>
      <c r="AK3727" s="49"/>
    </row>
    <row r="3728" spans="9:37">
      <c r="I3728" s="48"/>
      <c r="L3728" s="48"/>
      <c r="O3728" s="48"/>
      <c r="Y3728" s="49"/>
      <c r="Z3728" s="49"/>
      <c r="AA3728" s="49"/>
      <c r="AB3728" s="49"/>
      <c r="AC3728" s="49"/>
      <c r="AD3728" s="49"/>
      <c r="AE3728" s="49"/>
      <c r="AF3728" s="49"/>
      <c r="AG3728" s="49"/>
      <c r="AH3728" s="49"/>
      <c r="AI3728" s="49"/>
      <c r="AJ3728" s="48"/>
      <c r="AK3728" s="49"/>
    </row>
    <row r="3729" spans="9:37">
      <c r="I3729" s="48"/>
      <c r="L3729" s="48"/>
      <c r="O3729" s="48"/>
      <c r="Y3729" s="49"/>
      <c r="Z3729" s="49"/>
      <c r="AA3729" s="49"/>
      <c r="AB3729" s="49"/>
      <c r="AC3729" s="49"/>
      <c r="AD3729" s="49"/>
      <c r="AE3729" s="49"/>
      <c r="AF3729" s="49"/>
      <c r="AG3729" s="49"/>
      <c r="AH3729" s="49"/>
      <c r="AI3729" s="49"/>
      <c r="AJ3729" s="48"/>
      <c r="AK3729" s="49"/>
    </row>
    <row r="3730" spans="9:37">
      <c r="I3730" s="48"/>
      <c r="L3730" s="48"/>
      <c r="O3730" s="48"/>
      <c r="Y3730" s="49"/>
      <c r="Z3730" s="49"/>
      <c r="AA3730" s="49"/>
      <c r="AB3730" s="49"/>
      <c r="AC3730" s="49"/>
      <c r="AD3730" s="49"/>
      <c r="AE3730" s="49"/>
      <c r="AF3730" s="49"/>
      <c r="AG3730" s="49"/>
      <c r="AH3730" s="49"/>
      <c r="AI3730" s="49"/>
      <c r="AJ3730" s="48"/>
      <c r="AK3730" s="49"/>
    </row>
    <row r="3731" spans="9:37">
      <c r="I3731" s="48"/>
      <c r="L3731" s="48"/>
      <c r="O3731" s="48"/>
      <c r="Y3731" s="49"/>
      <c r="Z3731" s="49"/>
      <c r="AA3731" s="49"/>
      <c r="AB3731" s="49"/>
      <c r="AC3731" s="49"/>
      <c r="AD3731" s="49"/>
      <c r="AE3731" s="49"/>
      <c r="AF3731" s="49"/>
      <c r="AG3731" s="49"/>
      <c r="AH3731" s="49"/>
      <c r="AI3731" s="49"/>
      <c r="AJ3731" s="48"/>
      <c r="AK3731" s="49"/>
    </row>
    <row r="3732" spans="9:37">
      <c r="I3732" s="48"/>
      <c r="L3732" s="48"/>
      <c r="O3732" s="48"/>
      <c r="Y3732" s="49"/>
      <c r="Z3732" s="49"/>
      <c r="AA3732" s="49"/>
      <c r="AB3732" s="49"/>
      <c r="AC3732" s="49"/>
      <c r="AD3732" s="49"/>
      <c r="AE3732" s="49"/>
      <c r="AF3732" s="49"/>
      <c r="AG3732" s="49"/>
      <c r="AH3732" s="49"/>
      <c r="AI3732" s="49"/>
      <c r="AJ3732" s="48"/>
      <c r="AK3732" s="49"/>
    </row>
    <row r="3733" spans="9:37">
      <c r="I3733" s="48"/>
      <c r="L3733" s="48"/>
      <c r="O3733" s="48"/>
      <c r="Y3733" s="49"/>
      <c r="Z3733" s="49"/>
      <c r="AA3733" s="49"/>
      <c r="AB3733" s="49"/>
      <c r="AC3733" s="49"/>
      <c r="AD3733" s="49"/>
      <c r="AE3733" s="49"/>
      <c r="AF3733" s="49"/>
      <c r="AG3733" s="49"/>
      <c r="AH3733" s="49"/>
      <c r="AI3733" s="49"/>
      <c r="AJ3733" s="48"/>
      <c r="AK3733" s="49"/>
    </row>
    <row r="3734" spans="9:37">
      <c r="I3734" s="48"/>
      <c r="L3734" s="48"/>
      <c r="O3734" s="48"/>
      <c r="Y3734" s="49"/>
      <c r="Z3734" s="49"/>
      <c r="AA3734" s="49"/>
      <c r="AB3734" s="49"/>
      <c r="AC3734" s="49"/>
      <c r="AD3734" s="49"/>
      <c r="AE3734" s="49"/>
      <c r="AF3734" s="49"/>
      <c r="AG3734" s="49"/>
      <c r="AH3734" s="49"/>
      <c r="AI3734" s="49"/>
      <c r="AJ3734" s="48"/>
      <c r="AK3734" s="49"/>
    </row>
    <row r="3735" spans="9:37">
      <c r="I3735" s="48"/>
      <c r="L3735" s="48"/>
      <c r="O3735" s="48"/>
      <c r="Y3735" s="49"/>
      <c r="Z3735" s="49"/>
      <c r="AA3735" s="49"/>
      <c r="AB3735" s="49"/>
      <c r="AC3735" s="49"/>
      <c r="AD3735" s="49"/>
      <c r="AE3735" s="49"/>
      <c r="AF3735" s="49"/>
      <c r="AG3735" s="49"/>
      <c r="AH3735" s="49"/>
      <c r="AI3735" s="49"/>
      <c r="AJ3735" s="48"/>
      <c r="AK3735" s="49"/>
    </row>
    <row r="3736" spans="9:37">
      <c r="I3736" s="48"/>
      <c r="L3736" s="48"/>
      <c r="O3736" s="48"/>
      <c r="Y3736" s="49"/>
      <c r="Z3736" s="49"/>
      <c r="AA3736" s="49"/>
      <c r="AB3736" s="49"/>
      <c r="AC3736" s="49"/>
      <c r="AD3736" s="49"/>
      <c r="AE3736" s="49"/>
      <c r="AF3736" s="49"/>
      <c r="AG3736" s="49"/>
      <c r="AH3736" s="49"/>
      <c r="AI3736" s="49"/>
      <c r="AJ3736" s="48"/>
      <c r="AK3736" s="49"/>
    </row>
    <row r="3737" spans="9:37">
      <c r="I3737" s="48"/>
      <c r="L3737" s="48"/>
      <c r="O3737" s="48"/>
      <c r="Y3737" s="49"/>
      <c r="Z3737" s="49"/>
      <c r="AA3737" s="49"/>
      <c r="AB3737" s="49"/>
      <c r="AC3737" s="49"/>
      <c r="AD3737" s="49"/>
      <c r="AE3737" s="49"/>
      <c r="AF3737" s="49"/>
      <c r="AG3737" s="49"/>
      <c r="AH3737" s="49"/>
      <c r="AI3737" s="49"/>
      <c r="AJ3737" s="48"/>
      <c r="AK3737" s="49"/>
    </row>
    <row r="3738" spans="9:37">
      <c r="I3738" s="48"/>
      <c r="L3738" s="48"/>
      <c r="O3738" s="48"/>
      <c r="Y3738" s="49"/>
      <c r="Z3738" s="49"/>
      <c r="AA3738" s="49"/>
      <c r="AB3738" s="49"/>
      <c r="AC3738" s="49"/>
      <c r="AD3738" s="49"/>
      <c r="AE3738" s="49"/>
      <c r="AF3738" s="49"/>
      <c r="AG3738" s="49"/>
      <c r="AH3738" s="49"/>
      <c r="AI3738" s="49"/>
      <c r="AJ3738" s="48"/>
      <c r="AK3738" s="49"/>
    </row>
    <row r="3739" spans="9:37">
      <c r="I3739" s="48"/>
      <c r="L3739" s="48"/>
      <c r="O3739" s="48"/>
      <c r="Y3739" s="49"/>
      <c r="Z3739" s="49"/>
      <c r="AA3739" s="49"/>
      <c r="AB3739" s="49"/>
      <c r="AC3739" s="49"/>
      <c r="AD3739" s="49"/>
      <c r="AE3739" s="49"/>
      <c r="AF3739" s="49"/>
      <c r="AG3739" s="49"/>
      <c r="AH3739" s="49"/>
      <c r="AI3739" s="49"/>
      <c r="AJ3739" s="48"/>
      <c r="AK3739" s="49"/>
    </row>
    <row r="3740" spans="9:37">
      <c r="I3740" s="48"/>
      <c r="L3740" s="48"/>
      <c r="O3740" s="48"/>
      <c r="Y3740" s="49"/>
      <c r="Z3740" s="49"/>
      <c r="AA3740" s="49"/>
      <c r="AB3740" s="49"/>
      <c r="AC3740" s="49"/>
      <c r="AD3740" s="49"/>
      <c r="AE3740" s="49"/>
      <c r="AF3740" s="49"/>
      <c r="AG3740" s="49"/>
      <c r="AH3740" s="49"/>
      <c r="AI3740" s="49"/>
      <c r="AJ3740" s="48"/>
      <c r="AK3740" s="49"/>
    </row>
    <row r="3741" spans="9:37">
      <c r="I3741" s="48"/>
      <c r="L3741" s="48"/>
      <c r="O3741" s="48"/>
      <c r="Y3741" s="49"/>
      <c r="Z3741" s="49"/>
      <c r="AA3741" s="49"/>
      <c r="AB3741" s="49"/>
      <c r="AC3741" s="49"/>
      <c r="AD3741" s="49"/>
      <c r="AE3741" s="49"/>
      <c r="AF3741" s="49"/>
      <c r="AG3741" s="49"/>
      <c r="AH3741" s="49"/>
      <c r="AI3741" s="49"/>
      <c r="AJ3741" s="48"/>
      <c r="AK3741" s="49"/>
    </row>
    <row r="3742" spans="9:37">
      <c r="I3742" s="48"/>
      <c r="L3742" s="48"/>
      <c r="O3742" s="48"/>
      <c r="Y3742" s="49"/>
      <c r="Z3742" s="49"/>
      <c r="AA3742" s="49"/>
      <c r="AB3742" s="49"/>
      <c r="AC3742" s="49"/>
      <c r="AD3742" s="49"/>
      <c r="AE3742" s="49"/>
      <c r="AF3742" s="49"/>
      <c r="AG3742" s="49"/>
      <c r="AH3742" s="49"/>
      <c r="AI3742" s="49"/>
      <c r="AJ3742" s="48"/>
      <c r="AK3742" s="49"/>
    </row>
    <row r="3743" spans="9:37">
      <c r="I3743" s="48"/>
      <c r="L3743" s="48"/>
      <c r="O3743" s="48"/>
      <c r="Y3743" s="49"/>
      <c r="Z3743" s="49"/>
      <c r="AA3743" s="49"/>
      <c r="AB3743" s="49"/>
      <c r="AC3743" s="49"/>
      <c r="AD3743" s="49"/>
      <c r="AE3743" s="49"/>
      <c r="AF3743" s="49"/>
      <c r="AG3743" s="49"/>
      <c r="AH3743" s="49"/>
      <c r="AI3743" s="49"/>
      <c r="AJ3743" s="48"/>
      <c r="AK3743" s="49"/>
    </row>
    <row r="3744" spans="9:37">
      <c r="I3744" s="48"/>
      <c r="L3744" s="48"/>
      <c r="O3744" s="48"/>
      <c r="Y3744" s="49"/>
      <c r="Z3744" s="49"/>
      <c r="AA3744" s="49"/>
      <c r="AB3744" s="49"/>
      <c r="AC3744" s="49"/>
      <c r="AD3744" s="49"/>
      <c r="AE3744" s="49"/>
      <c r="AF3744" s="49"/>
      <c r="AG3744" s="49"/>
      <c r="AH3744" s="49"/>
      <c r="AI3744" s="49"/>
      <c r="AJ3744" s="48"/>
      <c r="AK3744" s="49"/>
    </row>
    <row r="3745" spans="9:37">
      <c r="I3745" s="48"/>
      <c r="L3745" s="48"/>
      <c r="O3745" s="48"/>
      <c r="Y3745" s="49"/>
      <c r="Z3745" s="49"/>
      <c r="AA3745" s="49"/>
      <c r="AB3745" s="49"/>
      <c r="AC3745" s="49"/>
      <c r="AD3745" s="49"/>
      <c r="AE3745" s="49"/>
      <c r="AF3745" s="49"/>
      <c r="AG3745" s="49"/>
      <c r="AH3745" s="49"/>
      <c r="AI3745" s="49"/>
      <c r="AJ3745" s="48"/>
      <c r="AK3745" s="49"/>
    </row>
    <row r="3746" spans="9:37">
      <c r="I3746" s="48"/>
      <c r="L3746" s="48"/>
      <c r="O3746" s="48"/>
      <c r="Y3746" s="49"/>
      <c r="Z3746" s="49"/>
      <c r="AA3746" s="49"/>
      <c r="AB3746" s="49"/>
      <c r="AC3746" s="49"/>
      <c r="AD3746" s="49"/>
      <c r="AE3746" s="49"/>
      <c r="AF3746" s="49"/>
      <c r="AG3746" s="49"/>
      <c r="AH3746" s="49"/>
      <c r="AI3746" s="49"/>
      <c r="AJ3746" s="48"/>
      <c r="AK3746" s="49"/>
    </row>
    <row r="3747" spans="9:37">
      <c r="I3747" s="48"/>
      <c r="L3747" s="48"/>
      <c r="O3747" s="48"/>
      <c r="Y3747" s="49"/>
      <c r="Z3747" s="49"/>
      <c r="AA3747" s="49"/>
      <c r="AB3747" s="49"/>
      <c r="AC3747" s="49"/>
      <c r="AD3747" s="49"/>
      <c r="AE3747" s="49"/>
      <c r="AF3747" s="49"/>
      <c r="AG3747" s="49"/>
      <c r="AH3747" s="49"/>
      <c r="AI3747" s="49"/>
      <c r="AJ3747" s="48"/>
      <c r="AK3747" s="49"/>
    </row>
    <row r="3748" spans="9:37">
      <c r="I3748" s="48"/>
      <c r="L3748" s="48"/>
      <c r="O3748" s="48"/>
      <c r="Y3748" s="49"/>
      <c r="Z3748" s="49"/>
      <c r="AA3748" s="49"/>
      <c r="AB3748" s="49"/>
      <c r="AC3748" s="49"/>
      <c r="AD3748" s="49"/>
      <c r="AE3748" s="49"/>
      <c r="AF3748" s="49"/>
      <c r="AG3748" s="49"/>
      <c r="AH3748" s="49"/>
      <c r="AI3748" s="49"/>
      <c r="AJ3748" s="48"/>
      <c r="AK3748" s="49"/>
    </row>
    <row r="3749" spans="9:37">
      <c r="I3749" s="48"/>
      <c r="L3749" s="48"/>
      <c r="O3749" s="48"/>
      <c r="Y3749" s="49"/>
      <c r="Z3749" s="49"/>
      <c r="AA3749" s="49"/>
      <c r="AB3749" s="49"/>
      <c r="AC3749" s="49"/>
      <c r="AD3749" s="49"/>
      <c r="AE3749" s="49"/>
      <c r="AF3749" s="49"/>
      <c r="AG3749" s="49"/>
      <c r="AH3749" s="49"/>
      <c r="AI3749" s="49"/>
      <c r="AJ3749" s="48"/>
      <c r="AK3749" s="49"/>
    </row>
    <row r="3750" spans="9:37">
      <c r="I3750" s="48"/>
      <c r="L3750" s="48"/>
      <c r="O3750" s="48"/>
      <c r="Y3750" s="49"/>
      <c r="Z3750" s="49"/>
      <c r="AA3750" s="49"/>
      <c r="AB3750" s="49"/>
      <c r="AC3750" s="49"/>
      <c r="AD3750" s="49"/>
      <c r="AE3750" s="49"/>
      <c r="AF3750" s="49"/>
      <c r="AG3750" s="49"/>
      <c r="AH3750" s="49"/>
      <c r="AI3750" s="49"/>
      <c r="AJ3750" s="48"/>
      <c r="AK3750" s="49"/>
    </row>
    <row r="3751" spans="9:37">
      <c r="I3751" s="48"/>
      <c r="L3751" s="48"/>
      <c r="O3751" s="48"/>
      <c r="Y3751" s="49"/>
      <c r="Z3751" s="49"/>
      <c r="AA3751" s="49"/>
      <c r="AB3751" s="49"/>
      <c r="AC3751" s="49"/>
      <c r="AD3751" s="49"/>
      <c r="AE3751" s="49"/>
      <c r="AF3751" s="49"/>
      <c r="AG3751" s="49"/>
      <c r="AH3751" s="49"/>
      <c r="AI3751" s="49"/>
      <c r="AJ3751" s="48"/>
      <c r="AK3751" s="49"/>
    </row>
    <row r="3752" spans="9:37">
      <c r="I3752" s="48"/>
      <c r="L3752" s="48"/>
      <c r="O3752" s="48"/>
      <c r="Y3752" s="49"/>
      <c r="Z3752" s="49"/>
      <c r="AA3752" s="49"/>
      <c r="AB3752" s="49"/>
      <c r="AC3752" s="49"/>
      <c r="AD3752" s="49"/>
      <c r="AE3752" s="49"/>
      <c r="AF3752" s="49"/>
      <c r="AG3752" s="49"/>
      <c r="AH3752" s="49"/>
      <c r="AI3752" s="49"/>
      <c r="AJ3752" s="48"/>
      <c r="AK3752" s="49"/>
    </row>
    <row r="3753" spans="9:37">
      <c r="I3753" s="48"/>
      <c r="L3753" s="48"/>
      <c r="O3753" s="48"/>
      <c r="Y3753" s="49"/>
      <c r="Z3753" s="49"/>
      <c r="AA3753" s="49"/>
      <c r="AB3753" s="49"/>
      <c r="AC3753" s="49"/>
      <c r="AD3753" s="49"/>
      <c r="AE3753" s="49"/>
      <c r="AF3753" s="49"/>
      <c r="AG3753" s="49"/>
      <c r="AH3753" s="49"/>
      <c r="AI3753" s="49"/>
      <c r="AJ3753" s="48"/>
      <c r="AK3753" s="49"/>
    </row>
    <row r="3754" spans="9:37">
      <c r="I3754" s="48"/>
      <c r="L3754" s="48"/>
      <c r="O3754" s="48"/>
      <c r="Y3754" s="49"/>
      <c r="Z3754" s="49"/>
      <c r="AA3754" s="49"/>
      <c r="AB3754" s="49"/>
      <c r="AC3754" s="49"/>
      <c r="AD3754" s="49"/>
      <c r="AE3754" s="49"/>
      <c r="AF3754" s="49"/>
      <c r="AG3754" s="49"/>
      <c r="AH3754" s="49"/>
      <c r="AI3754" s="49"/>
      <c r="AJ3754" s="48"/>
      <c r="AK3754" s="49"/>
    </row>
    <row r="3755" spans="9:37">
      <c r="I3755" s="48"/>
      <c r="L3755" s="48"/>
      <c r="O3755" s="48"/>
      <c r="Y3755" s="49"/>
      <c r="Z3755" s="49"/>
      <c r="AA3755" s="49"/>
      <c r="AB3755" s="49"/>
      <c r="AC3755" s="49"/>
      <c r="AD3755" s="49"/>
      <c r="AE3755" s="49"/>
      <c r="AF3755" s="49"/>
      <c r="AG3755" s="49"/>
      <c r="AH3755" s="49"/>
      <c r="AI3755" s="49"/>
      <c r="AJ3755" s="48"/>
      <c r="AK3755" s="49"/>
    </row>
    <row r="3756" spans="9:37">
      <c r="I3756" s="48"/>
      <c r="L3756" s="48"/>
      <c r="O3756" s="48"/>
      <c r="Y3756" s="49"/>
      <c r="Z3756" s="49"/>
      <c r="AA3756" s="49"/>
      <c r="AB3756" s="49"/>
      <c r="AC3756" s="49"/>
      <c r="AD3756" s="49"/>
      <c r="AE3756" s="49"/>
      <c r="AF3756" s="49"/>
      <c r="AG3756" s="49"/>
      <c r="AH3756" s="49"/>
      <c r="AI3756" s="49"/>
      <c r="AJ3756" s="48"/>
      <c r="AK3756" s="49"/>
    </row>
    <row r="3757" spans="9:37">
      <c r="I3757" s="48"/>
      <c r="L3757" s="48"/>
      <c r="O3757" s="48"/>
      <c r="Y3757" s="49"/>
      <c r="Z3757" s="49"/>
      <c r="AA3757" s="49"/>
      <c r="AB3757" s="49"/>
      <c r="AC3757" s="49"/>
      <c r="AD3757" s="49"/>
      <c r="AE3757" s="49"/>
      <c r="AF3757" s="49"/>
      <c r="AG3757" s="49"/>
      <c r="AH3757" s="49"/>
      <c r="AI3757" s="49"/>
      <c r="AJ3757" s="48"/>
      <c r="AK3757" s="49"/>
    </row>
    <row r="3758" spans="9:37">
      <c r="I3758" s="48"/>
      <c r="L3758" s="48"/>
      <c r="O3758" s="48"/>
      <c r="Y3758" s="49"/>
      <c r="Z3758" s="49"/>
      <c r="AA3758" s="49"/>
      <c r="AB3758" s="49"/>
      <c r="AC3758" s="49"/>
      <c r="AD3758" s="49"/>
      <c r="AE3758" s="49"/>
      <c r="AF3758" s="49"/>
      <c r="AG3758" s="49"/>
      <c r="AH3758" s="49"/>
      <c r="AI3758" s="49"/>
      <c r="AJ3758" s="48"/>
      <c r="AK3758" s="49"/>
    </row>
    <row r="3759" spans="9:37">
      <c r="I3759" s="48"/>
      <c r="L3759" s="48"/>
      <c r="O3759" s="48"/>
      <c r="Y3759" s="49"/>
      <c r="Z3759" s="49"/>
      <c r="AA3759" s="49"/>
      <c r="AB3759" s="49"/>
      <c r="AC3759" s="49"/>
      <c r="AD3759" s="49"/>
      <c r="AE3759" s="49"/>
      <c r="AF3759" s="49"/>
      <c r="AG3759" s="49"/>
      <c r="AH3759" s="49"/>
      <c r="AI3759" s="49"/>
      <c r="AJ3759" s="48"/>
      <c r="AK3759" s="49"/>
    </row>
    <row r="3760" spans="9:37">
      <c r="I3760" s="48"/>
      <c r="L3760" s="48"/>
      <c r="O3760" s="48"/>
      <c r="Y3760" s="49"/>
      <c r="Z3760" s="49"/>
      <c r="AA3760" s="49"/>
      <c r="AB3760" s="49"/>
      <c r="AC3760" s="49"/>
      <c r="AD3760" s="49"/>
      <c r="AE3760" s="49"/>
      <c r="AF3760" s="49"/>
      <c r="AG3760" s="49"/>
      <c r="AH3760" s="49"/>
      <c r="AI3760" s="49"/>
      <c r="AJ3760" s="48"/>
      <c r="AK3760" s="49"/>
    </row>
    <row r="3761" spans="9:37">
      <c r="I3761" s="48"/>
      <c r="L3761" s="48"/>
      <c r="O3761" s="48"/>
      <c r="Y3761" s="49"/>
      <c r="Z3761" s="49"/>
      <c r="AA3761" s="49"/>
      <c r="AB3761" s="49"/>
      <c r="AC3761" s="49"/>
      <c r="AD3761" s="49"/>
      <c r="AE3761" s="49"/>
      <c r="AF3761" s="49"/>
      <c r="AG3761" s="49"/>
      <c r="AH3761" s="49"/>
      <c r="AI3761" s="49"/>
      <c r="AJ3761" s="48"/>
      <c r="AK3761" s="49"/>
    </row>
    <row r="3762" spans="9:37">
      <c r="I3762" s="48"/>
      <c r="L3762" s="48"/>
      <c r="O3762" s="48"/>
      <c r="Y3762" s="49"/>
      <c r="Z3762" s="49"/>
      <c r="AA3762" s="49"/>
      <c r="AB3762" s="49"/>
      <c r="AC3762" s="49"/>
      <c r="AD3762" s="49"/>
      <c r="AE3762" s="49"/>
      <c r="AF3762" s="49"/>
      <c r="AG3762" s="49"/>
      <c r="AH3762" s="49"/>
      <c r="AI3762" s="49"/>
      <c r="AJ3762" s="48"/>
      <c r="AK3762" s="49"/>
    </row>
    <row r="3763" spans="9:37">
      <c r="I3763" s="48"/>
      <c r="L3763" s="48"/>
      <c r="O3763" s="48"/>
      <c r="Y3763" s="49"/>
      <c r="Z3763" s="49"/>
      <c r="AA3763" s="49"/>
      <c r="AB3763" s="49"/>
      <c r="AC3763" s="49"/>
      <c r="AD3763" s="49"/>
      <c r="AE3763" s="49"/>
      <c r="AF3763" s="49"/>
      <c r="AG3763" s="49"/>
      <c r="AH3763" s="49"/>
      <c r="AI3763" s="49"/>
      <c r="AJ3763" s="48"/>
      <c r="AK3763" s="49"/>
    </row>
    <row r="3764" spans="9:37">
      <c r="I3764" s="48"/>
      <c r="L3764" s="48"/>
      <c r="O3764" s="48"/>
      <c r="Y3764" s="49"/>
      <c r="Z3764" s="49"/>
      <c r="AA3764" s="49"/>
      <c r="AB3764" s="49"/>
      <c r="AC3764" s="49"/>
      <c r="AD3764" s="49"/>
      <c r="AE3764" s="49"/>
      <c r="AF3764" s="49"/>
      <c r="AG3764" s="49"/>
      <c r="AH3764" s="49"/>
      <c r="AI3764" s="49"/>
      <c r="AJ3764" s="48"/>
      <c r="AK3764" s="49"/>
    </row>
    <row r="3765" spans="9:37">
      <c r="I3765" s="48"/>
      <c r="L3765" s="48"/>
      <c r="O3765" s="48"/>
      <c r="Y3765" s="49"/>
      <c r="Z3765" s="49"/>
      <c r="AA3765" s="49"/>
      <c r="AB3765" s="49"/>
      <c r="AC3765" s="49"/>
      <c r="AD3765" s="49"/>
      <c r="AE3765" s="49"/>
      <c r="AF3765" s="49"/>
      <c r="AG3765" s="49"/>
      <c r="AH3765" s="49"/>
      <c r="AI3765" s="49"/>
      <c r="AJ3765" s="48"/>
      <c r="AK3765" s="49"/>
    </row>
    <row r="3766" spans="9:37">
      <c r="I3766" s="48"/>
      <c r="L3766" s="48"/>
      <c r="O3766" s="48"/>
      <c r="Y3766" s="49"/>
      <c r="Z3766" s="49"/>
      <c r="AA3766" s="49"/>
      <c r="AB3766" s="49"/>
      <c r="AC3766" s="49"/>
      <c r="AD3766" s="49"/>
      <c r="AE3766" s="49"/>
      <c r="AF3766" s="49"/>
      <c r="AG3766" s="49"/>
      <c r="AH3766" s="49"/>
      <c r="AI3766" s="49"/>
      <c r="AJ3766" s="48"/>
      <c r="AK3766" s="49"/>
    </row>
    <row r="3767" spans="9:37">
      <c r="I3767" s="48"/>
      <c r="L3767" s="48"/>
      <c r="O3767" s="48"/>
      <c r="Y3767" s="49"/>
      <c r="Z3767" s="49"/>
      <c r="AA3767" s="49"/>
      <c r="AB3767" s="49"/>
      <c r="AC3767" s="49"/>
      <c r="AD3767" s="49"/>
      <c r="AE3767" s="49"/>
      <c r="AF3767" s="49"/>
      <c r="AG3767" s="49"/>
      <c r="AH3767" s="49"/>
      <c r="AI3767" s="49"/>
      <c r="AJ3767" s="48"/>
      <c r="AK3767" s="49"/>
    </row>
    <row r="3768" spans="9:37">
      <c r="I3768" s="48"/>
      <c r="L3768" s="48"/>
      <c r="O3768" s="48"/>
      <c r="Y3768" s="49"/>
      <c r="Z3768" s="49"/>
      <c r="AA3768" s="49"/>
      <c r="AB3768" s="49"/>
      <c r="AC3768" s="49"/>
      <c r="AD3768" s="49"/>
      <c r="AE3768" s="49"/>
      <c r="AF3768" s="49"/>
      <c r="AG3768" s="49"/>
      <c r="AH3768" s="49"/>
      <c r="AI3768" s="49"/>
      <c r="AJ3768" s="48"/>
      <c r="AK3768" s="49"/>
    </row>
    <row r="3769" spans="9:37">
      <c r="I3769" s="48"/>
      <c r="L3769" s="48"/>
      <c r="O3769" s="48"/>
      <c r="Y3769" s="49"/>
      <c r="Z3769" s="49"/>
      <c r="AA3769" s="49"/>
      <c r="AB3769" s="49"/>
      <c r="AC3769" s="49"/>
      <c r="AD3769" s="49"/>
      <c r="AE3769" s="49"/>
      <c r="AF3769" s="49"/>
      <c r="AG3769" s="49"/>
      <c r="AH3769" s="49"/>
      <c r="AI3769" s="49"/>
      <c r="AJ3769" s="48"/>
      <c r="AK3769" s="49"/>
    </row>
    <row r="3770" spans="9:37">
      <c r="I3770" s="48"/>
      <c r="L3770" s="48"/>
      <c r="O3770" s="48"/>
      <c r="Y3770" s="49"/>
      <c r="Z3770" s="49"/>
      <c r="AA3770" s="49"/>
      <c r="AB3770" s="49"/>
      <c r="AC3770" s="49"/>
      <c r="AD3770" s="49"/>
      <c r="AE3770" s="49"/>
      <c r="AF3770" s="49"/>
      <c r="AG3770" s="49"/>
      <c r="AH3770" s="49"/>
      <c r="AI3770" s="49"/>
      <c r="AJ3770" s="48"/>
      <c r="AK3770" s="49"/>
    </row>
    <row r="3771" spans="9:37">
      <c r="I3771" s="48"/>
      <c r="L3771" s="48"/>
      <c r="O3771" s="48"/>
      <c r="Y3771" s="49"/>
      <c r="Z3771" s="49"/>
      <c r="AA3771" s="49"/>
      <c r="AB3771" s="49"/>
      <c r="AC3771" s="49"/>
      <c r="AD3771" s="49"/>
      <c r="AE3771" s="49"/>
      <c r="AF3771" s="49"/>
      <c r="AG3771" s="49"/>
      <c r="AH3771" s="49"/>
      <c r="AI3771" s="49"/>
      <c r="AJ3771" s="48"/>
      <c r="AK3771" s="49"/>
    </row>
    <row r="3772" spans="9:37">
      <c r="I3772" s="48"/>
      <c r="L3772" s="48"/>
      <c r="O3772" s="48"/>
      <c r="Y3772" s="49"/>
      <c r="Z3772" s="49"/>
      <c r="AA3772" s="49"/>
      <c r="AB3772" s="49"/>
      <c r="AC3772" s="49"/>
      <c r="AD3772" s="49"/>
      <c r="AE3772" s="49"/>
      <c r="AF3772" s="49"/>
      <c r="AG3772" s="49"/>
      <c r="AH3772" s="49"/>
      <c r="AI3772" s="49"/>
      <c r="AJ3772" s="48"/>
      <c r="AK3772" s="49"/>
    </row>
    <row r="3773" spans="9:37">
      <c r="I3773" s="48"/>
      <c r="L3773" s="48"/>
      <c r="O3773" s="48"/>
      <c r="Y3773" s="49"/>
      <c r="Z3773" s="49"/>
      <c r="AA3773" s="49"/>
      <c r="AB3773" s="49"/>
      <c r="AC3773" s="49"/>
      <c r="AD3773" s="49"/>
      <c r="AE3773" s="49"/>
      <c r="AF3773" s="49"/>
      <c r="AG3773" s="49"/>
      <c r="AH3773" s="49"/>
      <c r="AI3773" s="49"/>
      <c r="AJ3773" s="48"/>
      <c r="AK3773" s="49"/>
    </row>
    <row r="3774" spans="9:37">
      <c r="I3774" s="48"/>
      <c r="L3774" s="48"/>
      <c r="O3774" s="48"/>
      <c r="Y3774" s="49"/>
      <c r="Z3774" s="49"/>
      <c r="AA3774" s="49"/>
      <c r="AB3774" s="49"/>
      <c r="AC3774" s="49"/>
      <c r="AD3774" s="49"/>
      <c r="AE3774" s="49"/>
      <c r="AF3774" s="49"/>
      <c r="AG3774" s="49"/>
      <c r="AH3774" s="49"/>
      <c r="AI3774" s="49"/>
      <c r="AJ3774" s="48"/>
      <c r="AK3774" s="49"/>
    </row>
    <row r="3775" spans="9:37">
      <c r="I3775" s="48"/>
      <c r="L3775" s="48"/>
      <c r="O3775" s="48"/>
      <c r="Y3775" s="49"/>
      <c r="Z3775" s="49"/>
      <c r="AA3775" s="49"/>
      <c r="AB3775" s="49"/>
      <c r="AC3775" s="49"/>
      <c r="AD3775" s="49"/>
      <c r="AE3775" s="49"/>
      <c r="AF3775" s="49"/>
      <c r="AG3775" s="49"/>
      <c r="AH3775" s="49"/>
      <c r="AI3775" s="49"/>
      <c r="AJ3775" s="48"/>
      <c r="AK3775" s="49"/>
    </row>
    <row r="3776" spans="9:37">
      <c r="I3776" s="48"/>
      <c r="L3776" s="48"/>
      <c r="O3776" s="48"/>
      <c r="Y3776" s="49"/>
      <c r="Z3776" s="49"/>
      <c r="AA3776" s="49"/>
      <c r="AB3776" s="49"/>
      <c r="AC3776" s="49"/>
      <c r="AD3776" s="49"/>
      <c r="AE3776" s="49"/>
      <c r="AF3776" s="49"/>
      <c r="AG3776" s="49"/>
      <c r="AH3776" s="49"/>
      <c r="AI3776" s="49"/>
      <c r="AJ3776" s="48"/>
      <c r="AK3776" s="49"/>
    </row>
    <row r="3777" spans="9:37">
      <c r="I3777" s="48"/>
      <c r="L3777" s="48"/>
      <c r="O3777" s="48"/>
      <c r="Y3777" s="49"/>
      <c r="Z3777" s="49"/>
      <c r="AA3777" s="49"/>
      <c r="AB3777" s="49"/>
      <c r="AC3777" s="49"/>
      <c r="AD3777" s="49"/>
      <c r="AE3777" s="49"/>
      <c r="AF3777" s="49"/>
      <c r="AG3777" s="49"/>
      <c r="AH3777" s="49"/>
      <c r="AI3777" s="49"/>
      <c r="AJ3777" s="48"/>
      <c r="AK3777" s="49"/>
    </row>
    <row r="3778" spans="9:37">
      <c r="I3778" s="48"/>
      <c r="L3778" s="48"/>
      <c r="O3778" s="48"/>
      <c r="Y3778" s="49"/>
      <c r="Z3778" s="49"/>
      <c r="AA3778" s="49"/>
      <c r="AB3778" s="49"/>
      <c r="AC3778" s="49"/>
      <c r="AD3778" s="49"/>
      <c r="AE3778" s="49"/>
      <c r="AF3778" s="49"/>
      <c r="AG3778" s="49"/>
      <c r="AH3778" s="49"/>
      <c r="AI3778" s="49"/>
      <c r="AJ3778" s="48"/>
      <c r="AK3778" s="49"/>
    </row>
    <row r="3779" spans="9:37">
      <c r="I3779" s="48"/>
      <c r="L3779" s="48"/>
      <c r="O3779" s="48"/>
      <c r="Y3779" s="49"/>
      <c r="Z3779" s="49"/>
      <c r="AA3779" s="49"/>
      <c r="AB3779" s="49"/>
      <c r="AC3779" s="49"/>
      <c r="AD3779" s="49"/>
      <c r="AE3779" s="49"/>
      <c r="AF3779" s="49"/>
      <c r="AG3779" s="49"/>
      <c r="AH3779" s="49"/>
      <c r="AI3779" s="49"/>
      <c r="AJ3779" s="48"/>
      <c r="AK3779" s="49"/>
    </row>
    <row r="3780" spans="9:37">
      <c r="I3780" s="48"/>
      <c r="L3780" s="48"/>
      <c r="O3780" s="48"/>
      <c r="Y3780" s="49"/>
      <c r="Z3780" s="49"/>
      <c r="AA3780" s="49"/>
      <c r="AB3780" s="49"/>
      <c r="AC3780" s="49"/>
      <c r="AD3780" s="49"/>
      <c r="AE3780" s="49"/>
      <c r="AF3780" s="49"/>
      <c r="AG3780" s="49"/>
      <c r="AH3780" s="49"/>
      <c r="AI3780" s="49"/>
      <c r="AJ3780" s="48"/>
      <c r="AK3780" s="49"/>
    </row>
    <row r="3781" spans="9:37">
      <c r="I3781" s="48"/>
      <c r="L3781" s="48"/>
      <c r="O3781" s="48"/>
      <c r="Y3781" s="49"/>
      <c r="Z3781" s="49"/>
      <c r="AA3781" s="49"/>
      <c r="AB3781" s="49"/>
      <c r="AC3781" s="49"/>
      <c r="AD3781" s="49"/>
      <c r="AE3781" s="49"/>
      <c r="AF3781" s="49"/>
      <c r="AG3781" s="49"/>
      <c r="AH3781" s="49"/>
      <c r="AI3781" s="49"/>
      <c r="AJ3781" s="48"/>
      <c r="AK3781" s="49"/>
    </row>
    <row r="3782" spans="9:37">
      <c r="I3782" s="48"/>
      <c r="L3782" s="48"/>
      <c r="O3782" s="48"/>
      <c r="Y3782" s="49"/>
      <c r="Z3782" s="49"/>
      <c r="AA3782" s="49"/>
      <c r="AB3782" s="49"/>
      <c r="AC3782" s="49"/>
      <c r="AD3782" s="49"/>
      <c r="AE3782" s="49"/>
      <c r="AF3782" s="49"/>
      <c r="AG3782" s="49"/>
      <c r="AH3782" s="49"/>
      <c r="AI3782" s="49"/>
      <c r="AJ3782" s="48"/>
      <c r="AK3782" s="49"/>
    </row>
    <row r="3783" spans="9:37">
      <c r="I3783" s="48"/>
      <c r="L3783" s="48"/>
      <c r="O3783" s="48"/>
      <c r="Y3783" s="49"/>
      <c r="Z3783" s="49"/>
      <c r="AA3783" s="49"/>
      <c r="AB3783" s="49"/>
      <c r="AC3783" s="49"/>
      <c r="AD3783" s="49"/>
      <c r="AE3783" s="49"/>
      <c r="AF3783" s="49"/>
      <c r="AG3783" s="49"/>
      <c r="AH3783" s="49"/>
      <c r="AI3783" s="49"/>
      <c r="AJ3783" s="48"/>
      <c r="AK3783" s="49"/>
    </row>
    <row r="3784" spans="9:37">
      <c r="I3784" s="48"/>
      <c r="L3784" s="48"/>
      <c r="O3784" s="48"/>
      <c r="Y3784" s="49"/>
      <c r="Z3784" s="49"/>
      <c r="AA3784" s="49"/>
      <c r="AB3784" s="49"/>
      <c r="AC3784" s="49"/>
      <c r="AD3784" s="49"/>
      <c r="AE3784" s="49"/>
      <c r="AF3784" s="49"/>
      <c r="AG3784" s="49"/>
      <c r="AH3784" s="49"/>
      <c r="AI3784" s="49"/>
      <c r="AJ3784" s="48"/>
      <c r="AK3784" s="49"/>
    </row>
    <row r="3785" spans="9:37">
      <c r="I3785" s="48"/>
      <c r="L3785" s="48"/>
      <c r="O3785" s="48"/>
      <c r="Y3785" s="49"/>
      <c r="Z3785" s="49"/>
      <c r="AA3785" s="49"/>
      <c r="AB3785" s="49"/>
      <c r="AC3785" s="49"/>
      <c r="AD3785" s="49"/>
      <c r="AE3785" s="49"/>
      <c r="AF3785" s="49"/>
      <c r="AG3785" s="49"/>
      <c r="AH3785" s="49"/>
      <c r="AI3785" s="49"/>
      <c r="AJ3785" s="48"/>
      <c r="AK3785" s="49"/>
    </row>
    <row r="3786" spans="9:37">
      <c r="I3786" s="48"/>
      <c r="L3786" s="48"/>
      <c r="O3786" s="48"/>
      <c r="Y3786" s="49"/>
      <c r="Z3786" s="49"/>
      <c r="AA3786" s="49"/>
      <c r="AB3786" s="49"/>
      <c r="AC3786" s="49"/>
      <c r="AD3786" s="49"/>
      <c r="AE3786" s="49"/>
      <c r="AF3786" s="49"/>
      <c r="AG3786" s="49"/>
      <c r="AH3786" s="49"/>
      <c r="AI3786" s="49"/>
      <c r="AJ3786" s="48"/>
      <c r="AK3786" s="49"/>
    </row>
    <row r="3787" spans="9:37">
      <c r="I3787" s="48"/>
      <c r="L3787" s="48"/>
      <c r="O3787" s="48"/>
      <c r="Y3787" s="49"/>
      <c r="Z3787" s="49"/>
      <c r="AA3787" s="49"/>
      <c r="AB3787" s="49"/>
      <c r="AC3787" s="49"/>
      <c r="AD3787" s="49"/>
      <c r="AE3787" s="49"/>
      <c r="AF3787" s="49"/>
      <c r="AG3787" s="49"/>
      <c r="AH3787" s="49"/>
      <c r="AI3787" s="49"/>
      <c r="AJ3787" s="48"/>
      <c r="AK3787" s="49"/>
    </row>
    <row r="3788" spans="9:37">
      <c r="I3788" s="48"/>
      <c r="L3788" s="48"/>
      <c r="O3788" s="48"/>
      <c r="Y3788" s="49"/>
      <c r="Z3788" s="49"/>
      <c r="AA3788" s="49"/>
      <c r="AB3788" s="49"/>
      <c r="AC3788" s="49"/>
      <c r="AD3788" s="49"/>
      <c r="AE3788" s="49"/>
      <c r="AF3788" s="49"/>
      <c r="AG3788" s="49"/>
      <c r="AH3788" s="49"/>
      <c r="AI3788" s="49"/>
      <c r="AJ3788" s="48"/>
      <c r="AK3788" s="49"/>
    </row>
    <row r="3789" spans="9:37">
      <c r="I3789" s="48"/>
      <c r="L3789" s="48"/>
      <c r="O3789" s="48"/>
      <c r="Y3789" s="49"/>
      <c r="Z3789" s="49"/>
      <c r="AA3789" s="49"/>
      <c r="AB3789" s="49"/>
      <c r="AC3789" s="49"/>
      <c r="AD3789" s="49"/>
      <c r="AE3789" s="49"/>
      <c r="AF3789" s="49"/>
      <c r="AG3789" s="49"/>
      <c r="AH3789" s="49"/>
      <c r="AI3789" s="49"/>
      <c r="AJ3789" s="48"/>
      <c r="AK3789" s="49"/>
    </row>
    <row r="3790" spans="9:37">
      <c r="I3790" s="48"/>
      <c r="L3790" s="48"/>
      <c r="O3790" s="48"/>
      <c r="Y3790" s="49"/>
      <c r="Z3790" s="49"/>
      <c r="AA3790" s="49"/>
      <c r="AB3790" s="49"/>
      <c r="AC3790" s="49"/>
      <c r="AD3790" s="49"/>
      <c r="AE3790" s="49"/>
      <c r="AF3790" s="49"/>
      <c r="AG3790" s="49"/>
      <c r="AH3790" s="49"/>
      <c r="AI3790" s="49"/>
      <c r="AJ3790" s="48"/>
      <c r="AK3790" s="49"/>
    </row>
    <row r="3791" spans="9:37">
      <c r="I3791" s="48"/>
      <c r="L3791" s="48"/>
      <c r="O3791" s="48"/>
      <c r="Y3791" s="49"/>
      <c r="Z3791" s="49"/>
      <c r="AA3791" s="49"/>
      <c r="AB3791" s="49"/>
      <c r="AC3791" s="49"/>
      <c r="AD3791" s="49"/>
      <c r="AE3791" s="49"/>
      <c r="AF3791" s="49"/>
      <c r="AG3791" s="49"/>
      <c r="AH3791" s="49"/>
      <c r="AI3791" s="49"/>
      <c r="AJ3791" s="48"/>
      <c r="AK3791" s="49"/>
    </row>
    <row r="3792" spans="9:37">
      <c r="I3792" s="48"/>
      <c r="L3792" s="48"/>
      <c r="O3792" s="48"/>
      <c r="Y3792" s="49"/>
      <c r="Z3792" s="49"/>
      <c r="AA3792" s="49"/>
      <c r="AB3792" s="49"/>
      <c r="AC3792" s="49"/>
      <c r="AD3792" s="49"/>
      <c r="AE3792" s="49"/>
      <c r="AF3792" s="49"/>
      <c r="AG3792" s="49"/>
      <c r="AH3792" s="49"/>
      <c r="AI3792" s="49"/>
      <c r="AJ3792" s="48"/>
      <c r="AK3792" s="49"/>
    </row>
    <row r="3793" spans="9:37">
      <c r="I3793" s="48"/>
      <c r="L3793" s="48"/>
      <c r="O3793" s="48"/>
      <c r="Y3793" s="49"/>
      <c r="Z3793" s="49"/>
      <c r="AA3793" s="49"/>
      <c r="AB3793" s="49"/>
      <c r="AC3793" s="49"/>
      <c r="AD3793" s="49"/>
      <c r="AE3793" s="49"/>
      <c r="AF3793" s="49"/>
      <c r="AG3793" s="49"/>
      <c r="AH3793" s="49"/>
      <c r="AI3793" s="49"/>
      <c r="AJ3793" s="48"/>
      <c r="AK3793" s="49"/>
    </row>
    <row r="3794" spans="9:37">
      <c r="I3794" s="48"/>
      <c r="L3794" s="48"/>
      <c r="O3794" s="48"/>
      <c r="Y3794" s="49"/>
      <c r="Z3794" s="49"/>
      <c r="AA3794" s="49"/>
      <c r="AB3794" s="49"/>
      <c r="AC3794" s="49"/>
      <c r="AD3794" s="49"/>
      <c r="AE3794" s="49"/>
      <c r="AF3794" s="49"/>
      <c r="AG3794" s="49"/>
      <c r="AH3794" s="49"/>
      <c r="AI3794" s="49"/>
      <c r="AJ3794" s="48"/>
      <c r="AK3794" s="49"/>
    </row>
    <row r="3795" spans="9:37">
      <c r="I3795" s="48"/>
      <c r="L3795" s="48"/>
      <c r="O3795" s="48"/>
      <c r="Y3795" s="49"/>
      <c r="Z3795" s="49"/>
      <c r="AA3795" s="49"/>
      <c r="AB3795" s="49"/>
      <c r="AC3795" s="49"/>
      <c r="AD3795" s="49"/>
      <c r="AE3795" s="49"/>
      <c r="AF3795" s="49"/>
      <c r="AG3795" s="49"/>
      <c r="AH3795" s="49"/>
      <c r="AI3795" s="49"/>
      <c r="AJ3795" s="48"/>
      <c r="AK3795" s="49"/>
    </row>
    <row r="3796" spans="9:37">
      <c r="I3796" s="48"/>
      <c r="L3796" s="48"/>
      <c r="O3796" s="48"/>
      <c r="Y3796" s="49"/>
      <c r="Z3796" s="49"/>
      <c r="AA3796" s="49"/>
      <c r="AB3796" s="49"/>
      <c r="AC3796" s="49"/>
      <c r="AD3796" s="49"/>
      <c r="AE3796" s="49"/>
      <c r="AF3796" s="49"/>
      <c r="AG3796" s="49"/>
      <c r="AH3796" s="49"/>
      <c r="AI3796" s="49"/>
      <c r="AJ3796" s="48"/>
      <c r="AK3796" s="49"/>
    </row>
    <row r="3797" spans="9:37">
      <c r="I3797" s="48"/>
      <c r="L3797" s="48"/>
      <c r="O3797" s="48"/>
      <c r="Y3797" s="49"/>
      <c r="Z3797" s="49"/>
      <c r="AA3797" s="49"/>
      <c r="AB3797" s="49"/>
      <c r="AC3797" s="49"/>
      <c r="AD3797" s="49"/>
      <c r="AE3797" s="49"/>
      <c r="AF3797" s="49"/>
      <c r="AG3797" s="49"/>
      <c r="AH3797" s="49"/>
      <c r="AI3797" s="49"/>
      <c r="AJ3797" s="48"/>
      <c r="AK3797" s="49"/>
    </row>
    <row r="3798" spans="9:37">
      <c r="I3798" s="48"/>
      <c r="L3798" s="48"/>
      <c r="O3798" s="48"/>
      <c r="Y3798" s="49"/>
      <c r="Z3798" s="49"/>
      <c r="AA3798" s="49"/>
      <c r="AB3798" s="49"/>
      <c r="AC3798" s="49"/>
      <c r="AD3798" s="49"/>
      <c r="AE3798" s="49"/>
      <c r="AF3798" s="49"/>
      <c r="AG3798" s="49"/>
      <c r="AH3798" s="49"/>
      <c r="AI3798" s="49"/>
      <c r="AJ3798" s="48"/>
      <c r="AK3798" s="49"/>
    </row>
    <row r="3799" spans="9:37">
      <c r="I3799" s="48"/>
      <c r="L3799" s="48"/>
      <c r="O3799" s="48"/>
      <c r="Y3799" s="49"/>
      <c r="Z3799" s="49"/>
      <c r="AA3799" s="49"/>
      <c r="AB3799" s="49"/>
      <c r="AC3799" s="49"/>
      <c r="AD3799" s="49"/>
      <c r="AE3799" s="49"/>
      <c r="AF3799" s="49"/>
      <c r="AG3799" s="49"/>
      <c r="AH3799" s="49"/>
      <c r="AI3799" s="49"/>
      <c r="AJ3799" s="48"/>
      <c r="AK3799" s="49"/>
    </row>
    <row r="3800" spans="9:37">
      <c r="I3800" s="48"/>
      <c r="L3800" s="48"/>
      <c r="O3800" s="48"/>
      <c r="Y3800" s="49"/>
      <c r="Z3800" s="49"/>
      <c r="AA3800" s="49"/>
      <c r="AB3800" s="49"/>
      <c r="AC3800" s="49"/>
      <c r="AD3800" s="49"/>
      <c r="AE3800" s="49"/>
      <c r="AF3800" s="49"/>
      <c r="AG3800" s="49"/>
      <c r="AH3800" s="49"/>
      <c r="AI3800" s="49"/>
      <c r="AJ3800" s="48"/>
      <c r="AK3800" s="49"/>
    </row>
    <row r="3801" spans="9:37">
      <c r="I3801" s="48"/>
      <c r="L3801" s="48"/>
      <c r="O3801" s="48"/>
      <c r="Y3801" s="49"/>
      <c r="Z3801" s="49"/>
      <c r="AA3801" s="49"/>
      <c r="AB3801" s="49"/>
      <c r="AC3801" s="49"/>
      <c r="AD3801" s="49"/>
      <c r="AE3801" s="49"/>
      <c r="AF3801" s="49"/>
      <c r="AG3801" s="49"/>
      <c r="AH3801" s="49"/>
      <c r="AI3801" s="49"/>
      <c r="AJ3801" s="48"/>
      <c r="AK3801" s="49"/>
    </row>
    <row r="3802" spans="9:37">
      <c r="I3802" s="48"/>
      <c r="L3802" s="48"/>
      <c r="O3802" s="48"/>
      <c r="Y3802" s="49"/>
      <c r="Z3802" s="49"/>
      <c r="AA3802" s="49"/>
      <c r="AB3802" s="49"/>
      <c r="AC3802" s="49"/>
      <c r="AD3802" s="49"/>
      <c r="AE3802" s="49"/>
      <c r="AF3802" s="49"/>
      <c r="AG3802" s="49"/>
      <c r="AH3802" s="49"/>
      <c r="AI3802" s="49"/>
      <c r="AJ3802" s="48"/>
      <c r="AK3802" s="49"/>
    </row>
    <row r="3803" spans="9:37">
      <c r="I3803" s="48"/>
      <c r="L3803" s="48"/>
      <c r="O3803" s="48"/>
      <c r="Y3803" s="49"/>
      <c r="Z3803" s="49"/>
      <c r="AA3803" s="49"/>
      <c r="AB3803" s="49"/>
      <c r="AC3803" s="49"/>
      <c r="AD3803" s="49"/>
      <c r="AE3803" s="49"/>
      <c r="AF3803" s="49"/>
      <c r="AG3803" s="49"/>
      <c r="AH3803" s="49"/>
      <c r="AI3803" s="49"/>
      <c r="AJ3803" s="48"/>
      <c r="AK3803" s="49"/>
    </row>
    <row r="3804" spans="9:37">
      <c r="I3804" s="48"/>
      <c r="L3804" s="48"/>
      <c r="O3804" s="48"/>
      <c r="Y3804" s="49"/>
      <c r="Z3804" s="49"/>
      <c r="AA3804" s="49"/>
      <c r="AB3804" s="49"/>
      <c r="AC3804" s="49"/>
      <c r="AD3804" s="49"/>
      <c r="AE3804" s="49"/>
      <c r="AF3804" s="49"/>
      <c r="AG3804" s="49"/>
      <c r="AH3804" s="49"/>
      <c r="AI3804" s="49"/>
      <c r="AJ3804" s="48"/>
      <c r="AK3804" s="49"/>
    </row>
    <row r="3805" spans="9:37">
      <c r="I3805" s="48"/>
      <c r="L3805" s="48"/>
      <c r="O3805" s="48"/>
      <c r="Y3805" s="49"/>
      <c r="Z3805" s="49"/>
      <c r="AA3805" s="49"/>
      <c r="AB3805" s="49"/>
      <c r="AC3805" s="49"/>
      <c r="AD3805" s="49"/>
      <c r="AE3805" s="49"/>
      <c r="AF3805" s="49"/>
      <c r="AG3805" s="49"/>
      <c r="AH3805" s="49"/>
      <c r="AI3805" s="49"/>
      <c r="AJ3805" s="48"/>
      <c r="AK3805" s="49"/>
    </row>
    <row r="3806" spans="9:37">
      <c r="I3806" s="48"/>
      <c r="L3806" s="48"/>
      <c r="O3806" s="48"/>
      <c r="Y3806" s="49"/>
      <c r="Z3806" s="49"/>
      <c r="AA3806" s="49"/>
      <c r="AB3806" s="49"/>
      <c r="AC3806" s="49"/>
      <c r="AD3806" s="49"/>
      <c r="AE3806" s="49"/>
      <c r="AF3806" s="49"/>
      <c r="AG3806" s="49"/>
      <c r="AH3806" s="49"/>
      <c r="AI3806" s="49"/>
      <c r="AJ3806" s="48"/>
      <c r="AK3806" s="49"/>
    </row>
    <row r="3807" spans="9:37">
      <c r="I3807" s="48"/>
      <c r="L3807" s="48"/>
      <c r="O3807" s="48"/>
      <c r="Y3807" s="49"/>
      <c r="Z3807" s="49"/>
      <c r="AA3807" s="49"/>
      <c r="AB3807" s="49"/>
      <c r="AC3807" s="49"/>
      <c r="AD3807" s="49"/>
      <c r="AE3807" s="49"/>
      <c r="AF3807" s="49"/>
      <c r="AG3807" s="49"/>
      <c r="AH3807" s="49"/>
      <c r="AI3807" s="49"/>
      <c r="AJ3807" s="48"/>
      <c r="AK3807" s="49"/>
    </row>
    <row r="3808" spans="9:37">
      <c r="I3808" s="48"/>
      <c r="L3808" s="48"/>
      <c r="O3808" s="48"/>
      <c r="Y3808" s="49"/>
      <c r="Z3808" s="49"/>
      <c r="AA3808" s="49"/>
      <c r="AB3808" s="49"/>
      <c r="AC3808" s="49"/>
      <c r="AD3808" s="49"/>
      <c r="AE3808" s="49"/>
      <c r="AF3808" s="49"/>
      <c r="AG3808" s="49"/>
      <c r="AH3808" s="49"/>
      <c r="AI3808" s="49"/>
      <c r="AJ3808" s="48"/>
      <c r="AK3808" s="49"/>
    </row>
    <row r="3809" spans="9:37">
      <c r="I3809" s="48"/>
      <c r="L3809" s="48"/>
      <c r="O3809" s="48"/>
      <c r="Y3809" s="49"/>
      <c r="Z3809" s="49"/>
      <c r="AA3809" s="49"/>
      <c r="AB3809" s="49"/>
      <c r="AC3809" s="49"/>
      <c r="AD3809" s="49"/>
      <c r="AE3809" s="49"/>
      <c r="AF3809" s="49"/>
      <c r="AG3809" s="49"/>
      <c r="AH3809" s="49"/>
      <c r="AI3809" s="49"/>
      <c r="AJ3809" s="48"/>
      <c r="AK3809" s="49"/>
    </row>
    <row r="3810" spans="9:37">
      <c r="I3810" s="48"/>
      <c r="L3810" s="48"/>
      <c r="O3810" s="48"/>
      <c r="Y3810" s="49"/>
      <c r="Z3810" s="49"/>
      <c r="AA3810" s="49"/>
      <c r="AB3810" s="49"/>
      <c r="AC3810" s="49"/>
      <c r="AD3810" s="49"/>
      <c r="AE3810" s="49"/>
      <c r="AF3810" s="49"/>
      <c r="AG3810" s="49"/>
      <c r="AH3810" s="49"/>
      <c r="AI3810" s="49"/>
      <c r="AJ3810" s="48"/>
      <c r="AK3810" s="49"/>
    </row>
    <row r="3811" spans="9:37">
      <c r="I3811" s="48"/>
      <c r="L3811" s="48"/>
      <c r="O3811" s="48"/>
      <c r="Y3811" s="49"/>
      <c r="Z3811" s="49"/>
      <c r="AA3811" s="49"/>
      <c r="AB3811" s="49"/>
      <c r="AC3811" s="49"/>
      <c r="AD3811" s="49"/>
      <c r="AE3811" s="49"/>
      <c r="AF3811" s="49"/>
      <c r="AG3811" s="49"/>
      <c r="AH3811" s="49"/>
      <c r="AI3811" s="49"/>
      <c r="AJ3811" s="48"/>
      <c r="AK3811" s="49"/>
    </row>
    <row r="3812" spans="9:37">
      <c r="I3812" s="48"/>
      <c r="L3812" s="48"/>
      <c r="O3812" s="48"/>
      <c r="Y3812" s="49"/>
      <c r="Z3812" s="49"/>
      <c r="AA3812" s="49"/>
      <c r="AB3812" s="49"/>
      <c r="AC3812" s="49"/>
      <c r="AD3812" s="49"/>
      <c r="AE3812" s="49"/>
      <c r="AF3812" s="49"/>
      <c r="AG3812" s="49"/>
      <c r="AH3812" s="49"/>
      <c r="AI3812" s="49"/>
      <c r="AJ3812" s="48"/>
      <c r="AK3812" s="49"/>
    </row>
    <row r="3813" spans="9:37">
      <c r="I3813" s="48"/>
      <c r="L3813" s="48"/>
      <c r="O3813" s="48"/>
      <c r="Y3813" s="49"/>
      <c r="Z3813" s="49"/>
      <c r="AA3813" s="49"/>
      <c r="AB3813" s="49"/>
      <c r="AC3813" s="49"/>
      <c r="AD3813" s="49"/>
      <c r="AE3813" s="49"/>
      <c r="AF3813" s="49"/>
      <c r="AG3813" s="49"/>
      <c r="AH3813" s="49"/>
      <c r="AI3813" s="49"/>
      <c r="AJ3813" s="48"/>
      <c r="AK3813" s="49"/>
    </row>
    <row r="3814" spans="9:37">
      <c r="I3814" s="48"/>
      <c r="L3814" s="48"/>
      <c r="O3814" s="48"/>
      <c r="Y3814" s="49"/>
      <c r="Z3814" s="49"/>
      <c r="AA3814" s="49"/>
      <c r="AB3814" s="49"/>
      <c r="AC3814" s="49"/>
      <c r="AD3814" s="49"/>
      <c r="AE3814" s="49"/>
      <c r="AF3814" s="49"/>
      <c r="AG3814" s="49"/>
      <c r="AH3814" s="49"/>
      <c r="AI3814" s="49"/>
      <c r="AJ3814" s="48"/>
      <c r="AK3814" s="49"/>
    </row>
    <row r="3815" spans="9:37">
      <c r="I3815" s="48"/>
      <c r="L3815" s="48"/>
      <c r="O3815" s="48"/>
      <c r="Y3815" s="49"/>
      <c r="Z3815" s="49"/>
      <c r="AA3815" s="49"/>
      <c r="AB3815" s="49"/>
      <c r="AC3815" s="49"/>
      <c r="AD3815" s="49"/>
      <c r="AE3815" s="49"/>
      <c r="AF3815" s="49"/>
      <c r="AG3815" s="49"/>
      <c r="AH3815" s="49"/>
      <c r="AI3815" s="49"/>
      <c r="AJ3815" s="48"/>
      <c r="AK3815" s="49"/>
    </row>
    <row r="3816" spans="9:37">
      <c r="I3816" s="48"/>
      <c r="L3816" s="48"/>
      <c r="O3816" s="48"/>
      <c r="Y3816" s="49"/>
      <c r="Z3816" s="49"/>
      <c r="AA3816" s="49"/>
      <c r="AB3816" s="49"/>
      <c r="AC3816" s="49"/>
      <c r="AD3816" s="49"/>
      <c r="AE3816" s="49"/>
      <c r="AF3816" s="49"/>
      <c r="AG3816" s="49"/>
      <c r="AH3816" s="49"/>
      <c r="AI3816" s="49"/>
      <c r="AJ3816" s="48"/>
      <c r="AK3816" s="49"/>
    </row>
    <row r="3817" spans="9:37">
      <c r="I3817" s="48"/>
      <c r="L3817" s="48"/>
      <c r="O3817" s="48"/>
      <c r="Y3817" s="49"/>
      <c r="Z3817" s="49"/>
      <c r="AA3817" s="49"/>
      <c r="AB3817" s="49"/>
      <c r="AC3817" s="49"/>
      <c r="AD3817" s="49"/>
      <c r="AE3817" s="49"/>
      <c r="AF3817" s="49"/>
      <c r="AG3817" s="49"/>
      <c r="AH3817" s="49"/>
      <c r="AI3817" s="49"/>
      <c r="AJ3817" s="48"/>
      <c r="AK3817" s="49"/>
    </row>
    <row r="3818" spans="9:37">
      <c r="I3818" s="48"/>
      <c r="L3818" s="48"/>
      <c r="O3818" s="48"/>
      <c r="Y3818" s="49"/>
      <c r="Z3818" s="49"/>
      <c r="AA3818" s="49"/>
      <c r="AB3818" s="49"/>
      <c r="AC3818" s="49"/>
      <c r="AD3818" s="49"/>
      <c r="AE3818" s="49"/>
      <c r="AF3818" s="49"/>
      <c r="AG3818" s="49"/>
      <c r="AH3818" s="49"/>
      <c r="AI3818" s="49"/>
      <c r="AJ3818" s="48"/>
      <c r="AK3818" s="49"/>
    </row>
    <row r="3819" spans="9:37">
      <c r="I3819" s="48"/>
      <c r="L3819" s="48"/>
      <c r="O3819" s="48"/>
      <c r="Y3819" s="49"/>
      <c r="Z3819" s="49"/>
      <c r="AA3819" s="49"/>
      <c r="AB3819" s="49"/>
      <c r="AC3819" s="49"/>
      <c r="AD3819" s="49"/>
      <c r="AE3819" s="49"/>
      <c r="AF3819" s="49"/>
      <c r="AG3819" s="49"/>
      <c r="AH3819" s="49"/>
      <c r="AI3819" s="49"/>
      <c r="AJ3819" s="48"/>
      <c r="AK3819" s="49"/>
    </row>
    <row r="3820" spans="9:37">
      <c r="I3820" s="48"/>
      <c r="L3820" s="48"/>
      <c r="O3820" s="48"/>
      <c r="Y3820" s="49"/>
      <c r="Z3820" s="49"/>
      <c r="AA3820" s="49"/>
      <c r="AB3820" s="49"/>
      <c r="AC3820" s="49"/>
      <c r="AD3820" s="49"/>
      <c r="AE3820" s="49"/>
      <c r="AF3820" s="49"/>
      <c r="AG3820" s="49"/>
      <c r="AH3820" s="49"/>
      <c r="AI3820" s="49"/>
      <c r="AJ3820" s="48"/>
      <c r="AK3820" s="49"/>
    </row>
    <row r="3821" spans="9:37">
      <c r="I3821" s="48"/>
      <c r="L3821" s="48"/>
      <c r="O3821" s="48"/>
      <c r="Y3821" s="49"/>
      <c r="Z3821" s="49"/>
      <c r="AA3821" s="49"/>
      <c r="AB3821" s="49"/>
      <c r="AC3821" s="49"/>
      <c r="AD3821" s="49"/>
      <c r="AE3821" s="49"/>
      <c r="AF3821" s="49"/>
      <c r="AG3821" s="49"/>
      <c r="AH3821" s="49"/>
      <c r="AI3821" s="49"/>
      <c r="AJ3821" s="48"/>
      <c r="AK3821" s="49"/>
    </row>
    <row r="3822" spans="9:37">
      <c r="I3822" s="48"/>
      <c r="L3822" s="48"/>
      <c r="O3822" s="48"/>
      <c r="Y3822" s="49"/>
      <c r="Z3822" s="49"/>
      <c r="AA3822" s="49"/>
      <c r="AB3822" s="49"/>
      <c r="AC3822" s="49"/>
      <c r="AD3822" s="49"/>
      <c r="AE3822" s="49"/>
      <c r="AF3822" s="49"/>
      <c r="AG3822" s="49"/>
      <c r="AH3822" s="49"/>
      <c r="AI3822" s="49"/>
      <c r="AJ3822" s="48"/>
      <c r="AK3822" s="49"/>
    </row>
    <row r="3823" spans="9:37">
      <c r="I3823" s="48"/>
      <c r="L3823" s="48"/>
      <c r="O3823" s="48"/>
      <c r="Y3823" s="49"/>
      <c r="Z3823" s="49"/>
      <c r="AA3823" s="49"/>
      <c r="AB3823" s="49"/>
      <c r="AC3823" s="49"/>
      <c r="AD3823" s="49"/>
      <c r="AE3823" s="49"/>
      <c r="AF3823" s="49"/>
      <c r="AG3823" s="49"/>
      <c r="AH3823" s="49"/>
      <c r="AI3823" s="49"/>
      <c r="AJ3823" s="48"/>
      <c r="AK3823" s="49"/>
    </row>
    <row r="3824" spans="9:37">
      <c r="I3824" s="48"/>
      <c r="L3824" s="48"/>
      <c r="O3824" s="48"/>
      <c r="Y3824" s="49"/>
      <c r="Z3824" s="49"/>
      <c r="AA3824" s="49"/>
      <c r="AB3824" s="49"/>
      <c r="AC3824" s="49"/>
      <c r="AD3824" s="49"/>
      <c r="AE3824" s="49"/>
      <c r="AF3824" s="49"/>
      <c r="AG3824" s="49"/>
      <c r="AH3824" s="49"/>
      <c r="AI3824" s="49"/>
      <c r="AJ3824" s="48"/>
      <c r="AK3824" s="49"/>
    </row>
    <row r="3825" spans="9:37">
      <c r="I3825" s="48"/>
      <c r="L3825" s="48"/>
      <c r="O3825" s="48"/>
      <c r="Y3825" s="49"/>
      <c r="Z3825" s="49"/>
      <c r="AA3825" s="49"/>
      <c r="AB3825" s="49"/>
      <c r="AC3825" s="49"/>
      <c r="AD3825" s="49"/>
      <c r="AE3825" s="49"/>
      <c r="AF3825" s="49"/>
      <c r="AG3825" s="49"/>
      <c r="AH3825" s="49"/>
      <c r="AI3825" s="49"/>
      <c r="AJ3825" s="48"/>
      <c r="AK3825" s="49"/>
    </row>
    <row r="3826" spans="9:37">
      <c r="I3826" s="48"/>
      <c r="L3826" s="48"/>
      <c r="O3826" s="48"/>
      <c r="Y3826" s="49"/>
      <c r="Z3826" s="49"/>
      <c r="AA3826" s="49"/>
      <c r="AB3826" s="49"/>
      <c r="AC3826" s="49"/>
      <c r="AD3826" s="49"/>
      <c r="AE3826" s="49"/>
      <c r="AF3826" s="49"/>
      <c r="AG3826" s="49"/>
      <c r="AH3826" s="49"/>
      <c r="AI3826" s="49"/>
      <c r="AJ3826" s="48"/>
      <c r="AK3826" s="49"/>
    </row>
    <row r="3827" spans="9:37">
      <c r="I3827" s="48"/>
      <c r="L3827" s="48"/>
      <c r="O3827" s="48"/>
      <c r="Y3827" s="49"/>
      <c r="Z3827" s="49"/>
      <c r="AA3827" s="49"/>
      <c r="AB3827" s="49"/>
      <c r="AC3827" s="49"/>
      <c r="AD3827" s="49"/>
      <c r="AE3827" s="49"/>
      <c r="AF3827" s="49"/>
      <c r="AG3827" s="49"/>
      <c r="AH3827" s="49"/>
      <c r="AI3827" s="49"/>
      <c r="AJ3827" s="48"/>
      <c r="AK3827" s="49"/>
    </row>
    <row r="3828" spans="9:37">
      <c r="I3828" s="48"/>
      <c r="L3828" s="48"/>
      <c r="O3828" s="48"/>
      <c r="Y3828" s="49"/>
      <c r="Z3828" s="49"/>
      <c r="AA3828" s="49"/>
      <c r="AB3828" s="49"/>
      <c r="AC3828" s="49"/>
      <c r="AD3828" s="49"/>
      <c r="AE3828" s="49"/>
      <c r="AF3828" s="49"/>
      <c r="AG3828" s="49"/>
      <c r="AH3828" s="49"/>
      <c r="AI3828" s="49"/>
      <c r="AJ3828" s="48"/>
      <c r="AK3828" s="49"/>
    </row>
    <row r="3829" spans="9:37">
      <c r="I3829" s="48"/>
      <c r="L3829" s="48"/>
      <c r="O3829" s="48"/>
      <c r="Y3829" s="49"/>
      <c r="Z3829" s="49"/>
      <c r="AA3829" s="49"/>
      <c r="AB3829" s="49"/>
      <c r="AC3829" s="49"/>
      <c r="AD3829" s="49"/>
      <c r="AE3829" s="49"/>
      <c r="AF3829" s="49"/>
      <c r="AG3829" s="49"/>
      <c r="AH3829" s="49"/>
      <c r="AI3829" s="49"/>
      <c r="AJ3829" s="48"/>
      <c r="AK3829" s="49"/>
    </row>
    <row r="3830" spans="9:37">
      <c r="I3830" s="48"/>
      <c r="L3830" s="48"/>
      <c r="O3830" s="48"/>
      <c r="Y3830" s="49"/>
      <c r="Z3830" s="49"/>
      <c r="AA3830" s="49"/>
      <c r="AB3830" s="49"/>
      <c r="AC3830" s="49"/>
      <c r="AD3830" s="49"/>
      <c r="AE3830" s="49"/>
      <c r="AF3830" s="49"/>
      <c r="AG3830" s="49"/>
      <c r="AH3830" s="49"/>
      <c r="AI3830" s="49"/>
      <c r="AJ3830" s="48"/>
      <c r="AK3830" s="49"/>
    </row>
    <row r="3831" spans="9:37">
      <c r="I3831" s="48"/>
      <c r="L3831" s="48"/>
      <c r="O3831" s="48"/>
      <c r="Y3831" s="49"/>
      <c r="Z3831" s="49"/>
      <c r="AA3831" s="49"/>
      <c r="AB3831" s="49"/>
      <c r="AC3831" s="49"/>
      <c r="AD3831" s="49"/>
      <c r="AE3831" s="49"/>
      <c r="AF3831" s="49"/>
      <c r="AG3831" s="49"/>
      <c r="AH3831" s="49"/>
      <c r="AI3831" s="49"/>
      <c r="AJ3831" s="48"/>
      <c r="AK3831" s="49"/>
    </row>
    <row r="3832" spans="9:37">
      <c r="I3832" s="48"/>
      <c r="L3832" s="48"/>
      <c r="O3832" s="48"/>
      <c r="Y3832" s="49"/>
      <c r="Z3832" s="49"/>
      <c r="AA3832" s="49"/>
      <c r="AB3832" s="49"/>
      <c r="AC3832" s="49"/>
      <c r="AD3832" s="49"/>
      <c r="AE3832" s="49"/>
      <c r="AF3832" s="49"/>
      <c r="AG3832" s="49"/>
      <c r="AH3832" s="49"/>
      <c r="AI3832" s="49"/>
      <c r="AJ3832" s="48"/>
      <c r="AK3832" s="49"/>
    </row>
    <row r="3833" spans="9:37">
      <c r="I3833" s="48"/>
      <c r="L3833" s="48"/>
      <c r="O3833" s="48"/>
      <c r="Y3833" s="49"/>
      <c r="Z3833" s="49"/>
      <c r="AA3833" s="49"/>
      <c r="AB3833" s="49"/>
      <c r="AC3833" s="49"/>
      <c r="AD3833" s="49"/>
      <c r="AE3833" s="49"/>
      <c r="AF3833" s="49"/>
      <c r="AG3833" s="49"/>
      <c r="AH3833" s="49"/>
      <c r="AI3833" s="49"/>
      <c r="AJ3833" s="48"/>
      <c r="AK3833" s="49"/>
    </row>
    <row r="3834" spans="9:37">
      <c r="I3834" s="48"/>
      <c r="L3834" s="48"/>
      <c r="O3834" s="48"/>
      <c r="Y3834" s="49"/>
      <c r="Z3834" s="49"/>
      <c r="AA3834" s="49"/>
      <c r="AB3834" s="49"/>
      <c r="AC3834" s="49"/>
      <c r="AD3834" s="49"/>
      <c r="AE3834" s="49"/>
      <c r="AF3834" s="49"/>
      <c r="AG3834" s="49"/>
      <c r="AH3834" s="49"/>
      <c r="AI3834" s="49"/>
      <c r="AJ3834" s="48"/>
      <c r="AK3834" s="49"/>
    </row>
    <row r="3835" spans="9:37">
      <c r="I3835" s="48"/>
      <c r="L3835" s="48"/>
      <c r="O3835" s="48"/>
      <c r="Y3835" s="49"/>
      <c r="Z3835" s="49"/>
      <c r="AA3835" s="49"/>
      <c r="AB3835" s="49"/>
      <c r="AC3835" s="49"/>
      <c r="AD3835" s="49"/>
      <c r="AE3835" s="49"/>
      <c r="AF3835" s="49"/>
      <c r="AG3835" s="49"/>
      <c r="AH3835" s="49"/>
      <c r="AI3835" s="49"/>
      <c r="AJ3835" s="48"/>
      <c r="AK3835" s="49"/>
    </row>
    <row r="3836" spans="9:37">
      <c r="I3836" s="48"/>
      <c r="L3836" s="48"/>
      <c r="O3836" s="48"/>
      <c r="Y3836" s="49"/>
      <c r="Z3836" s="49"/>
      <c r="AA3836" s="49"/>
      <c r="AB3836" s="49"/>
      <c r="AC3836" s="49"/>
      <c r="AD3836" s="49"/>
      <c r="AE3836" s="49"/>
      <c r="AF3836" s="49"/>
      <c r="AG3836" s="49"/>
      <c r="AH3836" s="49"/>
      <c r="AI3836" s="49"/>
      <c r="AJ3836" s="48"/>
      <c r="AK3836" s="49"/>
    </row>
    <row r="3837" spans="9:37">
      <c r="I3837" s="48"/>
      <c r="L3837" s="48"/>
      <c r="O3837" s="48"/>
      <c r="Y3837" s="49"/>
      <c r="Z3837" s="49"/>
      <c r="AA3837" s="49"/>
      <c r="AB3837" s="49"/>
      <c r="AC3837" s="49"/>
      <c r="AD3837" s="49"/>
      <c r="AE3837" s="49"/>
      <c r="AF3837" s="49"/>
      <c r="AG3837" s="49"/>
      <c r="AH3837" s="49"/>
      <c r="AI3837" s="49"/>
      <c r="AJ3837" s="48"/>
      <c r="AK3837" s="49"/>
    </row>
    <row r="3838" spans="9:37">
      <c r="I3838" s="48"/>
      <c r="L3838" s="48"/>
      <c r="O3838" s="48"/>
      <c r="Y3838" s="49"/>
      <c r="Z3838" s="49"/>
      <c r="AA3838" s="49"/>
      <c r="AB3838" s="49"/>
      <c r="AC3838" s="49"/>
      <c r="AD3838" s="49"/>
      <c r="AE3838" s="49"/>
      <c r="AF3838" s="49"/>
      <c r="AG3838" s="49"/>
      <c r="AH3838" s="49"/>
      <c r="AI3838" s="49"/>
      <c r="AJ3838" s="48"/>
      <c r="AK3838" s="49"/>
    </row>
    <row r="3839" spans="9:37">
      <c r="I3839" s="48"/>
      <c r="L3839" s="48"/>
      <c r="O3839" s="48"/>
      <c r="Y3839" s="49"/>
      <c r="Z3839" s="49"/>
      <c r="AA3839" s="49"/>
      <c r="AB3839" s="49"/>
      <c r="AC3839" s="49"/>
      <c r="AD3839" s="49"/>
      <c r="AE3839" s="49"/>
      <c r="AF3839" s="49"/>
      <c r="AG3839" s="49"/>
      <c r="AH3839" s="49"/>
      <c r="AI3839" s="49"/>
      <c r="AJ3839" s="48"/>
      <c r="AK3839" s="49"/>
    </row>
    <row r="3840" spans="9:37">
      <c r="I3840" s="48"/>
      <c r="L3840" s="48"/>
      <c r="O3840" s="48"/>
      <c r="Y3840" s="49"/>
      <c r="Z3840" s="49"/>
      <c r="AA3840" s="49"/>
      <c r="AB3840" s="49"/>
      <c r="AC3840" s="49"/>
      <c r="AD3840" s="49"/>
      <c r="AE3840" s="49"/>
      <c r="AF3840" s="49"/>
      <c r="AG3840" s="49"/>
      <c r="AH3840" s="49"/>
      <c r="AI3840" s="49"/>
      <c r="AJ3840" s="48"/>
      <c r="AK3840" s="49"/>
    </row>
    <row r="3841" spans="9:37">
      <c r="I3841" s="48"/>
      <c r="L3841" s="48"/>
      <c r="O3841" s="48"/>
      <c r="Y3841" s="49"/>
      <c r="Z3841" s="49"/>
      <c r="AA3841" s="49"/>
      <c r="AB3841" s="49"/>
      <c r="AC3841" s="49"/>
      <c r="AD3841" s="49"/>
      <c r="AE3841" s="49"/>
      <c r="AF3841" s="49"/>
      <c r="AG3841" s="49"/>
      <c r="AH3841" s="49"/>
      <c r="AI3841" s="49"/>
      <c r="AJ3841" s="48"/>
      <c r="AK3841" s="49"/>
    </row>
    <row r="3842" spans="9:37">
      <c r="I3842" s="48"/>
      <c r="L3842" s="48"/>
      <c r="O3842" s="48"/>
      <c r="Y3842" s="49"/>
      <c r="Z3842" s="49"/>
      <c r="AA3842" s="49"/>
      <c r="AB3842" s="49"/>
      <c r="AC3842" s="49"/>
      <c r="AD3842" s="49"/>
      <c r="AE3842" s="49"/>
      <c r="AF3842" s="49"/>
      <c r="AG3842" s="49"/>
      <c r="AH3842" s="49"/>
      <c r="AI3842" s="49"/>
      <c r="AJ3842" s="48"/>
      <c r="AK3842" s="49"/>
    </row>
    <row r="3843" spans="9:37">
      <c r="I3843" s="48"/>
      <c r="L3843" s="48"/>
      <c r="O3843" s="48"/>
      <c r="Y3843" s="49"/>
      <c r="Z3843" s="49"/>
      <c r="AA3843" s="49"/>
      <c r="AB3843" s="49"/>
      <c r="AC3843" s="49"/>
      <c r="AD3843" s="49"/>
      <c r="AE3843" s="49"/>
      <c r="AF3843" s="49"/>
      <c r="AG3843" s="49"/>
      <c r="AH3843" s="49"/>
      <c r="AI3843" s="49"/>
      <c r="AJ3843" s="48"/>
      <c r="AK3843" s="49"/>
    </row>
    <row r="3844" spans="9:37">
      <c r="I3844" s="48"/>
      <c r="L3844" s="48"/>
      <c r="O3844" s="48"/>
      <c r="Y3844" s="49"/>
      <c r="Z3844" s="49"/>
      <c r="AA3844" s="49"/>
      <c r="AB3844" s="49"/>
      <c r="AC3844" s="49"/>
      <c r="AD3844" s="49"/>
      <c r="AE3844" s="49"/>
      <c r="AF3844" s="49"/>
      <c r="AG3844" s="49"/>
      <c r="AH3844" s="49"/>
      <c r="AI3844" s="49"/>
      <c r="AJ3844" s="48"/>
      <c r="AK3844" s="49"/>
    </row>
    <row r="3845" spans="9:37">
      <c r="I3845" s="48"/>
      <c r="L3845" s="48"/>
      <c r="O3845" s="48"/>
      <c r="Y3845" s="49"/>
      <c r="Z3845" s="49"/>
      <c r="AA3845" s="49"/>
      <c r="AB3845" s="49"/>
      <c r="AC3845" s="49"/>
      <c r="AD3845" s="49"/>
      <c r="AE3845" s="49"/>
      <c r="AF3845" s="49"/>
      <c r="AG3845" s="49"/>
      <c r="AH3845" s="49"/>
      <c r="AI3845" s="49"/>
      <c r="AJ3845" s="48"/>
      <c r="AK3845" s="49"/>
    </row>
    <row r="3846" spans="9:37">
      <c r="I3846" s="48"/>
      <c r="L3846" s="48"/>
      <c r="O3846" s="48"/>
      <c r="Y3846" s="49"/>
      <c r="Z3846" s="49"/>
      <c r="AA3846" s="49"/>
      <c r="AB3846" s="49"/>
      <c r="AC3846" s="49"/>
      <c r="AD3846" s="49"/>
      <c r="AE3846" s="49"/>
      <c r="AF3846" s="49"/>
      <c r="AG3846" s="49"/>
      <c r="AH3846" s="49"/>
      <c r="AI3846" s="49"/>
      <c r="AJ3846" s="48"/>
      <c r="AK3846" s="49"/>
    </row>
    <row r="3847" spans="9:37">
      <c r="I3847" s="48"/>
      <c r="L3847" s="48"/>
      <c r="O3847" s="48"/>
      <c r="Y3847" s="49"/>
      <c r="Z3847" s="49"/>
      <c r="AA3847" s="49"/>
      <c r="AB3847" s="49"/>
      <c r="AC3847" s="49"/>
      <c r="AD3847" s="49"/>
      <c r="AE3847" s="49"/>
      <c r="AF3847" s="49"/>
      <c r="AG3847" s="49"/>
      <c r="AH3847" s="49"/>
      <c r="AI3847" s="49"/>
      <c r="AJ3847" s="48"/>
      <c r="AK3847" s="49"/>
    </row>
    <row r="3848" spans="9:37">
      <c r="I3848" s="48"/>
      <c r="L3848" s="48"/>
      <c r="O3848" s="48"/>
      <c r="Y3848" s="49"/>
      <c r="Z3848" s="49"/>
      <c r="AA3848" s="49"/>
      <c r="AB3848" s="49"/>
      <c r="AC3848" s="49"/>
      <c r="AD3848" s="49"/>
      <c r="AE3848" s="49"/>
      <c r="AF3848" s="49"/>
      <c r="AG3848" s="49"/>
      <c r="AH3848" s="49"/>
      <c r="AI3848" s="49"/>
      <c r="AJ3848" s="48"/>
      <c r="AK3848" s="49"/>
    </row>
    <row r="3849" spans="9:37">
      <c r="I3849" s="48"/>
      <c r="L3849" s="48"/>
      <c r="O3849" s="48"/>
      <c r="Y3849" s="49"/>
      <c r="Z3849" s="49"/>
      <c r="AA3849" s="49"/>
      <c r="AB3849" s="49"/>
      <c r="AC3849" s="49"/>
      <c r="AD3849" s="49"/>
      <c r="AE3849" s="49"/>
      <c r="AF3849" s="49"/>
      <c r="AG3849" s="49"/>
      <c r="AH3849" s="49"/>
      <c r="AI3849" s="49"/>
      <c r="AJ3849" s="48"/>
      <c r="AK3849" s="49"/>
    </row>
    <row r="3850" spans="9:37">
      <c r="I3850" s="48"/>
      <c r="L3850" s="48"/>
      <c r="O3850" s="48"/>
      <c r="Y3850" s="49"/>
      <c r="Z3850" s="49"/>
      <c r="AA3850" s="49"/>
      <c r="AB3850" s="49"/>
      <c r="AC3850" s="49"/>
      <c r="AD3850" s="49"/>
      <c r="AE3850" s="49"/>
      <c r="AF3850" s="49"/>
      <c r="AG3850" s="49"/>
      <c r="AH3850" s="49"/>
      <c r="AI3850" s="49"/>
      <c r="AJ3850" s="48"/>
      <c r="AK3850" s="49"/>
    </row>
    <row r="3851" spans="9:37">
      <c r="I3851" s="48"/>
      <c r="L3851" s="48"/>
      <c r="O3851" s="48"/>
      <c r="Y3851" s="49"/>
      <c r="Z3851" s="49"/>
      <c r="AA3851" s="49"/>
      <c r="AB3851" s="49"/>
      <c r="AC3851" s="49"/>
      <c r="AD3851" s="49"/>
      <c r="AE3851" s="49"/>
      <c r="AF3851" s="49"/>
      <c r="AG3851" s="49"/>
      <c r="AH3851" s="49"/>
      <c r="AI3851" s="49"/>
      <c r="AJ3851" s="48"/>
      <c r="AK3851" s="49"/>
    </row>
    <row r="3852" spans="9:37">
      <c r="I3852" s="48"/>
      <c r="L3852" s="48"/>
      <c r="O3852" s="48"/>
      <c r="Y3852" s="49"/>
      <c r="Z3852" s="49"/>
      <c r="AA3852" s="49"/>
      <c r="AB3852" s="49"/>
      <c r="AC3852" s="49"/>
      <c r="AD3852" s="49"/>
      <c r="AE3852" s="49"/>
      <c r="AF3852" s="49"/>
      <c r="AG3852" s="49"/>
      <c r="AH3852" s="49"/>
      <c r="AI3852" s="49"/>
      <c r="AJ3852" s="48"/>
      <c r="AK3852" s="49"/>
    </row>
    <row r="3853" spans="9:37">
      <c r="I3853" s="48"/>
      <c r="L3853" s="48"/>
      <c r="O3853" s="48"/>
      <c r="Y3853" s="49"/>
      <c r="Z3853" s="49"/>
      <c r="AA3853" s="49"/>
      <c r="AB3853" s="49"/>
      <c r="AC3853" s="49"/>
      <c r="AD3853" s="49"/>
      <c r="AE3853" s="49"/>
      <c r="AF3853" s="49"/>
      <c r="AG3853" s="49"/>
      <c r="AH3853" s="49"/>
      <c r="AI3853" s="49"/>
      <c r="AJ3853" s="48"/>
      <c r="AK3853" s="49"/>
    </row>
    <row r="3854" spans="9:37">
      <c r="I3854" s="48"/>
      <c r="L3854" s="48"/>
      <c r="O3854" s="48"/>
      <c r="Y3854" s="49"/>
      <c r="Z3854" s="49"/>
      <c r="AA3854" s="49"/>
      <c r="AB3854" s="49"/>
      <c r="AC3854" s="49"/>
      <c r="AD3854" s="49"/>
      <c r="AE3854" s="49"/>
      <c r="AF3854" s="49"/>
      <c r="AG3854" s="49"/>
      <c r="AH3854" s="49"/>
      <c r="AI3854" s="49"/>
      <c r="AJ3854" s="48"/>
      <c r="AK3854" s="49"/>
    </row>
    <row r="3855" spans="9:37">
      <c r="I3855" s="48"/>
      <c r="L3855" s="48"/>
      <c r="O3855" s="48"/>
      <c r="Y3855" s="49"/>
      <c r="Z3855" s="49"/>
      <c r="AA3855" s="49"/>
      <c r="AB3855" s="49"/>
      <c r="AC3855" s="49"/>
      <c r="AD3855" s="49"/>
      <c r="AE3855" s="49"/>
      <c r="AF3855" s="49"/>
      <c r="AG3855" s="49"/>
      <c r="AH3855" s="49"/>
      <c r="AI3855" s="49"/>
      <c r="AJ3855" s="48"/>
      <c r="AK3855" s="49"/>
    </row>
    <row r="3856" spans="9:37">
      <c r="I3856" s="48"/>
      <c r="L3856" s="48"/>
      <c r="O3856" s="48"/>
      <c r="Y3856" s="49"/>
      <c r="Z3856" s="49"/>
      <c r="AA3856" s="49"/>
      <c r="AB3856" s="49"/>
      <c r="AC3856" s="49"/>
      <c r="AD3856" s="49"/>
      <c r="AE3856" s="49"/>
      <c r="AF3856" s="49"/>
      <c r="AG3856" s="49"/>
      <c r="AH3856" s="49"/>
      <c r="AI3856" s="49"/>
      <c r="AJ3856" s="48"/>
      <c r="AK3856" s="49"/>
    </row>
    <row r="3857" spans="9:37">
      <c r="I3857" s="48"/>
      <c r="L3857" s="48"/>
      <c r="O3857" s="48"/>
      <c r="Y3857" s="49"/>
      <c r="Z3857" s="49"/>
      <c r="AA3857" s="49"/>
      <c r="AB3857" s="49"/>
      <c r="AC3857" s="49"/>
      <c r="AD3857" s="49"/>
      <c r="AE3857" s="49"/>
      <c r="AF3857" s="49"/>
      <c r="AG3857" s="49"/>
      <c r="AH3857" s="49"/>
      <c r="AI3857" s="49"/>
      <c r="AJ3857" s="48"/>
      <c r="AK3857" s="49"/>
    </row>
    <row r="3858" spans="9:37">
      <c r="I3858" s="48"/>
      <c r="L3858" s="48"/>
      <c r="O3858" s="48"/>
      <c r="Y3858" s="49"/>
      <c r="Z3858" s="49"/>
      <c r="AA3858" s="49"/>
      <c r="AB3858" s="49"/>
      <c r="AC3858" s="49"/>
      <c r="AD3858" s="49"/>
      <c r="AE3858" s="49"/>
      <c r="AF3858" s="49"/>
      <c r="AG3858" s="49"/>
      <c r="AH3858" s="49"/>
      <c r="AI3858" s="49"/>
      <c r="AJ3858" s="48"/>
      <c r="AK3858" s="49"/>
    </row>
    <row r="3859" spans="9:37">
      <c r="I3859" s="48"/>
      <c r="L3859" s="48"/>
      <c r="O3859" s="48"/>
      <c r="Y3859" s="49"/>
      <c r="Z3859" s="49"/>
      <c r="AA3859" s="49"/>
      <c r="AB3859" s="49"/>
      <c r="AC3859" s="49"/>
      <c r="AD3859" s="49"/>
      <c r="AE3859" s="49"/>
      <c r="AF3859" s="49"/>
      <c r="AG3859" s="49"/>
      <c r="AH3859" s="49"/>
      <c r="AI3859" s="49"/>
      <c r="AJ3859" s="48"/>
      <c r="AK3859" s="49"/>
    </row>
    <row r="3860" spans="9:37">
      <c r="I3860" s="48"/>
      <c r="L3860" s="48"/>
      <c r="O3860" s="48"/>
      <c r="Y3860" s="49"/>
      <c r="Z3860" s="49"/>
      <c r="AA3860" s="49"/>
      <c r="AB3860" s="49"/>
      <c r="AC3860" s="49"/>
      <c r="AD3860" s="49"/>
      <c r="AE3860" s="49"/>
      <c r="AF3860" s="49"/>
      <c r="AG3860" s="49"/>
      <c r="AH3860" s="49"/>
      <c r="AI3860" s="49"/>
      <c r="AJ3860" s="48"/>
      <c r="AK3860" s="49"/>
    </row>
    <row r="3861" spans="9:37">
      <c r="I3861" s="48"/>
      <c r="L3861" s="48"/>
      <c r="O3861" s="48"/>
      <c r="Y3861" s="49"/>
      <c r="Z3861" s="49"/>
      <c r="AA3861" s="49"/>
      <c r="AB3861" s="49"/>
      <c r="AC3861" s="49"/>
      <c r="AD3861" s="49"/>
      <c r="AE3861" s="49"/>
      <c r="AF3861" s="49"/>
      <c r="AG3861" s="49"/>
      <c r="AH3861" s="49"/>
      <c r="AI3861" s="49"/>
      <c r="AJ3861" s="48"/>
      <c r="AK3861" s="49"/>
    </row>
    <row r="3862" spans="9:37">
      <c r="I3862" s="48"/>
      <c r="L3862" s="48"/>
      <c r="O3862" s="48"/>
      <c r="Y3862" s="49"/>
      <c r="Z3862" s="49"/>
      <c r="AA3862" s="49"/>
      <c r="AB3862" s="49"/>
      <c r="AC3862" s="49"/>
      <c r="AD3862" s="49"/>
      <c r="AE3862" s="49"/>
      <c r="AF3862" s="49"/>
      <c r="AG3862" s="49"/>
      <c r="AH3862" s="49"/>
      <c r="AI3862" s="49"/>
      <c r="AJ3862" s="48"/>
      <c r="AK3862" s="49"/>
    </row>
    <row r="3863" spans="9:37">
      <c r="I3863" s="48"/>
      <c r="L3863" s="48"/>
      <c r="O3863" s="48"/>
      <c r="Y3863" s="49"/>
      <c r="Z3863" s="49"/>
      <c r="AA3863" s="49"/>
      <c r="AB3863" s="49"/>
      <c r="AC3863" s="49"/>
      <c r="AD3863" s="49"/>
      <c r="AE3863" s="49"/>
      <c r="AF3863" s="49"/>
      <c r="AG3863" s="49"/>
      <c r="AH3863" s="49"/>
      <c r="AI3863" s="49"/>
      <c r="AJ3863" s="48"/>
      <c r="AK3863" s="49"/>
    </row>
    <row r="3864" spans="9:37">
      <c r="I3864" s="48"/>
      <c r="L3864" s="48"/>
      <c r="O3864" s="48"/>
      <c r="Y3864" s="49"/>
      <c r="Z3864" s="49"/>
      <c r="AA3864" s="49"/>
      <c r="AB3864" s="49"/>
      <c r="AC3864" s="49"/>
      <c r="AD3864" s="49"/>
      <c r="AE3864" s="49"/>
      <c r="AF3864" s="49"/>
      <c r="AG3864" s="49"/>
      <c r="AH3864" s="49"/>
      <c r="AI3864" s="49"/>
      <c r="AJ3864" s="48"/>
      <c r="AK3864" s="49"/>
    </row>
    <row r="3865" spans="9:37">
      <c r="I3865" s="48"/>
      <c r="L3865" s="48"/>
      <c r="O3865" s="48"/>
      <c r="Y3865" s="49"/>
      <c r="Z3865" s="49"/>
      <c r="AA3865" s="49"/>
      <c r="AB3865" s="49"/>
      <c r="AC3865" s="49"/>
      <c r="AD3865" s="49"/>
      <c r="AE3865" s="49"/>
      <c r="AF3865" s="49"/>
      <c r="AG3865" s="49"/>
      <c r="AH3865" s="49"/>
      <c r="AI3865" s="49"/>
      <c r="AJ3865" s="48"/>
      <c r="AK3865" s="49"/>
    </row>
    <row r="3866" spans="9:37">
      <c r="I3866" s="48"/>
      <c r="L3866" s="48"/>
      <c r="O3866" s="48"/>
      <c r="Y3866" s="49"/>
      <c r="Z3866" s="49"/>
      <c r="AA3866" s="49"/>
      <c r="AB3866" s="49"/>
      <c r="AC3866" s="49"/>
      <c r="AD3866" s="49"/>
      <c r="AE3866" s="49"/>
      <c r="AF3866" s="49"/>
      <c r="AG3866" s="49"/>
      <c r="AH3866" s="49"/>
      <c r="AI3866" s="49"/>
      <c r="AJ3866" s="48"/>
      <c r="AK3866" s="49"/>
    </row>
    <row r="3867" spans="9:37">
      <c r="I3867" s="48"/>
      <c r="L3867" s="48"/>
      <c r="O3867" s="48"/>
      <c r="Y3867" s="49"/>
      <c r="Z3867" s="49"/>
      <c r="AA3867" s="49"/>
      <c r="AB3867" s="49"/>
      <c r="AC3867" s="49"/>
      <c r="AD3867" s="49"/>
      <c r="AE3867" s="49"/>
      <c r="AF3867" s="49"/>
      <c r="AG3867" s="49"/>
      <c r="AH3867" s="49"/>
      <c r="AI3867" s="49"/>
      <c r="AJ3867" s="48"/>
      <c r="AK3867" s="49"/>
    </row>
    <row r="3868" spans="9:37">
      <c r="I3868" s="48"/>
      <c r="L3868" s="48"/>
      <c r="O3868" s="48"/>
      <c r="Y3868" s="49"/>
      <c r="Z3868" s="49"/>
      <c r="AA3868" s="49"/>
      <c r="AB3868" s="49"/>
      <c r="AC3868" s="49"/>
      <c r="AD3868" s="49"/>
      <c r="AE3868" s="49"/>
      <c r="AF3868" s="49"/>
      <c r="AG3868" s="49"/>
      <c r="AH3868" s="49"/>
      <c r="AI3868" s="49"/>
      <c r="AJ3868" s="48"/>
      <c r="AK3868" s="49"/>
    </row>
    <row r="3869" spans="9:37">
      <c r="I3869" s="48"/>
      <c r="L3869" s="48"/>
      <c r="O3869" s="48"/>
      <c r="Y3869" s="49"/>
      <c r="Z3869" s="49"/>
      <c r="AA3869" s="49"/>
      <c r="AB3869" s="49"/>
      <c r="AC3869" s="49"/>
      <c r="AD3869" s="49"/>
      <c r="AE3869" s="49"/>
      <c r="AF3869" s="49"/>
      <c r="AG3869" s="49"/>
      <c r="AH3869" s="49"/>
      <c r="AI3869" s="49"/>
      <c r="AJ3869" s="48"/>
      <c r="AK3869" s="49"/>
    </row>
    <row r="3870" spans="9:37">
      <c r="I3870" s="48"/>
      <c r="L3870" s="48"/>
      <c r="O3870" s="48"/>
      <c r="Y3870" s="49"/>
      <c r="Z3870" s="49"/>
      <c r="AA3870" s="49"/>
      <c r="AB3870" s="49"/>
      <c r="AC3870" s="49"/>
      <c r="AD3870" s="49"/>
      <c r="AE3870" s="49"/>
      <c r="AF3870" s="49"/>
      <c r="AG3870" s="49"/>
      <c r="AH3870" s="49"/>
      <c r="AI3870" s="49"/>
      <c r="AJ3870" s="48"/>
      <c r="AK3870" s="49"/>
    </row>
    <row r="3871" spans="9:37">
      <c r="I3871" s="48"/>
      <c r="L3871" s="48"/>
      <c r="O3871" s="48"/>
      <c r="Y3871" s="49"/>
      <c r="Z3871" s="49"/>
      <c r="AA3871" s="49"/>
      <c r="AB3871" s="49"/>
      <c r="AC3871" s="49"/>
      <c r="AD3871" s="49"/>
      <c r="AE3871" s="49"/>
      <c r="AF3871" s="49"/>
      <c r="AG3871" s="49"/>
      <c r="AH3871" s="49"/>
      <c r="AI3871" s="49"/>
      <c r="AJ3871" s="48"/>
      <c r="AK3871" s="49"/>
    </row>
    <row r="3872" spans="9:37">
      <c r="I3872" s="48"/>
      <c r="L3872" s="48"/>
      <c r="O3872" s="48"/>
      <c r="Y3872" s="49"/>
      <c r="Z3872" s="49"/>
      <c r="AA3872" s="49"/>
      <c r="AB3872" s="49"/>
      <c r="AC3872" s="49"/>
      <c r="AD3872" s="49"/>
      <c r="AE3872" s="49"/>
      <c r="AF3872" s="49"/>
      <c r="AG3872" s="49"/>
      <c r="AH3872" s="49"/>
      <c r="AI3872" s="49"/>
      <c r="AJ3872" s="48"/>
      <c r="AK3872" s="49"/>
    </row>
    <row r="3873" spans="9:37">
      <c r="I3873" s="48"/>
      <c r="L3873" s="48"/>
      <c r="O3873" s="48"/>
      <c r="Y3873" s="49"/>
      <c r="Z3873" s="49"/>
      <c r="AA3873" s="49"/>
      <c r="AB3873" s="49"/>
      <c r="AC3873" s="49"/>
      <c r="AD3873" s="49"/>
      <c r="AE3873" s="49"/>
      <c r="AF3873" s="49"/>
      <c r="AG3873" s="49"/>
      <c r="AH3873" s="49"/>
      <c r="AI3873" s="49"/>
      <c r="AJ3873" s="48"/>
      <c r="AK3873" s="49"/>
    </row>
    <row r="3874" spans="9:37">
      <c r="I3874" s="48"/>
      <c r="L3874" s="48"/>
      <c r="O3874" s="48"/>
      <c r="Y3874" s="49"/>
      <c r="Z3874" s="49"/>
      <c r="AA3874" s="49"/>
      <c r="AB3874" s="49"/>
      <c r="AC3874" s="49"/>
      <c r="AD3874" s="49"/>
      <c r="AE3874" s="49"/>
      <c r="AF3874" s="49"/>
      <c r="AG3874" s="49"/>
      <c r="AH3874" s="49"/>
      <c r="AI3874" s="49"/>
      <c r="AJ3874" s="48"/>
      <c r="AK3874" s="49"/>
    </row>
    <row r="3875" spans="9:37">
      <c r="I3875" s="48"/>
      <c r="L3875" s="48"/>
      <c r="O3875" s="48"/>
      <c r="Y3875" s="49"/>
      <c r="Z3875" s="49"/>
      <c r="AA3875" s="49"/>
      <c r="AB3875" s="49"/>
      <c r="AC3875" s="49"/>
      <c r="AD3875" s="49"/>
      <c r="AE3875" s="49"/>
      <c r="AF3875" s="49"/>
      <c r="AG3875" s="49"/>
      <c r="AH3875" s="49"/>
      <c r="AI3875" s="49"/>
      <c r="AJ3875" s="48"/>
      <c r="AK3875" s="49"/>
    </row>
    <row r="3876" spans="9:37">
      <c r="I3876" s="48"/>
      <c r="L3876" s="48"/>
      <c r="O3876" s="48"/>
      <c r="Y3876" s="49"/>
      <c r="Z3876" s="49"/>
      <c r="AA3876" s="49"/>
      <c r="AB3876" s="49"/>
      <c r="AC3876" s="49"/>
      <c r="AD3876" s="49"/>
      <c r="AE3876" s="49"/>
      <c r="AF3876" s="49"/>
      <c r="AG3876" s="49"/>
      <c r="AH3876" s="49"/>
      <c r="AI3876" s="49"/>
      <c r="AJ3876" s="48"/>
      <c r="AK3876" s="49"/>
    </row>
    <row r="3877" spans="9:37">
      <c r="I3877" s="48"/>
      <c r="L3877" s="48"/>
      <c r="O3877" s="48"/>
      <c r="Y3877" s="49"/>
      <c r="Z3877" s="49"/>
      <c r="AA3877" s="49"/>
      <c r="AB3877" s="49"/>
      <c r="AC3877" s="49"/>
      <c r="AD3877" s="49"/>
      <c r="AE3877" s="49"/>
      <c r="AF3877" s="49"/>
      <c r="AG3877" s="49"/>
      <c r="AH3877" s="49"/>
      <c r="AI3877" s="49"/>
      <c r="AJ3877" s="48"/>
      <c r="AK3877" s="49"/>
    </row>
    <row r="3878" spans="9:37">
      <c r="I3878" s="48"/>
      <c r="L3878" s="48"/>
      <c r="O3878" s="48"/>
      <c r="Y3878" s="49"/>
      <c r="Z3878" s="49"/>
      <c r="AA3878" s="49"/>
      <c r="AB3878" s="49"/>
      <c r="AC3878" s="49"/>
      <c r="AD3878" s="49"/>
      <c r="AE3878" s="49"/>
      <c r="AF3878" s="49"/>
      <c r="AG3878" s="49"/>
      <c r="AH3878" s="49"/>
      <c r="AI3878" s="49"/>
      <c r="AJ3878" s="48"/>
      <c r="AK3878" s="49"/>
    </row>
    <row r="3879" spans="9:37">
      <c r="I3879" s="48"/>
      <c r="L3879" s="48"/>
      <c r="O3879" s="48"/>
      <c r="Y3879" s="49"/>
      <c r="Z3879" s="49"/>
      <c r="AA3879" s="49"/>
      <c r="AB3879" s="49"/>
      <c r="AC3879" s="49"/>
      <c r="AD3879" s="49"/>
      <c r="AE3879" s="49"/>
      <c r="AF3879" s="49"/>
      <c r="AG3879" s="49"/>
      <c r="AH3879" s="49"/>
      <c r="AI3879" s="49"/>
      <c r="AJ3879" s="48"/>
      <c r="AK3879" s="49"/>
    </row>
    <row r="3880" spans="9:37">
      <c r="I3880" s="48"/>
      <c r="L3880" s="48"/>
      <c r="O3880" s="48"/>
      <c r="Y3880" s="49"/>
      <c r="Z3880" s="49"/>
      <c r="AA3880" s="49"/>
      <c r="AB3880" s="49"/>
      <c r="AC3880" s="49"/>
      <c r="AD3880" s="49"/>
      <c r="AE3880" s="49"/>
      <c r="AF3880" s="49"/>
      <c r="AG3880" s="49"/>
      <c r="AH3880" s="49"/>
      <c r="AI3880" s="49"/>
      <c r="AJ3880" s="48"/>
      <c r="AK3880" s="49"/>
    </row>
    <row r="3881" spans="9:37">
      <c r="I3881" s="48"/>
      <c r="L3881" s="48"/>
      <c r="O3881" s="48"/>
      <c r="Y3881" s="49"/>
      <c r="Z3881" s="49"/>
      <c r="AA3881" s="49"/>
      <c r="AB3881" s="49"/>
      <c r="AC3881" s="49"/>
      <c r="AD3881" s="49"/>
      <c r="AE3881" s="49"/>
      <c r="AF3881" s="49"/>
      <c r="AG3881" s="49"/>
      <c r="AH3881" s="49"/>
      <c r="AI3881" s="49"/>
      <c r="AJ3881" s="48"/>
      <c r="AK3881" s="49"/>
    </row>
    <row r="3882" spans="9:37">
      <c r="I3882" s="48"/>
      <c r="L3882" s="48"/>
      <c r="O3882" s="48"/>
      <c r="Y3882" s="49"/>
      <c r="Z3882" s="49"/>
      <c r="AA3882" s="49"/>
      <c r="AB3882" s="49"/>
      <c r="AC3882" s="49"/>
      <c r="AD3882" s="49"/>
      <c r="AE3882" s="49"/>
      <c r="AF3882" s="49"/>
      <c r="AG3882" s="49"/>
      <c r="AH3882" s="49"/>
      <c r="AI3882" s="49"/>
      <c r="AJ3882" s="48"/>
      <c r="AK3882" s="49"/>
    </row>
    <row r="3883" spans="9:37">
      <c r="I3883" s="48"/>
      <c r="L3883" s="48"/>
      <c r="O3883" s="48"/>
      <c r="Y3883" s="49"/>
      <c r="Z3883" s="49"/>
      <c r="AA3883" s="49"/>
      <c r="AB3883" s="49"/>
      <c r="AC3883" s="49"/>
      <c r="AD3883" s="49"/>
      <c r="AE3883" s="49"/>
      <c r="AF3883" s="49"/>
      <c r="AG3883" s="49"/>
      <c r="AH3883" s="49"/>
      <c r="AI3883" s="49"/>
      <c r="AJ3883" s="48"/>
      <c r="AK3883" s="49"/>
    </row>
    <row r="3884" spans="9:37">
      <c r="I3884" s="48"/>
      <c r="L3884" s="48"/>
      <c r="O3884" s="48"/>
      <c r="Y3884" s="49"/>
      <c r="Z3884" s="49"/>
      <c r="AA3884" s="49"/>
      <c r="AB3884" s="49"/>
      <c r="AC3884" s="49"/>
      <c r="AD3884" s="49"/>
      <c r="AE3884" s="49"/>
      <c r="AF3884" s="49"/>
      <c r="AG3884" s="49"/>
      <c r="AH3884" s="49"/>
      <c r="AI3884" s="49"/>
      <c r="AJ3884" s="48"/>
      <c r="AK3884" s="49"/>
    </row>
    <row r="3885" spans="9:37">
      <c r="I3885" s="48"/>
      <c r="L3885" s="48"/>
      <c r="O3885" s="48"/>
      <c r="Y3885" s="49"/>
      <c r="Z3885" s="49"/>
      <c r="AA3885" s="49"/>
      <c r="AB3885" s="49"/>
      <c r="AC3885" s="49"/>
      <c r="AD3885" s="49"/>
      <c r="AE3885" s="49"/>
      <c r="AF3885" s="49"/>
      <c r="AG3885" s="49"/>
      <c r="AH3885" s="49"/>
      <c r="AI3885" s="49"/>
      <c r="AJ3885" s="48"/>
      <c r="AK3885" s="49"/>
    </row>
    <row r="3886" spans="9:37">
      <c r="I3886" s="48"/>
      <c r="L3886" s="48"/>
      <c r="O3886" s="48"/>
      <c r="Y3886" s="49"/>
      <c r="Z3886" s="49"/>
      <c r="AA3886" s="49"/>
      <c r="AB3886" s="49"/>
      <c r="AC3886" s="49"/>
      <c r="AD3886" s="49"/>
      <c r="AE3886" s="49"/>
      <c r="AF3886" s="49"/>
      <c r="AG3886" s="49"/>
      <c r="AH3886" s="49"/>
      <c r="AI3886" s="49"/>
      <c r="AJ3886" s="48"/>
      <c r="AK3886" s="49"/>
    </row>
    <row r="3887" spans="9:37">
      <c r="I3887" s="48"/>
      <c r="L3887" s="48"/>
      <c r="O3887" s="48"/>
      <c r="Y3887" s="49"/>
      <c r="Z3887" s="49"/>
      <c r="AA3887" s="49"/>
      <c r="AB3887" s="49"/>
      <c r="AC3887" s="49"/>
      <c r="AD3887" s="49"/>
      <c r="AE3887" s="49"/>
      <c r="AF3887" s="49"/>
      <c r="AG3887" s="49"/>
      <c r="AH3887" s="49"/>
      <c r="AI3887" s="49"/>
      <c r="AJ3887" s="48"/>
      <c r="AK3887" s="49"/>
    </row>
    <row r="3888" spans="9:37">
      <c r="I3888" s="48"/>
      <c r="L3888" s="48"/>
      <c r="O3888" s="48"/>
      <c r="Y3888" s="49"/>
      <c r="Z3888" s="49"/>
      <c r="AA3888" s="49"/>
      <c r="AB3888" s="49"/>
      <c r="AC3888" s="49"/>
      <c r="AD3888" s="49"/>
      <c r="AE3888" s="49"/>
      <c r="AF3888" s="49"/>
      <c r="AG3888" s="49"/>
      <c r="AH3888" s="49"/>
      <c r="AI3888" s="49"/>
      <c r="AJ3888" s="48"/>
      <c r="AK3888" s="49"/>
    </row>
    <row r="3889" spans="9:37">
      <c r="I3889" s="48"/>
      <c r="L3889" s="48"/>
      <c r="O3889" s="48"/>
      <c r="Y3889" s="49"/>
      <c r="Z3889" s="49"/>
      <c r="AA3889" s="49"/>
      <c r="AB3889" s="49"/>
      <c r="AC3889" s="49"/>
      <c r="AD3889" s="49"/>
      <c r="AE3889" s="49"/>
      <c r="AF3889" s="49"/>
      <c r="AG3889" s="49"/>
      <c r="AH3889" s="49"/>
      <c r="AI3889" s="49"/>
      <c r="AJ3889" s="48"/>
      <c r="AK3889" s="49"/>
    </row>
    <row r="3890" spans="9:37">
      <c r="I3890" s="48"/>
      <c r="L3890" s="48"/>
      <c r="O3890" s="48"/>
      <c r="Y3890" s="49"/>
      <c r="Z3890" s="49"/>
      <c r="AA3890" s="49"/>
      <c r="AB3890" s="49"/>
      <c r="AC3890" s="49"/>
      <c r="AD3890" s="49"/>
      <c r="AE3890" s="49"/>
      <c r="AF3890" s="49"/>
      <c r="AG3890" s="49"/>
      <c r="AH3890" s="49"/>
      <c r="AI3890" s="49"/>
      <c r="AJ3890" s="48"/>
      <c r="AK3890" s="49"/>
    </row>
    <row r="3891" spans="9:37">
      <c r="I3891" s="48"/>
      <c r="L3891" s="48"/>
      <c r="O3891" s="48"/>
      <c r="Y3891" s="49"/>
      <c r="Z3891" s="49"/>
      <c r="AA3891" s="49"/>
      <c r="AB3891" s="49"/>
      <c r="AC3891" s="49"/>
      <c r="AD3891" s="49"/>
      <c r="AE3891" s="49"/>
      <c r="AF3891" s="49"/>
      <c r="AG3891" s="49"/>
      <c r="AH3891" s="49"/>
      <c r="AI3891" s="49"/>
      <c r="AJ3891" s="48"/>
      <c r="AK3891" s="49"/>
    </row>
    <row r="3892" spans="9:37">
      <c r="I3892" s="48"/>
      <c r="L3892" s="48"/>
      <c r="O3892" s="48"/>
      <c r="Y3892" s="49"/>
      <c r="Z3892" s="49"/>
      <c r="AA3892" s="49"/>
      <c r="AB3892" s="49"/>
      <c r="AC3892" s="49"/>
      <c r="AD3892" s="49"/>
      <c r="AE3892" s="49"/>
      <c r="AF3892" s="49"/>
      <c r="AG3892" s="49"/>
      <c r="AH3892" s="49"/>
      <c r="AI3892" s="49"/>
      <c r="AJ3892" s="48"/>
      <c r="AK3892" s="49"/>
    </row>
    <row r="3893" spans="9:37">
      <c r="I3893" s="48"/>
      <c r="L3893" s="48"/>
      <c r="O3893" s="48"/>
      <c r="Y3893" s="49"/>
      <c r="Z3893" s="49"/>
      <c r="AA3893" s="49"/>
      <c r="AB3893" s="49"/>
      <c r="AC3893" s="49"/>
      <c r="AD3893" s="49"/>
      <c r="AE3893" s="49"/>
      <c r="AF3893" s="49"/>
      <c r="AG3893" s="49"/>
      <c r="AH3893" s="49"/>
      <c r="AI3893" s="49"/>
      <c r="AJ3893" s="48"/>
      <c r="AK3893" s="49"/>
    </row>
    <row r="3894" spans="9:37">
      <c r="I3894" s="48"/>
      <c r="L3894" s="48"/>
      <c r="O3894" s="48"/>
      <c r="Y3894" s="49"/>
      <c r="Z3894" s="49"/>
      <c r="AA3894" s="49"/>
      <c r="AB3894" s="49"/>
      <c r="AC3894" s="49"/>
      <c r="AD3894" s="49"/>
      <c r="AE3894" s="49"/>
      <c r="AF3894" s="49"/>
      <c r="AG3894" s="49"/>
      <c r="AH3894" s="49"/>
      <c r="AI3894" s="49"/>
      <c r="AJ3894" s="48"/>
      <c r="AK3894" s="49"/>
    </row>
    <row r="3895" spans="9:37">
      <c r="I3895" s="48"/>
      <c r="L3895" s="48"/>
      <c r="O3895" s="48"/>
      <c r="Y3895" s="49"/>
      <c r="Z3895" s="49"/>
      <c r="AA3895" s="49"/>
      <c r="AB3895" s="49"/>
      <c r="AC3895" s="49"/>
      <c r="AD3895" s="49"/>
      <c r="AE3895" s="49"/>
      <c r="AF3895" s="49"/>
      <c r="AG3895" s="49"/>
      <c r="AH3895" s="49"/>
      <c r="AI3895" s="49"/>
      <c r="AJ3895" s="48"/>
      <c r="AK3895" s="49"/>
    </row>
    <row r="3896" spans="9:37">
      <c r="I3896" s="48"/>
      <c r="L3896" s="48"/>
      <c r="O3896" s="48"/>
      <c r="Y3896" s="49"/>
      <c r="Z3896" s="49"/>
      <c r="AA3896" s="49"/>
      <c r="AB3896" s="49"/>
      <c r="AC3896" s="49"/>
      <c r="AD3896" s="49"/>
      <c r="AE3896" s="49"/>
      <c r="AF3896" s="49"/>
      <c r="AG3896" s="49"/>
      <c r="AH3896" s="49"/>
      <c r="AI3896" s="49"/>
      <c r="AJ3896" s="48"/>
      <c r="AK3896" s="49"/>
    </row>
    <row r="3897" spans="9:37">
      <c r="I3897" s="48"/>
      <c r="L3897" s="48"/>
      <c r="O3897" s="48"/>
      <c r="Y3897" s="49"/>
      <c r="Z3897" s="49"/>
      <c r="AA3897" s="49"/>
      <c r="AB3897" s="49"/>
      <c r="AC3897" s="49"/>
      <c r="AD3897" s="49"/>
      <c r="AE3897" s="49"/>
      <c r="AF3897" s="49"/>
      <c r="AG3897" s="49"/>
      <c r="AH3897" s="49"/>
      <c r="AI3897" s="49"/>
      <c r="AJ3897" s="48"/>
      <c r="AK3897" s="49"/>
    </row>
    <row r="3898" spans="9:37">
      <c r="I3898" s="48"/>
      <c r="L3898" s="48"/>
      <c r="O3898" s="48"/>
      <c r="Y3898" s="49"/>
      <c r="Z3898" s="49"/>
      <c r="AA3898" s="49"/>
      <c r="AB3898" s="49"/>
      <c r="AC3898" s="49"/>
      <c r="AD3898" s="49"/>
      <c r="AE3898" s="49"/>
      <c r="AF3898" s="49"/>
      <c r="AG3898" s="49"/>
      <c r="AH3898" s="49"/>
      <c r="AI3898" s="49"/>
      <c r="AJ3898" s="48"/>
      <c r="AK3898" s="49"/>
    </row>
    <row r="3899" spans="9:37">
      <c r="I3899" s="48"/>
      <c r="L3899" s="48"/>
      <c r="O3899" s="48"/>
      <c r="Y3899" s="49"/>
      <c r="Z3899" s="49"/>
      <c r="AA3899" s="49"/>
      <c r="AB3899" s="49"/>
      <c r="AC3899" s="49"/>
      <c r="AD3899" s="49"/>
      <c r="AE3899" s="49"/>
      <c r="AF3899" s="49"/>
      <c r="AG3899" s="49"/>
      <c r="AH3899" s="49"/>
      <c r="AI3899" s="49"/>
      <c r="AJ3899" s="48"/>
      <c r="AK3899" s="49"/>
    </row>
    <row r="3900" spans="9:37">
      <c r="I3900" s="48"/>
      <c r="L3900" s="48"/>
      <c r="O3900" s="48"/>
      <c r="Y3900" s="49"/>
      <c r="Z3900" s="49"/>
      <c r="AA3900" s="49"/>
      <c r="AB3900" s="49"/>
      <c r="AC3900" s="49"/>
      <c r="AD3900" s="49"/>
      <c r="AE3900" s="49"/>
      <c r="AF3900" s="49"/>
      <c r="AG3900" s="49"/>
      <c r="AH3900" s="49"/>
      <c r="AI3900" s="49"/>
      <c r="AJ3900" s="48"/>
      <c r="AK3900" s="49"/>
    </row>
    <row r="3901" spans="9:37">
      <c r="I3901" s="48"/>
      <c r="L3901" s="48"/>
      <c r="O3901" s="48"/>
      <c r="Y3901" s="49"/>
      <c r="Z3901" s="49"/>
      <c r="AA3901" s="49"/>
      <c r="AB3901" s="49"/>
      <c r="AC3901" s="49"/>
      <c r="AD3901" s="49"/>
      <c r="AE3901" s="49"/>
      <c r="AF3901" s="49"/>
      <c r="AG3901" s="49"/>
      <c r="AH3901" s="49"/>
      <c r="AI3901" s="49"/>
      <c r="AJ3901" s="48"/>
      <c r="AK3901" s="49"/>
    </row>
    <row r="3902" spans="9:37">
      <c r="I3902" s="48"/>
      <c r="L3902" s="48"/>
      <c r="O3902" s="48"/>
      <c r="Y3902" s="49"/>
      <c r="Z3902" s="49"/>
      <c r="AA3902" s="49"/>
      <c r="AB3902" s="49"/>
      <c r="AC3902" s="49"/>
      <c r="AD3902" s="49"/>
      <c r="AE3902" s="49"/>
      <c r="AF3902" s="49"/>
      <c r="AG3902" s="49"/>
      <c r="AH3902" s="49"/>
      <c r="AI3902" s="49"/>
      <c r="AJ3902" s="48"/>
      <c r="AK3902" s="49"/>
    </row>
    <row r="3903" spans="9:37">
      <c r="I3903" s="48"/>
      <c r="L3903" s="48"/>
      <c r="O3903" s="48"/>
      <c r="Y3903" s="49"/>
      <c r="Z3903" s="49"/>
      <c r="AA3903" s="49"/>
      <c r="AB3903" s="49"/>
      <c r="AC3903" s="49"/>
      <c r="AD3903" s="49"/>
      <c r="AE3903" s="49"/>
      <c r="AF3903" s="49"/>
      <c r="AG3903" s="49"/>
      <c r="AH3903" s="49"/>
      <c r="AI3903" s="49"/>
      <c r="AJ3903" s="48"/>
      <c r="AK3903" s="49"/>
    </row>
    <row r="3904" spans="9:37">
      <c r="I3904" s="48"/>
      <c r="L3904" s="48"/>
      <c r="O3904" s="48"/>
      <c r="Y3904" s="49"/>
      <c r="Z3904" s="49"/>
      <c r="AA3904" s="49"/>
      <c r="AB3904" s="49"/>
      <c r="AC3904" s="49"/>
      <c r="AD3904" s="49"/>
      <c r="AE3904" s="49"/>
      <c r="AF3904" s="49"/>
      <c r="AG3904" s="49"/>
      <c r="AH3904" s="49"/>
      <c r="AI3904" s="49"/>
      <c r="AJ3904" s="48"/>
      <c r="AK3904" s="49"/>
    </row>
    <row r="3905" spans="9:37">
      <c r="I3905" s="48"/>
      <c r="L3905" s="48"/>
      <c r="O3905" s="48"/>
      <c r="Y3905" s="49"/>
      <c r="Z3905" s="49"/>
      <c r="AA3905" s="49"/>
      <c r="AB3905" s="49"/>
      <c r="AC3905" s="49"/>
      <c r="AD3905" s="49"/>
      <c r="AE3905" s="49"/>
      <c r="AF3905" s="49"/>
      <c r="AG3905" s="49"/>
      <c r="AH3905" s="49"/>
      <c r="AI3905" s="49"/>
      <c r="AJ3905" s="48"/>
      <c r="AK3905" s="49"/>
    </row>
    <row r="3906" spans="9:37">
      <c r="I3906" s="48"/>
      <c r="L3906" s="48"/>
      <c r="O3906" s="48"/>
      <c r="Y3906" s="49"/>
      <c r="Z3906" s="49"/>
      <c r="AA3906" s="49"/>
      <c r="AB3906" s="49"/>
      <c r="AC3906" s="49"/>
      <c r="AD3906" s="49"/>
      <c r="AE3906" s="49"/>
      <c r="AF3906" s="49"/>
      <c r="AG3906" s="49"/>
      <c r="AH3906" s="49"/>
      <c r="AI3906" s="49"/>
      <c r="AJ3906" s="48"/>
      <c r="AK3906" s="49"/>
    </row>
    <row r="3907" spans="9:37">
      <c r="I3907" s="48"/>
      <c r="L3907" s="48"/>
      <c r="O3907" s="48"/>
      <c r="Y3907" s="49"/>
      <c r="Z3907" s="49"/>
      <c r="AA3907" s="49"/>
      <c r="AB3907" s="49"/>
      <c r="AC3907" s="49"/>
      <c r="AD3907" s="49"/>
      <c r="AE3907" s="49"/>
      <c r="AF3907" s="49"/>
      <c r="AG3907" s="49"/>
      <c r="AH3907" s="49"/>
      <c r="AI3907" s="49"/>
      <c r="AJ3907" s="48"/>
      <c r="AK3907" s="49"/>
    </row>
    <row r="3908" spans="9:37">
      <c r="I3908" s="48"/>
      <c r="L3908" s="48"/>
      <c r="O3908" s="48"/>
      <c r="Y3908" s="49"/>
      <c r="Z3908" s="49"/>
      <c r="AA3908" s="49"/>
      <c r="AB3908" s="49"/>
      <c r="AC3908" s="49"/>
      <c r="AD3908" s="49"/>
      <c r="AE3908" s="49"/>
      <c r="AF3908" s="49"/>
      <c r="AG3908" s="49"/>
      <c r="AH3908" s="49"/>
      <c r="AI3908" s="49"/>
      <c r="AJ3908" s="48"/>
      <c r="AK3908" s="49"/>
    </row>
    <row r="3909" spans="9:37">
      <c r="I3909" s="48"/>
      <c r="L3909" s="48"/>
      <c r="O3909" s="48"/>
      <c r="Y3909" s="49"/>
      <c r="Z3909" s="49"/>
      <c r="AA3909" s="49"/>
      <c r="AB3909" s="49"/>
      <c r="AC3909" s="49"/>
      <c r="AD3909" s="49"/>
      <c r="AE3909" s="49"/>
      <c r="AF3909" s="49"/>
      <c r="AG3909" s="49"/>
      <c r="AH3909" s="49"/>
      <c r="AI3909" s="49"/>
      <c r="AJ3909" s="48"/>
      <c r="AK3909" s="49"/>
    </row>
    <row r="3910" spans="9:37">
      <c r="I3910" s="48"/>
      <c r="L3910" s="48"/>
      <c r="O3910" s="48"/>
      <c r="Y3910" s="49"/>
      <c r="Z3910" s="49"/>
      <c r="AA3910" s="49"/>
      <c r="AB3910" s="49"/>
      <c r="AC3910" s="49"/>
      <c r="AD3910" s="49"/>
      <c r="AE3910" s="49"/>
      <c r="AF3910" s="49"/>
      <c r="AG3910" s="49"/>
      <c r="AH3910" s="49"/>
      <c r="AI3910" s="49"/>
      <c r="AJ3910" s="48"/>
      <c r="AK3910" s="49"/>
    </row>
    <row r="3911" spans="9:37">
      <c r="I3911" s="48"/>
      <c r="L3911" s="48"/>
      <c r="O3911" s="48"/>
      <c r="Y3911" s="49"/>
      <c r="Z3911" s="49"/>
      <c r="AA3911" s="49"/>
      <c r="AB3911" s="49"/>
      <c r="AC3911" s="49"/>
      <c r="AD3911" s="49"/>
      <c r="AE3911" s="49"/>
      <c r="AF3911" s="49"/>
      <c r="AG3911" s="49"/>
      <c r="AH3911" s="49"/>
      <c r="AI3911" s="49"/>
      <c r="AJ3911" s="48"/>
      <c r="AK3911" s="49"/>
    </row>
    <row r="3912" spans="9:37">
      <c r="I3912" s="48"/>
      <c r="L3912" s="48"/>
      <c r="O3912" s="48"/>
      <c r="Y3912" s="49"/>
      <c r="Z3912" s="49"/>
      <c r="AA3912" s="49"/>
      <c r="AB3912" s="49"/>
      <c r="AC3912" s="49"/>
      <c r="AD3912" s="49"/>
      <c r="AE3912" s="49"/>
      <c r="AF3912" s="49"/>
      <c r="AG3912" s="49"/>
      <c r="AH3912" s="49"/>
      <c r="AI3912" s="49"/>
      <c r="AJ3912" s="48"/>
      <c r="AK3912" s="49"/>
    </row>
    <row r="3913" spans="9:37">
      <c r="I3913" s="48"/>
      <c r="L3913" s="48"/>
      <c r="O3913" s="48"/>
      <c r="Y3913" s="49"/>
      <c r="Z3913" s="49"/>
      <c r="AA3913" s="49"/>
      <c r="AB3913" s="49"/>
      <c r="AC3913" s="49"/>
      <c r="AD3913" s="49"/>
      <c r="AE3913" s="49"/>
      <c r="AF3913" s="49"/>
      <c r="AG3913" s="49"/>
      <c r="AH3913" s="49"/>
      <c r="AI3913" s="49"/>
      <c r="AJ3913" s="48"/>
      <c r="AK3913" s="49"/>
    </row>
    <row r="3914" spans="9:37">
      <c r="I3914" s="48"/>
      <c r="L3914" s="48"/>
      <c r="O3914" s="48"/>
      <c r="Y3914" s="49"/>
      <c r="Z3914" s="49"/>
      <c r="AA3914" s="49"/>
      <c r="AB3914" s="49"/>
      <c r="AC3914" s="49"/>
      <c r="AD3914" s="49"/>
      <c r="AE3914" s="49"/>
      <c r="AF3914" s="49"/>
      <c r="AG3914" s="49"/>
      <c r="AH3914" s="49"/>
      <c r="AI3914" s="49"/>
      <c r="AJ3914" s="48"/>
      <c r="AK3914" s="49"/>
    </row>
    <row r="3915" spans="9:37">
      <c r="I3915" s="48"/>
      <c r="L3915" s="48"/>
      <c r="O3915" s="48"/>
      <c r="Y3915" s="49"/>
      <c r="Z3915" s="49"/>
      <c r="AA3915" s="49"/>
      <c r="AB3915" s="49"/>
      <c r="AC3915" s="49"/>
      <c r="AD3915" s="49"/>
      <c r="AE3915" s="49"/>
      <c r="AF3915" s="49"/>
      <c r="AG3915" s="49"/>
      <c r="AH3915" s="49"/>
      <c r="AI3915" s="49"/>
      <c r="AJ3915" s="48"/>
      <c r="AK3915" s="49"/>
    </row>
    <row r="3916" spans="9:37">
      <c r="I3916" s="48"/>
      <c r="L3916" s="48"/>
      <c r="O3916" s="48"/>
      <c r="Y3916" s="49"/>
      <c r="Z3916" s="49"/>
      <c r="AA3916" s="49"/>
      <c r="AB3916" s="49"/>
      <c r="AC3916" s="49"/>
      <c r="AD3916" s="49"/>
      <c r="AE3916" s="49"/>
      <c r="AF3916" s="49"/>
      <c r="AG3916" s="49"/>
      <c r="AH3916" s="49"/>
      <c r="AI3916" s="49"/>
      <c r="AJ3916" s="48"/>
      <c r="AK3916" s="49"/>
    </row>
    <row r="3917" spans="9:37">
      <c r="I3917" s="48"/>
      <c r="L3917" s="48"/>
      <c r="O3917" s="48"/>
      <c r="Y3917" s="49"/>
      <c r="Z3917" s="49"/>
      <c r="AA3917" s="49"/>
      <c r="AB3917" s="49"/>
      <c r="AC3917" s="49"/>
      <c r="AD3917" s="49"/>
      <c r="AE3917" s="49"/>
      <c r="AF3917" s="49"/>
      <c r="AG3917" s="49"/>
      <c r="AH3917" s="49"/>
      <c r="AI3917" s="49"/>
      <c r="AJ3917" s="48"/>
      <c r="AK3917" s="49"/>
    </row>
    <row r="3918" spans="9:37">
      <c r="I3918" s="48"/>
      <c r="L3918" s="48"/>
      <c r="O3918" s="48"/>
      <c r="Y3918" s="49"/>
      <c r="Z3918" s="49"/>
      <c r="AA3918" s="49"/>
      <c r="AB3918" s="49"/>
      <c r="AC3918" s="49"/>
      <c r="AD3918" s="49"/>
      <c r="AE3918" s="49"/>
      <c r="AF3918" s="49"/>
      <c r="AG3918" s="49"/>
      <c r="AH3918" s="49"/>
      <c r="AI3918" s="49"/>
      <c r="AJ3918" s="48"/>
      <c r="AK3918" s="49"/>
    </row>
    <row r="3919" spans="9:37">
      <c r="I3919" s="48"/>
      <c r="L3919" s="48"/>
      <c r="O3919" s="48"/>
      <c r="Y3919" s="49"/>
      <c r="Z3919" s="49"/>
      <c r="AA3919" s="49"/>
      <c r="AB3919" s="49"/>
      <c r="AC3919" s="49"/>
      <c r="AD3919" s="49"/>
      <c r="AE3919" s="49"/>
      <c r="AF3919" s="49"/>
      <c r="AG3919" s="49"/>
      <c r="AH3919" s="49"/>
      <c r="AI3919" s="49"/>
      <c r="AJ3919" s="48"/>
      <c r="AK3919" s="49"/>
    </row>
    <row r="3920" spans="9:37">
      <c r="I3920" s="48"/>
      <c r="L3920" s="48"/>
      <c r="O3920" s="48"/>
      <c r="Y3920" s="49"/>
      <c r="Z3920" s="49"/>
      <c r="AA3920" s="49"/>
      <c r="AB3920" s="49"/>
      <c r="AC3920" s="49"/>
      <c r="AD3920" s="49"/>
      <c r="AE3920" s="49"/>
      <c r="AF3920" s="49"/>
      <c r="AG3920" s="49"/>
      <c r="AH3920" s="49"/>
      <c r="AI3920" s="49"/>
      <c r="AJ3920" s="48"/>
      <c r="AK3920" s="49"/>
    </row>
    <row r="3921" spans="9:37">
      <c r="I3921" s="48"/>
      <c r="L3921" s="48"/>
      <c r="O3921" s="48"/>
      <c r="Y3921" s="49"/>
      <c r="Z3921" s="49"/>
      <c r="AA3921" s="49"/>
      <c r="AB3921" s="49"/>
      <c r="AC3921" s="49"/>
      <c r="AD3921" s="49"/>
      <c r="AE3921" s="49"/>
      <c r="AF3921" s="49"/>
      <c r="AG3921" s="49"/>
      <c r="AH3921" s="49"/>
      <c r="AI3921" s="49"/>
      <c r="AJ3921" s="48"/>
      <c r="AK3921" s="49"/>
    </row>
    <row r="3922" spans="9:37">
      <c r="I3922" s="48"/>
      <c r="L3922" s="48"/>
      <c r="O3922" s="48"/>
      <c r="Y3922" s="49"/>
      <c r="Z3922" s="49"/>
      <c r="AA3922" s="49"/>
      <c r="AB3922" s="49"/>
      <c r="AC3922" s="49"/>
      <c r="AD3922" s="49"/>
      <c r="AE3922" s="49"/>
      <c r="AF3922" s="49"/>
      <c r="AG3922" s="49"/>
      <c r="AH3922" s="49"/>
      <c r="AI3922" s="49"/>
      <c r="AJ3922" s="48"/>
      <c r="AK3922" s="49"/>
    </row>
    <row r="3923" spans="9:37">
      <c r="I3923" s="48"/>
      <c r="L3923" s="48"/>
      <c r="O3923" s="48"/>
      <c r="Y3923" s="49"/>
      <c r="Z3923" s="49"/>
      <c r="AA3923" s="49"/>
      <c r="AB3923" s="49"/>
      <c r="AC3923" s="49"/>
      <c r="AD3923" s="49"/>
      <c r="AE3923" s="49"/>
      <c r="AF3923" s="49"/>
      <c r="AG3923" s="49"/>
      <c r="AH3923" s="49"/>
      <c r="AI3923" s="49"/>
      <c r="AJ3923" s="48"/>
      <c r="AK3923" s="49"/>
    </row>
    <row r="3924" spans="9:37">
      <c r="I3924" s="48"/>
      <c r="L3924" s="48"/>
      <c r="O3924" s="48"/>
      <c r="Y3924" s="49"/>
      <c r="Z3924" s="49"/>
      <c r="AA3924" s="49"/>
      <c r="AB3924" s="49"/>
      <c r="AC3924" s="49"/>
      <c r="AD3924" s="49"/>
      <c r="AE3924" s="49"/>
      <c r="AF3924" s="49"/>
      <c r="AG3924" s="49"/>
      <c r="AH3924" s="49"/>
      <c r="AI3924" s="49"/>
      <c r="AJ3924" s="48"/>
      <c r="AK3924" s="49"/>
    </row>
    <row r="3925" spans="9:37">
      <c r="I3925" s="48"/>
      <c r="L3925" s="48"/>
      <c r="O3925" s="48"/>
      <c r="Y3925" s="49"/>
      <c r="Z3925" s="49"/>
      <c r="AA3925" s="49"/>
      <c r="AB3925" s="49"/>
      <c r="AC3925" s="49"/>
      <c r="AD3925" s="49"/>
      <c r="AE3925" s="49"/>
      <c r="AF3925" s="49"/>
      <c r="AG3925" s="49"/>
      <c r="AH3925" s="49"/>
      <c r="AI3925" s="49"/>
      <c r="AJ3925" s="48"/>
      <c r="AK3925" s="49"/>
    </row>
    <row r="3926" spans="9:37">
      <c r="I3926" s="48"/>
      <c r="L3926" s="48"/>
      <c r="O3926" s="48"/>
      <c r="Y3926" s="49"/>
      <c r="Z3926" s="49"/>
      <c r="AA3926" s="49"/>
      <c r="AB3926" s="49"/>
      <c r="AC3926" s="49"/>
      <c r="AD3926" s="49"/>
      <c r="AE3926" s="49"/>
      <c r="AF3926" s="49"/>
      <c r="AG3926" s="49"/>
      <c r="AH3926" s="49"/>
      <c r="AI3926" s="49"/>
      <c r="AJ3926" s="48"/>
      <c r="AK3926" s="49"/>
    </row>
    <row r="3927" spans="9:37">
      <c r="I3927" s="48"/>
      <c r="L3927" s="48"/>
      <c r="O3927" s="48"/>
      <c r="Y3927" s="49"/>
      <c r="Z3927" s="49"/>
      <c r="AA3927" s="49"/>
      <c r="AB3927" s="49"/>
      <c r="AC3927" s="49"/>
      <c r="AD3927" s="49"/>
      <c r="AE3927" s="49"/>
      <c r="AF3927" s="49"/>
      <c r="AG3927" s="49"/>
      <c r="AH3927" s="49"/>
      <c r="AI3927" s="49"/>
      <c r="AJ3927" s="48"/>
      <c r="AK3927" s="49"/>
    </row>
    <row r="3928" spans="9:37">
      <c r="I3928" s="48"/>
      <c r="L3928" s="48"/>
      <c r="O3928" s="48"/>
      <c r="Y3928" s="49"/>
      <c r="Z3928" s="49"/>
      <c r="AA3928" s="49"/>
      <c r="AB3928" s="49"/>
      <c r="AC3928" s="49"/>
      <c r="AD3928" s="49"/>
      <c r="AE3928" s="49"/>
      <c r="AF3928" s="49"/>
      <c r="AG3928" s="49"/>
      <c r="AH3928" s="49"/>
      <c r="AI3928" s="49"/>
      <c r="AJ3928" s="48"/>
      <c r="AK3928" s="49"/>
    </row>
    <row r="3929" spans="9:37">
      <c r="I3929" s="48"/>
      <c r="L3929" s="48"/>
      <c r="O3929" s="48"/>
      <c r="Y3929" s="49"/>
      <c r="Z3929" s="49"/>
      <c r="AA3929" s="49"/>
      <c r="AB3929" s="49"/>
      <c r="AC3929" s="49"/>
      <c r="AD3929" s="49"/>
      <c r="AE3929" s="49"/>
      <c r="AF3929" s="49"/>
      <c r="AG3929" s="49"/>
      <c r="AH3929" s="49"/>
      <c r="AI3929" s="49"/>
      <c r="AJ3929" s="48"/>
      <c r="AK3929" s="49"/>
    </row>
    <row r="3930" spans="9:37">
      <c r="I3930" s="48"/>
      <c r="L3930" s="48"/>
      <c r="O3930" s="48"/>
      <c r="Y3930" s="49"/>
      <c r="Z3930" s="49"/>
      <c r="AA3930" s="49"/>
      <c r="AB3930" s="49"/>
      <c r="AC3930" s="49"/>
      <c r="AD3930" s="49"/>
      <c r="AE3930" s="49"/>
      <c r="AF3930" s="49"/>
      <c r="AG3930" s="49"/>
      <c r="AH3930" s="49"/>
      <c r="AI3930" s="49"/>
      <c r="AJ3930" s="48"/>
      <c r="AK3930" s="49"/>
    </row>
    <row r="3931" spans="9:37">
      <c r="I3931" s="48"/>
      <c r="L3931" s="48"/>
      <c r="O3931" s="48"/>
      <c r="Y3931" s="49"/>
      <c r="Z3931" s="49"/>
      <c r="AA3931" s="49"/>
      <c r="AB3931" s="49"/>
      <c r="AC3931" s="49"/>
      <c r="AD3931" s="49"/>
      <c r="AE3931" s="49"/>
      <c r="AF3931" s="49"/>
      <c r="AG3931" s="49"/>
      <c r="AH3931" s="49"/>
      <c r="AI3931" s="49"/>
      <c r="AJ3931" s="48"/>
      <c r="AK3931" s="49"/>
    </row>
    <row r="3932" spans="9:37">
      <c r="I3932" s="48"/>
      <c r="L3932" s="48"/>
      <c r="O3932" s="48"/>
      <c r="Y3932" s="49"/>
      <c r="Z3932" s="49"/>
      <c r="AA3932" s="49"/>
      <c r="AB3932" s="49"/>
      <c r="AC3932" s="49"/>
      <c r="AD3932" s="49"/>
      <c r="AE3932" s="49"/>
      <c r="AF3932" s="49"/>
      <c r="AG3932" s="49"/>
      <c r="AH3932" s="49"/>
      <c r="AI3932" s="49"/>
      <c r="AJ3932" s="48"/>
      <c r="AK3932" s="49"/>
    </row>
    <row r="3933" spans="9:37">
      <c r="I3933" s="48"/>
      <c r="L3933" s="48"/>
      <c r="O3933" s="48"/>
      <c r="Y3933" s="49"/>
      <c r="Z3933" s="49"/>
      <c r="AA3933" s="49"/>
      <c r="AB3933" s="49"/>
      <c r="AC3933" s="49"/>
      <c r="AD3933" s="49"/>
      <c r="AE3933" s="49"/>
      <c r="AF3933" s="49"/>
      <c r="AG3933" s="49"/>
      <c r="AH3933" s="49"/>
      <c r="AI3933" s="49"/>
      <c r="AJ3933" s="48"/>
      <c r="AK3933" s="49"/>
    </row>
    <row r="3934" spans="9:37">
      <c r="I3934" s="48"/>
      <c r="L3934" s="48"/>
      <c r="O3934" s="48"/>
      <c r="Y3934" s="49"/>
      <c r="Z3934" s="49"/>
      <c r="AA3934" s="49"/>
      <c r="AB3934" s="49"/>
      <c r="AC3934" s="49"/>
      <c r="AD3934" s="49"/>
      <c r="AE3934" s="49"/>
      <c r="AF3934" s="49"/>
      <c r="AG3934" s="49"/>
      <c r="AH3934" s="49"/>
      <c r="AI3934" s="49"/>
      <c r="AJ3934" s="48"/>
      <c r="AK3934" s="49"/>
    </row>
    <row r="3935" spans="9:37">
      <c r="I3935" s="48"/>
      <c r="L3935" s="48"/>
      <c r="O3935" s="48"/>
      <c r="Y3935" s="49"/>
      <c r="Z3935" s="49"/>
      <c r="AA3935" s="49"/>
      <c r="AB3935" s="49"/>
      <c r="AC3935" s="49"/>
      <c r="AD3935" s="49"/>
      <c r="AE3935" s="49"/>
      <c r="AF3935" s="49"/>
      <c r="AG3935" s="49"/>
      <c r="AH3935" s="49"/>
      <c r="AI3935" s="49"/>
      <c r="AJ3935" s="48"/>
      <c r="AK3935" s="49"/>
    </row>
    <row r="3936" spans="9:37">
      <c r="I3936" s="48"/>
      <c r="L3936" s="48"/>
      <c r="O3936" s="48"/>
      <c r="Y3936" s="49"/>
      <c r="Z3936" s="49"/>
      <c r="AA3936" s="49"/>
      <c r="AB3936" s="49"/>
      <c r="AC3936" s="49"/>
      <c r="AD3936" s="49"/>
      <c r="AE3936" s="49"/>
      <c r="AF3936" s="49"/>
      <c r="AG3936" s="49"/>
      <c r="AH3936" s="49"/>
      <c r="AI3936" s="49"/>
      <c r="AJ3936" s="48"/>
      <c r="AK3936" s="49"/>
    </row>
    <row r="3937" spans="9:37">
      <c r="I3937" s="48"/>
      <c r="L3937" s="48"/>
      <c r="O3937" s="48"/>
      <c r="Y3937" s="49"/>
      <c r="Z3937" s="49"/>
      <c r="AA3937" s="49"/>
      <c r="AB3937" s="49"/>
      <c r="AC3937" s="49"/>
      <c r="AD3937" s="49"/>
      <c r="AE3937" s="49"/>
      <c r="AF3937" s="49"/>
      <c r="AG3937" s="49"/>
      <c r="AH3937" s="49"/>
      <c r="AI3937" s="49"/>
      <c r="AJ3937" s="48"/>
      <c r="AK3937" s="49"/>
    </row>
    <row r="3938" spans="9:37">
      <c r="I3938" s="48"/>
      <c r="L3938" s="48"/>
      <c r="O3938" s="48"/>
      <c r="Y3938" s="49"/>
      <c r="Z3938" s="49"/>
      <c r="AA3938" s="49"/>
      <c r="AB3938" s="49"/>
      <c r="AC3938" s="49"/>
      <c r="AD3938" s="49"/>
      <c r="AE3938" s="49"/>
      <c r="AF3938" s="49"/>
      <c r="AG3938" s="49"/>
      <c r="AH3938" s="49"/>
      <c r="AI3938" s="49"/>
      <c r="AJ3938" s="48"/>
      <c r="AK3938" s="49"/>
    </row>
    <row r="3939" spans="9:37">
      <c r="I3939" s="48"/>
      <c r="L3939" s="48"/>
      <c r="O3939" s="48"/>
      <c r="Y3939" s="49"/>
      <c r="Z3939" s="49"/>
      <c r="AA3939" s="49"/>
      <c r="AB3939" s="49"/>
      <c r="AC3939" s="49"/>
      <c r="AD3939" s="49"/>
      <c r="AE3939" s="49"/>
      <c r="AF3939" s="49"/>
      <c r="AG3939" s="49"/>
      <c r="AH3939" s="49"/>
      <c r="AI3939" s="49"/>
      <c r="AJ3939" s="48"/>
      <c r="AK3939" s="49"/>
    </row>
    <row r="3940" spans="9:37">
      <c r="I3940" s="48"/>
      <c r="L3940" s="48"/>
      <c r="O3940" s="48"/>
      <c r="Y3940" s="49"/>
      <c r="Z3940" s="49"/>
      <c r="AA3940" s="49"/>
      <c r="AB3940" s="49"/>
      <c r="AC3940" s="49"/>
      <c r="AD3940" s="49"/>
      <c r="AE3940" s="49"/>
      <c r="AF3940" s="49"/>
      <c r="AG3940" s="49"/>
      <c r="AH3940" s="49"/>
      <c r="AI3940" s="49"/>
      <c r="AJ3940" s="48"/>
      <c r="AK3940" s="49"/>
    </row>
    <row r="3941" spans="9:37">
      <c r="I3941" s="48"/>
      <c r="L3941" s="48"/>
      <c r="O3941" s="48"/>
      <c r="Y3941" s="49"/>
      <c r="Z3941" s="49"/>
      <c r="AA3941" s="49"/>
      <c r="AB3941" s="49"/>
      <c r="AC3941" s="49"/>
      <c r="AD3941" s="49"/>
      <c r="AE3941" s="49"/>
      <c r="AF3941" s="49"/>
      <c r="AG3941" s="49"/>
      <c r="AH3941" s="49"/>
      <c r="AI3941" s="49"/>
      <c r="AJ3941" s="48"/>
      <c r="AK3941" s="49"/>
    </row>
    <row r="3942" spans="9:37">
      <c r="I3942" s="48"/>
      <c r="L3942" s="48"/>
      <c r="O3942" s="48"/>
      <c r="Y3942" s="49"/>
      <c r="Z3942" s="49"/>
      <c r="AA3942" s="49"/>
      <c r="AB3942" s="49"/>
      <c r="AC3942" s="49"/>
      <c r="AD3942" s="49"/>
      <c r="AE3942" s="49"/>
      <c r="AF3942" s="49"/>
      <c r="AG3942" s="49"/>
      <c r="AH3942" s="49"/>
      <c r="AI3942" s="49"/>
      <c r="AJ3942" s="48"/>
      <c r="AK3942" s="49"/>
    </row>
    <row r="3943" spans="9:37">
      <c r="I3943" s="48"/>
      <c r="L3943" s="48"/>
      <c r="O3943" s="48"/>
      <c r="Y3943" s="49"/>
      <c r="Z3943" s="49"/>
      <c r="AA3943" s="49"/>
      <c r="AB3943" s="49"/>
      <c r="AC3943" s="49"/>
      <c r="AD3943" s="49"/>
      <c r="AE3943" s="49"/>
      <c r="AF3943" s="49"/>
      <c r="AG3943" s="49"/>
      <c r="AH3943" s="49"/>
      <c r="AI3943" s="49"/>
      <c r="AJ3943" s="48"/>
      <c r="AK3943" s="49"/>
    </row>
    <row r="3944" spans="9:37">
      <c r="I3944" s="48"/>
      <c r="L3944" s="48"/>
      <c r="O3944" s="48"/>
      <c r="Y3944" s="49"/>
      <c r="Z3944" s="49"/>
      <c r="AA3944" s="49"/>
      <c r="AB3944" s="49"/>
      <c r="AC3944" s="49"/>
      <c r="AD3944" s="49"/>
      <c r="AE3944" s="49"/>
      <c r="AF3944" s="49"/>
      <c r="AG3944" s="49"/>
      <c r="AH3944" s="49"/>
      <c r="AI3944" s="49"/>
      <c r="AJ3944" s="48"/>
      <c r="AK3944" s="49"/>
    </row>
    <row r="3945" spans="9:37">
      <c r="I3945" s="48"/>
      <c r="L3945" s="48"/>
      <c r="O3945" s="48"/>
      <c r="Y3945" s="49"/>
      <c r="Z3945" s="49"/>
      <c r="AA3945" s="49"/>
      <c r="AB3945" s="49"/>
      <c r="AC3945" s="49"/>
      <c r="AD3945" s="49"/>
      <c r="AE3945" s="49"/>
      <c r="AF3945" s="49"/>
      <c r="AG3945" s="49"/>
      <c r="AH3945" s="49"/>
      <c r="AI3945" s="49"/>
      <c r="AJ3945" s="48"/>
      <c r="AK3945" s="49"/>
    </row>
    <row r="3946" spans="9:37">
      <c r="I3946" s="48"/>
      <c r="L3946" s="48"/>
      <c r="O3946" s="48"/>
      <c r="Y3946" s="49"/>
      <c r="Z3946" s="49"/>
      <c r="AA3946" s="49"/>
      <c r="AB3946" s="49"/>
      <c r="AC3946" s="49"/>
      <c r="AD3946" s="49"/>
      <c r="AE3946" s="49"/>
      <c r="AF3946" s="49"/>
      <c r="AG3946" s="49"/>
      <c r="AH3946" s="49"/>
      <c r="AI3946" s="49"/>
      <c r="AJ3946" s="48"/>
      <c r="AK3946" s="49"/>
    </row>
    <row r="3947" spans="9:37">
      <c r="I3947" s="48"/>
      <c r="L3947" s="48"/>
      <c r="O3947" s="48"/>
      <c r="Y3947" s="49"/>
      <c r="Z3947" s="49"/>
      <c r="AA3947" s="49"/>
      <c r="AB3947" s="49"/>
      <c r="AC3947" s="49"/>
      <c r="AD3947" s="49"/>
      <c r="AE3947" s="49"/>
      <c r="AF3947" s="49"/>
      <c r="AG3947" s="49"/>
      <c r="AH3947" s="49"/>
      <c r="AI3947" s="49"/>
      <c r="AJ3947" s="48"/>
      <c r="AK3947" s="49"/>
    </row>
    <row r="3948" spans="9:37">
      <c r="I3948" s="48"/>
      <c r="L3948" s="48"/>
      <c r="O3948" s="48"/>
      <c r="Y3948" s="49"/>
      <c r="Z3948" s="49"/>
      <c r="AA3948" s="49"/>
      <c r="AB3948" s="49"/>
      <c r="AC3948" s="49"/>
      <c r="AD3948" s="49"/>
      <c r="AE3948" s="49"/>
      <c r="AF3948" s="49"/>
      <c r="AG3948" s="49"/>
      <c r="AH3948" s="49"/>
      <c r="AI3948" s="49"/>
      <c r="AJ3948" s="48"/>
      <c r="AK3948" s="49"/>
    </row>
    <row r="3949" spans="9:37">
      <c r="I3949" s="48"/>
      <c r="L3949" s="48"/>
      <c r="O3949" s="48"/>
      <c r="Y3949" s="49"/>
      <c r="Z3949" s="49"/>
      <c r="AA3949" s="49"/>
      <c r="AB3949" s="49"/>
      <c r="AC3949" s="49"/>
      <c r="AD3949" s="49"/>
      <c r="AE3949" s="49"/>
      <c r="AF3949" s="49"/>
      <c r="AG3949" s="49"/>
      <c r="AH3949" s="49"/>
      <c r="AI3949" s="49"/>
      <c r="AJ3949" s="48"/>
      <c r="AK3949" s="49"/>
    </row>
    <row r="3950" spans="9:37">
      <c r="I3950" s="48"/>
      <c r="L3950" s="48"/>
      <c r="O3950" s="48"/>
      <c r="Y3950" s="49"/>
      <c r="Z3950" s="49"/>
      <c r="AA3950" s="49"/>
      <c r="AB3950" s="49"/>
      <c r="AC3950" s="49"/>
      <c r="AD3950" s="49"/>
      <c r="AE3950" s="49"/>
      <c r="AF3950" s="49"/>
      <c r="AG3950" s="49"/>
      <c r="AH3950" s="49"/>
      <c r="AI3950" s="49"/>
      <c r="AJ3950" s="48"/>
      <c r="AK3950" s="49"/>
    </row>
    <row r="3951" spans="9:37">
      <c r="I3951" s="48"/>
      <c r="L3951" s="48"/>
      <c r="O3951" s="48"/>
      <c r="Y3951" s="49"/>
      <c r="Z3951" s="49"/>
      <c r="AA3951" s="49"/>
      <c r="AB3951" s="49"/>
      <c r="AC3951" s="49"/>
      <c r="AD3951" s="49"/>
      <c r="AE3951" s="49"/>
      <c r="AF3951" s="49"/>
      <c r="AG3951" s="49"/>
      <c r="AH3951" s="49"/>
      <c r="AI3951" s="49"/>
      <c r="AJ3951" s="48"/>
      <c r="AK3951" s="49"/>
    </row>
    <row r="3952" spans="9:37">
      <c r="I3952" s="48"/>
      <c r="L3952" s="48"/>
      <c r="O3952" s="48"/>
      <c r="Y3952" s="49"/>
      <c r="Z3952" s="49"/>
      <c r="AA3952" s="49"/>
      <c r="AB3952" s="49"/>
      <c r="AC3952" s="49"/>
      <c r="AD3952" s="49"/>
      <c r="AE3952" s="49"/>
      <c r="AF3952" s="49"/>
      <c r="AG3952" s="49"/>
      <c r="AH3952" s="49"/>
      <c r="AI3952" s="49"/>
      <c r="AJ3952" s="48"/>
      <c r="AK3952" s="49"/>
    </row>
    <row r="3953" spans="9:37">
      <c r="I3953" s="48"/>
      <c r="L3953" s="48"/>
      <c r="O3953" s="48"/>
      <c r="Y3953" s="49"/>
      <c r="Z3953" s="49"/>
      <c r="AA3953" s="49"/>
      <c r="AB3953" s="49"/>
      <c r="AC3953" s="49"/>
      <c r="AD3953" s="49"/>
      <c r="AE3953" s="49"/>
      <c r="AF3953" s="49"/>
      <c r="AG3953" s="49"/>
      <c r="AH3953" s="49"/>
      <c r="AI3953" s="49"/>
      <c r="AJ3953" s="48"/>
      <c r="AK3953" s="49"/>
    </row>
    <row r="3954" spans="9:37">
      <c r="I3954" s="48"/>
      <c r="L3954" s="48"/>
      <c r="O3954" s="48"/>
      <c r="Y3954" s="49"/>
      <c r="Z3954" s="49"/>
      <c r="AA3954" s="49"/>
      <c r="AB3954" s="49"/>
      <c r="AC3954" s="49"/>
      <c r="AD3954" s="49"/>
      <c r="AE3954" s="49"/>
      <c r="AF3954" s="49"/>
      <c r="AG3954" s="49"/>
      <c r="AH3954" s="49"/>
      <c r="AI3954" s="49"/>
      <c r="AJ3954" s="48"/>
      <c r="AK3954" s="49"/>
    </row>
    <row r="3955" spans="9:37">
      <c r="I3955" s="48"/>
      <c r="L3955" s="48"/>
      <c r="O3955" s="48"/>
      <c r="Y3955" s="49"/>
      <c r="Z3955" s="49"/>
      <c r="AA3955" s="49"/>
      <c r="AB3955" s="49"/>
      <c r="AC3955" s="49"/>
      <c r="AD3955" s="49"/>
      <c r="AE3955" s="49"/>
      <c r="AF3955" s="49"/>
      <c r="AG3955" s="49"/>
      <c r="AH3955" s="49"/>
      <c r="AI3955" s="49"/>
      <c r="AJ3955" s="48"/>
      <c r="AK3955" s="49"/>
    </row>
    <row r="3956" spans="9:37">
      <c r="I3956" s="48"/>
      <c r="L3956" s="48"/>
      <c r="O3956" s="48"/>
      <c r="Y3956" s="49"/>
      <c r="Z3956" s="49"/>
      <c r="AA3956" s="49"/>
      <c r="AB3956" s="49"/>
      <c r="AC3956" s="49"/>
      <c r="AD3956" s="49"/>
      <c r="AE3956" s="49"/>
      <c r="AF3956" s="49"/>
      <c r="AG3956" s="49"/>
      <c r="AH3956" s="49"/>
      <c r="AI3956" s="49"/>
      <c r="AJ3956" s="48"/>
      <c r="AK3956" s="49"/>
    </row>
    <row r="3957" spans="9:37">
      <c r="I3957" s="48"/>
      <c r="L3957" s="48"/>
      <c r="O3957" s="48"/>
      <c r="Y3957" s="49"/>
      <c r="Z3957" s="49"/>
      <c r="AA3957" s="49"/>
      <c r="AB3957" s="49"/>
      <c r="AC3957" s="49"/>
      <c r="AD3957" s="49"/>
      <c r="AE3957" s="49"/>
      <c r="AF3957" s="49"/>
      <c r="AG3957" s="49"/>
      <c r="AH3957" s="49"/>
      <c r="AI3957" s="49"/>
      <c r="AJ3957" s="48"/>
      <c r="AK3957" s="49"/>
    </row>
    <row r="3958" spans="9:37">
      <c r="I3958" s="48"/>
      <c r="L3958" s="48"/>
      <c r="O3958" s="48"/>
      <c r="Y3958" s="49"/>
      <c r="Z3958" s="49"/>
      <c r="AA3958" s="49"/>
      <c r="AB3958" s="49"/>
      <c r="AC3958" s="49"/>
      <c r="AD3958" s="49"/>
      <c r="AE3958" s="49"/>
      <c r="AF3958" s="49"/>
      <c r="AG3958" s="49"/>
      <c r="AH3958" s="49"/>
      <c r="AI3958" s="49"/>
      <c r="AJ3958" s="48"/>
      <c r="AK3958" s="49"/>
    </row>
    <row r="3959" spans="9:37">
      <c r="I3959" s="48"/>
      <c r="L3959" s="48"/>
      <c r="O3959" s="48"/>
      <c r="Y3959" s="49"/>
      <c r="Z3959" s="49"/>
      <c r="AA3959" s="49"/>
      <c r="AB3959" s="49"/>
      <c r="AC3959" s="49"/>
      <c r="AD3959" s="49"/>
      <c r="AE3959" s="49"/>
      <c r="AF3959" s="49"/>
      <c r="AG3959" s="49"/>
      <c r="AH3959" s="49"/>
      <c r="AI3959" s="49"/>
      <c r="AJ3959" s="48"/>
      <c r="AK3959" s="49"/>
    </row>
    <row r="3960" spans="9:37">
      <c r="I3960" s="48"/>
      <c r="L3960" s="48"/>
      <c r="O3960" s="48"/>
      <c r="Y3960" s="49"/>
      <c r="Z3960" s="49"/>
      <c r="AA3960" s="49"/>
      <c r="AB3960" s="49"/>
      <c r="AC3960" s="49"/>
      <c r="AD3960" s="49"/>
      <c r="AE3960" s="49"/>
      <c r="AF3960" s="49"/>
      <c r="AG3960" s="49"/>
      <c r="AH3960" s="49"/>
      <c r="AI3960" s="49"/>
      <c r="AJ3960" s="48"/>
      <c r="AK3960" s="49"/>
    </row>
    <row r="3961" spans="9:37">
      <c r="I3961" s="48"/>
      <c r="L3961" s="48"/>
      <c r="O3961" s="48"/>
      <c r="Y3961" s="49"/>
      <c r="Z3961" s="49"/>
      <c r="AA3961" s="49"/>
      <c r="AB3961" s="49"/>
      <c r="AC3961" s="49"/>
      <c r="AD3961" s="49"/>
      <c r="AE3961" s="49"/>
      <c r="AF3961" s="49"/>
      <c r="AG3961" s="49"/>
      <c r="AH3961" s="49"/>
      <c r="AI3961" s="49"/>
      <c r="AJ3961" s="48"/>
      <c r="AK3961" s="49"/>
    </row>
    <row r="3962" spans="9:37">
      <c r="I3962" s="48"/>
      <c r="L3962" s="48"/>
      <c r="O3962" s="48"/>
      <c r="Y3962" s="49"/>
      <c r="Z3962" s="49"/>
      <c r="AA3962" s="49"/>
      <c r="AB3962" s="49"/>
      <c r="AC3962" s="49"/>
      <c r="AD3962" s="49"/>
      <c r="AE3962" s="49"/>
      <c r="AF3962" s="49"/>
      <c r="AG3962" s="49"/>
      <c r="AH3962" s="49"/>
      <c r="AI3962" s="49"/>
      <c r="AJ3962" s="48"/>
      <c r="AK3962" s="49"/>
    </row>
    <row r="3963" spans="9:37">
      <c r="I3963" s="48"/>
      <c r="L3963" s="48"/>
      <c r="O3963" s="48"/>
      <c r="Y3963" s="49"/>
      <c r="Z3963" s="49"/>
      <c r="AA3963" s="49"/>
      <c r="AB3963" s="49"/>
      <c r="AC3963" s="49"/>
      <c r="AD3963" s="49"/>
      <c r="AE3963" s="49"/>
      <c r="AF3963" s="49"/>
      <c r="AG3963" s="49"/>
      <c r="AH3963" s="49"/>
      <c r="AI3963" s="49"/>
      <c r="AJ3963" s="48"/>
      <c r="AK3963" s="49"/>
    </row>
    <row r="3964" spans="9:37">
      <c r="I3964" s="48"/>
      <c r="L3964" s="48"/>
      <c r="O3964" s="48"/>
      <c r="Y3964" s="49"/>
      <c r="Z3964" s="49"/>
      <c r="AA3964" s="49"/>
      <c r="AB3964" s="49"/>
      <c r="AC3964" s="49"/>
      <c r="AD3964" s="49"/>
      <c r="AE3964" s="49"/>
      <c r="AF3964" s="49"/>
      <c r="AG3964" s="49"/>
      <c r="AH3964" s="49"/>
      <c r="AI3964" s="49"/>
      <c r="AJ3964" s="48"/>
      <c r="AK3964" s="49"/>
    </row>
    <row r="3965" spans="9:37">
      <c r="I3965" s="48"/>
      <c r="L3965" s="48"/>
      <c r="O3965" s="48"/>
      <c r="Y3965" s="49"/>
      <c r="Z3965" s="49"/>
      <c r="AA3965" s="49"/>
      <c r="AB3965" s="49"/>
      <c r="AC3965" s="49"/>
      <c r="AD3965" s="49"/>
      <c r="AE3965" s="49"/>
      <c r="AF3965" s="49"/>
      <c r="AG3965" s="49"/>
      <c r="AH3965" s="49"/>
      <c r="AI3965" s="49"/>
      <c r="AJ3965" s="48"/>
      <c r="AK3965" s="49"/>
    </row>
    <row r="3966" spans="9:37">
      <c r="I3966" s="48"/>
      <c r="L3966" s="48"/>
      <c r="O3966" s="48"/>
      <c r="Y3966" s="49"/>
      <c r="Z3966" s="49"/>
      <c r="AA3966" s="49"/>
      <c r="AB3966" s="49"/>
      <c r="AC3966" s="49"/>
      <c r="AD3966" s="49"/>
      <c r="AE3966" s="49"/>
      <c r="AF3966" s="49"/>
      <c r="AG3966" s="49"/>
      <c r="AH3966" s="49"/>
      <c r="AI3966" s="49"/>
      <c r="AJ3966" s="48"/>
      <c r="AK3966" s="49"/>
    </row>
    <row r="3967" spans="9:37">
      <c r="I3967" s="48"/>
      <c r="L3967" s="48"/>
      <c r="O3967" s="48"/>
      <c r="Y3967" s="49"/>
      <c r="Z3967" s="49"/>
      <c r="AA3967" s="49"/>
      <c r="AB3967" s="49"/>
      <c r="AC3967" s="49"/>
      <c r="AD3967" s="49"/>
      <c r="AE3967" s="49"/>
      <c r="AF3967" s="49"/>
      <c r="AG3967" s="49"/>
      <c r="AH3967" s="49"/>
      <c r="AI3967" s="49"/>
      <c r="AJ3967" s="48"/>
      <c r="AK3967" s="49"/>
    </row>
    <row r="3968" spans="9:37">
      <c r="I3968" s="48"/>
      <c r="L3968" s="48"/>
      <c r="O3968" s="48"/>
      <c r="Y3968" s="49"/>
      <c r="Z3968" s="49"/>
      <c r="AA3968" s="49"/>
      <c r="AB3968" s="49"/>
      <c r="AC3968" s="49"/>
      <c r="AD3968" s="49"/>
      <c r="AE3968" s="49"/>
      <c r="AF3968" s="49"/>
      <c r="AG3968" s="49"/>
      <c r="AH3968" s="49"/>
      <c r="AI3968" s="49"/>
      <c r="AJ3968" s="48"/>
      <c r="AK3968" s="49"/>
    </row>
    <row r="3969" spans="9:37">
      <c r="I3969" s="48"/>
      <c r="L3969" s="48"/>
      <c r="O3969" s="48"/>
      <c r="Y3969" s="49"/>
      <c r="Z3969" s="49"/>
      <c r="AA3969" s="49"/>
      <c r="AB3969" s="49"/>
      <c r="AC3969" s="49"/>
      <c r="AD3969" s="49"/>
      <c r="AE3969" s="49"/>
      <c r="AF3969" s="49"/>
      <c r="AG3969" s="49"/>
      <c r="AH3969" s="49"/>
      <c r="AI3969" s="49"/>
      <c r="AJ3969" s="48"/>
      <c r="AK3969" s="49"/>
    </row>
    <row r="3970" spans="9:37">
      <c r="I3970" s="48"/>
      <c r="L3970" s="48"/>
      <c r="O3970" s="48"/>
      <c r="Y3970" s="49"/>
      <c r="Z3970" s="49"/>
      <c r="AA3970" s="49"/>
      <c r="AB3970" s="49"/>
      <c r="AC3970" s="49"/>
      <c r="AD3970" s="49"/>
      <c r="AE3970" s="49"/>
      <c r="AF3970" s="49"/>
      <c r="AG3970" s="49"/>
      <c r="AH3970" s="49"/>
      <c r="AI3970" s="49"/>
      <c r="AJ3970" s="48"/>
      <c r="AK3970" s="49"/>
    </row>
    <row r="3971" spans="9:37">
      <c r="I3971" s="48"/>
      <c r="L3971" s="48"/>
      <c r="O3971" s="48"/>
      <c r="Y3971" s="49"/>
      <c r="Z3971" s="49"/>
      <c r="AA3971" s="49"/>
      <c r="AB3971" s="49"/>
      <c r="AC3971" s="49"/>
      <c r="AD3971" s="49"/>
      <c r="AE3971" s="49"/>
      <c r="AF3971" s="49"/>
      <c r="AG3971" s="49"/>
      <c r="AH3971" s="49"/>
      <c r="AI3971" s="49"/>
      <c r="AJ3971" s="48"/>
      <c r="AK3971" s="49"/>
    </row>
    <row r="3972" spans="9:37">
      <c r="I3972" s="48"/>
      <c r="L3972" s="48"/>
      <c r="O3972" s="48"/>
      <c r="Y3972" s="49"/>
      <c r="Z3972" s="49"/>
      <c r="AA3972" s="49"/>
      <c r="AB3972" s="49"/>
      <c r="AC3972" s="49"/>
      <c r="AD3972" s="49"/>
      <c r="AE3972" s="49"/>
      <c r="AF3972" s="49"/>
      <c r="AG3972" s="49"/>
      <c r="AH3972" s="49"/>
      <c r="AI3972" s="49"/>
      <c r="AJ3972" s="48"/>
      <c r="AK3972" s="49"/>
    </row>
    <row r="3973" spans="9:37">
      <c r="I3973" s="48"/>
      <c r="L3973" s="48"/>
      <c r="O3973" s="48"/>
      <c r="Y3973" s="49"/>
      <c r="Z3973" s="49"/>
      <c r="AA3973" s="49"/>
      <c r="AB3973" s="49"/>
      <c r="AC3973" s="49"/>
      <c r="AD3973" s="49"/>
      <c r="AE3973" s="49"/>
      <c r="AF3973" s="49"/>
      <c r="AG3973" s="49"/>
      <c r="AH3973" s="49"/>
      <c r="AI3973" s="49"/>
      <c r="AJ3973" s="48"/>
      <c r="AK3973" s="49"/>
    </row>
    <row r="3974" spans="9:37">
      <c r="I3974" s="48"/>
      <c r="L3974" s="48"/>
      <c r="O3974" s="48"/>
      <c r="Y3974" s="49"/>
      <c r="Z3974" s="49"/>
      <c r="AA3974" s="49"/>
      <c r="AB3974" s="49"/>
      <c r="AC3974" s="49"/>
      <c r="AD3974" s="49"/>
      <c r="AE3974" s="49"/>
      <c r="AF3974" s="49"/>
      <c r="AG3974" s="49"/>
      <c r="AH3974" s="49"/>
      <c r="AI3974" s="49"/>
      <c r="AJ3974" s="48"/>
      <c r="AK3974" s="49"/>
    </row>
    <row r="3975" spans="9:37">
      <c r="I3975" s="48"/>
      <c r="L3975" s="48"/>
      <c r="O3975" s="48"/>
      <c r="Y3975" s="49"/>
      <c r="Z3975" s="49"/>
      <c r="AA3975" s="49"/>
      <c r="AB3975" s="49"/>
      <c r="AC3975" s="49"/>
      <c r="AD3975" s="49"/>
      <c r="AE3975" s="49"/>
      <c r="AF3975" s="49"/>
      <c r="AG3975" s="49"/>
      <c r="AH3975" s="49"/>
      <c r="AI3975" s="49"/>
      <c r="AJ3975" s="48"/>
      <c r="AK3975" s="49"/>
    </row>
    <row r="3976" spans="9:37">
      <c r="I3976" s="48"/>
      <c r="L3976" s="48"/>
      <c r="O3976" s="48"/>
      <c r="Y3976" s="49"/>
      <c r="Z3976" s="49"/>
      <c r="AA3976" s="49"/>
      <c r="AB3976" s="49"/>
      <c r="AC3976" s="49"/>
      <c r="AD3976" s="49"/>
      <c r="AE3976" s="49"/>
      <c r="AF3976" s="49"/>
      <c r="AG3976" s="49"/>
      <c r="AH3976" s="49"/>
      <c r="AI3976" s="49"/>
      <c r="AJ3976" s="48"/>
      <c r="AK3976" s="49"/>
    </row>
    <row r="3977" spans="9:37">
      <c r="I3977" s="48"/>
      <c r="L3977" s="48"/>
      <c r="O3977" s="48"/>
      <c r="Y3977" s="49"/>
      <c r="Z3977" s="49"/>
      <c r="AA3977" s="49"/>
      <c r="AB3977" s="49"/>
      <c r="AC3977" s="49"/>
      <c r="AD3977" s="49"/>
      <c r="AE3977" s="49"/>
      <c r="AF3977" s="49"/>
      <c r="AG3977" s="49"/>
      <c r="AH3977" s="49"/>
      <c r="AI3977" s="49"/>
      <c r="AJ3977" s="48"/>
      <c r="AK3977" s="49"/>
    </row>
    <row r="3978" spans="9:37">
      <c r="I3978" s="48"/>
      <c r="L3978" s="48"/>
      <c r="O3978" s="48"/>
      <c r="Y3978" s="49"/>
      <c r="Z3978" s="49"/>
      <c r="AA3978" s="49"/>
      <c r="AB3978" s="49"/>
      <c r="AC3978" s="49"/>
      <c r="AD3978" s="49"/>
      <c r="AE3978" s="49"/>
      <c r="AF3978" s="49"/>
      <c r="AG3978" s="49"/>
      <c r="AH3978" s="49"/>
      <c r="AI3978" s="49"/>
      <c r="AJ3978" s="48"/>
      <c r="AK3978" s="49"/>
    </row>
    <row r="3979" spans="9:37">
      <c r="I3979" s="48"/>
      <c r="L3979" s="48"/>
      <c r="O3979" s="48"/>
      <c r="Y3979" s="49"/>
      <c r="Z3979" s="49"/>
      <c r="AA3979" s="49"/>
      <c r="AB3979" s="49"/>
      <c r="AC3979" s="49"/>
      <c r="AD3979" s="49"/>
      <c r="AE3979" s="49"/>
      <c r="AF3979" s="49"/>
      <c r="AG3979" s="49"/>
      <c r="AH3979" s="49"/>
      <c r="AI3979" s="49"/>
      <c r="AJ3979" s="48"/>
      <c r="AK3979" s="49"/>
    </row>
    <row r="3980" spans="9:37">
      <c r="I3980" s="48"/>
      <c r="L3980" s="48"/>
      <c r="O3980" s="48"/>
      <c r="Y3980" s="49"/>
      <c r="Z3980" s="49"/>
      <c r="AA3980" s="49"/>
      <c r="AB3980" s="49"/>
      <c r="AC3980" s="49"/>
      <c r="AD3980" s="49"/>
      <c r="AE3980" s="49"/>
      <c r="AF3980" s="49"/>
      <c r="AG3980" s="49"/>
      <c r="AH3980" s="49"/>
      <c r="AI3980" s="49"/>
      <c r="AJ3980" s="48"/>
      <c r="AK3980" s="49"/>
    </row>
    <row r="3981" spans="9:37">
      <c r="I3981" s="48"/>
      <c r="L3981" s="48"/>
      <c r="O3981" s="48"/>
      <c r="Y3981" s="49"/>
      <c r="Z3981" s="49"/>
      <c r="AA3981" s="49"/>
      <c r="AB3981" s="49"/>
      <c r="AC3981" s="49"/>
      <c r="AD3981" s="49"/>
      <c r="AE3981" s="49"/>
      <c r="AF3981" s="49"/>
      <c r="AG3981" s="49"/>
      <c r="AH3981" s="49"/>
      <c r="AI3981" s="49"/>
      <c r="AJ3981" s="48"/>
      <c r="AK3981" s="49"/>
    </row>
    <row r="3982" spans="9:37">
      <c r="I3982" s="48"/>
      <c r="L3982" s="48"/>
      <c r="O3982" s="48"/>
      <c r="Y3982" s="49"/>
      <c r="Z3982" s="49"/>
      <c r="AA3982" s="49"/>
      <c r="AB3982" s="49"/>
      <c r="AC3982" s="49"/>
      <c r="AD3982" s="49"/>
      <c r="AE3982" s="49"/>
      <c r="AF3982" s="49"/>
      <c r="AG3982" s="49"/>
      <c r="AH3982" s="49"/>
      <c r="AI3982" s="49"/>
      <c r="AJ3982" s="48"/>
      <c r="AK3982" s="49"/>
    </row>
    <row r="3983" spans="9:37">
      <c r="I3983" s="48"/>
      <c r="L3983" s="48"/>
      <c r="O3983" s="48"/>
      <c r="Y3983" s="49"/>
      <c r="Z3983" s="49"/>
      <c r="AA3983" s="49"/>
      <c r="AB3983" s="49"/>
      <c r="AC3983" s="49"/>
      <c r="AD3983" s="49"/>
      <c r="AE3983" s="49"/>
      <c r="AF3983" s="49"/>
      <c r="AG3983" s="49"/>
      <c r="AH3983" s="49"/>
      <c r="AI3983" s="49"/>
      <c r="AJ3983" s="48"/>
      <c r="AK3983" s="49"/>
    </row>
    <row r="3984" spans="9:37">
      <c r="I3984" s="48"/>
      <c r="L3984" s="48"/>
      <c r="O3984" s="48"/>
      <c r="Y3984" s="49"/>
      <c r="Z3984" s="49"/>
      <c r="AA3984" s="49"/>
      <c r="AB3984" s="49"/>
      <c r="AC3984" s="49"/>
      <c r="AD3984" s="49"/>
      <c r="AE3984" s="49"/>
      <c r="AF3984" s="49"/>
      <c r="AG3984" s="49"/>
      <c r="AH3984" s="49"/>
      <c r="AI3984" s="49"/>
      <c r="AJ3984" s="48"/>
      <c r="AK3984" s="49"/>
    </row>
    <row r="3985" spans="9:37">
      <c r="I3985" s="48"/>
      <c r="L3985" s="48"/>
      <c r="O3985" s="48"/>
      <c r="Y3985" s="49"/>
      <c r="Z3985" s="49"/>
      <c r="AA3985" s="49"/>
      <c r="AB3985" s="49"/>
      <c r="AC3985" s="49"/>
      <c r="AD3985" s="49"/>
      <c r="AE3985" s="49"/>
      <c r="AF3985" s="49"/>
      <c r="AG3985" s="49"/>
      <c r="AH3985" s="49"/>
      <c r="AI3985" s="49"/>
      <c r="AJ3985" s="48"/>
      <c r="AK3985" s="49"/>
    </row>
    <row r="3986" spans="9:37">
      <c r="I3986" s="48"/>
      <c r="L3986" s="48"/>
      <c r="O3986" s="48"/>
      <c r="Y3986" s="49"/>
      <c r="Z3986" s="49"/>
      <c r="AA3986" s="49"/>
      <c r="AB3986" s="49"/>
      <c r="AC3986" s="49"/>
      <c r="AD3986" s="49"/>
      <c r="AE3986" s="49"/>
      <c r="AF3986" s="49"/>
      <c r="AG3986" s="49"/>
      <c r="AH3986" s="49"/>
      <c r="AI3986" s="49"/>
      <c r="AJ3986" s="48"/>
      <c r="AK3986" s="49"/>
    </row>
    <row r="3987" spans="9:37">
      <c r="I3987" s="48"/>
      <c r="L3987" s="48"/>
      <c r="O3987" s="48"/>
      <c r="Y3987" s="49"/>
      <c r="Z3987" s="49"/>
      <c r="AA3987" s="49"/>
      <c r="AB3987" s="49"/>
      <c r="AC3987" s="49"/>
      <c r="AD3987" s="49"/>
      <c r="AE3987" s="49"/>
      <c r="AF3987" s="49"/>
      <c r="AG3987" s="49"/>
      <c r="AH3987" s="49"/>
      <c r="AI3987" s="49"/>
      <c r="AJ3987" s="48"/>
      <c r="AK3987" s="49"/>
    </row>
    <row r="3988" spans="9:37">
      <c r="I3988" s="48"/>
      <c r="L3988" s="48"/>
      <c r="O3988" s="48"/>
      <c r="Y3988" s="49"/>
      <c r="Z3988" s="49"/>
      <c r="AA3988" s="49"/>
      <c r="AB3988" s="49"/>
      <c r="AC3988" s="49"/>
      <c r="AD3988" s="49"/>
      <c r="AE3988" s="49"/>
      <c r="AF3988" s="49"/>
      <c r="AG3988" s="49"/>
      <c r="AH3988" s="49"/>
      <c r="AI3988" s="49"/>
      <c r="AJ3988" s="48"/>
      <c r="AK3988" s="49"/>
    </row>
    <row r="3989" spans="9:37">
      <c r="I3989" s="48"/>
      <c r="L3989" s="48"/>
      <c r="O3989" s="48"/>
      <c r="Y3989" s="49"/>
      <c r="Z3989" s="49"/>
      <c r="AA3989" s="49"/>
      <c r="AB3989" s="49"/>
      <c r="AC3989" s="49"/>
      <c r="AD3989" s="49"/>
      <c r="AE3989" s="49"/>
      <c r="AF3989" s="49"/>
      <c r="AG3989" s="49"/>
      <c r="AH3989" s="49"/>
      <c r="AI3989" s="49"/>
      <c r="AJ3989" s="48"/>
      <c r="AK3989" s="49"/>
    </row>
    <row r="3990" spans="9:37">
      <c r="I3990" s="48"/>
      <c r="L3990" s="48"/>
      <c r="O3990" s="48"/>
      <c r="Y3990" s="49"/>
      <c r="Z3990" s="49"/>
      <c r="AA3990" s="49"/>
      <c r="AB3990" s="49"/>
      <c r="AC3990" s="49"/>
      <c r="AD3990" s="49"/>
      <c r="AE3990" s="49"/>
      <c r="AF3990" s="49"/>
      <c r="AG3990" s="49"/>
      <c r="AH3990" s="49"/>
      <c r="AI3990" s="49"/>
      <c r="AJ3990" s="48"/>
      <c r="AK3990" s="49"/>
    </row>
    <row r="3991" spans="9:37">
      <c r="I3991" s="48"/>
      <c r="L3991" s="48"/>
      <c r="O3991" s="48"/>
      <c r="Y3991" s="49"/>
      <c r="Z3991" s="49"/>
      <c r="AA3991" s="49"/>
      <c r="AB3991" s="49"/>
      <c r="AC3991" s="49"/>
      <c r="AD3991" s="49"/>
      <c r="AE3991" s="49"/>
      <c r="AF3991" s="49"/>
      <c r="AG3991" s="49"/>
      <c r="AH3991" s="49"/>
      <c r="AI3991" s="49"/>
      <c r="AJ3991" s="48"/>
      <c r="AK3991" s="49"/>
    </row>
    <row r="3992" spans="9:37">
      <c r="I3992" s="48"/>
      <c r="L3992" s="48"/>
      <c r="O3992" s="48"/>
      <c r="Y3992" s="49"/>
      <c r="Z3992" s="49"/>
      <c r="AA3992" s="49"/>
      <c r="AB3992" s="49"/>
      <c r="AC3992" s="49"/>
      <c r="AD3992" s="49"/>
      <c r="AE3992" s="49"/>
      <c r="AF3992" s="49"/>
      <c r="AG3992" s="49"/>
      <c r="AH3992" s="49"/>
      <c r="AI3992" s="49"/>
      <c r="AJ3992" s="48"/>
      <c r="AK3992" s="49"/>
    </row>
    <row r="3993" spans="9:37">
      <c r="I3993" s="48"/>
      <c r="L3993" s="48"/>
      <c r="O3993" s="48"/>
      <c r="Y3993" s="49"/>
      <c r="Z3993" s="49"/>
      <c r="AA3993" s="49"/>
      <c r="AB3993" s="49"/>
      <c r="AC3993" s="49"/>
      <c r="AD3993" s="49"/>
      <c r="AE3993" s="49"/>
      <c r="AF3993" s="49"/>
      <c r="AG3993" s="49"/>
      <c r="AH3993" s="49"/>
      <c r="AI3993" s="49"/>
      <c r="AJ3993" s="48"/>
      <c r="AK3993" s="49"/>
    </row>
    <row r="3994" spans="9:37">
      <c r="I3994" s="48"/>
      <c r="L3994" s="48"/>
      <c r="O3994" s="48"/>
      <c r="Y3994" s="49"/>
      <c r="Z3994" s="49"/>
      <c r="AA3994" s="49"/>
      <c r="AB3994" s="49"/>
      <c r="AC3994" s="49"/>
      <c r="AD3994" s="49"/>
      <c r="AE3994" s="49"/>
      <c r="AF3994" s="49"/>
      <c r="AG3994" s="49"/>
      <c r="AH3994" s="49"/>
      <c r="AI3994" s="49"/>
      <c r="AJ3994" s="48"/>
      <c r="AK3994" s="49"/>
    </row>
    <row r="3995" spans="9:37">
      <c r="I3995" s="48"/>
      <c r="L3995" s="48"/>
      <c r="O3995" s="48"/>
      <c r="Y3995" s="49"/>
      <c r="Z3995" s="49"/>
      <c r="AA3995" s="49"/>
      <c r="AB3995" s="49"/>
      <c r="AC3995" s="49"/>
      <c r="AD3995" s="49"/>
      <c r="AE3995" s="49"/>
      <c r="AF3995" s="49"/>
      <c r="AG3995" s="49"/>
      <c r="AH3995" s="49"/>
      <c r="AI3995" s="49"/>
      <c r="AJ3995" s="48"/>
      <c r="AK3995" s="49"/>
    </row>
    <row r="3996" spans="9:37">
      <c r="I3996" s="48"/>
      <c r="L3996" s="48"/>
      <c r="O3996" s="48"/>
      <c r="Y3996" s="49"/>
      <c r="Z3996" s="49"/>
      <c r="AA3996" s="49"/>
      <c r="AB3996" s="49"/>
      <c r="AC3996" s="49"/>
      <c r="AD3996" s="49"/>
      <c r="AE3996" s="49"/>
      <c r="AF3996" s="49"/>
      <c r="AG3996" s="49"/>
      <c r="AH3996" s="49"/>
      <c r="AI3996" s="49"/>
      <c r="AJ3996" s="48"/>
      <c r="AK3996" s="49"/>
    </row>
    <row r="3997" spans="9:37">
      <c r="I3997" s="48"/>
      <c r="L3997" s="48"/>
      <c r="O3997" s="48"/>
      <c r="Y3997" s="49"/>
      <c r="Z3997" s="49"/>
      <c r="AA3997" s="49"/>
      <c r="AB3997" s="49"/>
      <c r="AC3997" s="49"/>
      <c r="AD3997" s="49"/>
      <c r="AE3997" s="49"/>
      <c r="AF3997" s="49"/>
      <c r="AG3997" s="49"/>
      <c r="AH3997" s="49"/>
      <c r="AI3997" s="49"/>
      <c r="AJ3997" s="48"/>
      <c r="AK3997" s="49"/>
    </row>
    <row r="3998" spans="9:37">
      <c r="I3998" s="48"/>
      <c r="L3998" s="48"/>
      <c r="O3998" s="48"/>
      <c r="Y3998" s="49"/>
      <c r="Z3998" s="49"/>
      <c r="AA3998" s="49"/>
      <c r="AB3998" s="49"/>
      <c r="AC3998" s="49"/>
      <c r="AD3998" s="49"/>
      <c r="AE3998" s="49"/>
      <c r="AF3998" s="49"/>
      <c r="AG3998" s="49"/>
      <c r="AH3998" s="49"/>
      <c r="AI3998" s="49"/>
      <c r="AJ3998" s="48"/>
      <c r="AK3998" s="49"/>
    </row>
    <row r="3999" spans="9:37">
      <c r="I3999" s="48"/>
      <c r="L3999" s="48"/>
      <c r="O3999" s="48"/>
      <c r="Y3999" s="49"/>
      <c r="Z3999" s="49"/>
      <c r="AA3999" s="49"/>
      <c r="AB3999" s="49"/>
      <c r="AC3999" s="49"/>
      <c r="AD3999" s="49"/>
      <c r="AE3999" s="49"/>
      <c r="AF3999" s="49"/>
      <c r="AG3999" s="49"/>
      <c r="AH3999" s="49"/>
      <c r="AI3999" s="49"/>
      <c r="AJ3999" s="48"/>
      <c r="AK3999" s="49"/>
    </row>
    <row r="4000" spans="9:37">
      <c r="I4000" s="48"/>
      <c r="L4000" s="48"/>
      <c r="O4000" s="48"/>
      <c r="Y4000" s="49"/>
      <c r="Z4000" s="49"/>
      <c r="AA4000" s="49"/>
      <c r="AB4000" s="49"/>
      <c r="AC4000" s="49"/>
      <c r="AD4000" s="49"/>
      <c r="AE4000" s="49"/>
      <c r="AF4000" s="49"/>
      <c r="AG4000" s="49"/>
      <c r="AH4000" s="49"/>
      <c r="AI4000" s="49"/>
      <c r="AJ4000" s="48"/>
      <c r="AK4000" s="49"/>
    </row>
    <row r="4001" spans="9:37">
      <c r="I4001" s="48"/>
      <c r="L4001" s="48"/>
      <c r="O4001" s="48"/>
      <c r="Y4001" s="49"/>
      <c r="Z4001" s="49"/>
      <c r="AA4001" s="49"/>
      <c r="AB4001" s="49"/>
      <c r="AC4001" s="49"/>
      <c r="AD4001" s="49"/>
      <c r="AE4001" s="49"/>
      <c r="AF4001" s="49"/>
      <c r="AG4001" s="49"/>
      <c r="AH4001" s="49"/>
      <c r="AI4001" s="49"/>
      <c r="AJ4001" s="48"/>
      <c r="AK4001" s="49"/>
    </row>
    <row r="4002" spans="9:37">
      <c r="I4002" s="48"/>
      <c r="L4002" s="48"/>
      <c r="O4002" s="48"/>
      <c r="Y4002" s="49"/>
      <c r="Z4002" s="49"/>
      <c r="AA4002" s="49"/>
      <c r="AB4002" s="49"/>
      <c r="AC4002" s="49"/>
      <c r="AD4002" s="49"/>
      <c r="AE4002" s="49"/>
      <c r="AF4002" s="49"/>
      <c r="AG4002" s="49"/>
      <c r="AH4002" s="49"/>
      <c r="AI4002" s="49"/>
      <c r="AJ4002" s="48"/>
      <c r="AK4002" s="49"/>
    </row>
    <row r="4003" spans="9:37">
      <c r="I4003" s="48"/>
      <c r="L4003" s="48"/>
      <c r="O4003" s="48"/>
      <c r="Y4003" s="49"/>
      <c r="Z4003" s="49"/>
      <c r="AA4003" s="49"/>
      <c r="AB4003" s="49"/>
      <c r="AC4003" s="49"/>
      <c r="AD4003" s="49"/>
      <c r="AE4003" s="49"/>
      <c r="AF4003" s="49"/>
      <c r="AG4003" s="49"/>
      <c r="AH4003" s="49"/>
      <c r="AI4003" s="49"/>
      <c r="AJ4003" s="48"/>
      <c r="AK4003" s="49"/>
    </row>
    <row r="4004" spans="9:37">
      <c r="I4004" s="48"/>
      <c r="L4004" s="48"/>
      <c r="O4004" s="48"/>
      <c r="Y4004" s="49"/>
      <c r="Z4004" s="49"/>
      <c r="AA4004" s="49"/>
      <c r="AB4004" s="49"/>
      <c r="AC4004" s="49"/>
      <c r="AD4004" s="49"/>
      <c r="AE4004" s="49"/>
      <c r="AF4004" s="49"/>
      <c r="AG4004" s="49"/>
      <c r="AH4004" s="49"/>
      <c r="AI4004" s="49"/>
      <c r="AJ4004" s="48"/>
      <c r="AK4004" s="49"/>
    </row>
    <row r="4005" spans="9:37">
      <c r="I4005" s="48"/>
      <c r="L4005" s="48"/>
      <c r="O4005" s="48"/>
      <c r="Y4005" s="49"/>
      <c r="Z4005" s="49"/>
      <c r="AA4005" s="49"/>
      <c r="AB4005" s="49"/>
      <c r="AC4005" s="49"/>
      <c r="AD4005" s="49"/>
      <c r="AE4005" s="49"/>
      <c r="AF4005" s="49"/>
      <c r="AG4005" s="49"/>
      <c r="AH4005" s="49"/>
      <c r="AI4005" s="49"/>
      <c r="AJ4005" s="48"/>
      <c r="AK4005" s="49"/>
    </row>
    <row r="4006" spans="9:37">
      <c r="I4006" s="48"/>
      <c r="L4006" s="48"/>
      <c r="O4006" s="48"/>
      <c r="Y4006" s="49"/>
      <c r="Z4006" s="49"/>
      <c r="AA4006" s="49"/>
      <c r="AB4006" s="49"/>
      <c r="AC4006" s="49"/>
      <c r="AD4006" s="49"/>
      <c r="AE4006" s="49"/>
      <c r="AF4006" s="49"/>
      <c r="AG4006" s="49"/>
      <c r="AH4006" s="49"/>
      <c r="AI4006" s="49"/>
      <c r="AJ4006" s="48"/>
      <c r="AK4006" s="49"/>
    </row>
    <row r="4007" spans="9:37">
      <c r="I4007" s="48"/>
      <c r="L4007" s="48"/>
      <c r="O4007" s="48"/>
      <c r="Y4007" s="49"/>
      <c r="Z4007" s="49"/>
      <c r="AA4007" s="49"/>
      <c r="AB4007" s="49"/>
      <c r="AC4007" s="49"/>
      <c r="AD4007" s="49"/>
      <c r="AE4007" s="49"/>
      <c r="AF4007" s="49"/>
      <c r="AG4007" s="49"/>
      <c r="AH4007" s="49"/>
      <c r="AI4007" s="49"/>
      <c r="AJ4007" s="48"/>
      <c r="AK4007" s="49"/>
    </row>
    <row r="4008" spans="9:37">
      <c r="I4008" s="48"/>
      <c r="L4008" s="48"/>
      <c r="O4008" s="48"/>
      <c r="Y4008" s="49"/>
      <c r="Z4008" s="49"/>
      <c r="AA4008" s="49"/>
      <c r="AB4008" s="49"/>
      <c r="AC4008" s="49"/>
      <c r="AD4008" s="49"/>
      <c r="AE4008" s="49"/>
      <c r="AF4008" s="49"/>
      <c r="AG4008" s="49"/>
      <c r="AH4008" s="49"/>
      <c r="AI4008" s="49"/>
      <c r="AJ4008" s="48"/>
      <c r="AK4008" s="49"/>
    </row>
    <row r="4009" spans="9:37">
      <c r="I4009" s="48"/>
      <c r="L4009" s="48"/>
      <c r="O4009" s="48"/>
      <c r="Y4009" s="49"/>
      <c r="Z4009" s="49"/>
      <c r="AA4009" s="49"/>
      <c r="AB4009" s="49"/>
      <c r="AC4009" s="49"/>
      <c r="AD4009" s="49"/>
      <c r="AE4009" s="49"/>
      <c r="AF4009" s="49"/>
      <c r="AG4009" s="49"/>
      <c r="AH4009" s="49"/>
      <c r="AI4009" s="49"/>
      <c r="AJ4009" s="48"/>
      <c r="AK4009" s="49"/>
    </row>
    <row r="4010" spans="9:37">
      <c r="I4010" s="48"/>
      <c r="L4010" s="48"/>
      <c r="O4010" s="48"/>
      <c r="Y4010" s="49"/>
      <c r="Z4010" s="49"/>
      <c r="AA4010" s="49"/>
      <c r="AB4010" s="49"/>
      <c r="AC4010" s="49"/>
      <c r="AD4010" s="49"/>
      <c r="AE4010" s="49"/>
      <c r="AF4010" s="49"/>
      <c r="AG4010" s="49"/>
      <c r="AH4010" s="49"/>
      <c r="AI4010" s="49"/>
      <c r="AJ4010" s="48"/>
      <c r="AK4010" s="49"/>
    </row>
    <row r="4011" spans="9:37">
      <c r="I4011" s="48"/>
      <c r="L4011" s="48"/>
      <c r="O4011" s="48"/>
      <c r="Y4011" s="49"/>
      <c r="Z4011" s="49"/>
      <c r="AA4011" s="49"/>
      <c r="AB4011" s="49"/>
      <c r="AC4011" s="49"/>
      <c r="AD4011" s="49"/>
      <c r="AE4011" s="49"/>
      <c r="AF4011" s="49"/>
      <c r="AG4011" s="49"/>
      <c r="AH4011" s="49"/>
      <c r="AI4011" s="49"/>
      <c r="AJ4011" s="48"/>
      <c r="AK4011" s="49"/>
    </row>
    <row r="4012" spans="9:37">
      <c r="I4012" s="48"/>
      <c r="L4012" s="48"/>
      <c r="O4012" s="48"/>
      <c r="Y4012" s="49"/>
      <c r="Z4012" s="49"/>
      <c r="AA4012" s="49"/>
      <c r="AB4012" s="49"/>
      <c r="AC4012" s="49"/>
      <c r="AD4012" s="49"/>
      <c r="AE4012" s="49"/>
      <c r="AF4012" s="49"/>
      <c r="AG4012" s="49"/>
      <c r="AH4012" s="49"/>
      <c r="AI4012" s="49"/>
      <c r="AJ4012" s="48"/>
      <c r="AK4012" s="49"/>
    </row>
    <row r="4013" spans="9:37">
      <c r="I4013" s="48"/>
      <c r="L4013" s="48"/>
      <c r="O4013" s="48"/>
      <c r="Y4013" s="49"/>
      <c r="Z4013" s="49"/>
      <c r="AA4013" s="49"/>
      <c r="AB4013" s="49"/>
      <c r="AC4013" s="49"/>
      <c r="AD4013" s="49"/>
      <c r="AE4013" s="49"/>
      <c r="AF4013" s="49"/>
      <c r="AG4013" s="49"/>
      <c r="AH4013" s="49"/>
      <c r="AI4013" s="49"/>
      <c r="AJ4013" s="48"/>
      <c r="AK4013" s="49"/>
    </row>
    <row r="4014" spans="9:37">
      <c r="I4014" s="48"/>
      <c r="L4014" s="48"/>
      <c r="O4014" s="48"/>
      <c r="Y4014" s="49"/>
      <c r="Z4014" s="49"/>
      <c r="AA4014" s="49"/>
      <c r="AB4014" s="49"/>
      <c r="AC4014" s="49"/>
      <c r="AD4014" s="49"/>
      <c r="AE4014" s="49"/>
      <c r="AF4014" s="49"/>
      <c r="AG4014" s="49"/>
      <c r="AH4014" s="49"/>
      <c r="AI4014" s="49"/>
      <c r="AJ4014" s="48"/>
      <c r="AK4014" s="49"/>
    </row>
    <row r="4015" spans="9:37">
      <c r="I4015" s="48"/>
      <c r="L4015" s="48"/>
      <c r="O4015" s="48"/>
      <c r="Y4015" s="49"/>
      <c r="Z4015" s="49"/>
      <c r="AA4015" s="49"/>
      <c r="AB4015" s="49"/>
      <c r="AC4015" s="49"/>
      <c r="AD4015" s="49"/>
      <c r="AE4015" s="49"/>
      <c r="AF4015" s="49"/>
      <c r="AG4015" s="49"/>
      <c r="AH4015" s="49"/>
      <c r="AI4015" s="49"/>
      <c r="AJ4015" s="48"/>
      <c r="AK4015" s="49"/>
    </row>
    <row r="4016" spans="9:37">
      <c r="I4016" s="48"/>
      <c r="L4016" s="48"/>
      <c r="O4016" s="48"/>
      <c r="Y4016" s="49"/>
      <c r="Z4016" s="49"/>
      <c r="AA4016" s="49"/>
      <c r="AB4016" s="49"/>
      <c r="AC4016" s="49"/>
      <c r="AD4016" s="49"/>
      <c r="AE4016" s="49"/>
      <c r="AF4016" s="49"/>
      <c r="AG4016" s="49"/>
      <c r="AH4016" s="49"/>
      <c r="AI4016" s="49"/>
      <c r="AJ4016" s="48"/>
      <c r="AK4016" s="49"/>
    </row>
    <row r="4017" spans="9:37">
      <c r="I4017" s="48"/>
      <c r="L4017" s="48"/>
      <c r="O4017" s="48"/>
      <c r="Y4017" s="49"/>
      <c r="Z4017" s="49"/>
      <c r="AA4017" s="49"/>
      <c r="AB4017" s="49"/>
      <c r="AC4017" s="49"/>
      <c r="AD4017" s="49"/>
      <c r="AE4017" s="49"/>
      <c r="AF4017" s="49"/>
      <c r="AG4017" s="49"/>
      <c r="AH4017" s="49"/>
      <c r="AI4017" s="49"/>
      <c r="AJ4017" s="48"/>
      <c r="AK4017" s="49"/>
    </row>
    <row r="4018" spans="9:37">
      <c r="I4018" s="48"/>
      <c r="L4018" s="48"/>
      <c r="O4018" s="48"/>
      <c r="Y4018" s="49"/>
      <c r="Z4018" s="49"/>
      <c r="AA4018" s="49"/>
      <c r="AB4018" s="49"/>
      <c r="AC4018" s="49"/>
      <c r="AD4018" s="49"/>
      <c r="AE4018" s="49"/>
      <c r="AF4018" s="49"/>
      <c r="AG4018" s="49"/>
      <c r="AH4018" s="49"/>
      <c r="AI4018" s="49"/>
      <c r="AJ4018" s="48"/>
      <c r="AK4018" s="49"/>
    </row>
    <row r="4019" spans="9:37">
      <c r="I4019" s="48"/>
      <c r="L4019" s="48"/>
      <c r="O4019" s="48"/>
      <c r="Y4019" s="49"/>
      <c r="Z4019" s="49"/>
      <c r="AA4019" s="49"/>
      <c r="AB4019" s="49"/>
      <c r="AC4019" s="49"/>
      <c r="AD4019" s="49"/>
      <c r="AE4019" s="49"/>
      <c r="AF4019" s="49"/>
      <c r="AG4019" s="49"/>
      <c r="AH4019" s="49"/>
      <c r="AI4019" s="49"/>
      <c r="AJ4019" s="48"/>
      <c r="AK4019" s="49"/>
    </row>
    <row r="4020" spans="9:37">
      <c r="I4020" s="48"/>
      <c r="L4020" s="48"/>
      <c r="O4020" s="48"/>
      <c r="Y4020" s="49"/>
      <c r="Z4020" s="49"/>
      <c r="AA4020" s="49"/>
      <c r="AB4020" s="49"/>
      <c r="AC4020" s="49"/>
      <c r="AD4020" s="49"/>
      <c r="AE4020" s="49"/>
      <c r="AF4020" s="49"/>
      <c r="AG4020" s="49"/>
      <c r="AH4020" s="49"/>
      <c r="AI4020" s="49"/>
      <c r="AJ4020" s="48"/>
      <c r="AK4020" s="49"/>
    </row>
    <row r="4021" spans="9:37">
      <c r="I4021" s="48"/>
      <c r="L4021" s="48"/>
      <c r="O4021" s="48"/>
      <c r="Y4021" s="49"/>
      <c r="Z4021" s="49"/>
      <c r="AA4021" s="49"/>
      <c r="AB4021" s="49"/>
      <c r="AC4021" s="49"/>
      <c r="AD4021" s="49"/>
      <c r="AE4021" s="49"/>
      <c r="AF4021" s="49"/>
      <c r="AG4021" s="49"/>
      <c r="AH4021" s="49"/>
      <c r="AI4021" s="49"/>
      <c r="AJ4021" s="48"/>
      <c r="AK4021" s="49"/>
    </row>
    <row r="4022" spans="9:37">
      <c r="I4022" s="48"/>
      <c r="L4022" s="48"/>
      <c r="O4022" s="48"/>
      <c r="Y4022" s="49"/>
      <c r="Z4022" s="49"/>
      <c r="AA4022" s="49"/>
      <c r="AB4022" s="49"/>
      <c r="AC4022" s="49"/>
      <c r="AD4022" s="49"/>
      <c r="AE4022" s="49"/>
      <c r="AF4022" s="49"/>
      <c r="AG4022" s="49"/>
      <c r="AH4022" s="49"/>
      <c r="AI4022" s="49"/>
      <c r="AJ4022" s="48"/>
      <c r="AK4022" s="49"/>
    </row>
    <row r="4023" spans="9:37">
      <c r="I4023" s="48"/>
      <c r="L4023" s="48"/>
      <c r="O4023" s="48"/>
      <c r="Y4023" s="49"/>
      <c r="Z4023" s="49"/>
      <c r="AA4023" s="49"/>
      <c r="AB4023" s="49"/>
      <c r="AC4023" s="49"/>
      <c r="AD4023" s="49"/>
      <c r="AE4023" s="49"/>
      <c r="AF4023" s="49"/>
      <c r="AG4023" s="49"/>
      <c r="AH4023" s="49"/>
      <c r="AI4023" s="49"/>
      <c r="AJ4023" s="48"/>
      <c r="AK4023" s="49"/>
    </row>
    <row r="4024" spans="9:37">
      <c r="I4024" s="48"/>
      <c r="L4024" s="48"/>
      <c r="O4024" s="48"/>
      <c r="Y4024" s="49"/>
      <c r="Z4024" s="49"/>
      <c r="AA4024" s="49"/>
      <c r="AB4024" s="49"/>
      <c r="AC4024" s="49"/>
      <c r="AD4024" s="49"/>
      <c r="AE4024" s="49"/>
      <c r="AF4024" s="49"/>
      <c r="AG4024" s="49"/>
      <c r="AH4024" s="49"/>
      <c r="AI4024" s="49"/>
      <c r="AJ4024" s="48"/>
      <c r="AK4024" s="49"/>
    </row>
    <row r="4025" spans="9:37">
      <c r="I4025" s="48"/>
      <c r="L4025" s="48"/>
      <c r="O4025" s="48"/>
      <c r="Y4025" s="49"/>
      <c r="Z4025" s="49"/>
      <c r="AA4025" s="49"/>
      <c r="AB4025" s="49"/>
      <c r="AC4025" s="49"/>
      <c r="AD4025" s="49"/>
      <c r="AE4025" s="49"/>
      <c r="AF4025" s="49"/>
      <c r="AG4025" s="49"/>
      <c r="AH4025" s="49"/>
      <c r="AI4025" s="49"/>
      <c r="AJ4025" s="48"/>
      <c r="AK4025" s="49"/>
    </row>
    <row r="4026" spans="9:37">
      <c r="I4026" s="48"/>
      <c r="L4026" s="48"/>
      <c r="O4026" s="48"/>
      <c r="Y4026" s="49"/>
      <c r="Z4026" s="49"/>
      <c r="AA4026" s="49"/>
      <c r="AB4026" s="49"/>
      <c r="AC4026" s="49"/>
      <c r="AD4026" s="49"/>
      <c r="AE4026" s="49"/>
      <c r="AF4026" s="49"/>
      <c r="AG4026" s="49"/>
      <c r="AH4026" s="49"/>
      <c r="AI4026" s="49"/>
      <c r="AJ4026" s="48"/>
      <c r="AK4026" s="49"/>
    </row>
    <row r="4027" spans="9:37">
      <c r="I4027" s="48"/>
      <c r="L4027" s="48"/>
      <c r="O4027" s="48"/>
      <c r="Y4027" s="49"/>
      <c r="Z4027" s="49"/>
      <c r="AA4027" s="49"/>
      <c r="AB4027" s="49"/>
      <c r="AC4027" s="49"/>
      <c r="AD4027" s="49"/>
      <c r="AE4027" s="49"/>
      <c r="AF4027" s="49"/>
      <c r="AG4027" s="49"/>
      <c r="AH4027" s="49"/>
      <c r="AI4027" s="49"/>
      <c r="AJ4027" s="48"/>
      <c r="AK4027" s="49"/>
    </row>
    <row r="4028" spans="9:37">
      <c r="I4028" s="48"/>
      <c r="L4028" s="48"/>
      <c r="O4028" s="48"/>
      <c r="Y4028" s="49"/>
      <c r="Z4028" s="49"/>
      <c r="AA4028" s="49"/>
      <c r="AB4028" s="49"/>
      <c r="AC4028" s="49"/>
      <c r="AD4028" s="49"/>
      <c r="AE4028" s="49"/>
      <c r="AF4028" s="49"/>
      <c r="AG4028" s="49"/>
      <c r="AH4028" s="49"/>
      <c r="AI4028" s="49"/>
      <c r="AJ4028" s="48"/>
      <c r="AK4028" s="49"/>
    </row>
    <row r="4029" spans="9:37">
      <c r="I4029" s="48"/>
      <c r="L4029" s="48"/>
      <c r="O4029" s="48"/>
      <c r="Y4029" s="49"/>
      <c r="Z4029" s="49"/>
      <c r="AA4029" s="49"/>
      <c r="AB4029" s="49"/>
      <c r="AC4029" s="49"/>
      <c r="AD4029" s="49"/>
      <c r="AE4029" s="49"/>
      <c r="AF4029" s="49"/>
      <c r="AG4029" s="49"/>
      <c r="AH4029" s="49"/>
      <c r="AI4029" s="49"/>
      <c r="AJ4029" s="48"/>
      <c r="AK4029" s="49"/>
    </row>
    <row r="4030" spans="9:37">
      <c r="I4030" s="48"/>
      <c r="L4030" s="48"/>
      <c r="O4030" s="48"/>
      <c r="Y4030" s="49"/>
      <c r="Z4030" s="49"/>
      <c r="AA4030" s="49"/>
      <c r="AB4030" s="49"/>
      <c r="AC4030" s="49"/>
      <c r="AD4030" s="49"/>
      <c r="AE4030" s="49"/>
      <c r="AF4030" s="49"/>
      <c r="AG4030" s="49"/>
      <c r="AH4030" s="49"/>
      <c r="AI4030" s="49"/>
      <c r="AJ4030" s="48"/>
      <c r="AK4030" s="49"/>
    </row>
    <row r="4031" spans="9:37">
      <c r="I4031" s="48"/>
      <c r="L4031" s="48"/>
      <c r="O4031" s="48"/>
      <c r="Y4031" s="49"/>
      <c r="Z4031" s="49"/>
      <c r="AA4031" s="49"/>
      <c r="AB4031" s="49"/>
      <c r="AC4031" s="49"/>
      <c r="AD4031" s="49"/>
      <c r="AE4031" s="49"/>
      <c r="AF4031" s="49"/>
      <c r="AG4031" s="49"/>
      <c r="AH4031" s="49"/>
      <c r="AI4031" s="49"/>
      <c r="AJ4031" s="48"/>
      <c r="AK4031" s="49"/>
    </row>
    <row r="4032" spans="9:37">
      <c r="I4032" s="48"/>
      <c r="L4032" s="48"/>
      <c r="O4032" s="48"/>
      <c r="Y4032" s="49"/>
      <c r="Z4032" s="49"/>
      <c r="AA4032" s="49"/>
      <c r="AB4032" s="49"/>
      <c r="AC4032" s="49"/>
      <c r="AD4032" s="49"/>
      <c r="AE4032" s="49"/>
      <c r="AF4032" s="49"/>
      <c r="AG4032" s="49"/>
      <c r="AH4032" s="49"/>
      <c r="AI4032" s="49"/>
      <c r="AJ4032" s="48"/>
      <c r="AK4032" s="49"/>
    </row>
    <row r="4033" spans="9:37">
      <c r="I4033" s="48"/>
      <c r="L4033" s="48"/>
      <c r="O4033" s="48"/>
      <c r="Y4033" s="49"/>
      <c r="Z4033" s="49"/>
      <c r="AA4033" s="49"/>
      <c r="AB4033" s="49"/>
      <c r="AC4033" s="49"/>
      <c r="AD4033" s="49"/>
      <c r="AE4033" s="49"/>
      <c r="AF4033" s="49"/>
      <c r="AG4033" s="49"/>
      <c r="AH4033" s="49"/>
      <c r="AI4033" s="49"/>
      <c r="AJ4033" s="48"/>
      <c r="AK4033" s="49"/>
    </row>
    <row r="4034" spans="9:37">
      <c r="I4034" s="48"/>
      <c r="L4034" s="48"/>
      <c r="O4034" s="48"/>
      <c r="Y4034" s="49"/>
      <c r="Z4034" s="49"/>
      <c r="AA4034" s="49"/>
      <c r="AB4034" s="49"/>
      <c r="AC4034" s="49"/>
      <c r="AD4034" s="49"/>
      <c r="AE4034" s="49"/>
      <c r="AF4034" s="49"/>
      <c r="AG4034" s="49"/>
      <c r="AH4034" s="49"/>
      <c r="AI4034" s="49"/>
      <c r="AJ4034" s="48"/>
      <c r="AK4034" s="49"/>
    </row>
    <row r="4035" spans="9:37">
      <c r="I4035" s="48"/>
      <c r="L4035" s="48"/>
      <c r="O4035" s="48"/>
      <c r="Y4035" s="49"/>
      <c r="Z4035" s="49"/>
      <c r="AA4035" s="49"/>
      <c r="AB4035" s="49"/>
      <c r="AC4035" s="49"/>
      <c r="AD4035" s="49"/>
      <c r="AE4035" s="49"/>
      <c r="AF4035" s="49"/>
      <c r="AG4035" s="49"/>
      <c r="AH4035" s="49"/>
      <c r="AI4035" s="49"/>
      <c r="AJ4035" s="48"/>
      <c r="AK4035" s="49"/>
    </row>
    <row r="4036" spans="9:37">
      <c r="I4036" s="48"/>
      <c r="L4036" s="48"/>
      <c r="O4036" s="48"/>
      <c r="Y4036" s="49"/>
      <c r="Z4036" s="49"/>
      <c r="AA4036" s="49"/>
      <c r="AB4036" s="49"/>
      <c r="AC4036" s="49"/>
      <c r="AD4036" s="49"/>
      <c r="AE4036" s="49"/>
      <c r="AF4036" s="49"/>
      <c r="AG4036" s="49"/>
      <c r="AH4036" s="49"/>
      <c r="AI4036" s="49"/>
      <c r="AJ4036" s="48"/>
      <c r="AK4036" s="49"/>
    </row>
    <row r="4037" spans="9:37">
      <c r="I4037" s="48"/>
      <c r="L4037" s="48"/>
      <c r="O4037" s="48"/>
      <c r="Y4037" s="49"/>
      <c r="Z4037" s="49"/>
      <c r="AA4037" s="49"/>
      <c r="AB4037" s="49"/>
      <c r="AC4037" s="49"/>
      <c r="AD4037" s="49"/>
      <c r="AE4037" s="49"/>
      <c r="AF4037" s="49"/>
      <c r="AG4037" s="49"/>
      <c r="AH4037" s="49"/>
      <c r="AI4037" s="49"/>
      <c r="AJ4037" s="48"/>
      <c r="AK4037" s="49"/>
    </row>
    <row r="4038" spans="9:37">
      <c r="I4038" s="48"/>
      <c r="L4038" s="48"/>
      <c r="O4038" s="48"/>
      <c r="Y4038" s="49"/>
      <c r="Z4038" s="49"/>
      <c r="AA4038" s="49"/>
      <c r="AB4038" s="49"/>
      <c r="AC4038" s="49"/>
      <c r="AD4038" s="49"/>
      <c r="AE4038" s="49"/>
      <c r="AF4038" s="49"/>
      <c r="AG4038" s="49"/>
      <c r="AH4038" s="49"/>
      <c r="AI4038" s="49"/>
      <c r="AJ4038" s="48"/>
      <c r="AK4038" s="49"/>
    </row>
    <row r="4039" spans="9:37">
      <c r="I4039" s="48"/>
      <c r="L4039" s="48"/>
      <c r="O4039" s="48"/>
      <c r="Y4039" s="49"/>
      <c r="Z4039" s="49"/>
      <c r="AA4039" s="49"/>
      <c r="AB4039" s="49"/>
      <c r="AC4039" s="49"/>
      <c r="AD4039" s="49"/>
      <c r="AE4039" s="49"/>
      <c r="AF4039" s="49"/>
      <c r="AG4039" s="49"/>
      <c r="AH4039" s="49"/>
      <c r="AI4039" s="49"/>
      <c r="AJ4039" s="48"/>
      <c r="AK4039" s="49"/>
    </row>
    <row r="4040" spans="9:37">
      <c r="I4040" s="48"/>
      <c r="L4040" s="48"/>
      <c r="O4040" s="48"/>
      <c r="Y4040" s="49"/>
      <c r="Z4040" s="49"/>
      <c r="AA4040" s="49"/>
      <c r="AB4040" s="49"/>
      <c r="AC4040" s="49"/>
      <c r="AD4040" s="49"/>
      <c r="AE4040" s="49"/>
      <c r="AF4040" s="49"/>
      <c r="AG4040" s="49"/>
      <c r="AH4040" s="49"/>
      <c r="AI4040" s="49"/>
      <c r="AJ4040" s="48"/>
      <c r="AK4040" s="49"/>
    </row>
    <row r="4041" spans="9:37">
      <c r="I4041" s="48"/>
      <c r="L4041" s="48"/>
      <c r="O4041" s="48"/>
      <c r="Y4041" s="49"/>
      <c r="Z4041" s="49"/>
      <c r="AA4041" s="49"/>
      <c r="AB4041" s="49"/>
      <c r="AC4041" s="49"/>
      <c r="AD4041" s="49"/>
      <c r="AE4041" s="49"/>
      <c r="AF4041" s="49"/>
      <c r="AG4041" s="49"/>
      <c r="AH4041" s="49"/>
      <c r="AI4041" s="49"/>
      <c r="AJ4041" s="48"/>
      <c r="AK4041" s="49"/>
    </row>
    <row r="4042" spans="9:37">
      <c r="I4042" s="48"/>
      <c r="L4042" s="48"/>
      <c r="O4042" s="48"/>
      <c r="Y4042" s="49"/>
      <c r="Z4042" s="49"/>
      <c r="AA4042" s="49"/>
      <c r="AB4042" s="49"/>
      <c r="AC4042" s="49"/>
      <c r="AD4042" s="49"/>
      <c r="AE4042" s="49"/>
      <c r="AF4042" s="49"/>
      <c r="AG4042" s="49"/>
      <c r="AH4042" s="49"/>
      <c r="AI4042" s="49"/>
      <c r="AJ4042" s="48"/>
      <c r="AK4042" s="49"/>
    </row>
    <row r="4043" spans="9:37">
      <c r="I4043" s="48"/>
      <c r="L4043" s="48"/>
      <c r="O4043" s="48"/>
      <c r="Y4043" s="49"/>
      <c r="Z4043" s="49"/>
      <c r="AA4043" s="49"/>
      <c r="AB4043" s="49"/>
      <c r="AC4043" s="49"/>
      <c r="AD4043" s="49"/>
      <c r="AE4043" s="49"/>
      <c r="AF4043" s="49"/>
      <c r="AG4043" s="49"/>
      <c r="AH4043" s="49"/>
      <c r="AI4043" s="49"/>
      <c r="AJ4043" s="48"/>
      <c r="AK4043" s="49"/>
    </row>
    <row r="4044" spans="9:37">
      <c r="I4044" s="48"/>
      <c r="L4044" s="48"/>
      <c r="O4044" s="48"/>
      <c r="Y4044" s="49"/>
      <c r="Z4044" s="49"/>
      <c r="AA4044" s="49"/>
      <c r="AB4044" s="49"/>
      <c r="AC4044" s="49"/>
      <c r="AD4044" s="49"/>
      <c r="AE4044" s="49"/>
      <c r="AF4044" s="49"/>
      <c r="AG4044" s="49"/>
      <c r="AH4044" s="49"/>
      <c r="AI4044" s="49"/>
      <c r="AJ4044" s="48"/>
      <c r="AK4044" s="49"/>
    </row>
    <row r="4045" spans="9:37">
      <c r="I4045" s="48"/>
      <c r="L4045" s="48"/>
      <c r="O4045" s="48"/>
      <c r="Y4045" s="49"/>
      <c r="Z4045" s="49"/>
      <c r="AA4045" s="49"/>
      <c r="AB4045" s="49"/>
      <c r="AC4045" s="49"/>
      <c r="AD4045" s="49"/>
      <c r="AE4045" s="49"/>
      <c r="AF4045" s="49"/>
      <c r="AG4045" s="49"/>
      <c r="AH4045" s="49"/>
      <c r="AI4045" s="49"/>
      <c r="AJ4045" s="48"/>
      <c r="AK4045" s="49"/>
    </row>
    <row r="4046" spans="9:37">
      <c r="I4046" s="48"/>
      <c r="L4046" s="48"/>
      <c r="O4046" s="48"/>
      <c r="Y4046" s="49"/>
      <c r="Z4046" s="49"/>
      <c r="AA4046" s="49"/>
      <c r="AB4046" s="49"/>
      <c r="AC4046" s="49"/>
      <c r="AD4046" s="49"/>
      <c r="AE4046" s="49"/>
      <c r="AF4046" s="49"/>
      <c r="AG4046" s="49"/>
      <c r="AH4046" s="49"/>
      <c r="AI4046" s="49"/>
      <c r="AJ4046" s="48"/>
      <c r="AK4046" s="49"/>
    </row>
    <row r="4047" spans="9:37">
      <c r="I4047" s="48"/>
      <c r="L4047" s="48"/>
      <c r="O4047" s="48"/>
      <c r="Y4047" s="49"/>
      <c r="Z4047" s="49"/>
      <c r="AA4047" s="49"/>
      <c r="AB4047" s="49"/>
      <c r="AC4047" s="49"/>
      <c r="AD4047" s="49"/>
      <c r="AE4047" s="49"/>
      <c r="AF4047" s="49"/>
      <c r="AG4047" s="49"/>
      <c r="AH4047" s="49"/>
      <c r="AI4047" s="49"/>
      <c r="AJ4047" s="48"/>
      <c r="AK4047" s="49"/>
    </row>
    <row r="4048" spans="9:37">
      <c r="I4048" s="48"/>
      <c r="L4048" s="48"/>
      <c r="O4048" s="48"/>
      <c r="Y4048" s="49"/>
      <c r="Z4048" s="49"/>
      <c r="AA4048" s="49"/>
      <c r="AB4048" s="49"/>
      <c r="AC4048" s="49"/>
      <c r="AD4048" s="49"/>
      <c r="AE4048" s="49"/>
      <c r="AF4048" s="49"/>
      <c r="AG4048" s="49"/>
      <c r="AH4048" s="49"/>
      <c r="AI4048" s="49"/>
      <c r="AJ4048" s="48"/>
      <c r="AK4048" s="49"/>
    </row>
    <row r="4049" spans="9:37">
      <c r="I4049" s="48"/>
      <c r="L4049" s="48"/>
      <c r="O4049" s="48"/>
      <c r="Y4049" s="49"/>
      <c r="Z4049" s="49"/>
      <c r="AA4049" s="49"/>
      <c r="AB4049" s="49"/>
      <c r="AC4049" s="49"/>
      <c r="AD4049" s="49"/>
      <c r="AE4049" s="49"/>
      <c r="AF4049" s="49"/>
      <c r="AG4049" s="49"/>
      <c r="AH4049" s="49"/>
      <c r="AI4049" s="49"/>
      <c r="AJ4049" s="48"/>
      <c r="AK4049" s="49"/>
    </row>
    <row r="4050" spans="9:37">
      <c r="I4050" s="48"/>
      <c r="L4050" s="48"/>
      <c r="O4050" s="48"/>
      <c r="Y4050" s="49"/>
      <c r="Z4050" s="49"/>
      <c r="AA4050" s="49"/>
      <c r="AB4050" s="49"/>
      <c r="AC4050" s="49"/>
      <c r="AD4050" s="49"/>
      <c r="AE4050" s="49"/>
      <c r="AF4050" s="49"/>
      <c r="AG4050" s="49"/>
      <c r="AH4050" s="49"/>
      <c r="AI4050" s="49"/>
      <c r="AJ4050" s="48"/>
      <c r="AK4050" s="49"/>
    </row>
    <row r="4051" spans="9:37">
      <c r="I4051" s="48"/>
      <c r="L4051" s="48"/>
      <c r="O4051" s="48"/>
      <c r="Y4051" s="49"/>
      <c r="Z4051" s="49"/>
      <c r="AA4051" s="49"/>
      <c r="AB4051" s="49"/>
      <c r="AC4051" s="49"/>
      <c r="AD4051" s="49"/>
      <c r="AE4051" s="49"/>
      <c r="AF4051" s="49"/>
      <c r="AG4051" s="49"/>
      <c r="AH4051" s="49"/>
      <c r="AI4051" s="49"/>
      <c r="AJ4051" s="48"/>
      <c r="AK4051" s="49"/>
    </row>
    <row r="4052" spans="9:37">
      <c r="I4052" s="48"/>
      <c r="L4052" s="48"/>
      <c r="O4052" s="48"/>
      <c r="Y4052" s="49"/>
      <c r="Z4052" s="49"/>
      <c r="AA4052" s="49"/>
      <c r="AB4052" s="49"/>
      <c r="AC4052" s="49"/>
      <c r="AD4052" s="49"/>
      <c r="AE4052" s="49"/>
      <c r="AF4052" s="49"/>
      <c r="AG4052" s="49"/>
      <c r="AH4052" s="49"/>
      <c r="AI4052" s="49"/>
      <c r="AJ4052" s="48"/>
      <c r="AK4052" s="49"/>
    </row>
    <row r="4053" spans="9:37">
      <c r="I4053" s="48"/>
      <c r="L4053" s="48"/>
      <c r="O4053" s="48"/>
      <c r="Y4053" s="49"/>
      <c r="Z4053" s="49"/>
      <c r="AA4053" s="49"/>
      <c r="AB4053" s="49"/>
      <c r="AC4053" s="49"/>
      <c r="AD4053" s="49"/>
      <c r="AE4053" s="49"/>
      <c r="AF4053" s="49"/>
      <c r="AG4053" s="49"/>
      <c r="AH4053" s="49"/>
      <c r="AI4053" s="49"/>
      <c r="AJ4053" s="48"/>
      <c r="AK4053" s="49"/>
    </row>
    <row r="4054" spans="9:37">
      <c r="I4054" s="48"/>
      <c r="L4054" s="48"/>
      <c r="O4054" s="48"/>
      <c r="Y4054" s="49"/>
      <c r="Z4054" s="49"/>
      <c r="AA4054" s="49"/>
      <c r="AB4054" s="49"/>
      <c r="AC4054" s="49"/>
      <c r="AD4054" s="49"/>
      <c r="AE4054" s="49"/>
      <c r="AF4054" s="49"/>
      <c r="AG4054" s="49"/>
      <c r="AH4054" s="49"/>
      <c r="AI4054" s="49"/>
      <c r="AJ4054" s="48"/>
      <c r="AK4054" s="49"/>
    </row>
    <row r="4055" spans="9:37">
      <c r="I4055" s="48"/>
      <c r="L4055" s="48"/>
      <c r="O4055" s="48"/>
      <c r="Y4055" s="49"/>
      <c r="Z4055" s="49"/>
      <c r="AA4055" s="49"/>
      <c r="AB4055" s="49"/>
      <c r="AC4055" s="49"/>
      <c r="AD4055" s="49"/>
      <c r="AE4055" s="49"/>
      <c r="AF4055" s="49"/>
      <c r="AG4055" s="49"/>
      <c r="AH4055" s="49"/>
      <c r="AI4055" s="49"/>
      <c r="AJ4055" s="48"/>
      <c r="AK4055" s="49"/>
    </row>
    <row r="4056" spans="9:37">
      <c r="I4056" s="48"/>
      <c r="L4056" s="48"/>
      <c r="O4056" s="48"/>
      <c r="Y4056" s="49"/>
      <c r="Z4056" s="49"/>
      <c r="AA4056" s="49"/>
      <c r="AB4056" s="49"/>
      <c r="AC4056" s="49"/>
      <c r="AD4056" s="49"/>
      <c r="AE4056" s="49"/>
      <c r="AF4056" s="49"/>
      <c r="AG4056" s="49"/>
      <c r="AH4056" s="49"/>
      <c r="AI4056" s="49"/>
      <c r="AJ4056" s="48"/>
      <c r="AK4056" s="49"/>
    </row>
    <row r="4057" spans="9:37">
      <c r="I4057" s="48"/>
      <c r="L4057" s="48"/>
      <c r="O4057" s="48"/>
      <c r="Y4057" s="49"/>
      <c r="Z4057" s="49"/>
      <c r="AA4057" s="49"/>
      <c r="AB4057" s="49"/>
      <c r="AC4057" s="49"/>
      <c r="AD4057" s="49"/>
      <c r="AE4057" s="49"/>
      <c r="AF4057" s="49"/>
      <c r="AG4057" s="49"/>
      <c r="AH4057" s="49"/>
      <c r="AI4057" s="49"/>
      <c r="AJ4057" s="48"/>
      <c r="AK4057" s="49"/>
    </row>
    <row r="4058" spans="9:37">
      <c r="I4058" s="48"/>
      <c r="L4058" s="48"/>
      <c r="O4058" s="48"/>
      <c r="Y4058" s="49"/>
      <c r="Z4058" s="49"/>
      <c r="AA4058" s="49"/>
      <c r="AB4058" s="49"/>
      <c r="AC4058" s="49"/>
      <c r="AD4058" s="49"/>
      <c r="AE4058" s="49"/>
      <c r="AF4058" s="49"/>
      <c r="AG4058" s="49"/>
      <c r="AH4058" s="49"/>
      <c r="AI4058" s="49"/>
      <c r="AJ4058" s="48"/>
      <c r="AK4058" s="49"/>
    </row>
    <row r="4059" spans="9:37">
      <c r="I4059" s="48"/>
      <c r="L4059" s="48"/>
      <c r="O4059" s="48"/>
      <c r="Y4059" s="49"/>
      <c r="Z4059" s="49"/>
      <c r="AA4059" s="49"/>
      <c r="AB4059" s="49"/>
      <c r="AC4059" s="49"/>
      <c r="AD4059" s="49"/>
      <c r="AE4059" s="49"/>
      <c r="AF4059" s="49"/>
      <c r="AG4059" s="49"/>
      <c r="AH4059" s="49"/>
      <c r="AI4059" s="49"/>
      <c r="AJ4059" s="48"/>
      <c r="AK4059" s="49"/>
    </row>
    <row r="4060" spans="9:37">
      <c r="I4060" s="48"/>
      <c r="L4060" s="48"/>
      <c r="O4060" s="48"/>
      <c r="Y4060" s="49"/>
      <c r="Z4060" s="49"/>
      <c r="AA4060" s="49"/>
      <c r="AB4060" s="49"/>
      <c r="AC4060" s="49"/>
      <c r="AD4060" s="49"/>
      <c r="AE4060" s="49"/>
      <c r="AF4060" s="49"/>
      <c r="AG4060" s="49"/>
      <c r="AH4060" s="49"/>
      <c r="AI4060" s="49"/>
      <c r="AJ4060" s="48"/>
      <c r="AK4060" s="49"/>
    </row>
    <row r="4061" spans="9:37">
      <c r="I4061" s="48"/>
      <c r="L4061" s="48"/>
      <c r="O4061" s="48"/>
      <c r="Y4061" s="49"/>
      <c r="Z4061" s="49"/>
      <c r="AA4061" s="49"/>
      <c r="AB4061" s="49"/>
      <c r="AC4061" s="49"/>
      <c r="AD4061" s="49"/>
      <c r="AE4061" s="49"/>
      <c r="AF4061" s="49"/>
      <c r="AG4061" s="49"/>
      <c r="AH4061" s="49"/>
      <c r="AI4061" s="49"/>
      <c r="AJ4061" s="48"/>
      <c r="AK4061" s="49"/>
    </row>
    <row r="4062" spans="9:37">
      <c r="I4062" s="48"/>
      <c r="L4062" s="48"/>
      <c r="O4062" s="48"/>
      <c r="Y4062" s="49"/>
      <c r="Z4062" s="49"/>
      <c r="AA4062" s="49"/>
      <c r="AB4062" s="49"/>
      <c r="AC4062" s="49"/>
      <c r="AD4062" s="49"/>
      <c r="AE4062" s="49"/>
      <c r="AF4062" s="49"/>
      <c r="AG4062" s="49"/>
      <c r="AH4062" s="49"/>
      <c r="AI4062" s="49"/>
      <c r="AJ4062" s="48"/>
      <c r="AK4062" s="49"/>
    </row>
    <row r="4063" spans="9:37">
      <c r="I4063" s="48"/>
      <c r="L4063" s="48"/>
      <c r="O4063" s="48"/>
      <c r="Y4063" s="49"/>
      <c r="Z4063" s="49"/>
      <c r="AA4063" s="49"/>
      <c r="AB4063" s="49"/>
      <c r="AC4063" s="49"/>
      <c r="AD4063" s="49"/>
      <c r="AE4063" s="49"/>
      <c r="AF4063" s="49"/>
      <c r="AG4063" s="49"/>
      <c r="AH4063" s="49"/>
      <c r="AI4063" s="49"/>
      <c r="AJ4063" s="48"/>
      <c r="AK4063" s="49"/>
    </row>
    <row r="4064" spans="9:37">
      <c r="I4064" s="48"/>
      <c r="L4064" s="48"/>
      <c r="O4064" s="48"/>
      <c r="Y4064" s="49"/>
      <c r="Z4064" s="49"/>
      <c r="AA4064" s="49"/>
      <c r="AB4064" s="49"/>
      <c r="AC4064" s="49"/>
      <c r="AD4064" s="49"/>
      <c r="AE4064" s="49"/>
      <c r="AF4064" s="49"/>
      <c r="AG4064" s="49"/>
      <c r="AH4064" s="49"/>
      <c r="AI4064" s="49"/>
      <c r="AJ4064" s="48"/>
      <c r="AK4064" s="49"/>
    </row>
    <row r="4065" spans="9:37">
      <c r="I4065" s="48"/>
      <c r="L4065" s="48"/>
      <c r="O4065" s="48"/>
      <c r="Y4065" s="49"/>
      <c r="Z4065" s="49"/>
      <c r="AA4065" s="49"/>
      <c r="AB4065" s="49"/>
      <c r="AC4065" s="49"/>
      <c r="AD4065" s="49"/>
      <c r="AE4065" s="49"/>
      <c r="AF4065" s="49"/>
      <c r="AG4065" s="49"/>
      <c r="AH4065" s="49"/>
      <c r="AI4065" s="49"/>
      <c r="AJ4065" s="48"/>
      <c r="AK4065" s="49"/>
    </row>
    <row r="4066" spans="9:37">
      <c r="I4066" s="48"/>
      <c r="L4066" s="48"/>
      <c r="O4066" s="48"/>
      <c r="Y4066" s="49"/>
      <c r="Z4066" s="49"/>
      <c r="AA4066" s="49"/>
      <c r="AB4066" s="49"/>
      <c r="AC4066" s="49"/>
      <c r="AD4066" s="49"/>
      <c r="AE4066" s="49"/>
      <c r="AF4066" s="49"/>
      <c r="AG4066" s="49"/>
      <c r="AH4066" s="49"/>
      <c r="AI4066" s="49"/>
      <c r="AJ4066" s="48"/>
      <c r="AK4066" s="49"/>
    </row>
    <row r="4067" spans="9:37">
      <c r="I4067" s="48"/>
      <c r="L4067" s="48"/>
      <c r="O4067" s="48"/>
      <c r="Y4067" s="49"/>
      <c r="Z4067" s="49"/>
      <c r="AA4067" s="49"/>
      <c r="AB4067" s="49"/>
      <c r="AC4067" s="49"/>
      <c r="AD4067" s="49"/>
      <c r="AE4067" s="49"/>
      <c r="AF4067" s="49"/>
      <c r="AG4067" s="49"/>
      <c r="AH4067" s="49"/>
      <c r="AI4067" s="49"/>
      <c r="AJ4067" s="48"/>
      <c r="AK4067" s="49"/>
    </row>
    <row r="4068" spans="9:37">
      <c r="I4068" s="48"/>
      <c r="L4068" s="48"/>
      <c r="O4068" s="48"/>
      <c r="Y4068" s="49"/>
      <c r="Z4068" s="49"/>
      <c r="AA4068" s="49"/>
      <c r="AB4068" s="49"/>
      <c r="AC4068" s="49"/>
      <c r="AD4068" s="49"/>
      <c r="AE4068" s="49"/>
      <c r="AF4068" s="49"/>
      <c r="AG4068" s="49"/>
      <c r="AH4068" s="49"/>
      <c r="AI4068" s="49"/>
      <c r="AJ4068" s="48"/>
      <c r="AK4068" s="49"/>
    </row>
    <row r="4069" spans="9:37">
      <c r="I4069" s="48"/>
      <c r="L4069" s="48"/>
      <c r="O4069" s="48"/>
      <c r="Y4069" s="49"/>
      <c r="Z4069" s="49"/>
      <c r="AA4069" s="49"/>
      <c r="AB4069" s="49"/>
      <c r="AC4069" s="49"/>
      <c r="AD4069" s="49"/>
      <c r="AE4069" s="49"/>
      <c r="AF4069" s="49"/>
      <c r="AG4069" s="49"/>
      <c r="AH4069" s="49"/>
      <c r="AI4069" s="49"/>
      <c r="AJ4069" s="48"/>
      <c r="AK4069" s="49"/>
    </row>
    <row r="4070" spans="9:37">
      <c r="I4070" s="48"/>
      <c r="L4070" s="48"/>
      <c r="O4070" s="48"/>
      <c r="Y4070" s="49"/>
      <c r="Z4070" s="49"/>
      <c r="AA4070" s="49"/>
      <c r="AB4070" s="49"/>
      <c r="AC4070" s="49"/>
      <c r="AD4070" s="49"/>
      <c r="AE4070" s="49"/>
      <c r="AF4070" s="49"/>
      <c r="AG4070" s="49"/>
      <c r="AH4070" s="49"/>
      <c r="AI4070" s="49"/>
      <c r="AJ4070" s="48"/>
      <c r="AK4070" s="49"/>
    </row>
    <row r="4071" spans="9:37">
      <c r="I4071" s="48"/>
      <c r="L4071" s="48"/>
      <c r="O4071" s="48"/>
      <c r="Y4071" s="49"/>
      <c r="Z4071" s="49"/>
      <c r="AA4071" s="49"/>
      <c r="AB4071" s="49"/>
      <c r="AC4071" s="49"/>
      <c r="AD4071" s="49"/>
      <c r="AE4071" s="49"/>
      <c r="AF4071" s="49"/>
      <c r="AG4071" s="49"/>
      <c r="AH4071" s="49"/>
      <c r="AI4071" s="49"/>
      <c r="AJ4071" s="48"/>
      <c r="AK4071" s="49"/>
    </row>
    <row r="4072" spans="9:37">
      <c r="I4072" s="48"/>
      <c r="L4072" s="48"/>
      <c r="O4072" s="48"/>
      <c r="Y4072" s="49"/>
      <c r="Z4072" s="49"/>
      <c r="AA4072" s="49"/>
      <c r="AB4072" s="49"/>
      <c r="AC4072" s="49"/>
      <c r="AD4072" s="49"/>
      <c r="AE4072" s="49"/>
      <c r="AF4072" s="49"/>
      <c r="AG4072" s="49"/>
      <c r="AH4072" s="49"/>
      <c r="AI4072" s="49"/>
      <c r="AJ4072" s="48"/>
      <c r="AK4072" s="49"/>
    </row>
    <row r="4073" spans="9:37">
      <c r="I4073" s="48"/>
      <c r="L4073" s="48"/>
      <c r="O4073" s="48"/>
      <c r="Y4073" s="49"/>
      <c r="Z4073" s="49"/>
      <c r="AA4073" s="49"/>
      <c r="AB4073" s="49"/>
      <c r="AC4073" s="49"/>
      <c r="AD4073" s="49"/>
      <c r="AE4073" s="49"/>
      <c r="AF4073" s="49"/>
      <c r="AG4073" s="49"/>
      <c r="AH4073" s="49"/>
      <c r="AI4073" s="49"/>
      <c r="AJ4073" s="48"/>
      <c r="AK4073" s="49"/>
    </row>
    <row r="4074" spans="9:37">
      <c r="I4074" s="48"/>
      <c r="L4074" s="48"/>
      <c r="O4074" s="48"/>
      <c r="Y4074" s="49"/>
      <c r="Z4074" s="49"/>
      <c r="AA4074" s="49"/>
      <c r="AB4074" s="49"/>
      <c r="AC4074" s="49"/>
      <c r="AD4074" s="49"/>
      <c r="AE4074" s="49"/>
      <c r="AF4074" s="49"/>
      <c r="AG4074" s="49"/>
      <c r="AH4074" s="49"/>
      <c r="AI4074" s="49"/>
      <c r="AJ4074" s="48"/>
      <c r="AK4074" s="49"/>
    </row>
    <row r="4075" spans="9:37">
      <c r="I4075" s="48"/>
      <c r="L4075" s="48"/>
      <c r="O4075" s="48"/>
      <c r="Y4075" s="49"/>
      <c r="Z4075" s="49"/>
      <c r="AA4075" s="49"/>
      <c r="AB4075" s="49"/>
      <c r="AC4075" s="49"/>
      <c r="AD4075" s="49"/>
      <c r="AE4075" s="49"/>
      <c r="AF4075" s="49"/>
      <c r="AG4075" s="49"/>
      <c r="AH4075" s="49"/>
      <c r="AI4075" s="49"/>
      <c r="AJ4075" s="48"/>
      <c r="AK4075" s="49"/>
    </row>
    <row r="4076" spans="9:37">
      <c r="I4076" s="48"/>
      <c r="L4076" s="48"/>
      <c r="O4076" s="48"/>
      <c r="Y4076" s="49"/>
      <c r="Z4076" s="49"/>
      <c r="AA4076" s="49"/>
      <c r="AB4076" s="49"/>
      <c r="AC4076" s="49"/>
      <c r="AD4076" s="49"/>
      <c r="AE4076" s="49"/>
      <c r="AF4076" s="49"/>
      <c r="AG4076" s="49"/>
      <c r="AH4076" s="49"/>
      <c r="AI4076" s="49"/>
      <c r="AJ4076" s="48"/>
      <c r="AK4076" s="49"/>
    </row>
    <row r="4077" spans="9:37">
      <c r="I4077" s="48"/>
      <c r="L4077" s="48"/>
      <c r="O4077" s="48"/>
      <c r="Y4077" s="49"/>
      <c r="Z4077" s="49"/>
      <c r="AA4077" s="49"/>
      <c r="AB4077" s="49"/>
      <c r="AC4077" s="49"/>
      <c r="AD4077" s="49"/>
      <c r="AE4077" s="49"/>
      <c r="AF4077" s="49"/>
      <c r="AG4077" s="49"/>
      <c r="AH4077" s="49"/>
      <c r="AI4077" s="49"/>
      <c r="AJ4077" s="48"/>
      <c r="AK4077" s="49"/>
    </row>
    <row r="4078" spans="9:37">
      <c r="I4078" s="48"/>
      <c r="L4078" s="48"/>
      <c r="O4078" s="48"/>
      <c r="Y4078" s="49"/>
      <c r="Z4078" s="49"/>
      <c r="AA4078" s="49"/>
      <c r="AB4078" s="49"/>
      <c r="AC4078" s="49"/>
      <c r="AD4078" s="49"/>
      <c r="AE4078" s="49"/>
      <c r="AF4078" s="49"/>
      <c r="AG4078" s="49"/>
      <c r="AH4078" s="49"/>
      <c r="AI4078" s="49"/>
      <c r="AJ4078" s="48"/>
      <c r="AK4078" s="49"/>
    </row>
    <row r="4079" spans="9:37">
      <c r="I4079" s="48"/>
      <c r="L4079" s="48"/>
      <c r="O4079" s="48"/>
      <c r="Y4079" s="49"/>
      <c r="Z4079" s="49"/>
      <c r="AA4079" s="49"/>
      <c r="AB4079" s="49"/>
      <c r="AC4079" s="49"/>
      <c r="AD4079" s="49"/>
      <c r="AE4079" s="49"/>
      <c r="AF4079" s="49"/>
      <c r="AG4079" s="49"/>
      <c r="AH4079" s="49"/>
      <c r="AI4079" s="49"/>
      <c r="AJ4079" s="48"/>
      <c r="AK4079" s="49"/>
    </row>
    <row r="4080" spans="9:37">
      <c r="I4080" s="48"/>
      <c r="L4080" s="48"/>
      <c r="O4080" s="48"/>
      <c r="Y4080" s="49"/>
      <c r="Z4080" s="49"/>
      <c r="AA4080" s="49"/>
      <c r="AB4080" s="49"/>
      <c r="AC4080" s="49"/>
      <c r="AD4080" s="49"/>
      <c r="AE4080" s="49"/>
      <c r="AF4080" s="49"/>
      <c r="AG4080" s="49"/>
      <c r="AH4080" s="49"/>
      <c r="AI4080" s="49"/>
      <c r="AJ4080" s="48"/>
      <c r="AK4080" s="49"/>
    </row>
    <row r="4081" spans="9:37">
      <c r="I4081" s="48"/>
      <c r="L4081" s="48"/>
      <c r="O4081" s="48"/>
      <c r="Y4081" s="49"/>
      <c r="Z4081" s="49"/>
      <c r="AA4081" s="49"/>
      <c r="AB4081" s="49"/>
      <c r="AC4081" s="49"/>
      <c r="AD4081" s="49"/>
      <c r="AE4081" s="49"/>
      <c r="AF4081" s="49"/>
      <c r="AG4081" s="49"/>
      <c r="AH4081" s="49"/>
      <c r="AI4081" s="49"/>
      <c r="AJ4081" s="48"/>
      <c r="AK4081" s="49"/>
    </row>
    <row r="4082" spans="9:37">
      <c r="I4082" s="48"/>
      <c r="L4082" s="48"/>
      <c r="O4082" s="48"/>
      <c r="Y4082" s="49"/>
      <c r="Z4082" s="49"/>
      <c r="AA4082" s="49"/>
      <c r="AB4082" s="49"/>
      <c r="AC4082" s="49"/>
      <c r="AD4082" s="49"/>
      <c r="AE4082" s="49"/>
      <c r="AF4082" s="49"/>
      <c r="AG4082" s="49"/>
      <c r="AH4082" s="49"/>
      <c r="AI4082" s="49"/>
      <c r="AJ4082" s="48"/>
      <c r="AK4082" s="49"/>
    </row>
    <row r="4083" spans="9:37">
      <c r="I4083" s="48"/>
      <c r="L4083" s="48"/>
      <c r="O4083" s="48"/>
      <c r="Y4083" s="49"/>
      <c r="Z4083" s="49"/>
      <c r="AA4083" s="49"/>
      <c r="AB4083" s="49"/>
      <c r="AC4083" s="49"/>
      <c r="AD4083" s="49"/>
      <c r="AE4083" s="49"/>
      <c r="AF4083" s="49"/>
      <c r="AG4083" s="49"/>
      <c r="AH4083" s="49"/>
      <c r="AI4083" s="49"/>
      <c r="AJ4083" s="48"/>
      <c r="AK4083" s="49"/>
    </row>
    <row r="4084" spans="9:37">
      <c r="I4084" s="48"/>
      <c r="L4084" s="48"/>
      <c r="O4084" s="48"/>
      <c r="Y4084" s="49"/>
      <c r="Z4084" s="49"/>
      <c r="AA4084" s="49"/>
      <c r="AB4084" s="49"/>
      <c r="AC4084" s="49"/>
      <c r="AD4084" s="49"/>
      <c r="AE4084" s="49"/>
      <c r="AF4084" s="49"/>
      <c r="AG4084" s="49"/>
      <c r="AH4084" s="49"/>
      <c r="AI4084" s="49"/>
      <c r="AJ4084" s="48"/>
      <c r="AK4084" s="49"/>
    </row>
    <row r="4085" spans="9:37">
      <c r="I4085" s="48"/>
      <c r="L4085" s="48"/>
      <c r="O4085" s="48"/>
      <c r="Y4085" s="49"/>
      <c r="Z4085" s="49"/>
      <c r="AA4085" s="49"/>
      <c r="AB4085" s="49"/>
      <c r="AC4085" s="49"/>
      <c r="AD4085" s="49"/>
      <c r="AE4085" s="49"/>
      <c r="AF4085" s="49"/>
      <c r="AG4085" s="49"/>
      <c r="AH4085" s="49"/>
      <c r="AI4085" s="49"/>
      <c r="AJ4085" s="48"/>
      <c r="AK4085" s="49"/>
    </row>
    <row r="4086" spans="9:37">
      <c r="I4086" s="48"/>
      <c r="L4086" s="48"/>
      <c r="O4086" s="48"/>
      <c r="Y4086" s="49"/>
      <c r="Z4086" s="49"/>
      <c r="AA4086" s="49"/>
      <c r="AB4086" s="49"/>
      <c r="AC4086" s="49"/>
      <c r="AD4086" s="49"/>
      <c r="AE4086" s="49"/>
      <c r="AF4086" s="49"/>
      <c r="AG4086" s="49"/>
      <c r="AH4086" s="49"/>
      <c r="AI4086" s="49"/>
      <c r="AJ4086" s="48"/>
      <c r="AK4086" s="49"/>
    </row>
    <row r="4087" spans="9:37">
      <c r="I4087" s="48"/>
      <c r="L4087" s="48"/>
      <c r="O4087" s="48"/>
      <c r="Y4087" s="49"/>
      <c r="Z4087" s="49"/>
      <c r="AA4087" s="49"/>
      <c r="AB4087" s="49"/>
      <c r="AC4087" s="49"/>
      <c r="AD4087" s="49"/>
      <c r="AE4087" s="49"/>
      <c r="AF4087" s="49"/>
      <c r="AG4087" s="49"/>
      <c r="AH4087" s="49"/>
      <c r="AI4087" s="49"/>
      <c r="AJ4087" s="48"/>
      <c r="AK4087" s="49"/>
    </row>
    <row r="4088" spans="9:37">
      <c r="I4088" s="48"/>
      <c r="L4088" s="48"/>
      <c r="O4088" s="48"/>
      <c r="Y4088" s="49"/>
      <c r="Z4088" s="49"/>
      <c r="AA4088" s="49"/>
      <c r="AB4088" s="49"/>
      <c r="AC4088" s="49"/>
      <c r="AD4088" s="49"/>
      <c r="AE4088" s="49"/>
      <c r="AF4088" s="49"/>
      <c r="AG4088" s="49"/>
      <c r="AH4088" s="49"/>
      <c r="AI4088" s="49"/>
      <c r="AJ4088" s="48"/>
      <c r="AK4088" s="49"/>
    </row>
    <row r="4089" spans="9:37">
      <c r="I4089" s="48"/>
      <c r="L4089" s="48"/>
      <c r="O4089" s="48"/>
      <c r="Y4089" s="49"/>
      <c r="Z4089" s="49"/>
      <c r="AA4089" s="49"/>
      <c r="AB4089" s="49"/>
      <c r="AC4089" s="49"/>
      <c r="AD4089" s="49"/>
      <c r="AE4089" s="49"/>
      <c r="AF4089" s="49"/>
      <c r="AG4089" s="49"/>
      <c r="AH4089" s="49"/>
      <c r="AI4089" s="49"/>
      <c r="AJ4089" s="48"/>
      <c r="AK4089" s="49"/>
    </row>
    <row r="4090" spans="9:37">
      <c r="I4090" s="48"/>
      <c r="L4090" s="48"/>
      <c r="O4090" s="48"/>
      <c r="Y4090" s="49"/>
      <c r="Z4090" s="49"/>
      <c r="AA4090" s="49"/>
      <c r="AB4090" s="49"/>
      <c r="AC4090" s="49"/>
      <c r="AD4090" s="49"/>
      <c r="AE4090" s="49"/>
      <c r="AF4090" s="49"/>
      <c r="AG4090" s="49"/>
      <c r="AH4090" s="49"/>
      <c r="AI4090" s="49"/>
      <c r="AJ4090" s="48"/>
      <c r="AK4090" s="49"/>
    </row>
    <row r="4091" spans="9:37">
      <c r="I4091" s="48"/>
      <c r="L4091" s="48"/>
      <c r="O4091" s="48"/>
      <c r="Y4091" s="49"/>
      <c r="Z4091" s="49"/>
      <c r="AA4091" s="49"/>
      <c r="AB4091" s="49"/>
      <c r="AC4091" s="49"/>
      <c r="AD4091" s="49"/>
      <c r="AE4091" s="49"/>
      <c r="AF4091" s="49"/>
      <c r="AG4091" s="49"/>
      <c r="AH4091" s="49"/>
      <c r="AI4091" s="49"/>
      <c r="AJ4091" s="48"/>
      <c r="AK4091" s="49"/>
    </row>
    <row r="4092" spans="9:37">
      <c r="I4092" s="48"/>
      <c r="L4092" s="48"/>
      <c r="O4092" s="48"/>
      <c r="Y4092" s="49"/>
      <c r="Z4092" s="49"/>
      <c r="AA4092" s="49"/>
      <c r="AB4092" s="49"/>
      <c r="AC4092" s="49"/>
      <c r="AD4092" s="49"/>
      <c r="AE4092" s="49"/>
      <c r="AF4092" s="49"/>
      <c r="AG4092" s="49"/>
      <c r="AH4092" s="49"/>
      <c r="AI4092" s="49"/>
      <c r="AJ4092" s="48"/>
      <c r="AK4092" s="49"/>
    </row>
    <row r="4093" spans="9:37">
      <c r="I4093" s="48"/>
      <c r="L4093" s="48"/>
      <c r="O4093" s="48"/>
      <c r="Y4093" s="49"/>
      <c r="Z4093" s="49"/>
      <c r="AA4093" s="49"/>
      <c r="AB4093" s="49"/>
      <c r="AC4093" s="49"/>
      <c r="AD4093" s="49"/>
      <c r="AE4093" s="49"/>
      <c r="AF4093" s="49"/>
      <c r="AG4093" s="49"/>
      <c r="AH4093" s="49"/>
      <c r="AI4093" s="49"/>
      <c r="AJ4093" s="48"/>
      <c r="AK4093" s="49"/>
    </row>
    <row r="4094" spans="9:37">
      <c r="I4094" s="48"/>
      <c r="L4094" s="48"/>
      <c r="O4094" s="48"/>
      <c r="Y4094" s="49"/>
      <c r="Z4094" s="49"/>
      <c r="AA4094" s="49"/>
      <c r="AB4094" s="49"/>
      <c r="AC4094" s="49"/>
      <c r="AD4094" s="49"/>
      <c r="AE4094" s="49"/>
      <c r="AF4094" s="49"/>
      <c r="AG4094" s="49"/>
      <c r="AH4094" s="49"/>
      <c r="AI4094" s="49"/>
      <c r="AJ4094" s="48"/>
      <c r="AK4094" s="49"/>
    </row>
    <row r="4095" spans="9:37">
      <c r="I4095" s="48"/>
      <c r="L4095" s="48"/>
      <c r="O4095" s="48"/>
      <c r="Y4095" s="49"/>
      <c r="Z4095" s="49"/>
      <c r="AA4095" s="49"/>
      <c r="AB4095" s="49"/>
      <c r="AC4095" s="49"/>
      <c r="AD4095" s="49"/>
      <c r="AE4095" s="49"/>
      <c r="AF4095" s="49"/>
      <c r="AG4095" s="49"/>
      <c r="AH4095" s="49"/>
      <c r="AI4095" s="49"/>
      <c r="AJ4095" s="48"/>
      <c r="AK4095" s="49"/>
    </row>
    <row r="4096" spans="9:37">
      <c r="I4096" s="48"/>
      <c r="L4096" s="48"/>
      <c r="O4096" s="48"/>
      <c r="Y4096" s="49"/>
      <c r="Z4096" s="49"/>
      <c r="AA4096" s="49"/>
      <c r="AB4096" s="49"/>
      <c r="AC4096" s="49"/>
      <c r="AD4096" s="49"/>
      <c r="AE4096" s="49"/>
      <c r="AF4096" s="49"/>
      <c r="AG4096" s="49"/>
      <c r="AH4096" s="49"/>
      <c r="AI4096" s="49"/>
      <c r="AJ4096" s="48"/>
      <c r="AK4096" s="49"/>
    </row>
    <row r="4097" spans="9:37">
      <c r="I4097" s="48"/>
      <c r="L4097" s="48"/>
      <c r="O4097" s="48"/>
      <c r="Y4097" s="49"/>
      <c r="Z4097" s="49"/>
      <c r="AA4097" s="49"/>
      <c r="AB4097" s="49"/>
      <c r="AC4097" s="49"/>
      <c r="AD4097" s="49"/>
      <c r="AE4097" s="49"/>
      <c r="AF4097" s="49"/>
      <c r="AG4097" s="49"/>
      <c r="AH4097" s="49"/>
      <c r="AI4097" s="49"/>
      <c r="AJ4097" s="48"/>
      <c r="AK4097" s="49"/>
    </row>
    <row r="4098" spans="9:37">
      <c r="I4098" s="48"/>
      <c r="L4098" s="48"/>
      <c r="O4098" s="48"/>
      <c r="Y4098" s="49"/>
      <c r="Z4098" s="49"/>
      <c r="AA4098" s="49"/>
      <c r="AB4098" s="49"/>
      <c r="AC4098" s="49"/>
      <c r="AD4098" s="49"/>
      <c r="AE4098" s="49"/>
      <c r="AF4098" s="49"/>
      <c r="AG4098" s="49"/>
      <c r="AH4098" s="49"/>
      <c r="AI4098" s="49"/>
      <c r="AJ4098" s="48"/>
      <c r="AK4098" s="49"/>
    </row>
    <row r="4099" spans="9:37">
      <c r="I4099" s="48"/>
      <c r="L4099" s="48"/>
      <c r="O4099" s="48"/>
      <c r="Y4099" s="49"/>
      <c r="Z4099" s="49"/>
      <c r="AA4099" s="49"/>
      <c r="AB4099" s="49"/>
      <c r="AC4099" s="49"/>
      <c r="AD4099" s="49"/>
      <c r="AE4099" s="49"/>
      <c r="AF4099" s="49"/>
      <c r="AG4099" s="49"/>
      <c r="AH4099" s="49"/>
      <c r="AI4099" s="49"/>
      <c r="AJ4099" s="48"/>
      <c r="AK4099" s="49"/>
    </row>
    <row r="4100" spans="9:37">
      <c r="I4100" s="48"/>
      <c r="L4100" s="48"/>
      <c r="O4100" s="48"/>
      <c r="Y4100" s="49"/>
      <c r="Z4100" s="49"/>
      <c r="AA4100" s="49"/>
      <c r="AB4100" s="49"/>
      <c r="AC4100" s="49"/>
      <c r="AD4100" s="49"/>
      <c r="AE4100" s="49"/>
      <c r="AF4100" s="49"/>
      <c r="AG4100" s="49"/>
      <c r="AH4100" s="49"/>
      <c r="AI4100" s="49"/>
      <c r="AJ4100" s="48"/>
      <c r="AK4100" s="49"/>
    </row>
    <row r="4101" spans="9:37">
      <c r="I4101" s="48"/>
      <c r="L4101" s="48"/>
      <c r="O4101" s="48"/>
      <c r="Y4101" s="49"/>
      <c r="Z4101" s="49"/>
      <c r="AA4101" s="49"/>
      <c r="AB4101" s="49"/>
      <c r="AC4101" s="49"/>
      <c r="AD4101" s="49"/>
      <c r="AE4101" s="49"/>
      <c r="AF4101" s="49"/>
      <c r="AG4101" s="49"/>
      <c r="AH4101" s="49"/>
      <c r="AI4101" s="49"/>
      <c r="AJ4101" s="48"/>
      <c r="AK4101" s="49"/>
    </row>
    <row r="4102" spans="9:37">
      <c r="I4102" s="48"/>
      <c r="L4102" s="48"/>
      <c r="O4102" s="48"/>
      <c r="Y4102" s="49"/>
      <c r="Z4102" s="49"/>
      <c r="AA4102" s="49"/>
      <c r="AB4102" s="49"/>
      <c r="AC4102" s="49"/>
      <c r="AD4102" s="49"/>
      <c r="AE4102" s="49"/>
      <c r="AF4102" s="49"/>
      <c r="AG4102" s="49"/>
      <c r="AH4102" s="49"/>
      <c r="AI4102" s="49"/>
      <c r="AJ4102" s="48"/>
      <c r="AK4102" s="49"/>
    </row>
    <row r="4103" spans="9:37">
      <c r="I4103" s="48"/>
      <c r="L4103" s="48"/>
      <c r="O4103" s="48"/>
      <c r="Y4103" s="49"/>
      <c r="Z4103" s="49"/>
      <c r="AA4103" s="49"/>
      <c r="AB4103" s="49"/>
      <c r="AC4103" s="49"/>
      <c r="AD4103" s="49"/>
      <c r="AE4103" s="49"/>
      <c r="AF4103" s="49"/>
      <c r="AG4103" s="49"/>
      <c r="AH4103" s="49"/>
      <c r="AI4103" s="49"/>
      <c r="AJ4103" s="48"/>
      <c r="AK4103" s="49"/>
    </row>
    <row r="4104" spans="9:37">
      <c r="I4104" s="48"/>
      <c r="L4104" s="48"/>
      <c r="O4104" s="48"/>
      <c r="Y4104" s="49"/>
      <c r="Z4104" s="49"/>
      <c r="AA4104" s="49"/>
      <c r="AB4104" s="49"/>
      <c r="AC4104" s="49"/>
      <c r="AD4104" s="49"/>
      <c r="AE4104" s="49"/>
      <c r="AF4104" s="49"/>
      <c r="AG4104" s="49"/>
      <c r="AH4104" s="49"/>
      <c r="AI4104" s="49"/>
      <c r="AJ4104" s="48"/>
      <c r="AK4104" s="49"/>
    </row>
    <row r="4105" spans="9:37">
      <c r="I4105" s="48"/>
      <c r="L4105" s="48"/>
      <c r="O4105" s="48"/>
      <c r="Y4105" s="49"/>
      <c r="Z4105" s="49"/>
      <c r="AA4105" s="49"/>
      <c r="AB4105" s="49"/>
      <c r="AC4105" s="49"/>
      <c r="AD4105" s="49"/>
      <c r="AE4105" s="49"/>
      <c r="AF4105" s="49"/>
      <c r="AG4105" s="49"/>
      <c r="AH4105" s="49"/>
      <c r="AI4105" s="49"/>
      <c r="AJ4105" s="48"/>
      <c r="AK4105" s="49"/>
    </row>
    <row r="4106" spans="9:37">
      <c r="I4106" s="48"/>
      <c r="L4106" s="48"/>
      <c r="O4106" s="48"/>
      <c r="Y4106" s="49"/>
      <c r="Z4106" s="49"/>
      <c r="AA4106" s="49"/>
      <c r="AB4106" s="49"/>
      <c r="AC4106" s="49"/>
      <c r="AD4106" s="49"/>
      <c r="AE4106" s="49"/>
      <c r="AF4106" s="49"/>
      <c r="AG4106" s="49"/>
      <c r="AH4106" s="49"/>
      <c r="AI4106" s="49"/>
      <c r="AJ4106" s="48"/>
      <c r="AK4106" s="49"/>
    </row>
    <row r="4107" spans="9:37">
      <c r="I4107" s="48"/>
      <c r="L4107" s="48"/>
      <c r="O4107" s="48"/>
      <c r="Y4107" s="49"/>
      <c r="Z4107" s="49"/>
      <c r="AA4107" s="49"/>
      <c r="AB4107" s="49"/>
      <c r="AC4107" s="49"/>
      <c r="AD4107" s="49"/>
      <c r="AE4107" s="49"/>
      <c r="AF4107" s="49"/>
      <c r="AG4107" s="49"/>
      <c r="AH4107" s="49"/>
      <c r="AI4107" s="49"/>
      <c r="AJ4107" s="48"/>
      <c r="AK4107" s="49"/>
    </row>
    <row r="4108" spans="9:37">
      <c r="I4108" s="48"/>
      <c r="L4108" s="48"/>
      <c r="O4108" s="48"/>
      <c r="Y4108" s="49"/>
      <c r="Z4108" s="49"/>
      <c r="AA4108" s="49"/>
      <c r="AB4108" s="49"/>
      <c r="AC4108" s="49"/>
      <c r="AD4108" s="49"/>
      <c r="AE4108" s="49"/>
      <c r="AF4108" s="49"/>
      <c r="AG4108" s="49"/>
      <c r="AH4108" s="49"/>
      <c r="AI4108" s="49"/>
      <c r="AJ4108" s="48"/>
      <c r="AK4108" s="49"/>
    </row>
    <row r="4109" spans="9:37">
      <c r="I4109" s="48"/>
      <c r="L4109" s="48"/>
      <c r="O4109" s="48"/>
      <c r="Y4109" s="49"/>
      <c r="Z4109" s="49"/>
      <c r="AA4109" s="49"/>
      <c r="AB4109" s="49"/>
      <c r="AC4109" s="49"/>
      <c r="AD4109" s="49"/>
      <c r="AE4109" s="49"/>
      <c r="AF4109" s="49"/>
      <c r="AG4109" s="49"/>
      <c r="AH4109" s="49"/>
      <c r="AI4109" s="49"/>
      <c r="AJ4109" s="48"/>
      <c r="AK4109" s="49"/>
    </row>
    <row r="4110" spans="9:37">
      <c r="I4110" s="48"/>
      <c r="L4110" s="48"/>
      <c r="O4110" s="48"/>
      <c r="Y4110" s="49"/>
      <c r="Z4110" s="49"/>
      <c r="AA4110" s="49"/>
      <c r="AB4110" s="49"/>
      <c r="AC4110" s="49"/>
      <c r="AD4110" s="49"/>
      <c r="AE4110" s="49"/>
      <c r="AF4110" s="49"/>
      <c r="AG4110" s="49"/>
      <c r="AH4110" s="49"/>
      <c r="AI4110" s="49"/>
      <c r="AJ4110" s="48"/>
      <c r="AK4110" s="49"/>
    </row>
    <row r="4111" spans="9:37">
      <c r="I4111" s="48"/>
      <c r="L4111" s="48"/>
      <c r="O4111" s="48"/>
      <c r="Y4111" s="49"/>
      <c r="Z4111" s="49"/>
      <c r="AA4111" s="49"/>
      <c r="AB4111" s="49"/>
      <c r="AC4111" s="49"/>
      <c r="AD4111" s="49"/>
      <c r="AE4111" s="49"/>
      <c r="AF4111" s="49"/>
      <c r="AG4111" s="49"/>
      <c r="AH4111" s="49"/>
      <c r="AI4111" s="49"/>
      <c r="AJ4111" s="48"/>
      <c r="AK4111" s="49"/>
    </row>
    <row r="4112" spans="9:37">
      <c r="I4112" s="48"/>
      <c r="L4112" s="48"/>
      <c r="O4112" s="48"/>
      <c r="Y4112" s="49"/>
      <c r="Z4112" s="49"/>
      <c r="AA4112" s="49"/>
      <c r="AB4112" s="49"/>
      <c r="AC4112" s="49"/>
      <c r="AD4112" s="49"/>
      <c r="AE4112" s="49"/>
      <c r="AF4112" s="49"/>
      <c r="AG4112" s="49"/>
      <c r="AH4112" s="49"/>
      <c r="AI4112" s="49"/>
      <c r="AJ4112" s="48"/>
      <c r="AK4112" s="49"/>
    </row>
    <row r="4113" spans="9:37">
      <c r="I4113" s="48"/>
      <c r="L4113" s="48"/>
      <c r="O4113" s="48"/>
      <c r="Y4113" s="49"/>
      <c r="Z4113" s="49"/>
      <c r="AA4113" s="49"/>
      <c r="AB4113" s="49"/>
      <c r="AC4113" s="49"/>
      <c r="AD4113" s="49"/>
      <c r="AE4113" s="49"/>
      <c r="AF4113" s="49"/>
      <c r="AG4113" s="49"/>
      <c r="AH4113" s="49"/>
      <c r="AI4113" s="49"/>
      <c r="AJ4113" s="48"/>
      <c r="AK4113" s="49"/>
    </row>
    <row r="4114" spans="9:37">
      <c r="I4114" s="48"/>
      <c r="L4114" s="48"/>
      <c r="O4114" s="48"/>
      <c r="Y4114" s="49"/>
      <c r="Z4114" s="49"/>
      <c r="AA4114" s="49"/>
      <c r="AB4114" s="49"/>
      <c r="AC4114" s="49"/>
      <c r="AD4114" s="49"/>
      <c r="AE4114" s="49"/>
      <c r="AF4114" s="49"/>
      <c r="AG4114" s="49"/>
      <c r="AH4114" s="49"/>
      <c r="AI4114" s="49"/>
      <c r="AJ4114" s="48"/>
      <c r="AK4114" s="49"/>
    </row>
    <row r="4115" spans="9:37">
      <c r="I4115" s="48"/>
      <c r="L4115" s="48"/>
      <c r="O4115" s="48"/>
      <c r="Y4115" s="49"/>
      <c r="Z4115" s="49"/>
      <c r="AA4115" s="49"/>
      <c r="AB4115" s="49"/>
      <c r="AC4115" s="49"/>
      <c r="AD4115" s="49"/>
      <c r="AE4115" s="49"/>
      <c r="AF4115" s="49"/>
      <c r="AG4115" s="49"/>
      <c r="AH4115" s="49"/>
      <c r="AI4115" s="49"/>
      <c r="AJ4115" s="48"/>
      <c r="AK4115" s="49"/>
    </row>
    <row r="4116" spans="9:37">
      <c r="I4116" s="48"/>
      <c r="L4116" s="48"/>
      <c r="O4116" s="48"/>
      <c r="Y4116" s="49"/>
      <c r="Z4116" s="49"/>
      <c r="AA4116" s="49"/>
      <c r="AB4116" s="49"/>
      <c r="AC4116" s="49"/>
      <c r="AD4116" s="49"/>
      <c r="AE4116" s="49"/>
      <c r="AF4116" s="49"/>
      <c r="AG4116" s="49"/>
      <c r="AH4116" s="49"/>
      <c r="AI4116" s="49"/>
      <c r="AJ4116" s="48"/>
      <c r="AK4116" s="49"/>
    </row>
    <row r="4117" spans="9:37">
      <c r="I4117" s="48"/>
      <c r="L4117" s="48"/>
      <c r="O4117" s="48"/>
      <c r="Y4117" s="49"/>
      <c r="Z4117" s="49"/>
      <c r="AA4117" s="49"/>
      <c r="AB4117" s="49"/>
      <c r="AC4117" s="49"/>
      <c r="AD4117" s="49"/>
      <c r="AE4117" s="49"/>
      <c r="AF4117" s="49"/>
      <c r="AG4117" s="49"/>
      <c r="AH4117" s="49"/>
      <c r="AI4117" s="49"/>
      <c r="AJ4117" s="48"/>
      <c r="AK4117" s="49"/>
    </row>
    <row r="4118" spans="9:37">
      <c r="I4118" s="48"/>
      <c r="L4118" s="48"/>
      <c r="O4118" s="48"/>
      <c r="Y4118" s="49"/>
      <c r="Z4118" s="49"/>
      <c r="AA4118" s="49"/>
      <c r="AB4118" s="49"/>
      <c r="AC4118" s="49"/>
      <c r="AD4118" s="49"/>
      <c r="AE4118" s="49"/>
      <c r="AF4118" s="49"/>
      <c r="AG4118" s="49"/>
      <c r="AH4118" s="49"/>
      <c r="AI4118" s="49"/>
      <c r="AJ4118" s="48"/>
      <c r="AK4118" s="49"/>
    </row>
    <row r="4119" spans="9:37">
      <c r="I4119" s="48"/>
      <c r="L4119" s="48"/>
      <c r="O4119" s="48"/>
      <c r="Y4119" s="49"/>
      <c r="Z4119" s="49"/>
      <c r="AA4119" s="49"/>
      <c r="AB4119" s="49"/>
      <c r="AC4119" s="49"/>
      <c r="AD4119" s="49"/>
      <c r="AE4119" s="49"/>
      <c r="AF4119" s="49"/>
      <c r="AG4119" s="49"/>
      <c r="AH4119" s="49"/>
      <c r="AI4119" s="49"/>
      <c r="AJ4119" s="48"/>
      <c r="AK4119" s="49"/>
    </row>
    <row r="4120" spans="9:37">
      <c r="I4120" s="48"/>
      <c r="L4120" s="48"/>
      <c r="O4120" s="48"/>
      <c r="Y4120" s="49"/>
      <c r="Z4120" s="49"/>
      <c r="AA4120" s="49"/>
      <c r="AB4120" s="49"/>
      <c r="AC4120" s="49"/>
      <c r="AD4120" s="49"/>
      <c r="AE4120" s="49"/>
      <c r="AF4120" s="49"/>
      <c r="AG4120" s="49"/>
      <c r="AH4120" s="49"/>
      <c r="AI4120" s="49"/>
      <c r="AJ4120" s="48"/>
      <c r="AK4120" s="49"/>
    </row>
    <row r="4121" spans="9:37">
      <c r="I4121" s="48"/>
      <c r="L4121" s="48"/>
      <c r="O4121" s="48"/>
      <c r="Y4121" s="49"/>
      <c r="Z4121" s="49"/>
      <c r="AA4121" s="49"/>
      <c r="AB4121" s="49"/>
      <c r="AC4121" s="49"/>
      <c r="AD4121" s="49"/>
      <c r="AE4121" s="49"/>
      <c r="AF4121" s="49"/>
      <c r="AG4121" s="49"/>
      <c r="AH4121" s="49"/>
      <c r="AI4121" s="49"/>
      <c r="AJ4121" s="48"/>
      <c r="AK4121" s="49"/>
    </row>
    <row r="4122" spans="9:37">
      <c r="I4122" s="48"/>
      <c r="L4122" s="48"/>
      <c r="O4122" s="48"/>
      <c r="Y4122" s="49"/>
      <c r="Z4122" s="49"/>
      <c r="AA4122" s="49"/>
      <c r="AB4122" s="49"/>
      <c r="AC4122" s="49"/>
      <c r="AD4122" s="49"/>
      <c r="AE4122" s="49"/>
      <c r="AF4122" s="49"/>
      <c r="AG4122" s="49"/>
      <c r="AH4122" s="49"/>
      <c r="AI4122" s="49"/>
      <c r="AJ4122" s="48"/>
      <c r="AK4122" s="49"/>
    </row>
    <row r="4123" spans="9:37">
      <c r="I4123" s="48"/>
      <c r="L4123" s="48"/>
      <c r="O4123" s="48"/>
      <c r="Y4123" s="49"/>
      <c r="Z4123" s="49"/>
      <c r="AA4123" s="49"/>
      <c r="AB4123" s="49"/>
      <c r="AC4123" s="49"/>
      <c r="AD4123" s="49"/>
      <c r="AE4123" s="49"/>
      <c r="AF4123" s="49"/>
      <c r="AG4123" s="49"/>
      <c r="AH4123" s="49"/>
      <c r="AI4123" s="49"/>
      <c r="AJ4123" s="48"/>
      <c r="AK4123" s="49"/>
    </row>
    <row r="4124" spans="9:37">
      <c r="I4124" s="48"/>
      <c r="L4124" s="48"/>
      <c r="O4124" s="48"/>
      <c r="Y4124" s="49"/>
      <c r="Z4124" s="49"/>
      <c r="AA4124" s="49"/>
      <c r="AB4124" s="49"/>
      <c r="AC4124" s="49"/>
      <c r="AD4124" s="49"/>
      <c r="AE4124" s="49"/>
      <c r="AF4124" s="49"/>
      <c r="AG4124" s="49"/>
      <c r="AH4124" s="49"/>
      <c r="AI4124" s="49"/>
      <c r="AJ4124" s="48"/>
      <c r="AK4124" s="49"/>
    </row>
    <row r="4125" spans="9:37">
      <c r="I4125" s="48"/>
      <c r="L4125" s="48"/>
      <c r="O4125" s="48"/>
      <c r="Y4125" s="49"/>
      <c r="Z4125" s="49"/>
      <c r="AA4125" s="49"/>
      <c r="AB4125" s="49"/>
      <c r="AC4125" s="49"/>
      <c r="AD4125" s="49"/>
      <c r="AE4125" s="49"/>
      <c r="AF4125" s="49"/>
      <c r="AG4125" s="49"/>
      <c r="AH4125" s="49"/>
      <c r="AI4125" s="49"/>
      <c r="AJ4125" s="48"/>
      <c r="AK4125" s="49"/>
    </row>
    <row r="4126" spans="9:37">
      <c r="I4126" s="48"/>
      <c r="L4126" s="48"/>
      <c r="O4126" s="48"/>
      <c r="Y4126" s="49"/>
      <c r="Z4126" s="49"/>
      <c r="AA4126" s="49"/>
      <c r="AB4126" s="49"/>
      <c r="AC4126" s="49"/>
      <c r="AD4126" s="49"/>
      <c r="AE4126" s="49"/>
      <c r="AF4126" s="49"/>
      <c r="AG4126" s="49"/>
      <c r="AH4126" s="49"/>
      <c r="AI4126" s="49"/>
      <c r="AJ4126" s="48"/>
      <c r="AK4126" s="49"/>
    </row>
    <row r="4127" spans="9:37">
      <c r="I4127" s="48"/>
      <c r="L4127" s="48"/>
      <c r="O4127" s="48"/>
      <c r="Y4127" s="49"/>
      <c r="Z4127" s="49"/>
      <c r="AA4127" s="49"/>
      <c r="AB4127" s="49"/>
      <c r="AC4127" s="49"/>
      <c r="AD4127" s="49"/>
      <c r="AE4127" s="49"/>
      <c r="AF4127" s="49"/>
      <c r="AG4127" s="49"/>
      <c r="AH4127" s="49"/>
      <c r="AI4127" s="49"/>
      <c r="AJ4127" s="48"/>
      <c r="AK4127" s="49"/>
    </row>
    <row r="4128" spans="9:37">
      <c r="I4128" s="48"/>
      <c r="L4128" s="48"/>
      <c r="O4128" s="48"/>
      <c r="Y4128" s="49"/>
      <c r="Z4128" s="49"/>
      <c r="AA4128" s="49"/>
      <c r="AB4128" s="49"/>
      <c r="AC4128" s="49"/>
      <c r="AD4128" s="49"/>
      <c r="AE4128" s="49"/>
      <c r="AF4128" s="49"/>
      <c r="AG4128" s="49"/>
      <c r="AH4128" s="49"/>
      <c r="AI4128" s="49"/>
      <c r="AJ4128" s="48"/>
      <c r="AK4128" s="49"/>
    </row>
    <row r="4129" spans="9:37">
      <c r="I4129" s="48"/>
      <c r="L4129" s="48"/>
      <c r="O4129" s="48"/>
      <c r="Y4129" s="49"/>
      <c r="Z4129" s="49"/>
      <c r="AA4129" s="49"/>
      <c r="AB4129" s="49"/>
      <c r="AC4129" s="49"/>
      <c r="AD4129" s="49"/>
      <c r="AE4129" s="49"/>
      <c r="AF4129" s="49"/>
      <c r="AG4129" s="49"/>
      <c r="AH4129" s="49"/>
      <c r="AI4129" s="49"/>
      <c r="AJ4129" s="48"/>
      <c r="AK4129" s="49"/>
    </row>
    <row r="4130" spans="9:37">
      <c r="I4130" s="48"/>
      <c r="L4130" s="48"/>
      <c r="O4130" s="48"/>
      <c r="Y4130" s="49"/>
      <c r="Z4130" s="49"/>
      <c r="AA4130" s="49"/>
      <c r="AB4130" s="49"/>
      <c r="AC4130" s="49"/>
      <c r="AD4130" s="49"/>
      <c r="AE4130" s="49"/>
      <c r="AF4130" s="49"/>
      <c r="AG4130" s="49"/>
      <c r="AH4130" s="49"/>
      <c r="AI4130" s="49"/>
      <c r="AJ4130" s="48"/>
      <c r="AK4130" s="49"/>
    </row>
    <row r="4131" spans="9:37">
      <c r="I4131" s="48"/>
      <c r="L4131" s="48"/>
      <c r="O4131" s="48"/>
      <c r="Y4131" s="49"/>
      <c r="Z4131" s="49"/>
      <c r="AA4131" s="49"/>
      <c r="AB4131" s="49"/>
      <c r="AC4131" s="49"/>
      <c r="AD4131" s="49"/>
      <c r="AE4131" s="49"/>
      <c r="AF4131" s="49"/>
      <c r="AG4131" s="49"/>
      <c r="AH4131" s="49"/>
      <c r="AI4131" s="49"/>
      <c r="AJ4131" s="48"/>
      <c r="AK4131" s="49"/>
    </row>
    <row r="4132" spans="9:37">
      <c r="I4132" s="48"/>
      <c r="L4132" s="48"/>
      <c r="O4132" s="48"/>
      <c r="Y4132" s="49"/>
      <c r="Z4132" s="49"/>
      <c r="AA4132" s="49"/>
      <c r="AB4132" s="49"/>
      <c r="AC4132" s="49"/>
      <c r="AD4132" s="49"/>
      <c r="AE4132" s="49"/>
      <c r="AF4132" s="49"/>
      <c r="AG4132" s="49"/>
      <c r="AH4132" s="49"/>
      <c r="AI4132" s="49"/>
      <c r="AJ4132" s="48"/>
      <c r="AK4132" s="49"/>
    </row>
    <row r="4133" spans="9:37">
      <c r="I4133" s="48"/>
      <c r="L4133" s="48"/>
      <c r="O4133" s="48"/>
      <c r="Y4133" s="49"/>
      <c r="Z4133" s="49"/>
      <c r="AA4133" s="49"/>
      <c r="AB4133" s="49"/>
      <c r="AC4133" s="49"/>
      <c r="AD4133" s="49"/>
      <c r="AE4133" s="49"/>
      <c r="AF4133" s="49"/>
      <c r="AG4133" s="49"/>
      <c r="AH4133" s="49"/>
      <c r="AI4133" s="49"/>
      <c r="AJ4133" s="48"/>
      <c r="AK4133" s="49"/>
    </row>
    <row r="4134" spans="9:37">
      <c r="I4134" s="48"/>
      <c r="L4134" s="48"/>
      <c r="O4134" s="48"/>
      <c r="Y4134" s="49"/>
      <c r="Z4134" s="49"/>
      <c r="AA4134" s="49"/>
      <c r="AB4134" s="49"/>
      <c r="AC4134" s="49"/>
      <c r="AD4134" s="49"/>
      <c r="AE4134" s="49"/>
      <c r="AF4134" s="49"/>
      <c r="AG4134" s="49"/>
      <c r="AH4134" s="49"/>
      <c r="AI4134" s="49"/>
      <c r="AJ4134" s="48"/>
      <c r="AK4134" s="49"/>
    </row>
    <row r="4135" spans="9:37">
      <c r="I4135" s="48"/>
      <c r="L4135" s="48"/>
      <c r="O4135" s="48"/>
      <c r="Y4135" s="49"/>
      <c r="Z4135" s="49"/>
      <c r="AA4135" s="49"/>
      <c r="AB4135" s="49"/>
      <c r="AC4135" s="49"/>
      <c r="AD4135" s="49"/>
      <c r="AE4135" s="49"/>
      <c r="AF4135" s="49"/>
      <c r="AG4135" s="49"/>
      <c r="AH4135" s="49"/>
      <c r="AI4135" s="49"/>
      <c r="AJ4135" s="48"/>
      <c r="AK4135" s="49"/>
    </row>
    <row r="4136" spans="9:37">
      <c r="I4136" s="48"/>
      <c r="L4136" s="48"/>
      <c r="O4136" s="48"/>
      <c r="Y4136" s="49"/>
      <c r="Z4136" s="49"/>
      <c r="AA4136" s="49"/>
      <c r="AB4136" s="49"/>
      <c r="AC4136" s="49"/>
      <c r="AD4136" s="49"/>
      <c r="AE4136" s="49"/>
      <c r="AF4136" s="49"/>
      <c r="AG4136" s="49"/>
      <c r="AH4136" s="49"/>
      <c r="AI4136" s="49"/>
      <c r="AJ4136" s="48"/>
      <c r="AK4136" s="49"/>
    </row>
    <row r="4137" spans="9:37">
      <c r="I4137" s="48"/>
      <c r="L4137" s="48"/>
      <c r="O4137" s="48"/>
      <c r="Y4137" s="49"/>
      <c r="Z4137" s="49"/>
      <c r="AA4137" s="49"/>
      <c r="AB4137" s="49"/>
      <c r="AC4137" s="49"/>
      <c r="AD4137" s="49"/>
      <c r="AE4137" s="49"/>
      <c r="AF4137" s="49"/>
      <c r="AG4137" s="49"/>
      <c r="AH4137" s="49"/>
      <c r="AI4137" s="49"/>
      <c r="AJ4137" s="48"/>
      <c r="AK4137" s="49"/>
    </row>
    <row r="4138" spans="9:37">
      <c r="I4138" s="48"/>
      <c r="L4138" s="48"/>
      <c r="O4138" s="48"/>
      <c r="Y4138" s="49"/>
      <c r="Z4138" s="49"/>
      <c r="AA4138" s="49"/>
      <c r="AB4138" s="49"/>
      <c r="AC4138" s="49"/>
      <c r="AD4138" s="49"/>
      <c r="AE4138" s="49"/>
      <c r="AF4138" s="49"/>
      <c r="AG4138" s="49"/>
      <c r="AH4138" s="49"/>
      <c r="AI4138" s="49"/>
      <c r="AJ4138" s="48"/>
      <c r="AK4138" s="49"/>
    </row>
    <row r="4139" spans="9:37">
      <c r="I4139" s="48"/>
      <c r="L4139" s="48"/>
      <c r="O4139" s="48"/>
      <c r="Y4139" s="49"/>
      <c r="Z4139" s="49"/>
      <c r="AA4139" s="49"/>
      <c r="AB4139" s="49"/>
      <c r="AC4139" s="49"/>
      <c r="AD4139" s="49"/>
      <c r="AE4139" s="49"/>
      <c r="AF4139" s="49"/>
      <c r="AG4139" s="49"/>
      <c r="AH4139" s="49"/>
      <c r="AI4139" s="49"/>
      <c r="AJ4139" s="48"/>
      <c r="AK4139" s="49"/>
    </row>
    <row r="4140" spans="9:37">
      <c r="I4140" s="48"/>
      <c r="L4140" s="48"/>
      <c r="O4140" s="48"/>
      <c r="Y4140" s="49"/>
      <c r="Z4140" s="49"/>
      <c r="AA4140" s="49"/>
      <c r="AB4140" s="49"/>
      <c r="AC4140" s="49"/>
      <c r="AD4140" s="49"/>
      <c r="AE4140" s="49"/>
      <c r="AF4140" s="49"/>
      <c r="AG4140" s="49"/>
      <c r="AH4140" s="49"/>
      <c r="AI4140" s="49"/>
      <c r="AJ4140" s="48"/>
      <c r="AK4140" s="49"/>
    </row>
    <row r="4141" spans="9:37">
      <c r="I4141" s="48"/>
      <c r="L4141" s="48"/>
      <c r="O4141" s="48"/>
      <c r="Y4141" s="49"/>
      <c r="Z4141" s="49"/>
      <c r="AA4141" s="49"/>
      <c r="AB4141" s="49"/>
      <c r="AC4141" s="49"/>
      <c r="AD4141" s="49"/>
      <c r="AE4141" s="49"/>
      <c r="AF4141" s="49"/>
      <c r="AG4141" s="49"/>
      <c r="AH4141" s="49"/>
      <c r="AI4141" s="49"/>
      <c r="AJ4141" s="48"/>
      <c r="AK4141" s="49"/>
    </row>
    <row r="4142" spans="9:37">
      <c r="I4142" s="48"/>
      <c r="L4142" s="48"/>
      <c r="O4142" s="48"/>
      <c r="Y4142" s="49"/>
      <c r="Z4142" s="49"/>
      <c r="AA4142" s="49"/>
      <c r="AB4142" s="49"/>
      <c r="AC4142" s="49"/>
      <c r="AD4142" s="49"/>
      <c r="AE4142" s="49"/>
      <c r="AF4142" s="49"/>
      <c r="AG4142" s="49"/>
      <c r="AH4142" s="49"/>
      <c r="AI4142" s="49"/>
      <c r="AJ4142" s="48"/>
      <c r="AK4142" s="49"/>
    </row>
    <row r="4143" spans="9:37">
      <c r="I4143" s="48"/>
      <c r="L4143" s="48"/>
      <c r="O4143" s="48"/>
      <c r="Y4143" s="49"/>
      <c r="Z4143" s="49"/>
      <c r="AA4143" s="49"/>
      <c r="AB4143" s="49"/>
      <c r="AC4143" s="49"/>
      <c r="AD4143" s="49"/>
      <c r="AE4143" s="49"/>
      <c r="AF4143" s="49"/>
      <c r="AG4143" s="49"/>
      <c r="AH4143" s="49"/>
      <c r="AI4143" s="49"/>
      <c r="AJ4143" s="48"/>
      <c r="AK4143" s="49"/>
    </row>
    <row r="4144" spans="9:37">
      <c r="I4144" s="48"/>
      <c r="L4144" s="48"/>
      <c r="O4144" s="48"/>
      <c r="Y4144" s="49"/>
      <c r="Z4144" s="49"/>
      <c r="AA4144" s="49"/>
      <c r="AB4144" s="49"/>
      <c r="AC4144" s="49"/>
      <c r="AD4144" s="49"/>
      <c r="AE4144" s="49"/>
      <c r="AF4144" s="49"/>
      <c r="AG4144" s="49"/>
      <c r="AH4144" s="49"/>
      <c r="AI4144" s="49"/>
      <c r="AJ4144" s="48"/>
      <c r="AK4144" s="49"/>
    </row>
    <row r="4145" spans="9:37">
      <c r="I4145" s="48"/>
      <c r="L4145" s="48"/>
      <c r="O4145" s="48"/>
      <c r="Y4145" s="49"/>
      <c r="Z4145" s="49"/>
      <c r="AA4145" s="49"/>
      <c r="AB4145" s="49"/>
      <c r="AC4145" s="49"/>
      <c r="AD4145" s="49"/>
      <c r="AE4145" s="49"/>
      <c r="AF4145" s="49"/>
      <c r="AG4145" s="49"/>
      <c r="AH4145" s="49"/>
      <c r="AI4145" s="49"/>
      <c r="AJ4145" s="48"/>
      <c r="AK4145" s="49"/>
    </row>
    <row r="4146" spans="9:37">
      <c r="I4146" s="48"/>
      <c r="L4146" s="48"/>
      <c r="O4146" s="48"/>
      <c r="Y4146" s="49"/>
      <c r="Z4146" s="49"/>
      <c r="AA4146" s="49"/>
      <c r="AB4146" s="49"/>
      <c r="AC4146" s="49"/>
      <c r="AD4146" s="49"/>
      <c r="AE4146" s="49"/>
      <c r="AF4146" s="49"/>
      <c r="AG4146" s="49"/>
      <c r="AH4146" s="49"/>
      <c r="AI4146" s="49"/>
      <c r="AJ4146" s="48"/>
      <c r="AK4146" s="49"/>
    </row>
    <row r="4147" spans="9:37">
      <c r="I4147" s="48"/>
      <c r="L4147" s="48"/>
      <c r="O4147" s="48"/>
      <c r="Y4147" s="49"/>
      <c r="Z4147" s="49"/>
      <c r="AA4147" s="49"/>
      <c r="AB4147" s="49"/>
      <c r="AC4147" s="49"/>
      <c r="AD4147" s="49"/>
      <c r="AE4147" s="49"/>
      <c r="AF4147" s="49"/>
      <c r="AG4147" s="49"/>
      <c r="AH4147" s="49"/>
      <c r="AI4147" s="49"/>
      <c r="AJ4147" s="48"/>
      <c r="AK4147" s="49"/>
    </row>
    <row r="4148" spans="9:37">
      <c r="I4148" s="48"/>
      <c r="L4148" s="48"/>
      <c r="O4148" s="48"/>
      <c r="Y4148" s="49"/>
      <c r="Z4148" s="49"/>
      <c r="AA4148" s="49"/>
      <c r="AB4148" s="49"/>
      <c r="AC4148" s="49"/>
      <c r="AD4148" s="49"/>
      <c r="AE4148" s="49"/>
      <c r="AF4148" s="49"/>
      <c r="AG4148" s="49"/>
      <c r="AH4148" s="49"/>
      <c r="AI4148" s="49"/>
      <c r="AJ4148" s="48"/>
      <c r="AK4148" s="49"/>
    </row>
    <row r="4149" spans="9:37">
      <c r="I4149" s="48"/>
      <c r="L4149" s="48"/>
      <c r="O4149" s="48"/>
      <c r="Y4149" s="49"/>
      <c r="Z4149" s="49"/>
      <c r="AA4149" s="49"/>
      <c r="AB4149" s="49"/>
      <c r="AC4149" s="49"/>
      <c r="AD4149" s="49"/>
      <c r="AE4149" s="49"/>
      <c r="AF4149" s="49"/>
      <c r="AG4149" s="49"/>
      <c r="AH4149" s="49"/>
      <c r="AI4149" s="49"/>
      <c r="AJ4149" s="48"/>
      <c r="AK4149" s="49"/>
    </row>
    <row r="4150" spans="9:37">
      <c r="I4150" s="48"/>
      <c r="L4150" s="48"/>
      <c r="O4150" s="48"/>
      <c r="Y4150" s="49"/>
      <c r="Z4150" s="49"/>
      <c r="AA4150" s="49"/>
      <c r="AB4150" s="49"/>
      <c r="AC4150" s="49"/>
      <c r="AD4150" s="49"/>
      <c r="AE4150" s="49"/>
      <c r="AF4150" s="49"/>
      <c r="AG4150" s="49"/>
      <c r="AH4150" s="49"/>
      <c r="AI4150" s="49"/>
      <c r="AJ4150" s="48"/>
      <c r="AK4150" s="49"/>
    </row>
    <row r="4151" spans="9:37">
      <c r="I4151" s="48"/>
      <c r="L4151" s="48"/>
      <c r="O4151" s="48"/>
      <c r="Y4151" s="49"/>
      <c r="Z4151" s="49"/>
      <c r="AA4151" s="49"/>
      <c r="AB4151" s="49"/>
      <c r="AC4151" s="49"/>
      <c r="AD4151" s="49"/>
      <c r="AE4151" s="49"/>
      <c r="AF4151" s="49"/>
      <c r="AG4151" s="49"/>
      <c r="AH4151" s="49"/>
      <c r="AI4151" s="49"/>
      <c r="AJ4151" s="48"/>
      <c r="AK4151" s="49"/>
    </row>
    <row r="4152" spans="9:37">
      <c r="I4152" s="48"/>
      <c r="L4152" s="48"/>
      <c r="O4152" s="48"/>
      <c r="Y4152" s="49"/>
      <c r="Z4152" s="49"/>
      <c r="AA4152" s="49"/>
      <c r="AB4152" s="49"/>
      <c r="AC4152" s="49"/>
      <c r="AD4152" s="49"/>
      <c r="AE4152" s="49"/>
      <c r="AF4152" s="49"/>
      <c r="AG4152" s="49"/>
      <c r="AH4152" s="49"/>
      <c r="AI4152" s="49"/>
      <c r="AJ4152" s="48"/>
      <c r="AK4152" s="49"/>
    </row>
    <row r="4153" spans="9:37">
      <c r="I4153" s="48"/>
      <c r="L4153" s="48"/>
      <c r="O4153" s="48"/>
      <c r="Y4153" s="49"/>
      <c r="Z4153" s="49"/>
      <c r="AA4153" s="49"/>
      <c r="AB4153" s="49"/>
      <c r="AC4153" s="49"/>
      <c r="AD4153" s="49"/>
      <c r="AE4153" s="49"/>
      <c r="AF4153" s="49"/>
      <c r="AG4153" s="49"/>
      <c r="AH4153" s="49"/>
      <c r="AI4153" s="49"/>
      <c r="AJ4153" s="48"/>
      <c r="AK4153" s="49"/>
    </row>
    <row r="4154" spans="9:37">
      <c r="I4154" s="48"/>
      <c r="L4154" s="48"/>
      <c r="O4154" s="48"/>
      <c r="Y4154" s="49"/>
      <c r="Z4154" s="49"/>
      <c r="AA4154" s="49"/>
      <c r="AB4154" s="49"/>
      <c r="AC4154" s="49"/>
      <c r="AD4154" s="49"/>
      <c r="AE4154" s="49"/>
      <c r="AF4154" s="49"/>
      <c r="AG4154" s="49"/>
      <c r="AH4154" s="49"/>
      <c r="AI4154" s="49"/>
      <c r="AJ4154" s="48"/>
      <c r="AK4154" s="49"/>
    </row>
    <row r="4155" spans="9:37">
      <c r="I4155" s="48"/>
      <c r="L4155" s="48"/>
      <c r="O4155" s="48"/>
      <c r="Y4155" s="49"/>
      <c r="Z4155" s="49"/>
      <c r="AA4155" s="49"/>
      <c r="AB4155" s="49"/>
      <c r="AC4155" s="49"/>
      <c r="AD4155" s="49"/>
      <c r="AE4155" s="49"/>
      <c r="AF4155" s="49"/>
      <c r="AG4155" s="49"/>
      <c r="AH4155" s="49"/>
      <c r="AI4155" s="49"/>
      <c r="AJ4155" s="48"/>
      <c r="AK4155" s="49"/>
    </row>
    <row r="4156" spans="9:37">
      <c r="I4156" s="48"/>
      <c r="L4156" s="48"/>
      <c r="O4156" s="48"/>
      <c r="Y4156" s="49"/>
      <c r="Z4156" s="49"/>
      <c r="AA4156" s="49"/>
      <c r="AB4156" s="49"/>
      <c r="AC4156" s="49"/>
      <c r="AD4156" s="49"/>
      <c r="AE4156" s="49"/>
      <c r="AF4156" s="49"/>
      <c r="AG4156" s="49"/>
      <c r="AH4156" s="49"/>
      <c r="AI4156" s="49"/>
      <c r="AJ4156" s="48"/>
      <c r="AK4156" s="49"/>
    </row>
    <row r="4157" spans="9:37">
      <c r="I4157" s="48"/>
      <c r="L4157" s="48"/>
      <c r="O4157" s="48"/>
      <c r="Y4157" s="49"/>
      <c r="Z4157" s="49"/>
      <c r="AA4157" s="49"/>
      <c r="AB4157" s="49"/>
      <c r="AC4157" s="49"/>
      <c r="AD4157" s="49"/>
      <c r="AE4157" s="49"/>
      <c r="AF4157" s="49"/>
      <c r="AG4157" s="49"/>
      <c r="AH4157" s="49"/>
      <c r="AI4157" s="49"/>
      <c r="AJ4157" s="48"/>
      <c r="AK4157" s="49"/>
    </row>
    <row r="4158" spans="9:37">
      <c r="I4158" s="48"/>
      <c r="L4158" s="48"/>
      <c r="O4158" s="48"/>
      <c r="Y4158" s="49"/>
      <c r="Z4158" s="49"/>
      <c r="AA4158" s="49"/>
      <c r="AB4158" s="49"/>
      <c r="AC4158" s="49"/>
      <c r="AD4158" s="49"/>
      <c r="AE4158" s="49"/>
      <c r="AF4158" s="49"/>
      <c r="AG4158" s="49"/>
      <c r="AH4158" s="49"/>
      <c r="AI4158" s="49"/>
      <c r="AJ4158" s="48"/>
      <c r="AK4158" s="49"/>
    </row>
    <row r="4159" spans="9:37">
      <c r="I4159" s="48"/>
      <c r="L4159" s="48"/>
      <c r="O4159" s="48"/>
      <c r="Y4159" s="49"/>
      <c r="Z4159" s="49"/>
      <c r="AA4159" s="49"/>
      <c r="AB4159" s="49"/>
      <c r="AC4159" s="49"/>
      <c r="AD4159" s="49"/>
      <c r="AE4159" s="49"/>
      <c r="AF4159" s="49"/>
      <c r="AG4159" s="49"/>
      <c r="AH4159" s="49"/>
      <c r="AI4159" s="49"/>
      <c r="AJ4159" s="48"/>
      <c r="AK4159" s="49"/>
    </row>
    <row r="4160" spans="9:37">
      <c r="I4160" s="48"/>
      <c r="L4160" s="48"/>
      <c r="O4160" s="48"/>
      <c r="Y4160" s="49"/>
      <c r="Z4160" s="49"/>
      <c r="AA4160" s="49"/>
      <c r="AB4160" s="49"/>
      <c r="AC4160" s="49"/>
      <c r="AD4160" s="49"/>
      <c r="AE4160" s="49"/>
      <c r="AF4160" s="49"/>
      <c r="AG4160" s="49"/>
      <c r="AH4160" s="49"/>
      <c r="AI4160" s="49"/>
      <c r="AJ4160" s="48"/>
      <c r="AK4160" s="49"/>
    </row>
    <row r="4161" spans="9:37">
      <c r="I4161" s="48"/>
      <c r="L4161" s="48"/>
      <c r="O4161" s="48"/>
      <c r="Y4161" s="49"/>
      <c r="Z4161" s="49"/>
      <c r="AA4161" s="49"/>
      <c r="AB4161" s="49"/>
      <c r="AC4161" s="49"/>
      <c r="AD4161" s="49"/>
      <c r="AE4161" s="49"/>
      <c r="AF4161" s="49"/>
      <c r="AG4161" s="49"/>
      <c r="AH4161" s="49"/>
      <c r="AI4161" s="49"/>
      <c r="AJ4161" s="48"/>
      <c r="AK4161" s="49"/>
    </row>
    <row r="4162" spans="9:37">
      <c r="I4162" s="48"/>
      <c r="L4162" s="48"/>
      <c r="O4162" s="48"/>
      <c r="Y4162" s="49"/>
      <c r="Z4162" s="49"/>
      <c r="AA4162" s="49"/>
      <c r="AB4162" s="49"/>
      <c r="AC4162" s="49"/>
      <c r="AD4162" s="49"/>
      <c r="AE4162" s="49"/>
      <c r="AF4162" s="49"/>
      <c r="AG4162" s="49"/>
      <c r="AH4162" s="49"/>
      <c r="AI4162" s="49"/>
      <c r="AJ4162" s="48"/>
      <c r="AK4162" s="49"/>
    </row>
    <row r="4163" spans="9:37">
      <c r="I4163" s="48"/>
      <c r="L4163" s="48"/>
      <c r="O4163" s="48"/>
      <c r="Y4163" s="49"/>
      <c r="Z4163" s="49"/>
      <c r="AA4163" s="49"/>
      <c r="AB4163" s="49"/>
      <c r="AC4163" s="49"/>
      <c r="AD4163" s="49"/>
      <c r="AE4163" s="49"/>
      <c r="AF4163" s="49"/>
      <c r="AG4163" s="49"/>
      <c r="AH4163" s="49"/>
      <c r="AI4163" s="49"/>
      <c r="AJ4163" s="48"/>
      <c r="AK4163" s="49"/>
    </row>
    <row r="4164" spans="9:37">
      <c r="I4164" s="48"/>
      <c r="L4164" s="48"/>
      <c r="O4164" s="48"/>
      <c r="Y4164" s="49"/>
      <c r="Z4164" s="49"/>
      <c r="AA4164" s="49"/>
      <c r="AB4164" s="49"/>
      <c r="AC4164" s="49"/>
      <c r="AD4164" s="49"/>
      <c r="AE4164" s="49"/>
      <c r="AF4164" s="49"/>
      <c r="AG4164" s="49"/>
      <c r="AH4164" s="49"/>
      <c r="AI4164" s="49"/>
      <c r="AJ4164" s="48"/>
      <c r="AK4164" s="49"/>
    </row>
    <row r="4165" spans="9:37">
      <c r="I4165" s="48"/>
      <c r="L4165" s="48"/>
      <c r="O4165" s="48"/>
      <c r="Y4165" s="49"/>
      <c r="Z4165" s="49"/>
      <c r="AA4165" s="49"/>
      <c r="AB4165" s="49"/>
      <c r="AC4165" s="49"/>
      <c r="AD4165" s="49"/>
      <c r="AE4165" s="49"/>
      <c r="AF4165" s="49"/>
      <c r="AG4165" s="49"/>
      <c r="AH4165" s="49"/>
      <c r="AI4165" s="49"/>
      <c r="AJ4165" s="48"/>
      <c r="AK4165" s="49"/>
    </row>
    <row r="4166" spans="9:37">
      <c r="I4166" s="48"/>
      <c r="L4166" s="48"/>
      <c r="O4166" s="48"/>
      <c r="Y4166" s="49"/>
      <c r="Z4166" s="49"/>
      <c r="AA4166" s="49"/>
      <c r="AB4166" s="49"/>
      <c r="AC4166" s="49"/>
      <c r="AD4166" s="49"/>
      <c r="AE4166" s="49"/>
      <c r="AF4166" s="49"/>
      <c r="AG4166" s="49"/>
      <c r="AH4166" s="49"/>
      <c r="AI4166" s="49"/>
      <c r="AJ4166" s="48"/>
      <c r="AK4166" s="49"/>
    </row>
    <row r="4167" spans="9:37">
      <c r="I4167" s="48"/>
      <c r="L4167" s="48"/>
      <c r="O4167" s="48"/>
      <c r="Y4167" s="49"/>
      <c r="Z4167" s="49"/>
      <c r="AA4167" s="49"/>
      <c r="AB4167" s="49"/>
      <c r="AC4167" s="49"/>
      <c r="AD4167" s="49"/>
      <c r="AE4167" s="49"/>
      <c r="AF4167" s="49"/>
      <c r="AG4167" s="49"/>
      <c r="AH4167" s="49"/>
      <c r="AI4167" s="49"/>
      <c r="AJ4167" s="48"/>
      <c r="AK4167" s="49"/>
    </row>
    <row r="4168" spans="9:37">
      <c r="I4168" s="48"/>
      <c r="L4168" s="48"/>
      <c r="O4168" s="48"/>
      <c r="Y4168" s="49"/>
      <c r="Z4168" s="49"/>
      <c r="AA4168" s="49"/>
      <c r="AB4168" s="49"/>
      <c r="AC4168" s="49"/>
      <c r="AD4168" s="49"/>
      <c r="AE4168" s="49"/>
      <c r="AF4168" s="49"/>
      <c r="AG4168" s="49"/>
      <c r="AH4168" s="49"/>
      <c r="AI4168" s="49"/>
      <c r="AJ4168" s="48"/>
      <c r="AK4168" s="49"/>
    </row>
    <row r="4169" spans="9:37">
      <c r="I4169" s="48"/>
      <c r="L4169" s="48"/>
      <c r="O4169" s="48"/>
      <c r="Y4169" s="49"/>
      <c r="Z4169" s="49"/>
      <c r="AA4169" s="49"/>
      <c r="AB4169" s="49"/>
      <c r="AC4169" s="49"/>
      <c r="AD4169" s="49"/>
      <c r="AE4169" s="49"/>
      <c r="AF4169" s="49"/>
      <c r="AG4169" s="49"/>
      <c r="AH4169" s="49"/>
      <c r="AI4169" s="49"/>
      <c r="AJ4169" s="48"/>
      <c r="AK4169" s="49"/>
    </row>
    <row r="4170" spans="9:37">
      <c r="I4170" s="48"/>
      <c r="L4170" s="48"/>
      <c r="O4170" s="48"/>
      <c r="Y4170" s="49"/>
      <c r="Z4170" s="49"/>
      <c r="AA4170" s="49"/>
      <c r="AB4170" s="49"/>
      <c r="AC4170" s="49"/>
      <c r="AD4170" s="49"/>
      <c r="AE4170" s="49"/>
      <c r="AF4170" s="49"/>
      <c r="AG4170" s="49"/>
      <c r="AH4170" s="49"/>
      <c r="AI4170" s="49"/>
      <c r="AJ4170" s="48"/>
      <c r="AK4170" s="49"/>
    </row>
    <row r="4171" spans="9:37">
      <c r="I4171" s="48"/>
      <c r="L4171" s="48"/>
      <c r="O4171" s="48"/>
      <c r="Y4171" s="49"/>
      <c r="Z4171" s="49"/>
      <c r="AA4171" s="49"/>
      <c r="AB4171" s="49"/>
      <c r="AC4171" s="49"/>
      <c r="AD4171" s="49"/>
      <c r="AE4171" s="49"/>
      <c r="AF4171" s="49"/>
      <c r="AG4171" s="49"/>
      <c r="AH4171" s="49"/>
      <c r="AI4171" s="49"/>
      <c r="AJ4171" s="48"/>
      <c r="AK4171" s="49"/>
    </row>
    <row r="4172" spans="9:37">
      <c r="I4172" s="48"/>
      <c r="L4172" s="48"/>
      <c r="O4172" s="48"/>
      <c r="Y4172" s="49"/>
      <c r="Z4172" s="49"/>
      <c r="AA4172" s="49"/>
      <c r="AB4172" s="49"/>
      <c r="AC4172" s="49"/>
      <c r="AD4172" s="49"/>
      <c r="AE4172" s="49"/>
      <c r="AF4172" s="49"/>
      <c r="AG4172" s="49"/>
      <c r="AH4172" s="49"/>
      <c r="AI4172" s="49"/>
      <c r="AJ4172" s="48"/>
      <c r="AK4172" s="49"/>
    </row>
    <row r="4173" spans="9:37">
      <c r="I4173" s="48"/>
      <c r="L4173" s="48"/>
      <c r="O4173" s="48"/>
      <c r="Y4173" s="49"/>
      <c r="Z4173" s="49"/>
      <c r="AA4173" s="49"/>
      <c r="AB4173" s="49"/>
      <c r="AC4173" s="49"/>
      <c r="AD4173" s="49"/>
      <c r="AE4173" s="49"/>
      <c r="AF4173" s="49"/>
      <c r="AG4173" s="49"/>
      <c r="AH4173" s="49"/>
      <c r="AI4173" s="49"/>
      <c r="AJ4173" s="48"/>
      <c r="AK4173" s="49"/>
    </row>
    <row r="4174" spans="9:37">
      <c r="I4174" s="48"/>
      <c r="L4174" s="48"/>
      <c r="O4174" s="48"/>
      <c r="Y4174" s="49"/>
      <c r="Z4174" s="49"/>
      <c r="AA4174" s="49"/>
      <c r="AB4174" s="49"/>
      <c r="AC4174" s="49"/>
      <c r="AD4174" s="49"/>
      <c r="AE4174" s="49"/>
      <c r="AF4174" s="49"/>
      <c r="AG4174" s="49"/>
      <c r="AH4174" s="49"/>
      <c r="AI4174" s="49"/>
      <c r="AJ4174" s="48"/>
      <c r="AK4174" s="49"/>
    </row>
    <row r="4175" spans="9:37">
      <c r="I4175" s="48"/>
      <c r="L4175" s="48"/>
      <c r="O4175" s="48"/>
      <c r="Y4175" s="49"/>
      <c r="Z4175" s="49"/>
      <c r="AA4175" s="49"/>
      <c r="AB4175" s="49"/>
      <c r="AC4175" s="49"/>
      <c r="AD4175" s="49"/>
      <c r="AE4175" s="49"/>
      <c r="AF4175" s="49"/>
      <c r="AG4175" s="49"/>
      <c r="AH4175" s="49"/>
      <c r="AI4175" s="49"/>
      <c r="AJ4175" s="48"/>
      <c r="AK4175" s="49"/>
    </row>
    <row r="4176" spans="9:37">
      <c r="I4176" s="48"/>
      <c r="L4176" s="48"/>
      <c r="O4176" s="48"/>
      <c r="Y4176" s="49"/>
      <c r="Z4176" s="49"/>
      <c r="AA4176" s="49"/>
      <c r="AB4176" s="49"/>
      <c r="AC4176" s="49"/>
      <c r="AD4176" s="49"/>
      <c r="AE4176" s="49"/>
      <c r="AF4176" s="49"/>
      <c r="AG4176" s="49"/>
      <c r="AH4176" s="49"/>
      <c r="AI4176" s="49"/>
      <c r="AJ4176" s="48"/>
      <c r="AK4176" s="49"/>
    </row>
    <row r="4177" spans="9:37">
      <c r="I4177" s="48"/>
      <c r="L4177" s="48"/>
      <c r="O4177" s="48"/>
      <c r="Y4177" s="49"/>
      <c r="Z4177" s="49"/>
      <c r="AA4177" s="49"/>
      <c r="AB4177" s="49"/>
      <c r="AC4177" s="49"/>
      <c r="AD4177" s="49"/>
      <c r="AE4177" s="49"/>
      <c r="AF4177" s="49"/>
      <c r="AG4177" s="49"/>
      <c r="AH4177" s="49"/>
      <c r="AI4177" s="49"/>
      <c r="AJ4177" s="48"/>
      <c r="AK4177" s="49"/>
    </row>
    <row r="4178" spans="9:37">
      <c r="I4178" s="48"/>
      <c r="L4178" s="48"/>
      <c r="O4178" s="48"/>
      <c r="Y4178" s="49"/>
      <c r="Z4178" s="49"/>
      <c r="AA4178" s="49"/>
      <c r="AB4178" s="49"/>
      <c r="AC4178" s="49"/>
      <c r="AD4178" s="49"/>
      <c r="AE4178" s="49"/>
      <c r="AF4178" s="49"/>
      <c r="AG4178" s="49"/>
      <c r="AH4178" s="49"/>
      <c r="AI4178" s="49"/>
      <c r="AJ4178" s="48"/>
      <c r="AK4178" s="49"/>
    </row>
    <row r="4179" spans="9:37">
      <c r="I4179" s="48"/>
      <c r="L4179" s="48"/>
      <c r="O4179" s="48"/>
      <c r="Y4179" s="49"/>
      <c r="Z4179" s="49"/>
      <c r="AA4179" s="49"/>
      <c r="AB4179" s="49"/>
      <c r="AC4179" s="49"/>
      <c r="AD4179" s="49"/>
      <c r="AE4179" s="49"/>
      <c r="AF4179" s="49"/>
      <c r="AG4179" s="49"/>
      <c r="AH4179" s="49"/>
      <c r="AI4179" s="49"/>
      <c r="AJ4179" s="48"/>
      <c r="AK4179" s="49"/>
    </row>
    <row r="4180" spans="9:37">
      <c r="I4180" s="48"/>
      <c r="L4180" s="48"/>
      <c r="O4180" s="48"/>
      <c r="Y4180" s="49"/>
      <c r="Z4180" s="49"/>
      <c r="AA4180" s="49"/>
      <c r="AB4180" s="49"/>
      <c r="AC4180" s="49"/>
      <c r="AD4180" s="49"/>
      <c r="AE4180" s="49"/>
      <c r="AF4180" s="49"/>
      <c r="AG4180" s="49"/>
      <c r="AH4180" s="49"/>
      <c r="AI4180" s="49"/>
      <c r="AJ4180" s="48"/>
      <c r="AK4180" s="49"/>
    </row>
    <row r="4181" spans="9:37">
      <c r="I4181" s="48"/>
      <c r="L4181" s="48"/>
      <c r="O4181" s="48"/>
      <c r="Y4181" s="49"/>
      <c r="Z4181" s="49"/>
      <c r="AA4181" s="49"/>
      <c r="AB4181" s="49"/>
      <c r="AC4181" s="49"/>
      <c r="AD4181" s="49"/>
      <c r="AE4181" s="49"/>
      <c r="AF4181" s="49"/>
      <c r="AG4181" s="49"/>
      <c r="AH4181" s="49"/>
      <c r="AI4181" s="49"/>
      <c r="AJ4181" s="48"/>
      <c r="AK4181" s="49"/>
    </row>
    <row r="4182" spans="9:37">
      <c r="I4182" s="48"/>
      <c r="L4182" s="48"/>
      <c r="O4182" s="48"/>
      <c r="Y4182" s="49"/>
      <c r="Z4182" s="49"/>
      <c r="AA4182" s="49"/>
      <c r="AB4182" s="49"/>
      <c r="AC4182" s="49"/>
      <c r="AD4182" s="49"/>
      <c r="AE4182" s="49"/>
      <c r="AF4182" s="49"/>
      <c r="AG4182" s="49"/>
      <c r="AH4182" s="49"/>
      <c r="AI4182" s="49"/>
      <c r="AJ4182" s="48"/>
      <c r="AK4182" s="49"/>
    </row>
    <row r="4183" spans="9:37">
      <c r="I4183" s="48"/>
      <c r="L4183" s="48"/>
      <c r="O4183" s="48"/>
      <c r="Y4183" s="49"/>
      <c r="Z4183" s="49"/>
      <c r="AA4183" s="49"/>
      <c r="AB4183" s="49"/>
      <c r="AC4183" s="49"/>
      <c r="AD4183" s="49"/>
      <c r="AE4183" s="49"/>
      <c r="AF4183" s="49"/>
      <c r="AG4183" s="49"/>
      <c r="AH4183" s="49"/>
      <c r="AI4183" s="49"/>
      <c r="AJ4183" s="48"/>
      <c r="AK4183" s="49"/>
    </row>
    <row r="4184" spans="9:37">
      <c r="I4184" s="48"/>
      <c r="L4184" s="48"/>
      <c r="O4184" s="48"/>
      <c r="Y4184" s="49"/>
      <c r="Z4184" s="49"/>
      <c r="AA4184" s="49"/>
      <c r="AB4184" s="49"/>
      <c r="AC4184" s="49"/>
      <c r="AD4184" s="49"/>
      <c r="AE4184" s="49"/>
      <c r="AF4184" s="49"/>
      <c r="AG4184" s="49"/>
      <c r="AH4184" s="49"/>
      <c r="AI4184" s="49"/>
      <c r="AJ4184" s="48"/>
      <c r="AK4184" s="49"/>
    </row>
    <row r="4185" spans="9:37">
      <c r="I4185" s="48"/>
      <c r="L4185" s="48"/>
      <c r="O4185" s="48"/>
      <c r="Y4185" s="49"/>
      <c r="Z4185" s="49"/>
      <c r="AA4185" s="49"/>
      <c r="AB4185" s="49"/>
      <c r="AC4185" s="49"/>
      <c r="AD4185" s="49"/>
      <c r="AE4185" s="49"/>
      <c r="AF4185" s="49"/>
      <c r="AG4185" s="49"/>
      <c r="AH4185" s="49"/>
      <c r="AI4185" s="49"/>
      <c r="AJ4185" s="48"/>
      <c r="AK4185" s="49"/>
    </row>
    <row r="4186" spans="9:37">
      <c r="I4186" s="48"/>
      <c r="L4186" s="48"/>
      <c r="O4186" s="48"/>
      <c r="Y4186" s="49"/>
      <c r="Z4186" s="49"/>
      <c r="AA4186" s="49"/>
      <c r="AB4186" s="49"/>
      <c r="AC4186" s="49"/>
      <c r="AD4186" s="49"/>
      <c r="AE4186" s="49"/>
      <c r="AF4186" s="49"/>
      <c r="AG4186" s="49"/>
      <c r="AH4186" s="49"/>
      <c r="AI4186" s="49"/>
      <c r="AJ4186" s="48"/>
      <c r="AK4186" s="49"/>
    </row>
    <row r="4187" spans="9:37">
      <c r="I4187" s="48"/>
      <c r="L4187" s="48"/>
      <c r="O4187" s="48"/>
      <c r="Y4187" s="49"/>
      <c r="Z4187" s="49"/>
      <c r="AA4187" s="49"/>
      <c r="AB4187" s="49"/>
      <c r="AC4187" s="49"/>
      <c r="AD4187" s="49"/>
      <c r="AE4187" s="49"/>
      <c r="AF4187" s="49"/>
      <c r="AG4187" s="49"/>
      <c r="AH4187" s="49"/>
      <c r="AI4187" s="49"/>
      <c r="AJ4187" s="48"/>
      <c r="AK4187" s="49"/>
    </row>
    <row r="4188" spans="9:37">
      <c r="I4188" s="48"/>
      <c r="L4188" s="48"/>
      <c r="O4188" s="48"/>
      <c r="Y4188" s="49"/>
      <c r="Z4188" s="49"/>
      <c r="AA4188" s="49"/>
      <c r="AB4188" s="49"/>
      <c r="AC4188" s="49"/>
      <c r="AD4188" s="49"/>
      <c r="AE4188" s="49"/>
      <c r="AF4188" s="49"/>
      <c r="AG4188" s="49"/>
      <c r="AH4188" s="49"/>
      <c r="AI4188" s="49"/>
      <c r="AJ4188" s="48"/>
      <c r="AK4188" s="49"/>
    </row>
    <row r="4189" spans="9:37">
      <c r="I4189" s="48"/>
      <c r="L4189" s="48"/>
      <c r="O4189" s="48"/>
      <c r="Y4189" s="49"/>
      <c r="Z4189" s="49"/>
      <c r="AA4189" s="49"/>
      <c r="AB4189" s="49"/>
      <c r="AC4189" s="49"/>
      <c r="AD4189" s="49"/>
      <c r="AE4189" s="49"/>
      <c r="AF4189" s="49"/>
      <c r="AG4189" s="49"/>
      <c r="AH4189" s="49"/>
      <c r="AI4189" s="49"/>
      <c r="AJ4189" s="48"/>
      <c r="AK4189" s="49"/>
    </row>
    <row r="4190" spans="9:37">
      <c r="I4190" s="48"/>
      <c r="L4190" s="48"/>
      <c r="O4190" s="48"/>
      <c r="Y4190" s="49"/>
      <c r="Z4190" s="49"/>
      <c r="AA4190" s="49"/>
      <c r="AB4190" s="49"/>
      <c r="AC4190" s="49"/>
      <c r="AD4190" s="49"/>
      <c r="AE4190" s="49"/>
      <c r="AF4190" s="49"/>
      <c r="AG4190" s="49"/>
      <c r="AH4190" s="49"/>
      <c r="AI4190" s="49"/>
      <c r="AJ4190" s="48"/>
      <c r="AK4190" s="49"/>
    </row>
    <row r="4191" spans="9:37">
      <c r="I4191" s="48"/>
      <c r="L4191" s="48"/>
      <c r="O4191" s="48"/>
      <c r="Y4191" s="49"/>
      <c r="Z4191" s="49"/>
      <c r="AA4191" s="49"/>
      <c r="AB4191" s="49"/>
      <c r="AC4191" s="49"/>
      <c r="AD4191" s="49"/>
      <c r="AE4191" s="49"/>
      <c r="AF4191" s="49"/>
      <c r="AG4191" s="49"/>
      <c r="AH4191" s="49"/>
      <c r="AI4191" s="49"/>
      <c r="AJ4191" s="48"/>
      <c r="AK4191" s="49"/>
    </row>
    <row r="4192" spans="9:37">
      <c r="I4192" s="48"/>
      <c r="L4192" s="48"/>
      <c r="O4192" s="48"/>
      <c r="Y4192" s="49"/>
      <c r="Z4192" s="49"/>
      <c r="AA4192" s="49"/>
      <c r="AB4192" s="49"/>
      <c r="AC4192" s="49"/>
      <c r="AD4192" s="49"/>
      <c r="AE4192" s="49"/>
      <c r="AF4192" s="49"/>
      <c r="AG4192" s="49"/>
      <c r="AH4192" s="49"/>
      <c r="AI4192" s="49"/>
      <c r="AJ4192" s="48"/>
      <c r="AK4192" s="49"/>
    </row>
    <row r="4193" spans="9:37">
      <c r="I4193" s="48"/>
      <c r="L4193" s="48"/>
      <c r="O4193" s="48"/>
      <c r="Y4193" s="49"/>
      <c r="Z4193" s="49"/>
      <c r="AA4193" s="49"/>
      <c r="AB4193" s="49"/>
      <c r="AC4193" s="49"/>
      <c r="AD4193" s="49"/>
      <c r="AE4193" s="49"/>
      <c r="AF4193" s="49"/>
      <c r="AG4193" s="49"/>
      <c r="AH4193" s="49"/>
      <c r="AI4193" s="49"/>
      <c r="AJ4193" s="48"/>
      <c r="AK4193" s="49"/>
    </row>
    <row r="4194" spans="9:37">
      <c r="I4194" s="48"/>
      <c r="L4194" s="48"/>
      <c r="O4194" s="48"/>
      <c r="Y4194" s="49"/>
      <c r="Z4194" s="49"/>
      <c r="AA4194" s="49"/>
      <c r="AB4194" s="49"/>
      <c r="AC4194" s="49"/>
      <c r="AD4194" s="49"/>
      <c r="AE4194" s="49"/>
      <c r="AF4194" s="49"/>
      <c r="AG4194" s="49"/>
      <c r="AH4194" s="49"/>
      <c r="AI4194" s="49"/>
      <c r="AJ4194" s="48"/>
      <c r="AK4194" s="49"/>
    </row>
    <row r="4195" spans="9:37">
      <c r="I4195" s="48"/>
      <c r="L4195" s="48"/>
      <c r="O4195" s="48"/>
      <c r="Y4195" s="49"/>
      <c r="Z4195" s="49"/>
      <c r="AA4195" s="49"/>
      <c r="AB4195" s="49"/>
      <c r="AC4195" s="49"/>
      <c r="AD4195" s="49"/>
      <c r="AE4195" s="49"/>
      <c r="AF4195" s="49"/>
      <c r="AG4195" s="49"/>
      <c r="AH4195" s="49"/>
      <c r="AI4195" s="49"/>
      <c r="AJ4195" s="48"/>
      <c r="AK4195" s="49"/>
    </row>
    <row r="4196" spans="9:37">
      <c r="I4196" s="48"/>
      <c r="L4196" s="48"/>
      <c r="O4196" s="48"/>
      <c r="Y4196" s="49"/>
      <c r="Z4196" s="49"/>
      <c r="AA4196" s="49"/>
      <c r="AB4196" s="49"/>
      <c r="AC4196" s="49"/>
      <c r="AD4196" s="49"/>
      <c r="AE4196" s="49"/>
      <c r="AF4196" s="49"/>
      <c r="AG4196" s="49"/>
      <c r="AH4196" s="49"/>
      <c r="AI4196" s="49"/>
      <c r="AJ4196" s="48"/>
      <c r="AK4196" s="49"/>
    </row>
    <row r="4197" spans="9:37">
      <c r="I4197" s="48"/>
      <c r="L4197" s="48"/>
      <c r="O4197" s="48"/>
      <c r="Y4197" s="49"/>
      <c r="Z4197" s="49"/>
      <c r="AA4197" s="49"/>
      <c r="AB4197" s="49"/>
      <c r="AC4197" s="49"/>
      <c r="AD4197" s="49"/>
      <c r="AE4197" s="49"/>
      <c r="AF4197" s="49"/>
      <c r="AG4197" s="49"/>
      <c r="AH4197" s="49"/>
      <c r="AI4197" s="49"/>
      <c r="AJ4197" s="48"/>
      <c r="AK4197" s="49"/>
    </row>
    <row r="4198" spans="9:37">
      <c r="I4198" s="48"/>
      <c r="L4198" s="48"/>
      <c r="O4198" s="48"/>
      <c r="Y4198" s="49"/>
      <c r="Z4198" s="49"/>
      <c r="AA4198" s="49"/>
      <c r="AB4198" s="49"/>
      <c r="AC4198" s="49"/>
      <c r="AD4198" s="49"/>
      <c r="AE4198" s="49"/>
      <c r="AF4198" s="49"/>
      <c r="AG4198" s="49"/>
      <c r="AH4198" s="49"/>
      <c r="AI4198" s="49"/>
      <c r="AJ4198" s="48"/>
      <c r="AK4198" s="49"/>
    </row>
    <row r="4199" spans="9:37">
      <c r="I4199" s="48"/>
      <c r="L4199" s="48"/>
      <c r="O4199" s="48"/>
      <c r="Y4199" s="49"/>
      <c r="Z4199" s="49"/>
      <c r="AA4199" s="49"/>
      <c r="AB4199" s="49"/>
      <c r="AC4199" s="49"/>
      <c r="AD4199" s="49"/>
      <c r="AE4199" s="49"/>
      <c r="AF4199" s="49"/>
      <c r="AG4199" s="49"/>
      <c r="AH4199" s="49"/>
      <c r="AI4199" s="49"/>
      <c r="AJ4199" s="48"/>
      <c r="AK4199" s="49"/>
    </row>
    <row r="4200" spans="9:37">
      <c r="I4200" s="48"/>
      <c r="L4200" s="48"/>
      <c r="O4200" s="48"/>
      <c r="Y4200" s="49"/>
      <c r="Z4200" s="49"/>
      <c r="AA4200" s="49"/>
      <c r="AB4200" s="49"/>
      <c r="AC4200" s="49"/>
      <c r="AD4200" s="49"/>
      <c r="AE4200" s="49"/>
      <c r="AF4200" s="49"/>
      <c r="AG4200" s="49"/>
      <c r="AH4200" s="49"/>
      <c r="AI4200" s="49"/>
      <c r="AJ4200" s="48"/>
      <c r="AK4200" s="49"/>
    </row>
    <row r="4201" spans="9:37">
      <c r="I4201" s="48"/>
      <c r="L4201" s="48"/>
      <c r="O4201" s="48"/>
      <c r="Y4201" s="49"/>
      <c r="Z4201" s="49"/>
      <c r="AA4201" s="49"/>
      <c r="AB4201" s="49"/>
      <c r="AC4201" s="49"/>
      <c r="AD4201" s="49"/>
      <c r="AE4201" s="49"/>
      <c r="AF4201" s="49"/>
      <c r="AG4201" s="49"/>
      <c r="AH4201" s="49"/>
      <c r="AI4201" s="49"/>
      <c r="AJ4201" s="48"/>
      <c r="AK4201" s="49"/>
    </row>
    <row r="4202" spans="9:37">
      <c r="I4202" s="48"/>
      <c r="L4202" s="48"/>
      <c r="O4202" s="48"/>
      <c r="Y4202" s="49"/>
      <c r="Z4202" s="49"/>
      <c r="AA4202" s="49"/>
      <c r="AB4202" s="49"/>
      <c r="AC4202" s="49"/>
      <c r="AD4202" s="49"/>
      <c r="AE4202" s="49"/>
      <c r="AF4202" s="49"/>
      <c r="AG4202" s="49"/>
      <c r="AH4202" s="49"/>
      <c r="AI4202" s="49"/>
      <c r="AJ4202" s="48"/>
      <c r="AK4202" s="49"/>
    </row>
    <row r="4203" spans="9:37">
      <c r="I4203" s="48"/>
      <c r="L4203" s="48"/>
      <c r="O4203" s="48"/>
      <c r="Y4203" s="49"/>
      <c r="Z4203" s="49"/>
      <c r="AA4203" s="49"/>
      <c r="AB4203" s="49"/>
      <c r="AC4203" s="49"/>
      <c r="AD4203" s="49"/>
      <c r="AE4203" s="49"/>
      <c r="AF4203" s="49"/>
      <c r="AG4203" s="49"/>
      <c r="AH4203" s="49"/>
      <c r="AI4203" s="49"/>
      <c r="AJ4203" s="48"/>
      <c r="AK4203" s="49"/>
    </row>
    <row r="4204" spans="9:37">
      <c r="I4204" s="48"/>
      <c r="L4204" s="48"/>
      <c r="O4204" s="48"/>
      <c r="Y4204" s="49"/>
      <c r="Z4204" s="49"/>
      <c r="AA4204" s="49"/>
      <c r="AB4204" s="49"/>
      <c r="AC4204" s="49"/>
      <c r="AD4204" s="49"/>
      <c r="AE4204" s="49"/>
      <c r="AF4204" s="49"/>
      <c r="AG4204" s="49"/>
      <c r="AH4204" s="49"/>
      <c r="AI4204" s="49"/>
      <c r="AJ4204" s="48"/>
      <c r="AK4204" s="49"/>
    </row>
    <row r="4205" spans="9:37">
      <c r="I4205" s="48"/>
      <c r="L4205" s="48"/>
      <c r="O4205" s="48"/>
      <c r="Y4205" s="49"/>
      <c r="Z4205" s="49"/>
      <c r="AA4205" s="49"/>
      <c r="AB4205" s="49"/>
      <c r="AC4205" s="49"/>
      <c r="AD4205" s="49"/>
      <c r="AE4205" s="49"/>
      <c r="AF4205" s="49"/>
      <c r="AG4205" s="49"/>
      <c r="AH4205" s="49"/>
      <c r="AI4205" s="49"/>
      <c r="AJ4205" s="48"/>
      <c r="AK4205" s="49"/>
    </row>
    <row r="4206" spans="9:37">
      <c r="I4206" s="48"/>
      <c r="L4206" s="48"/>
      <c r="O4206" s="48"/>
      <c r="Y4206" s="49"/>
      <c r="Z4206" s="49"/>
      <c r="AA4206" s="49"/>
      <c r="AB4206" s="49"/>
      <c r="AC4206" s="49"/>
      <c r="AD4206" s="49"/>
      <c r="AE4206" s="49"/>
      <c r="AF4206" s="49"/>
      <c r="AG4206" s="49"/>
      <c r="AH4206" s="49"/>
      <c r="AI4206" s="49"/>
      <c r="AJ4206" s="48"/>
      <c r="AK4206" s="49"/>
    </row>
    <row r="4207" spans="9:37">
      <c r="I4207" s="48"/>
      <c r="L4207" s="48"/>
      <c r="O4207" s="48"/>
      <c r="Y4207" s="49"/>
      <c r="Z4207" s="49"/>
      <c r="AA4207" s="49"/>
      <c r="AB4207" s="49"/>
      <c r="AC4207" s="49"/>
      <c r="AD4207" s="49"/>
      <c r="AE4207" s="49"/>
      <c r="AF4207" s="49"/>
      <c r="AG4207" s="49"/>
      <c r="AH4207" s="49"/>
      <c r="AI4207" s="49"/>
      <c r="AJ4207" s="48"/>
      <c r="AK4207" s="49"/>
    </row>
    <row r="4208" spans="9:37">
      <c r="I4208" s="48"/>
      <c r="L4208" s="48"/>
      <c r="O4208" s="48"/>
      <c r="Y4208" s="49"/>
      <c r="Z4208" s="49"/>
      <c r="AA4208" s="49"/>
      <c r="AB4208" s="49"/>
      <c r="AC4208" s="49"/>
      <c r="AD4208" s="49"/>
      <c r="AE4208" s="49"/>
      <c r="AF4208" s="49"/>
      <c r="AG4208" s="49"/>
      <c r="AH4208" s="49"/>
      <c r="AI4208" s="49"/>
      <c r="AJ4208" s="48"/>
      <c r="AK4208" s="49"/>
    </row>
    <row r="4209" spans="9:37">
      <c r="I4209" s="48"/>
      <c r="L4209" s="48"/>
      <c r="O4209" s="48"/>
      <c r="Y4209" s="49"/>
      <c r="Z4209" s="49"/>
      <c r="AA4209" s="49"/>
      <c r="AB4209" s="49"/>
      <c r="AC4209" s="49"/>
      <c r="AD4209" s="49"/>
      <c r="AE4209" s="49"/>
      <c r="AF4209" s="49"/>
      <c r="AG4209" s="49"/>
      <c r="AH4209" s="49"/>
      <c r="AI4209" s="49"/>
      <c r="AJ4209" s="48"/>
      <c r="AK4209" s="49"/>
    </row>
    <row r="4210" spans="9:37">
      <c r="I4210" s="48"/>
      <c r="L4210" s="48"/>
      <c r="O4210" s="48"/>
      <c r="Y4210" s="49"/>
      <c r="Z4210" s="49"/>
      <c r="AA4210" s="49"/>
      <c r="AB4210" s="49"/>
      <c r="AC4210" s="49"/>
      <c r="AD4210" s="49"/>
      <c r="AE4210" s="49"/>
      <c r="AF4210" s="49"/>
      <c r="AG4210" s="49"/>
      <c r="AH4210" s="49"/>
      <c r="AI4210" s="49"/>
      <c r="AJ4210" s="48"/>
      <c r="AK4210" s="49"/>
    </row>
    <row r="4211" spans="9:37">
      <c r="I4211" s="48"/>
      <c r="L4211" s="48"/>
      <c r="O4211" s="48"/>
      <c r="Y4211" s="49"/>
      <c r="Z4211" s="49"/>
      <c r="AA4211" s="49"/>
      <c r="AB4211" s="49"/>
      <c r="AC4211" s="49"/>
      <c r="AD4211" s="49"/>
      <c r="AE4211" s="49"/>
      <c r="AF4211" s="49"/>
      <c r="AG4211" s="49"/>
      <c r="AH4211" s="49"/>
      <c r="AI4211" s="49"/>
      <c r="AJ4211" s="48"/>
      <c r="AK4211" s="49"/>
    </row>
    <row r="4212" spans="9:37">
      <c r="I4212" s="48"/>
      <c r="L4212" s="48"/>
      <c r="O4212" s="48"/>
      <c r="Y4212" s="49"/>
      <c r="Z4212" s="49"/>
      <c r="AA4212" s="49"/>
      <c r="AB4212" s="49"/>
      <c r="AC4212" s="49"/>
      <c r="AD4212" s="49"/>
      <c r="AE4212" s="49"/>
      <c r="AF4212" s="49"/>
      <c r="AG4212" s="49"/>
      <c r="AH4212" s="49"/>
      <c r="AI4212" s="49"/>
      <c r="AJ4212" s="48"/>
      <c r="AK4212" s="49"/>
    </row>
    <row r="4213" spans="9:37">
      <c r="I4213" s="48"/>
      <c r="L4213" s="48"/>
      <c r="O4213" s="48"/>
      <c r="Y4213" s="49"/>
      <c r="Z4213" s="49"/>
      <c r="AA4213" s="49"/>
      <c r="AB4213" s="49"/>
      <c r="AC4213" s="49"/>
      <c r="AD4213" s="49"/>
      <c r="AE4213" s="49"/>
      <c r="AF4213" s="49"/>
      <c r="AG4213" s="49"/>
      <c r="AH4213" s="49"/>
      <c r="AI4213" s="49"/>
      <c r="AJ4213" s="48"/>
      <c r="AK4213" s="49"/>
    </row>
    <row r="4214" spans="9:37">
      <c r="I4214" s="48"/>
      <c r="L4214" s="48"/>
      <c r="O4214" s="48"/>
      <c r="Y4214" s="49"/>
      <c r="Z4214" s="49"/>
      <c r="AA4214" s="49"/>
      <c r="AB4214" s="49"/>
      <c r="AC4214" s="49"/>
      <c r="AD4214" s="49"/>
      <c r="AE4214" s="49"/>
      <c r="AF4214" s="49"/>
      <c r="AG4214" s="49"/>
      <c r="AH4214" s="49"/>
      <c r="AI4214" s="49"/>
      <c r="AJ4214" s="48"/>
      <c r="AK4214" s="49"/>
    </row>
    <row r="4215" spans="9:37">
      <c r="I4215" s="48"/>
      <c r="L4215" s="48"/>
      <c r="O4215" s="48"/>
      <c r="Y4215" s="49"/>
      <c r="Z4215" s="49"/>
      <c r="AA4215" s="49"/>
      <c r="AB4215" s="49"/>
      <c r="AC4215" s="49"/>
      <c r="AD4215" s="49"/>
      <c r="AE4215" s="49"/>
      <c r="AF4215" s="49"/>
      <c r="AG4215" s="49"/>
      <c r="AH4215" s="49"/>
      <c r="AI4215" s="49"/>
      <c r="AJ4215" s="48"/>
      <c r="AK4215" s="49"/>
    </row>
    <row r="4216" spans="9:37">
      <c r="I4216" s="48"/>
      <c r="L4216" s="48"/>
      <c r="O4216" s="48"/>
      <c r="Y4216" s="49"/>
      <c r="Z4216" s="49"/>
      <c r="AA4216" s="49"/>
      <c r="AB4216" s="49"/>
      <c r="AC4216" s="49"/>
      <c r="AD4216" s="49"/>
      <c r="AE4216" s="49"/>
      <c r="AF4216" s="49"/>
      <c r="AG4216" s="49"/>
      <c r="AH4216" s="49"/>
      <c r="AI4216" s="49"/>
      <c r="AJ4216" s="48"/>
      <c r="AK4216" s="49"/>
    </row>
    <row r="4217" spans="9:37">
      <c r="I4217" s="48"/>
      <c r="L4217" s="48"/>
      <c r="O4217" s="48"/>
      <c r="Y4217" s="49"/>
      <c r="Z4217" s="49"/>
      <c r="AA4217" s="49"/>
      <c r="AB4217" s="49"/>
      <c r="AC4217" s="49"/>
      <c r="AD4217" s="49"/>
      <c r="AE4217" s="49"/>
      <c r="AF4217" s="49"/>
      <c r="AG4217" s="49"/>
      <c r="AH4217" s="49"/>
      <c r="AI4217" s="49"/>
      <c r="AJ4217" s="48"/>
      <c r="AK4217" s="49"/>
    </row>
    <row r="4218" spans="9:37">
      <c r="I4218" s="48"/>
      <c r="L4218" s="48"/>
      <c r="O4218" s="48"/>
      <c r="Y4218" s="49"/>
      <c r="Z4218" s="49"/>
      <c r="AA4218" s="49"/>
      <c r="AB4218" s="49"/>
      <c r="AC4218" s="49"/>
      <c r="AD4218" s="49"/>
      <c r="AE4218" s="49"/>
      <c r="AF4218" s="49"/>
      <c r="AG4218" s="49"/>
      <c r="AH4218" s="49"/>
      <c r="AI4218" s="49"/>
      <c r="AJ4218" s="48"/>
      <c r="AK4218" s="49"/>
    </row>
    <row r="4219" spans="9:37">
      <c r="I4219" s="48"/>
      <c r="L4219" s="48"/>
      <c r="O4219" s="48"/>
      <c r="Y4219" s="49"/>
      <c r="Z4219" s="49"/>
      <c r="AA4219" s="49"/>
      <c r="AB4219" s="49"/>
      <c r="AC4219" s="49"/>
      <c r="AD4219" s="49"/>
      <c r="AE4219" s="49"/>
      <c r="AF4219" s="49"/>
      <c r="AG4219" s="49"/>
      <c r="AH4219" s="49"/>
      <c r="AI4219" s="49"/>
      <c r="AJ4219" s="48"/>
      <c r="AK4219" s="49"/>
    </row>
    <row r="4220" spans="9:37">
      <c r="I4220" s="48"/>
      <c r="L4220" s="48"/>
      <c r="O4220" s="48"/>
      <c r="Y4220" s="49"/>
      <c r="Z4220" s="49"/>
      <c r="AA4220" s="49"/>
      <c r="AB4220" s="49"/>
      <c r="AC4220" s="49"/>
      <c r="AD4220" s="49"/>
      <c r="AE4220" s="49"/>
      <c r="AF4220" s="49"/>
      <c r="AG4220" s="49"/>
      <c r="AH4220" s="49"/>
      <c r="AI4220" s="49"/>
      <c r="AJ4220" s="48"/>
      <c r="AK4220" s="49"/>
    </row>
    <row r="4221" spans="9:37">
      <c r="I4221" s="48"/>
      <c r="L4221" s="48"/>
      <c r="O4221" s="48"/>
      <c r="Y4221" s="49"/>
      <c r="Z4221" s="49"/>
      <c r="AA4221" s="49"/>
      <c r="AB4221" s="49"/>
      <c r="AC4221" s="49"/>
      <c r="AD4221" s="49"/>
      <c r="AE4221" s="49"/>
      <c r="AF4221" s="49"/>
      <c r="AG4221" s="49"/>
      <c r="AH4221" s="49"/>
      <c r="AI4221" s="49"/>
      <c r="AJ4221" s="48"/>
      <c r="AK4221" s="49"/>
    </row>
    <row r="4222" spans="9:37">
      <c r="I4222" s="48"/>
      <c r="L4222" s="48"/>
      <c r="O4222" s="48"/>
      <c r="Y4222" s="49"/>
      <c r="Z4222" s="49"/>
      <c r="AA4222" s="49"/>
      <c r="AB4222" s="49"/>
      <c r="AC4222" s="49"/>
      <c r="AD4222" s="49"/>
      <c r="AE4222" s="49"/>
      <c r="AF4222" s="49"/>
      <c r="AG4222" s="49"/>
      <c r="AH4222" s="49"/>
      <c r="AI4222" s="49"/>
      <c r="AJ4222" s="48"/>
      <c r="AK4222" s="49"/>
    </row>
    <row r="4223" spans="9:37">
      <c r="I4223" s="48"/>
      <c r="L4223" s="48"/>
      <c r="O4223" s="48"/>
      <c r="Y4223" s="49"/>
      <c r="Z4223" s="49"/>
      <c r="AA4223" s="49"/>
      <c r="AB4223" s="49"/>
      <c r="AC4223" s="49"/>
      <c r="AD4223" s="49"/>
      <c r="AE4223" s="49"/>
      <c r="AF4223" s="49"/>
      <c r="AG4223" s="49"/>
      <c r="AH4223" s="49"/>
      <c r="AI4223" s="49"/>
      <c r="AJ4223" s="48"/>
      <c r="AK4223" s="49"/>
    </row>
    <row r="4224" spans="9:37">
      <c r="I4224" s="48"/>
      <c r="L4224" s="48"/>
      <c r="O4224" s="48"/>
      <c r="Y4224" s="49"/>
      <c r="Z4224" s="49"/>
      <c r="AA4224" s="49"/>
      <c r="AB4224" s="49"/>
      <c r="AC4224" s="49"/>
      <c r="AD4224" s="49"/>
      <c r="AE4224" s="49"/>
      <c r="AF4224" s="49"/>
      <c r="AG4224" s="49"/>
      <c r="AH4224" s="49"/>
      <c r="AI4224" s="49"/>
      <c r="AJ4224" s="48"/>
      <c r="AK4224" s="49"/>
    </row>
    <row r="4225" spans="9:37">
      <c r="I4225" s="48"/>
      <c r="L4225" s="48"/>
      <c r="O4225" s="48"/>
      <c r="Y4225" s="49"/>
      <c r="Z4225" s="49"/>
      <c r="AA4225" s="49"/>
      <c r="AB4225" s="49"/>
      <c r="AC4225" s="49"/>
      <c r="AD4225" s="49"/>
      <c r="AE4225" s="49"/>
      <c r="AF4225" s="49"/>
      <c r="AG4225" s="49"/>
      <c r="AH4225" s="49"/>
      <c r="AI4225" s="49"/>
      <c r="AJ4225" s="48"/>
      <c r="AK4225" s="49"/>
    </row>
    <row r="4226" spans="9:37">
      <c r="I4226" s="48"/>
      <c r="L4226" s="48"/>
      <c r="O4226" s="48"/>
      <c r="Y4226" s="49"/>
      <c r="Z4226" s="49"/>
      <c r="AA4226" s="49"/>
      <c r="AB4226" s="49"/>
      <c r="AC4226" s="49"/>
      <c r="AD4226" s="49"/>
      <c r="AE4226" s="49"/>
      <c r="AF4226" s="49"/>
      <c r="AG4226" s="49"/>
      <c r="AH4226" s="49"/>
      <c r="AI4226" s="49"/>
      <c r="AJ4226" s="48"/>
      <c r="AK4226" s="49"/>
    </row>
    <row r="4227" spans="9:37">
      <c r="I4227" s="48"/>
      <c r="L4227" s="48"/>
      <c r="O4227" s="48"/>
      <c r="Y4227" s="49"/>
      <c r="Z4227" s="49"/>
      <c r="AA4227" s="49"/>
      <c r="AB4227" s="49"/>
      <c r="AC4227" s="49"/>
      <c r="AD4227" s="49"/>
      <c r="AE4227" s="49"/>
      <c r="AF4227" s="49"/>
      <c r="AG4227" s="49"/>
      <c r="AH4227" s="49"/>
      <c r="AI4227" s="49"/>
      <c r="AJ4227" s="48"/>
      <c r="AK4227" s="49"/>
    </row>
    <row r="4228" spans="9:37">
      <c r="I4228" s="48"/>
      <c r="L4228" s="48"/>
      <c r="O4228" s="48"/>
      <c r="Y4228" s="49"/>
      <c r="Z4228" s="49"/>
      <c r="AA4228" s="49"/>
      <c r="AB4228" s="49"/>
      <c r="AC4228" s="49"/>
      <c r="AD4228" s="49"/>
      <c r="AE4228" s="49"/>
      <c r="AF4228" s="49"/>
      <c r="AG4228" s="49"/>
      <c r="AH4228" s="49"/>
      <c r="AI4228" s="49"/>
      <c r="AJ4228" s="48"/>
      <c r="AK4228" s="49"/>
    </row>
    <row r="4229" spans="9:37">
      <c r="I4229" s="48"/>
      <c r="L4229" s="48"/>
      <c r="O4229" s="48"/>
      <c r="Y4229" s="49"/>
      <c r="Z4229" s="49"/>
      <c r="AA4229" s="49"/>
      <c r="AB4229" s="49"/>
      <c r="AC4229" s="49"/>
      <c r="AD4229" s="49"/>
      <c r="AE4229" s="49"/>
      <c r="AF4229" s="49"/>
      <c r="AG4229" s="49"/>
      <c r="AH4229" s="49"/>
      <c r="AI4229" s="49"/>
      <c r="AJ4229" s="48"/>
      <c r="AK4229" s="49"/>
    </row>
    <row r="4230" spans="9:37">
      <c r="I4230" s="48"/>
      <c r="L4230" s="48"/>
      <c r="O4230" s="48"/>
      <c r="Y4230" s="49"/>
      <c r="Z4230" s="49"/>
      <c r="AA4230" s="49"/>
      <c r="AB4230" s="49"/>
      <c r="AC4230" s="49"/>
      <c r="AD4230" s="49"/>
      <c r="AE4230" s="49"/>
      <c r="AF4230" s="49"/>
      <c r="AG4230" s="49"/>
      <c r="AH4230" s="49"/>
      <c r="AI4230" s="49"/>
      <c r="AJ4230" s="48"/>
      <c r="AK4230" s="49"/>
    </row>
    <row r="4231" spans="9:37">
      <c r="I4231" s="48"/>
      <c r="L4231" s="48"/>
      <c r="O4231" s="48"/>
      <c r="Y4231" s="49"/>
      <c r="Z4231" s="49"/>
      <c r="AA4231" s="49"/>
      <c r="AB4231" s="49"/>
      <c r="AC4231" s="49"/>
      <c r="AD4231" s="49"/>
      <c r="AE4231" s="49"/>
      <c r="AF4231" s="49"/>
      <c r="AG4231" s="49"/>
      <c r="AH4231" s="49"/>
      <c r="AI4231" s="49"/>
      <c r="AJ4231" s="48"/>
      <c r="AK4231" s="49"/>
    </row>
    <row r="4232" spans="9:37">
      <c r="I4232" s="48"/>
      <c r="L4232" s="48"/>
      <c r="O4232" s="48"/>
      <c r="Y4232" s="49"/>
      <c r="Z4232" s="49"/>
      <c r="AA4232" s="49"/>
      <c r="AB4232" s="49"/>
      <c r="AC4232" s="49"/>
      <c r="AD4232" s="49"/>
      <c r="AE4232" s="49"/>
      <c r="AF4232" s="49"/>
      <c r="AG4232" s="49"/>
      <c r="AH4232" s="49"/>
      <c r="AI4232" s="49"/>
      <c r="AJ4232" s="48"/>
      <c r="AK4232" s="49"/>
    </row>
    <row r="4233" spans="9:37">
      <c r="I4233" s="48"/>
      <c r="L4233" s="48"/>
      <c r="O4233" s="48"/>
      <c r="Y4233" s="49"/>
      <c r="Z4233" s="49"/>
      <c r="AA4233" s="49"/>
      <c r="AB4233" s="49"/>
      <c r="AC4233" s="49"/>
      <c r="AD4233" s="49"/>
      <c r="AE4233" s="49"/>
      <c r="AF4233" s="49"/>
      <c r="AG4233" s="49"/>
      <c r="AH4233" s="49"/>
      <c r="AI4233" s="49"/>
      <c r="AJ4233" s="48"/>
      <c r="AK4233" s="49"/>
    </row>
    <row r="4234" spans="9:37">
      <c r="I4234" s="48"/>
      <c r="L4234" s="48"/>
      <c r="O4234" s="48"/>
      <c r="Y4234" s="49"/>
      <c r="Z4234" s="49"/>
      <c r="AA4234" s="49"/>
      <c r="AB4234" s="49"/>
      <c r="AC4234" s="49"/>
      <c r="AD4234" s="49"/>
      <c r="AE4234" s="49"/>
      <c r="AF4234" s="49"/>
      <c r="AG4234" s="49"/>
      <c r="AH4234" s="49"/>
      <c r="AI4234" s="49"/>
      <c r="AJ4234" s="48"/>
      <c r="AK4234" s="49"/>
    </row>
    <row r="4235" spans="9:37">
      <c r="I4235" s="48"/>
      <c r="L4235" s="48"/>
      <c r="O4235" s="48"/>
      <c r="Y4235" s="49"/>
      <c r="Z4235" s="49"/>
      <c r="AA4235" s="49"/>
      <c r="AB4235" s="49"/>
      <c r="AC4235" s="49"/>
      <c r="AD4235" s="49"/>
      <c r="AE4235" s="49"/>
      <c r="AF4235" s="49"/>
      <c r="AG4235" s="49"/>
      <c r="AH4235" s="49"/>
      <c r="AI4235" s="49"/>
      <c r="AJ4235" s="48"/>
      <c r="AK4235" s="49"/>
    </row>
    <row r="4236" spans="9:37">
      <c r="I4236" s="48"/>
      <c r="L4236" s="48"/>
      <c r="O4236" s="48"/>
      <c r="Y4236" s="49"/>
      <c r="Z4236" s="49"/>
      <c r="AA4236" s="49"/>
      <c r="AB4236" s="49"/>
      <c r="AC4236" s="49"/>
      <c r="AD4236" s="49"/>
      <c r="AE4236" s="49"/>
      <c r="AF4236" s="49"/>
      <c r="AG4236" s="49"/>
      <c r="AH4236" s="49"/>
      <c r="AI4236" s="49"/>
      <c r="AJ4236" s="48"/>
      <c r="AK4236" s="49"/>
    </row>
    <row r="4237" spans="9:37">
      <c r="I4237" s="48"/>
      <c r="L4237" s="48"/>
      <c r="O4237" s="48"/>
      <c r="Y4237" s="49"/>
      <c r="Z4237" s="49"/>
      <c r="AA4237" s="49"/>
      <c r="AB4237" s="49"/>
      <c r="AC4237" s="49"/>
      <c r="AD4237" s="49"/>
      <c r="AE4237" s="49"/>
      <c r="AF4237" s="49"/>
      <c r="AG4237" s="49"/>
      <c r="AH4237" s="49"/>
      <c r="AI4237" s="49"/>
      <c r="AJ4237" s="48"/>
      <c r="AK4237" s="49"/>
    </row>
    <row r="4238" spans="9:37">
      <c r="I4238" s="48"/>
      <c r="L4238" s="48"/>
      <c r="O4238" s="48"/>
      <c r="Y4238" s="49"/>
      <c r="Z4238" s="49"/>
      <c r="AA4238" s="49"/>
      <c r="AB4238" s="49"/>
      <c r="AC4238" s="49"/>
      <c r="AD4238" s="49"/>
      <c r="AE4238" s="49"/>
      <c r="AF4238" s="49"/>
      <c r="AG4238" s="49"/>
      <c r="AH4238" s="49"/>
      <c r="AI4238" s="49"/>
      <c r="AJ4238" s="48"/>
      <c r="AK4238" s="49"/>
    </row>
    <row r="4239" spans="9:37">
      <c r="I4239" s="48"/>
      <c r="L4239" s="48"/>
      <c r="O4239" s="48"/>
      <c r="Y4239" s="49"/>
      <c r="Z4239" s="49"/>
      <c r="AA4239" s="49"/>
      <c r="AB4239" s="49"/>
      <c r="AC4239" s="49"/>
      <c r="AD4239" s="49"/>
      <c r="AE4239" s="49"/>
      <c r="AF4239" s="49"/>
      <c r="AG4239" s="49"/>
      <c r="AH4239" s="49"/>
      <c r="AI4239" s="49"/>
      <c r="AJ4239" s="48"/>
      <c r="AK4239" s="49"/>
    </row>
    <row r="4240" spans="9:37">
      <c r="I4240" s="48"/>
      <c r="L4240" s="48"/>
      <c r="O4240" s="48"/>
      <c r="Y4240" s="49"/>
      <c r="Z4240" s="49"/>
      <c r="AA4240" s="49"/>
      <c r="AB4240" s="49"/>
      <c r="AC4240" s="49"/>
      <c r="AD4240" s="49"/>
      <c r="AE4240" s="49"/>
      <c r="AF4240" s="49"/>
      <c r="AG4240" s="49"/>
      <c r="AH4240" s="49"/>
      <c r="AI4240" s="49"/>
      <c r="AJ4240" s="48"/>
      <c r="AK4240" s="49"/>
    </row>
    <row r="4241" spans="9:37">
      <c r="I4241" s="48"/>
      <c r="L4241" s="48"/>
      <c r="O4241" s="48"/>
      <c r="Y4241" s="49"/>
      <c r="Z4241" s="49"/>
      <c r="AA4241" s="49"/>
      <c r="AB4241" s="49"/>
      <c r="AC4241" s="49"/>
      <c r="AD4241" s="49"/>
      <c r="AE4241" s="49"/>
      <c r="AF4241" s="49"/>
      <c r="AG4241" s="49"/>
      <c r="AH4241" s="49"/>
      <c r="AI4241" s="49"/>
      <c r="AJ4241" s="48"/>
      <c r="AK4241" s="49"/>
    </row>
    <row r="4242" spans="9:37">
      <c r="I4242" s="48"/>
      <c r="L4242" s="48"/>
      <c r="O4242" s="48"/>
      <c r="Y4242" s="49"/>
      <c r="Z4242" s="49"/>
      <c r="AA4242" s="49"/>
      <c r="AB4242" s="49"/>
      <c r="AC4242" s="49"/>
      <c r="AD4242" s="49"/>
      <c r="AE4242" s="49"/>
      <c r="AF4242" s="49"/>
      <c r="AG4242" s="49"/>
      <c r="AH4242" s="49"/>
      <c r="AI4242" s="49"/>
      <c r="AJ4242" s="48"/>
      <c r="AK4242" s="49"/>
    </row>
    <row r="4243" spans="9:37">
      <c r="I4243" s="48"/>
      <c r="L4243" s="48"/>
      <c r="O4243" s="48"/>
      <c r="Y4243" s="49"/>
      <c r="Z4243" s="49"/>
      <c r="AA4243" s="49"/>
      <c r="AB4243" s="49"/>
      <c r="AC4243" s="49"/>
      <c r="AD4243" s="49"/>
      <c r="AE4243" s="49"/>
      <c r="AF4243" s="49"/>
      <c r="AG4243" s="49"/>
      <c r="AH4243" s="49"/>
      <c r="AI4243" s="49"/>
      <c r="AJ4243" s="48"/>
      <c r="AK4243" s="49"/>
    </row>
    <row r="4244" spans="9:37">
      <c r="I4244" s="48"/>
      <c r="L4244" s="48"/>
      <c r="O4244" s="48"/>
      <c r="Y4244" s="49"/>
      <c r="Z4244" s="49"/>
      <c r="AA4244" s="49"/>
      <c r="AB4244" s="49"/>
      <c r="AC4244" s="49"/>
      <c r="AD4244" s="49"/>
      <c r="AE4244" s="49"/>
      <c r="AF4244" s="49"/>
      <c r="AG4244" s="49"/>
      <c r="AH4244" s="49"/>
      <c r="AI4244" s="49"/>
      <c r="AJ4244" s="48"/>
      <c r="AK4244" s="49"/>
    </row>
    <row r="4245" spans="9:37">
      <c r="I4245" s="48"/>
      <c r="L4245" s="48"/>
      <c r="O4245" s="48"/>
      <c r="Y4245" s="49"/>
      <c r="Z4245" s="49"/>
      <c r="AA4245" s="49"/>
      <c r="AB4245" s="49"/>
      <c r="AC4245" s="49"/>
      <c r="AD4245" s="49"/>
      <c r="AE4245" s="49"/>
      <c r="AF4245" s="49"/>
      <c r="AG4245" s="49"/>
      <c r="AH4245" s="49"/>
      <c r="AI4245" s="49"/>
      <c r="AJ4245" s="48"/>
      <c r="AK4245" s="49"/>
    </row>
    <row r="4246" spans="9:37">
      <c r="I4246" s="48"/>
      <c r="L4246" s="48"/>
      <c r="O4246" s="48"/>
      <c r="Y4246" s="49"/>
      <c r="Z4246" s="49"/>
      <c r="AA4246" s="49"/>
      <c r="AB4246" s="49"/>
      <c r="AC4246" s="49"/>
      <c r="AD4246" s="49"/>
      <c r="AE4246" s="49"/>
      <c r="AF4246" s="49"/>
      <c r="AG4246" s="49"/>
      <c r="AH4246" s="49"/>
      <c r="AI4246" s="49"/>
      <c r="AJ4246" s="48"/>
      <c r="AK4246" s="49"/>
    </row>
    <row r="4247" spans="9:37">
      <c r="I4247" s="48"/>
      <c r="L4247" s="48"/>
      <c r="O4247" s="48"/>
      <c r="Y4247" s="49"/>
      <c r="Z4247" s="49"/>
      <c r="AA4247" s="49"/>
      <c r="AB4247" s="49"/>
      <c r="AC4247" s="49"/>
      <c r="AD4247" s="49"/>
      <c r="AE4247" s="49"/>
      <c r="AF4247" s="49"/>
      <c r="AG4247" s="49"/>
      <c r="AH4247" s="49"/>
      <c r="AI4247" s="49"/>
      <c r="AJ4247" s="48"/>
      <c r="AK4247" s="49"/>
    </row>
    <row r="4248" spans="9:37">
      <c r="I4248" s="48"/>
      <c r="L4248" s="48"/>
      <c r="O4248" s="48"/>
      <c r="Y4248" s="49"/>
      <c r="Z4248" s="49"/>
      <c r="AA4248" s="49"/>
      <c r="AB4248" s="49"/>
      <c r="AC4248" s="49"/>
      <c r="AD4248" s="49"/>
      <c r="AE4248" s="49"/>
      <c r="AF4248" s="49"/>
      <c r="AG4248" s="49"/>
      <c r="AH4248" s="49"/>
      <c r="AI4248" s="49"/>
      <c r="AJ4248" s="48"/>
      <c r="AK4248" s="49"/>
    </row>
    <row r="4249" spans="9:37">
      <c r="I4249" s="48"/>
      <c r="L4249" s="48"/>
      <c r="O4249" s="48"/>
      <c r="Y4249" s="49"/>
      <c r="Z4249" s="49"/>
      <c r="AA4249" s="49"/>
      <c r="AB4249" s="49"/>
      <c r="AC4249" s="49"/>
      <c r="AD4249" s="49"/>
      <c r="AE4249" s="49"/>
      <c r="AF4249" s="49"/>
      <c r="AG4249" s="49"/>
      <c r="AH4249" s="49"/>
      <c r="AI4249" s="49"/>
      <c r="AJ4249" s="48"/>
      <c r="AK4249" s="49"/>
    </row>
    <row r="4250" spans="9:37">
      <c r="I4250" s="48"/>
      <c r="L4250" s="48"/>
      <c r="O4250" s="48"/>
      <c r="Y4250" s="49"/>
      <c r="Z4250" s="49"/>
      <c r="AA4250" s="49"/>
      <c r="AB4250" s="49"/>
      <c r="AC4250" s="49"/>
      <c r="AD4250" s="49"/>
      <c r="AE4250" s="49"/>
      <c r="AF4250" s="49"/>
      <c r="AG4250" s="49"/>
      <c r="AH4250" s="49"/>
      <c r="AI4250" s="49"/>
      <c r="AJ4250" s="48"/>
      <c r="AK4250" s="49"/>
    </row>
    <row r="4251" spans="9:37">
      <c r="I4251" s="48"/>
      <c r="L4251" s="48"/>
      <c r="O4251" s="48"/>
      <c r="Y4251" s="49"/>
      <c r="Z4251" s="49"/>
      <c r="AA4251" s="49"/>
      <c r="AB4251" s="49"/>
      <c r="AC4251" s="49"/>
      <c r="AD4251" s="49"/>
      <c r="AE4251" s="49"/>
      <c r="AF4251" s="49"/>
      <c r="AG4251" s="49"/>
      <c r="AH4251" s="49"/>
      <c r="AI4251" s="49"/>
      <c r="AJ4251" s="48"/>
      <c r="AK4251" s="49"/>
    </row>
    <row r="4252" spans="9:37">
      <c r="I4252" s="48"/>
      <c r="L4252" s="48"/>
      <c r="O4252" s="48"/>
      <c r="Y4252" s="49"/>
      <c r="Z4252" s="49"/>
      <c r="AA4252" s="49"/>
      <c r="AB4252" s="49"/>
      <c r="AC4252" s="49"/>
      <c r="AD4252" s="49"/>
      <c r="AE4252" s="49"/>
      <c r="AF4252" s="49"/>
      <c r="AG4252" s="49"/>
      <c r="AH4252" s="49"/>
      <c r="AI4252" s="49"/>
      <c r="AJ4252" s="48"/>
      <c r="AK4252" s="49"/>
    </row>
    <row r="4253" spans="9:37">
      <c r="I4253" s="48"/>
      <c r="L4253" s="48"/>
      <c r="O4253" s="48"/>
      <c r="Y4253" s="49"/>
      <c r="Z4253" s="49"/>
      <c r="AA4253" s="49"/>
      <c r="AB4253" s="49"/>
      <c r="AC4253" s="49"/>
      <c r="AD4253" s="49"/>
      <c r="AE4253" s="49"/>
      <c r="AF4253" s="49"/>
      <c r="AG4253" s="49"/>
      <c r="AH4253" s="49"/>
      <c r="AI4253" s="49"/>
      <c r="AJ4253" s="48"/>
      <c r="AK4253" s="49"/>
    </row>
    <row r="4254" spans="9:37">
      <c r="I4254" s="48"/>
      <c r="L4254" s="48"/>
      <c r="O4254" s="48"/>
      <c r="Y4254" s="49"/>
      <c r="Z4254" s="49"/>
      <c r="AA4254" s="49"/>
      <c r="AB4254" s="49"/>
      <c r="AC4254" s="49"/>
      <c r="AD4254" s="49"/>
      <c r="AE4254" s="49"/>
      <c r="AF4254" s="49"/>
      <c r="AG4254" s="49"/>
      <c r="AH4254" s="49"/>
      <c r="AI4254" s="49"/>
      <c r="AJ4254" s="48"/>
      <c r="AK4254" s="49"/>
    </row>
    <row r="4255" spans="9:37">
      <c r="I4255" s="48"/>
      <c r="L4255" s="48"/>
      <c r="O4255" s="48"/>
      <c r="Y4255" s="49"/>
      <c r="Z4255" s="49"/>
      <c r="AA4255" s="49"/>
      <c r="AB4255" s="49"/>
      <c r="AC4255" s="49"/>
      <c r="AD4255" s="49"/>
      <c r="AE4255" s="49"/>
      <c r="AF4255" s="49"/>
      <c r="AG4255" s="49"/>
      <c r="AH4255" s="49"/>
      <c r="AI4255" s="49"/>
      <c r="AJ4255" s="48"/>
      <c r="AK4255" s="49"/>
    </row>
    <row r="4256" spans="9:37">
      <c r="I4256" s="48"/>
      <c r="L4256" s="48"/>
      <c r="O4256" s="48"/>
      <c r="Y4256" s="49"/>
      <c r="Z4256" s="49"/>
      <c r="AA4256" s="49"/>
      <c r="AB4256" s="49"/>
      <c r="AC4256" s="49"/>
      <c r="AD4256" s="49"/>
      <c r="AE4256" s="49"/>
      <c r="AF4256" s="49"/>
      <c r="AG4256" s="49"/>
      <c r="AH4256" s="49"/>
      <c r="AI4256" s="49"/>
      <c r="AJ4256" s="48"/>
      <c r="AK4256" s="49"/>
    </row>
    <row r="4257" spans="9:37">
      <c r="I4257" s="48"/>
      <c r="L4257" s="48"/>
      <c r="O4257" s="48"/>
      <c r="Y4257" s="49"/>
      <c r="Z4257" s="49"/>
      <c r="AA4257" s="49"/>
      <c r="AB4257" s="49"/>
      <c r="AC4257" s="49"/>
      <c r="AD4257" s="49"/>
      <c r="AE4257" s="49"/>
      <c r="AF4257" s="49"/>
      <c r="AG4257" s="49"/>
      <c r="AH4257" s="49"/>
      <c r="AI4257" s="49"/>
      <c r="AJ4257" s="48"/>
      <c r="AK4257" s="49"/>
    </row>
    <row r="4258" spans="9:37">
      <c r="I4258" s="48"/>
      <c r="L4258" s="48"/>
      <c r="O4258" s="48"/>
      <c r="Y4258" s="49"/>
      <c r="Z4258" s="49"/>
      <c r="AA4258" s="49"/>
      <c r="AB4258" s="49"/>
      <c r="AC4258" s="49"/>
      <c r="AD4258" s="49"/>
      <c r="AE4258" s="49"/>
      <c r="AF4258" s="49"/>
      <c r="AG4258" s="49"/>
      <c r="AH4258" s="49"/>
      <c r="AI4258" s="49"/>
      <c r="AJ4258" s="48"/>
      <c r="AK4258" s="49"/>
    </row>
    <row r="4259" spans="9:37">
      <c r="I4259" s="48"/>
      <c r="L4259" s="48"/>
      <c r="O4259" s="48"/>
      <c r="Y4259" s="49"/>
      <c r="Z4259" s="49"/>
      <c r="AA4259" s="49"/>
      <c r="AB4259" s="49"/>
      <c r="AC4259" s="49"/>
      <c r="AD4259" s="49"/>
      <c r="AE4259" s="49"/>
      <c r="AF4259" s="49"/>
      <c r="AG4259" s="49"/>
      <c r="AH4259" s="49"/>
      <c r="AI4259" s="49"/>
      <c r="AJ4259" s="48"/>
      <c r="AK4259" s="49"/>
    </row>
    <row r="4260" spans="9:37">
      <c r="I4260" s="48"/>
      <c r="L4260" s="48"/>
      <c r="O4260" s="48"/>
      <c r="Y4260" s="49"/>
      <c r="Z4260" s="49"/>
      <c r="AA4260" s="49"/>
      <c r="AB4260" s="49"/>
      <c r="AC4260" s="49"/>
      <c r="AD4260" s="49"/>
      <c r="AE4260" s="49"/>
      <c r="AF4260" s="49"/>
      <c r="AG4260" s="49"/>
      <c r="AH4260" s="49"/>
      <c r="AI4260" s="49"/>
      <c r="AJ4260" s="48"/>
      <c r="AK4260" s="49"/>
    </row>
    <row r="4261" spans="9:37">
      <c r="I4261" s="48"/>
      <c r="L4261" s="48"/>
      <c r="O4261" s="48"/>
      <c r="Y4261" s="49"/>
      <c r="Z4261" s="49"/>
      <c r="AA4261" s="49"/>
      <c r="AB4261" s="49"/>
      <c r="AC4261" s="49"/>
      <c r="AD4261" s="49"/>
      <c r="AE4261" s="49"/>
      <c r="AF4261" s="49"/>
      <c r="AG4261" s="49"/>
      <c r="AH4261" s="49"/>
      <c r="AI4261" s="49"/>
      <c r="AJ4261" s="48"/>
      <c r="AK4261" s="49"/>
    </row>
    <row r="4262" spans="9:37">
      <c r="I4262" s="48"/>
      <c r="L4262" s="48"/>
      <c r="O4262" s="48"/>
      <c r="Y4262" s="49"/>
      <c r="Z4262" s="49"/>
      <c r="AA4262" s="49"/>
      <c r="AB4262" s="49"/>
      <c r="AC4262" s="49"/>
      <c r="AD4262" s="49"/>
      <c r="AE4262" s="49"/>
      <c r="AF4262" s="49"/>
      <c r="AG4262" s="49"/>
      <c r="AH4262" s="49"/>
      <c r="AI4262" s="49"/>
      <c r="AJ4262" s="48"/>
      <c r="AK4262" s="49"/>
    </row>
    <row r="4263" spans="9:37">
      <c r="I4263" s="48"/>
      <c r="L4263" s="48"/>
      <c r="O4263" s="48"/>
      <c r="Y4263" s="49"/>
      <c r="Z4263" s="49"/>
      <c r="AA4263" s="49"/>
      <c r="AB4263" s="49"/>
      <c r="AC4263" s="49"/>
      <c r="AD4263" s="49"/>
      <c r="AE4263" s="49"/>
      <c r="AF4263" s="49"/>
      <c r="AG4263" s="49"/>
      <c r="AH4263" s="49"/>
      <c r="AI4263" s="49"/>
      <c r="AJ4263" s="48"/>
      <c r="AK4263" s="49"/>
    </row>
    <row r="4264" spans="9:37">
      <c r="I4264" s="48"/>
      <c r="L4264" s="48"/>
      <c r="O4264" s="48"/>
      <c r="Y4264" s="49"/>
      <c r="Z4264" s="49"/>
      <c r="AA4264" s="49"/>
      <c r="AB4264" s="49"/>
      <c r="AC4264" s="49"/>
      <c r="AD4264" s="49"/>
      <c r="AE4264" s="49"/>
      <c r="AF4264" s="49"/>
      <c r="AG4264" s="49"/>
      <c r="AH4264" s="49"/>
      <c r="AI4264" s="49"/>
      <c r="AJ4264" s="48"/>
      <c r="AK4264" s="49"/>
    </row>
    <row r="4265" spans="9:37">
      <c r="I4265" s="48"/>
      <c r="L4265" s="48"/>
      <c r="O4265" s="48"/>
      <c r="Y4265" s="49"/>
      <c r="Z4265" s="49"/>
      <c r="AA4265" s="49"/>
      <c r="AB4265" s="49"/>
      <c r="AC4265" s="49"/>
      <c r="AD4265" s="49"/>
      <c r="AE4265" s="49"/>
      <c r="AF4265" s="49"/>
      <c r="AG4265" s="49"/>
      <c r="AH4265" s="49"/>
      <c r="AI4265" s="49"/>
      <c r="AJ4265" s="48"/>
      <c r="AK4265" s="49"/>
    </row>
    <row r="4266" spans="9:37">
      <c r="I4266" s="48"/>
      <c r="L4266" s="48"/>
      <c r="O4266" s="48"/>
      <c r="Y4266" s="49"/>
      <c r="Z4266" s="49"/>
      <c r="AA4266" s="49"/>
      <c r="AB4266" s="49"/>
      <c r="AC4266" s="49"/>
      <c r="AD4266" s="49"/>
      <c r="AE4266" s="49"/>
      <c r="AF4266" s="49"/>
      <c r="AG4266" s="49"/>
      <c r="AH4266" s="49"/>
      <c r="AI4266" s="49"/>
      <c r="AJ4266" s="48"/>
      <c r="AK4266" s="49"/>
    </row>
    <row r="4267" spans="9:37">
      <c r="I4267" s="48"/>
      <c r="L4267" s="48"/>
      <c r="O4267" s="48"/>
      <c r="Y4267" s="49"/>
      <c r="Z4267" s="49"/>
      <c r="AA4267" s="49"/>
      <c r="AB4267" s="49"/>
      <c r="AC4267" s="49"/>
      <c r="AD4267" s="49"/>
      <c r="AE4267" s="49"/>
      <c r="AF4267" s="49"/>
      <c r="AG4267" s="49"/>
      <c r="AH4267" s="49"/>
      <c r="AI4267" s="49"/>
      <c r="AJ4267" s="48"/>
      <c r="AK4267" s="49"/>
    </row>
    <row r="4268" spans="9:37">
      <c r="I4268" s="48"/>
      <c r="L4268" s="48"/>
      <c r="O4268" s="48"/>
      <c r="Y4268" s="49"/>
      <c r="Z4268" s="49"/>
      <c r="AA4268" s="49"/>
      <c r="AB4268" s="49"/>
      <c r="AC4268" s="49"/>
      <c r="AD4268" s="49"/>
      <c r="AE4268" s="49"/>
      <c r="AF4268" s="49"/>
      <c r="AG4268" s="49"/>
      <c r="AH4268" s="49"/>
      <c r="AI4268" s="49"/>
      <c r="AJ4268" s="48"/>
      <c r="AK4268" s="49"/>
    </row>
    <row r="4269" spans="9:37">
      <c r="I4269" s="48"/>
      <c r="L4269" s="48"/>
      <c r="O4269" s="48"/>
      <c r="Y4269" s="49"/>
      <c r="Z4269" s="49"/>
      <c r="AA4269" s="49"/>
      <c r="AB4269" s="49"/>
      <c r="AC4269" s="49"/>
      <c r="AD4269" s="49"/>
      <c r="AE4269" s="49"/>
      <c r="AF4269" s="49"/>
      <c r="AG4269" s="49"/>
      <c r="AH4269" s="49"/>
      <c r="AI4269" s="49"/>
      <c r="AJ4269" s="48"/>
      <c r="AK4269" s="49"/>
    </row>
    <row r="4270" spans="9:37">
      <c r="I4270" s="48"/>
      <c r="L4270" s="48"/>
      <c r="O4270" s="48"/>
      <c r="Y4270" s="49"/>
      <c r="Z4270" s="49"/>
      <c r="AA4270" s="49"/>
      <c r="AB4270" s="49"/>
      <c r="AC4270" s="49"/>
      <c r="AD4270" s="49"/>
      <c r="AE4270" s="49"/>
      <c r="AF4270" s="49"/>
      <c r="AG4270" s="49"/>
      <c r="AH4270" s="49"/>
      <c r="AI4270" s="49"/>
      <c r="AJ4270" s="48"/>
      <c r="AK4270" s="49"/>
    </row>
    <row r="4271" spans="9:37">
      <c r="I4271" s="48"/>
      <c r="L4271" s="48"/>
      <c r="O4271" s="48"/>
      <c r="Y4271" s="49"/>
      <c r="Z4271" s="49"/>
      <c r="AA4271" s="49"/>
      <c r="AB4271" s="49"/>
      <c r="AC4271" s="49"/>
      <c r="AD4271" s="49"/>
      <c r="AE4271" s="49"/>
      <c r="AF4271" s="49"/>
      <c r="AG4271" s="49"/>
      <c r="AH4271" s="49"/>
      <c r="AI4271" s="49"/>
      <c r="AJ4271" s="48"/>
      <c r="AK4271" s="49"/>
    </row>
    <row r="4272" spans="9:37">
      <c r="I4272" s="48"/>
      <c r="L4272" s="48"/>
      <c r="O4272" s="48"/>
      <c r="Y4272" s="49"/>
      <c r="Z4272" s="49"/>
      <c r="AA4272" s="49"/>
      <c r="AB4272" s="49"/>
      <c r="AC4272" s="49"/>
      <c r="AD4272" s="49"/>
      <c r="AE4272" s="49"/>
      <c r="AF4272" s="49"/>
      <c r="AG4272" s="49"/>
      <c r="AH4272" s="49"/>
      <c r="AI4272" s="49"/>
      <c r="AJ4272" s="48"/>
      <c r="AK4272" s="49"/>
    </row>
    <row r="4273" spans="9:37">
      <c r="I4273" s="48"/>
      <c r="L4273" s="48"/>
      <c r="O4273" s="48"/>
      <c r="Y4273" s="49"/>
      <c r="Z4273" s="49"/>
      <c r="AA4273" s="49"/>
      <c r="AB4273" s="49"/>
      <c r="AC4273" s="49"/>
      <c r="AD4273" s="49"/>
      <c r="AE4273" s="49"/>
      <c r="AF4273" s="49"/>
      <c r="AG4273" s="49"/>
      <c r="AH4273" s="49"/>
      <c r="AI4273" s="49"/>
      <c r="AJ4273" s="48"/>
      <c r="AK4273" s="49"/>
    </row>
    <row r="4274" spans="9:37">
      <c r="I4274" s="48"/>
      <c r="L4274" s="48"/>
      <c r="O4274" s="48"/>
      <c r="Y4274" s="49"/>
      <c r="Z4274" s="49"/>
      <c r="AA4274" s="49"/>
      <c r="AB4274" s="49"/>
      <c r="AC4274" s="49"/>
      <c r="AD4274" s="49"/>
      <c r="AE4274" s="49"/>
      <c r="AF4274" s="49"/>
      <c r="AG4274" s="49"/>
      <c r="AH4274" s="49"/>
      <c r="AI4274" s="49"/>
      <c r="AJ4274" s="48"/>
      <c r="AK4274" s="49"/>
    </row>
    <row r="4275" spans="9:37">
      <c r="I4275" s="48"/>
      <c r="L4275" s="48"/>
      <c r="O4275" s="48"/>
      <c r="Y4275" s="49"/>
      <c r="Z4275" s="49"/>
      <c r="AA4275" s="49"/>
      <c r="AB4275" s="49"/>
      <c r="AC4275" s="49"/>
      <c r="AD4275" s="49"/>
      <c r="AE4275" s="49"/>
      <c r="AF4275" s="49"/>
      <c r="AG4275" s="49"/>
      <c r="AH4275" s="49"/>
      <c r="AI4275" s="49"/>
      <c r="AJ4275" s="48"/>
      <c r="AK4275" s="49"/>
    </row>
    <row r="4276" spans="9:37">
      <c r="I4276" s="48"/>
      <c r="L4276" s="48"/>
      <c r="O4276" s="48"/>
      <c r="Y4276" s="49"/>
      <c r="Z4276" s="49"/>
      <c r="AA4276" s="49"/>
      <c r="AB4276" s="49"/>
      <c r="AC4276" s="49"/>
      <c r="AD4276" s="49"/>
      <c r="AE4276" s="49"/>
      <c r="AF4276" s="49"/>
      <c r="AG4276" s="49"/>
      <c r="AH4276" s="49"/>
      <c r="AI4276" s="49"/>
      <c r="AJ4276" s="48"/>
      <c r="AK4276" s="49"/>
    </row>
    <row r="4277" spans="9:37">
      <c r="I4277" s="48"/>
      <c r="L4277" s="48"/>
      <c r="O4277" s="48"/>
      <c r="Y4277" s="49"/>
      <c r="Z4277" s="49"/>
      <c r="AA4277" s="49"/>
      <c r="AB4277" s="49"/>
      <c r="AC4277" s="49"/>
      <c r="AD4277" s="49"/>
      <c r="AE4277" s="49"/>
      <c r="AF4277" s="49"/>
      <c r="AG4277" s="49"/>
      <c r="AH4277" s="49"/>
      <c r="AI4277" s="49"/>
      <c r="AJ4277" s="48"/>
      <c r="AK4277" s="49"/>
    </row>
    <row r="4278" spans="9:37">
      <c r="I4278" s="48"/>
      <c r="L4278" s="48"/>
      <c r="O4278" s="48"/>
      <c r="Y4278" s="49"/>
      <c r="Z4278" s="49"/>
      <c r="AA4278" s="49"/>
      <c r="AB4278" s="49"/>
      <c r="AC4278" s="49"/>
      <c r="AD4278" s="49"/>
      <c r="AE4278" s="49"/>
      <c r="AF4278" s="49"/>
      <c r="AG4278" s="49"/>
      <c r="AH4278" s="49"/>
      <c r="AI4278" s="49"/>
      <c r="AJ4278" s="48"/>
      <c r="AK4278" s="49"/>
    </row>
    <row r="4279" spans="9:37">
      <c r="I4279" s="48"/>
      <c r="L4279" s="48"/>
      <c r="O4279" s="48"/>
      <c r="Y4279" s="49"/>
      <c r="Z4279" s="49"/>
      <c r="AA4279" s="49"/>
      <c r="AB4279" s="49"/>
      <c r="AC4279" s="49"/>
      <c r="AD4279" s="49"/>
      <c r="AE4279" s="49"/>
      <c r="AF4279" s="49"/>
      <c r="AG4279" s="49"/>
      <c r="AH4279" s="49"/>
      <c r="AI4279" s="49"/>
      <c r="AJ4279" s="48"/>
      <c r="AK4279" s="49"/>
    </row>
    <row r="4280" spans="9:37">
      <c r="I4280" s="48"/>
      <c r="L4280" s="48"/>
      <c r="O4280" s="48"/>
      <c r="Y4280" s="49"/>
      <c r="Z4280" s="49"/>
      <c r="AA4280" s="49"/>
      <c r="AB4280" s="49"/>
      <c r="AC4280" s="49"/>
      <c r="AD4280" s="49"/>
      <c r="AE4280" s="49"/>
      <c r="AF4280" s="49"/>
      <c r="AG4280" s="49"/>
      <c r="AH4280" s="49"/>
      <c r="AI4280" s="49"/>
      <c r="AJ4280" s="48"/>
      <c r="AK4280" s="49"/>
    </row>
    <row r="4281" spans="9:37">
      <c r="I4281" s="48"/>
      <c r="L4281" s="48"/>
      <c r="O4281" s="48"/>
      <c r="Y4281" s="49"/>
      <c r="Z4281" s="49"/>
      <c r="AA4281" s="49"/>
      <c r="AB4281" s="49"/>
      <c r="AC4281" s="49"/>
      <c r="AD4281" s="49"/>
      <c r="AE4281" s="49"/>
      <c r="AF4281" s="49"/>
      <c r="AG4281" s="49"/>
      <c r="AH4281" s="49"/>
      <c r="AI4281" s="49"/>
      <c r="AJ4281" s="48"/>
      <c r="AK4281" s="49"/>
    </row>
    <row r="4282" spans="9:37">
      <c r="I4282" s="48"/>
      <c r="L4282" s="48"/>
      <c r="O4282" s="48"/>
      <c r="Y4282" s="49"/>
      <c r="Z4282" s="49"/>
      <c r="AA4282" s="49"/>
      <c r="AB4282" s="49"/>
      <c r="AC4282" s="49"/>
      <c r="AD4282" s="49"/>
      <c r="AE4282" s="49"/>
      <c r="AF4282" s="49"/>
      <c r="AG4282" s="49"/>
      <c r="AH4282" s="49"/>
      <c r="AI4282" s="49"/>
      <c r="AJ4282" s="48"/>
      <c r="AK4282" s="49"/>
    </row>
    <row r="4283" spans="9:37">
      <c r="I4283" s="48"/>
      <c r="L4283" s="48"/>
      <c r="O4283" s="48"/>
      <c r="Y4283" s="49"/>
      <c r="Z4283" s="49"/>
      <c r="AA4283" s="49"/>
      <c r="AB4283" s="49"/>
      <c r="AC4283" s="49"/>
      <c r="AD4283" s="49"/>
      <c r="AE4283" s="49"/>
      <c r="AF4283" s="49"/>
      <c r="AG4283" s="49"/>
      <c r="AH4283" s="49"/>
      <c r="AI4283" s="49"/>
      <c r="AJ4283" s="48"/>
      <c r="AK4283" s="49"/>
    </row>
    <row r="4284" spans="9:37">
      <c r="I4284" s="48"/>
      <c r="L4284" s="48"/>
      <c r="O4284" s="48"/>
      <c r="Y4284" s="49"/>
      <c r="Z4284" s="49"/>
      <c r="AA4284" s="49"/>
      <c r="AB4284" s="49"/>
      <c r="AC4284" s="49"/>
      <c r="AD4284" s="49"/>
      <c r="AE4284" s="49"/>
      <c r="AF4284" s="49"/>
      <c r="AG4284" s="49"/>
      <c r="AH4284" s="49"/>
      <c r="AI4284" s="49"/>
      <c r="AJ4284" s="48"/>
      <c r="AK4284" s="49"/>
    </row>
    <row r="4285" spans="9:37">
      <c r="I4285" s="48"/>
      <c r="L4285" s="48"/>
      <c r="O4285" s="48"/>
      <c r="Y4285" s="49"/>
      <c r="Z4285" s="49"/>
      <c r="AA4285" s="49"/>
      <c r="AB4285" s="49"/>
      <c r="AC4285" s="49"/>
      <c r="AD4285" s="49"/>
      <c r="AE4285" s="49"/>
      <c r="AF4285" s="49"/>
      <c r="AG4285" s="49"/>
      <c r="AH4285" s="49"/>
      <c r="AI4285" s="49"/>
      <c r="AJ4285" s="48"/>
      <c r="AK4285" s="49"/>
    </row>
    <row r="4286" spans="9:37">
      <c r="I4286" s="48"/>
      <c r="L4286" s="48"/>
      <c r="O4286" s="48"/>
      <c r="Y4286" s="49"/>
      <c r="Z4286" s="49"/>
      <c r="AA4286" s="49"/>
      <c r="AB4286" s="49"/>
      <c r="AC4286" s="49"/>
      <c r="AD4286" s="49"/>
      <c r="AE4286" s="49"/>
      <c r="AF4286" s="49"/>
      <c r="AG4286" s="49"/>
      <c r="AH4286" s="49"/>
      <c r="AI4286" s="49"/>
      <c r="AJ4286" s="48"/>
      <c r="AK4286" s="49"/>
    </row>
    <row r="4287" spans="9:37">
      <c r="I4287" s="48"/>
      <c r="L4287" s="48"/>
      <c r="O4287" s="48"/>
      <c r="Y4287" s="49"/>
      <c r="Z4287" s="49"/>
      <c r="AA4287" s="49"/>
      <c r="AB4287" s="49"/>
      <c r="AC4287" s="49"/>
      <c r="AD4287" s="49"/>
      <c r="AE4287" s="49"/>
      <c r="AF4287" s="49"/>
      <c r="AG4287" s="49"/>
      <c r="AH4287" s="49"/>
      <c r="AI4287" s="49"/>
      <c r="AJ4287" s="48"/>
      <c r="AK4287" s="49"/>
    </row>
    <row r="4288" spans="9:37">
      <c r="I4288" s="48"/>
      <c r="L4288" s="48"/>
      <c r="O4288" s="48"/>
      <c r="Y4288" s="49"/>
      <c r="Z4288" s="49"/>
      <c r="AA4288" s="49"/>
      <c r="AB4288" s="49"/>
      <c r="AC4288" s="49"/>
      <c r="AD4288" s="49"/>
      <c r="AE4288" s="49"/>
      <c r="AF4288" s="49"/>
      <c r="AG4288" s="49"/>
      <c r="AH4288" s="49"/>
      <c r="AI4288" s="49"/>
      <c r="AJ4288" s="48"/>
      <c r="AK4288" s="49"/>
    </row>
    <row r="4289" spans="9:37">
      <c r="I4289" s="48"/>
      <c r="L4289" s="48"/>
      <c r="O4289" s="48"/>
      <c r="Y4289" s="49"/>
      <c r="Z4289" s="49"/>
      <c r="AA4289" s="49"/>
      <c r="AB4289" s="49"/>
      <c r="AC4289" s="49"/>
      <c r="AD4289" s="49"/>
      <c r="AE4289" s="49"/>
      <c r="AF4289" s="49"/>
      <c r="AG4289" s="49"/>
      <c r="AH4289" s="49"/>
      <c r="AI4289" s="49"/>
      <c r="AJ4289" s="48"/>
      <c r="AK4289" s="49"/>
    </row>
    <row r="4290" spans="9:37">
      <c r="I4290" s="48"/>
      <c r="L4290" s="48"/>
      <c r="O4290" s="48"/>
      <c r="Y4290" s="49"/>
      <c r="Z4290" s="49"/>
      <c r="AA4290" s="49"/>
      <c r="AB4290" s="49"/>
      <c r="AC4290" s="49"/>
      <c r="AD4290" s="49"/>
      <c r="AE4290" s="49"/>
      <c r="AF4290" s="49"/>
      <c r="AG4290" s="49"/>
      <c r="AH4290" s="49"/>
      <c r="AI4290" s="49"/>
      <c r="AJ4290" s="48"/>
      <c r="AK4290" s="49"/>
    </row>
    <row r="4291" spans="9:37">
      <c r="I4291" s="48"/>
      <c r="L4291" s="48"/>
      <c r="O4291" s="48"/>
      <c r="Y4291" s="49"/>
      <c r="Z4291" s="49"/>
      <c r="AA4291" s="49"/>
      <c r="AB4291" s="49"/>
      <c r="AC4291" s="49"/>
      <c r="AD4291" s="49"/>
      <c r="AE4291" s="49"/>
      <c r="AF4291" s="49"/>
      <c r="AG4291" s="49"/>
      <c r="AH4291" s="49"/>
      <c r="AI4291" s="49"/>
      <c r="AJ4291" s="48"/>
      <c r="AK4291" s="49"/>
    </row>
    <row r="4292" spans="9:37">
      <c r="I4292" s="48"/>
      <c r="L4292" s="48"/>
      <c r="O4292" s="48"/>
      <c r="Y4292" s="49"/>
      <c r="Z4292" s="49"/>
      <c r="AA4292" s="49"/>
      <c r="AB4292" s="49"/>
      <c r="AC4292" s="49"/>
      <c r="AD4292" s="49"/>
      <c r="AE4292" s="49"/>
      <c r="AF4292" s="49"/>
      <c r="AG4292" s="49"/>
      <c r="AH4292" s="49"/>
      <c r="AI4292" s="49"/>
      <c r="AJ4292" s="48"/>
      <c r="AK4292" s="49"/>
    </row>
    <row r="4293" spans="9:37">
      <c r="I4293" s="48"/>
      <c r="L4293" s="48"/>
      <c r="O4293" s="48"/>
      <c r="Y4293" s="49"/>
      <c r="Z4293" s="49"/>
      <c r="AA4293" s="49"/>
      <c r="AB4293" s="49"/>
      <c r="AC4293" s="49"/>
      <c r="AD4293" s="49"/>
      <c r="AE4293" s="49"/>
      <c r="AF4293" s="49"/>
      <c r="AG4293" s="49"/>
      <c r="AH4293" s="49"/>
      <c r="AI4293" s="49"/>
      <c r="AJ4293" s="48"/>
      <c r="AK4293" s="49"/>
    </row>
    <row r="4294" spans="9:37">
      <c r="I4294" s="48"/>
      <c r="L4294" s="48"/>
      <c r="O4294" s="48"/>
      <c r="Y4294" s="49"/>
      <c r="Z4294" s="49"/>
      <c r="AA4294" s="49"/>
      <c r="AB4294" s="49"/>
      <c r="AC4294" s="49"/>
      <c r="AD4294" s="49"/>
      <c r="AE4294" s="49"/>
      <c r="AF4294" s="49"/>
      <c r="AG4294" s="49"/>
      <c r="AH4294" s="49"/>
      <c r="AI4294" s="49"/>
      <c r="AJ4294" s="48"/>
      <c r="AK4294" s="49"/>
    </row>
    <row r="4295" spans="9:37">
      <c r="I4295" s="48"/>
      <c r="L4295" s="48"/>
      <c r="O4295" s="48"/>
      <c r="Y4295" s="49"/>
      <c r="Z4295" s="49"/>
      <c r="AA4295" s="49"/>
      <c r="AB4295" s="49"/>
      <c r="AC4295" s="49"/>
      <c r="AD4295" s="49"/>
      <c r="AE4295" s="49"/>
      <c r="AF4295" s="49"/>
      <c r="AG4295" s="49"/>
      <c r="AH4295" s="49"/>
      <c r="AI4295" s="49"/>
      <c r="AJ4295" s="48"/>
      <c r="AK4295" s="49"/>
    </row>
    <row r="4296" spans="9:37">
      <c r="I4296" s="48"/>
      <c r="L4296" s="48"/>
      <c r="O4296" s="48"/>
      <c r="Y4296" s="49"/>
      <c r="Z4296" s="49"/>
      <c r="AA4296" s="49"/>
      <c r="AB4296" s="49"/>
      <c r="AC4296" s="49"/>
      <c r="AD4296" s="49"/>
      <c r="AE4296" s="49"/>
      <c r="AF4296" s="49"/>
      <c r="AG4296" s="49"/>
      <c r="AH4296" s="49"/>
      <c r="AI4296" s="49"/>
      <c r="AJ4296" s="48"/>
      <c r="AK4296" s="49"/>
    </row>
    <row r="4297" spans="9:37">
      <c r="I4297" s="48"/>
      <c r="L4297" s="48"/>
      <c r="O4297" s="48"/>
      <c r="Y4297" s="49"/>
      <c r="Z4297" s="49"/>
      <c r="AA4297" s="49"/>
      <c r="AB4297" s="49"/>
      <c r="AC4297" s="49"/>
      <c r="AD4297" s="49"/>
      <c r="AE4297" s="49"/>
      <c r="AF4297" s="49"/>
      <c r="AG4297" s="49"/>
      <c r="AH4297" s="49"/>
      <c r="AI4297" s="49"/>
      <c r="AJ4297" s="48"/>
      <c r="AK4297" s="49"/>
    </row>
    <row r="4298" spans="9:37">
      <c r="I4298" s="48"/>
      <c r="L4298" s="48"/>
      <c r="O4298" s="48"/>
      <c r="Y4298" s="49"/>
      <c r="Z4298" s="49"/>
      <c r="AA4298" s="49"/>
      <c r="AB4298" s="49"/>
      <c r="AC4298" s="49"/>
      <c r="AD4298" s="49"/>
      <c r="AE4298" s="49"/>
      <c r="AF4298" s="49"/>
      <c r="AG4298" s="49"/>
      <c r="AH4298" s="49"/>
      <c r="AI4298" s="49"/>
      <c r="AJ4298" s="48"/>
      <c r="AK4298" s="49"/>
    </row>
    <row r="4299" spans="9:37">
      <c r="I4299" s="48"/>
      <c r="L4299" s="48"/>
      <c r="O4299" s="48"/>
      <c r="Y4299" s="49"/>
      <c r="Z4299" s="49"/>
      <c r="AA4299" s="49"/>
      <c r="AB4299" s="49"/>
      <c r="AC4299" s="49"/>
      <c r="AD4299" s="49"/>
      <c r="AE4299" s="49"/>
      <c r="AF4299" s="49"/>
      <c r="AG4299" s="49"/>
      <c r="AH4299" s="49"/>
      <c r="AI4299" s="49"/>
      <c r="AJ4299" s="48"/>
      <c r="AK4299" s="49"/>
    </row>
    <row r="4300" spans="9:37">
      <c r="I4300" s="48"/>
      <c r="L4300" s="48"/>
      <c r="O4300" s="48"/>
      <c r="Y4300" s="49"/>
      <c r="Z4300" s="49"/>
      <c r="AA4300" s="49"/>
      <c r="AB4300" s="49"/>
      <c r="AC4300" s="49"/>
      <c r="AD4300" s="49"/>
      <c r="AE4300" s="49"/>
      <c r="AF4300" s="49"/>
      <c r="AG4300" s="49"/>
      <c r="AH4300" s="49"/>
      <c r="AI4300" s="49"/>
      <c r="AJ4300" s="48"/>
      <c r="AK4300" s="49"/>
    </row>
    <row r="4301" spans="9:37">
      <c r="I4301" s="48"/>
      <c r="L4301" s="48"/>
      <c r="O4301" s="48"/>
      <c r="Y4301" s="49"/>
      <c r="Z4301" s="49"/>
      <c r="AA4301" s="49"/>
      <c r="AB4301" s="49"/>
      <c r="AC4301" s="49"/>
      <c r="AD4301" s="49"/>
      <c r="AE4301" s="49"/>
      <c r="AF4301" s="49"/>
      <c r="AG4301" s="49"/>
      <c r="AH4301" s="49"/>
      <c r="AI4301" s="49"/>
      <c r="AJ4301" s="48"/>
      <c r="AK4301" s="49"/>
    </row>
    <row r="4302" spans="9:37">
      <c r="I4302" s="48"/>
      <c r="L4302" s="48"/>
      <c r="O4302" s="48"/>
      <c r="Y4302" s="49"/>
      <c r="Z4302" s="49"/>
      <c r="AA4302" s="49"/>
      <c r="AB4302" s="49"/>
      <c r="AC4302" s="49"/>
      <c r="AD4302" s="49"/>
      <c r="AE4302" s="49"/>
      <c r="AF4302" s="49"/>
      <c r="AG4302" s="49"/>
      <c r="AH4302" s="49"/>
      <c r="AI4302" s="49"/>
      <c r="AJ4302" s="48"/>
      <c r="AK4302" s="49"/>
    </row>
    <row r="4303" spans="9:37">
      <c r="I4303" s="48"/>
      <c r="L4303" s="48"/>
      <c r="O4303" s="48"/>
      <c r="Y4303" s="49"/>
      <c r="Z4303" s="49"/>
      <c r="AA4303" s="49"/>
      <c r="AB4303" s="49"/>
      <c r="AC4303" s="49"/>
      <c r="AD4303" s="49"/>
      <c r="AE4303" s="49"/>
      <c r="AF4303" s="49"/>
      <c r="AG4303" s="49"/>
      <c r="AH4303" s="49"/>
      <c r="AI4303" s="49"/>
      <c r="AJ4303" s="48"/>
      <c r="AK4303" s="49"/>
    </row>
    <row r="4304" spans="9:37">
      <c r="I4304" s="48"/>
      <c r="L4304" s="48"/>
      <c r="O4304" s="48"/>
      <c r="Y4304" s="49"/>
      <c r="Z4304" s="49"/>
      <c r="AA4304" s="49"/>
      <c r="AB4304" s="49"/>
      <c r="AC4304" s="49"/>
      <c r="AD4304" s="49"/>
      <c r="AE4304" s="49"/>
      <c r="AF4304" s="49"/>
      <c r="AG4304" s="49"/>
      <c r="AH4304" s="49"/>
      <c r="AI4304" s="49"/>
      <c r="AJ4304" s="48"/>
      <c r="AK4304" s="49"/>
    </row>
    <row r="4305" spans="9:37">
      <c r="I4305" s="48"/>
      <c r="L4305" s="48"/>
      <c r="O4305" s="48"/>
      <c r="Y4305" s="49"/>
      <c r="Z4305" s="49"/>
      <c r="AA4305" s="49"/>
      <c r="AB4305" s="49"/>
      <c r="AC4305" s="49"/>
      <c r="AD4305" s="49"/>
      <c r="AE4305" s="49"/>
      <c r="AF4305" s="49"/>
      <c r="AG4305" s="49"/>
      <c r="AH4305" s="49"/>
      <c r="AI4305" s="49"/>
      <c r="AJ4305" s="48"/>
      <c r="AK4305" s="49"/>
    </row>
    <row r="4306" spans="9:37">
      <c r="I4306" s="48"/>
      <c r="L4306" s="48"/>
      <c r="O4306" s="48"/>
      <c r="Y4306" s="49"/>
      <c r="Z4306" s="49"/>
      <c r="AA4306" s="49"/>
      <c r="AB4306" s="49"/>
      <c r="AC4306" s="49"/>
      <c r="AD4306" s="49"/>
      <c r="AE4306" s="49"/>
      <c r="AF4306" s="49"/>
      <c r="AG4306" s="49"/>
      <c r="AH4306" s="49"/>
      <c r="AI4306" s="49"/>
      <c r="AJ4306" s="48"/>
      <c r="AK4306" s="49"/>
    </row>
    <row r="4307" spans="9:37">
      <c r="I4307" s="48"/>
      <c r="L4307" s="48"/>
      <c r="O4307" s="48"/>
      <c r="Y4307" s="49"/>
      <c r="Z4307" s="49"/>
      <c r="AA4307" s="49"/>
      <c r="AB4307" s="49"/>
      <c r="AC4307" s="49"/>
      <c r="AD4307" s="49"/>
      <c r="AE4307" s="49"/>
      <c r="AF4307" s="49"/>
      <c r="AG4307" s="49"/>
      <c r="AH4307" s="49"/>
      <c r="AI4307" s="49"/>
      <c r="AJ4307" s="48"/>
      <c r="AK4307" s="49"/>
    </row>
    <row r="4308" spans="9:37">
      <c r="I4308" s="48"/>
      <c r="L4308" s="48"/>
      <c r="O4308" s="48"/>
      <c r="Y4308" s="49"/>
      <c r="Z4308" s="49"/>
      <c r="AA4308" s="49"/>
      <c r="AB4308" s="49"/>
      <c r="AC4308" s="49"/>
      <c r="AD4308" s="49"/>
      <c r="AE4308" s="49"/>
      <c r="AF4308" s="49"/>
      <c r="AG4308" s="49"/>
      <c r="AH4308" s="49"/>
      <c r="AI4308" s="49"/>
      <c r="AJ4308" s="48"/>
      <c r="AK4308" s="49"/>
    </row>
    <row r="4309" spans="9:37">
      <c r="I4309" s="48"/>
      <c r="L4309" s="48"/>
      <c r="O4309" s="48"/>
      <c r="Y4309" s="49"/>
      <c r="Z4309" s="49"/>
      <c r="AA4309" s="49"/>
      <c r="AB4309" s="49"/>
      <c r="AC4309" s="49"/>
      <c r="AD4309" s="49"/>
      <c r="AE4309" s="49"/>
      <c r="AF4309" s="49"/>
      <c r="AG4309" s="49"/>
      <c r="AH4309" s="49"/>
      <c r="AI4309" s="49"/>
      <c r="AJ4309" s="48"/>
      <c r="AK4309" s="49"/>
    </row>
    <row r="4310" spans="9:37">
      <c r="I4310" s="48"/>
      <c r="L4310" s="48"/>
      <c r="O4310" s="48"/>
      <c r="Y4310" s="49"/>
      <c r="Z4310" s="49"/>
      <c r="AA4310" s="49"/>
      <c r="AB4310" s="49"/>
      <c r="AC4310" s="49"/>
      <c r="AD4310" s="49"/>
      <c r="AE4310" s="49"/>
      <c r="AF4310" s="49"/>
      <c r="AG4310" s="49"/>
      <c r="AH4310" s="49"/>
      <c r="AI4310" s="49"/>
      <c r="AJ4310" s="48"/>
      <c r="AK4310" s="49"/>
    </row>
    <row r="4311" spans="9:37">
      <c r="I4311" s="48"/>
      <c r="L4311" s="48"/>
      <c r="O4311" s="48"/>
      <c r="Y4311" s="49"/>
      <c r="Z4311" s="49"/>
      <c r="AA4311" s="49"/>
      <c r="AB4311" s="49"/>
      <c r="AC4311" s="49"/>
      <c r="AD4311" s="49"/>
      <c r="AE4311" s="49"/>
      <c r="AF4311" s="49"/>
      <c r="AG4311" s="49"/>
      <c r="AH4311" s="49"/>
      <c r="AI4311" s="49"/>
      <c r="AJ4311" s="48"/>
      <c r="AK4311" s="49"/>
    </row>
    <row r="4312" spans="9:37">
      <c r="I4312" s="48"/>
      <c r="L4312" s="48"/>
      <c r="O4312" s="48"/>
      <c r="Y4312" s="49"/>
      <c r="Z4312" s="49"/>
      <c r="AA4312" s="49"/>
      <c r="AB4312" s="49"/>
      <c r="AC4312" s="49"/>
      <c r="AD4312" s="49"/>
      <c r="AE4312" s="49"/>
      <c r="AF4312" s="49"/>
      <c r="AG4312" s="49"/>
      <c r="AH4312" s="49"/>
      <c r="AI4312" s="49"/>
      <c r="AJ4312" s="48"/>
      <c r="AK4312" s="49"/>
    </row>
    <row r="4313" spans="9:37">
      <c r="I4313" s="48"/>
      <c r="L4313" s="48"/>
      <c r="O4313" s="48"/>
      <c r="Y4313" s="49"/>
      <c r="Z4313" s="49"/>
      <c r="AA4313" s="49"/>
      <c r="AB4313" s="49"/>
      <c r="AC4313" s="49"/>
      <c r="AD4313" s="49"/>
      <c r="AE4313" s="49"/>
      <c r="AF4313" s="49"/>
      <c r="AG4313" s="49"/>
      <c r="AH4313" s="49"/>
      <c r="AI4313" s="49"/>
      <c r="AJ4313" s="48"/>
      <c r="AK4313" s="49"/>
    </row>
    <row r="4314" spans="9:37">
      <c r="I4314" s="48"/>
      <c r="L4314" s="48"/>
      <c r="O4314" s="48"/>
      <c r="Y4314" s="49"/>
      <c r="Z4314" s="49"/>
      <c r="AA4314" s="49"/>
      <c r="AB4314" s="49"/>
      <c r="AC4314" s="49"/>
      <c r="AD4314" s="49"/>
      <c r="AE4314" s="49"/>
      <c r="AF4314" s="49"/>
      <c r="AG4314" s="49"/>
      <c r="AH4314" s="49"/>
      <c r="AI4314" s="49"/>
      <c r="AJ4314" s="48"/>
      <c r="AK4314" s="49"/>
    </row>
    <row r="4315" spans="9:37">
      <c r="I4315" s="48"/>
      <c r="L4315" s="48"/>
      <c r="O4315" s="48"/>
      <c r="Y4315" s="49"/>
      <c r="Z4315" s="49"/>
      <c r="AA4315" s="49"/>
      <c r="AB4315" s="49"/>
      <c r="AC4315" s="49"/>
      <c r="AD4315" s="49"/>
      <c r="AE4315" s="49"/>
      <c r="AF4315" s="49"/>
      <c r="AG4315" s="49"/>
      <c r="AH4315" s="49"/>
      <c r="AI4315" s="49"/>
      <c r="AJ4315" s="48"/>
      <c r="AK4315" s="49"/>
    </row>
    <row r="4316" spans="9:37">
      <c r="I4316" s="48"/>
      <c r="L4316" s="48"/>
      <c r="O4316" s="48"/>
      <c r="Y4316" s="49"/>
      <c r="Z4316" s="49"/>
      <c r="AA4316" s="49"/>
      <c r="AB4316" s="49"/>
      <c r="AC4316" s="49"/>
      <c r="AD4316" s="49"/>
      <c r="AE4316" s="49"/>
      <c r="AF4316" s="49"/>
      <c r="AG4316" s="49"/>
      <c r="AH4316" s="49"/>
      <c r="AI4316" s="49"/>
      <c r="AJ4316" s="48"/>
      <c r="AK4316" s="49"/>
    </row>
    <row r="4317" spans="9:37">
      <c r="I4317" s="48"/>
      <c r="L4317" s="48"/>
      <c r="O4317" s="48"/>
      <c r="Y4317" s="49"/>
      <c r="Z4317" s="49"/>
      <c r="AA4317" s="49"/>
      <c r="AB4317" s="49"/>
      <c r="AC4317" s="49"/>
      <c r="AD4317" s="49"/>
      <c r="AE4317" s="49"/>
      <c r="AF4317" s="49"/>
      <c r="AG4317" s="49"/>
      <c r="AH4317" s="49"/>
      <c r="AI4317" s="49"/>
      <c r="AJ4317" s="48"/>
      <c r="AK4317" s="49"/>
    </row>
    <row r="4318" spans="9:37">
      <c r="I4318" s="48"/>
      <c r="L4318" s="48"/>
      <c r="O4318" s="48"/>
      <c r="Y4318" s="49"/>
      <c r="Z4318" s="49"/>
      <c r="AA4318" s="49"/>
      <c r="AB4318" s="49"/>
      <c r="AC4318" s="49"/>
      <c r="AD4318" s="49"/>
      <c r="AE4318" s="49"/>
      <c r="AF4318" s="49"/>
      <c r="AG4318" s="49"/>
      <c r="AH4318" s="49"/>
      <c r="AI4318" s="49"/>
      <c r="AJ4318" s="48"/>
      <c r="AK4318" s="49"/>
    </row>
    <row r="4319" spans="9:37">
      <c r="I4319" s="48"/>
      <c r="L4319" s="48"/>
      <c r="O4319" s="48"/>
      <c r="Y4319" s="49"/>
      <c r="Z4319" s="49"/>
      <c r="AA4319" s="49"/>
      <c r="AB4319" s="49"/>
      <c r="AC4319" s="49"/>
      <c r="AD4319" s="49"/>
      <c r="AE4319" s="49"/>
      <c r="AF4319" s="49"/>
      <c r="AG4319" s="49"/>
      <c r="AH4319" s="49"/>
      <c r="AI4319" s="49"/>
      <c r="AJ4319" s="48"/>
      <c r="AK4319" s="49"/>
    </row>
    <row r="4320" spans="9:37">
      <c r="I4320" s="48"/>
      <c r="L4320" s="48"/>
      <c r="O4320" s="48"/>
      <c r="Y4320" s="49"/>
      <c r="Z4320" s="49"/>
      <c r="AA4320" s="49"/>
      <c r="AB4320" s="49"/>
      <c r="AC4320" s="49"/>
      <c r="AD4320" s="49"/>
      <c r="AE4320" s="49"/>
      <c r="AF4320" s="49"/>
      <c r="AG4320" s="49"/>
      <c r="AH4320" s="49"/>
      <c r="AI4320" s="49"/>
      <c r="AJ4320" s="48"/>
      <c r="AK4320" s="49"/>
    </row>
    <row r="4321" spans="9:37">
      <c r="I4321" s="48"/>
      <c r="L4321" s="48"/>
      <c r="O4321" s="48"/>
      <c r="Y4321" s="49"/>
      <c r="Z4321" s="49"/>
      <c r="AA4321" s="49"/>
      <c r="AB4321" s="49"/>
      <c r="AC4321" s="49"/>
      <c r="AD4321" s="49"/>
      <c r="AE4321" s="49"/>
      <c r="AF4321" s="49"/>
      <c r="AG4321" s="49"/>
      <c r="AH4321" s="49"/>
      <c r="AI4321" s="49"/>
      <c r="AJ4321" s="48"/>
      <c r="AK4321" s="49"/>
    </row>
    <row r="4322" spans="9:37">
      <c r="I4322" s="48"/>
      <c r="L4322" s="48"/>
      <c r="O4322" s="48"/>
      <c r="Y4322" s="49"/>
      <c r="Z4322" s="49"/>
      <c r="AA4322" s="49"/>
      <c r="AB4322" s="49"/>
      <c r="AC4322" s="49"/>
      <c r="AD4322" s="49"/>
      <c r="AE4322" s="49"/>
      <c r="AF4322" s="49"/>
      <c r="AG4322" s="49"/>
      <c r="AH4322" s="49"/>
      <c r="AI4322" s="49"/>
      <c r="AJ4322" s="48"/>
      <c r="AK4322" s="49"/>
    </row>
    <row r="4323" spans="9:37">
      <c r="I4323" s="48"/>
      <c r="L4323" s="48"/>
      <c r="O4323" s="48"/>
      <c r="Y4323" s="49"/>
      <c r="Z4323" s="49"/>
      <c r="AA4323" s="49"/>
      <c r="AB4323" s="49"/>
      <c r="AC4323" s="49"/>
      <c r="AD4323" s="49"/>
      <c r="AE4323" s="49"/>
      <c r="AF4323" s="49"/>
      <c r="AG4323" s="49"/>
      <c r="AH4323" s="49"/>
      <c r="AI4323" s="49"/>
      <c r="AJ4323" s="48"/>
      <c r="AK4323" s="49"/>
    </row>
    <row r="4324" spans="9:37">
      <c r="I4324" s="48"/>
      <c r="L4324" s="48"/>
      <c r="O4324" s="48"/>
      <c r="Y4324" s="49"/>
      <c r="Z4324" s="49"/>
      <c r="AA4324" s="49"/>
      <c r="AB4324" s="49"/>
      <c r="AC4324" s="49"/>
      <c r="AD4324" s="49"/>
      <c r="AE4324" s="49"/>
      <c r="AF4324" s="49"/>
      <c r="AG4324" s="49"/>
      <c r="AH4324" s="49"/>
      <c r="AI4324" s="49"/>
      <c r="AJ4324" s="48"/>
      <c r="AK4324" s="49"/>
    </row>
    <row r="4325" spans="9:37">
      <c r="I4325" s="48"/>
      <c r="L4325" s="48"/>
      <c r="O4325" s="48"/>
      <c r="Y4325" s="49"/>
      <c r="Z4325" s="49"/>
      <c r="AA4325" s="49"/>
      <c r="AB4325" s="49"/>
      <c r="AC4325" s="49"/>
      <c r="AD4325" s="49"/>
      <c r="AE4325" s="49"/>
      <c r="AF4325" s="49"/>
      <c r="AG4325" s="49"/>
      <c r="AH4325" s="49"/>
      <c r="AI4325" s="49"/>
      <c r="AJ4325" s="48"/>
      <c r="AK4325" s="49"/>
    </row>
    <row r="4326" spans="9:37">
      <c r="I4326" s="48"/>
      <c r="L4326" s="48"/>
      <c r="O4326" s="48"/>
      <c r="Y4326" s="49"/>
      <c r="Z4326" s="49"/>
      <c r="AA4326" s="49"/>
      <c r="AB4326" s="49"/>
      <c r="AC4326" s="49"/>
      <c r="AD4326" s="49"/>
      <c r="AE4326" s="49"/>
      <c r="AF4326" s="49"/>
      <c r="AG4326" s="49"/>
      <c r="AH4326" s="49"/>
      <c r="AI4326" s="49"/>
      <c r="AJ4326" s="48"/>
      <c r="AK4326" s="49"/>
    </row>
    <row r="4327" spans="9:37">
      <c r="I4327" s="48"/>
      <c r="L4327" s="48"/>
      <c r="O4327" s="48"/>
      <c r="Y4327" s="49"/>
      <c r="Z4327" s="49"/>
      <c r="AA4327" s="49"/>
      <c r="AB4327" s="49"/>
      <c r="AC4327" s="49"/>
      <c r="AD4327" s="49"/>
      <c r="AE4327" s="49"/>
      <c r="AF4327" s="49"/>
      <c r="AG4327" s="49"/>
      <c r="AH4327" s="49"/>
      <c r="AI4327" s="49"/>
      <c r="AJ4327" s="48"/>
      <c r="AK4327" s="49"/>
    </row>
    <row r="4328" spans="9:37">
      <c r="I4328" s="48"/>
      <c r="L4328" s="48"/>
      <c r="O4328" s="48"/>
      <c r="Y4328" s="49"/>
      <c r="Z4328" s="49"/>
      <c r="AA4328" s="49"/>
      <c r="AB4328" s="49"/>
      <c r="AC4328" s="49"/>
      <c r="AD4328" s="49"/>
      <c r="AE4328" s="49"/>
      <c r="AF4328" s="49"/>
      <c r="AG4328" s="49"/>
      <c r="AH4328" s="49"/>
      <c r="AI4328" s="49"/>
      <c r="AJ4328" s="48"/>
      <c r="AK4328" s="49"/>
    </row>
    <row r="4329" spans="9:37">
      <c r="I4329" s="48"/>
      <c r="L4329" s="48"/>
      <c r="O4329" s="48"/>
      <c r="Y4329" s="49"/>
      <c r="Z4329" s="49"/>
      <c r="AA4329" s="49"/>
      <c r="AB4329" s="49"/>
      <c r="AC4329" s="49"/>
      <c r="AD4329" s="49"/>
      <c r="AE4329" s="49"/>
      <c r="AF4329" s="49"/>
      <c r="AG4329" s="49"/>
      <c r="AH4329" s="49"/>
      <c r="AI4329" s="49"/>
      <c r="AJ4329" s="48"/>
      <c r="AK4329" s="49"/>
    </row>
    <row r="4330" spans="9:37">
      <c r="I4330" s="48"/>
      <c r="L4330" s="48"/>
      <c r="O4330" s="48"/>
      <c r="Y4330" s="49"/>
      <c r="Z4330" s="49"/>
      <c r="AA4330" s="49"/>
      <c r="AB4330" s="49"/>
      <c r="AC4330" s="49"/>
      <c r="AD4330" s="49"/>
      <c r="AE4330" s="49"/>
      <c r="AF4330" s="49"/>
      <c r="AG4330" s="49"/>
      <c r="AH4330" s="49"/>
      <c r="AI4330" s="49"/>
      <c r="AJ4330" s="48"/>
      <c r="AK4330" s="49"/>
    </row>
    <row r="4331" spans="9:37">
      <c r="I4331" s="48"/>
      <c r="L4331" s="48"/>
      <c r="O4331" s="48"/>
      <c r="Y4331" s="49"/>
      <c r="Z4331" s="49"/>
      <c r="AA4331" s="49"/>
      <c r="AB4331" s="49"/>
      <c r="AC4331" s="49"/>
      <c r="AD4331" s="49"/>
      <c r="AE4331" s="49"/>
      <c r="AF4331" s="49"/>
      <c r="AG4331" s="49"/>
      <c r="AH4331" s="49"/>
      <c r="AI4331" s="49"/>
      <c r="AJ4331" s="48"/>
      <c r="AK4331" s="49"/>
    </row>
    <row r="4332" spans="9:37">
      <c r="I4332" s="48"/>
      <c r="L4332" s="48"/>
      <c r="O4332" s="48"/>
      <c r="Y4332" s="49"/>
      <c r="Z4332" s="49"/>
      <c r="AA4332" s="49"/>
      <c r="AB4332" s="49"/>
      <c r="AC4332" s="49"/>
      <c r="AD4332" s="49"/>
      <c r="AE4332" s="49"/>
      <c r="AF4332" s="49"/>
      <c r="AG4332" s="49"/>
      <c r="AH4332" s="49"/>
      <c r="AI4332" s="49"/>
      <c r="AJ4332" s="48"/>
      <c r="AK4332" s="49"/>
    </row>
    <row r="4333" spans="9:37">
      <c r="I4333" s="48"/>
      <c r="L4333" s="48"/>
      <c r="O4333" s="48"/>
      <c r="Y4333" s="49"/>
      <c r="Z4333" s="49"/>
      <c r="AA4333" s="49"/>
      <c r="AB4333" s="49"/>
      <c r="AC4333" s="49"/>
      <c r="AD4333" s="49"/>
      <c r="AE4333" s="49"/>
      <c r="AF4333" s="49"/>
      <c r="AG4333" s="49"/>
      <c r="AH4333" s="49"/>
      <c r="AI4333" s="49"/>
      <c r="AJ4333" s="48"/>
      <c r="AK4333" s="49"/>
    </row>
    <row r="4334" spans="9:37">
      <c r="I4334" s="48"/>
      <c r="L4334" s="48"/>
      <c r="O4334" s="48"/>
      <c r="Y4334" s="49"/>
      <c r="Z4334" s="49"/>
      <c r="AA4334" s="49"/>
      <c r="AB4334" s="49"/>
      <c r="AC4334" s="49"/>
      <c r="AD4334" s="49"/>
      <c r="AE4334" s="49"/>
      <c r="AF4334" s="49"/>
      <c r="AG4334" s="49"/>
      <c r="AH4334" s="49"/>
      <c r="AI4334" s="49"/>
      <c r="AJ4334" s="48"/>
      <c r="AK4334" s="49"/>
    </row>
    <row r="4335" spans="9:37">
      <c r="I4335" s="48"/>
      <c r="L4335" s="48"/>
      <c r="O4335" s="48"/>
      <c r="Y4335" s="49"/>
      <c r="Z4335" s="49"/>
      <c r="AA4335" s="49"/>
      <c r="AB4335" s="49"/>
      <c r="AC4335" s="49"/>
      <c r="AD4335" s="49"/>
      <c r="AE4335" s="49"/>
      <c r="AF4335" s="49"/>
      <c r="AG4335" s="49"/>
      <c r="AH4335" s="49"/>
      <c r="AI4335" s="49"/>
      <c r="AJ4335" s="48"/>
      <c r="AK4335" s="49"/>
    </row>
    <row r="4336" spans="9:37">
      <c r="I4336" s="48"/>
      <c r="L4336" s="48"/>
      <c r="O4336" s="48"/>
      <c r="Y4336" s="49"/>
      <c r="Z4336" s="49"/>
      <c r="AA4336" s="49"/>
      <c r="AB4336" s="49"/>
      <c r="AC4336" s="49"/>
      <c r="AD4336" s="49"/>
      <c r="AE4336" s="49"/>
      <c r="AF4336" s="49"/>
      <c r="AG4336" s="49"/>
      <c r="AH4336" s="49"/>
      <c r="AI4336" s="49"/>
      <c r="AJ4336" s="48"/>
      <c r="AK4336" s="49"/>
    </row>
    <row r="4337" spans="9:37">
      <c r="I4337" s="48"/>
      <c r="L4337" s="48"/>
      <c r="O4337" s="48"/>
      <c r="Y4337" s="49"/>
      <c r="Z4337" s="49"/>
      <c r="AA4337" s="49"/>
      <c r="AB4337" s="49"/>
      <c r="AC4337" s="49"/>
      <c r="AD4337" s="49"/>
      <c r="AE4337" s="49"/>
      <c r="AF4337" s="49"/>
      <c r="AG4337" s="49"/>
      <c r="AH4337" s="49"/>
      <c r="AI4337" s="49"/>
      <c r="AJ4337" s="48"/>
      <c r="AK4337" s="49"/>
    </row>
    <row r="4338" spans="9:37">
      <c r="I4338" s="48"/>
      <c r="L4338" s="48"/>
      <c r="O4338" s="48"/>
      <c r="Y4338" s="49"/>
      <c r="Z4338" s="49"/>
      <c r="AA4338" s="49"/>
      <c r="AB4338" s="49"/>
      <c r="AC4338" s="49"/>
      <c r="AD4338" s="49"/>
      <c r="AE4338" s="49"/>
      <c r="AF4338" s="49"/>
      <c r="AG4338" s="49"/>
      <c r="AH4338" s="49"/>
      <c r="AI4338" s="49"/>
      <c r="AJ4338" s="48"/>
      <c r="AK4338" s="49"/>
    </row>
    <row r="4339" spans="9:37">
      <c r="I4339" s="48"/>
      <c r="L4339" s="48"/>
      <c r="O4339" s="48"/>
      <c r="Y4339" s="49"/>
      <c r="Z4339" s="49"/>
      <c r="AA4339" s="49"/>
      <c r="AB4339" s="49"/>
      <c r="AC4339" s="49"/>
      <c r="AD4339" s="49"/>
      <c r="AE4339" s="49"/>
      <c r="AF4339" s="49"/>
      <c r="AG4339" s="49"/>
      <c r="AH4339" s="49"/>
      <c r="AI4339" s="49"/>
      <c r="AJ4339" s="48"/>
      <c r="AK4339" s="49"/>
    </row>
    <row r="4340" spans="9:37">
      <c r="I4340" s="48"/>
      <c r="L4340" s="48"/>
      <c r="O4340" s="48"/>
      <c r="Y4340" s="49"/>
      <c r="Z4340" s="49"/>
      <c r="AA4340" s="49"/>
      <c r="AB4340" s="49"/>
      <c r="AC4340" s="49"/>
      <c r="AD4340" s="49"/>
      <c r="AE4340" s="49"/>
      <c r="AF4340" s="49"/>
      <c r="AG4340" s="49"/>
      <c r="AH4340" s="49"/>
      <c r="AI4340" s="49"/>
      <c r="AJ4340" s="48"/>
      <c r="AK4340" s="49"/>
    </row>
    <row r="4341" spans="9:37">
      <c r="I4341" s="48"/>
      <c r="L4341" s="48"/>
      <c r="O4341" s="48"/>
      <c r="Y4341" s="49"/>
      <c r="Z4341" s="49"/>
      <c r="AA4341" s="49"/>
      <c r="AB4341" s="49"/>
      <c r="AC4341" s="49"/>
      <c r="AD4341" s="49"/>
      <c r="AE4341" s="49"/>
      <c r="AF4341" s="49"/>
      <c r="AG4341" s="49"/>
      <c r="AH4341" s="49"/>
      <c r="AI4341" s="49"/>
      <c r="AJ4341" s="48"/>
      <c r="AK4341" s="49"/>
    </row>
    <row r="4342" spans="9:37">
      <c r="I4342" s="48"/>
      <c r="L4342" s="48"/>
      <c r="O4342" s="48"/>
      <c r="Y4342" s="49"/>
      <c r="Z4342" s="49"/>
      <c r="AA4342" s="49"/>
      <c r="AB4342" s="49"/>
      <c r="AC4342" s="49"/>
      <c r="AD4342" s="49"/>
      <c r="AE4342" s="49"/>
      <c r="AF4342" s="49"/>
      <c r="AG4342" s="49"/>
      <c r="AH4342" s="49"/>
      <c r="AI4342" s="49"/>
      <c r="AJ4342" s="48"/>
      <c r="AK4342" s="49"/>
    </row>
    <row r="4343" spans="9:37">
      <c r="I4343" s="48"/>
      <c r="L4343" s="48"/>
      <c r="O4343" s="48"/>
      <c r="Y4343" s="49"/>
      <c r="Z4343" s="49"/>
      <c r="AA4343" s="49"/>
      <c r="AB4343" s="49"/>
      <c r="AC4343" s="49"/>
      <c r="AD4343" s="49"/>
      <c r="AE4343" s="49"/>
      <c r="AF4343" s="49"/>
      <c r="AG4343" s="49"/>
      <c r="AH4343" s="49"/>
      <c r="AI4343" s="49"/>
      <c r="AJ4343" s="48"/>
      <c r="AK4343" s="49"/>
    </row>
    <row r="4344" spans="9:37">
      <c r="I4344" s="48"/>
      <c r="L4344" s="48"/>
      <c r="O4344" s="48"/>
      <c r="Y4344" s="49"/>
      <c r="Z4344" s="49"/>
      <c r="AA4344" s="49"/>
      <c r="AB4344" s="49"/>
      <c r="AC4344" s="49"/>
      <c r="AD4344" s="49"/>
      <c r="AE4344" s="49"/>
      <c r="AF4344" s="49"/>
      <c r="AG4344" s="49"/>
      <c r="AH4344" s="49"/>
      <c r="AI4344" s="49"/>
      <c r="AJ4344" s="48"/>
      <c r="AK4344" s="49"/>
    </row>
    <row r="4345" spans="9:37">
      <c r="I4345" s="48"/>
      <c r="L4345" s="48"/>
      <c r="O4345" s="48"/>
      <c r="Y4345" s="49"/>
      <c r="Z4345" s="49"/>
      <c r="AA4345" s="49"/>
      <c r="AB4345" s="49"/>
      <c r="AC4345" s="49"/>
      <c r="AD4345" s="49"/>
      <c r="AE4345" s="49"/>
      <c r="AF4345" s="49"/>
      <c r="AG4345" s="49"/>
      <c r="AH4345" s="49"/>
      <c r="AI4345" s="49"/>
      <c r="AJ4345" s="48"/>
      <c r="AK4345" s="49"/>
    </row>
    <row r="4346" spans="9:37">
      <c r="I4346" s="48"/>
      <c r="L4346" s="48"/>
      <c r="O4346" s="48"/>
      <c r="Y4346" s="49"/>
      <c r="Z4346" s="49"/>
      <c r="AA4346" s="49"/>
      <c r="AB4346" s="49"/>
      <c r="AC4346" s="49"/>
      <c r="AD4346" s="49"/>
      <c r="AE4346" s="49"/>
      <c r="AF4346" s="49"/>
      <c r="AG4346" s="49"/>
      <c r="AH4346" s="49"/>
      <c r="AI4346" s="49"/>
      <c r="AJ4346" s="48"/>
      <c r="AK4346" s="49"/>
    </row>
    <row r="4347" spans="9:37">
      <c r="I4347" s="48"/>
      <c r="L4347" s="48"/>
      <c r="O4347" s="48"/>
      <c r="Y4347" s="49"/>
      <c r="Z4347" s="49"/>
      <c r="AA4347" s="49"/>
      <c r="AB4347" s="49"/>
      <c r="AC4347" s="49"/>
      <c r="AD4347" s="49"/>
      <c r="AE4347" s="49"/>
      <c r="AF4347" s="49"/>
      <c r="AG4347" s="49"/>
      <c r="AH4347" s="49"/>
      <c r="AI4347" s="49"/>
      <c r="AJ4347" s="48"/>
      <c r="AK4347" s="49"/>
    </row>
    <row r="4348" spans="9:37">
      <c r="I4348" s="48"/>
      <c r="L4348" s="48"/>
      <c r="O4348" s="48"/>
      <c r="Y4348" s="49"/>
      <c r="Z4348" s="49"/>
      <c r="AA4348" s="49"/>
      <c r="AB4348" s="49"/>
      <c r="AC4348" s="49"/>
      <c r="AD4348" s="49"/>
      <c r="AE4348" s="49"/>
      <c r="AF4348" s="49"/>
      <c r="AG4348" s="49"/>
      <c r="AH4348" s="49"/>
      <c r="AI4348" s="49"/>
      <c r="AJ4348" s="48"/>
      <c r="AK4348" s="49"/>
    </row>
    <row r="4349" spans="9:37">
      <c r="I4349" s="48"/>
      <c r="L4349" s="48"/>
      <c r="O4349" s="48"/>
      <c r="Y4349" s="49"/>
      <c r="Z4349" s="49"/>
      <c r="AA4349" s="49"/>
      <c r="AB4349" s="49"/>
      <c r="AC4349" s="49"/>
      <c r="AD4349" s="49"/>
      <c r="AE4349" s="49"/>
      <c r="AF4349" s="49"/>
      <c r="AG4349" s="49"/>
      <c r="AH4349" s="49"/>
      <c r="AI4349" s="49"/>
      <c r="AJ4349" s="48"/>
      <c r="AK4349" s="49"/>
    </row>
    <row r="4350" spans="9:37">
      <c r="I4350" s="48"/>
      <c r="L4350" s="48"/>
      <c r="O4350" s="48"/>
      <c r="Y4350" s="49"/>
      <c r="Z4350" s="49"/>
      <c r="AA4350" s="49"/>
      <c r="AB4350" s="49"/>
      <c r="AC4350" s="49"/>
      <c r="AD4350" s="49"/>
      <c r="AE4350" s="49"/>
      <c r="AF4350" s="49"/>
      <c r="AG4350" s="49"/>
      <c r="AH4350" s="49"/>
      <c r="AI4350" s="49"/>
      <c r="AJ4350" s="48"/>
      <c r="AK4350" s="49"/>
    </row>
    <row r="4351" spans="9:37">
      <c r="I4351" s="48"/>
      <c r="L4351" s="48"/>
      <c r="O4351" s="48"/>
      <c r="Y4351" s="49"/>
      <c r="Z4351" s="49"/>
      <c r="AA4351" s="49"/>
      <c r="AB4351" s="49"/>
      <c r="AC4351" s="49"/>
      <c r="AD4351" s="49"/>
      <c r="AE4351" s="49"/>
      <c r="AF4351" s="49"/>
      <c r="AG4351" s="49"/>
      <c r="AH4351" s="49"/>
      <c r="AI4351" s="49"/>
      <c r="AJ4351" s="48"/>
      <c r="AK4351" s="49"/>
    </row>
    <row r="4352" spans="9:37">
      <c r="I4352" s="48"/>
      <c r="L4352" s="48"/>
      <c r="O4352" s="48"/>
      <c r="Y4352" s="49"/>
      <c r="Z4352" s="49"/>
      <c r="AA4352" s="49"/>
      <c r="AB4352" s="49"/>
      <c r="AC4352" s="49"/>
      <c r="AD4352" s="49"/>
      <c r="AE4352" s="49"/>
      <c r="AF4352" s="49"/>
      <c r="AG4352" s="49"/>
      <c r="AH4352" s="49"/>
      <c r="AI4352" s="49"/>
      <c r="AJ4352" s="48"/>
      <c r="AK4352" s="49"/>
    </row>
    <row r="4353" spans="9:37">
      <c r="I4353" s="48"/>
      <c r="L4353" s="48"/>
      <c r="O4353" s="48"/>
      <c r="Y4353" s="49"/>
      <c r="Z4353" s="49"/>
      <c r="AA4353" s="49"/>
      <c r="AB4353" s="49"/>
      <c r="AC4353" s="49"/>
      <c r="AD4353" s="49"/>
      <c r="AE4353" s="49"/>
      <c r="AF4353" s="49"/>
      <c r="AG4353" s="49"/>
      <c r="AH4353" s="49"/>
      <c r="AI4353" s="49"/>
      <c r="AJ4353" s="48"/>
      <c r="AK4353" s="49"/>
    </row>
    <row r="4354" spans="9:37">
      <c r="I4354" s="48"/>
      <c r="L4354" s="48"/>
      <c r="O4354" s="48"/>
      <c r="Y4354" s="49"/>
      <c r="Z4354" s="49"/>
      <c r="AA4354" s="49"/>
      <c r="AB4354" s="49"/>
      <c r="AC4354" s="49"/>
      <c r="AD4354" s="49"/>
      <c r="AE4354" s="49"/>
      <c r="AF4354" s="49"/>
      <c r="AG4354" s="49"/>
      <c r="AH4354" s="49"/>
      <c r="AI4354" s="49"/>
      <c r="AJ4354" s="48"/>
      <c r="AK4354" s="49"/>
    </row>
    <row r="4355" spans="9:37">
      <c r="I4355" s="48"/>
      <c r="L4355" s="48"/>
      <c r="O4355" s="48"/>
      <c r="Y4355" s="49"/>
      <c r="Z4355" s="49"/>
      <c r="AA4355" s="49"/>
      <c r="AB4355" s="49"/>
      <c r="AC4355" s="49"/>
      <c r="AD4355" s="49"/>
      <c r="AE4355" s="49"/>
      <c r="AF4355" s="49"/>
      <c r="AG4355" s="49"/>
      <c r="AH4355" s="49"/>
      <c r="AI4355" s="49"/>
      <c r="AJ4355" s="48"/>
      <c r="AK4355" s="49"/>
    </row>
    <row r="4356" spans="9:37">
      <c r="I4356" s="48"/>
      <c r="L4356" s="48"/>
      <c r="O4356" s="48"/>
      <c r="Y4356" s="49"/>
      <c r="Z4356" s="49"/>
      <c r="AA4356" s="49"/>
      <c r="AB4356" s="49"/>
      <c r="AC4356" s="49"/>
      <c r="AD4356" s="49"/>
      <c r="AE4356" s="49"/>
      <c r="AF4356" s="49"/>
      <c r="AG4356" s="49"/>
      <c r="AH4356" s="49"/>
      <c r="AI4356" s="49"/>
      <c r="AJ4356" s="48"/>
      <c r="AK4356" s="49"/>
    </row>
    <row r="4357" spans="9:37">
      <c r="I4357" s="48"/>
      <c r="L4357" s="48"/>
      <c r="O4357" s="48"/>
      <c r="Y4357" s="49"/>
      <c r="Z4357" s="49"/>
      <c r="AA4357" s="49"/>
      <c r="AB4357" s="49"/>
      <c r="AC4357" s="49"/>
      <c r="AD4357" s="49"/>
      <c r="AE4357" s="49"/>
      <c r="AF4357" s="49"/>
      <c r="AG4357" s="49"/>
      <c r="AH4357" s="49"/>
      <c r="AI4357" s="49"/>
      <c r="AJ4357" s="48"/>
      <c r="AK4357" s="49"/>
    </row>
    <row r="4358" spans="9:37">
      <c r="I4358" s="48"/>
      <c r="L4358" s="48"/>
      <c r="O4358" s="48"/>
      <c r="Y4358" s="49"/>
      <c r="Z4358" s="49"/>
      <c r="AA4358" s="49"/>
      <c r="AB4358" s="49"/>
      <c r="AC4358" s="49"/>
      <c r="AD4358" s="49"/>
      <c r="AE4358" s="49"/>
      <c r="AF4358" s="49"/>
      <c r="AG4358" s="49"/>
      <c r="AH4358" s="49"/>
      <c r="AI4358" s="49"/>
      <c r="AJ4358" s="48"/>
      <c r="AK4358" s="49"/>
    </row>
    <row r="4359" spans="9:37">
      <c r="I4359" s="48"/>
      <c r="L4359" s="48"/>
      <c r="O4359" s="48"/>
      <c r="Y4359" s="49"/>
      <c r="Z4359" s="49"/>
      <c r="AA4359" s="49"/>
      <c r="AB4359" s="49"/>
      <c r="AC4359" s="49"/>
      <c r="AD4359" s="49"/>
      <c r="AE4359" s="49"/>
      <c r="AF4359" s="49"/>
      <c r="AG4359" s="49"/>
      <c r="AH4359" s="49"/>
      <c r="AI4359" s="49"/>
      <c r="AJ4359" s="48"/>
      <c r="AK4359" s="49"/>
    </row>
    <row r="4360" spans="9:37">
      <c r="I4360" s="48"/>
      <c r="L4360" s="48"/>
      <c r="O4360" s="48"/>
      <c r="Y4360" s="49"/>
      <c r="Z4360" s="49"/>
      <c r="AA4360" s="49"/>
      <c r="AB4360" s="49"/>
      <c r="AC4360" s="49"/>
      <c r="AD4360" s="49"/>
      <c r="AE4360" s="49"/>
      <c r="AF4360" s="49"/>
      <c r="AG4360" s="49"/>
      <c r="AH4360" s="49"/>
      <c r="AI4360" s="49"/>
      <c r="AJ4360" s="48"/>
      <c r="AK4360" s="49"/>
    </row>
    <row r="4361" spans="9:37">
      <c r="I4361" s="48"/>
      <c r="L4361" s="48"/>
      <c r="O4361" s="48"/>
      <c r="Y4361" s="49"/>
      <c r="Z4361" s="49"/>
      <c r="AA4361" s="49"/>
      <c r="AB4361" s="49"/>
      <c r="AC4361" s="49"/>
      <c r="AD4361" s="49"/>
      <c r="AE4361" s="49"/>
      <c r="AF4361" s="49"/>
      <c r="AG4361" s="49"/>
      <c r="AH4361" s="49"/>
      <c r="AI4361" s="49"/>
      <c r="AJ4361" s="48"/>
      <c r="AK4361" s="49"/>
    </row>
    <row r="4362" spans="9:37">
      <c r="I4362" s="48"/>
      <c r="L4362" s="48"/>
      <c r="O4362" s="48"/>
      <c r="Y4362" s="49"/>
      <c r="Z4362" s="49"/>
      <c r="AA4362" s="49"/>
      <c r="AB4362" s="49"/>
      <c r="AC4362" s="49"/>
      <c r="AD4362" s="49"/>
      <c r="AE4362" s="49"/>
      <c r="AF4362" s="49"/>
      <c r="AG4362" s="49"/>
      <c r="AH4362" s="49"/>
      <c r="AI4362" s="49"/>
      <c r="AJ4362" s="48"/>
      <c r="AK4362" s="49"/>
    </row>
    <row r="4363" spans="9:37">
      <c r="I4363" s="48"/>
      <c r="L4363" s="48"/>
      <c r="O4363" s="48"/>
      <c r="Y4363" s="49"/>
      <c r="Z4363" s="49"/>
      <c r="AA4363" s="49"/>
      <c r="AB4363" s="49"/>
      <c r="AC4363" s="49"/>
      <c r="AD4363" s="49"/>
      <c r="AE4363" s="49"/>
      <c r="AF4363" s="49"/>
      <c r="AG4363" s="49"/>
      <c r="AH4363" s="49"/>
      <c r="AI4363" s="49"/>
      <c r="AJ4363" s="48"/>
      <c r="AK4363" s="49"/>
    </row>
    <row r="4364" spans="9:37">
      <c r="I4364" s="48"/>
      <c r="L4364" s="48"/>
      <c r="O4364" s="48"/>
      <c r="Y4364" s="49"/>
      <c r="Z4364" s="49"/>
      <c r="AA4364" s="49"/>
      <c r="AB4364" s="49"/>
      <c r="AC4364" s="49"/>
      <c r="AD4364" s="49"/>
      <c r="AE4364" s="49"/>
      <c r="AF4364" s="49"/>
      <c r="AG4364" s="49"/>
      <c r="AH4364" s="49"/>
      <c r="AI4364" s="49"/>
      <c r="AJ4364" s="48"/>
      <c r="AK4364" s="49"/>
    </row>
    <row r="4365" spans="9:37">
      <c r="I4365" s="48"/>
      <c r="L4365" s="48"/>
      <c r="O4365" s="48"/>
      <c r="Y4365" s="49"/>
      <c r="Z4365" s="49"/>
      <c r="AA4365" s="49"/>
      <c r="AB4365" s="49"/>
      <c r="AC4365" s="49"/>
      <c r="AD4365" s="49"/>
      <c r="AE4365" s="49"/>
      <c r="AF4365" s="49"/>
      <c r="AG4365" s="49"/>
      <c r="AH4365" s="49"/>
      <c r="AI4365" s="49"/>
      <c r="AJ4365" s="48"/>
      <c r="AK4365" s="49"/>
    </row>
    <row r="4366" spans="9:37">
      <c r="I4366" s="48"/>
      <c r="L4366" s="48"/>
      <c r="O4366" s="48"/>
      <c r="Y4366" s="49"/>
      <c r="Z4366" s="49"/>
      <c r="AA4366" s="49"/>
      <c r="AB4366" s="49"/>
      <c r="AC4366" s="49"/>
      <c r="AD4366" s="49"/>
      <c r="AE4366" s="49"/>
      <c r="AF4366" s="49"/>
      <c r="AG4366" s="49"/>
      <c r="AH4366" s="49"/>
      <c r="AI4366" s="49"/>
      <c r="AJ4366" s="48"/>
      <c r="AK4366" s="49"/>
    </row>
    <row r="4367" spans="9:37">
      <c r="I4367" s="48"/>
      <c r="L4367" s="48"/>
      <c r="O4367" s="48"/>
      <c r="Y4367" s="49"/>
      <c r="Z4367" s="49"/>
      <c r="AA4367" s="49"/>
      <c r="AB4367" s="49"/>
      <c r="AC4367" s="49"/>
      <c r="AD4367" s="49"/>
      <c r="AE4367" s="49"/>
      <c r="AF4367" s="49"/>
      <c r="AG4367" s="49"/>
      <c r="AH4367" s="49"/>
      <c r="AI4367" s="49"/>
      <c r="AJ4367" s="48"/>
      <c r="AK4367" s="49"/>
    </row>
    <row r="4368" spans="9:37">
      <c r="I4368" s="48"/>
      <c r="L4368" s="48"/>
      <c r="O4368" s="48"/>
      <c r="Y4368" s="49"/>
      <c r="Z4368" s="49"/>
      <c r="AA4368" s="49"/>
      <c r="AB4368" s="49"/>
      <c r="AC4368" s="49"/>
      <c r="AD4368" s="49"/>
      <c r="AE4368" s="49"/>
      <c r="AF4368" s="49"/>
      <c r="AG4368" s="49"/>
      <c r="AH4368" s="49"/>
      <c r="AI4368" s="49"/>
      <c r="AJ4368" s="48"/>
      <c r="AK4368" s="49"/>
    </row>
    <row r="4369" spans="9:37">
      <c r="I4369" s="48"/>
      <c r="L4369" s="48"/>
      <c r="O4369" s="48"/>
      <c r="Y4369" s="49"/>
      <c r="Z4369" s="49"/>
      <c r="AA4369" s="49"/>
      <c r="AB4369" s="49"/>
      <c r="AC4369" s="49"/>
      <c r="AD4369" s="49"/>
      <c r="AE4369" s="49"/>
      <c r="AF4369" s="49"/>
      <c r="AG4369" s="49"/>
      <c r="AH4369" s="49"/>
      <c r="AI4369" s="49"/>
      <c r="AJ4369" s="48"/>
      <c r="AK4369" s="49"/>
    </row>
    <row r="4370" spans="9:37">
      <c r="I4370" s="48"/>
      <c r="L4370" s="48"/>
      <c r="O4370" s="48"/>
      <c r="Y4370" s="49"/>
      <c r="Z4370" s="49"/>
      <c r="AA4370" s="49"/>
      <c r="AB4370" s="49"/>
      <c r="AC4370" s="49"/>
      <c r="AD4370" s="49"/>
      <c r="AE4370" s="49"/>
      <c r="AF4370" s="49"/>
      <c r="AG4370" s="49"/>
      <c r="AH4370" s="49"/>
      <c r="AI4370" s="49"/>
      <c r="AJ4370" s="48"/>
      <c r="AK4370" s="49"/>
    </row>
    <row r="4371" spans="9:37">
      <c r="I4371" s="48"/>
      <c r="L4371" s="48"/>
      <c r="O4371" s="48"/>
      <c r="Y4371" s="49"/>
      <c r="Z4371" s="49"/>
      <c r="AA4371" s="49"/>
      <c r="AB4371" s="49"/>
      <c r="AC4371" s="49"/>
      <c r="AD4371" s="49"/>
      <c r="AE4371" s="49"/>
      <c r="AF4371" s="49"/>
      <c r="AG4371" s="49"/>
      <c r="AH4371" s="49"/>
      <c r="AI4371" s="49"/>
      <c r="AJ4371" s="48"/>
      <c r="AK4371" s="49"/>
    </row>
    <row r="4372" spans="9:37">
      <c r="I4372" s="48"/>
      <c r="L4372" s="48"/>
      <c r="O4372" s="48"/>
      <c r="Y4372" s="49"/>
      <c r="Z4372" s="49"/>
      <c r="AA4372" s="49"/>
      <c r="AB4372" s="49"/>
      <c r="AC4372" s="49"/>
      <c r="AD4372" s="49"/>
      <c r="AE4372" s="49"/>
      <c r="AF4372" s="49"/>
      <c r="AG4372" s="49"/>
      <c r="AH4372" s="49"/>
      <c r="AI4372" s="49"/>
      <c r="AJ4372" s="48"/>
      <c r="AK4372" s="49"/>
    </row>
    <row r="4373" spans="9:37">
      <c r="I4373" s="48"/>
      <c r="L4373" s="48"/>
      <c r="O4373" s="48"/>
      <c r="Y4373" s="49"/>
      <c r="Z4373" s="49"/>
      <c r="AA4373" s="49"/>
      <c r="AB4373" s="49"/>
      <c r="AC4373" s="49"/>
      <c r="AD4373" s="49"/>
      <c r="AE4373" s="49"/>
      <c r="AF4373" s="49"/>
      <c r="AG4373" s="49"/>
      <c r="AH4373" s="49"/>
      <c r="AI4373" s="49"/>
      <c r="AJ4373" s="48"/>
      <c r="AK4373" s="49"/>
    </row>
    <row r="4374" spans="9:37">
      <c r="I4374" s="48"/>
      <c r="L4374" s="48"/>
      <c r="O4374" s="48"/>
      <c r="Y4374" s="49"/>
      <c r="Z4374" s="49"/>
      <c r="AA4374" s="49"/>
      <c r="AB4374" s="49"/>
      <c r="AC4374" s="49"/>
      <c r="AD4374" s="49"/>
      <c r="AE4374" s="49"/>
      <c r="AF4374" s="49"/>
      <c r="AG4374" s="49"/>
      <c r="AH4374" s="49"/>
      <c r="AI4374" s="49"/>
      <c r="AJ4374" s="48"/>
      <c r="AK4374" s="49"/>
    </row>
    <row r="4375" spans="9:37">
      <c r="I4375" s="48"/>
      <c r="L4375" s="48"/>
      <c r="O4375" s="48"/>
      <c r="Y4375" s="49"/>
      <c r="Z4375" s="49"/>
      <c r="AA4375" s="49"/>
      <c r="AB4375" s="49"/>
      <c r="AC4375" s="49"/>
      <c r="AD4375" s="49"/>
      <c r="AE4375" s="49"/>
      <c r="AF4375" s="49"/>
      <c r="AG4375" s="49"/>
      <c r="AH4375" s="49"/>
      <c r="AI4375" s="49"/>
      <c r="AJ4375" s="48"/>
      <c r="AK4375" s="49"/>
    </row>
    <row r="4376" spans="9:37">
      <c r="I4376" s="48"/>
      <c r="L4376" s="48"/>
      <c r="O4376" s="48"/>
      <c r="Y4376" s="49"/>
      <c r="Z4376" s="49"/>
      <c r="AA4376" s="49"/>
      <c r="AB4376" s="49"/>
      <c r="AC4376" s="49"/>
      <c r="AD4376" s="49"/>
      <c r="AE4376" s="49"/>
      <c r="AF4376" s="49"/>
      <c r="AG4376" s="49"/>
      <c r="AH4376" s="49"/>
      <c r="AI4376" s="49"/>
      <c r="AJ4376" s="48"/>
      <c r="AK4376" s="49"/>
    </row>
    <row r="4377" spans="9:37">
      <c r="I4377" s="48"/>
      <c r="L4377" s="48"/>
      <c r="O4377" s="48"/>
      <c r="Y4377" s="49"/>
      <c r="Z4377" s="49"/>
      <c r="AA4377" s="49"/>
      <c r="AB4377" s="49"/>
      <c r="AC4377" s="49"/>
      <c r="AD4377" s="49"/>
      <c r="AE4377" s="49"/>
      <c r="AF4377" s="49"/>
      <c r="AG4377" s="49"/>
      <c r="AH4377" s="49"/>
      <c r="AI4377" s="49"/>
      <c r="AJ4377" s="48"/>
      <c r="AK4377" s="49"/>
    </row>
    <row r="4378" spans="9:37">
      <c r="I4378" s="48"/>
      <c r="L4378" s="48"/>
      <c r="O4378" s="48"/>
      <c r="Y4378" s="49"/>
      <c r="Z4378" s="49"/>
      <c r="AA4378" s="49"/>
      <c r="AB4378" s="49"/>
      <c r="AC4378" s="49"/>
      <c r="AD4378" s="49"/>
      <c r="AE4378" s="49"/>
      <c r="AF4378" s="49"/>
      <c r="AG4378" s="49"/>
      <c r="AH4378" s="49"/>
      <c r="AI4378" s="49"/>
      <c r="AJ4378" s="48"/>
      <c r="AK4378" s="49"/>
    </row>
    <row r="4379" spans="9:37">
      <c r="I4379" s="48"/>
      <c r="L4379" s="48"/>
      <c r="O4379" s="48"/>
      <c r="Y4379" s="49"/>
      <c r="Z4379" s="49"/>
      <c r="AA4379" s="49"/>
      <c r="AB4379" s="49"/>
      <c r="AC4379" s="49"/>
      <c r="AD4379" s="49"/>
      <c r="AE4379" s="49"/>
      <c r="AF4379" s="49"/>
      <c r="AG4379" s="49"/>
      <c r="AH4379" s="49"/>
      <c r="AI4379" s="49"/>
      <c r="AJ4379" s="48"/>
      <c r="AK4379" s="49"/>
    </row>
    <row r="4380" spans="9:37">
      <c r="I4380" s="48"/>
      <c r="L4380" s="48"/>
      <c r="O4380" s="48"/>
      <c r="Y4380" s="49"/>
      <c r="Z4380" s="49"/>
      <c r="AA4380" s="49"/>
      <c r="AB4380" s="49"/>
      <c r="AC4380" s="49"/>
      <c r="AD4380" s="49"/>
      <c r="AE4380" s="49"/>
      <c r="AF4380" s="49"/>
      <c r="AG4380" s="49"/>
      <c r="AH4380" s="49"/>
      <c r="AI4380" s="49"/>
      <c r="AJ4380" s="48"/>
      <c r="AK4380" s="49"/>
    </row>
    <row r="4381" spans="9:37">
      <c r="I4381" s="48"/>
      <c r="L4381" s="48"/>
      <c r="O4381" s="48"/>
      <c r="Y4381" s="49"/>
      <c r="Z4381" s="49"/>
      <c r="AA4381" s="49"/>
      <c r="AB4381" s="49"/>
      <c r="AC4381" s="49"/>
      <c r="AD4381" s="49"/>
      <c r="AE4381" s="49"/>
      <c r="AF4381" s="49"/>
      <c r="AG4381" s="49"/>
      <c r="AH4381" s="49"/>
      <c r="AI4381" s="49"/>
      <c r="AJ4381" s="48"/>
      <c r="AK4381" s="49"/>
    </row>
    <row r="4382" spans="9:37">
      <c r="I4382" s="48"/>
      <c r="L4382" s="48"/>
      <c r="O4382" s="48"/>
      <c r="Y4382" s="49"/>
      <c r="Z4382" s="49"/>
      <c r="AA4382" s="49"/>
      <c r="AB4382" s="49"/>
      <c r="AC4382" s="49"/>
      <c r="AD4382" s="49"/>
      <c r="AE4382" s="49"/>
      <c r="AF4382" s="49"/>
      <c r="AG4382" s="49"/>
      <c r="AH4382" s="49"/>
      <c r="AI4382" s="49"/>
      <c r="AJ4382" s="48"/>
      <c r="AK4382" s="49"/>
    </row>
    <row r="4383" spans="9:37">
      <c r="I4383" s="48"/>
      <c r="L4383" s="48"/>
      <c r="O4383" s="48"/>
      <c r="Y4383" s="49"/>
      <c r="Z4383" s="49"/>
      <c r="AA4383" s="49"/>
      <c r="AB4383" s="49"/>
      <c r="AC4383" s="49"/>
      <c r="AD4383" s="49"/>
      <c r="AE4383" s="49"/>
      <c r="AF4383" s="49"/>
      <c r="AG4383" s="49"/>
      <c r="AH4383" s="49"/>
      <c r="AI4383" s="49"/>
      <c r="AJ4383" s="48"/>
      <c r="AK4383" s="49"/>
    </row>
    <row r="4384" spans="9:37">
      <c r="I4384" s="48"/>
      <c r="L4384" s="48"/>
      <c r="O4384" s="48"/>
      <c r="Y4384" s="49"/>
      <c r="Z4384" s="49"/>
      <c r="AA4384" s="49"/>
      <c r="AB4384" s="49"/>
      <c r="AC4384" s="49"/>
      <c r="AD4384" s="49"/>
      <c r="AE4384" s="49"/>
      <c r="AF4384" s="49"/>
      <c r="AG4384" s="49"/>
      <c r="AH4384" s="49"/>
      <c r="AI4384" s="49"/>
      <c r="AJ4384" s="48"/>
      <c r="AK4384" s="49"/>
    </row>
    <row r="4385" spans="9:37">
      <c r="I4385" s="48"/>
      <c r="L4385" s="48"/>
      <c r="O4385" s="48"/>
      <c r="Y4385" s="49"/>
      <c r="Z4385" s="49"/>
      <c r="AA4385" s="49"/>
      <c r="AB4385" s="49"/>
      <c r="AC4385" s="49"/>
      <c r="AD4385" s="49"/>
      <c r="AE4385" s="49"/>
      <c r="AF4385" s="49"/>
      <c r="AG4385" s="49"/>
      <c r="AH4385" s="49"/>
      <c r="AI4385" s="49"/>
      <c r="AJ4385" s="48"/>
      <c r="AK4385" s="49"/>
    </row>
    <row r="4386" spans="9:37">
      <c r="I4386" s="48"/>
      <c r="L4386" s="48"/>
      <c r="O4386" s="48"/>
      <c r="Y4386" s="49"/>
      <c r="Z4386" s="49"/>
      <c r="AA4386" s="49"/>
      <c r="AB4386" s="49"/>
      <c r="AC4386" s="49"/>
      <c r="AD4386" s="49"/>
      <c r="AE4386" s="49"/>
      <c r="AF4386" s="49"/>
      <c r="AG4386" s="49"/>
      <c r="AH4386" s="49"/>
      <c r="AI4386" s="49"/>
      <c r="AJ4386" s="48"/>
      <c r="AK4386" s="49"/>
    </row>
    <row r="4387" spans="9:37">
      <c r="I4387" s="48"/>
      <c r="L4387" s="48"/>
      <c r="O4387" s="48"/>
      <c r="Y4387" s="49"/>
      <c r="Z4387" s="49"/>
      <c r="AA4387" s="49"/>
      <c r="AB4387" s="49"/>
      <c r="AC4387" s="49"/>
      <c r="AD4387" s="49"/>
      <c r="AE4387" s="49"/>
      <c r="AF4387" s="49"/>
      <c r="AG4387" s="49"/>
      <c r="AH4387" s="49"/>
      <c r="AI4387" s="49"/>
      <c r="AJ4387" s="48"/>
      <c r="AK4387" s="49"/>
    </row>
    <row r="4388" spans="9:37">
      <c r="I4388" s="48"/>
      <c r="L4388" s="48"/>
      <c r="O4388" s="48"/>
      <c r="Y4388" s="49"/>
      <c r="Z4388" s="49"/>
      <c r="AA4388" s="49"/>
      <c r="AB4388" s="49"/>
      <c r="AC4388" s="49"/>
      <c r="AD4388" s="49"/>
      <c r="AE4388" s="49"/>
      <c r="AF4388" s="49"/>
      <c r="AG4388" s="49"/>
      <c r="AH4388" s="49"/>
      <c r="AI4388" s="49"/>
      <c r="AJ4388" s="48"/>
      <c r="AK4388" s="49"/>
    </row>
    <row r="4389" spans="9:37">
      <c r="I4389" s="48"/>
      <c r="L4389" s="48"/>
      <c r="O4389" s="48"/>
      <c r="Y4389" s="49"/>
      <c r="Z4389" s="49"/>
      <c r="AA4389" s="49"/>
      <c r="AB4389" s="49"/>
      <c r="AC4389" s="49"/>
      <c r="AD4389" s="49"/>
      <c r="AE4389" s="49"/>
      <c r="AF4389" s="49"/>
      <c r="AG4389" s="49"/>
      <c r="AH4389" s="49"/>
      <c r="AI4389" s="49"/>
      <c r="AJ4389" s="48"/>
      <c r="AK4389" s="49"/>
    </row>
    <row r="4390" spans="9:37">
      <c r="I4390" s="48"/>
      <c r="L4390" s="48"/>
      <c r="O4390" s="48"/>
      <c r="Y4390" s="49"/>
      <c r="Z4390" s="49"/>
      <c r="AA4390" s="49"/>
      <c r="AB4390" s="49"/>
      <c r="AC4390" s="49"/>
      <c r="AD4390" s="49"/>
      <c r="AE4390" s="49"/>
      <c r="AF4390" s="49"/>
      <c r="AG4390" s="49"/>
      <c r="AH4390" s="49"/>
      <c r="AI4390" s="49"/>
      <c r="AJ4390" s="48"/>
      <c r="AK4390" s="49"/>
    </row>
    <row r="4391" spans="9:37">
      <c r="I4391" s="48"/>
      <c r="L4391" s="48"/>
      <c r="O4391" s="48"/>
      <c r="Y4391" s="49"/>
      <c r="Z4391" s="49"/>
      <c r="AA4391" s="49"/>
      <c r="AB4391" s="49"/>
      <c r="AC4391" s="49"/>
      <c r="AD4391" s="49"/>
      <c r="AE4391" s="49"/>
      <c r="AF4391" s="49"/>
      <c r="AG4391" s="49"/>
      <c r="AH4391" s="49"/>
      <c r="AI4391" s="49"/>
      <c r="AJ4391" s="48"/>
      <c r="AK4391" s="49"/>
    </row>
    <row r="4392" spans="9:37">
      <c r="I4392" s="48"/>
      <c r="L4392" s="48"/>
      <c r="O4392" s="48"/>
      <c r="Y4392" s="49"/>
      <c r="Z4392" s="49"/>
      <c r="AA4392" s="49"/>
      <c r="AB4392" s="49"/>
      <c r="AC4392" s="49"/>
      <c r="AD4392" s="49"/>
      <c r="AE4392" s="49"/>
      <c r="AF4392" s="49"/>
      <c r="AG4392" s="49"/>
      <c r="AH4392" s="49"/>
      <c r="AI4392" s="49"/>
      <c r="AJ4392" s="48"/>
      <c r="AK4392" s="49"/>
    </row>
    <row r="4393" spans="9:37">
      <c r="I4393" s="48"/>
      <c r="L4393" s="48"/>
      <c r="O4393" s="48"/>
      <c r="Y4393" s="49"/>
      <c r="Z4393" s="49"/>
      <c r="AA4393" s="49"/>
      <c r="AB4393" s="49"/>
      <c r="AC4393" s="49"/>
      <c r="AD4393" s="49"/>
      <c r="AE4393" s="49"/>
      <c r="AF4393" s="49"/>
      <c r="AG4393" s="49"/>
      <c r="AH4393" s="49"/>
      <c r="AI4393" s="49"/>
      <c r="AJ4393" s="48"/>
      <c r="AK4393" s="49"/>
    </row>
    <row r="4394" spans="9:37">
      <c r="I4394" s="48"/>
      <c r="L4394" s="48"/>
      <c r="O4394" s="48"/>
      <c r="Y4394" s="49"/>
      <c r="Z4394" s="49"/>
      <c r="AA4394" s="49"/>
      <c r="AB4394" s="49"/>
      <c r="AC4394" s="49"/>
      <c r="AD4394" s="49"/>
      <c r="AE4394" s="49"/>
      <c r="AF4394" s="49"/>
      <c r="AG4394" s="49"/>
      <c r="AH4394" s="49"/>
      <c r="AI4394" s="49"/>
      <c r="AJ4394" s="48"/>
      <c r="AK4394" s="49"/>
    </row>
    <row r="4395" spans="9:37">
      <c r="I4395" s="48"/>
      <c r="L4395" s="48"/>
      <c r="O4395" s="48"/>
      <c r="Y4395" s="49"/>
      <c r="Z4395" s="49"/>
      <c r="AA4395" s="49"/>
      <c r="AB4395" s="49"/>
      <c r="AC4395" s="49"/>
      <c r="AD4395" s="49"/>
      <c r="AE4395" s="49"/>
      <c r="AF4395" s="49"/>
      <c r="AG4395" s="49"/>
      <c r="AH4395" s="49"/>
      <c r="AI4395" s="49"/>
      <c r="AJ4395" s="48"/>
      <c r="AK4395" s="49"/>
    </row>
    <row r="4396" spans="9:37">
      <c r="I4396" s="48"/>
      <c r="L4396" s="48"/>
      <c r="O4396" s="48"/>
      <c r="Y4396" s="49"/>
      <c r="Z4396" s="49"/>
      <c r="AA4396" s="49"/>
      <c r="AB4396" s="49"/>
      <c r="AC4396" s="49"/>
      <c r="AD4396" s="49"/>
      <c r="AE4396" s="49"/>
      <c r="AF4396" s="49"/>
      <c r="AG4396" s="49"/>
      <c r="AH4396" s="49"/>
      <c r="AI4396" s="49"/>
      <c r="AJ4396" s="48"/>
      <c r="AK4396" s="49"/>
    </row>
    <row r="4397" spans="9:37">
      <c r="I4397" s="48"/>
      <c r="L4397" s="48"/>
      <c r="O4397" s="48"/>
      <c r="Y4397" s="49"/>
      <c r="Z4397" s="49"/>
      <c r="AA4397" s="49"/>
      <c r="AB4397" s="49"/>
      <c r="AC4397" s="49"/>
      <c r="AD4397" s="49"/>
      <c r="AE4397" s="49"/>
      <c r="AF4397" s="49"/>
      <c r="AG4397" s="49"/>
      <c r="AH4397" s="49"/>
      <c r="AI4397" s="49"/>
      <c r="AJ4397" s="48"/>
      <c r="AK4397" s="49"/>
    </row>
    <row r="4398" spans="9:37">
      <c r="I4398" s="48"/>
      <c r="L4398" s="48"/>
      <c r="O4398" s="48"/>
      <c r="Y4398" s="49"/>
      <c r="Z4398" s="49"/>
      <c r="AA4398" s="49"/>
      <c r="AB4398" s="49"/>
      <c r="AC4398" s="49"/>
      <c r="AD4398" s="49"/>
      <c r="AE4398" s="49"/>
      <c r="AF4398" s="49"/>
      <c r="AG4398" s="49"/>
      <c r="AH4398" s="49"/>
      <c r="AI4398" s="49"/>
      <c r="AJ4398" s="48"/>
      <c r="AK4398" s="49"/>
    </row>
    <row r="4399" spans="9:37">
      <c r="I4399" s="48"/>
      <c r="L4399" s="48"/>
      <c r="O4399" s="48"/>
      <c r="Y4399" s="49"/>
      <c r="Z4399" s="49"/>
      <c r="AA4399" s="49"/>
      <c r="AB4399" s="49"/>
      <c r="AC4399" s="49"/>
      <c r="AD4399" s="49"/>
      <c r="AE4399" s="49"/>
      <c r="AF4399" s="49"/>
      <c r="AG4399" s="49"/>
      <c r="AH4399" s="49"/>
      <c r="AI4399" s="49"/>
      <c r="AJ4399" s="48"/>
      <c r="AK4399" s="49"/>
    </row>
    <row r="4400" spans="9:37">
      <c r="I4400" s="48"/>
      <c r="L4400" s="48"/>
      <c r="O4400" s="48"/>
      <c r="Y4400" s="49"/>
      <c r="Z4400" s="49"/>
      <c r="AA4400" s="49"/>
      <c r="AB4400" s="49"/>
      <c r="AC4400" s="49"/>
      <c r="AD4400" s="49"/>
      <c r="AE4400" s="49"/>
      <c r="AF4400" s="49"/>
      <c r="AG4400" s="49"/>
      <c r="AH4400" s="49"/>
      <c r="AI4400" s="49"/>
      <c r="AJ4400" s="48"/>
      <c r="AK4400" s="49"/>
    </row>
    <row r="4401" spans="9:37">
      <c r="I4401" s="48"/>
      <c r="L4401" s="48"/>
      <c r="O4401" s="48"/>
      <c r="Y4401" s="49"/>
      <c r="Z4401" s="49"/>
      <c r="AA4401" s="49"/>
      <c r="AB4401" s="49"/>
      <c r="AC4401" s="49"/>
      <c r="AD4401" s="49"/>
      <c r="AE4401" s="49"/>
      <c r="AF4401" s="49"/>
      <c r="AG4401" s="49"/>
      <c r="AH4401" s="49"/>
      <c r="AI4401" s="49"/>
      <c r="AJ4401" s="48"/>
      <c r="AK4401" s="49"/>
    </row>
    <row r="4402" spans="9:37">
      <c r="I4402" s="48"/>
      <c r="L4402" s="48"/>
      <c r="O4402" s="48"/>
      <c r="Y4402" s="49"/>
      <c r="Z4402" s="49"/>
      <c r="AA4402" s="49"/>
      <c r="AB4402" s="49"/>
      <c r="AC4402" s="49"/>
      <c r="AD4402" s="49"/>
      <c r="AE4402" s="49"/>
      <c r="AF4402" s="49"/>
      <c r="AG4402" s="49"/>
      <c r="AH4402" s="49"/>
      <c r="AI4402" s="49"/>
      <c r="AJ4402" s="48"/>
      <c r="AK4402" s="49"/>
    </row>
    <row r="4403" spans="9:37">
      <c r="I4403" s="48"/>
      <c r="L4403" s="48"/>
      <c r="O4403" s="48"/>
      <c r="Y4403" s="49"/>
      <c r="Z4403" s="49"/>
      <c r="AA4403" s="49"/>
      <c r="AB4403" s="49"/>
      <c r="AC4403" s="49"/>
      <c r="AD4403" s="49"/>
      <c r="AE4403" s="49"/>
      <c r="AF4403" s="49"/>
      <c r="AG4403" s="49"/>
      <c r="AH4403" s="49"/>
      <c r="AI4403" s="49"/>
      <c r="AJ4403" s="48"/>
      <c r="AK4403" s="49"/>
    </row>
    <row r="4404" spans="9:37">
      <c r="I4404" s="48"/>
      <c r="L4404" s="48"/>
      <c r="O4404" s="48"/>
      <c r="Y4404" s="49"/>
      <c r="Z4404" s="49"/>
      <c r="AA4404" s="49"/>
      <c r="AB4404" s="49"/>
      <c r="AC4404" s="49"/>
      <c r="AD4404" s="49"/>
      <c r="AE4404" s="49"/>
      <c r="AF4404" s="49"/>
      <c r="AG4404" s="49"/>
      <c r="AH4404" s="49"/>
      <c r="AI4404" s="49"/>
      <c r="AJ4404" s="48"/>
      <c r="AK4404" s="49"/>
    </row>
    <row r="4405" spans="9:37">
      <c r="I4405" s="48"/>
      <c r="L4405" s="48"/>
      <c r="O4405" s="48"/>
      <c r="Y4405" s="49"/>
      <c r="Z4405" s="49"/>
      <c r="AA4405" s="49"/>
      <c r="AB4405" s="49"/>
      <c r="AC4405" s="49"/>
      <c r="AD4405" s="49"/>
      <c r="AE4405" s="49"/>
      <c r="AF4405" s="49"/>
      <c r="AG4405" s="49"/>
      <c r="AH4405" s="49"/>
      <c r="AI4405" s="49"/>
      <c r="AJ4405" s="48"/>
      <c r="AK4405" s="49"/>
    </row>
    <row r="4406" spans="9:37">
      <c r="I4406" s="48"/>
      <c r="L4406" s="48"/>
      <c r="O4406" s="48"/>
      <c r="Y4406" s="49"/>
      <c r="Z4406" s="49"/>
      <c r="AA4406" s="49"/>
      <c r="AB4406" s="49"/>
      <c r="AC4406" s="49"/>
      <c r="AD4406" s="49"/>
      <c r="AE4406" s="49"/>
      <c r="AF4406" s="49"/>
      <c r="AG4406" s="49"/>
      <c r="AH4406" s="49"/>
      <c r="AI4406" s="49"/>
      <c r="AJ4406" s="48"/>
      <c r="AK4406" s="49"/>
    </row>
    <row r="4407" spans="9:37">
      <c r="I4407" s="48"/>
      <c r="L4407" s="48"/>
      <c r="O4407" s="48"/>
      <c r="Y4407" s="49"/>
      <c r="Z4407" s="49"/>
      <c r="AA4407" s="49"/>
      <c r="AB4407" s="49"/>
      <c r="AC4407" s="49"/>
      <c r="AD4407" s="49"/>
      <c r="AE4407" s="49"/>
      <c r="AF4407" s="49"/>
      <c r="AG4407" s="49"/>
      <c r="AH4407" s="49"/>
      <c r="AI4407" s="49"/>
      <c r="AJ4407" s="48"/>
      <c r="AK4407" s="49"/>
    </row>
    <row r="4408" spans="9:37">
      <c r="I4408" s="48"/>
      <c r="L4408" s="48"/>
      <c r="O4408" s="48"/>
      <c r="Y4408" s="49"/>
      <c r="Z4408" s="49"/>
      <c r="AA4408" s="49"/>
      <c r="AB4408" s="49"/>
      <c r="AC4408" s="49"/>
      <c r="AD4408" s="49"/>
      <c r="AE4408" s="49"/>
      <c r="AF4408" s="49"/>
      <c r="AG4408" s="49"/>
      <c r="AH4408" s="49"/>
      <c r="AI4408" s="49"/>
      <c r="AJ4408" s="48"/>
      <c r="AK4408" s="49"/>
    </row>
    <row r="4409" spans="9:37">
      <c r="I4409" s="48"/>
      <c r="L4409" s="48"/>
      <c r="O4409" s="48"/>
      <c r="Y4409" s="49"/>
      <c r="Z4409" s="49"/>
      <c r="AA4409" s="49"/>
      <c r="AB4409" s="49"/>
      <c r="AC4409" s="49"/>
      <c r="AD4409" s="49"/>
      <c r="AE4409" s="49"/>
      <c r="AF4409" s="49"/>
      <c r="AG4409" s="49"/>
      <c r="AH4409" s="49"/>
      <c r="AI4409" s="49"/>
      <c r="AJ4409" s="48"/>
      <c r="AK4409" s="49"/>
    </row>
    <row r="4410" spans="9:37">
      <c r="I4410" s="48"/>
      <c r="L4410" s="48"/>
      <c r="O4410" s="48"/>
      <c r="Y4410" s="49"/>
      <c r="Z4410" s="49"/>
      <c r="AA4410" s="49"/>
      <c r="AB4410" s="49"/>
      <c r="AC4410" s="49"/>
      <c r="AD4410" s="49"/>
      <c r="AE4410" s="49"/>
      <c r="AF4410" s="49"/>
      <c r="AG4410" s="49"/>
      <c r="AH4410" s="49"/>
      <c r="AI4410" s="49"/>
      <c r="AJ4410" s="48"/>
      <c r="AK4410" s="49"/>
    </row>
    <row r="4411" spans="9:37">
      <c r="I4411" s="48"/>
      <c r="L4411" s="48"/>
      <c r="O4411" s="48"/>
      <c r="Y4411" s="49"/>
      <c r="Z4411" s="49"/>
      <c r="AA4411" s="49"/>
      <c r="AB4411" s="49"/>
      <c r="AC4411" s="49"/>
      <c r="AD4411" s="49"/>
      <c r="AE4411" s="49"/>
      <c r="AF4411" s="49"/>
      <c r="AG4411" s="49"/>
      <c r="AH4411" s="49"/>
      <c r="AI4411" s="49"/>
      <c r="AJ4411" s="48"/>
      <c r="AK4411" s="49"/>
    </row>
    <row r="4412" spans="9:37">
      <c r="I4412" s="48"/>
      <c r="L4412" s="48"/>
      <c r="O4412" s="48"/>
      <c r="Y4412" s="49"/>
      <c r="Z4412" s="49"/>
      <c r="AA4412" s="49"/>
      <c r="AB4412" s="49"/>
      <c r="AC4412" s="49"/>
      <c r="AD4412" s="49"/>
      <c r="AE4412" s="49"/>
      <c r="AF4412" s="49"/>
      <c r="AG4412" s="49"/>
      <c r="AH4412" s="49"/>
      <c r="AI4412" s="49"/>
      <c r="AJ4412" s="48"/>
      <c r="AK4412" s="49"/>
    </row>
    <row r="4413" spans="9:37">
      <c r="I4413" s="48"/>
      <c r="L4413" s="48"/>
      <c r="O4413" s="48"/>
      <c r="Y4413" s="49"/>
      <c r="Z4413" s="49"/>
      <c r="AA4413" s="49"/>
      <c r="AB4413" s="49"/>
      <c r="AC4413" s="49"/>
      <c r="AD4413" s="49"/>
      <c r="AE4413" s="49"/>
      <c r="AF4413" s="49"/>
      <c r="AG4413" s="49"/>
      <c r="AH4413" s="49"/>
      <c r="AI4413" s="49"/>
      <c r="AJ4413" s="48"/>
      <c r="AK4413" s="49"/>
    </row>
    <row r="4414" spans="9:37">
      <c r="I4414" s="48"/>
      <c r="L4414" s="48"/>
      <c r="O4414" s="48"/>
      <c r="Y4414" s="49"/>
      <c r="Z4414" s="49"/>
      <c r="AA4414" s="49"/>
      <c r="AB4414" s="49"/>
      <c r="AC4414" s="49"/>
      <c r="AD4414" s="49"/>
      <c r="AE4414" s="49"/>
      <c r="AF4414" s="49"/>
      <c r="AG4414" s="49"/>
      <c r="AH4414" s="49"/>
      <c r="AI4414" s="49"/>
      <c r="AJ4414" s="48"/>
      <c r="AK4414" s="49"/>
    </row>
    <row r="4415" spans="9:37">
      <c r="I4415" s="48"/>
      <c r="L4415" s="48"/>
      <c r="O4415" s="48"/>
      <c r="Y4415" s="49"/>
      <c r="Z4415" s="49"/>
      <c r="AA4415" s="49"/>
      <c r="AB4415" s="49"/>
      <c r="AC4415" s="49"/>
      <c r="AD4415" s="49"/>
      <c r="AE4415" s="49"/>
      <c r="AF4415" s="49"/>
      <c r="AG4415" s="49"/>
      <c r="AH4415" s="49"/>
      <c r="AI4415" s="49"/>
      <c r="AJ4415" s="48"/>
      <c r="AK4415" s="49"/>
    </row>
    <row r="4416" spans="9:37">
      <c r="I4416" s="48"/>
      <c r="L4416" s="48"/>
      <c r="O4416" s="48"/>
      <c r="Y4416" s="49"/>
      <c r="Z4416" s="49"/>
      <c r="AA4416" s="49"/>
      <c r="AB4416" s="49"/>
      <c r="AC4416" s="49"/>
      <c r="AD4416" s="49"/>
      <c r="AE4416" s="49"/>
      <c r="AF4416" s="49"/>
      <c r="AG4416" s="49"/>
      <c r="AH4416" s="49"/>
      <c r="AI4416" s="49"/>
      <c r="AJ4416" s="48"/>
      <c r="AK4416" s="49"/>
    </row>
    <row r="4417" spans="9:37">
      <c r="I4417" s="48"/>
      <c r="L4417" s="48"/>
      <c r="O4417" s="48"/>
      <c r="Y4417" s="49"/>
      <c r="Z4417" s="49"/>
      <c r="AA4417" s="49"/>
      <c r="AB4417" s="49"/>
      <c r="AC4417" s="49"/>
      <c r="AD4417" s="49"/>
      <c r="AE4417" s="49"/>
      <c r="AF4417" s="49"/>
      <c r="AG4417" s="49"/>
      <c r="AH4417" s="49"/>
      <c r="AI4417" s="49"/>
      <c r="AJ4417" s="48"/>
      <c r="AK4417" s="49"/>
    </row>
    <row r="4418" spans="9:37">
      <c r="I4418" s="48"/>
      <c r="L4418" s="48"/>
      <c r="O4418" s="48"/>
      <c r="Y4418" s="49"/>
      <c r="Z4418" s="49"/>
      <c r="AA4418" s="49"/>
      <c r="AB4418" s="49"/>
      <c r="AC4418" s="49"/>
      <c r="AD4418" s="49"/>
      <c r="AE4418" s="49"/>
      <c r="AF4418" s="49"/>
      <c r="AG4418" s="49"/>
      <c r="AH4418" s="49"/>
      <c r="AI4418" s="49"/>
      <c r="AJ4418" s="48"/>
      <c r="AK4418" s="49"/>
    </row>
    <row r="4419" spans="9:37">
      <c r="I4419" s="48"/>
      <c r="L4419" s="48"/>
      <c r="O4419" s="48"/>
      <c r="Y4419" s="49"/>
      <c r="Z4419" s="49"/>
      <c r="AA4419" s="49"/>
      <c r="AB4419" s="49"/>
      <c r="AC4419" s="49"/>
      <c r="AD4419" s="49"/>
      <c r="AE4419" s="49"/>
      <c r="AF4419" s="49"/>
      <c r="AG4419" s="49"/>
      <c r="AH4419" s="49"/>
      <c r="AI4419" s="49"/>
      <c r="AJ4419" s="48"/>
      <c r="AK4419" s="49"/>
    </row>
    <row r="4420" spans="9:37">
      <c r="I4420" s="48"/>
      <c r="L4420" s="48"/>
      <c r="O4420" s="48"/>
      <c r="Y4420" s="49"/>
      <c r="Z4420" s="49"/>
      <c r="AA4420" s="49"/>
      <c r="AB4420" s="49"/>
      <c r="AC4420" s="49"/>
      <c r="AD4420" s="49"/>
      <c r="AE4420" s="49"/>
      <c r="AF4420" s="49"/>
      <c r="AG4420" s="49"/>
      <c r="AH4420" s="49"/>
      <c r="AI4420" s="49"/>
      <c r="AJ4420" s="48"/>
      <c r="AK4420" s="49"/>
    </row>
    <row r="4421" spans="9:37">
      <c r="I4421" s="48"/>
      <c r="L4421" s="48"/>
      <c r="O4421" s="48"/>
      <c r="Y4421" s="49"/>
      <c r="Z4421" s="49"/>
      <c r="AA4421" s="49"/>
      <c r="AB4421" s="49"/>
      <c r="AC4421" s="49"/>
      <c r="AD4421" s="49"/>
      <c r="AE4421" s="49"/>
      <c r="AF4421" s="49"/>
      <c r="AG4421" s="49"/>
      <c r="AH4421" s="49"/>
      <c r="AI4421" s="49"/>
      <c r="AJ4421" s="48"/>
      <c r="AK4421" s="49"/>
    </row>
    <row r="4422" spans="9:37">
      <c r="I4422" s="48"/>
      <c r="L4422" s="48"/>
      <c r="O4422" s="48"/>
      <c r="Y4422" s="49"/>
      <c r="Z4422" s="49"/>
      <c r="AA4422" s="49"/>
      <c r="AB4422" s="49"/>
      <c r="AC4422" s="49"/>
      <c r="AD4422" s="49"/>
      <c r="AE4422" s="49"/>
      <c r="AF4422" s="49"/>
      <c r="AG4422" s="49"/>
      <c r="AH4422" s="49"/>
      <c r="AI4422" s="49"/>
      <c r="AJ4422" s="48"/>
      <c r="AK4422" s="49"/>
    </row>
    <row r="4423" spans="9:37">
      <c r="I4423" s="48"/>
      <c r="L4423" s="48"/>
      <c r="O4423" s="48"/>
      <c r="Y4423" s="49"/>
      <c r="Z4423" s="49"/>
      <c r="AA4423" s="49"/>
      <c r="AB4423" s="49"/>
      <c r="AC4423" s="49"/>
      <c r="AD4423" s="49"/>
      <c r="AE4423" s="49"/>
      <c r="AF4423" s="49"/>
      <c r="AG4423" s="49"/>
      <c r="AH4423" s="49"/>
      <c r="AI4423" s="49"/>
      <c r="AJ4423" s="48"/>
      <c r="AK4423" s="49"/>
    </row>
    <row r="4424" spans="9:37">
      <c r="I4424" s="48"/>
      <c r="L4424" s="48"/>
      <c r="O4424" s="48"/>
      <c r="Y4424" s="49"/>
      <c r="Z4424" s="49"/>
      <c r="AA4424" s="49"/>
      <c r="AB4424" s="49"/>
      <c r="AC4424" s="49"/>
      <c r="AD4424" s="49"/>
      <c r="AE4424" s="49"/>
      <c r="AF4424" s="49"/>
      <c r="AG4424" s="49"/>
      <c r="AH4424" s="49"/>
      <c r="AI4424" s="49"/>
      <c r="AJ4424" s="48"/>
      <c r="AK4424" s="49"/>
    </row>
    <row r="4425" spans="9:37">
      <c r="I4425" s="48"/>
      <c r="L4425" s="48"/>
      <c r="O4425" s="48"/>
      <c r="Y4425" s="49"/>
      <c r="Z4425" s="49"/>
      <c r="AA4425" s="49"/>
      <c r="AB4425" s="49"/>
      <c r="AC4425" s="49"/>
      <c r="AD4425" s="49"/>
      <c r="AE4425" s="49"/>
      <c r="AF4425" s="49"/>
      <c r="AG4425" s="49"/>
      <c r="AH4425" s="49"/>
      <c r="AI4425" s="49"/>
      <c r="AJ4425" s="48"/>
      <c r="AK4425" s="49"/>
    </row>
    <row r="4426" spans="9:37">
      <c r="I4426" s="48"/>
      <c r="L4426" s="48"/>
      <c r="O4426" s="48"/>
      <c r="Y4426" s="49"/>
      <c r="Z4426" s="49"/>
      <c r="AA4426" s="49"/>
      <c r="AB4426" s="49"/>
      <c r="AC4426" s="49"/>
      <c r="AD4426" s="49"/>
      <c r="AE4426" s="49"/>
      <c r="AF4426" s="49"/>
      <c r="AG4426" s="49"/>
      <c r="AH4426" s="49"/>
      <c r="AI4426" s="49"/>
      <c r="AJ4426" s="48"/>
      <c r="AK4426" s="49"/>
    </row>
    <row r="4427" spans="9:37">
      <c r="I4427" s="48"/>
      <c r="L4427" s="48"/>
      <c r="O4427" s="48"/>
      <c r="Y4427" s="49"/>
      <c r="Z4427" s="49"/>
      <c r="AA4427" s="49"/>
      <c r="AB4427" s="49"/>
      <c r="AC4427" s="49"/>
      <c r="AD4427" s="49"/>
      <c r="AE4427" s="49"/>
      <c r="AF4427" s="49"/>
      <c r="AG4427" s="49"/>
      <c r="AH4427" s="49"/>
      <c r="AI4427" s="49"/>
      <c r="AJ4427" s="48"/>
      <c r="AK4427" s="49"/>
    </row>
    <row r="4428" spans="9:37">
      <c r="I4428" s="48"/>
      <c r="L4428" s="48"/>
      <c r="O4428" s="48"/>
      <c r="Y4428" s="49"/>
      <c r="Z4428" s="49"/>
      <c r="AA4428" s="49"/>
      <c r="AB4428" s="49"/>
      <c r="AC4428" s="49"/>
      <c r="AD4428" s="49"/>
      <c r="AE4428" s="49"/>
      <c r="AF4428" s="49"/>
      <c r="AG4428" s="49"/>
      <c r="AH4428" s="49"/>
      <c r="AI4428" s="49"/>
      <c r="AJ4428" s="48"/>
      <c r="AK4428" s="49"/>
    </row>
    <row r="4429" spans="9:37">
      <c r="I4429" s="48"/>
      <c r="L4429" s="48"/>
      <c r="O4429" s="48"/>
      <c r="Y4429" s="49"/>
      <c r="Z4429" s="49"/>
      <c r="AA4429" s="49"/>
      <c r="AB4429" s="49"/>
      <c r="AC4429" s="49"/>
      <c r="AD4429" s="49"/>
      <c r="AE4429" s="49"/>
      <c r="AF4429" s="49"/>
      <c r="AG4429" s="49"/>
      <c r="AH4429" s="49"/>
      <c r="AI4429" s="49"/>
      <c r="AJ4429" s="48"/>
      <c r="AK4429" s="49"/>
    </row>
    <row r="4430" spans="9:37">
      <c r="I4430" s="48"/>
      <c r="L4430" s="48"/>
      <c r="O4430" s="48"/>
      <c r="Y4430" s="49"/>
      <c r="Z4430" s="49"/>
      <c r="AA4430" s="49"/>
      <c r="AB4430" s="49"/>
      <c r="AC4430" s="49"/>
      <c r="AD4430" s="49"/>
      <c r="AE4430" s="49"/>
      <c r="AF4430" s="49"/>
      <c r="AG4430" s="49"/>
      <c r="AH4430" s="49"/>
      <c r="AI4430" s="49"/>
      <c r="AJ4430" s="48"/>
      <c r="AK4430" s="49"/>
    </row>
    <row r="4431" spans="9:37">
      <c r="I4431" s="48"/>
      <c r="L4431" s="48"/>
      <c r="O4431" s="48"/>
      <c r="Y4431" s="49"/>
      <c r="Z4431" s="49"/>
      <c r="AA4431" s="49"/>
      <c r="AB4431" s="49"/>
      <c r="AC4431" s="49"/>
      <c r="AD4431" s="49"/>
      <c r="AE4431" s="49"/>
      <c r="AF4431" s="49"/>
      <c r="AG4431" s="49"/>
      <c r="AH4431" s="49"/>
      <c r="AI4431" s="49"/>
      <c r="AJ4431" s="48"/>
      <c r="AK4431" s="49"/>
    </row>
    <row r="4432" spans="9:37">
      <c r="I4432" s="48"/>
      <c r="L4432" s="48"/>
      <c r="O4432" s="48"/>
      <c r="Y4432" s="49"/>
      <c r="Z4432" s="49"/>
      <c r="AA4432" s="49"/>
      <c r="AB4432" s="49"/>
      <c r="AC4432" s="49"/>
      <c r="AD4432" s="49"/>
      <c r="AE4432" s="49"/>
      <c r="AF4432" s="49"/>
      <c r="AG4432" s="49"/>
      <c r="AH4432" s="49"/>
      <c r="AI4432" s="49"/>
      <c r="AJ4432" s="48"/>
      <c r="AK4432" s="49"/>
    </row>
    <row r="4433" spans="9:37">
      <c r="I4433" s="48"/>
      <c r="L4433" s="48"/>
      <c r="O4433" s="48"/>
      <c r="Y4433" s="49"/>
      <c r="Z4433" s="49"/>
      <c r="AA4433" s="49"/>
      <c r="AB4433" s="49"/>
      <c r="AC4433" s="49"/>
      <c r="AD4433" s="49"/>
      <c r="AE4433" s="49"/>
      <c r="AF4433" s="49"/>
      <c r="AG4433" s="49"/>
      <c r="AH4433" s="49"/>
      <c r="AI4433" s="49"/>
      <c r="AJ4433" s="48"/>
      <c r="AK4433" s="49"/>
    </row>
    <row r="4434" spans="9:37">
      <c r="I4434" s="48"/>
      <c r="L4434" s="48"/>
      <c r="O4434" s="48"/>
      <c r="Y4434" s="49"/>
      <c r="Z4434" s="49"/>
      <c r="AA4434" s="49"/>
      <c r="AB4434" s="49"/>
      <c r="AC4434" s="49"/>
      <c r="AD4434" s="49"/>
      <c r="AE4434" s="49"/>
      <c r="AF4434" s="49"/>
      <c r="AG4434" s="49"/>
      <c r="AH4434" s="49"/>
      <c r="AI4434" s="49"/>
      <c r="AJ4434" s="48"/>
      <c r="AK4434" s="49"/>
    </row>
    <row r="4435" spans="9:37">
      <c r="I4435" s="48"/>
      <c r="L4435" s="48"/>
      <c r="O4435" s="48"/>
      <c r="Y4435" s="49"/>
      <c r="Z4435" s="49"/>
      <c r="AA4435" s="49"/>
      <c r="AB4435" s="49"/>
      <c r="AC4435" s="49"/>
      <c r="AD4435" s="49"/>
      <c r="AE4435" s="49"/>
      <c r="AF4435" s="49"/>
      <c r="AG4435" s="49"/>
      <c r="AH4435" s="49"/>
      <c r="AI4435" s="49"/>
      <c r="AJ4435" s="48"/>
      <c r="AK4435" s="49"/>
    </row>
    <row r="4436" spans="9:37">
      <c r="I4436" s="48"/>
      <c r="L4436" s="48"/>
      <c r="O4436" s="48"/>
      <c r="Y4436" s="49"/>
      <c r="Z4436" s="49"/>
      <c r="AA4436" s="49"/>
      <c r="AB4436" s="49"/>
      <c r="AC4436" s="49"/>
      <c r="AD4436" s="49"/>
      <c r="AE4436" s="49"/>
      <c r="AF4436" s="49"/>
      <c r="AG4436" s="49"/>
      <c r="AH4436" s="49"/>
      <c r="AI4436" s="49"/>
      <c r="AJ4436" s="48"/>
      <c r="AK4436" s="49"/>
    </row>
    <row r="4437" spans="9:37">
      <c r="I4437" s="48"/>
      <c r="L4437" s="48"/>
      <c r="O4437" s="48"/>
      <c r="Y4437" s="49"/>
      <c r="Z4437" s="49"/>
      <c r="AA4437" s="49"/>
      <c r="AB4437" s="49"/>
      <c r="AC4437" s="49"/>
      <c r="AD4437" s="49"/>
      <c r="AE4437" s="49"/>
      <c r="AF4437" s="49"/>
      <c r="AG4437" s="49"/>
      <c r="AH4437" s="49"/>
      <c r="AI4437" s="49"/>
      <c r="AJ4437" s="48"/>
      <c r="AK4437" s="49"/>
    </row>
    <row r="4438" spans="9:37">
      <c r="I4438" s="48"/>
      <c r="L4438" s="48"/>
      <c r="O4438" s="48"/>
      <c r="Y4438" s="49"/>
      <c r="Z4438" s="49"/>
      <c r="AA4438" s="49"/>
      <c r="AB4438" s="49"/>
      <c r="AC4438" s="49"/>
      <c r="AD4438" s="49"/>
      <c r="AE4438" s="49"/>
      <c r="AF4438" s="49"/>
      <c r="AG4438" s="49"/>
      <c r="AH4438" s="49"/>
      <c r="AI4438" s="49"/>
      <c r="AJ4438" s="48"/>
      <c r="AK4438" s="49"/>
    </row>
    <row r="4439" spans="9:37">
      <c r="I4439" s="48"/>
      <c r="L4439" s="48"/>
      <c r="O4439" s="48"/>
      <c r="Y4439" s="49"/>
      <c r="Z4439" s="49"/>
      <c r="AA4439" s="49"/>
      <c r="AB4439" s="49"/>
      <c r="AC4439" s="49"/>
      <c r="AD4439" s="49"/>
      <c r="AE4439" s="49"/>
      <c r="AF4439" s="49"/>
      <c r="AG4439" s="49"/>
      <c r="AH4439" s="49"/>
      <c r="AI4439" s="49"/>
      <c r="AJ4439" s="48"/>
      <c r="AK4439" s="49"/>
    </row>
    <row r="4440" spans="9:37">
      <c r="I4440" s="48"/>
      <c r="L4440" s="48"/>
      <c r="O4440" s="48"/>
      <c r="Y4440" s="49"/>
      <c r="Z4440" s="49"/>
      <c r="AA4440" s="49"/>
      <c r="AB4440" s="49"/>
      <c r="AC4440" s="49"/>
      <c r="AD4440" s="49"/>
      <c r="AE4440" s="49"/>
      <c r="AF4440" s="49"/>
      <c r="AG4440" s="49"/>
      <c r="AH4440" s="49"/>
      <c r="AI4440" s="49"/>
      <c r="AJ4440" s="48"/>
      <c r="AK4440" s="49"/>
    </row>
    <row r="4441" spans="9:37">
      <c r="I4441" s="48"/>
      <c r="L4441" s="48"/>
      <c r="O4441" s="48"/>
      <c r="Y4441" s="49"/>
      <c r="Z4441" s="49"/>
      <c r="AA4441" s="49"/>
      <c r="AB4441" s="49"/>
      <c r="AC4441" s="49"/>
      <c r="AD4441" s="49"/>
      <c r="AE4441" s="49"/>
      <c r="AF4441" s="49"/>
      <c r="AG4441" s="49"/>
      <c r="AH4441" s="49"/>
      <c r="AI4441" s="49"/>
      <c r="AJ4441" s="48"/>
      <c r="AK4441" s="49"/>
    </row>
    <row r="4442" spans="9:37">
      <c r="I4442" s="48"/>
      <c r="L4442" s="48"/>
      <c r="O4442" s="48"/>
      <c r="Y4442" s="49"/>
      <c r="Z4442" s="49"/>
      <c r="AA4442" s="49"/>
      <c r="AB4442" s="49"/>
      <c r="AC4442" s="49"/>
      <c r="AD4442" s="49"/>
      <c r="AE4442" s="49"/>
      <c r="AF4442" s="49"/>
      <c r="AG4442" s="49"/>
      <c r="AH4442" s="49"/>
      <c r="AI4442" s="49"/>
      <c r="AJ4442" s="48"/>
      <c r="AK4442" s="49"/>
    </row>
    <row r="4443" spans="9:37">
      <c r="I4443" s="48"/>
      <c r="L4443" s="48"/>
      <c r="O4443" s="48"/>
      <c r="Y4443" s="49"/>
      <c r="Z4443" s="49"/>
      <c r="AA4443" s="49"/>
      <c r="AB4443" s="49"/>
      <c r="AC4443" s="49"/>
      <c r="AD4443" s="49"/>
      <c r="AE4443" s="49"/>
      <c r="AF4443" s="49"/>
      <c r="AG4443" s="49"/>
      <c r="AH4443" s="49"/>
      <c r="AI4443" s="49"/>
      <c r="AJ4443" s="48"/>
      <c r="AK4443" s="49"/>
    </row>
    <row r="4444" spans="9:37">
      <c r="I4444" s="48"/>
      <c r="L4444" s="48"/>
      <c r="O4444" s="48"/>
      <c r="Y4444" s="49"/>
      <c r="Z4444" s="49"/>
      <c r="AA4444" s="49"/>
      <c r="AB4444" s="49"/>
      <c r="AC4444" s="49"/>
      <c r="AD4444" s="49"/>
      <c r="AE4444" s="49"/>
      <c r="AF4444" s="49"/>
      <c r="AG4444" s="49"/>
      <c r="AH4444" s="49"/>
      <c r="AI4444" s="49"/>
      <c r="AJ4444" s="48"/>
      <c r="AK4444" s="49"/>
    </row>
    <row r="4445" spans="9:37">
      <c r="I4445" s="48"/>
      <c r="L4445" s="48"/>
      <c r="O4445" s="48"/>
      <c r="Y4445" s="49"/>
      <c r="Z4445" s="49"/>
      <c r="AA4445" s="49"/>
      <c r="AB4445" s="49"/>
      <c r="AC4445" s="49"/>
      <c r="AD4445" s="49"/>
      <c r="AE4445" s="49"/>
      <c r="AF4445" s="49"/>
      <c r="AG4445" s="49"/>
      <c r="AH4445" s="49"/>
      <c r="AI4445" s="49"/>
      <c r="AJ4445" s="48"/>
      <c r="AK4445" s="49"/>
    </row>
    <row r="4446" spans="9:37">
      <c r="I4446" s="48"/>
      <c r="L4446" s="48"/>
      <c r="O4446" s="48"/>
      <c r="Y4446" s="49"/>
      <c r="Z4446" s="49"/>
      <c r="AA4446" s="49"/>
      <c r="AB4446" s="49"/>
      <c r="AC4446" s="49"/>
      <c r="AD4446" s="49"/>
      <c r="AE4446" s="49"/>
      <c r="AF4446" s="49"/>
      <c r="AG4446" s="49"/>
      <c r="AH4446" s="49"/>
      <c r="AI4446" s="49"/>
      <c r="AJ4446" s="48"/>
      <c r="AK4446" s="49"/>
    </row>
    <row r="4447" spans="9:37">
      <c r="I4447" s="48"/>
      <c r="L4447" s="48"/>
      <c r="O4447" s="48"/>
      <c r="Y4447" s="49"/>
      <c r="Z4447" s="49"/>
      <c r="AA4447" s="49"/>
      <c r="AB4447" s="49"/>
      <c r="AC4447" s="49"/>
      <c r="AD4447" s="49"/>
      <c r="AE4447" s="49"/>
      <c r="AF4447" s="49"/>
      <c r="AG4447" s="49"/>
      <c r="AH4447" s="49"/>
      <c r="AI4447" s="49"/>
      <c r="AJ4447" s="48"/>
      <c r="AK4447" s="49"/>
    </row>
    <row r="4448" spans="9:37">
      <c r="I4448" s="48"/>
      <c r="L4448" s="48"/>
      <c r="O4448" s="48"/>
      <c r="Y4448" s="49"/>
      <c r="Z4448" s="49"/>
      <c r="AA4448" s="49"/>
      <c r="AB4448" s="49"/>
      <c r="AC4448" s="49"/>
      <c r="AD4448" s="49"/>
      <c r="AE4448" s="49"/>
      <c r="AF4448" s="49"/>
      <c r="AG4448" s="49"/>
      <c r="AH4448" s="49"/>
      <c r="AI4448" s="49"/>
      <c r="AJ4448" s="48"/>
      <c r="AK4448" s="49"/>
    </row>
    <row r="4449" spans="9:37">
      <c r="I4449" s="48"/>
      <c r="L4449" s="48"/>
      <c r="O4449" s="48"/>
      <c r="Y4449" s="49"/>
      <c r="Z4449" s="49"/>
      <c r="AA4449" s="49"/>
      <c r="AB4449" s="49"/>
      <c r="AC4449" s="49"/>
      <c r="AD4449" s="49"/>
      <c r="AE4449" s="49"/>
      <c r="AF4449" s="49"/>
      <c r="AG4449" s="49"/>
      <c r="AH4449" s="49"/>
      <c r="AI4449" s="49"/>
      <c r="AJ4449" s="48"/>
      <c r="AK4449" s="49"/>
    </row>
    <row r="4450" spans="9:37">
      <c r="I4450" s="48"/>
      <c r="L4450" s="48"/>
      <c r="O4450" s="48"/>
      <c r="Y4450" s="49"/>
      <c r="Z4450" s="49"/>
      <c r="AA4450" s="49"/>
      <c r="AB4450" s="49"/>
      <c r="AC4450" s="49"/>
      <c r="AD4450" s="49"/>
      <c r="AE4450" s="49"/>
      <c r="AF4450" s="49"/>
      <c r="AG4450" s="49"/>
      <c r="AH4450" s="49"/>
      <c r="AI4450" s="49"/>
      <c r="AJ4450" s="48"/>
      <c r="AK4450" s="49"/>
    </row>
    <row r="4451" spans="9:37">
      <c r="I4451" s="48"/>
      <c r="L4451" s="48"/>
      <c r="O4451" s="48"/>
      <c r="Y4451" s="49"/>
      <c r="Z4451" s="49"/>
      <c r="AA4451" s="49"/>
      <c r="AB4451" s="49"/>
      <c r="AC4451" s="49"/>
      <c r="AD4451" s="49"/>
      <c r="AE4451" s="49"/>
      <c r="AF4451" s="49"/>
      <c r="AG4451" s="49"/>
      <c r="AH4451" s="49"/>
      <c r="AI4451" s="49"/>
      <c r="AJ4451" s="48"/>
      <c r="AK4451" s="49"/>
    </row>
    <row r="4452" spans="9:37">
      <c r="I4452" s="48"/>
      <c r="L4452" s="48"/>
      <c r="O4452" s="48"/>
      <c r="Y4452" s="49"/>
      <c r="Z4452" s="49"/>
      <c r="AA4452" s="49"/>
      <c r="AB4452" s="49"/>
      <c r="AC4452" s="49"/>
      <c r="AD4452" s="49"/>
      <c r="AE4452" s="49"/>
      <c r="AF4452" s="49"/>
      <c r="AG4452" s="49"/>
      <c r="AH4452" s="49"/>
      <c r="AI4452" s="49"/>
      <c r="AJ4452" s="48"/>
      <c r="AK4452" s="49"/>
    </row>
    <row r="4453" spans="9:37">
      <c r="I4453" s="48"/>
      <c r="L4453" s="48"/>
      <c r="O4453" s="48"/>
      <c r="Y4453" s="49"/>
      <c r="Z4453" s="49"/>
      <c r="AA4453" s="49"/>
      <c r="AB4453" s="49"/>
      <c r="AC4453" s="49"/>
      <c r="AD4453" s="49"/>
      <c r="AE4453" s="49"/>
      <c r="AF4453" s="49"/>
      <c r="AG4453" s="49"/>
      <c r="AH4453" s="49"/>
      <c r="AI4453" s="49"/>
      <c r="AJ4453" s="48"/>
      <c r="AK4453" s="49"/>
    </row>
    <row r="4454" spans="9:37">
      <c r="I4454" s="48"/>
      <c r="L4454" s="48"/>
      <c r="O4454" s="48"/>
      <c r="Y4454" s="49"/>
      <c r="Z4454" s="49"/>
      <c r="AA4454" s="49"/>
      <c r="AB4454" s="49"/>
      <c r="AC4454" s="49"/>
      <c r="AD4454" s="49"/>
      <c r="AE4454" s="49"/>
      <c r="AF4454" s="49"/>
      <c r="AG4454" s="49"/>
      <c r="AH4454" s="49"/>
      <c r="AI4454" s="49"/>
      <c r="AJ4454" s="48"/>
      <c r="AK4454" s="49"/>
    </row>
    <row r="4455" spans="9:37">
      <c r="I4455" s="48"/>
      <c r="L4455" s="48"/>
      <c r="O4455" s="48"/>
      <c r="Y4455" s="49"/>
      <c r="Z4455" s="49"/>
      <c r="AA4455" s="49"/>
      <c r="AB4455" s="49"/>
      <c r="AC4455" s="49"/>
      <c r="AD4455" s="49"/>
      <c r="AE4455" s="49"/>
      <c r="AF4455" s="49"/>
      <c r="AG4455" s="49"/>
      <c r="AH4455" s="49"/>
      <c r="AI4455" s="49"/>
      <c r="AJ4455" s="48"/>
      <c r="AK4455" s="49"/>
    </row>
    <row r="4456" spans="9:37">
      <c r="I4456" s="48"/>
      <c r="L4456" s="48"/>
      <c r="O4456" s="48"/>
      <c r="Y4456" s="49"/>
      <c r="Z4456" s="49"/>
      <c r="AA4456" s="49"/>
      <c r="AB4456" s="49"/>
      <c r="AC4456" s="49"/>
      <c r="AD4456" s="49"/>
      <c r="AE4456" s="49"/>
      <c r="AF4456" s="49"/>
      <c r="AG4456" s="49"/>
      <c r="AH4456" s="49"/>
      <c r="AI4456" s="49"/>
      <c r="AJ4456" s="48"/>
      <c r="AK4456" s="49"/>
    </row>
    <row r="4457" spans="9:37">
      <c r="I4457" s="48"/>
      <c r="L4457" s="48"/>
      <c r="O4457" s="48"/>
      <c r="Y4457" s="49"/>
      <c r="Z4457" s="49"/>
      <c r="AA4457" s="49"/>
      <c r="AB4457" s="49"/>
      <c r="AC4457" s="49"/>
      <c r="AD4457" s="49"/>
      <c r="AE4457" s="49"/>
      <c r="AF4457" s="49"/>
      <c r="AG4457" s="49"/>
      <c r="AH4457" s="49"/>
      <c r="AI4457" s="49"/>
      <c r="AJ4457" s="48"/>
      <c r="AK4457" s="49"/>
    </row>
    <row r="4458" spans="9:37">
      <c r="I4458" s="48"/>
      <c r="L4458" s="48"/>
      <c r="O4458" s="48"/>
      <c r="Y4458" s="49"/>
      <c r="Z4458" s="49"/>
      <c r="AA4458" s="49"/>
      <c r="AB4458" s="49"/>
      <c r="AC4458" s="49"/>
      <c r="AD4458" s="49"/>
      <c r="AE4458" s="49"/>
      <c r="AF4458" s="49"/>
      <c r="AG4458" s="49"/>
      <c r="AH4458" s="49"/>
      <c r="AI4458" s="49"/>
      <c r="AJ4458" s="48"/>
      <c r="AK4458" s="49"/>
    </row>
    <row r="4459" spans="9:37">
      <c r="I4459" s="48"/>
      <c r="L4459" s="48"/>
      <c r="O4459" s="48"/>
      <c r="Y4459" s="49"/>
      <c r="Z4459" s="49"/>
      <c r="AA4459" s="49"/>
      <c r="AB4459" s="49"/>
      <c r="AC4459" s="49"/>
      <c r="AD4459" s="49"/>
      <c r="AE4459" s="49"/>
      <c r="AF4459" s="49"/>
      <c r="AG4459" s="49"/>
      <c r="AH4459" s="49"/>
      <c r="AI4459" s="49"/>
      <c r="AJ4459" s="48"/>
      <c r="AK4459" s="49"/>
    </row>
    <row r="4460" spans="9:37">
      <c r="I4460" s="48"/>
      <c r="L4460" s="48"/>
      <c r="O4460" s="48"/>
      <c r="Y4460" s="49"/>
      <c r="Z4460" s="49"/>
      <c r="AA4460" s="49"/>
      <c r="AB4460" s="49"/>
      <c r="AC4460" s="49"/>
      <c r="AD4460" s="49"/>
      <c r="AE4460" s="49"/>
      <c r="AF4460" s="49"/>
      <c r="AG4460" s="49"/>
      <c r="AH4460" s="49"/>
      <c r="AI4460" s="49"/>
      <c r="AJ4460" s="48"/>
      <c r="AK4460" s="49"/>
    </row>
    <row r="4461" spans="9:37">
      <c r="I4461" s="48"/>
      <c r="L4461" s="48"/>
      <c r="O4461" s="48"/>
      <c r="Y4461" s="49"/>
      <c r="Z4461" s="49"/>
      <c r="AA4461" s="49"/>
      <c r="AB4461" s="49"/>
      <c r="AC4461" s="49"/>
      <c r="AD4461" s="49"/>
      <c r="AE4461" s="49"/>
      <c r="AF4461" s="49"/>
      <c r="AG4461" s="49"/>
      <c r="AH4461" s="49"/>
      <c r="AI4461" s="49"/>
      <c r="AJ4461" s="48"/>
      <c r="AK4461" s="49"/>
    </row>
    <row r="4462" spans="9:37">
      <c r="I4462" s="48"/>
      <c r="L4462" s="48"/>
      <c r="O4462" s="48"/>
      <c r="Y4462" s="49"/>
      <c r="Z4462" s="49"/>
      <c r="AA4462" s="49"/>
      <c r="AB4462" s="49"/>
      <c r="AC4462" s="49"/>
      <c r="AD4462" s="49"/>
      <c r="AE4462" s="49"/>
      <c r="AF4462" s="49"/>
      <c r="AG4462" s="49"/>
      <c r="AH4462" s="49"/>
      <c r="AI4462" s="49"/>
      <c r="AJ4462" s="48"/>
      <c r="AK4462" s="49"/>
    </row>
    <row r="4463" spans="9:37">
      <c r="I4463" s="48"/>
      <c r="L4463" s="48"/>
      <c r="O4463" s="48"/>
      <c r="Y4463" s="49"/>
      <c r="Z4463" s="49"/>
      <c r="AA4463" s="49"/>
      <c r="AB4463" s="49"/>
      <c r="AC4463" s="49"/>
      <c r="AD4463" s="49"/>
      <c r="AE4463" s="49"/>
      <c r="AF4463" s="49"/>
      <c r="AG4463" s="49"/>
      <c r="AH4463" s="49"/>
      <c r="AI4463" s="49"/>
      <c r="AJ4463" s="48"/>
      <c r="AK4463" s="49"/>
    </row>
    <row r="4464" spans="9:37">
      <c r="I4464" s="48"/>
      <c r="L4464" s="48"/>
      <c r="O4464" s="48"/>
      <c r="Y4464" s="49"/>
      <c r="Z4464" s="49"/>
      <c r="AA4464" s="49"/>
      <c r="AB4464" s="49"/>
      <c r="AC4464" s="49"/>
      <c r="AD4464" s="49"/>
      <c r="AE4464" s="49"/>
      <c r="AF4464" s="49"/>
      <c r="AG4464" s="49"/>
      <c r="AH4464" s="49"/>
      <c r="AI4464" s="49"/>
      <c r="AJ4464" s="48"/>
      <c r="AK4464" s="49"/>
    </row>
    <row r="4465" spans="9:37">
      <c r="I4465" s="48"/>
      <c r="L4465" s="48"/>
      <c r="O4465" s="48"/>
      <c r="Y4465" s="49"/>
      <c r="Z4465" s="49"/>
      <c r="AA4465" s="49"/>
      <c r="AB4465" s="49"/>
      <c r="AC4465" s="49"/>
      <c r="AD4465" s="49"/>
      <c r="AE4465" s="49"/>
      <c r="AF4465" s="49"/>
      <c r="AG4465" s="49"/>
      <c r="AH4465" s="49"/>
      <c r="AI4465" s="49"/>
      <c r="AJ4465" s="48"/>
      <c r="AK4465" s="49"/>
    </row>
    <row r="4466" spans="9:37">
      <c r="I4466" s="48"/>
      <c r="L4466" s="48"/>
      <c r="O4466" s="48"/>
      <c r="Y4466" s="49"/>
      <c r="Z4466" s="49"/>
      <c r="AA4466" s="49"/>
      <c r="AB4466" s="49"/>
      <c r="AC4466" s="49"/>
      <c r="AD4466" s="49"/>
      <c r="AE4466" s="49"/>
      <c r="AF4466" s="49"/>
      <c r="AG4466" s="49"/>
      <c r="AH4466" s="49"/>
      <c r="AI4466" s="49"/>
      <c r="AJ4466" s="48"/>
      <c r="AK4466" s="49"/>
    </row>
    <row r="4467" spans="9:37">
      <c r="I4467" s="48"/>
      <c r="L4467" s="48"/>
      <c r="O4467" s="48"/>
      <c r="Y4467" s="49"/>
      <c r="Z4467" s="49"/>
      <c r="AA4467" s="49"/>
      <c r="AB4467" s="49"/>
      <c r="AC4467" s="49"/>
      <c r="AD4467" s="49"/>
      <c r="AE4467" s="49"/>
      <c r="AF4467" s="49"/>
      <c r="AG4467" s="49"/>
      <c r="AH4467" s="49"/>
      <c r="AI4467" s="49"/>
      <c r="AJ4467" s="48"/>
      <c r="AK4467" s="49"/>
    </row>
    <row r="4468" spans="9:37">
      <c r="I4468" s="48"/>
      <c r="L4468" s="48"/>
      <c r="O4468" s="48"/>
      <c r="Y4468" s="49"/>
      <c r="Z4468" s="49"/>
      <c r="AA4468" s="49"/>
      <c r="AB4468" s="49"/>
      <c r="AC4468" s="49"/>
      <c r="AD4468" s="49"/>
      <c r="AE4468" s="49"/>
      <c r="AF4468" s="49"/>
      <c r="AG4468" s="49"/>
      <c r="AH4468" s="49"/>
      <c r="AI4468" s="49"/>
      <c r="AJ4468" s="48"/>
      <c r="AK4468" s="49"/>
    </row>
    <row r="4469" spans="9:37">
      <c r="I4469" s="48"/>
      <c r="L4469" s="48"/>
      <c r="O4469" s="48"/>
      <c r="Y4469" s="49"/>
      <c r="Z4469" s="49"/>
      <c r="AA4469" s="49"/>
      <c r="AB4469" s="49"/>
      <c r="AC4469" s="49"/>
      <c r="AD4469" s="49"/>
      <c r="AE4469" s="49"/>
      <c r="AF4469" s="49"/>
      <c r="AG4469" s="49"/>
      <c r="AH4469" s="49"/>
      <c r="AI4469" s="49"/>
      <c r="AJ4469" s="48"/>
      <c r="AK4469" s="49"/>
    </row>
    <row r="4470" spans="9:37">
      <c r="I4470" s="48"/>
      <c r="L4470" s="48"/>
      <c r="O4470" s="48"/>
      <c r="Y4470" s="49"/>
      <c r="Z4470" s="49"/>
      <c r="AA4470" s="49"/>
      <c r="AB4470" s="49"/>
      <c r="AC4470" s="49"/>
      <c r="AD4470" s="49"/>
      <c r="AE4470" s="49"/>
      <c r="AF4470" s="49"/>
      <c r="AG4470" s="49"/>
      <c r="AH4470" s="49"/>
      <c r="AI4470" s="49"/>
      <c r="AJ4470" s="48"/>
      <c r="AK4470" s="49"/>
    </row>
    <row r="4471" spans="9:37">
      <c r="I4471" s="48"/>
      <c r="L4471" s="48"/>
      <c r="O4471" s="48"/>
      <c r="Y4471" s="49"/>
      <c r="Z4471" s="49"/>
      <c r="AA4471" s="49"/>
      <c r="AB4471" s="49"/>
      <c r="AC4471" s="49"/>
      <c r="AD4471" s="49"/>
      <c r="AE4471" s="49"/>
      <c r="AF4471" s="49"/>
      <c r="AG4471" s="49"/>
      <c r="AH4471" s="49"/>
      <c r="AI4471" s="49"/>
      <c r="AJ4471" s="48"/>
      <c r="AK4471" s="49"/>
    </row>
    <row r="4472" spans="9:37">
      <c r="I4472" s="48"/>
      <c r="L4472" s="48"/>
      <c r="O4472" s="48"/>
      <c r="Y4472" s="49"/>
      <c r="Z4472" s="49"/>
      <c r="AA4472" s="49"/>
      <c r="AB4472" s="49"/>
      <c r="AC4472" s="49"/>
      <c r="AD4472" s="49"/>
      <c r="AE4472" s="49"/>
      <c r="AF4472" s="49"/>
      <c r="AG4472" s="49"/>
      <c r="AH4472" s="49"/>
      <c r="AI4472" s="49"/>
      <c r="AJ4472" s="48"/>
      <c r="AK4472" s="49"/>
    </row>
    <row r="4473" spans="9:37">
      <c r="I4473" s="48"/>
      <c r="L4473" s="48"/>
      <c r="O4473" s="48"/>
      <c r="Y4473" s="49"/>
      <c r="Z4473" s="49"/>
      <c r="AA4473" s="49"/>
      <c r="AB4473" s="49"/>
      <c r="AC4473" s="49"/>
      <c r="AD4473" s="49"/>
      <c r="AE4473" s="49"/>
      <c r="AF4473" s="49"/>
      <c r="AG4473" s="49"/>
      <c r="AH4473" s="49"/>
      <c r="AI4473" s="49"/>
      <c r="AJ4473" s="48"/>
      <c r="AK4473" s="49"/>
    </row>
    <row r="4474" spans="9:37">
      <c r="I4474" s="48"/>
      <c r="L4474" s="48"/>
      <c r="O4474" s="48"/>
      <c r="Y4474" s="49"/>
      <c r="Z4474" s="49"/>
      <c r="AA4474" s="49"/>
      <c r="AB4474" s="49"/>
      <c r="AC4474" s="49"/>
      <c r="AD4474" s="49"/>
      <c r="AE4474" s="49"/>
      <c r="AF4474" s="49"/>
      <c r="AG4474" s="49"/>
      <c r="AH4474" s="49"/>
      <c r="AI4474" s="49"/>
      <c r="AJ4474" s="48"/>
      <c r="AK4474" s="49"/>
    </row>
    <row r="4475" spans="9:37">
      <c r="I4475" s="48"/>
      <c r="L4475" s="48"/>
      <c r="O4475" s="48"/>
      <c r="Y4475" s="49"/>
      <c r="Z4475" s="49"/>
      <c r="AA4475" s="49"/>
      <c r="AB4475" s="49"/>
      <c r="AC4475" s="49"/>
      <c r="AD4475" s="49"/>
      <c r="AE4475" s="49"/>
      <c r="AF4475" s="49"/>
      <c r="AG4475" s="49"/>
      <c r="AH4475" s="49"/>
      <c r="AI4475" s="49"/>
      <c r="AJ4475" s="48"/>
      <c r="AK4475" s="49"/>
    </row>
    <row r="4476" spans="9:37">
      <c r="I4476" s="48"/>
      <c r="L4476" s="48"/>
      <c r="O4476" s="48"/>
      <c r="Y4476" s="49"/>
      <c r="Z4476" s="49"/>
      <c r="AA4476" s="49"/>
      <c r="AB4476" s="49"/>
      <c r="AC4476" s="49"/>
      <c r="AD4476" s="49"/>
      <c r="AE4476" s="49"/>
      <c r="AF4476" s="49"/>
      <c r="AG4476" s="49"/>
      <c r="AH4476" s="49"/>
      <c r="AI4476" s="49"/>
      <c r="AJ4476" s="48"/>
      <c r="AK4476" s="49"/>
    </row>
    <row r="4477" spans="9:37">
      <c r="I4477" s="48"/>
      <c r="L4477" s="48"/>
      <c r="O4477" s="48"/>
      <c r="Y4477" s="49"/>
      <c r="Z4477" s="49"/>
      <c r="AA4477" s="49"/>
      <c r="AB4477" s="49"/>
      <c r="AC4477" s="49"/>
      <c r="AD4477" s="49"/>
      <c r="AE4477" s="49"/>
      <c r="AF4477" s="49"/>
      <c r="AG4477" s="49"/>
      <c r="AH4477" s="49"/>
      <c r="AI4477" s="49"/>
      <c r="AJ4477" s="48"/>
      <c r="AK4477" s="49"/>
    </row>
    <row r="4478" spans="9:37">
      <c r="I4478" s="48"/>
      <c r="L4478" s="48"/>
      <c r="O4478" s="48"/>
      <c r="Y4478" s="49"/>
      <c r="Z4478" s="49"/>
      <c r="AA4478" s="49"/>
      <c r="AB4478" s="49"/>
      <c r="AC4478" s="49"/>
      <c r="AD4478" s="49"/>
      <c r="AE4478" s="49"/>
      <c r="AF4478" s="49"/>
      <c r="AG4478" s="49"/>
      <c r="AH4478" s="49"/>
      <c r="AI4478" s="49"/>
      <c r="AJ4478" s="48"/>
      <c r="AK4478" s="49"/>
    </row>
    <row r="4479" spans="9:37">
      <c r="I4479" s="48"/>
      <c r="L4479" s="48"/>
      <c r="O4479" s="48"/>
      <c r="Y4479" s="49"/>
      <c r="Z4479" s="49"/>
      <c r="AA4479" s="49"/>
      <c r="AB4479" s="49"/>
      <c r="AC4479" s="49"/>
      <c r="AD4479" s="49"/>
      <c r="AE4479" s="49"/>
      <c r="AF4479" s="49"/>
      <c r="AG4479" s="49"/>
      <c r="AH4479" s="49"/>
      <c r="AI4479" s="49"/>
      <c r="AJ4479" s="48"/>
      <c r="AK4479" s="49"/>
    </row>
    <row r="4480" spans="9:37">
      <c r="I4480" s="48"/>
      <c r="L4480" s="48"/>
      <c r="O4480" s="48"/>
      <c r="Y4480" s="49"/>
      <c r="Z4480" s="49"/>
      <c r="AA4480" s="49"/>
      <c r="AB4480" s="49"/>
      <c r="AC4480" s="49"/>
      <c r="AD4480" s="49"/>
      <c r="AE4480" s="49"/>
      <c r="AF4480" s="49"/>
      <c r="AG4480" s="49"/>
      <c r="AH4480" s="49"/>
      <c r="AI4480" s="49"/>
      <c r="AJ4480" s="48"/>
      <c r="AK4480" s="49"/>
    </row>
    <row r="4481" spans="9:37">
      <c r="I4481" s="48"/>
      <c r="L4481" s="48"/>
      <c r="O4481" s="48"/>
      <c r="Y4481" s="49"/>
      <c r="Z4481" s="49"/>
      <c r="AA4481" s="49"/>
      <c r="AB4481" s="49"/>
      <c r="AC4481" s="49"/>
      <c r="AD4481" s="49"/>
      <c r="AE4481" s="49"/>
      <c r="AF4481" s="49"/>
      <c r="AG4481" s="49"/>
      <c r="AH4481" s="49"/>
      <c r="AI4481" s="49"/>
      <c r="AJ4481" s="48"/>
      <c r="AK4481" s="49"/>
    </row>
    <row r="4482" spans="9:37">
      <c r="I4482" s="48"/>
      <c r="L4482" s="48"/>
      <c r="O4482" s="48"/>
      <c r="Y4482" s="49"/>
      <c r="Z4482" s="49"/>
      <c r="AA4482" s="49"/>
      <c r="AB4482" s="49"/>
      <c r="AC4482" s="49"/>
      <c r="AD4482" s="49"/>
      <c r="AE4482" s="49"/>
      <c r="AF4482" s="49"/>
      <c r="AG4482" s="49"/>
      <c r="AH4482" s="49"/>
      <c r="AI4482" s="49"/>
      <c r="AJ4482" s="48"/>
      <c r="AK4482" s="49"/>
    </row>
    <row r="4483" spans="9:37">
      <c r="I4483" s="48"/>
      <c r="L4483" s="48"/>
      <c r="O4483" s="48"/>
      <c r="Y4483" s="49"/>
      <c r="Z4483" s="49"/>
      <c r="AA4483" s="49"/>
      <c r="AB4483" s="49"/>
      <c r="AC4483" s="49"/>
      <c r="AD4483" s="49"/>
      <c r="AE4483" s="49"/>
      <c r="AF4483" s="49"/>
      <c r="AG4483" s="49"/>
      <c r="AH4483" s="49"/>
      <c r="AI4483" s="49"/>
      <c r="AJ4483" s="48"/>
      <c r="AK4483" s="49"/>
    </row>
    <row r="4484" spans="9:37">
      <c r="I4484" s="48"/>
      <c r="L4484" s="48"/>
      <c r="O4484" s="48"/>
      <c r="Y4484" s="49"/>
      <c r="Z4484" s="49"/>
      <c r="AA4484" s="49"/>
      <c r="AB4484" s="49"/>
      <c r="AC4484" s="49"/>
      <c r="AD4484" s="49"/>
      <c r="AE4484" s="49"/>
      <c r="AF4484" s="49"/>
      <c r="AG4484" s="49"/>
      <c r="AH4484" s="49"/>
      <c r="AI4484" s="49"/>
      <c r="AJ4484" s="48"/>
      <c r="AK4484" s="49"/>
    </row>
    <row r="4485" spans="9:37">
      <c r="I4485" s="48"/>
      <c r="L4485" s="48"/>
      <c r="O4485" s="48"/>
      <c r="Y4485" s="49"/>
      <c r="Z4485" s="49"/>
      <c r="AA4485" s="49"/>
      <c r="AB4485" s="49"/>
      <c r="AC4485" s="49"/>
      <c r="AD4485" s="49"/>
      <c r="AE4485" s="49"/>
      <c r="AF4485" s="49"/>
      <c r="AG4485" s="49"/>
      <c r="AH4485" s="49"/>
      <c r="AI4485" s="49"/>
      <c r="AJ4485" s="48"/>
      <c r="AK4485" s="49"/>
    </row>
    <row r="4486" spans="9:37">
      <c r="I4486" s="48"/>
      <c r="L4486" s="48"/>
      <c r="O4486" s="48"/>
      <c r="Y4486" s="49"/>
      <c r="Z4486" s="49"/>
      <c r="AA4486" s="49"/>
      <c r="AB4486" s="49"/>
      <c r="AC4486" s="49"/>
      <c r="AD4486" s="49"/>
      <c r="AE4486" s="49"/>
      <c r="AF4486" s="49"/>
      <c r="AG4486" s="49"/>
      <c r="AH4486" s="49"/>
      <c r="AI4486" s="49"/>
      <c r="AJ4486" s="48"/>
      <c r="AK4486" s="49"/>
    </row>
    <row r="4487" spans="9:37">
      <c r="I4487" s="48"/>
      <c r="L4487" s="48"/>
      <c r="O4487" s="48"/>
      <c r="Y4487" s="49"/>
      <c r="Z4487" s="49"/>
      <c r="AA4487" s="49"/>
      <c r="AB4487" s="49"/>
      <c r="AC4487" s="49"/>
      <c r="AD4487" s="49"/>
      <c r="AE4487" s="49"/>
      <c r="AF4487" s="49"/>
      <c r="AG4487" s="49"/>
      <c r="AH4487" s="49"/>
      <c r="AI4487" s="49"/>
      <c r="AJ4487" s="48"/>
      <c r="AK4487" s="49"/>
    </row>
    <row r="4488" spans="9:37">
      <c r="I4488" s="48"/>
      <c r="L4488" s="48"/>
      <c r="O4488" s="48"/>
      <c r="Y4488" s="49"/>
      <c r="Z4488" s="49"/>
      <c r="AA4488" s="49"/>
      <c r="AB4488" s="49"/>
      <c r="AC4488" s="49"/>
      <c r="AD4488" s="49"/>
      <c r="AE4488" s="49"/>
      <c r="AF4488" s="49"/>
      <c r="AG4488" s="49"/>
      <c r="AH4488" s="49"/>
      <c r="AI4488" s="49"/>
      <c r="AJ4488" s="48"/>
      <c r="AK4488" s="49"/>
    </row>
    <row r="4489" spans="9:37">
      <c r="I4489" s="48"/>
      <c r="L4489" s="48"/>
      <c r="O4489" s="48"/>
      <c r="Y4489" s="49"/>
      <c r="Z4489" s="49"/>
      <c r="AA4489" s="49"/>
      <c r="AB4489" s="49"/>
      <c r="AC4489" s="49"/>
      <c r="AD4489" s="49"/>
      <c r="AE4489" s="49"/>
      <c r="AF4489" s="49"/>
      <c r="AG4489" s="49"/>
      <c r="AH4489" s="49"/>
      <c r="AI4489" s="49"/>
      <c r="AJ4489" s="48"/>
      <c r="AK4489" s="49"/>
    </row>
    <row r="4490" spans="9:37">
      <c r="I4490" s="48"/>
      <c r="L4490" s="48"/>
      <c r="O4490" s="48"/>
      <c r="Y4490" s="49"/>
      <c r="Z4490" s="49"/>
      <c r="AA4490" s="49"/>
      <c r="AB4490" s="49"/>
      <c r="AC4490" s="49"/>
      <c r="AD4490" s="49"/>
      <c r="AE4490" s="49"/>
      <c r="AF4490" s="49"/>
      <c r="AG4490" s="49"/>
      <c r="AH4490" s="49"/>
      <c r="AI4490" s="49"/>
      <c r="AJ4490" s="48"/>
      <c r="AK4490" s="49"/>
    </row>
    <row r="4491" spans="9:37">
      <c r="I4491" s="48"/>
      <c r="L4491" s="48"/>
      <c r="O4491" s="48"/>
      <c r="Y4491" s="49"/>
      <c r="Z4491" s="49"/>
      <c r="AA4491" s="49"/>
      <c r="AB4491" s="49"/>
      <c r="AC4491" s="49"/>
      <c r="AD4491" s="49"/>
      <c r="AE4491" s="49"/>
      <c r="AF4491" s="49"/>
      <c r="AG4491" s="49"/>
      <c r="AH4491" s="49"/>
      <c r="AI4491" s="49"/>
      <c r="AJ4491" s="48"/>
      <c r="AK4491" s="49"/>
    </row>
    <row r="4492" spans="9:37">
      <c r="I4492" s="48"/>
      <c r="L4492" s="48"/>
      <c r="O4492" s="48"/>
      <c r="Y4492" s="49"/>
      <c r="Z4492" s="49"/>
      <c r="AA4492" s="49"/>
      <c r="AB4492" s="49"/>
      <c r="AC4492" s="49"/>
      <c r="AD4492" s="49"/>
      <c r="AE4492" s="49"/>
      <c r="AF4492" s="49"/>
      <c r="AG4492" s="49"/>
      <c r="AH4492" s="49"/>
      <c r="AI4492" s="49"/>
      <c r="AJ4492" s="48"/>
      <c r="AK4492" s="49"/>
    </row>
    <row r="4493" spans="9:37">
      <c r="I4493" s="48"/>
      <c r="L4493" s="48"/>
      <c r="O4493" s="48"/>
      <c r="Y4493" s="49"/>
      <c r="Z4493" s="49"/>
      <c r="AA4493" s="49"/>
      <c r="AB4493" s="49"/>
      <c r="AC4493" s="49"/>
      <c r="AD4493" s="49"/>
      <c r="AE4493" s="49"/>
      <c r="AF4493" s="49"/>
      <c r="AG4493" s="49"/>
      <c r="AH4493" s="49"/>
      <c r="AI4493" s="49"/>
      <c r="AJ4493" s="48"/>
      <c r="AK4493" s="49"/>
    </row>
    <row r="4494" spans="9:37">
      <c r="I4494" s="48"/>
      <c r="L4494" s="48"/>
      <c r="O4494" s="48"/>
      <c r="Y4494" s="49"/>
      <c r="Z4494" s="49"/>
      <c r="AA4494" s="49"/>
      <c r="AB4494" s="49"/>
      <c r="AC4494" s="49"/>
      <c r="AD4494" s="49"/>
      <c r="AE4494" s="49"/>
      <c r="AF4494" s="49"/>
      <c r="AG4494" s="49"/>
      <c r="AH4494" s="49"/>
      <c r="AI4494" s="49"/>
      <c r="AJ4494" s="48"/>
      <c r="AK4494" s="49"/>
    </row>
    <row r="4495" spans="9:37">
      <c r="I4495" s="48"/>
      <c r="L4495" s="48"/>
      <c r="O4495" s="48"/>
      <c r="Y4495" s="49"/>
      <c r="Z4495" s="49"/>
      <c r="AA4495" s="49"/>
      <c r="AB4495" s="49"/>
      <c r="AC4495" s="49"/>
      <c r="AD4495" s="49"/>
      <c r="AE4495" s="49"/>
      <c r="AF4495" s="49"/>
      <c r="AG4495" s="49"/>
      <c r="AH4495" s="49"/>
      <c r="AI4495" s="49"/>
      <c r="AJ4495" s="48"/>
      <c r="AK4495" s="49"/>
    </row>
    <row r="4496" spans="9:37">
      <c r="I4496" s="48"/>
      <c r="L4496" s="48"/>
      <c r="O4496" s="48"/>
      <c r="Y4496" s="49"/>
      <c r="Z4496" s="49"/>
      <c r="AA4496" s="49"/>
      <c r="AB4496" s="49"/>
      <c r="AC4496" s="49"/>
      <c r="AD4496" s="49"/>
      <c r="AE4496" s="49"/>
      <c r="AF4496" s="49"/>
      <c r="AG4496" s="49"/>
      <c r="AH4496" s="49"/>
      <c r="AI4496" s="49"/>
      <c r="AJ4496" s="48"/>
      <c r="AK4496" s="49"/>
    </row>
    <row r="4497" spans="9:37">
      <c r="I4497" s="48"/>
      <c r="L4497" s="48"/>
      <c r="O4497" s="48"/>
      <c r="Y4497" s="49"/>
      <c r="Z4497" s="49"/>
      <c r="AA4497" s="49"/>
      <c r="AB4497" s="49"/>
      <c r="AC4497" s="49"/>
      <c r="AD4497" s="49"/>
      <c r="AE4497" s="49"/>
      <c r="AF4497" s="49"/>
      <c r="AG4497" s="49"/>
      <c r="AH4497" s="49"/>
      <c r="AI4497" s="49"/>
      <c r="AJ4497" s="48"/>
      <c r="AK4497" s="49"/>
    </row>
    <row r="4498" spans="9:37">
      <c r="I4498" s="48"/>
      <c r="L4498" s="48"/>
      <c r="O4498" s="48"/>
      <c r="Y4498" s="49"/>
      <c r="Z4498" s="49"/>
      <c r="AA4498" s="49"/>
      <c r="AB4498" s="49"/>
      <c r="AC4498" s="49"/>
      <c r="AD4498" s="49"/>
      <c r="AE4498" s="49"/>
      <c r="AF4498" s="49"/>
      <c r="AG4498" s="49"/>
      <c r="AH4498" s="49"/>
      <c r="AI4498" s="49"/>
      <c r="AJ4498" s="48"/>
      <c r="AK4498" s="49"/>
    </row>
    <row r="4499" spans="9:37">
      <c r="I4499" s="48"/>
      <c r="L4499" s="48"/>
      <c r="O4499" s="48"/>
      <c r="Y4499" s="49"/>
      <c r="Z4499" s="49"/>
      <c r="AA4499" s="49"/>
      <c r="AB4499" s="49"/>
      <c r="AC4499" s="49"/>
      <c r="AD4499" s="49"/>
      <c r="AE4499" s="49"/>
      <c r="AF4499" s="49"/>
      <c r="AG4499" s="49"/>
      <c r="AH4499" s="49"/>
      <c r="AI4499" s="49"/>
      <c r="AJ4499" s="48"/>
      <c r="AK4499" s="49"/>
    </row>
    <row r="4500" spans="9:37">
      <c r="I4500" s="48"/>
      <c r="L4500" s="48"/>
      <c r="O4500" s="48"/>
      <c r="Y4500" s="49"/>
      <c r="Z4500" s="49"/>
      <c r="AA4500" s="49"/>
      <c r="AB4500" s="49"/>
      <c r="AC4500" s="49"/>
      <c r="AD4500" s="49"/>
      <c r="AE4500" s="49"/>
      <c r="AF4500" s="49"/>
      <c r="AG4500" s="49"/>
      <c r="AH4500" s="49"/>
      <c r="AI4500" s="49"/>
      <c r="AJ4500" s="48"/>
      <c r="AK4500" s="49"/>
    </row>
    <row r="4501" spans="9:37">
      <c r="I4501" s="48"/>
      <c r="L4501" s="48"/>
      <c r="O4501" s="48"/>
      <c r="Y4501" s="49"/>
      <c r="Z4501" s="49"/>
      <c r="AA4501" s="49"/>
      <c r="AB4501" s="49"/>
      <c r="AC4501" s="49"/>
      <c r="AD4501" s="49"/>
      <c r="AE4501" s="49"/>
      <c r="AF4501" s="49"/>
      <c r="AG4501" s="49"/>
      <c r="AH4501" s="49"/>
      <c r="AI4501" s="49"/>
      <c r="AJ4501" s="48"/>
      <c r="AK4501" s="49"/>
    </row>
    <row r="4502" spans="9:37">
      <c r="I4502" s="48"/>
      <c r="L4502" s="48"/>
      <c r="O4502" s="48"/>
      <c r="Y4502" s="49"/>
      <c r="Z4502" s="49"/>
      <c r="AA4502" s="49"/>
      <c r="AB4502" s="49"/>
      <c r="AC4502" s="49"/>
      <c r="AD4502" s="49"/>
      <c r="AE4502" s="49"/>
      <c r="AF4502" s="49"/>
      <c r="AG4502" s="49"/>
      <c r="AH4502" s="49"/>
      <c r="AI4502" s="49"/>
      <c r="AJ4502" s="48"/>
      <c r="AK4502" s="49"/>
    </row>
    <row r="4503" spans="9:37">
      <c r="I4503" s="48"/>
      <c r="L4503" s="48"/>
      <c r="O4503" s="48"/>
      <c r="Y4503" s="49"/>
      <c r="Z4503" s="49"/>
      <c r="AA4503" s="49"/>
      <c r="AB4503" s="49"/>
      <c r="AC4503" s="49"/>
      <c r="AD4503" s="49"/>
      <c r="AE4503" s="49"/>
      <c r="AF4503" s="49"/>
      <c r="AG4503" s="49"/>
      <c r="AH4503" s="49"/>
      <c r="AI4503" s="49"/>
      <c r="AJ4503" s="48"/>
      <c r="AK4503" s="49"/>
    </row>
    <row r="4504" spans="9:37">
      <c r="I4504" s="48"/>
      <c r="L4504" s="48"/>
      <c r="O4504" s="48"/>
      <c r="Y4504" s="49"/>
      <c r="Z4504" s="49"/>
      <c r="AA4504" s="49"/>
      <c r="AB4504" s="49"/>
      <c r="AC4504" s="49"/>
      <c r="AD4504" s="49"/>
      <c r="AE4504" s="49"/>
      <c r="AF4504" s="49"/>
      <c r="AG4504" s="49"/>
      <c r="AH4504" s="49"/>
      <c r="AI4504" s="49"/>
      <c r="AJ4504" s="48"/>
      <c r="AK4504" s="49"/>
    </row>
    <row r="4505" spans="9:37">
      <c r="I4505" s="48"/>
      <c r="L4505" s="48"/>
      <c r="O4505" s="48"/>
      <c r="Y4505" s="49"/>
      <c r="Z4505" s="49"/>
      <c r="AA4505" s="49"/>
      <c r="AB4505" s="49"/>
      <c r="AC4505" s="49"/>
      <c r="AD4505" s="49"/>
      <c r="AE4505" s="49"/>
      <c r="AF4505" s="49"/>
      <c r="AG4505" s="49"/>
      <c r="AH4505" s="49"/>
      <c r="AI4505" s="49"/>
      <c r="AJ4505" s="48"/>
      <c r="AK4505" s="49"/>
    </row>
    <row r="4506" spans="9:37">
      <c r="I4506" s="48"/>
      <c r="L4506" s="48"/>
      <c r="O4506" s="48"/>
      <c r="Y4506" s="49"/>
      <c r="Z4506" s="49"/>
      <c r="AA4506" s="49"/>
      <c r="AB4506" s="49"/>
      <c r="AC4506" s="49"/>
      <c r="AD4506" s="49"/>
      <c r="AE4506" s="49"/>
      <c r="AF4506" s="49"/>
      <c r="AG4506" s="49"/>
      <c r="AH4506" s="49"/>
      <c r="AI4506" s="49"/>
      <c r="AJ4506" s="48"/>
      <c r="AK4506" s="49"/>
    </row>
    <row r="4507" spans="9:37">
      <c r="I4507" s="48"/>
      <c r="L4507" s="48"/>
      <c r="O4507" s="48"/>
      <c r="Y4507" s="49"/>
      <c r="Z4507" s="49"/>
      <c r="AA4507" s="49"/>
      <c r="AB4507" s="49"/>
      <c r="AC4507" s="49"/>
      <c r="AD4507" s="49"/>
      <c r="AE4507" s="49"/>
      <c r="AF4507" s="49"/>
      <c r="AG4507" s="49"/>
      <c r="AH4507" s="49"/>
      <c r="AI4507" s="49"/>
      <c r="AJ4507" s="48"/>
      <c r="AK4507" s="49"/>
    </row>
    <row r="4508" spans="9:37">
      <c r="I4508" s="48"/>
      <c r="L4508" s="48"/>
      <c r="O4508" s="48"/>
      <c r="Y4508" s="49"/>
      <c r="Z4508" s="49"/>
      <c r="AA4508" s="49"/>
      <c r="AB4508" s="49"/>
      <c r="AC4508" s="49"/>
      <c r="AD4508" s="49"/>
      <c r="AE4508" s="49"/>
      <c r="AF4508" s="49"/>
      <c r="AG4508" s="49"/>
      <c r="AH4508" s="49"/>
      <c r="AI4508" s="49"/>
      <c r="AJ4508" s="48"/>
      <c r="AK4508" s="49"/>
    </row>
    <row r="4509" spans="9:37">
      <c r="I4509" s="48"/>
      <c r="L4509" s="48"/>
      <c r="O4509" s="48"/>
      <c r="Y4509" s="49"/>
      <c r="Z4509" s="49"/>
      <c r="AA4509" s="49"/>
      <c r="AB4509" s="49"/>
      <c r="AC4509" s="49"/>
      <c r="AD4509" s="49"/>
      <c r="AE4509" s="49"/>
      <c r="AF4509" s="49"/>
      <c r="AG4509" s="49"/>
      <c r="AH4509" s="49"/>
      <c r="AI4509" s="49"/>
      <c r="AJ4509" s="48"/>
      <c r="AK4509" s="49"/>
    </row>
    <row r="4510" spans="9:37">
      <c r="I4510" s="48"/>
      <c r="L4510" s="48"/>
      <c r="O4510" s="48"/>
      <c r="Y4510" s="49"/>
      <c r="Z4510" s="49"/>
      <c r="AA4510" s="49"/>
      <c r="AB4510" s="49"/>
      <c r="AC4510" s="49"/>
      <c r="AD4510" s="49"/>
      <c r="AE4510" s="49"/>
      <c r="AF4510" s="49"/>
      <c r="AG4510" s="49"/>
      <c r="AH4510" s="49"/>
      <c r="AI4510" s="49"/>
      <c r="AJ4510" s="48"/>
      <c r="AK4510" s="49"/>
    </row>
    <row r="4511" spans="9:37">
      <c r="I4511" s="48"/>
      <c r="L4511" s="48"/>
      <c r="O4511" s="48"/>
      <c r="Y4511" s="49"/>
      <c r="Z4511" s="49"/>
      <c r="AA4511" s="49"/>
      <c r="AB4511" s="49"/>
      <c r="AC4511" s="49"/>
      <c r="AD4511" s="49"/>
      <c r="AE4511" s="49"/>
      <c r="AF4511" s="49"/>
      <c r="AG4511" s="49"/>
      <c r="AH4511" s="49"/>
      <c r="AI4511" s="49"/>
      <c r="AJ4511" s="48"/>
      <c r="AK4511" s="49"/>
    </row>
    <row r="4512" spans="9:37">
      <c r="I4512" s="48"/>
      <c r="L4512" s="48"/>
      <c r="O4512" s="48"/>
      <c r="Y4512" s="49"/>
      <c r="Z4512" s="49"/>
      <c r="AA4512" s="49"/>
      <c r="AB4512" s="49"/>
      <c r="AC4512" s="49"/>
      <c r="AD4512" s="49"/>
      <c r="AE4512" s="49"/>
      <c r="AF4512" s="49"/>
      <c r="AG4512" s="49"/>
      <c r="AH4512" s="49"/>
      <c r="AI4512" s="49"/>
      <c r="AJ4512" s="48"/>
      <c r="AK4512" s="49"/>
    </row>
    <row r="4513" spans="9:37">
      <c r="I4513" s="48"/>
      <c r="L4513" s="48"/>
      <c r="O4513" s="48"/>
      <c r="Y4513" s="49"/>
      <c r="Z4513" s="49"/>
      <c r="AA4513" s="49"/>
      <c r="AB4513" s="49"/>
      <c r="AC4513" s="49"/>
      <c r="AD4513" s="49"/>
      <c r="AE4513" s="49"/>
      <c r="AF4513" s="49"/>
      <c r="AG4513" s="49"/>
      <c r="AH4513" s="49"/>
      <c r="AI4513" s="49"/>
      <c r="AJ4513" s="48"/>
      <c r="AK4513" s="49"/>
    </row>
    <row r="4514" spans="9:37">
      <c r="I4514" s="48"/>
      <c r="L4514" s="48"/>
      <c r="O4514" s="48"/>
      <c r="Y4514" s="49"/>
      <c r="Z4514" s="49"/>
      <c r="AA4514" s="49"/>
      <c r="AB4514" s="49"/>
      <c r="AC4514" s="49"/>
      <c r="AD4514" s="49"/>
      <c r="AE4514" s="49"/>
      <c r="AF4514" s="49"/>
      <c r="AG4514" s="49"/>
      <c r="AH4514" s="49"/>
      <c r="AI4514" s="49"/>
      <c r="AJ4514" s="48"/>
      <c r="AK4514" s="49"/>
    </row>
    <row r="4515" spans="9:37">
      <c r="I4515" s="48"/>
      <c r="L4515" s="48"/>
      <c r="O4515" s="48"/>
      <c r="Y4515" s="49"/>
      <c r="Z4515" s="49"/>
      <c r="AA4515" s="49"/>
      <c r="AB4515" s="49"/>
      <c r="AC4515" s="49"/>
      <c r="AD4515" s="49"/>
      <c r="AE4515" s="49"/>
      <c r="AF4515" s="49"/>
      <c r="AG4515" s="49"/>
      <c r="AH4515" s="49"/>
      <c r="AI4515" s="49"/>
      <c r="AJ4515" s="48"/>
      <c r="AK4515" s="49"/>
    </row>
    <row r="4516" spans="9:37">
      <c r="I4516" s="48"/>
      <c r="L4516" s="48"/>
      <c r="O4516" s="48"/>
      <c r="Y4516" s="49"/>
      <c r="Z4516" s="49"/>
      <c r="AA4516" s="49"/>
      <c r="AB4516" s="49"/>
      <c r="AC4516" s="49"/>
      <c r="AD4516" s="49"/>
      <c r="AE4516" s="49"/>
      <c r="AF4516" s="49"/>
      <c r="AG4516" s="49"/>
      <c r="AH4516" s="49"/>
      <c r="AI4516" s="49"/>
      <c r="AJ4516" s="48"/>
      <c r="AK4516" s="49"/>
    </row>
    <row r="4517" spans="9:37">
      <c r="I4517" s="48"/>
      <c r="L4517" s="48"/>
      <c r="O4517" s="48"/>
      <c r="Y4517" s="49"/>
      <c r="Z4517" s="49"/>
      <c r="AA4517" s="49"/>
      <c r="AB4517" s="49"/>
      <c r="AC4517" s="49"/>
      <c r="AD4517" s="49"/>
      <c r="AE4517" s="49"/>
      <c r="AF4517" s="49"/>
      <c r="AG4517" s="49"/>
      <c r="AH4517" s="49"/>
      <c r="AI4517" s="49"/>
      <c r="AJ4517" s="48"/>
      <c r="AK4517" s="49"/>
    </row>
    <row r="4518" spans="9:37">
      <c r="I4518" s="48"/>
      <c r="L4518" s="48"/>
      <c r="O4518" s="48"/>
      <c r="Y4518" s="49"/>
      <c r="Z4518" s="49"/>
      <c r="AA4518" s="49"/>
      <c r="AB4518" s="49"/>
      <c r="AC4518" s="49"/>
      <c r="AD4518" s="49"/>
      <c r="AE4518" s="49"/>
      <c r="AF4518" s="49"/>
      <c r="AG4518" s="49"/>
      <c r="AH4518" s="49"/>
      <c r="AI4518" s="49"/>
      <c r="AJ4518" s="48"/>
      <c r="AK4518" s="49"/>
    </row>
    <row r="4519" spans="9:37">
      <c r="I4519" s="48"/>
      <c r="L4519" s="48"/>
      <c r="O4519" s="48"/>
      <c r="Y4519" s="49"/>
      <c r="Z4519" s="49"/>
      <c r="AA4519" s="49"/>
      <c r="AB4519" s="49"/>
      <c r="AC4519" s="49"/>
      <c r="AD4519" s="49"/>
      <c r="AE4519" s="49"/>
      <c r="AF4519" s="49"/>
      <c r="AG4519" s="49"/>
      <c r="AH4519" s="49"/>
      <c r="AI4519" s="49"/>
      <c r="AJ4519" s="48"/>
      <c r="AK4519" s="49"/>
    </row>
    <row r="4520" spans="9:37">
      <c r="I4520" s="48"/>
      <c r="L4520" s="48"/>
      <c r="O4520" s="48"/>
      <c r="Y4520" s="49"/>
      <c r="Z4520" s="49"/>
      <c r="AA4520" s="49"/>
      <c r="AB4520" s="49"/>
      <c r="AC4520" s="49"/>
      <c r="AD4520" s="49"/>
      <c r="AE4520" s="49"/>
      <c r="AF4520" s="49"/>
      <c r="AG4520" s="49"/>
      <c r="AH4520" s="49"/>
      <c r="AI4520" s="49"/>
      <c r="AJ4520" s="48"/>
      <c r="AK4520" s="49"/>
    </row>
    <row r="4521" spans="9:37">
      <c r="I4521" s="48"/>
      <c r="L4521" s="48"/>
      <c r="O4521" s="48"/>
      <c r="Y4521" s="49"/>
      <c r="Z4521" s="49"/>
      <c r="AA4521" s="49"/>
      <c r="AB4521" s="49"/>
      <c r="AC4521" s="49"/>
      <c r="AD4521" s="49"/>
      <c r="AE4521" s="49"/>
      <c r="AF4521" s="49"/>
      <c r="AG4521" s="49"/>
      <c r="AH4521" s="49"/>
      <c r="AI4521" s="49"/>
      <c r="AJ4521" s="48"/>
      <c r="AK4521" s="49"/>
    </row>
    <row r="4522" spans="9:37">
      <c r="I4522" s="48"/>
      <c r="L4522" s="48"/>
      <c r="O4522" s="48"/>
      <c r="Y4522" s="49"/>
      <c r="Z4522" s="49"/>
      <c r="AA4522" s="49"/>
      <c r="AB4522" s="49"/>
      <c r="AC4522" s="49"/>
      <c r="AD4522" s="49"/>
      <c r="AE4522" s="49"/>
      <c r="AF4522" s="49"/>
      <c r="AG4522" s="49"/>
      <c r="AH4522" s="49"/>
      <c r="AI4522" s="49"/>
      <c r="AJ4522" s="48"/>
      <c r="AK4522" s="49"/>
    </row>
    <row r="4523" spans="9:37">
      <c r="I4523" s="48"/>
      <c r="L4523" s="48"/>
      <c r="O4523" s="48"/>
      <c r="Y4523" s="49"/>
      <c r="Z4523" s="49"/>
      <c r="AA4523" s="49"/>
      <c r="AB4523" s="49"/>
      <c r="AC4523" s="49"/>
      <c r="AD4523" s="49"/>
      <c r="AE4523" s="49"/>
      <c r="AF4523" s="49"/>
      <c r="AG4523" s="49"/>
      <c r="AH4523" s="49"/>
      <c r="AI4523" s="49"/>
      <c r="AJ4523" s="48"/>
      <c r="AK4523" s="49"/>
    </row>
    <row r="4524" spans="9:37">
      <c r="I4524" s="48"/>
      <c r="L4524" s="48"/>
      <c r="O4524" s="48"/>
      <c r="Y4524" s="49"/>
      <c r="Z4524" s="49"/>
      <c r="AA4524" s="49"/>
      <c r="AB4524" s="49"/>
      <c r="AC4524" s="49"/>
      <c r="AD4524" s="49"/>
      <c r="AE4524" s="49"/>
      <c r="AF4524" s="49"/>
      <c r="AG4524" s="49"/>
      <c r="AH4524" s="49"/>
      <c r="AI4524" s="49"/>
      <c r="AJ4524" s="48"/>
      <c r="AK4524" s="49"/>
    </row>
    <row r="4525" spans="9:37">
      <c r="I4525" s="48"/>
      <c r="L4525" s="48"/>
      <c r="O4525" s="48"/>
      <c r="Y4525" s="49"/>
      <c r="Z4525" s="49"/>
      <c r="AA4525" s="49"/>
      <c r="AB4525" s="49"/>
      <c r="AC4525" s="49"/>
      <c r="AD4525" s="49"/>
      <c r="AE4525" s="49"/>
      <c r="AF4525" s="49"/>
      <c r="AG4525" s="49"/>
      <c r="AH4525" s="49"/>
      <c r="AI4525" s="49"/>
      <c r="AJ4525" s="48"/>
      <c r="AK4525" s="49"/>
    </row>
    <row r="4526" spans="9:37">
      <c r="I4526" s="48"/>
      <c r="L4526" s="48"/>
      <c r="O4526" s="48"/>
      <c r="Y4526" s="49"/>
      <c r="Z4526" s="49"/>
      <c r="AA4526" s="49"/>
      <c r="AB4526" s="49"/>
      <c r="AC4526" s="49"/>
      <c r="AD4526" s="49"/>
      <c r="AE4526" s="49"/>
      <c r="AF4526" s="49"/>
      <c r="AG4526" s="49"/>
      <c r="AH4526" s="49"/>
      <c r="AI4526" s="49"/>
      <c r="AJ4526" s="48"/>
      <c r="AK4526" s="49"/>
    </row>
    <row r="4527" spans="9:37">
      <c r="I4527" s="48"/>
      <c r="L4527" s="48"/>
      <c r="O4527" s="48"/>
      <c r="Y4527" s="49"/>
      <c r="Z4527" s="49"/>
      <c r="AA4527" s="49"/>
      <c r="AB4527" s="49"/>
      <c r="AC4527" s="49"/>
      <c r="AD4527" s="49"/>
      <c r="AE4527" s="49"/>
      <c r="AF4527" s="49"/>
      <c r="AG4527" s="49"/>
      <c r="AH4527" s="49"/>
      <c r="AI4527" s="49"/>
      <c r="AJ4527" s="48"/>
      <c r="AK4527" s="49"/>
    </row>
    <row r="4528" spans="9:37">
      <c r="I4528" s="48"/>
      <c r="L4528" s="48"/>
      <c r="O4528" s="48"/>
      <c r="Y4528" s="49"/>
      <c r="Z4528" s="49"/>
      <c r="AA4528" s="49"/>
      <c r="AB4528" s="49"/>
      <c r="AC4528" s="49"/>
      <c r="AD4528" s="49"/>
      <c r="AE4528" s="49"/>
      <c r="AF4528" s="49"/>
      <c r="AG4528" s="49"/>
      <c r="AH4528" s="49"/>
      <c r="AI4528" s="49"/>
      <c r="AJ4528" s="48"/>
      <c r="AK4528" s="49"/>
    </row>
    <row r="4529" spans="9:37">
      <c r="I4529" s="48"/>
      <c r="L4529" s="48"/>
      <c r="O4529" s="48"/>
      <c r="Y4529" s="49"/>
      <c r="Z4529" s="49"/>
      <c r="AA4529" s="49"/>
      <c r="AB4529" s="49"/>
      <c r="AC4529" s="49"/>
      <c r="AD4529" s="49"/>
      <c r="AE4529" s="49"/>
      <c r="AF4529" s="49"/>
      <c r="AG4529" s="49"/>
      <c r="AH4529" s="49"/>
      <c r="AI4529" s="49"/>
      <c r="AJ4529" s="48"/>
      <c r="AK4529" s="49"/>
    </row>
    <row r="4530" spans="9:37">
      <c r="I4530" s="48"/>
      <c r="L4530" s="48"/>
      <c r="O4530" s="48"/>
      <c r="Y4530" s="49"/>
      <c r="Z4530" s="49"/>
      <c r="AA4530" s="49"/>
      <c r="AB4530" s="49"/>
      <c r="AC4530" s="49"/>
      <c r="AD4530" s="49"/>
      <c r="AE4530" s="49"/>
      <c r="AF4530" s="49"/>
      <c r="AG4530" s="49"/>
      <c r="AH4530" s="49"/>
      <c r="AI4530" s="49"/>
      <c r="AJ4530" s="48"/>
      <c r="AK4530" s="49"/>
    </row>
    <row r="4531" spans="9:37">
      <c r="I4531" s="48"/>
      <c r="L4531" s="48"/>
      <c r="O4531" s="48"/>
      <c r="Y4531" s="49"/>
      <c r="Z4531" s="49"/>
      <c r="AA4531" s="49"/>
      <c r="AB4531" s="49"/>
      <c r="AC4531" s="49"/>
      <c r="AD4531" s="49"/>
      <c r="AE4531" s="49"/>
      <c r="AF4531" s="49"/>
      <c r="AG4531" s="49"/>
      <c r="AH4531" s="49"/>
      <c r="AI4531" s="49"/>
      <c r="AJ4531" s="48"/>
      <c r="AK4531" s="49"/>
    </row>
    <row r="4532" spans="9:37">
      <c r="I4532" s="48"/>
      <c r="L4532" s="48"/>
      <c r="O4532" s="48"/>
      <c r="Y4532" s="49"/>
      <c r="Z4532" s="49"/>
      <c r="AA4532" s="49"/>
      <c r="AB4532" s="49"/>
      <c r="AC4532" s="49"/>
      <c r="AD4532" s="49"/>
      <c r="AE4532" s="49"/>
      <c r="AF4532" s="49"/>
      <c r="AG4532" s="49"/>
      <c r="AH4532" s="49"/>
      <c r="AI4532" s="49"/>
      <c r="AJ4532" s="48"/>
      <c r="AK4532" s="49"/>
    </row>
    <row r="4533" spans="9:37">
      <c r="I4533" s="48"/>
      <c r="L4533" s="48"/>
      <c r="O4533" s="48"/>
      <c r="Y4533" s="49"/>
      <c r="Z4533" s="49"/>
      <c r="AA4533" s="49"/>
      <c r="AB4533" s="49"/>
      <c r="AC4533" s="49"/>
      <c r="AD4533" s="49"/>
      <c r="AE4533" s="49"/>
      <c r="AF4533" s="49"/>
      <c r="AG4533" s="49"/>
      <c r="AH4533" s="49"/>
      <c r="AI4533" s="49"/>
      <c r="AJ4533" s="48"/>
      <c r="AK4533" s="49"/>
    </row>
    <row r="4534" spans="9:37">
      <c r="I4534" s="48"/>
      <c r="L4534" s="48"/>
      <c r="O4534" s="48"/>
      <c r="Y4534" s="49"/>
      <c r="Z4534" s="49"/>
      <c r="AA4534" s="49"/>
      <c r="AB4534" s="49"/>
      <c r="AC4534" s="49"/>
      <c r="AD4534" s="49"/>
      <c r="AE4534" s="49"/>
      <c r="AF4534" s="49"/>
      <c r="AG4534" s="49"/>
      <c r="AH4534" s="49"/>
      <c r="AI4534" s="49"/>
      <c r="AJ4534" s="48"/>
      <c r="AK4534" s="49"/>
    </row>
    <row r="4535" spans="9:37">
      <c r="I4535" s="48"/>
      <c r="L4535" s="48"/>
      <c r="O4535" s="48"/>
      <c r="Y4535" s="49"/>
      <c r="Z4535" s="49"/>
      <c r="AA4535" s="49"/>
      <c r="AB4535" s="49"/>
      <c r="AC4535" s="49"/>
      <c r="AD4535" s="49"/>
      <c r="AE4535" s="49"/>
      <c r="AF4535" s="49"/>
      <c r="AG4535" s="49"/>
      <c r="AH4535" s="49"/>
      <c r="AI4535" s="49"/>
      <c r="AJ4535" s="48"/>
      <c r="AK4535" s="49"/>
    </row>
    <row r="4536" spans="9:37">
      <c r="I4536" s="48"/>
      <c r="L4536" s="48"/>
      <c r="O4536" s="48"/>
      <c r="Y4536" s="49"/>
      <c r="Z4536" s="49"/>
      <c r="AA4536" s="49"/>
      <c r="AB4536" s="49"/>
      <c r="AC4536" s="49"/>
      <c r="AD4536" s="49"/>
      <c r="AE4536" s="49"/>
      <c r="AF4536" s="49"/>
      <c r="AG4536" s="49"/>
      <c r="AH4536" s="49"/>
      <c r="AI4536" s="49"/>
      <c r="AJ4536" s="48"/>
      <c r="AK4536" s="49"/>
    </row>
    <row r="4537" spans="9:37">
      <c r="I4537" s="48"/>
      <c r="L4537" s="48"/>
      <c r="O4537" s="48"/>
      <c r="Y4537" s="49"/>
      <c r="Z4537" s="49"/>
      <c r="AA4537" s="49"/>
      <c r="AB4537" s="49"/>
      <c r="AC4537" s="49"/>
      <c r="AD4537" s="49"/>
      <c r="AE4537" s="49"/>
      <c r="AF4537" s="49"/>
      <c r="AG4537" s="49"/>
      <c r="AH4537" s="49"/>
      <c r="AI4537" s="49"/>
      <c r="AJ4537" s="48"/>
      <c r="AK4537" s="49"/>
    </row>
    <row r="4538" spans="9:37">
      <c r="I4538" s="48"/>
      <c r="L4538" s="48"/>
      <c r="O4538" s="48"/>
      <c r="Y4538" s="49"/>
      <c r="Z4538" s="49"/>
      <c r="AA4538" s="49"/>
      <c r="AB4538" s="49"/>
      <c r="AC4538" s="49"/>
      <c r="AD4538" s="49"/>
      <c r="AE4538" s="49"/>
      <c r="AF4538" s="49"/>
      <c r="AG4538" s="49"/>
      <c r="AH4538" s="49"/>
      <c r="AI4538" s="49"/>
      <c r="AJ4538" s="48"/>
      <c r="AK4538" s="49"/>
    </row>
    <row r="4539" spans="9:37">
      <c r="I4539" s="48"/>
      <c r="L4539" s="48"/>
      <c r="O4539" s="48"/>
      <c r="Y4539" s="49"/>
      <c r="Z4539" s="49"/>
      <c r="AA4539" s="49"/>
      <c r="AB4539" s="49"/>
      <c r="AC4539" s="49"/>
      <c r="AD4539" s="49"/>
      <c r="AE4539" s="49"/>
      <c r="AF4539" s="49"/>
      <c r="AG4539" s="49"/>
      <c r="AH4539" s="49"/>
      <c r="AI4539" s="49"/>
      <c r="AJ4539" s="48"/>
      <c r="AK4539" s="49"/>
    </row>
    <row r="4540" spans="9:37">
      <c r="I4540" s="48"/>
      <c r="L4540" s="48"/>
      <c r="O4540" s="48"/>
      <c r="Y4540" s="49"/>
      <c r="Z4540" s="49"/>
      <c r="AA4540" s="49"/>
      <c r="AB4540" s="49"/>
      <c r="AC4540" s="49"/>
      <c r="AD4540" s="49"/>
      <c r="AE4540" s="49"/>
      <c r="AF4540" s="49"/>
      <c r="AG4540" s="49"/>
      <c r="AH4540" s="49"/>
      <c r="AI4540" s="49"/>
      <c r="AJ4540" s="48"/>
      <c r="AK4540" s="49"/>
    </row>
    <row r="4541" spans="9:37">
      <c r="I4541" s="48"/>
      <c r="L4541" s="48"/>
      <c r="O4541" s="48"/>
      <c r="Y4541" s="49"/>
      <c r="Z4541" s="49"/>
      <c r="AA4541" s="49"/>
      <c r="AB4541" s="49"/>
      <c r="AC4541" s="49"/>
      <c r="AD4541" s="49"/>
      <c r="AE4541" s="49"/>
      <c r="AF4541" s="49"/>
      <c r="AG4541" s="49"/>
      <c r="AH4541" s="49"/>
      <c r="AI4541" s="49"/>
      <c r="AJ4541" s="48"/>
      <c r="AK4541" s="49"/>
    </row>
    <row r="4542" spans="9:37">
      <c r="I4542" s="48"/>
      <c r="L4542" s="48"/>
      <c r="O4542" s="48"/>
      <c r="Y4542" s="49"/>
      <c r="Z4542" s="49"/>
      <c r="AA4542" s="49"/>
      <c r="AB4542" s="49"/>
      <c r="AC4542" s="49"/>
      <c r="AD4542" s="49"/>
      <c r="AE4542" s="49"/>
      <c r="AF4542" s="49"/>
      <c r="AG4542" s="49"/>
      <c r="AH4542" s="49"/>
      <c r="AI4542" s="49"/>
      <c r="AJ4542" s="48"/>
      <c r="AK4542" s="49"/>
    </row>
    <row r="4543" spans="9:37">
      <c r="I4543" s="48"/>
      <c r="L4543" s="48"/>
      <c r="O4543" s="48"/>
      <c r="Y4543" s="49"/>
      <c r="Z4543" s="49"/>
      <c r="AA4543" s="49"/>
      <c r="AB4543" s="49"/>
      <c r="AC4543" s="49"/>
      <c r="AD4543" s="49"/>
      <c r="AE4543" s="49"/>
      <c r="AF4543" s="49"/>
      <c r="AG4543" s="49"/>
      <c r="AH4543" s="49"/>
      <c r="AI4543" s="49"/>
      <c r="AJ4543" s="48"/>
      <c r="AK4543" s="49"/>
    </row>
    <row r="4544" spans="9:37">
      <c r="I4544" s="48"/>
      <c r="L4544" s="48"/>
      <c r="O4544" s="48"/>
      <c r="Y4544" s="49"/>
      <c r="Z4544" s="49"/>
      <c r="AA4544" s="49"/>
      <c r="AB4544" s="49"/>
      <c r="AC4544" s="49"/>
      <c r="AD4544" s="49"/>
      <c r="AE4544" s="49"/>
      <c r="AF4544" s="49"/>
      <c r="AG4544" s="49"/>
      <c r="AH4544" s="49"/>
      <c r="AI4544" s="49"/>
      <c r="AJ4544" s="48"/>
      <c r="AK4544" s="49"/>
    </row>
    <row r="4545" spans="9:37">
      <c r="I4545" s="48"/>
      <c r="L4545" s="48"/>
      <c r="O4545" s="48"/>
      <c r="Y4545" s="49"/>
      <c r="Z4545" s="49"/>
      <c r="AA4545" s="49"/>
      <c r="AB4545" s="49"/>
      <c r="AC4545" s="49"/>
      <c r="AD4545" s="49"/>
      <c r="AE4545" s="49"/>
      <c r="AF4545" s="49"/>
      <c r="AG4545" s="49"/>
      <c r="AH4545" s="49"/>
      <c r="AI4545" s="49"/>
      <c r="AJ4545" s="48"/>
      <c r="AK4545" s="49"/>
    </row>
    <row r="4546" spans="9:37">
      <c r="I4546" s="48"/>
      <c r="L4546" s="48"/>
      <c r="O4546" s="48"/>
      <c r="Y4546" s="49"/>
      <c r="Z4546" s="49"/>
      <c r="AA4546" s="49"/>
      <c r="AB4546" s="49"/>
      <c r="AC4546" s="49"/>
      <c r="AD4546" s="49"/>
      <c r="AE4546" s="49"/>
      <c r="AF4546" s="49"/>
      <c r="AG4546" s="49"/>
      <c r="AH4546" s="49"/>
      <c r="AI4546" s="49"/>
      <c r="AJ4546" s="48"/>
      <c r="AK4546" s="49"/>
    </row>
    <row r="4547" spans="9:37">
      <c r="I4547" s="48"/>
      <c r="L4547" s="48"/>
      <c r="O4547" s="48"/>
      <c r="Y4547" s="49"/>
      <c r="Z4547" s="49"/>
      <c r="AA4547" s="49"/>
      <c r="AB4547" s="49"/>
      <c r="AC4547" s="49"/>
      <c r="AD4547" s="49"/>
      <c r="AE4547" s="49"/>
      <c r="AF4547" s="49"/>
      <c r="AG4547" s="49"/>
      <c r="AH4547" s="49"/>
      <c r="AI4547" s="49"/>
      <c r="AJ4547" s="48"/>
      <c r="AK4547" s="49"/>
    </row>
    <row r="4548" spans="9:37">
      <c r="I4548" s="48"/>
      <c r="L4548" s="48"/>
      <c r="O4548" s="48"/>
      <c r="Y4548" s="49"/>
      <c r="Z4548" s="49"/>
      <c r="AA4548" s="49"/>
      <c r="AB4548" s="49"/>
      <c r="AC4548" s="49"/>
      <c r="AD4548" s="49"/>
      <c r="AE4548" s="49"/>
      <c r="AF4548" s="49"/>
      <c r="AG4548" s="49"/>
      <c r="AH4548" s="49"/>
      <c r="AI4548" s="49"/>
      <c r="AJ4548" s="48"/>
      <c r="AK4548" s="49"/>
    </row>
    <row r="4549" spans="9:37">
      <c r="I4549" s="48"/>
      <c r="L4549" s="48"/>
      <c r="O4549" s="48"/>
      <c r="Y4549" s="49"/>
      <c r="Z4549" s="49"/>
      <c r="AA4549" s="49"/>
      <c r="AB4549" s="49"/>
      <c r="AC4549" s="49"/>
      <c r="AD4549" s="49"/>
      <c r="AE4549" s="49"/>
      <c r="AF4549" s="49"/>
      <c r="AG4549" s="49"/>
      <c r="AH4549" s="49"/>
      <c r="AI4549" s="49"/>
      <c r="AJ4549" s="48"/>
      <c r="AK4549" s="49"/>
    </row>
    <row r="4550" spans="9:37">
      <c r="I4550" s="48"/>
      <c r="L4550" s="48"/>
      <c r="O4550" s="48"/>
      <c r="Y4550" s="49"/>
      <c r="Z4550" s="49"/>
      <c r="AA4550" s="49"/>
      <c r="AB4550" s="49"/>
      <c r="AC4550" s="49"/>
      <c r="AD4550" s="49"/>
      <c r="AE4550" s="49"/>
      <c r="AF4550" s="49"/>
      <c r="AG4550" s="49"/>
      <c r="AH4550" s="49"/>
      <c r="AI4550" s="49"/>
      <c r="AJ4550" s="48"/>
      <c r="AK4550" s="49"/>
    </row>
    <row r="4551" spans="9:37">
      <c r="I4551" s="48"/>
      <c r="L4551" s="48"/>
      <c r="O4551" s="48"/>
      <c r="Y4551" s="49"/>
      <c r="Z4551" s="49"/>
      <c r="AA4551" s="49"/>
      <c r="AB4551" s="49"/>
      <c r="AC4551" s="49"/>
      <c r="AD4551" s="49"/>
      <c r="AE4551" s="49"/>
      <c r="AF4551" s="49"/>
      <c r="AG4551" s="49"/>
      <c r="AH4551" s="49"/>
      <c r="AI4551" s="49"/>
      <c r="AJ4551" s="48"/>
      <c r="AK4551" s="49"/>
    </row>
    <row r="4552" spans="9:37">
      <c r="I4552" s="48"/>
      <c r="L4552" s="48"/>
      <c r="O4552" s="48"/>
      <c r="Y4552" s="49"/>
      <c r="Z4552" s="49"/>
      <c r="AA4552" s="49"/>
      <c r="AB4552" s="49"/>
      <c r="AC4552" s="49"/>
      <c r="AD4552" s="49"/>
      <c r="AE4552" s="49"/>
      <c r="AF4552" s="49"/>
      <c r="AG4552" s="49"/>
      <c r="AH4552" s="49"/>
      <c r="AI4552" s="49"/>
      <c r="AJ4552" s="48"/>
      <c r="AK4552" s="49"/>
    </row>
    <row r="4553" spans="9:37">
      <c r="I4553" s="48"/>
      <c r="L4553" s="48"/>
      <c r="O4553" s="48"/>
      <c r="Y4553" s="49"/>
      <c r="Z4553" s="49"/>
      <c r="AA4553" s="49"/>
      <c r="AB4553" s="49"/>
      <c r="AC4553" s="49"/>
      <c r="AD4553" s="49"/>
      <c r="AE4553" s="49"/>
      <c r="AF4553" s="49"/>
      <c r="AG4553" s="49"/>
      <c r="AH4553" s="49"/>
      <c r="AI4553" s="49"/>
      <c r="AJ4553" s="48"/>
      <c r="AK4553" s="49"/>
    </row>
    <row r="4554" spans="9:37">
      <c r="I4554" s="48"/>
      <c r="L4554" s="48"/>
      <c r="O4554" s="48"/>
      <c r="Y4554" s="49"/>
      <c r="Z4554" s="49"/>
      <c r="AA4554" s="49"/>
      <c r="AB4554" s="49"/>
      <c r="AC4554" s="49"/>
      <c r="AD4554" s="49"/>
      <c r="AE4554" s="49"/>
      <c r="AF4554" s="49"/>
      <c r="AG4554" s="49"/>
      <c r="AH4554" s="49"/>
      <c r="AI4554" s="49"/>
      <c r="AJ4554" s="48"/>
      <c r="AK4554" s="49"/>
    </row>
    <row r="4555" spans="9:37">
      <c r="I4555" s="48"/>
      <c r="L4555" s="48"/>
      <c r="O4555" s="48"/>
      <c r="Y4555" s="49"/>
      <c r="Z4555" s="49"/>
      <c r="AA4555" s="49"/>
      <c r="AB4555" s="49"/>
      <c r="AC4555" s="49"/>
      <c r="AD4555" s="49"/>
      <c r="AE4555" s="49"/>
      <c r="AF4555" s="49"/>
      <c r="AG4555" s="49"/>
      <c r="AH4555" s="49"/>
      <c r="AI4555" s="49"/>
      <c r="AJ4555" s="48"/>
      <c r="AK4555" s="49"/>
    </row>
    <row r="4556" spans="9:37">
      <c r="I4556" s="48"/>
      <c r="L4556" s="48"/>
      <c r="O4556" s="48"/>
      <c r="Y4556" s="49"/>
      <c r="Z4556" s="49"/>
      <c r="AA4556" s="49"/>
      <c r="AB4556" s="49"/>
      <c r="AC4556" s="49"/>
      <c r="AD4556" s="49"/>
      <c r="AE4556" s="49"/>
      <c r="AF4556" s="49"/>
      <c r="AG4556" s="49"/>
      <c r="AH4556" s="49"/>
      <c r="AI4556" s="49"/>
      <c r="AJ4556" s="48"/>
      <c r="AK4556" s="49"/>
    </row>
    <row r="4557" spans="9:37">
      <c r="I4557" s="48"/>
      <c r="L4557" s="48"/>
      <c r="O4557" s="48"/>
      <c r="Y4557" s="49"/>
      <c r="Z4557" s="49"/>
      <c r="AA4557" s="49"/>
      <c r="AB4557" s="49"/>
      <c r="AC4557" s="49"/>
      <c r="AD4557" s="49"/>
      <c r="AE4557" s="49"/>
      <c r="AF4557" s="49"/>
      <c r="AG4557" s="49"/>
      <c r="AH4557" s="49"/>
      <c r="AI4557" s="49"/>
      <c r="AJ4557" s="48"/>
      <c r="AK4557" s="49"/>
    </row>
    <row r="4558" spans="9:37">
      <c r="I4558" s="48"/>
      <c r="L4558" s="48"/>
      <c r="O4558" s="48"/>
      <c r="Y4558" s="49"/>
      <c r="Z4558" s="49"/>
      <c r="AA4558" s="49"/>
      <c r="AB4558" s="49"/>
      <c r="AC4558" s="49"/>
      <c r="AD4558" s="49"/>
      <c r="AE4558" s="49"/>
      <c r="AF4558" s="49"/>
      <c r="AG4558" s="49"/>
      <c r="AH4558" s="49"/>
      <c r="AI4558" s="49"/>
      <c r="AJ4558" s="48"/>
      <c r="AK4558" s="49"/>
    </row>
    <row r="4559" spans="9:37">
      <c r="I4559" s="48"/>
      <c r="L4559" s="48"/>
      <c r="O4559" s="48"/>
      <c r="Y4559" s="49"/>
      <c r="Z4559" s="49"/>
      <c r="AA4559" s="49"/>
      <c r="AB4559" s="49"/>
      <c r="AC4559" s="49"/>
      <c r="AD4559" s="49"/>
      <c r="AE4559" s="49"/>
      <c r="AF4559" s="49"/>
      <c r="AG4559" s="49"/>
      <c r="AH4559" s="49"/>
      <c r="AI4559" s="49"/>
      <c r="AJ4559" s="48"/>
      <c r="AK4559" s="49"/>
    </row>
    <row r="4560" spans="9:37">
      <c r="I4560" s="48"/>
      <c r="L4560" s="48"/>
      <c r="O4560" s="48"/>
      <c r="Y4560" s="49"/>
      <c r="Z4560" s="49"/>
      <c r="AA4560" s="49"/>
      <c r="AB4560" s="49"/>
      <c r="AC4560" s="49"/>
      <c r="AD4560" s="49"/>
      <c r="AE4560" s="49"/>
      <c r="AF4560" s="49"/>
      <c r="AG4560" s="49"/>
      <c r="AH4560" s="49"/>
      <c r="AI4560" s="49"/>
      <c r="AJ4560" s="48"/>
      <c r="AK4560" s="49"/>
    </row>
    <row r="4561" spans="9:37">
      <c r="I4561" s="48"/>
      <c r="L4561" s="48"/>
      <c r="O4561" s="48"/>
      <c r="Y4561" s="49"/>
      <c r="Z4561" s="49"/>
      <c r="AA4561" s="49"/>
      <c r="AB4561" s="49"/>
      <c r="AC4561" s="49"/>
      <c r="AD4561" s="49"/>
      <c r="AE4561" s="49"/>
      <c r="AF4561" s="49"/>
      <c r="AG4561" s="49"/>
      <c r="AH4561" s="49"/>
      <c r="AI4561" s="49"/>
      <c r="AJ4561" s="48"/>
      <c r="AK4561" s="49"/>
    </row>
    <row r="4562" spans="9:37">
      <c r="I4562" s="48"/>
      <c r="L4562" s="48"/>
      <c r="O4562" s="48"/>
      <c r="Y4562" s="49"/>
      <c r="Z4562" s="49"/>
      <c r="AA4562" s="49"/>
      <c r="AB4562" s="49"/>
      <c r="AC4562" s="49"/>
      <c r="AD4562" s="49"/>
      <c r="AE4562" s="49"/>
      <c r="AF4562" s="49"/>
      <c r="AG4562" s="49"/>
      <c r="AH4562" s="49"/>
      <c r="AI4562" s="49"/>
      <c r="AJ4562" s="48"/>
      <c r="AK4562" s="49"/>
    </row>
    <row r="4563" spans="9:37">
      <c r="I4563" s="48"/>
      <c r="L4563" s="48"/>
      <c r="O4563" s="48"/>
      <c r="Y4563" s="49"/>
      <c r="Z4563" s="49"/>
      <c r="AA4563" s="49"/>
      <c r="AB4563" s="49"/>
      <c r="AC4563" s="49"/>
      <c r="AD4563" s="49"/>
      <c r="AE4563" s="49"/>
      <c r="AF4563" s="49"/>
      <c r="AG4563" s="49"/>
      <c r="AH4563" s="49"/>
      <c r="AI4563" s="49"/>
      <c r="AJ4563" s="48"/>
      <c r="AK4563" s="49"/>
    </row>
    <row r="4564" spans="9:37">
      <c r="I4564" s="48"/>
      <c r="L4564" s="48"/>
      <c r="O4564" s="48"/>
      <c r="Y4564" s="49"/>
      <c r="Z4564" s="49"/>
      <c r="AA4564" s="49"/>
      <c r="AB4564" s="49"/>
      <c r="AC4564" s="49"/>
      <c r="AD4564" s="49"/>
      <c r="AE4564" s="49"/>
      <c r="AF4564" s="49"/>
      <c r="AG4564" s="49"/>
      <c r="AH4564" s="49"/>
      <c r="AI4564" s="49"/>
      <c r="AJ4564" s="48"/>
      <c r="AK4564" s="49"/>
    </row>
    <row r="4565" spans="9:37">
      <c r="I4565" s="48"/>
      <c r="L4565" s="48"/>
      <c r="O4565" s="48"/>
      <c r="Y4565" s="49"/>
      <c r="Z4565" s="49"/>
      <c r="AA4565" s="49"/>
      <c r="AB4565" s="49"/>
      <c r="AC4565" s="49"/>
      <c r="AD4565" s="49"/>
      <c r="AE4565" s="49"/>
      <c r="AF4565" s="49"/>
      <c r="AG4565" s="49"/>
      <c r="AH4565" s="49"/>
      <c r="AI4565" s="49"/>
      <c r="AJ4565" s="48"/>
      <c r="AK4565" s="49"/>
    </row>
    <row r="4566" spans="9:37">
      <c r="I4566" s="48"/>
      <c r="L4566" s="48"/>
      <c r="O4566" s="48"/>
      <c r="Y4566" s="49"/>
      <c r="Z4566" s="49"/>
      <c r="AA4566" s="49"/>
      <c r="AB4566" s="49"/>
      <c r="AC4566" s="49"/>
      <c r="AD4566" s="49"/>
      <c r="AE4566" s="49"/>
      <c r="AF4566" s="49"/>
      <c r="AG4566" s="49"/>
      <c r="AH4566" s="49"/>
      <c r="AI4566" s="49"/>
      <c r="AJ4566" s="48"/>
      <c r="AK4566" s="49"/>
    </row>
    <row r="4567" spans="9:37">
      <c r="I4567" s="48"/>
      <c r="L4567" s="48"/>
      <c r="O4567" s="48"/>
      <c r="Y4567" s="49"/>
      <c r="Z4567" s="49"/>
      <c r="AA4567" s="49"/>
      <c r="AB4567" s="49"/>
      <c r="AC4567" s="49"/>
      <c r="AD4567" s="49"/>
      <c r="AE4567" s="49"/>
      <c r="AF4567" s="49"/>
      <c r="AG4567" s="49"/>
      <c r="AH4567" s="49"/>
      <c r="AI4567" s="49"/>
      <c r="AJ4567" s="48"/>
      <c r="AK4567" s="49"/>
    </row>
    <row r="4568" spans="9:37">
      <c r="I4568" s="48"/>
      <c r="L4568" s="48"/>
      <c r="O4568" s="48"/>
      <c r="Y4568" s="49"/>
      <c r="Z4568" s="49"/>
      <c r="AA4568" s="49"/>
      <c r="AB4568" s="49"/>
      <c r="AC4568" s="49"/>
      <c r="AD4568" s="49"/>
      <c r="AE4568" s="49"/>
      <c r="AF4568" s="49"/>
      <c r="AG4568" s="49"/>
      <c r="AH4568" s="49"/>
      <c r="AI4568" s="49"/>
      <c r="AJ4568" s="48"/>
      <c r="AK4568" s="49"/>
    </row>
    <row r="4569" spans="9:37">
      <c r="I4569" s="48"/>
      <c r="L4569" s="48"/>
      <c r="O4569" s="48"/>
      <c r="Y4569" s="49"/>
      <c r="Z4569" s="49"/>
      <c r="AA4569" s="49"/>
      <c r="AB4569" s="49"/>
      <c r="AC4569" s="49"/>
      <c r="AD4569" s="49"/>
      <c r="AE4569" s="49"/>
      <c r="AF4569" s="49"/>
      <c r="AG4569" s="49"/>
      <c r="AH4569" s="49"/>
      <c r="AI4569" s="49"/>
      <c r="AJ4569" s="48"/>
      <c r="AK4569" s="49"/>
    </row>
    <row r="4570" spans="9:37">
      <c r="I4570" s="48"/>
      <c r="L4570" s="48"/>
      <c r="O4570" s="48"/>
      <c r="Y4570" s="49"/>
      <c r="Z4570" s="49"/>
      <c r="AA4570" s="49"/>
      <c r="AB4570" s="49"/>
      <c r="AC4570" s="49"/>
      <c r="AD4570" s="49"/>
      <c r="AE4570" s="49"/>
      <c r="AF4570" s="49"/>
      <c r="AG4570" s="49"/>
      <c r="AH4570" s="49"/>
      <c r="AI4570" s="49"/>
      <c r="AJ4570" s="48"/>
      <c r="AK4570" s="49"/>
    </row>
    <row r="4571" spans="9:37">
      <c r="I4571" s="48"/>
      <c r="L4571" s="48"/>
      <c r="O4571" s="48"/>
      <c r="Y4571" s="49"/>
      <c r="Z4571" s="49"/>
      <c r="AA4571" s="49"/>
      <c r="AB4571" s="49"/>
      <c r="AC4571" s="49"/>
      <c r="AD4571" s="49"/>
      <c r="AE4571" s="49"/>
      <c r="AF4571" s="49"/>
      <c r="AG4571" s="49"/>
      <c r="AH4571" s="49"/>
      <c r="AI4571" s="49"/>
      <c r="AJ4571" s="48"/>
      <c r="AK4571" s="49"/>
    </row>
    <row r="4572" spans="9:37">
      <c r="I4572" s="48"/>
      <c r="L4572" s="48"/>
      <c r="O4572" s="48"/>
      <c r="Y4572" s="49"/>
      <c r="Z4572" s="49"/>
      <c r="AA4572" s="49"/>
      <c r="AB4572" s="49"/>
      <c r="AC4572" s="49"/>
      <c r="AD4572" s="49"/>
      <c r="AE4572" s="49"/>
      <c r="AF4572" s="49"/>
      <c r="AG4572" s="49"/>
      <c r="AH4572" s="49"/>
      <c r="AI4572" s="49"/>
      <c r="AJ4572" s="48"/>
      <c r="AK4572" s="49"/>
    </row>
    <row r="4573" spans="9:37">
      <c r="I4573" s="48"/>
      <c r="L4573" s="48"/>
      <c r="O4573" s="48"/>
      <c r="Y4573" s="49"/>
      <c r="Z4573" s="49"/>
      <c r="AA4573" s="49"/>
      <c r="AB4573" s="49"/>
      <c r="AC4573" s="49"/>
      <c r="AD4573" s="49"/>
      <c r="AE4573" s="49"/>
      <c r="AF4573" s="49"/>
      <c r="AG4573" s="49"/>
      <c r="AH4573" s="49"/>
      <c r="AI4573" s="49"/>
      <c r="AJ4573" s="48"/>
      <c r="AK4573" s="49"/>
    </row>
    <row r="4574" spans="9:37">
      <c r="I4574" s="48"/>
      <c r="L4574" s="48"/>
      <c r="O4574" s="48"/>
      <c r="Y4574" s="49"/>
      <c r="Z4574" s="49"/>
      <c r="AA4574" s="49"/>
      <c r="AB4574" s="49"/>
      <c r="AC4574" s="49"/>
      <c r="AD4574" s="49"/>
      <c r="AE4574" s="49"/>
      <c r="AF4574" s="49"/>
      <c r="AG4574" s="49"/>
      <c r="AH4574" s="49"/>
      <c r="AI4574" s="49"/>
      <c r="AJ4574" s="48"/>
      <c r="AK4574" s="49"/>
    </row>
    <row r="4575" spans="9:37">
      <c r="I4575" s="48"/>
      <c r="L4575" s="48"/>
      <c r="O4575" s="48"/>
      <c r="Y4575" s="49"/>
      <c r="Z4575" s="49"/>
      <c r="AA4575" s="49"/>
      <c r="AB4575" s="49"/>
      <c r="AC4575" s="49"/>
      <c r="AD4575" s="49"/>
      <c r="AE4575" s="49"/>
      <c r="AF4575" s="49"/>
      <c r="AG4575" s="49"/>
      <c r="AH4575" s="49"/>
      <c r="AI4575" s="49"/>
      <c r="AJ4575" s="48"/>
      <c r="AK4575" s="49"/>
    </row>
    <row r="4576" spans="9:37">
      <c r="I4576" s="48"/>
      <c r="L4576" s="48"/>
      <c r="O4576" s="48"/>
      <c r="Y4576" s="49"/>
      <c r="Z4576" s="49"/>
      <c r="AA4576" s="49"/>
      <c r="AB4576" s="49"/>
      <c r="AC4576" s="49"/>
      <c r="AD4576" s="49"/>
      <c r="AE4576" s="49"/>
      <c r="AF4576" s="49"/>
      <c r="AG4576" s="49"/>
      <c r="AH4576" s="49"/>
      <c r="AI4576" s="49"/>
      <c r="AJ4576" s="48"/>
      <c r="AK4576" s="49"/>
    </row>
    <row r="4577" spans="9:37">
      <c r="I4577" s="48"/>
      <c r="L4577" s="48"/>
      <c r="O4577" s="48"/>
      <c r="Y4577" s="49"/>
      <c r="Z4577" s="49"/>
      <c r="AA4577" s="49"/>
      <c r="AB4577" s="49"/>
      <c r="AC4577" s="49"/>
      <c r="AD4577" s="49"/>
      <c r="AE4577" s="49"/>
      <c r="AF4577" s="49"/>
      <c r="AG4577" s="49"/>
      <c r="AH4577" s="49"/>
      <c r="AI4577" s="49"/>
      <c r="AJ4577" s="48"/>
      <c r="AK4577" s="49"/>
    </row>
    <row r="4578" spans="9:37">
      <c r="I4578" s="48"/>
      <c r="L4578" s="48"/>
      <c r="O4578" s="48"/>
      <c r="Y4578" s="49"/>
      <c r="Z4578" s="49"/>
      <c r="AA4578" s="49"/>
      <c r="AB4578" s="49"/>
      <c r="AC4578" s="49"/>
      <c r="AD4578" s="49"/>
      <c r="AE4578" s="49"/>
      <c r="AF4578" s="49"/>
      <c r="AG4578" s="49"/>
      <c r="AH4578" s="49"/>
      <c r="AI4578" s="49"/>
      <c r="AJ4578" s="48"/>
      <c r="AK4578" s="49"/>
    </row>
    <row r="4579" spans="9:37">
      <c r="I4579" s="48"/>
      <c r="L4579" s="48"/>
      <c r="O4579" s="48"/>
      <c r="Y4579" s="49"/>
      <c r="Z4579" s="49"/>
      <c r="AA4579" s="49"/>
      <c r="AB4579" s="49"/>
      <c r="AC4579" s="49"/>
      <c r="AD4579" s="49"/>
      <c r="AE4579" s="49"/>
      <c r="AF4579" s="49"/>
      <c r="AG4579" s="49"/>
      <c r="AH4579" s="49"/>
      <c r="AI4579" s="49"/>
      <c r="AJ4579" s="48"/>
      <c r="AK4579" s="49"/>
    </row>
    <row r="4580" spans="9:37">
      <c r="I4580" s="48"/>
      <c r="L4580" s="48"/>
      <c r="O4580" s="48"/>
      <c r="Y4580" s="49"/>
      <c r="Z4580" s="49"/>
      <c r="AA4580" s="49"/>
      <c r="AB4580" s="49"/>
      <c r="AC4580" s="49"/>
      <c r="AD4580" s="49"/>
      <c r="AE4580" s="49"/>
      <c r="AF4580" s="49"/>
      <c r="AG4580" s="49"/>
      <c r="AH4580" s="49"/>
      <c r="AI4580" s="49"/>
      <c r="AJ4580" s="48"/>
      <c r="AK4580" s="49"/>
    </row>
    <row r="4581" spans="9:37">
      <c r="I4581" s="48"/>
      <c r="L4581" s="48"/>
      <c r="O4581" s="48"/>
      <c r="Y4581" s="49"/>
      <c r="Z4581" s="49"/>
      <c r="AA4581" s="49"/>
      <c r="AB4581" s="49"/>
      <c r="AC4581" s="49"/>
      <c r="AD4581" s="49"/>
      <c r="AE4581" s="49"/>
      <c r="AF4581" s="49"/>
      <c r="AG4581" s="49"/>
      <c r="AH4581" s="49"/>
      <c r="AI4581" s="49"/>
      <c r="AJ4581" s="48"/>
      <c r="AK4581" s="49"/>
    </row>
    <row r="4582" spans="9:37">
      <c r="I4582" s="48"/>
      <c r="L4582" s="48"/>
      <c r="O4582" s="48"/>
      <c r="Y4582" s="49"/>
      <c r="Z4582" s="49"/>
      <c r="AA4582" s="49"/>
      <c r="AB4582" s="49"/>
      <c r="AC4582" s="49"/>
      <c r="AD4582" s="49"/>
      <c r="AE4582" s="49"/>
      <c r="AF4582" s="49"/>
      <c r="AG4582" s="49"/>
      <c r="AH4582" s="49"/>
      <c r="AI4582" s="49"/>
      <c r="AJ4582" s="48"/>
      <c r="AK4582" s="49"/>
    </row>
    <row r="4583" spans="9:37">
      <c r="I4583" s="48"/>
      <c r="L4583" s="48"/>
      <c r="O4583" s="48"/>
      <c r="Y4583" s="49"/>
      <c r="Z4583" s="49"/>
      <c r="AA4583" s="49"/>
      <c r="AB4583" s="49"/>
      <c r="AC4583" s="49"/>
      <c r="AD4583" s="49"/>
      <c r="AE4583" s="49"/>
      <c r="AF4583" s="49"/>
      <c r="AG4583" s="49"/>
      <c r="AH4583" s="49"/>
      <c r="AI4583" s="49"/>
      <c r="AJ4583" s="48"/>
      <c r="AK4583" s="49"/>
    </row>
    <row r="4584" spans="9:37">
      <c r="I4584" s="48"/>
      <c r="L4584" s="48"/>
      <c r="O4584" s="48"/>
      <c r="Y4584" s="49"/>
      <c r="Z4584" s="49"/>
      <c r="AA4584" s="49"/>
      <c r="AB4584" s="49"/>
      <c r="AC4584" s="49"/>
      <c r="AD4584" s="49"/>
      <c r="AE4584" s="49"/>
      <c r="AF4584" s="49"/>
      <c r="AG4584" s="49"/>
      <c r="AH4584" s="49"/>
      <c r="AI4584" s="49"/>
      <c r="AJ4584" s="48"/>
      <c r="AK4584" s="49"/>
    </row>
    <row r="4585" spans="9:37">
      <c r="I4585" s="48"/>
      <c r="L4585" s="48"/>
      <c r="O4585" s="48"/>
      <c r="Y4585" s="49"/>
      <c r="Z4585" s="49"/>
      <c r="AA4585" s="49"/>
      <c r="AB4585" s="49"/>
      <c r="AC4585" s="49"/>
      <c r="AD4585" s="49"/>
      <c r="AE4585" s="49"/>
      <c r="AF4585" s="49"/>
      <c r="AG4585" s="49"/>
      <c r="AH4585" s="49"/>
      <c r="AI4585" s="49"/>
      <c r="AJ4585" s="48"/>
      <c r="AK4585" s="49"/>
    </row>
    <row r="4586" spans="9:37">
      <c r="I4586" s="48"/>
      <c r="L4586" s="48"/>
      <c r="O4586" s="48"/>
      <c r="Y4586" s="49"/>
      <c r="Z4586" s="49"/>
      <c r="AA4586" s="49"/>
      <c r="AB4586" s="49"/>
      <c r="AC4586" s="49"/>
      <c r="AD4586" s="49"/>
      <c r="AE4586" s="49"/>
      <c r="AF4586" s="49"/>
      <c r="AG4586" s="49"/>
      <c r="AH4586" s="49"/>
      <c r="AI4586" s="49"/>
      <c r="AJ4586" s="48"/>
      <c r="AK4586" s="49"/>
    </row>
    <row r="4587" spans="9:37">
      <c r="I4587" s="48"/>
      <c r="L4587" s="48"/>
      <c r="O4587" s="48"/>
      <c r="Y4587" s="49"/>
      <c r="Z4587" s="49"/>
      <c r="AA4587" s="49"/>
      <c r="AB4587" s="49"/>
      <c r="AC4587" s="49"/>
      <c r="AD4587" s="49"/>
      <c r="AE4587" s="49"/>
      <c r="AF4587" s="49"/>
      <c r="AG4587" s="49"/>
      <c r="AH4587" s="49"/>
      <c r="AI4587" s="49"/>
      <c r="AJ4587" s="48"/>
      <c r="AK4587" s="49"/>
    </row>
    <row r="4588" spans="9:37">
      <c r="I4588" s="48"/>
      <c r="L4588" s="48"/>
      <c r="O4588" s="48"/>
      <c r="Y4588" s="49"/>
      <c r="Z4588" s="49"/>
      <c r="AA4588" s="49"/>
      <c r="AB4588" s="49"/>
      <c r="AC4588" s="49"/>
      <c r="AD4588" s="49"/>
      <c r="AE4588" s="49"/>
      <c r="AF4588" s="49"/>
      <c r="AG4588" s="49"/>
      <c r="AH4588" s="49"/>
      <c r="AI4588" s="49"/>
      <c r="AJ4588" s="48"/>
      <c r="AK4588" s="49"/>
    </row>
    <row r="4589" spans="9:37">
      <c r="I4589" s="48"/>
      <c r="L4589" s="48"/>
      <c r="O4589" s="48"/>
      <c r="Y4589" s="49"/>
      <c r="Z4589" s="49"/>
      <c r="AA4589" s="49"/>
      <c r="AB4589" s="49"/>
      <c r="AC4589" s="49"/>
      <c r="AD4589" s="49"/>
      <c r="AE4589" s="49"/>
      <c r="AF4589" s="49"/>
      <c r="AG4589" s="49"/>
      <c r="AH4589" s="49"/>
      <c r="AI4589" s="49"/>
      <c r="AJ4589" s="48"/>
      <c r="AK4589" s="49"/>
    </row>
    <row r="4590" spans="9:37">
      <c r="I4590" s="48"/>
      <c r="L4590" s="48"/>
      <c r="O4590" s="48"/>
      <c r="Y4590" s="49"/>
      <c r="Z4590" s="49"/>
      <c r="AA4590" s="49"/>
      <c r="AB4590" s="49"/>
      <c r="AC4590" s="49"/>
      <c r="AD4590" s="49"/>
      <c r="AE4590" s="49"/>
      <c r="AF4590" s="49"/>
      <c r="AG4590" s="49"/>
      <c r="AH4590" s="49"/>
      <c r="AI4590" s="49"/>
      <c r="AJ4590" s="48"/>
      <c r="AK4590" s="49"/>
    </row>
    <row r="4591" spans="9:37">
      <c r="I4591" s="48"/>
      <c r="L4591" s="48"/>
      <c r="O4591" s="48"/>
      <c r="Y4591" s="49"/>
      <c r="Z4591" s="49"/>
      <c r="AA4591" s="49"/>
      <c r="AB4591" s="49"/>
      <c r="AC4591" s="49"/>
      <c r="AD4591" s="49"/>
      <c r="AE4591" s="49"/>
      <c r="AF4591" s="49"/>
      <c r="AG4591" s="49"/>
      <c r="AH4591" s="49"/>
      <c r="AI4591" s="49"/>
      <c r="AJ4591" s="48"/>
      <c r="AK4591" s="49"/>
    </row>
    <row r="4592" spans="9:37">
      <c r="I4592" s="48"/>
      <c r="L4592" s="48"/>
      <c r="O4592" s="48"/>
      <c r="Y4592" s="49"/>
      <c r="Z4592" s="49"/>
      <c r="AA4592" s="49"/>
      <c r="AB4592" s="49"/>
      <c r="AC4592" s="49"/>
      <c r="AD4592" s="49"/>
      <c r="AE4592" s="49"/>
      <c r="AF4592" s="49"/>
      <c r="AG4592" s="49"/>
      <c r="AH4592" s="49"/>
      <c r="AI4592" s="49"/>
      <c r="AJ4592" s="48"/>
      <c r="AK4592" s="49"/>
    </row>
    <row r="4593" spans="9:37">
      <c r="I4593" s="48"/>
      <c r="L4593" s="48"/>
      <c r="O4593" s="48"/>
      <c r="Y4593" s="49"/>
      <c r="Z4593" s="49"/>
      <c r="AA4593" s="49"/>
      <c r="AB4593" s="49"/>
      <c r="AC4593" s="49"/>
      <c r="AD4593" s="49"/>
      <c r="AE4593" s="49"/>
      <c r="AF4593" s="49"/>
      <c r="AG4593" s="49"/>
      <c r="AH4593" s="49"/>
      <c r="AI4593" s="49"/>
      <c r="AJ4593" s="48"/>
      <c r="AK4593" s="49"/>
    </row>
    <row r="4594" spans="9:37">
      <c r="I4594" s="48"/>
      <c r="L4594" s="48"/>
      <c r="O4594" s="48"/>
      <c r="Y4594" s="49"/>
      <c r="Z4594" s="49"/>
      <c r="AA4594" s="49"/>
      <c r="AB4594" s="49"/>
      <c r="AC4594" s="49"/>
      <c r="AD4594" s="49"/>
      <c r="AE4594" s="49"/>
      <c r="AF4594" s="49"/>
      <c r="AG4594" s="49"/>
      <c r="AH4594" s="49"/>
      <c r="AI4594" s="49"/>
      <c r="AJ4594" s="48"/>
      <c r="AK4594" s="49"/>
    </row>
    <row r="4595" spans="9:37">
      <c r="I4595" s="48"/>
      <c r="L4595" s="48"/>
      <c r="O4595" s="48"/>
      <c r="Y4595" s="49"/>
      <c r="Z4595" s="49"/>
      <c r="AA4595" s="49"/>
      <c r="AB4595" s="49"/>
      <c r="AC4595" s="49"/>
      <c r="AD4595" s="49"/>
      <c r="AE4595" s="49"/>
      <c r="AF4595" s="49"/>
      <c r="AG4595" s="49"/>
      <c r="AH4595" s="49"/>
      <c r="AI4595" s="49"/>
      <c r="AJ4595" s="48"/>
      <c r="AK4595" s="49"/>
    </row>
    <row r="4596" spans="9:37">
      <c r="I4596" s="48"/>
      <c r="L4596" s="48"/>
      <c r="O4596" s="48"/>
      <c r="Y4596" s="49"/>
      <c r="Z4596" s="49"/>
      <c r="AA4596" s="49"/>
      <c r="AB4596" s="49"/>
      <c r="AC4596" s="49"/>
      <c r="AD4596" s="49"/>
      <c r="AE4596" s="49"/>
      <c r="AF4596" s="49"/>
      <c r="AG4596" s="49"/>
      <c r="AH4596" s="49"/>
      <c r="AI4596" s="49"/>
      <c r="AJ4596" s="48"/>
      <c r="AK4596" s="49"/>
    </row>
    <row r="4597" spans="9:37">
      <c r="I4597" s="48"/>
      <c r="L4597" s="48"/>
      <c r="O4597" s="48"/>
      <c r="Y4597" s="49"/>
      <c r="Z4597" s="49"/>
      <c r="AA4597" s="49"/>
      <c r="AB4597" s="49"/>
      <c r="AC4597" s="49"/>
      <c r="AD4597" s="49"/>
      <c r="AE4597" s="49"/>
      <c r="AF4597" s="49"/>
      <c r="AG4597" s="49"/>
      <c r="AH4597" s="49"/>
      <c r="AI4597" s="49"/>
      <c r="AJ4597" s="48"/>
      <c r="AK4597" s="49"/>
    </row>
    <row r="4598" spans="9:37">
      <c r="I4598" s="48"/>
      <c r="L4598" s="48"/>
      <c r="O4598" s="48"/>
      <c r="Y4598" s="49"/>
      <c r="Z4598" s="49"/>
      <c r="AA4598" s="49"/>
      <c r="AB4598" s="49"/>
      <c r="AC4598" s="49"/>
      <c r="AD4598" s="49"/>
      <c r="AE4598" s="49"/>
      <c r="AF4598" s="49"/>
      <c r="AG4598" s="49"/>
      <c r="AH4598" s="49"/>
      <c r="AI4598" s="49"/>
      <c r="AJ4598" s="48"/>
      <c r="AK4598" s="49"/>
    </row>
    <row r="4599" spans="9:37">
      <c r="I4599" s="48"/>
      <c r="L4599" s="48"/>
      <c r="O4599" s="48"/>
      <c r="Y4599" s="49"/>
      <c r="Z4599" s="49"/>
      <c r="AA4599" s="49"/>
      <c r="AB4599" s="49"/>
      <c r="AC4599" s="49"/>
      <c r="AD4599" s="49"/>
      <c r="AE4599" s="49"/>
      <c r="AF4599" s="49"/>
      <c r="AG4599" s="49"/>
      <c r="AH4599" s="49"/>
      <c r="AI4599" s="49"/>
      <c r="AJ4599" s="48"/>
      <c r="AK4599" s="49"/>
    </row>
    <row r="4600" spans="9:37">
      <c r="I4600" s="48"/>
      <c r="L4600" s="48"/>
      <c r="O4600" s="48"/>
      <c r="Y4600" s="49"/>
      <c r="Z4600" s="49"/>
      <c r="AA4600" s="49"/>
      <c r="AB4600" s="49"/>
      <c r="AC4600" s="49"/>
      <c r="AD4600" s="49"/>
      <c r="AE4600" s="49"/>
      <c r="AF4600" s="49"/>
      <c r="AG4600" s="49"/>
      <c r="AH4600" s="49"/>
      <c r="AI4600" s="49"/>
      <c r="AJ4600" s="48"/>
      <c r="AK4600" s="49"/>
    </row>
    <row r="4601" spans="9:37">
      <c r="I4601" s="48"/>
      <c r="L4601" s="48"/>
      <c r="O4601" s="48"/>
      <c r="Y4601" s="49"/>
      <c r="Z4601" s="49"/>
      <c r="AA4601" s="49"/>
      <c r="AB4601" s="49"/>
      <c r="AC4601" s="49"/>
      <c r="AD4601" s="49"/>
      <c r="AE4601" s="49"/>
      <c r="AF4601" s="49"/>
      <c r="AG4601" s="49"/>
      <c r="AH4601" s="49"/>
      <c r="AI4601" s="49"/>
      <c r="AJ4601" s="48"/>
      <c r="AK4601" s="49"/>
    </row>
    <row r="4602" spans="9:37">
      <c r="I4602" s="48"/>
      <c r="L4602" s="48"/>
      <c r="O4602" s="48"/>
      <c r="Y4602" s="49"/>
      <c r="Z4602" s="49"/>
      <c r="AA4602" s="49"/>
      <c r="AB4602" s="49"/>
      <c r="AC4602" s="49"/>
      <c r="AD4602" s="49"/>
      <c r="AE4602" s="49"/>
      <c r="AF4602" s="49"/>
      <c r="AG4602" s="49"/>
      <c r="AH4602" s="49"/>
      <c r="AI4602" s="49"/>
      <c r="AJ4602" s="48"/>
      <c r="AK4602" s="49"/>
    </row>
    <row r="4603" spans="9:37">
      <c r="I4603" s="48"/>
      <c r="L4603" s="48"/>
      <c r="O4603" s="48"/>
      <c r="Y4603" s="49"/>
      <c r="Z4603" s="49"/>
      <c r="AA4603" s="49"/>
      <c r="AB4603" s="49"/>
      <c r="AC4603" s="49"/>
      <c r="AD4603" s="49"/>
      <c r="AE4603" s="49"/>
      <c r="AF4603" s="49"/>
      <c r="AG4603" s="49"/>
      <c r="AH4603" s="49"/>
      <c r="AI4603" s="49"/>
      <c r="AJ4603" s="48"/>
      <c r="AK4603" s="49"/>
    </row>
    <row r="4604" spans="9:37">
      <c r="I4604" s="48"/>
      <c r="L4604" s="48"/>
      <c r="O4604" s="48"/>
      <c r="Y4604" s="49"/>
      <c r="Z4604" s="49"/>
      <c r="AA4604" s="49"/>
      <c r="AB4604" s="49"/>
      <c r="AC4604" s="49"/>
      <c r="AD4604" s="49"/>
      <c r="AE4604" s="49"/>
      <c r="AF4604" s="49"/>
      <c r="AG4604" s="49"/>
      <c r="AH4604" s="49"/>
      <c r="AI4604" s="49"/>
      <c r="AJ4604" s="48"/>
      <c r="AK4604" s="49"/>
    </row>
    <row r="4605" spans="9:37">
      <c r="I4605" s="48"/>
      <c r="L4605" s="48"/>
      <c r="O4605" s="48"/>
      <c r="Y4605" s="49"/>
      <c r="Z4605" s="49"/>
      <c r="AA4605" s="49"/>
      <c r="AB4605" s="49"/>
      <c r="AC4605" s="49"/>
      <c r="AD4605" s="49"/>
      <c r="AE4605" s="49"/>
      <c r="AF4605" s="49"/>
      <c r="AG4605" s="49"/>
      <c r="AH4605" s="49"/>
      <c r="AI4605" s="49"/>
      <c r="AJ4605" s="48"/>
      <c r="AK4605" s="49"/>
    </row>
    <row r="4606" spans="9:37">
      <c r="I4606" s="48"/>
      <c r="L4606" s="48"/>
      <c r="O4606" s="48"/>
      <c r="Y4606" s="49"/>
      <c r="Z4606" s="49"/>
      <c r="AA4606" s="49"/>
      <c r="AB4606" s="49"/>
      <c r="AC4606" s="49"/>
      <c r="AD4606" s="49"/>
      <c r="AE4606" s="49"/>
      <c r="AF4606" s="49"/>
      <c r="AG4606" s="49"/>
      <c r="AH4606" s="49"/>
      <c r="AI4606" s="49"/>
      <c r="AJ4606" s="48"/>
      <c r="AK4606" s="49"/>
    </row>
    <row r="4607" spans="9:37">
      <c r="I4607" s="48"/>
      <c r="L4607" s="48"/>
      <c r="O4607" s="48"/>
      <c r="Y4607" s="49"/>
      <c r="Z4607" s="49"/>
      <c r="AA4607" s="49"/>
      <c r="AB4607" s="49"/>
      <c r="AC4607" s="49"/>
      <c r="AD4607" s="49"/>
      <c r="AE4607" s="49"/>
      <c r="AF4607" s="49"/>
      <c r="AG4607" s="49"/>
      <c r="AH4607" s="49"/>
      <c r="AI4607" s="49"/>
      <c r="AJ4607" s="48"/>
      <c r="AK4607" s="49"/>
    </row>
    <row r="4608" spans="9:37">
      <c r="I4608" s="48"/>
      <c r="L4608" s="48"/>
      <c r="O4608" s="48"/>
      <c r="Y4608" s="49"/>
      <c r="Z4608" s="49"/>
      <c r="AA4608" s="49"/>
      <c r="AB4608" s="49"/>
      <c r="AC4608" s="49"/>
      <c r="AD4608" s="49"/>
      <c r="AE4608" s="49"/>
      <c r="AF4608" s="49"/>
      <c r="AG4608" s="49"/>
      <c r="AH4608" s="49"/>
      <c r="AI4608" s="49"/>
      <c r="AJ4608" s="48"/>
      <c r="AK4608" s="49"/>
    </row>
    <row r="4609" spans="9:37">
      <c r="I4609" s="48"/>
      <c r="L4609" s="48"/>
      <c r="O4609" s="48"/>
      <c r="Y4609" s="49"/>
      <c r="Z4609" s="49"/>
      <c r="AA4609" s="49"/>
      <c r="AB4609" s="49"/>
      <c r="AC4609" s="49"/>
      <c r="AD4609" s="49"/>
      <c r="AE4609" s="49"/>
      <c r="AF4609" s="49"/>
      <c r="AG4609" s="49"/>
      <c r="AH4609" s="49"/>
      <c r="AI4609" s="49"/>
      <c r="AJ4609" s="48"/>
      <c r="AK4609" s="49"/>
    </row>
    <row r="4610" spans="9:37">
      <c r="I4610" s="48"/>
      <c r="L4610" s="48"/>
      <c r="O4610" s="48"/>
      <c r="Y4610" s="49"/>
      <c r="Z4610" s="49"/>
      <c r="AA4610" s="49"/>
      <c r="AB4610" s="49"/>
      <c r="AC4610" s="49"/>
      <c r="AD4610" s="49"/>
      <c r="AE4610" s="49"/>
      <c r="AF4610" s="49"/>
      <c r="AG4610" s="49"/>
      <c r="AH4610" s="49"/>
      <c r="AI4610" s="49"/>
      <c r="AJ4610" s="48"/>
      <c r="AK4610" s="49"/>
    </row>
    <row r="4611" spans="9:37">
      <c r="I4611" s="48"/>
      <c r="L4611" s="48"/>
      <c r="O4611" s="48"/>
      <c r="Y4611" s="49"/>
      <c r="Z4611" s="49"/>
      <c r="AA4611" s="49"/>
      <c r="AB4611" s="49"/>
      <c r="AC4611" s="49"/>
      <c r="AD4611" s="49"/>
      <c r="AE4611" s="49"/>
      <c r="AF4611" s="49"/>
      <c r="AG4611" s="49"/>
      <c r="AH4611" s="49"/>
      <c r="AI4611" s="49"/>
      <c r="AJ4611" s="48"/>
      <c r="AK4611" s="49"/>
    </row>
    <row r="4612" spans="9:37">
      <c r="I4612" s="48"/>
      <c r="L4612" s="48"/>
      <c r="O4612" s="48"/>
      <c r="Y4612" s="49"/>
      <c r="Z4612" s="49"/>
      <c r="AA4612" s="49"/>
      <c r="AB4612" s="49"/>
      <c r="AC4612" s="49"/>
      <c r="AD4612" s="49"/>
      <c r="AE4612" s="49"/>
      <c r="AF4612" s="49"/>
      <c r="AG4612" s="49"/>
      <c r="AH4612" s="49"/>
      <c r="AI4612" s="49"/>
      <c r="AJ4612" s="48"/>
      <c r="AK4612" s="49"/>
    </row>
    <row r="4613" spans="9:37">
      <c r="I4613" s="48"/>
      <c r="L4613" s="48"/>
      <c r="O4613" s="48"/>
      <c r="Y4613" s="49"/>
      <c r="Z4613" s="49"/>
      <c r="AA4613" s="49"/>
      <c r="AB4613" s="49"/>
      <c r="AC4613" s="49"/>
      <c r="AD4613" s="49"/>
      <c r="AE4613" s="49"/>
      <c r="AF4613" s="49"/>
      <c r="AG4613" s="49"/>
      <c r="AH4613" s="49"/>
      <c r="AI4613" s="49"/>
      <c r="AJ4613" s="48"/>
      <c r="AK4613" s="49"/>
    </row>
    <row r="4614" spans="9:37">
      <c r="I4614" s="48"/>
      <c r="L4614" s="48"/>
      <c r="O4614" s="48"/>
      <c r="Y4614" s="49"/>
      <c r="Z4614" s="49"/>
      <c r="AA4614" s="49"/>
      <c r="AB4614" s="49"/>
      <c r="AC4614" s="49"/>
      <c r="AD4614" s="49"/>
      <c r="AE4614" s="49"/>
      <c r="AF4614" s="49"/>
      <c r="AG4614" s="49"/>
      <c r="AH4614" s="49"/>
      <c r="AI4614" s="49"/>
      <c r="AJ4614" s="48"/>
      <c r="AK4614" s="49"/>
    </row>
    <row r="4615" spans="9:37">
      <c r="I4615" s="48"/>
      <c r="L4615" s="48"/>
      <c r="O4615" s="48"/>
      <c r="Y4615" s="49"/>
      <c r="Z4615" s="49"/>
      <c r="AA4615" s="49"/>
      <c r="AB4615" s="49"/>
      <c r="AC4615" s="49"/>
      <c r="AD4615" s="49"/>
      <c r="AE4615" s="49"/>
      <c r="AF4615" s="49"/>
      <c r="AG4615" s="49"/>
      <c r="AH4615" s="49"/>
      <c r="AI4615" s="49"/>
      <c r="AJ4615" s="48"/>
      <c r="AK4615" s="49"/>
    </row>
    <row r="4616" spans="9:37">
      <c r="I4616" s="48"/>
      <c r="L4616" s="48"/>
      <c r="O4616" s="48"/>
      <c r="Y4616" s="49"/>
      <c r="Z4616" s="49"/>
      <c r="AA4616" s="49"/>
      <c r="AB4616" s="49"/>
      <c r="AC4616" s="49"/>
      <c r="AD4616" s="49"/>
      <c r="AE4616" s="49"/>
      <c r="AF4616" s="49"/>
      <c r="AG4616" s="49"/>
      <c r="AH4616" s="49"/>
      <c r="AI4616" s="49"/>
      <c r="AJ4616" s="48"/>
      <c r="AK4616" s="49"/>
    </row>
    <row r="4617" spans="9:37">
      <c r="I4617" s="48"/>
      <c r="L4617" s="48"/>
      <c r="O4617" s="48"/>
      <c r="Y4617" s="49"/>
      <c r="Z4617" s="49"/>
      <c r="AA4617" s="49"/>
      <c r="AB4617" s="49"/>
      <c r="AC4617" s="49"/>
      <c r="AD4617" s="49"/>
      <c r="AE4617" s="49"/>
      <c r="AF4617" s="49"/>
      <c r="AG4617" s="49"/>
      <c r="AH4617" s="49"/>
      <c r="AI4617" s="49"/>
      <c r="AJ4617" s="48"/>
      <c r="AK4617" s="49"/>
    </row>
    <row r="4618" spans="9:37">
      <c r="I4618" s="48"/>
      <c r="L4618" s="48"/>
      <c r="O4618" s="48"/>
      <c r="Y4618" s="49"/>
      <c r="Z4618" s="49"/>
      <c r="AA4618" s="49"/>
      <c r="AB4618" s="49"/>
      <c r="AC4618" s="49"/>
      <c r="AD4618" s="49"/>
      <c r="AE4618" s="49"/>
      <c r="AF4618" s="49"/>
      <c r="AG4618" s="49"/>
      <c r="AH4618" s="49"/>
      <c r="AI4618" s="49"/>
      <c r="AJ4618" s="48"/>
      <c r="AK4618" s="49"/>
    </row>
    <row r="4619" spans="9:37">
      <c r="I4619" s="48"/>
      <c r="L4619" s="48"/>
      <c r="O4619" s="48"/>
      <c r="Y4619" s="49"/>
      <c r="Z4619" s="49"/>
      <c r="AA4619" s="49"/>
      <c r="AB4619" s="49"/>
      <c r="AC4619" s="49"/>
      <c r="AD4619" s="49"/>
      <c r="AE4619" s="49"/>
      <c r="AF4619" s="49"/>
      <c r="AG4619" s="49"/>
      <c r="AH4619" s="49"/>
      <c r="AI4619" s="49"/>
      <c r="AJ4619" s="48"/>
      <c r="AK4619" s="49"/>
    </row>
    <row r="4620" spans="9:37">
      <c r="I4620" s="48"/>
      <c r="L4620" s="48"/>
      <c r="O4620" s="48"/>
      <c r="Y4620" s="49"/>
      <c r="Z4620" s="49"/>
      <c r="AA4620" s="49"/>
      <c r="AB4620" s="49"/>
      <c r="AC4620" s="49"/>
      <c r="AD4620" s="49"/>
      <c r="AE4620" s="49"/>
      <c r="AF4620" s="49"/>
      <c r="AG4620" s="49"/>
      <c r="AH4620" s="49"/>
      <c r="AI4620" s="49"/>
      <c r="AJ4620" s="48"/>
      <c r="AK4620" s="49"/>
    </row>
    <row r="4621" spans="9:37">
      <c r="I4621" s="48"/>
      <c r="L4621" s="48"/>
      <c r="O4621" s="48"/>
      <c r="Y4621" s="49"/>
      <c r="Z4621" s="49"/>
      <c r="AA4621" s="49"/>
      <c r="AB4621" s="49"/>
      <c r="AC4621" s="49"/>
      <c r="AD4621" s="49"/>
      <c r="AE4621" s="49"/>
      <c r="AF4621" s="49"/>
      <c r="AG4621" s="49"/>
      <c r="AH4621" s="49"/>
      <c r="AI4621" s="49"/>
      <c r="AJ4621" s="48"/>
      <c r="AK4621" s="49"/>
    </row>
    <row r="4622" spans="9:37">
      <c r="I4622" s="48"/>
      <c r="L4622" s="48"/>
      <c r="O4622" s="48"/>
      <c r="Y4622" s="49"/>
      <c r="Z4622" s="49"/>
      <c r="AA4622" s="49"/>
      <c r="AB4622" s="49"/>
      <c r="AC4622" s="49"/>
      <c r="AD4622" s="49"/>
      <c r="AE4622" s="49"/>
      <c r="AF4622" s="49"/>
      <c r="AG4622" s="49"/>
      <c r="AH4622" s="49"/>
      <c r="AI4622" s="49"/>
      <c r="AJ4622" s="48"/>
      <c r="AK4622" s="49"/>
    </row>
    <row r="4623" spans="9:37">
      <c r="I4623" s="48"/>
      <c r="L4623" s="48"/>
      <c r="O4623" s="48"/>
      <c r="Y4623" s="49"/>
      <c r="Z4623" s="49"/>
      <c r="AA4623" s="49"/>
      <c r="AB4623" s="49"/>
      <c r="AC4623" s="49"/>
      <c r="AD4623" s="49"/>
      <c r="AE4623" s="49"/>
      <c r="AF4623" s="49"/>
      <c r="AG4623" s="49"/>
      <c r="AH4623" s="49"/>
      <c r="AI4623" s="49"/>
      <c r="AJ4623" s="48"/>
      <c r="AK4623" s="49"/>
    </row>
    <row r="4624" spans="9:37">
      <c r="I4624" s="48"/>
      <c r="L4624" s="48"/>
      <c r="O4624" s="48"/>
      <c r="Y4624" s="49"/>
      <c r="Z4624" s="49"/>
      <c r="AA4624" s="49"/>
      <c r="AB4624" s="49"/>
      <c r="AC4624" s="49"/>
      <c r="AD4624" s="49"/>
      <c r="AE4624" s="49"/>
      <c r="AF4624" s="49"/>
      <c r="AG4624" s="49"/>
      <c r="AH4624" s="49"/>
      <c r="AI4624" s="49"/>
      <c r="AJ4624" s="48"/>
      <c r="AK4624" s="49"/>
    </row>
    <row r="4625" spans="9:37">
      <c r="I4625" s="48"/>
      <c r="L4625" s="48"/>
      <c r="O4625" s="48"/>
      <c r="Y4625" s="49"/>
      <c r="Z4625" s="49"/>
      <c r="AA4625" s="49"/>
      <c r="AB4625" s="49"/>
      <c r="AC4625" s="49"/>
      <c r="AD4625" s="49"/>
      <c r="AE4625" s="49"/>
      <c r="AF4625" s="49"/>
      <c r="AG4625" s="49"/>
      <c r="AH4625" s="49"/>
      <c r="AI4625" s="49"/>
      <c r="AJ4625" s="48"/>
      <c r="AK4625" s="49"/>
    </row>
    <row r="4626" spans="9:37">
      <c r="I4626" s="48"/>
      <c r="L4626" s="48"/>
      <c r="O4626" s="48"/>
      <c r="Y4626" s="49"/>
      <c r="Z4626" s="49"/>
      <c r="AA4626" s="49"/>
      <c r="AB4626" s="49"/>
      <c r="AC4626" s="49"/>
      <c r="AD4626" s="49"/>
      <c r="AE4626" s="49"/>
      <c r="AF4626" s="49"/>
      <c r="AG4626" s="49"/>
      <c r="AH4626" s="49"/>
      <c r="AI4626" s="49"/>
      <c r="AJ4626" s="48"/>
      <c r="AK4626" s="49"/>
    </row>
    <row r="4627" spans="9:37">
      <c r="I4627" s="48"/>
      <c r="L4627" s="48"/>
      <c r="O4627" s="48"/>
      <c r="Y4627" s="49"/>
      <c r="Z4627" s="49"/>
      <c r="AA4627" s="49"/>
      <c r="AB4627" s="49"/>
      <c r="AC4627" s="49"/>
      <c r="AD4627" s="49"/>
      <c r="AE4627" s="49"/>
      <c r="AF4627" s="49"/>
      <c r="AG4627" s="49"/>
      <c r="AH4627" s="49"/>
      <c r="AI4627" s="49"/>
      <c r="AJ4627" s="48"/>
      <c r="AK4627" s="49"/>
    </row>
    <row r="4628" spans="9:37">
      <c r="I4628" s="48"/>
      <c r="L4628" s="48"/>
      <c r="O4628" s="48"/>
      <c r="Y4628" s="49"/>
      <c r="Z4628" s="49"/>
      <c r="AA4628" s="49"/>
      <c r="AB4628" s="49"/>
      <c r="AC4628" s="49"/>
      <c r="AD4628" s="49"/>
      <c r="AE4628" s="49"/>
      <c r="AF4628" s="49"/>
      <c r="AG4628" s="49"/>
      <c r="AH4628" s="49"/>
      <c r="AI4628" s="49"/>
      <c r="AJ4628" s="48"/>
      <c r="AK4628" s="49"/>
    </row>
    <row r="4629" spans="9:37">
      <c r="I4629" s="48"/>
      <c r="L4629" s="48"/>
      <c r="O4629" s="48"/>
      <c r="Y4629" s="49"/>
      <c r="Z4629" s="49"/>
      <c r="AA4629" s="49"/>
      <c r="AB4629" s="49"/>
      <c r="AC4629" s="49"/>
      <c r="AD4629" s="49"/>
      <c r="AE4629" s="49"/>
      <c r="AF4629" s="49"/>
      <c r="AG4629" s="49"/>
      <c r="AH4629" s="49"/>
      <c r="AI4629" s="49"/>
      <c r="AJ4629" s="48"/>
      <c r="AK4629" s="49"/>
    </row>
    <row r="4630" spans="9:37">
      <c r="I4630" s="48"/>
      <c r="L4630" s="48"/>
      <c r="O4630" s="48"/>
      <c r="Y4630" s="49"/>
      <c r="Z4630" s="49"/>
      <c r="AA4630" s="49"/>
      <c r="AB4630" s="49"/>
      <c r="AC4630" s="49"/>
      <c r="AD4630" s="49"/>
      <c r="AE4630" s="49"/>
      <c r="AF4630" s="49"/>
      <c r="AG4630" s="49"/>
      <c r="AH4630" s="49"/>
      <c r="AI4630" s="49"/>
      <c r="AJ4630" s="48"/>
      <c r="AK4630" s="49"/>
    </row>
    <row r="4631" spans="9:37">
      <c r="I4631" s="48"/>
      <c r="L4631" s="48"/>
      <c r="O4631" s="48"/>
      <c r="Y4631" s="49"/>
      <c r="Z4631" s="49"/>
      <c r="AA4631" s="49"/>
      <c r="AB4631" s="49"/>
      <c r="AC4631" s="49"/>
      <c r="AD4631" s="49"/>
      <c r="AE4631" s="49"/>
      <c r="AF4631" s="49"/>
      <c r="AG4631" s="49"/>
      <c r="AH4631" s="49"/>
      <c r="AI4631" s="49"/>
      <c r="AJ4631" s="48"/>
      <c r="AK4631" s="49"/>
    </row>
    <row r="4632" spans="9:37">
      <c r="I4632" s="48"/>
      <c r="L4632" s="48"/>
      <c r="O4632" s="48"/>
      <c r="Y4632" s="49"/>
      <c r="Z4632" s="49"/>
      <c r="AA4632" s="49"/>
      <c r="AB4632" s="49"/>
      <c r="AC4632" s="49"/>
      <c r="AD4632" s="49"/>
      <c r="AE4632" s="49"/>
      <c r="AF4632" s="49"/>
      <c r="AG4632" s="49"/>
      <c r="AH4632" s="49"/>
      <c r="AI4632" s="49"/>
      <c r="AJ4632" s="48"/>
      <c r="AK4632" s="49"/>
    </row>
    <row r="4633" spans="9:37">
      <c r="I4633" s="48"/>
      <c r="L4633" s="48"/>
      <c r="O4633" s="48"/>
      <c r="Y4633" s="49"/>
      <c r="Z4633" s="49"/>
      <c r="AA4633" s="49"/>
      <c r="AB4633" s="49"/>
      <c r="AC4633" s="49"/>
      <c r="AD4633" s="49"/>
      <c r="AE4633" s="49"/>
      <c r="AF4633" s="49"/>
      <c r="AG4633" s="49"/>
      <c r="AH4633" s="49"/>
      <c r="AI4633" s="49"/>
      <c r="AJ4633" s="48"/>
      <c r="AK4633" s="49"/>
    </row>
    <row r="4634" spans="9:37">
      <c r="I4634" s="48"/>
      <c r="L4634" s="48"/>
      <c r="O4634" s="48"/>
      <c r="Y4634" s="49"/>
      <c r="Z4634" s="49"/>
      <c r="AA4634" s="49"/>
      <c r="AB4634" s="49"/>
      <c r="AC4634" s="49"/>
      <c r="AD4634" s="49"/>
      <c r="AE4634" s="49"/>
      <c r="AF4634" s="49"/>
      <c r="AG4634" s="49"/>
      <c r="AH4634" s="49"/>
      <c r="AI4634" s="49"/>
      <c r="AJ4634" s="48"/>
      <c r="AK4634" s="49"/>
    </row>
    <row r="4635" spans="9:37">
      <c r="I4635" s="48"/>
      <c r="L4635" s="48"/>
      <c r="O4635" s="48"/>
      <c r="Y4635" s="49"/>
      <c r="Z4635" s="49"/>
      <c r="AA4635" s="49"/>
      <c r="AB4635" s="49"/>
      <c r="AC4635" s="49"/>
      <c r="AD4635" s="49"/>
      <c r="AE4635" s="49"/>
      <c r="AF4635" s="49"/>
      <c r="AG4635" s="49"/>
      <c r="AH4635" s="49"/>
      <c r="AI4635" s="49"/>
      <c r="AJ4635" s="48"/>
      <c r="AK4635" s="49"/>
    </row>
    <row r="4636" spans="9:37">
      <c r="I4636" s="48"/>
      <c r="L4636" s="48"/>
      <c r="O4636" s="48"/>
      <c r="Y4636" s="49"/>
      <c r="Z4636" s="49"/>
      <c r="AA4636" s="49"/>
      <c r="AB4636" s="49"/>
      <c r="AC4636" s="49"/>
      <c r="AD4636" s="49"/>
      <c r="AE4636" s="49"/>
      <c r="AF4636" s="49"/>
      <c r="AG4636" s="49"/>
      <c r="AH4636" s="49"/>
      <c r="AI4636" s="49"/>
      <c r="AJ4636" s="48"/>
      <c r="AK4636" s="49"/>
    </row>
    <row r="4637" spans="9:37">
      <c r="I4637" s="48"/>
      <c r="L4637" s="48"/>
      <c r="O4637" s="48"/>
      <c r="Y4637" s="49"/>
      <c r="Z4637" s="49"/>
      <c r="AA4637" s="49"/>
      <c r="AB4637" s="49"/>
      <c r="AC4637" s="49"/>
      <c r="AD4637" s="49"/>
      <c r="AE4637" s="49"/>
      <c r="AF4637" s="49"/>
      <c r="AG4637" s="49"/>
      <c r="AH4637" s="49"/>
      <c r="AI4637" s="49"/>
      <c r="AJ4637" s="48"/>
      <c r="AK4637" s="49"/>
    </row>
    <row r="4638" spans="9:37">
      <c r="I4638" s="48"/>
      <c r="L4638" s="48"/>
      <c r="O4638" s="48"/>
      <c r="Y4638" s="49"/>
      <c r="Z4638" s="49"/>
      <c r="AA4638" s="49"/>
      <c r="AB4638" s="49"/>
      <c r="AC4638" s="49"/>
      <c r="AD4638" s="49"/>
      <c r="AE4638" s="49"/>
      <c r="AF4638" s="49"/>
      <c r="AG4638" s="49"/>
      <c r="AH4638" s="49"/>
      <c r="AI4638" s="49"/>
      <c r="AJ4638" s="48"/>
      <c r="AK4638" s="49"/>
    </row>
    <row r="4639" spans="9:37">
      <c r="I4639" s="48"/>
      <c r="L4639" s="48"/>
      <c r="O4639" s="48"/>
      <c r="Y4639" s="49"/>
      <c r="Z4639" s="49"/>
      <c r="AA4639" s="49"/>
      <c r="AB4639" s="49"/>
      <c r="AC4639" s="49"/>
      <c r="AD4639" s="49"/>
      <c r="AE4639" s="49"/>
      <c r="AF4639" s="49"/>
      <c r="AG4639" s="49"/>
      <c r="AH4639" s="49"/>
      <c r="AI4639" s="49"/>
      <c r="AJ4639" s="48"/>
      <c r="AK4639" s="49"/>
    </row>
    <row r="4640" spans="9:37">
      <c r="I4640" s="48"/>
      <c r="L4640" s="48"/>
      <c r="O4640" s="48"/>
      <c r="Y4640" s="49"/>
      <c r="Z4640" s="49"/>
      <c r="AA4640" s="49"/>
      <c r="AB4640" s="49"/>
      <c r="AC4640" s="49"/>
      <c r="AD4640" s="49"/>
      <c r="AE4640" s="49"/>
      <c r="AF4640" s="49"/>
      <c r="AG4640" s="49"/>
      <c r="AH4640" s="49"/>
      <c r="AI4640" s="49"/>
      <c r="AJ4640" s="48"/>
      <c r="AK4640" s="49"/>
    </row>
    <row r="4641" spans="9:37">
      <c r="I4641" s="48"/>
      <c r="L4641" s="48"/>
      <c r="O4641" s="48"/>
      <c r="Y4641" s="49"/>
      <c r="Z4641" s="49"/>
      <c r="AA4641" s="49"/>
      <c r="AB4641" s="49"/>
      <c r="AC4641" s="49"/>
      <c r="AD4641" s="49"/>
      <c r="AE4641" s="49"/>
      <c r="AF4641" s="49"/>
      <c r="AG4641" s="49"/>
      <c r="AH4641" s="49"/>
      <c r="AI4641" s="49"/>
      <c r="AJ4641" s="48"/>
      <c r="AK4641" s="49"/>
    </row>
    <row r="4642" spans="9:37">
      <c r="I4642" s="48"/>
      <c r="L4642" s="48"/>
      <c r="O4642" s="48"/>
      <c r="Y4642" s="49"/>
      <c r="Z4642" s="49"/>
      <c r="AA4642" s="49"/>
      <c r="AB4642" s="49"/>
      <c r="AC4642" s="49"/>
      <c r="AD4642" s="49"/>
      <c r="AE4642" s="49"/>
      <c r="AF4642" s="49"/>
      <c r="AG4642" s="49"/>
      <c r="AH4642" s="49"/>
      <c r="AI4642" s="49"/>
      <c r="AJ4642" s="48"/>
      <c r="AK4642" s="49"/>
    </row>
    <row r="4643" spans="9:37">
      <c r="I4643" s="48"/>
      <c r="L4643" s="48"/>
      <c r="O4643" s="48"/>
      <c r="Y4643" s="49"/>
      <c r="Z4643" s="49"/>
      <c r="AA4643" s="49"/>
      <c r="AB4643" s="49"/>
      <c r="AC4643" s="49"/>
      <c r="AD4643" s="49"/>
      <c r="AE4643" s="49"/>
      <c r="AF4643" s="49"/>
      <c r="AG4643" s="49"/>
      <c r="AH4643" s="49"/>
      <c r="AI4643" s="49"/>
      <c r="AJ4643" s="48"/>
      <c r="AK4643" s="49"/>
    </row>
    <row r="4644" spans="9:37">
      <c r="I4644" s="48"/>
      <c r="L4644" s="48"/>
      <c r="O4644" s="48"/>
      <c r="Y4644" s="49"/>
      <c r="Z4644" s="49"/>
      <c r="AA4644" s="49"/>
      <c r="AB4644" s="49"/>
      <c r="AC4644" s="49"/>
      <c r="AD4644" s="49"/>
      <c r="AE4644" s="49"/>
      <c r="AF4644" s="49"/>
      <c r="AG4644" s="49"/>
      <c r="AH4644" s="49"/>
      <c r="AI4644" s="49"/>
      <c r="AJ4644" s="48"/>
      <c r="AK4644" s="49"/>
    </row>
    <row r="4645" spans="9:37">
      <c r="I4645" s="48"/>
      <c r="L4645" s="48"/>
      <c r="O4645" s="48"/>
      <c r="Y4645" s="49"/>
      <c r="Z4645" s="49"/>
      <c r="AA4645" s="49"/>
      <c r="AB4645" s="49"/>
      <c r="AC4645" s="49"/>
      <c r="AD4645" s="49"/>
      <c r="AE4645" s="49"/>
      <c r="AF4645" s="49"/>
      <c r="AG4645" s="49"/>
      <c r="AH4645" s="49"/>
      <c r="AI4645" s="49"/>
      <c r="AJ4645" s="48"/>
      <c r="AK4645" s="49"/>
    </row>
    <row r="4646" spans="9:37">
      <c r="I4646" s="48"/>
      <c r="L4646" s="48"/>
      <c r="O4646" s="48"/>
      <c r="Y4646" s="49"/>
      <c r="Z4646" s="49"/>
      <c r="AA4646" s="49"/>
      <c r="AB4646" s="49"/>
      <c r="AC4646" s="49"/>
      <c r="AD4646" s="49"/>
      <c r="AE4646" s="49"/>
      <c r="AF4646" s="49"/>
      <c r="AG4646" s="49"/>
      <c r="AH4646" s="49"/>
      <c r="AI4646" s="49"/>
      <c r="AJ4646" s="48"/>
      <c r="AK4646" s="49"/>
    </row>
    <row r="4647" spans="9:37">
      <c r="I4647" s="48"/>
      <c r="L4647" s="48"/>
      <c r="O4647" s="48"/>
      <c r="Y4647" s="49"/>
      <c r="Z4647" s="49"/>
      <c r="AA4647" s="49"/>
      <c r="AB4647" s="49"/>
      <c r="AC4647" s="49"/>
      <c r="AD4647" s="49"/>
      <c r="AE4647" s="49"/>
      <c r="AF4647" s="49"/>
      <c r="AG4647" s="49"/>
      <c r="AH4647" s="49"/>
      <c r="AI4647" s="49"/>
      <c r="AJ4647" s="48"/>
      <c r="AK4647" s="49"/>
    </row>
    <row r="4648" spans="9:37">
      <c r="I4648" s="48"/>
      <c r="L4648" s="48"/>
      <c r="O4648" s="48"/>
      <c r="Y4648" s="49"/>
      <c r="Z4648" s="49"/>
      <c r="AA4648" s="49"/>
      <c r="AB4648" s="49"/>
      <c r="AC4648" s="49"/>
      <c r="AD4648" s="49"/>
      <c r="AE4648" s="49"/>
      <c r="AF4648" s="49"/>
      <c r="AG4648" s="49"/>
      <c r="AH4648" s="49"/>
      <c r="AI4648" s="49"/>
      <c r="AJ4648" s="48"/>
      <c r="AK4648" s="49"/>
    </row>
    <row r="4649" spans="9:37">
      <c r="I4649" s="48"/>
      <c r="L4649" s="48"/>
      <c r="O4649" s="48"/>
      <c r="Y4649" s="49"/>
      <c r="Z4649" s="49"/>
      <c r="AA4649" s="49"/>
      <c r="AB4649" s="49"/>
      <c r="AC4649" s="49"/>
      <c r="AD4649" s="49"/>
      <c r="AE4649" s="49"/>
      <c r="AF4649" s="49"/>
      <c r="AG4649" s="49"/>
      <c r="AH4649" s="49"/>
      <c r="AI4649" s="49"/>
      <c r="AJ4649" s="48"/>
      <c r="AK4649" s="49"/>
    </row>
    <row r="4650" spans="9:37">
      <c r="I4650" s="48"/>
      <c r="L4650" s="48"/>
      <c r="O4650" s="48"/>
      <c r="Y4650" s="49"/>
      <c r="Z4650" s="49"/>
      <c r="AA4650" s="49"/>
      <c r="AB4650" s="49"/>
      <c r="AC4650" s="49"/>
      <c r="AD4650" s="49"/>
      <c r="AE4650" s="49"/>
      <c r="AF4650" s="49"/>
      <c r="AG4650" s="49"/>
      <c r="AH4650" s="49"/>
      <c r="AI4650" s="49"/>
      <c r="AJ4650" s="48"/>
      <c r="AK4650" s="49"/>
    </row>
    <row r="4651" spans="9:37">
      <c r="I4651" s="48"/>
      <c r="L4651" s="48"/>
      <c r="O4651" s="48"/>
      <c r="Y4651" s="49"/>
      <c r="Z4651" s="49"/>
      <c r="AA4651" s="49"/>
      <c r="AB4651" s="49"/>
      <c r="AC4651" s="49"/>
      <c r="AD4651" s="49"/>
      <c r="AE4651" s="49"/>
      <c r="AF4651" s="49"/>
      <c r="AG4651" s="49"/>
      <c r="AH4651" s="49"/>
      <c r="AI4651" s="49"/>
      <c r="AJ4651" s="48"/>
      <c r="AK4651" s="49"/>
    </row>
    <row r="4652" spans="9:37">
      <c r="I4652" s="48"/>
      <c r="L4652" s="48"/>
      <c r="O4652" s="48"/>
      <c r="Y4652" s="49"/>
      <c r="Z4652" s="49"/>
      <c r="AA4652" s="49"/>
      <c r="AB4652" s="49"/>
      <c r="AC4652" s="49"/>
      <c r="AD4652" s="49"/>
      <c r="AE4652" s="49"/>
      <c r="AF4652" s="49"/>
      <c r="AG4652" s="49"/>
      <c r="AH4652" s="49"/>
      <c r="AI4652" s="49"/>
      <c r="AJ4652" s="48"/>
      <c r="AK4652" s="49"/>
    </row>
    <row r="4653" spans="9:37">
      <c r="I4653" s="48"/>
      <c r="L4653" s="48"/>
      <c r="O4653" s="48"/>
      <c r="Y4653" s="49"/>
      <c r="Z4653" s="49"/>
      <c r="AA4653" s="49"/>
      <c r="AB4653" s="49"/>
      <c r="AC4653" s="49"/>
      <c r="AD4653" s="49"/>
      <c r="AE4653" s="49"/>
      <c r="AF4653" s="49"/>
      <c r="AG4653" s="49"/>
      <c r="AH4653" s="49"/>
      <c r="AI4653" s="49"/>
      <c r="AJ4653" s="48"/>
      <c r="AK4653" s="49"/>
    </row>
    <row r="4654" spans="9:37">
      <c r="I4654" s="48"/>
      <c r="L4654" s="48"/>
      <c r="O4654" s="48"/>
      <c r="Y4654" s="49"/>
      <c r="Z4654" s="49"/>
      <c r="AA4654" s="49"/>
      <c r="AB4654" s="49"/>
      <c r="AC4654" s="49"/>
      <c r="AD4654" s="49"/>
      <c r="AE4654" s="49"/>
      <c r="AF4654" s="49"/>
      <c r="AG4654" s="49"/>
      <c r="AH4654" s="49"/>
      <c r="AI4654" s="49"/>
      <c r="AJ4654" s="48"/>
      <c r="AK4654" s="49"/>
    </row>
    <row r="4655" spans="9:37">
      <c r="I4655" s="48"/>
      <c r="L4655" s="48"/>
      <c r="O4655" s="48"/>
      <c r="Y4655" s="49"/>
      <c r="Z4655" s="49"/>
      <c r="AA4655" s="49"/>
      <c r="AB4655" s="49"/>
      <c r="AC4655" s="49"/>
      <c r="AD4655" s="49"/>
      <c r="AE4655" s="49"/>
      <c r="AF4655" s="49"/>
      <c r="AG4655" s="49"/>
      <c r="AH4655" s="49"/>
      <c r="AI4655" s="49"/>
      <c r="AJ4655" s="48"/>
      <c r="AK4655" s="49"/>
    </row>
    <row r="4656" spans="9:37">
      <c r="I4656" s="48"/>
      <c r="L4656" s="48"/>
      <c r="O4656" s="48"/>
      <c r="Y4656" s="49"/>
      <c r="Z4656" s="49"/>
      <c r="AA4656" s="49"/>
      <c r="AB4656" s="49"/>
      <c r="AC4656" s="49"/>
      <c r="AD4656" s="49"/>
      <c r="AE4656" s="49"/>
      <c r="AF4656" s="49"/>
      <c r="AG4656" s="49"/>
      <c r="AH4656" s="49"/>
      <c r="AI4656" s="49"/>
      <c r="AJ4656" s="48"/>
      <c r="AK4656" s="49"/>
    </row>
    <row r="4657" spans="9:37">
      <c r="I4657" s="48"/>
      <c r="L4657" s="48"/>
      <c r="O4657" s="48"/>
      <c r="Y4657" s="49"/>
      <c r="Z4657" s="49"/>
      <c r="AA4657" s="49"/>
      <c r="AB4657" s="49"/>
      <c r="AC4657" s="49"/>
      <c r="AD4657" s="49"/>
      <c r="AE4657" s="49"/>
      <c r="AF4657" s="49"/>
      <c r="AG4657" s="49"/>
      <c r="AH4657" s="49"/>
      <c r="AI4657" s="49"/>
      <c r="AJ4657" s="48"/>
      <c r="AK4657" s="49"/>
    </row>
    <row r="4658" spans="9:37">
      <c r="I4658" s="48"/>
      <c r="L4658" s="48"/>
      <c r="O4658" s="48"/>
      <c r="Y4658" s="49"/>
      <c r="Z4658" s="49"/>
      <c r="AA4658" s="49"/>
      <c r="AB4658" s="49"/>
      <c r="AC4658" s="49"/>
      <c r="AD4658" s="49"/>
      <c r="AE4658" s="49"/>
      <c r="AF4658" s="49"/>
      <c r="AG4658" s="49"/>
      <c r="AH4658" s="49"/>
      <c r="AI4658" s="49"/>
      <c r="AJ4658" s="48"/>
      <c r="AK4658" s="49"/>
    </row>
    <row r="4659" spans="9:37">
      <c r="I4659" s="48"/>
      <c r="L4659" s="48"/>
      <c r="O4659" s="48"/>
      <c r="Y4659" s="49"/>
      <c r="Z4659" s="49"/>
      <c r="AA4659" s="49"/>
      <c r="AB4659" s="49"/>
      <c r="AC4659" s="49"/>
      <c r="AD4659" s="49"/>
      <c r="AE4659" s="49"/>
      <c r="AF4659" s="49"/>
      <c r="AG4659" s="49"/>
      <c r="AH4659" s="49"/>
      <c r="AI4659" s="49"/>
      <c r="AJ4659" s="48"/>
      <c r="AK4659" s="49"/>
    </row>
    <row r="4660" spans="9:37">
      <c r="I4660" s="48"/>
      <c r="L4660" s="48"/>
      <c r="O4660" s="48"/>
      <c r="Y4660" s="49"/>
      <c r="Z4660" s="49"/>
      <c r="AA4660" s="49"/>
      <c r="AB4660" s="49"/>
      <c r="AC4660" s="49"/>
      <c r="AD4660" s="49"/>
      <c r="AE4660" s="49"/>
      <c r="AF4660" s="49"/>
      <c r="AG4660" s="49"/>
      <c r="AH4660" s="49"/>
      <c r="AI4660" s="49"/>
      <c r="AJ4660" s="48"/>
      <c r="AK4660" s="49"/>
    </row>
    <row r="4661" spans="9:37">
      <c r="I4661" s="48"/>
      <c r="L4661" s="48"/>
      <c r="O4661" s="48"/>
      <c r="Y4661" s="49"/>
      <c r="Z4661" s="49"/>
      <c r="AA4661" s="49"/>
      <c r="AB4661" s="49"/>
      <c r="AC4661" s="49"/>
      <c r="AD4661" s="49"/>
      <c r="AE4661" s="49"/>
      <c r="AF4661" s="49"/>
      <c r="AG4661" s="49"/>
      <c r="AH4661" s="49"/>
      <c r="AI4661" s="49"/>
      <c r="AJ4661" s="48"/>
      <c r="AK4661" s="49"/>
    </row>
    <row r="4662" spans="9:37">
      <c r="I4662" s="48"/>
      <c r="L4662" s="48"/>
      <c r="O4662" s="48"/>
      <c r="Y4662" s="49"/>
      <c r="Z4662" s="49"/>
      <c r="AA4662" s="49"/>
      <c r="AB4662" s="49"/>
      <c r="AC4662" s="49"/>
      <c r="AD4662" s="49"/>
      <c r="AE4662" s="49"/>
      <c r="AF4662" s="49"/>
      <c r="AG4662" s="49"/>
      <c r="AH4662" s="49"/>
      <c r="AI4662" s="49"/>
      <c r="AJ4662" s="48"/>
      <c r="AK4662" s="49"/>
    </row>
    <row r="4663" spans="9:37">
      <c r="I4663" s="48"/>
      <c r="L4663" s="48"/>
      <c r="O4663" s="48"/>
      <c r="Y4663" s="49"/>
      <c r="Z4663" s="49"/>
      <c r="AA4663" s="49"/>
      <c r="AB4663" s="49"/>
      <c r="AC4663" s="49"/>
      <c r="AD4663" s="49"/>
      <c r="AE4663" s="49"/>
      <c r="AF4663" s="49"/>
      <c r="AG4663" s="49"/>
      <c r="AH4663" s="49"/>
      <c r="AI4663" s="49"/>
      <c r="AJ4663" s="48"/>
      <c r="AK4663" s="49"/>
    </row>
    <row r="4664" spans="9:37">
      <c r="I4664" s="48"/>
      <c r="L4664" s="48"/>
      <c r="O4664" s="48"/>
      <c r="Y4664" s="49"/>
      <c r="Z4664" s="49"/>
      <c r="AA4664" s="49"/>
      <c r="AB4664" s="49"/>
      <c r="AC4664" s="49"/>
      <c r="AD4664" s="49"/>
      <c r="AE4664" s="49"/>
      <c r="AF4664" s="49"/>
      <c r="AG4664" s="49"/>
      <c r="AH4664" s="49"/>
      <c r="AI4664" s="49"/>
      <c r="AJ4664" s="48"/>
      <c r="AK4664" s="49"/>
    </row>
    <row r="4665" spans="9:37">
      <c r="I4665" s="48"/>
      <c r="L4665" s="48"/>
      <c r="O4665" s="48"/>
      <c r="Y4665" s="49"/>
      <c r="Z4665" s="49"/>
      <c r="AA4665" s="49"/>
      <c r="AB4665" s="49"/>
      <c r="AC4665" s="49"/>
      <c r="AD4665" s="49"/>
      <c r="AE4665" s="49"/>
      <c r="AF4665" s="49"/>
      <c r="AG4665" s="49"/>
      <c r="AH4665" s="49"/>
      <c r="AI4665" s="49"/>
      <c r="AJ4665" s="48"/>
      <c r="AK4665" s="49"/>
    </row>
    <row r="4666" spans="9:37">
      <c r="I4666" s="48"/>
      <c r="L4666" s="48"/>
      <c r="O4666" s="48"/>
      <c r="Y4666" s="49"/>
      <c r="Z4666" s="49"/>
      <c r="AA4666" s="49"/>
      <c r="AB4666" s="49"/>
      <c r="AC4666" s="49"/>
      <c r="AD4666" s="49"/>
      <c r="AE4666" s="49"/>
      <c r="AF4666" s="49"/>
      <c r="AG4666" s="49"/>
      <c r="AH4666" s="49"/>
      <c r="AI4666" s="49"/>
      <c r="AJ4666" s="48"/>
      <c r="AK4666" s="49"/>
    </row>
    <row r="4667" spans="9:37">
      <c r="I4667" s="48"/>
      <c r="L4667" s="48"/>
      <c r="O4667" s="48"/>
      <c r="Y4667" s="49"/>
      <c r="Z4667" s="49"/>
      <c r="AA4667" s="49"/>
      <c r="AB4667" s="49"/>
      <c r="AC4667" s="49"/>
      <c r="AD4667" s="49"/>
      <c r="AE4667" s="49"/>
      <c r="AF4667" s="49"/>
      <c r="AG4667" s="49"/>
      <c r="AH4667" s="49"/>
      <c r="AI4667" s="49"/>
      <c r="AJ4667" s="48"/>
      <c r="AK4667" s="49"/>
    </row>
    <row r="4668" spans="9:37">
      <c r="I4668" s="48"/>
      <c r="L4668" s="48"/>
      <c r="O4668" s="48"/>
      <c r="Y4668" s="49"/>
      <c r="Z4668" s="49"/>
      <c r="AA4668" s="49"/>
      <c r="AB4668" s="49"/>
      <c r="AC4668" s="49"/>
      <c r="AD4668" s="49"/>
      <c r="AE4668" s="49"/>
      <c r="AF4668" s="49"/>
      <c r="AG4668" s="49"/>
      <c r="AH4668" s="49"/>
      <c r="AI4668" s="49"/>
      <c r="AJ4668" s="48"/>
      <c r="AK4668" s="49"/>
    </row>
    <row r="4669" spans="9:37">
      <c r="I4669" s="48"/>
      <c r="L4669" s="48"/>
      <c r="O4669" s="48"/>
      <c r="Y4669" s="49"/>
      <c r="Z4669" s="49"/>
      <c r="AA4669" s="49"/>
      <c r="AB4669" s="49"/>
      <c r="AC4669" s="49"/>
      <c r="AD4669" s="49"/>
      <c r="AE4669" s="49"/>
      <c r="AF4669" s="49"/>
      <c r="AG4669" s="49"/>
      <c r="AH4669" s="49"/>
      <c r="AI4669" s="49"/>
      <c r="AJ4669" s="48"/>
      <c r="AK4669" s="49"/>
    </row>
    <row r="4670" spans="9:37">
      <c r="I4670" s="48"/>
      <c r="L4670" s="48"/>
      <c r="O4670" s="48"/>
      <c r="Y4670" s="49"/>
      <c r="Z4670" s="49"/>
      <c r="AA4670" s="49"/>
      <c r="AB4670" s="49"/>
      <c r="AC4670" s="49"/>
      <c r="AD4670" s="49"/>
      <c r="AE4670" s="49"/>
      <c r="AF4670" s="49"/>
      <c r="AG4670" s="49"/>
      <c r="AH4670" s="49"/>
      <c r="AI4670" s="49"/>
      <c r="AJ4670" s="48"/>
      <c r="AK4670" s="49"/>
    </row>
    <row r="4671" spans="9:37">
      <c r="I4671" s="48"/>
      <c r="L4671" s="48"/>
      <c r="O4671" s="48"/>
      <c r="Y4671" s="49"/>
      <c r="Z4671" s="49"/>
      <c r="AA4671" s="49"/>
      <c r="AB4671" s="49"/>
      <c r="AC4671" s="49"/>
      <c r="AD4671" s="49"/>
      <c r="AE4671" s="49"/>
      <c r="AF4671" s="49"/>
      <c r="AG4671" s="49"/>
      <c r="AH4671" s="49"/>
      <c r="AI4671" s="49"/>
      <c r="AJ4671" s="48"/>
      <c r="AK4671" s="49"/>
    </row>
    <row r="4672" spans="9:37">
      <c r="I4672" s="48"/>
      <c r="L4672" s="48"/>
      <c r="O4672" s="48"/>
      <c r="Y4672" s="49"/>
      <c r="Z4672" s="49"/>
      <c r="AA4672" s="49"/>
      <c r="AB4672" s="49"/>
      <c r="AC4672" s="49"/>
      <c r="AD4672" s="49"/>
      <c r="AE4672" s="49"/>
      <c r="AF4672" s="49"/>
      <c r="AG4672" s="49"/>
      <c r="AH4672" s="49"/>
      <c r="AI4672" s="49"/>
      <c r="AJ4672" s="48"/>
      <c r="AK4672" s="49"/>
    </row>
    <row r="4673" spans="9:37">
      <c r="I4673" s="48"/>
      <c r="L4673" s="48"/>
      <c r="O4673" s="48"/>
      <c r="Y4673" s="49"/>
      <c r="Z4673" s="49"/>
      <c r="AA4673" s="49"/>
      <c r="AB4673" s="49"/>
      <c r="AC4673" s="49"/>
      <c r="AD4673" s="49"/>
      <c r="AE4673" s="49"/>
      <c r="AF4673" s="49"/>
      <c r="AG4673" s="49"/>
      <c r="AH4673" s="49"/>
      <c r="AI4673" s="49"/>
      <c r="AJ4673" s="48"/>
      <c r="AK4673" s="49"/>
    </row>
    <row r="4674" spans="9:37">
      <c r="I4674" s="48"/>
      <c r="L4674" s="48"/>
      <c r="O4674" s="48"/>
      <c r="Y4674" s="49"/>
      <c r="Z4674" s="49"/>
      <c r="AA4674" s="49"/>
      <c r="AB4674" s="49"/>
      <c r="AC4674" s="49"/>
      <c r="AD4674" s="49"/>
      <c r="AE4674" s="49"/>
      <c r="AF4674" s="49"/>
      <c r="AG4674" s="49"/>
      <c r="AH4674" s="49"/>
      <c r="AI4674" s="49"/>
      <c r="AJ4674" s="48"/>
      <c r="AK4674" s="49"/>
    </row>
    <row r="4675" spans="9:37">
      <c r="I4675" s="48"/>
      <c r="L4675" s="48"/>
      <c r="O4675" s="48"/>
      <c r="Y4675" s="49"/>
      <c r="Z4675" s="49"/>
      <c r="AA4675" s="49"/>
      <c r="AB4675" s="49"/>
      <c r="AC4675" s="49"/>
      <c r="AD4675" s="49"/>
      <c r="AE4675" s="49"/>
      <c r="AF4675" s="49"/>
      <c r="AG4675" s="49"/>
      <c r="AH4675" s="49"/>
      <c r="AI4675" s="49"/>
      <c r="AJ4675" s="48"/>
      <c r="AK4675" s="49"/>
    </row>
    <row r="4676" spans="9:37">
      <c r="I4676" s="48"/>
      <c r="L4676" s="48"/>
      <c r="O4676" s="48"/>
      <c r="Y4676" s="49"/>
      <c r="Z4676" s="49"/>
      <c r="AA4676" s="49"/>
      <c r="AB4676" s="49"/>
      <c r="AC4676" s="49"/>
      <c r="AD4676" s="49"/>
      <c r="AE4676" s="49"/>
      <c r="AF4676" s="49"/>
      <c r="AG4676" s="49"/>
      <c r="AH4676" s="49"/>
      <c r="AI4676" s="49"/>
      <c r="AJ4676" s="48"/>
      <c r="AK4676" s="49"/>
    </row>
    <row r="4677" spans="9:37">
      <c r="I4677" s="48"/>
      <c r="L4677" s="48"/>
      <c r="O4677" s="48"/>
      <c r="Y4677" s="49"/>
      <c r="Z4677" s="49"/>
      <c r="AA4677" s="49"/>
      <c r="AB4677" s="49"/>
      <c r="AC4677" s="49"/>
      <c r="AD4677" s="49"/>
      <c r="AE4677" s="49"/>
      <c r="AF4677" s="49"/>
      <c r="AG4677" s="49"/>
      <c r="AH4677" s="49"/>
      <c r="AI4677" s="49"/>
      <c r="AJ4677" s="48"/>
      <c r="AK4677" s="49"/>
    </row>
    <row r="4678" spans="9:37">
      <c r="I4678" s="48"/>
      <c r="L4678" s="48"/>
      <c r="O4678" s="48"/>
      <c r="Y4678" s="49"/>
      <c r="Z4678" s="49"/>
      <c r="AA4678" s="49"/>
      <c r="AB4678" s="49"/>
      <c r="AC4678" s="49"/>
      <c r="AD4678" s="49"/>
      <c r="AE4678" s="49"/>
      <c r="AF4678" s="49"/>
      <c r="AG4678" s="49"/>
      <c r="AH4678" s="49"/>
      <c r="AI4678" s="49"/>
      <c r="AJ4678" s="48"/>
      <c r="AK4678" s="49"/>
    </row>
    <row r="4679" spans="9:37">
      <c r="I4679" s="48"/>
      <c r="L4679" s="48"/>
      <c r="O4679" s="48"/>
      <c r="Y4679" s="49"/>
      <c r="Z4679" s="49"/>
      <c r="AA4679" s="49"/>
      <c r="AB4679" s="49"/>
      <c r="AC4679" s="49"/>
      <c r="AD4679" s="49"/>
      <c r="AE4679" s="49"/>
      <c r="AF4679" s="49"/>
      <c r="AG4679" s="49"/>
      <c r="AH4679" s="49"/>
      <c r="AI4679" s="49"/>
      <c r="AJ4679" s="48"/>
      <c r="AK4679" s="49"/>
    </row>
    <row r="4680" spans="9:37">
      <c r="I4680" s="48"/>
      <c r="L4680" s="48"/>
      <c r="O4680" s="48"/>
      <c r="Y4680" s="49"/>
      <c r="Z4680" s="49"/>
      <c r="AA4680" s="49"/>
      <c r="AB4680" s="49"/>
      <c r="AC4680" s="49"/>
      <c r="AD4680" s="49"/>
      <c r="AE4680" s="49"/>
      <c r="AF4680" s="49"/>
      <c r="AG4680" s="49"/>
      <c r="AH4680" s="49"/>
      <c r="AI4680" s="49"/>
      <c r="AJ4680" s="48"/>
      <c r="AK4680" s="49"/>
    </row>
    <row r="4681" spans="9:37">
      <c r="I4681" s="48"/>
      <c r="L4681" s="48"/>
      <c r="O4681" s="48"/>
      <c r="Y4681" s="49"/>
      <c r="Z4681" s="49"/>
      <c r="AA4681" s="49"/>
      <c r="AB4681" s="49"/>
      <c r="AC4681" s="49"/>
      <c r="AD4681" s="49"/>
      <c r="AE4681" s="49"/>
      <c r="AF4681" s="49"/>
      <c r="AG4681" s="49"/>
      <c r="AH4681" s="49"/>
      <c r="AI4681" s="49"/>
      <c r="AJ4681" s="48"/>
      <c r="AK4681" s="49"/>
    </row>
    <row r="4682" spans="9:37">
      <c r="I4682" s="48"/>
      <c r="L4682" s="48"/>
      <c r="O4682" s="48"/>
      <c r="Y4682" s="49"/>
      <c r="Z4682" s="49"/>
      <c r="AA4682" s="49"/>
      <c r="AB4682" s="49"/>
      <c r="AC4682" s="49"/>
      <c r="AD4682" s="49"/>
      <c r="AE4682" s="49"/>
      <c r="AF4682" s="49"/>
      <c r="AG4682" s="49"/>
      <c r="AH4682" s="49"/>
      <c r="AI4682" s="49"/>
      <c r="AJ4682" s="48"/>
      <c r="AK4682" s="49"/>
    </row>
    <row r="4683" spans="9:37">
      <c r="I4683" s="48"/>
      <c r="L4683" s="48"/>
      <c r="O4683" s="48"/>
      <c r="Y4683" s="49"/>
      <c r="Z4683" s="49"/>
      <c r="AA4683" s="49"/>
      <c r="AB4683" s="49"/>
      <c r="AC4683" s="49"/>
      <c r="AD4683" s="49"/>
      <c r="AE4683" s="49"/>
      <c r="AF4683" s="49"/>
      <c r="AG4683" s="49"/>
      <c r="AH4683" s="49"/>
      <c r="AI4683" s="49"/>
      <c r="AJ4683" s="48"/>
      <c r="AK4683" s="49"/>
    </row>
    <row r="4684" spans="9:37">
      <c r="I4684" s="48"/>
      <c r="L4684" s="48"/>
      <c r="O4684" s="48"/>
      <c r="Y4684" s="49"/>
      <c r="Z4684" s="49"/>
      <c r="AA4684" s="49"/>
      <c r="AB4684" s="49"/>
      <c r="AC4684" s="49"/>
      <c r="AD4684" s="49"/>
      <c r="AE4684" s="49"/>
      <c r="AF4684" s="49"/>
      <c r="AG4684" s="49"/>
      <c r="AH4684" s="49"/>
      <c r="AI4684" s="49"/>
      <c r="AJ4684" s="48"/>
      <c r="AK4684" s="49"/>
    </row>
    <row r="4685" spans="9:37">
      <c r="I4685" s="48"/>
      <c r="L4685" s="48"/>
      <c r="O4685" s="48"/>
      <c r="Y4685" s="49"/>
      <c r="Z4685" s="49"/>
      <c r="AA4685" s="49"/>
      <c r="AB4685" s="49"/>
      <c r="AC4685" s="49"/>
      <c r="AD4685" s="49"/>
      <c r="AE4685" s="49"/>
      <c r="AF4685" s="49"/>
      <c r="AG4685" s="49"/>
      <c r="AH4685" s="49"/>
      <c r="AI4685" s="49"/>
      <c r="AJ4685" s="48"/>
      <c r="AK4685" s="49"/>
    </row>
    <row r="4686" spans="9:37">
      <c r="I4686" s="48"/>
      <c r="L4686" s="48"/>
      <c r="O4686" s="48"/>
      <c r="Y4686" s="49"/>
      <c r="Z4686" s="49"/>
      <c r="AA4686" s="49"/>
      <c r="AB4686" s="49"/>
      <c r="AC4686" s="49"/>
      <c r="AD4686" s="49"/>
      <c r="AE4686" s="49"/>
      <c r="AF4686" s="49"/>
      <c r="AG4686" s="49"/>
      <c r="AH4686" s="49"/>
      <c r="AI4686" s="49"/>
      <c r="AJ4686" s="48"/>
      <c r="AK4686" s="49"/>
    </row>
    <row r="4687" spans="9:37">
      <c r="I4687" s="48"/>
      <c r="L4687" s="48"/>
      <c r="O4687" s="48"/>
      <c r="Y4687" s="49"/>
      <c r="Z4687" s="49"/>
      <c r="AA4687" s="49"/>
      <c r="AB4687" s="49"/>
      <c r="AC4687" s="49"/>
      <c r="AD4687" s="49"/>
      <c r="AE4687" s="49"/>
      <c r="AF4687" s="49"/>
      <c r="AG4687" s="49"/>
      <c r="AH4687" s="49"/>
      <c r="AI4687" s="49"/>
      <c r="AJ4687" s="48"/>
      <c r="AK4687" s="49"/>
    </row>
    <row r="4688" spans="9:37">
      <c r="I4688" s="48"/>
      <c r="L4688" s="48"/>
      <c r="O4688" s="48"/>
      <c r="Y4688" s="49"/>
      <c r="Z4688" s="49"/>
      <c r="AA4688" s="49"/>
      <c r="AB4688" s="49"/>
      <c r="AC4688" s="49"/>
      <c r="AD4688" s="49"/>
      <c r="AE4688" s="49"/>
      <c r="AF4688" s="49"/>
      <c r="AG4688" s="49"/>
      <c r="AH4688" s="49"/>
      <c r="AI4688" s="49"/>
      <c r="AJ4688" s="48"/>
      <c r="AK4688" s="49"/>
    </row>
    <row r="4689" spans="9:37">
      <c r="I4689" s="48"/>
      <c r="L4689" s="48"/>
      <c r="O4689" s="48"/>
      <c r="Y4689" s="49"/>
      <c r="Z4689" s="49"/>
      <c r="AA4689" s="49"/>
      <c r="AB4689" s="49"/>
      <c r="AC4689" s="49"/>
      <c r="AD4689" s="49"/>
      <c r="AE4689" s="49"/>
      <c r="AF4689" s="49"/>
      <c r="AG4689" s="49"/>
      <c r="AH4689" s="49"/>
      <c r="AI4689" s="49"/>
      <c r="AJ4689" s="48"/>
      <c r="AK4689" s="49"/>
    </row>
    <row r="4690" spans="9:37">
      <c r="I4690" s="48"/>
      <c r="L4690" s="48"/>
      <c r="O4690" s="48"/>
      <c r="Y4690" s="49"/>
      <c r="Z4690" s="49"/>
      <c r="AA4690" s="49"/>
      <c r="AB4690" s="49"/>
      <c r="AC4690" s="49"/>
      <c r="AD4690" s="49"/>
      <c r="AE4690" s="49"/>
      <c r="AF4690" s="49"/>
      <c r="AG4690" s="49"/>
      <c r="AH4690" s="49"/>
      <c r="AI4690" s="49"/>
      <c r="AJ4690" s="48"/>
      <c r="AK4690" s="49"/>
    </row>
    <row r="4691" spans="9:37">
      <c r="I4691" s="48"/>
      <c r="L4691" s="48"/>
      <c r="O4691" s="48"/>
      <c r="Y4691" s="49"/>
      <c r="Z4691" s="49"/>
      <c r="AA4691" s="49"/>
      <c r="AB4691" s="49"/>
      <c r="AC4691" s="49"/>
      <c r="AD4691" s="49"/>
      <c r="AE4691" s="49"/>
      <c r="AF4691" s="49"/>
      <c r="AG4691" s="49"/>
      <c r="AH4691" s="49"/>
      <c r="AI4691" s="49"/>
      <c r="AJ4691" s="48"/>
      <c r="AK4691" s="49"/>
    </row>
    <row r="4692" spans="9:37">
      <c r="I4692" s="48"/>
      <c r="L4692" s="48"/>
      <c r="O4692" s="48"/>
      <c r="Y4692" s="49"/>
      <c r="Z4692" s="49"/>
      <c r="AA4692" s="49"/>
      <c r="AB4692" s="49"/>
      <c r="AC4692" s="49"/>
      <c r="AD4692" s="49"/>
      <c r="AE4692" s="49"/>
      <c r="AF4692" s="49"/>
      <c r="AG4692" s="49"/>
      <c r="AH4692" s="49"/>
      <c r="AI4692" s="49"/>
      <c r="AJ4692" s="48"/>
      <c r="AK4692" s="49"/>
    </row>
    <row r="4693" spans="9:37">
      <c r="I4693" s="48"/>
      <c r="L4693" s="48"/>
      <c r="O4693" s="48"/>
      <c r="Y4693" s="49"/>
      <c r="Z4693" s="49"/>
      <c r="AA4693" s="49"/>
      <c r="AB4693" s="49"/>
      <c r="AC4693" s="49"/>
      <c r="AD4693" s="49"/>
      <c r="AE4693" s="49"/>
      <c r="AF4693" s="49"/>
      <c r="AG4693" s="49"/>
      <c r="AH4693" s="49"/>
      <c r="AI4693" s="49"/>
      <c r="AJ4693" s="48"/>
      <c r="AK4693" s="49"/>
    </row>
    <row r="4694" spans="9:37">
      <c r="I4694" s="48"/>
      <c r="L4694" s="48"/>
      <c r="O4694" s="48"/>
      <c r="Y4694" s="49"/>
      <c r="Z4694" s="49"/>
      <c r="AA4694" s="49"/>
      <c r="AB4694" s="49"/>
      <c r="AC4694" s="49"/>
      <c r="AD4694" s="49"/>
      <c r="AE4694" s="49"/>
      <c r="AF4694" s="49"/>
      <c r="AG4694" s="49"/>
      <c r="AH4694" s="49"/>
      <c r="AI4694" s="49"/>
      <c r="AJ4694" s="48"/>
      <c r="AK4694" s="49"/>
    </row>
    <row r="4695" spans="9:37">
      <c r="I4695" s="48"/>
      <c r="L4695" s="48"/>
      <c r="O4695" s="48"/>
      <c r="Y4695" s="49"/>
      <c r="Z4695" s="49"/>
      <c r="AA4695" s="49"/>
      <c r="AB4695" s="49"/>
      <c r="AC4695" s="49"/>
      <c r="AD4695" s="49"/>
      <c r="AE4695" s="49"/>
      <c r="AF4695" s="49"/>
      <c r="AG4695" s="49"/>
      <c r="AH4695" s="49"/>
      <c r="AI4695" s="49"/>
      <c r="AJ4695" s="48"/>
      <c r="AK4695" s="49"/>
    </row>
    <row r="4696" spans="9:37">
      <c r="I4696" s="48"/>
      <c r="L4696" s="48"/>
      <c r="O4696" s="48"/>
      <c r="Y4696" s="49"/>
      <c r="Z4696" s="49"/>
      <c r="AA4696" s="49"/>
      <c r="AB4696" s="49"/>
      <c r="AC4696" s="49"/>
      <c r="AD4696" s="49"/>
      <c r="AE4696" s="49"/>
      <c r="AF4696" s="49"/>
      <c r="AG4696" s="49"/>
      <c r="AH4696" s="49"/>
      <c r="AI4696" s="49"/>
      <c r="AJ4696" s="48"/>
      <c r="AK4696" s="49"/>
    </row>
    <row r="4697" spans="9:37">
      <c r="I4697" s="48"/>
      <c r="L4697" s="48"/>
      <c r="O4697" s="48"/>
      <c r="Y4697" s="49"/>
      <c r="Z4697" s="49"/>
      <c r="AA4697" s="49"/>
      <c r="AB4697" s="49"/>
      <c r="AC4697" s="49"/>
      <c r="AD4697" s="49"/>
      <c r="AE4697" s="49"/>
      <c r="AF4697" s="49"/>
      <c r="AG4697" s="49"/>
      <c r="AH4697" s="49"/>
      <c r="AI4697" s="49"/>
      <c r="AJ4697" s="48"/>
      <c r="AK4697" s="49"/>
    </row>
    <row r="4698" spans="9:37">
      <c r="I4698" s="48"/>
      <c r="L4698" s="48"/>
      <c r="O4698" s="48"/>
      <c r="Y4698" s="49"/>
      <c r="Z4698" s="49"/>
      <c r="AA4698" s="49"/>
      <c r="AB4698" s="49"/>
      <c r="AC4698" s="49"/>
      <c r="AD4698" s="49"/>
      <c r="AE4698" s="49"/>
      <c r="AF4698" s="49"/>
      <c r="AG4698" s="49"/>
      <c r="AH4698" s="49"/>
      <c r="AI4698" s="49"/>
      <c r="AJ4698" s="48"/>
      <c r="AK4698" s="49"/>
    </row>
    <row r="4699" spans="9:37">
      <c r="I4699" s="48"/>
      <c r="L4699" s="48"/>
      <c r="O4699" s="48"/>
      <c r="Y4699" s="49"/>
      <c r="Z4699" s="49"/>
      <c r="AA4699" s="49"/>
      <c r="AB4699" s="49"/>
      <c r="AC4699" s="49"/>
      <c r="AD4699" s="49"/>
      <c r="AE4699" s="49"/>
      <c r="AF4699" s="49"/>
      <c r="AG4699" s="49"/>
      <c r="AH4699" s="49"/>
      <c r="AI4699" s="49"/>
      <c r="AJ4699" s="48"/>
      <c r="AK4699" s="49"/>
    </row>
    <row r="4700" spans="9:37">
      <c r="I4700" s="48"/>
      <c r="L4700" s="48"/>
      <c r="O4700" s="48"/>
      <c r="Y4700" s="49"/>
      <c r="Z4700" s="49"/>
      <c r="AA4700" s="49"/>
      <c r="AB4700" s="49"/>
      <c r="AC4700" s="49"/>
      <c r="AD4700" s="49"/>
      <c r="AE4700" s="49"/>
      <c r="AF4700" s="49"/>
      <c r="AG4700" s="49"/>
      <c r="AH4700" s="49"/>
      <c r="AI4700" s="49"/>
      <c r="AJ4700" s="48"/>
      <c r="AK4700" s="49"/>
    </row>
    <row r="4701" spans="9:37">
      <c r="I4701" s="48"/>
      <c r="L4701" s="48"/>
      <c r="O4701" s="48"/>
      <c r="Y4701" s="49"/>
      <c r="Z4701" s="49"/>
      <c r="AA4701" s="49"/>
      <c r="AB4701" s="49"/>
      <c r="AC4701" s="49"/>
      <c r="AD4701" s="49"/>
      <c r="AE4701" s="49"/>
      <c r="AF4701" s="49"/>
      <c r="AG4701" s="49"/>
      <c r="AH4701" s="49"/>
      <c r="AI4701" s="49"/>
      <c r="AJ4701" s="48"/>
      <c r="AK4701" s="49"/>
    </row>
    <row r="4702" spans="9:37">
      <c r="I4702" s="48"/>
      <c r="L4702" s="48"/>
      <c r="O4702" s="48"/>
      <c r="Y4702" s="49"/>
      <c r="Z4702" s="49"/>
      <c r="AA4702" s="49"/>
      <c r="AB4702" s="49"/>
      <c r="AC4702" s="49"/>
      <c r="AD4702" s="49"/>
      <c r="AE4702" s="49"/>
      <c r="AF4702" s="49"/>
      <c r="AG4702" s="49"/>
      <c r="AH4702" s="49"/>
      <c r="AI4702" s="49"/>
      <c r="AJ4702" s="48"/>
      <c r="AK4702" s="49"/>
    </row>
    <row r="4703" spans="9:37">
      <c r="I4703" s="48"/>
      <c r="L4703" s="48"/>
      <c r="O4703" s="48"/>
      <c r="Y4703" s="49"/>
      <c r="Z4703" s="49"/>
      <c r="AA4703" s="49"/>
      <c r="AB4703" s="49"/>
      <c r="AC4703" s="49"/>
      <c r="AD4703" s="49"/>
      <c r="AE4703" s="49"/>
      <c r="AF4703" s="49"/>
      <c r="AG4703" s="49"/>
      <c r="AH4703" s="49"/>
      <c r="AI4703" s="49"/>
      <c r="AJ4703" s="48"/>
      <c r="AK4703" s="49"/>
    </row>
    <row r="4704" spans="9:37">
      <c r="I4704" s="48"/>
      <c r="L4704" s="48"/>
      <c r="O4704" s="48"/>
      <c r="Y4704" s="49"/>
      <c r="Z4704" s="49"/>
      <c r="AA4704" s="49"/>
      <c r="AB4704" s="49"/>
      <c r="AC4704" s="49"/>
      <c r="AD4704" s="49"/>
      <c r="AE4704" s="49"/>
      <c r="AF4704" s="49"/>
      <c r="AG4704" s="49"/>
      <c r="AH4704" s="49"/>
      <c r="AI4704" s="49"/>
      <c r="AJ4704" s="48"/>
      <c r="AK4704" s="49"/>
    </row>
    <row r="4705" spans="9:37">
      <c r="I4705" s="48"/>
      <c r="L4705" s="48"/>
      <c r="O4705" s="48"/>
      <c r="Y4705" s="49"/>
      <c r="Z4705" s="49"/>
      <c r="AA4705" s="49"/>
      <c r="AB4705" s="49"/>
      <c r="AC4705" s="49"/>
      <c r="AD4705" s="49"/>
      <c r="AE4705" s="49"/>
      <c r="AF4705" s="49"/>
      <c r="AG4705" s="49"/>
      <c r="AH4705" s="49"/>
      <c r="AI4705" s="49"/>
      <c r="AJ4705" s="48"/>
      <c r="AK4705" s="49"/>
    </row>
    <row r="4706" spans="9:37">
      <c r="I4706" s="48"/>
      <c r="L4706" s="48"/>
      <c r="O4706" s="48"/>
      <c r="Y4706" s="49"/>
      <c r="Z4706" s="49"/>
      <c r="AA4706" s="49"/>
      <c r="AB4706" s="49"/>
      <c r="AC4706" s="49"/>
      <c r="AD4706" s="49"/>
      <c r="AE4706" s="49"/>
      <c r="AF4706" s="49"/>
      <c r="AG4706" s="49"/>
      <c r="AH4706" s="49"/>
      <c r="AI4706" s="49"/>
      <c r="AJ4706" s="48"/>
      <c r="AK4706" s="49"/>
    </row>
    <row r="4707" spans="9:37">
      <c r="I4707" s="48"/>
      <c r="L4707" s="48"/>
      <c r="O4707" s="48"/>
      <c r="Y4707" s="49"/>
      <c r="Z4707" s="49"/>
      <c r="AA4707" s="49"/>
      <c r="AB4707" s="49"/>
      <c r="AC4707" s="49"/>
      <c r="AD4707" s="49"/>
      <c r="AE4707" s="49"/>
      <c r="AF4707" s="49"/>
      <c r="AG4707" s="49"/>
      <c r="AH4707" s="49"/>
      <c r="AI4707" s="49"/>
      <c r="AJ4707" s="48"/>
      <c r="AK4707" s="49"/>
    </row>
    <row r="4708" spans="9:37">
      <c r="I4708" s="48"/>
      <c r="L4708" s="48"/>
      <c r="O4708" s="48"/>
      <c r="Y4708" s="49"/>
      <c r="Z4708" s="49"/>
      <c r="AA4708" s="49"/>
      <c r="AB4708" s="49"/>
      <c r="AC4708" s="49"/>
      <c r="AD4708" s="49"/>
      <c r="AE4708" s="49"/>
      <c r="AF4708" s="49"/>
      <c r="AG4708" s="49"/>
      <c r="AH4708" s="49"/>
      <c r="AI4708" s="49"/>
      <c r="AJ4708" s="48"/>
      <c r="AK4708" s="49"/>
    </row>
    <row r="4709" spans="9:37">
      <c r="I4709" s="48"/>
      <c r="L4709" s="48"/>
      <c r="O4709" s="48"/>
      <c r="Y4709" s="49"/>
      <c r="Z4709" s="49"/>
      <c r="AA4709" s="49"/>
      <c r="AB4709" s="49"/>
      <c r="AC4709" s="49"/>
      <c r="AD4709" s="49"/>
      <c r="AE4709" s="49"/>
      <c r="AF4709" s="49"/>
      <c r="AG4709" s="49"/>
      <c r="AH4709" s="49"/>
      <c r="AI4709" s="49"/>
      <c r="AJ4709" s="48"/>
      <c r="AK4709" s="49"/>
    </row>
    <row r="4710" spans="9:37">
      <c r="I4710" s="48"/>
      <c r="L4710" s="48"/>
      <c r="O4710" s="48"/>
      <c r="Y4710" s="49"/>
      <c r="Z4710" s="49"/>
      <c r="AA4710" s="49"/>
      <c r="AB4710" s="49"/>
      <c r="AC4710" s="49"/>
      <c r="AD4710" s="49"/>
      <c r="AE4710" s="49"/>
      <c r="AF4710" s="49"/>
      <c r="AG4710" s="49"/>
      <c r="AH4710" s="49"/>
      <c r="AI4710" s="49"/>
      <c r="AJ4710" s="48"/>
      <c r="AK4710" s="49"/>
    </row>
    <row r="4711" spans="9:37">
      <c r="I4711" s="48"/>
      <c r="L4711" s="48"/>
      <c r="O4711" s="48"/>
      <c r="Y4711" s="49"/>
      <c r="Z4711" s="49"/>
      <c r="AA4711" s="49"/>
      <c r="AB4711" s="49"/>
      <c r="AC4711" s="49"/>
      <c r="AD4711" s="49"/>
      <c r="AE4711" s="49"/>
      <c r="AF4711" s="49"/>
      <c r="AG4711" s="49"/>
      <c r="AH4711" s="49"/>
      <c r="AI4711" s="49"/>
      <c r="AJ4711" s="48"/>
      <c r="AK4711" s="49"/>
    </row>
    <row r="4712" spans="9:37">
      <c r="I4712" s="48"/>
      <c r="L4712" s="48"/>
      <c r="O4712" s="48"/>
      <c r="Y4712" s="49"/>
      <c r="Z4712" s="49"/>
      <c r="AA4712" s="49"/>
      <c r="AB4712" s="49"/>
      <c r="AC4712" s="49"/>
      <c r="AD4712" s="49"/>
      <c r="AE4712" s="49"/>
      <c r="AF4712" s="49"/>
      <c r="AG4712" s="49"/>
      <c r="AH4712" s="49"/>
      <c r="AI4712" s="49"/>
      <c r="AJ4712" s="48"/>
      <c r="AK4712" s="49"/>
    </row>
    <row r="4713" spans="9:37">
      <c r="I4713" s="48"/>
      <c r="L4713" s="48"/>
      <c r="O4713" s="48"/>
      <c r="Y4713" s="49"/>
      <c r="Z4713" s="49"/>
      <c r="AA4713" s="49"/>
      <c r="AB4713" s="49"/>
      <c r="AC4713" s="49"/>
      <c r="AD4713" s="49"/>
      <c r="AE4713" s="49"/>
      <c r="AF4713" s="49"/>
      <c r="AG4713" s="49"/>
      <c r="AH4713" s="49"/>
      <c r="AI4713" s="49"/>
      <c r="AJ4713" s="48"/>
      <c r="AK4713" s="49"/>
    </row>
    <row r="4714" spans="9:37">
      <c r="I4714" s="48"/>
      <c r="L4714" s="48"/>
      <c r="O4714" s="48"/>
      <c r="Y4714" s="49"/>
      <c r="Z4714" s="49"/>
      <c r="AA4714" s="49"/>
      <c r="AB4714" s="49"/>
      <c r="AC4714" s="49"/>
      <c r="AD4714" s="49"/>
      <c r="AE4714" s="49"/>
      <c r="AF4714" s="49"/>
      <c r="AG4714" s="49"/>
      <c r="AH4714" s="49"/>
      <c r="AI4714" s="49"/>
      <c r="AJ4714" s="48"/>
      <c r="AK4714" s="49"/>
    </row>
    <row r="4715" spans="9:37">
      <c r="I4715" s="48"/>
      <c r="L4715" s="48"/>
      <c r="O4715" s="48"/>
      <c r="Y4715" s="49"/>
      <c r="Z4715" s="49"/>
      <c r="AA4715" s="49"/>
      <c r="AB4715" s="49"/>
      <c r="AC4715" s="49"/>
      <c r="AD4715" s="49"/>
      <c r="AE4715" s="49"/>
      <c r="AF4715" s="49"/>
      <c r="AG4715" s="49"/>
      <c r="AH4715" s="49"/>
      <c r="AI4715" s="49"/>
      <c r="AJ4715" s="48"/>
      <c r="AK4715" s="49"/>
    </row>
    <row r="4716" spans="9:37">
      <c r="I4716" s="48"/>
      <c r="L4716" s="48"/>
      <c r="O4716" s="48"/>
      <c r="Y4716" s="49"/>
      <c r="Z4716" s="49"/>
      <c r="AA4716" s="49"/>
      <c r="AB4716" s="49"/>
      <c r="AC4716" s="49"/>
      <c r="AD4716" s="49"/>
      <c r="AE4716" s="49"/>
      <c r="AF4716" s="49"/>
      <c r="AG4716" s="49"/>
      <c r="AH4716" s="49"/>
      <c r="AI4716" s="49"/>
      <c r="AJ4716" s="48"/>
      <c r="AK4716" s="49"/>
    </row>
    <row r="4717" spans="9:37">
      <c r="I4717" s="48"/>
      <c r="L4717" s="48"/>
      <c r="O4717" s="48"/>
      <c r="Y4717" s="49"/>
      <c r="Z4717" s="49"/>
      <c r="AA4717" s="49"/>
      <c r="AB4717" s="49"/>
      <c r="AC4717" s="49"/>
      <c r="AD4717" s="49"/>
      <c r="AE4717" s="49"/>
      <c r="AF4717" s="49"/>
      <c r="AG4717" s="49"/>
      <c r="AH4717" s="49"/>
      <c r="AI4717" s="49"/>
      <c r="AJ4717" s="48"/>
      <c r="AK4717" s="49"/>
    </row>
    <row r="4718" spans="9:37">
      <c r="I4718" s="48"/>
      <c r="L4718" s="48"/>
      <c r="O4718" s="48"/>
      <c r="Y4718" s="49"/>
      <c r="Z4718" s="49"/>
      <c r="AA4718" s="49"/>
      <c r="AB4718" s="49"/>
      <c r="AC4718" s="49"/>
      <c r="AD4718" s="49"/>
      <c r="AE4718" s="49"/>
      <c r="AF4718" s="49"/>
      <c r="AG4718" s="49"/>
      <c r="AH4718" s="49"/>
      <c r="AI4718" s="49"/>
      <c r="AJ4718" s="48"/>
      <c r="AK4718" s="49"/>
    </row>
    <row r="4719" spans="9:37">
      <c r="I4719" s="48"/>
      <c r="L4719" s="48"/>
      <c r="O4719" s="48"/>
      <c r="Y4719" s="49"/>
      <c r="Z4719" s="49"/>
      <c r="AA4719" s="49"/>
      <c r="AB4719" s="49"/>
      <c r="AC4719" s="49"/>
      <c r="AD4719" s="49"/>
      <c r="AE4719" s="49"/>
      <c r="AF4719" s="49"/>
      <c r="AG4719" s="49"/>
      <c r="AH4719" s="49"/>
      <c r="AI4719" s="49"/>
      <c r="AJ4719" s="48"/>
      <c r="AK4719" s="49"/>
    </row>
    <row r="4720" spans="9:37">
      <c r="I4720" s="48"/>
      <c r="L4720" s="48"/>
      <c r="O4720" s="48"/>
      <c r="Y4720" s="49"/>
      <c r="Z4720" s="49"/>
      <c r="AA4720" s="49"/>
      <c r="AB4720" s="49"/>
      <c r="AC4720" s="49"/>
      <c r="AD4720" s="49"/>
      <c r="AE4720" s="49"/>
      <c r="AF4720" s="49"/>
      <c r="AG4720" s="49"/>
      <c r="AH4720" s="49"/>
      <c r="AI4720" s="49"/>
      <c r="AJ4720" s="48"/>
      <c r="AK4720" s="49"/>
    </row>
    <row r="4721" spans="9:37">
      <c r="I4721" s="48"/>
      <c r="L4721" s="48"/>
      <c r="O4721" s="48"/>
      <c r="Y4721" s="49"/>
      <c r="Z4721" s="49"/>
      <c r="AA4721" s="49"/>
      <c r="AB4721" s="49"/>
      <c r="AC4721" s="49"/>
      <c r="AD4721" s="49"/>
      <c r="AE4721" s="49"/>
      <c r="AF4721" s="49"/>
      <c r="AG4721" s="49"/>
      <c r="AH4721" s="49"/>
      <c r="AI4721" s="49"/>
      <c r="AJ4721" s="48"/>
      <c r="AK4721" s="49"/>
    </row>
    <row r="4722" spans="9:37">
      <c r="I4722" s="48"/>
      <c r="L4722" s="48"/>
      <c r="O4722" s="48"/>
      <c r="Y4722" s="49"/>
      <c r="Z4722" s="49"/>
      <c r="AA4722" s="49"/>
      <c r="AB4722" s="49"/>
      <c r="AC4722" s="49"/>
      <c r="AD4722" s="49"/>
      <c r="AE4722" s="49"/>
      <c r="AF4722" s="49"/>
      <c r="AG4722" s="49"/>
      <c r="AH4722" s="49"/>
      <c r="AI4722" s="49"/>
      <c r="AJ4722" s="48"/>
      <c r="AK4722" s="49"/>
    </row>
    <row r="4723" spans="9:37">
      <c r="I4723" s="48"/>
      <c r="L4723" s="48"/>
      <c r="O4723" s="48"/>
      <c r="Y4723" s="49"/>
      <c r="Z4723" s="49"/>
      <c r="AA4723" s="49"/>
      <c r="AB4723" s="49"/>
      <c r="AC4723" s="49"/>
      <c r="AD4723" s="49"/>
      <c r="AE4723" s="49"/>
      <c r="AF4723" s="49"/>
      <c r="AG4723" s="49"/>
      <c r="AH4723" s="49"/>
      <c r="AI4723" s="49"/>
      <c r="AJ4723" s="48"/>
      <c r="AK4723" s="49"/>
    </row>
    <row r="4724" spans="9:37">
      <c r="I4724" s="48"/>
      <c r="L4724" s="48"/>
      <c r="O4724" s="48"/>
      <c r="Y4724" s="49"/>
      <c r="Z4724" s="49"/>
      <c r="AA4724" s="49"/>
      <c r="AB4724" s="49"/>
      <c r="AC4724" s="49"/>
      <c r="AD4724" s="49"/>
      <c r="AE4724" s="49"/>
      <c r="AF4724" s="49"/>
      <c r="AG4724" s="49"/>
      <c r="AH4724" s="49"/>
      <c r="AI4724" s="49"/>
      <c r="AJ4724" s="48"/>
      <c r="AK4724" s="49"/>
    </row>
    <row r="4725" spans="9:37">
      <c r="I4725" s="48"/>
      <c r="L4725" s="48"/>
      <c r="O4725" s="48"/>
      <c r="Y4725" s="49"/>
      <c r="Z4725" s="49"/>
      <c r="AA4725" s="49"/>
      <c r="AB4725" s="49"/>
      <c r="AC4725" s="49"/>
      <c r="AD4725" s="49"/>
      <c r="AE4725" s="49"/>
      <c r="AF4725" s="49"/>
      <c r="AG4725" s="49"/>
      <c r="AH4725" s="49"/>
      <c r="AI4725" s="49"/>
      <c r="AJ4725" s="48"/>
      <c r="AK4725" s="49"/>
    </row>
    <row r="4726" spans="9:37">
      <c r="I4726" s="48"/>
      <c r="L4726" s="48"/>
      <c r="O4726" s="48"/>
      <c r="Y4726" s="49"/>
      <c r="Z4726" s="49"/>
      <c r="AA4726" s="49"/>
      <c r="AB4726" s="49"/>
      <c r="AC4726" s="49"/>
      <c r="AD4726" s="49"/>
      <c r="AE4726" s="49"/>
      <c r="AF4726" s="49"/>
      <c r="AG4726" s="49"/>
      <c r="AH4726" s="49"/>
      <c r="AI4726" s="49"/>
      <c r="AJ4726" s="48"/>
      <c r="AK4726" s="49"/>
    </row>
    <row r="4727" spans="9:37">
      <c r="I4727" s="48"/>
      <c r="L4727" s="48"/>
      <c r="O4727" s="48"/>
      <c r="Y4727" s="49"/>
      <c r="Z4727" s="49"/>
      <c r="AA4727" s="49"/>
      <c r="AB4727" s="49"/>
      <c r="AC4727" s="49"/>
      <c r="AD4727" s="49"/>
      <c r="AE4727" s="49"/>
      <c r="AF4727" s="49"/>
      <c r="AG4727" s="49"/>
      <c r="AH4727" s="49"/>
      <c r="AI4727" s="49"/>
      <c r="AJ4727" s="48"/>
      <c r="AK4727" s="49"/>
    </row>
    <row r="4728" spans="9:37">
      <c r="I4728" s="48"/>
      <c r="L4728" s="48"/>
      <c r="O4728" s="48"/>
      <c r="Y4728" s="49"/>
      <c r="Z4728" s="49"/>
      <c r="AA4728" s="49"/>
      <c r="AB4728" s="49"/>
      <c r="AC4728" s="49"/>
      <c r="AD4728" s="49"/>
      <c r="AE4728" s="49"/>
      <c r="AF4728" s="49"/>
      <c r="AG4728" s="49"/>
      <c r="AH4728" s="49"/>
      <c r="AI4728" s="49"/>
      <c r="AJ4728" s="48"/>
      <c r="AK4728" s="49"/>
    </row>
    <row r="4729" spans="9:37">
      <c r="I4729" s="48"/>
      <c r="L4729" s="48"/>
      <c r="O4729" s="48"/>
      <c r="Y4729" s="49"/>
      <c r="Z4729" s="49"/>
      <c r="AA4729" s="49"/>
      <c r="AB4729" s="49"/>
      <c r="AC4729" s="49"/>
      <c r="AD4729" s="49"/>
      <c r="AE4729" s="49"/>
      <c r="AF4729" s="49"/>
      <c r="AG4729" s="49"/>
      <c r="AH4729" s="49"/>
      <c r="AI4729" s="49"/>
      <c r="AJ4729" s="48"/>
      <c r="AK4729" s="49"/>
    </row>
    <row r="4730" spans="9:37">
      <c r="I4730" s="48"/>
      <c r="L4730" s="48"/>
      <c r="O4730" s="48"/>
      <c r="Y4730" s="49"/>
      <c r="Z4730" s="49"/>
      <c r="AA4730" s="49"/>
      <c r="AB4730" s="49"/>
      <c r="AC4730" s="49"/>
      <c r="AD4730" s="49"/>
      <c r="AE4730" s="49"/>
      <c r="AF4730" s="49"/>
      <c r="AG4730" s="49"/>
      <c r="AH4730" s="49"/>
      <c r="AI4730" s="49"/>
      <c r="AJ4730" s="48"/>
      <c r="AK4730" s="49"/>
    </row>
    <row r="4731" spans="9:37">
      <c r="I4731" s="48"/>
      <c r="L4731" s="48"/>
      <c r="O4731" s="48"/>
      <c r="Y4731" s="49"/>
      <c r="Z4731" s="49"/>
      <c r="AA4731" s="49"/>
      <c r="AB4731" s="49"/>
      <c r="AC4731" s="49"/>
      <c r="AD4731" s="49"/>
      <c r="AE4731" s="49"/>
      <c r="AF4731" s="49"/>
      <c r="AG4731" s="49"/>
      <c r="AH4731" s="49"/>
      <c r="AI4731" s="49"/>
      <c r="AJ4731" s="48"/>
      <c r="AK4731" s="49"/>
    </row>
    <row r="4732" spans="9:37">
      <c r="I4732" s="48"/>
      <c r="L4732" s="48"/>
      <c r="O4732" s="48"/>
      <c r="Y4732" s="49"/>
      <c r="Z4732" s="49"/>
      <c r="AA4732" s="49"/>
      <c r="AB4732" s="49"/>
      <c r="AC4732" s="49"/>
      <c r="AD4732" s="49"/>
      <c r="AE4732" s="49"/>
      <c r="AF4732" s="49"/>
      <c r="AG4732" s="49"/>
      <c r="AH4732" s="49"/>
      <c r="AI4732" s="49"/>
      <c r="AJ4732" s="48"/>
      <c r="AK4732" s="49"/>
    </row>
    <row r="4733" spans="9:37">
      <c r="I4733" s="48"/>
      <c r="L4733" s="48"/>
      <c r="O4733" s="48"/>
      <c r="Y4733" s="49"/>
      <c r="Z4733" s="49"/>
      <c r="AA4733" s="49"/>
      <c r="AB4733" s="49"/>
      <c r="AC4733" s="49"/>
      <c r="AD4733" s="49"/>
      <c r="AE4733" s="49"/>
      <c r="AF4733" s="49"/>
      <c r="AG4733" s="49"/>
      <c r="AH4733" s="49"/>
      <c r="AI4733" s="49"/>
      <c r="AJ4733" s="48"/>
      <c r="AK4733" s="49"/>
    </row>
    <row r="4734" spans="9:37">
      <c r="I4734" s="48"/>
      <c r="L4734" s="48"/>
      <c r="O4734" s="48"/>
      <c r="Y4734" s="49"/>
      <c r="Z4734" s="49"/>
      <c r="AA4734" s="49"/>
      <c r="AB4734" s="49"/>
      <c r="AC4734" s="49"/>
      <c r="AD4734" s="49"/>
      <c r="AE4734" s="49"/>
      <c r="AF4734" s="49"/>
      <c r="AG4734" s="49"/>
      <c r="AH4734" s="49"/>
      <c r="AI4734" s="49"/>
      <c r="AJ4734" s="48"/>
      <c r="AK4734" s="49"/>
    </row>
    <row r="4735" spans="9:37">
      <c r="I4735" s="48"/>
      <c r="L4735" s="48"/>
      <c r="O4735" s="48"/>
      <c r="Y4735" s="49"/>
      <c r="Z4735" s="49"/>
      <c r="AA4735" s="49"/>
      <c r="AB4735" s="49"/>
      <c r="AC4735" s="49"/>
      <c r="AD4735" s="49"/>
      <c r="AE4735" s="49"/>
      <c r="AF4735" s="49"/>
      <c r="AG4735" s="49"/>
      <c r="AH4735" s="49"/>
      <c r="AI4735" s="49"/>
      <c r="AJ4735" s="48"/>
      <c r="AK4735" s="49"/>
    </row>
    <row r="4736" spans="9:37">
      <c r="I4736" s="48"/>
      <c r="L4736" s="48"/>
      <c r="O4736" s="48"/>
      <c r="Y4736" s="49"/>
      <c r="Z4736" s="49"/>
      <c r="AA4736" s="49"/>
      <c r="AB4736" s="49"/>
      <c r="AC4736" s="49"/>
      <c r="AD4736" s="49"/>
      <c r="AE4736" s="49"/>
      <c r="AF4736" s="49"/>
      <c r="AG4736" s="49"/>
      <c r="AH4736" s="49"/>
      <c r="AI4736" s="49"/>
      <c r="AJ4736" s="48"/>
      <c r="AK4736" s="49"/>
    </row>
    <row r="4737" spans="9:37">
      <c r="I4737" s="48"/>
      <c r="L4737" s="48"/>
      <c r="O4737" s="48"/>
      <c r="Y4737" s="49"/>
      <c r="Z4737" s="49"/>
      <c r="AA4737" s="49"/>
      <c r="AB4737" s="49"/>
      <c r="AC4737" s="49"/>
      <c r="AD4737" s="49"/>
      <c r="AE4737" s="49"/>
      <c r="AF4737" s="49"/>
      <c r="AG4737" s="49"/>
      <c r="AH4737" s="49"/>
      <c r="AI4737" s="49"/>
      <c r="AJ4737" s="48"/>
      <c r="AK4737" s="49"/>
    </row>
    <row r="4738" spans="9:37">
      <c r="I4738" s="48"/>
      <c r="L4738" s="48"/>
      <c r="O4738" s="48"/>
      <c r="Y4738" s="49"/>
      <c r="Z4738" s="49"/>
      <c r="AA4738" s="49"/>
      <c r="AB4738" s="49"/>
      <c r="AC4738" s="49"/>
      <c r="AD4738" s="49"/>
      <c r="AE4738" s="49"/>
      <c r="AF4738" s="49"/>
      <c r="AG4738" s="49"/>
      <c r="AH4738" s="49"/>
      <c r="AI4738" s="49"/>
      <c r="AJ4738" s="48"/>
      <c r="AK4738" s="49"/>
    </row>
    <row r="4739" spans="9:37">
      <c r="I4739" s="48"/>
      <c r="L4739" s="48"/>
      <c r="O4739" s="48"/>
      <c r="Y4739" s="49"/>
      <c r="Z4739" s="49"/>
      <c r="AA4739" s="49"/>
      <c r="AB4739" s="49"/>
      <c r="AC4739" s="49"/>
      <c r="AD4739" s="49"/>
      <c r="AE4739" s="49"/>
      <c r="AF4739" s="49"/>
      <c r="AG4739" s="49"/>
      <c r="AH4739" s="49"/>
      <c r="AI4739" s="49"/>
      <c r="AJ4739" s="48"/>
      <c r="AK4739" s="49"/>
    </row>
    <row r="4740" spans="9:37">
      <c r="I4740" s="48"/>
      <c r="L4740" s="48"/>
      <c r="O4740" s="48"/>
      <c r="Y4740" s="49"/>
      <c r="Z4740" s="49"/>
      <c r="AA4740" s="49"/>
      <c r="AB4740" s="49"/>
      <c r="AC4740" s="49"/>
      <c r="AD4740" s="49"/>
      <c r="AE4740" s="49"/>
      <c r="AF4740" s="49"/>
      <c r="AG4740" s="49"/>
      <c r="AH4740" s="49"/>
      <c r="AI4740" s="49"/>
      <c r="AJ4740" s="48"/>
      <c r="AK4740" s="49"/>
    </row>
    <row r="4741" spans="9:37">
      <c r="I4741" s="48"/>
      <c r="L4741" s="48"/>
      <c r="O4741" s="48"/>
      <c r="Y4741" s="49"/>
      <c r="Z4741" s="49"/>
      <c r="AA4741" s="49"/>
      <c r="AB4741" s="49"/>
      <c r="AC4741" s="49"/>
      <c r="AD4741" s="49"/>
      <c r="AE4741" s="49"/>
      <c r="AF4741" s="49"/>
      <c r="AG4741" s="49"/>
      <c r="AH4741" s="49"/>
      <c r="AI4741" s="49"/>
      <c r="AJ4741" s="48"/>
      <c r="AK4741" s="49"/>
    </row>
    <row r="4742" spans="9:37">
      <c r="I4742" s="48"/>
      <c r="L4742" s="48"/>
      <c r="O4742" s="48"/>
      <c r="Y4742" s="49"/>
      <c r="Z4742" s="49"/>
      <c r="AA4742" s="49"/>
      <c r="AB4742" s="49"/>
      <c r="AC4742" s="49"/>
      <c r="AD4742" s="49"/>
      <c r="AE4742" s="49"/>
      <c r="AF4742" s="49"/>
      <c r="AG4742" s="49"/>
      <c r="AH4742" s="49"/>
      <c r="AI4742" s="49"/>
      <c r="AJ4742" s="48"/>
      <c r="AK4742" s="49"/>
    </row>
    <row r="4743" spans="9:37">
      <c r="I4743" s="48"/>
      <c r="L4743" s="48"/>
      <c r="O4743" s="48"/>
      <c r="Y4743" s="49"/>
      <c r="Z4743" s="49"/>
      <c r="AA4743" s="49"/>
      <c r="AB4743" s="49"/>
      <c r="AC4743" s="49"/>
      <c r="AD4743" s="49"/>
      <c r="AE4743" s="49"/>
      <c r="AF4743" s="49"/>
      <c r="AG4743" s="49"/>
      <c r="AH4743" s="49"/>
      <c r="AI4743" s="49"/>
      <c r="AJ4743" s="48"/>
      <c r="AK4743" s="49"/>
    </row>
    <row r="4744" spans="9:37">
      <c r="I4744" s="48"/>
      <c r="L4744" s="48"/>
      <c r="O4744" s="48"/>
      <c r="Y4744" s="49"/>
      <c r="Z4744" s="49"/>
      <c r="AA4744" s="49"/>
      <c r="AB4744" s="49"/>
      <c r="AC4744" s="49"/>
      <c r="AD4744" s="49"/>
      <c r="AE4744" s="49"/>
      <c r="AF4744" s="49"/>
      <c r="AG4744" s="49"/>
      <c r="AH4744" s="49"/>
      <c r="AI4744" s="49"/>
      <c r="AJ4744" s="48"/>
      <c r="AK4744" s="49"/>
    </row>
    <row r="4745" spans="9:37">
      <c r="I4745" s="48"/>
      <c r="L4745" s="48"/>
      <c r="O4745" s="48"/>
      <c r="Y4745" s="49"/>
      <c r="Z4745" s="49"/>
      <c r="AA4745" s="49"/>
      <c r="AB4745" s="49"/>
      <c r="AC4745" s="49"/>
      <c r="AD4745" s="49"/>
      <c r="AE4745" s="49"/>
      <c r="AF4745" s="49"/>
      <c r="AG4745" s="49"/>
      <c r="AH4745" s="49"/>
      <c r="AI4745" s="49"/>
      <c r="AJ4745" s="48"/>
      <c r="AK4745" s="49"/>
    </row>
    <row r="4746" spans="9:37">
      <c r="I4746" s="48"/>
      <c r="L4746" s="48"/>
      <c r="O4746" s="48"/>
      <c r="Y4746" s="49"/>
      <c r="Z4746" s="49"/>
      <c r="AA4746" s="49"/>
      <c r="AB4746" s="49"/>
      <c r="AC4746" s="49"/>
      <c r="AD4746" s="49"/>
      <c r="AE4746" s="49"/>
      <c r="AF4746" s="49"/>
      <c r="AG4746" s="49"/>
      <c r="AH4746" s="49"/>
      <c r="AI4746" s="49"/>
      <c r="AJ4746" s="48"/>
      <c r="AK4746" s="49"/>
    </row>
    <row r="4747" spans="9:37">
      <c r="I4747" s="48"/>
      <c r="L4747" s="48"/>
      <c r="O4747" s="48"/>
      <c r="Y4747" s="49"/>
      <c r="Z4747" s="49"/>
      <c r="AA4747" s="49"/>
      <c r="AB4747" s="49"/>
      <c r="AC4747" s="49"/>
      <c r="AD4747" s="49"/>
      <c r="AE4747" s="49"/>
      <c r="AF4747" s="49"/>
      <c r="AG4747" s="49"/>
      <c r="AH4747" s="49"/>
      <c r="AI4747" s="49"/>
      <c r="AJ4747" s="48"/>
      <c r="AK4747" s="49"/>
    </row>
    <row r="4748" spans="9:37">
      <c r="I4748" s="48"/>
      <c r="L4748" s="48"/>
      <c r="O4748" s="48"/>
      <c r="Y4748" s="49"/>
      <c r="Z4748" s="49"/>
      <c r="AA4748" s="49"/>
      <c r="AB4748" s="49"/>
      <c r="AC4748" s="49"/>
      <c r="AD4748" s="49"/>
      <c r="AE4748" s="49"/>
      <c r="AF4748" s="49"/>
      <c r="AG4748" s="49"/>
      <c r="AH4748" s="49"/>
      <c r="AI4748" s="49"/>
      <c r="AJ4748" s="48"/>
      <c r="AK4748" s="49"/>
    </row>
    <row r="4749" spans="9:37">
      <c r="I4749" s="48"/>
      <c r="L4749" s="48"/>
      <c r="O4749" s="48"/>
      <c r="Y4749" s="49"/>
      <c r="Z4749" s="49"/>
      <c r="AA4749" s="49"/>
      <c r="AB4749" s="49"/>
      <c r="AC4749" s="49"/>
      <c r="AD4749" s="49"/>
      <c r="AE4749" s="49"/>
      <c r="AF4749" s="49"/>
      <c r="AG4749" s="49"/>
      <c r="AH4749" s="49"/>
      <c r="AI4749" s="49"/>
      <c r="AJ4749" s="48"/>
      <c r="AK4749" s="49"/>
    </row>
    <row r="4750" spans="9:37">
      <c r="I4750" s="48"/>
      <c r="L4750" s="48"/>
      <c r="O4750" s="48"/>
      <c r="Y4750" s="49"/>
      <c r="Z4750" s="49"/>
      <c r="AA4750" s="49"/>
      <c r="AB4750" s="49"/>
      <c r="AC4750" s="49"/>
      <c r="AD4750" s="49"/>
      <c r="AE4750" s="49"/>
      <c r="AF4750" s="49"/>
      <c r="AG4750" s="49"/>
      <c r="AH4750" s="49"/>
      <c r="AI4750" s="49"/>
      <c r="AJ4750" s="48"/>
      <c r="AK4750" s="49"/>
    </row>
    <row r="4751" spans="9:37">
      <c r="I4751" s="48"/>
      <c r="L4751" s="48"/>
      <c r="O4751" s="48"/>
      <c r="Y4751" s="49"/>
      <c r="Z4751" s="49"/>
      <c r="AA4751" s="49"/>
      <c r="AB4751" s="49"/>
      <c r="AC4751" s="49"/>
      <c r="AD4751" s="49"/>
      <c r="AE4751" s="49"/>
      <c r="AF4751" s="49"/>
      <c r="AG4751" s="49"/>
      <c r="AH4751" s="49"/>
      <c r="AI4751" s="49"/>
      <c r="AJ4751" s="48"/>
      <c r="AK4751" s="49"/>
    </row>
    <row r="4752" spans="9:37">
      <c r="I4752" s="48"/>
      <c r="L4752" s="48"/>
      <c r="O4752" s="48"/>
      <c r="Y4752" s="49"/>
      <c r="Z4752" s="49"/>
      <c r="AA4752" s="49"/>
      <c r="AB4752" s="49"/>
      <c r="AC4752" s="49"/>
      <c r="AD4752" s="49"/>
      <c r="AE4752" s="49"/>
      <c r="AF4752" s="49"/>
      <c r="AG4752" s="49"/>
      <c r="AH4752" s="49"/>
      <c r="AI4752" s="49"/>
      <c r="AJ4752" s="48"/>
      <c r="AK4752" s="49"/>
    </row>
    <row r="4753" spans="9:37">
      <c r="I4753" s="48"/>
      <c r="L4753" s="48"/>
      <c r="O4753" s="48"/>
      <c r="Y4753" s="49"/>
      <c r="Z4753" s="49"/>
      <c r="AA4753" s="49"/>
      <c r="AB4753" s="49"/>
      <c r="AC4753" s="49"/>
      <c r="AD4753" s="49"/>
      <c r="AE4753" s="49"/>
      <c r="AF4753" s="49"/>
      <c r="AG4753" s="49"/>
      <c r="AH4753" s="49"/>
      <c r="AI4753" s="49"/>
      <c r="AJ4753" s="48"/>
      <c r="AK4753" s="49"/>
    </row>
    <row r="4754" spans="9:37">
      <c r="I4754" s="48"/>
      <c r="L4754" s="48"/>
      <c r="O4754" s="48"/>
      <c r="Y4754" s="49"/>
      <c r="Z4754" s="49"/>
      <c r="AA4754" s="49"/>
      <c r="AB4754" s="49"/>
      <c r="AC4754" s="49"/>
      <c r="AD4754" s="49"/>
      <c r="AE4754" s="49"/>
      <c r="AF4754" s="49"/>
      <c r="AG4754" s="49"/>
      <c r="AH4754" s="49"/>
      <c r="AI4754" s="49"/>
      <c r="AJ4754" s="48"/>
      <c r="AK4754" s="49"/>
    </row>
    <row r="4755" spans="9:37">
      <c r="I4755" s="48"/>
      <c r="L4755" s="48"/>
      <c r="O4755" s="48"/>
      <c r="Y4755" s="49"/>
      <c r="Z4755" s="49"/>
      <c r="AA4755" s="49"/>
      <c r="AB4755" s="49"/>
      <c r="AC4755" s="49"/>
      <c r="AD4755" s="49"/>
      <c r="AE4755" s="49"/>
      <c r="AF4755" s="49"/>
      <c r="AG4755" s="49"/>
      <c r="AH4755" s="49"/>
      <c r="AI4755" s="49"/>
      <c r="AJ4755" s="48"/>
      <c r="AK4755" s="49"/>
    </row>
    <row r="4756" spans="9:37">
      <c r="I4756" s="48"/>
      <c r="L4756" s="48"/>
      <c r="O4756" s="48"/>
      <c r="Y4756" s="49"/>
      <c r="Z4756" s="49"/>
      <c r="AA4756" s="49"/>
      <c r="AB4756" s="49"/>
      <c r="AC4756" s="49"/>
      <c r="AD4756" s="49"/>
      <c r="AE4756" s="49"/>
      <c r="AF4756" s="49"/>
      <c r="AG4756" s="49"/>
      <c r="AH4756" s="49"/>
      <c r="AI4756" s="49"/>
      <c r="AJ4756" s="48"/>
      <c r="AK4756" s="49"/>
    </row>
    <row r="4757" spans="9:37">
      <c r="I4757" s="48"/>
      <c r="L4757" s="48"/>
      <c r="O4757" s="48"/>
      <c r="Y4757" s="49"/>
      <c r="Z4757" s="49"/>
      <c r="AA4757" s="49"/>
      <c r="AB4757" s="49"/>
      <c r="AC4757" s="49"/>
      <c r="AD4757" s="49"/>
      <c r="AE4757" s="49"/>
      <c r="AF4757" s="49"/>
      <c r="AG4757" s="49"/>
      <c r="AH4757" s="49"/>
      <c r="AI4757" s="49"/>
      <c r="AJ4757" s="48"/>
      <c r="AK4757" s="49"/>
    </row>
    <row r="4758" spans="9:37">
      <c r="I4758" s="48"/>
      <c r="L4758" s="48"/>
      <c r="O4758" s="48"/>
      <c r="Y4758" s="49"/>
      <c r="Z4758" s="49"/>
      <c r="AA4758" s="49"/>
      <c r="AB4758" s="49"/>
      <c r="AC4758" s="49"/>
      <c r="AD4758" s="49"/>
      <c r="AE4758" s="49"/>
      <c r="AF4758" s="49"/>
      <c r="AG4758" s="49"/>
      <c r="AH4758" s="49"/>
      <c r="AI4758" s="49"/>
      <c r="AJ4758" s="48"/>
      <c r="AK4758" s="49"/>
    </row>
    <row r="4759" spans="9:37">
      <c r="I4759" s="48"/>
      <c r="L4759" s="48"/>
      <c r="O4759" s="48"/>
      <c r="Y4759" s="49"/>
      <c r="Z4759" s="49"/>
      <c r="AA4759" s="49"/>
      <c r="AB4759" s="49"/>
      <c r="AC4759" s="49"/>
      <c r="AD4759" s="49"/>
      <c r="AE4759" s="49"/>
      <c r="AF4759" s="49"/>
      <c r="AG4759" s="49"/>
      <c r="AH4759" s="49"/>
      <c r="AI4759" s="49"/>
      <c r="AJ4759" s="48"/>
      <c r="AK4759" s="49"/>
    </row>
    <row r="4760" spans="9:37">
      <c r="I4760" s="48"/>
      <c r="L4760" s="48"/>
      <c r="O4760" s="48"/>
      <c r="Y4760" s="49"/>
      <c r="Z4760" s="49"/>
      <c r="AA4760" s="49"/>
      <c r="AB4760" s="49"/>
      <c r="AC4760" s="49"/>
      <c r="AD4760" s="49"/>
      <c r="AE4760" s="49"/>
      <c r="AF4760" s="49"/>
      <c r="AG4760" s="49"/>
      <c r="AH4760" s="49"/>
      <c r="AI4760" s="49"/>
      <c r="AJ4760" s="48"/>
      <c r="AK4760" s="49"/>
    </row>
    <row r="4761" spans="9:37">
      <c r="I4761" s="48"/>
      <c r="L4761" s="48"/>
      <c r="O4761" s="48"/>
      <c r="Y4761" s="49"/>
      <c r="Z4761" s="49"/>
      <c r="AA4761" s="49"/>
      <c r="AB4761" s="49"/>
      <c r="AC4761" s="49"/>
      <c r="AD4761" s="49"/>
      <c r="AE4761" s="49"/>
      <c r="AF4761" s="49"/>
      <c r="AG4761" s="49"/>
      <c r="AH4761" s="49"/>
      <c r="AI4761" s="49"/>
      <c r="AJ4761" s="48"/>
      <c r="AK4761" s="49"/>
    </row>
    <row r="4762" spans="9:37">
      <c r="I4762" s="48"/>
      <c r="L4762" s="48"/>
      <c r="O4762" s="48"/>
      <c r="Y4762" s="49"/>
      <c r="Z4762" s="49"/>
      <c r="AA4762" s="49"/>
      <c r="AB4762" s="49"/>
      <c r="AC4762" s="49"/>
      <c r="AD4762" s="49"/>
      <c r="AE4762" s="49"/>
      <c r="AF4762" s="49"/>
      <c r="AG4762" s="49"/>
      <c r="AH4762" s="49"/>
      <c r="AI4762" s="49"/>
      <c r="AJ4762" s="48"/>
      <c r="AK4762" s="49"/>
    </row>
    <row r="4763" spans="9:37">
      <c r="I4763" s="48"/>
      <c r="L4763" s="48"/>
      <c r="O4763" s="48"/>
      <c r="Y4763" s="49"/>
      <c r="Z4763" s="49"/>
      <c r="AA4763" s="49"/>
      <c r="AB4763" s="49"/>
      <c r="AC4763" s="49"/>
      <c r="AD4763" s="49"/>
      <c r="AE4763" s="49"/>
      <c r="AF4763" s="49"/>
      <c r="AG4763" s="49"/>
      <c r="AH4763" s="49"/>
      <c r="AI4763" s="49"/>
      <c r="AJ4763" s="48"/>
      <c r="AK4763" s="49"/>
    </row>
    <row r="4764" spans="9:37">
      <c r="I4764" s="48"/>
      <c r="L4764" s="48"/>
      <c r="O4764" s="48"/>
      <c r="Y4764" s="49"/>
      <c r="Z4764" s="49"/>
      <c r="AA4764" s="49"/>
      <c r="AB4764" s="49"/>
      <c r="AC4764" s="49"/>
      <c r="AD4764" s="49"/>
      <c r="AE4764" s="49"/>
      <c r="AF4764" s="49"/>
      <c r="AG4764" s="49"/>
      <c r="AH4764" s="49"/>
      <c r="AI4764" s="49"/>
      <c r="AJ4764" s="48"/>
      <c r="AK4764" s="49"/>
    </row>
    <row r="4765" spans="9:37">
      <c r="I4765" s="48"/>
      <c r="L4765" s="48"/>
      <c r="O4765" s="48"/>
      <c r="Y4765" s="49"/>
      <c r="Z4765" s="49"/>
      <c r="AA4765" s="49"/>
      <c r="AB4765" s="49"/>
      <c r="AC4765" s="49"/>
      <c r="AD4765" s="49"/>
      <c r="AE4765" s="49"/>
      <c r="AF4765" s="49"/>
      <c r="AG4765" s="49"/>
      <c r="AH4765" s="49"/>
      <c r="AI4765" s="49"/>
      <c r="AJ4765" s="48"/>
      <c r="AK4765" s="49"/>
    </row>
    <row r="4766" spans="9:37">
      <c r="I4766" s="48"/>
      <c r="L4766" s="48"/>
      <c r="O4766" s="48"/>
      <c r="Y4766" s="49"/>
      <c r="Z4766" s="49"/>
      <c r="AA4766" s="49"/>
      <c r="AB4766" s="49"/>
      <c r="AC4766" s="49"/>
      <c r="AD4766" s="49"/>
      <c r="AE4766" s="49"/>
      <c r="AF4766" s="49"/>
      <c r="AG4766" s="49"/>
      <c r="AH4766" s="49"/>
      <c r="AI4766" s="49"/>
      <c r="AJ4766" s="48"/>
      <c r="AK4766" s="49"/>
    </row>
    <row r="4767" spans="9:37">
      <c r="I4767" s="48"/>
      <c r="L4767" s="48"/>
      <c r="O4767" s="48"/>
      <c r="Y4767" s="49"/>
      <c r="Z4767" s="49"/>
      <c r="AA4767" s="49"/>
      <c r="AB4767" s="49"/>
      <c r="AC4767" s="49"/>
      <c r="AD4767" s="49"/>
      <c r="AE4767" s="49"/>
      <c r="AF4767" s="49"/>
      <c r="AG4767" s="49"/>
      <c r="AH4767" s="49"/>
      <c r="AI4767" s="49"/>
      <c r="AJ4767" s="48"/>
      <c r="AK4767" s="49"/>
    </row>
    <row r="4768" spans="9:37">
      <c r="I4768" s="48"/>
      <c r="L4768" s="48"/>
      <c r="O4768" s="48"/>
      <c r="Y4768" s="49"/>
      <c r="Z4768" s="49"/>
      <c r="AA4768" s="49"/>
      <c r="AB4768" s="49"/>
      <c r="AC4768" s="49"/>
      <c r="AD4768" s="49"/>
      <c r="AE4768" s="49"/>
      <c r="AF4768" s="49"/>
      <c r="AG4768" s="49"/>
      <c r="AH4768" s="49"/>
      <c r="AI4768" s="49"/>
      <c r="AJ4768" s="48"/>
      <c r="AK4768" s="49"/>
    </row>
    <row r="4769" spans="9:37">
      <c r="I4769" s="48"/>
      <c r="L4769" s="48"/>
      <c r="O4769" s="48"/>
      <c r="Y4769" s="49"/>
      <c r="Z4769" s="49"/>
      <c r="AA4769" s="49"/>
      <c r="AB4769" s="49"/>
      <c r="AC4769" s="49"/>
      <c r="AD4769" s="49"/>
      <c r="AE4769" s="49"/>
      <c r="AF4769" s="49"/>
      <c r="AG4769" s="49"/>
      <c r="AH4769" s="49"/>
      <c r="AI4769" s="49"/>
      <c r="AJ4769" s="48"/>
      <c r="AK4769" s="49"/>
    </row>
    <row r="4770" spans="9:37">
      <c r="I4770" s="48"/>
      <c r="L4770" s="48"/>
      <c r="O4770" s="48"/>
      <c r="Y4770" s="49"/>
      <c r="Z4770" s="49"/>
      <c r="AA4770" s="49"/>
      <c r="AB4770" s="49"/>
      <c r="AC4770" s="49"/>
      <c r="AD4770" s="49"/>
      <c r="AE4770" s="49"/>
      <c r="AF4770" s="49"/>
      <c r="AG4770" s="49"/>
      <c r="AH4770" s="49"/>
      <c r="AI4770" s="49"/>
      <c r="AJ4770" s="48"/>
      <c r="AK4770" s="49"/>
    </row>
    <row r="4771" spans="9:37">
      <c r="I4771" s="48"/>
      <c r="L4771" s="48"/>
      <c r="O4771" s="48"/>
      <c r="Y4771" s="49"/>
      <c r="Z4771" s="49"/>
      <c r="AA4771" s="49"/>
      <c r="AB4771" s="49"/>
      <c r="AC4771" s="49"/>
      <c r="AD4771" s="49"/>
      <c r="AE4771" s="49"/>
      <c r="AF4771" s="49"/>
      <c r="AG4771" s="49"/>
      <c r="AH4771" s="49"/>
      <c r="AI4771" s="49"/>
      <c r="AJ4771" s="48"/>
      <c r="AK4771" s="49"/>
    </row>
    <row r="4772" spans="9:37">
      <c r="I4772" s="48"/>
      <c r="L4772" s="48"/>
      <c r="O4772" s="48"/>
      <c r="Y4772" s="49"/>
      <c r="Z4772" s="49"/>
      <c r="AA4772" s="49"/>
      <c r="AB4772" s="49"/>
      <c r="AC4772" s="49"/>
      <c r="AD4772" s="49"/>
      <c r="AE4772" s="49"/>
      <c r="AF4772" s="49"/>
      <c r="AG4772" s="49"/>
      <c r="AH4772" s="49"/>
      <c r="AI4772" s="49"/>
      <c r="AJ4772" s="48"/>
      <c r="AK4772" s="49"/>
    </row>
    <row r="4773" spans="9:37">
      <c r="I4773" s="48"/>
      <c r="L4773" s="48"/>
      <c r="O4773" s="48"/>
      <c r="Y4773" s="49"/>
      <c r="Z4773" s="49"/>
      <c r="AA4773" s="49"/>
      <c r="AB4773" s="49"/>
      <c r="AC4773" s="49"/>
      <c r="AD4773" s="49"/>
      <c r="AE4773" s="49"/>
      <c r="AF4773" s="49"/>
      <c r="AG4773" s="49"/>
      <c r="AH4773" s="49"/>
      <c r="AI4773" s="49"/>
      <c r="AJ4773" s="48"/>
      <c r="AK4773" s="49"/>
    </row>
    <row r="4774" spans="9:37">
      <c r="I4774" s="48"/>
      <c r="L4774" s="48"/>
      <c r="O4774" s="48"/>
      <c r="Y4774" s="49"/>
      <c r="Z4774" s="49"/>
      <c r="AA4774" s="49"/>
      <c r="AB4774" s="49"/>
      <c r="AC4774" s="49"/>
      <c r="AD4774" s="49"/>
      <c r="AE4774" s="49"/>
      <c r="AF4774" s="49"/>
      <c r="AG4774" s="49"/>
      <c r="AH4774" s="49"/>
      <c r="AI4774" s="49"/>
      <c r="AJ4774" s="48"/>
      <c r="AK4774" s="49"/>
    </row>
    <row r="4775" spans="9:37">
      <c r="I4775" s="48"/>
      <c r="L4775" s="48"/>
      <c r="O4775" s="48"/>
      <c r="Y4775" s="49"/>
      <c r="Z4775" s="49"/>
      <c r="AA4775" s="49"/>
      <c r="AB4775" s="49"/>
      <c r="AC4775" s="49"/>
      <c r="AD4775" s="49"/>
      <c r="AE4775" s="49"/>
      <c r="AF4775" s="49"/>
      <c r="AG4775" s="49"/>
      <c r="AH4775" s="49"/>
      <c r="AI4775" s="49"/>
      <c r="AJ4775" s="48"/>
      <c r="AK4775" s="49"/>
    </row>
    <row r="4776" spans="9:37">
      <c r="I4776" s="48"/>
      <c r="L4776" s="48"/>
      <c r="O4776" s="48"/>
      <c r="Y4776" s="49"/>
      <c r="Z4776" s="49"/>
      <c r="AA4776" s="49"/>
      <c r="AB4776" s="49"/>
      <c r="AC4776" s="49"/>
      <c r="AD4776" s="49"/>
      <c r="AE4776" s="49"/>
      <c r="AF4776" s="49"/>
      <c r="AG4776" s="49"/>
      <c r="AH4776" s="49"/>
      <c r="AI4776" s="49"/>
      <c r="AJ4776" s="48"/>
      <c r="AK4776" s="49"/>
    </row>
    <row r="4777" spans="9:37">
      <c r="I4777" s="48"/>
      <c r="L4777" s="48"/>
      <c r="O4777" s="48"/>
      <c r="Y4777" s="49"/>
      <c r="Z4777" s="49"/>
      <c r="AA4777" s="49"/>
      <c r="AB4777" s="49"/>
      <c r="AC4777" s="49"/>
      <c r="AD4777" s="49"/>
      <c r="AE4777" s="49"/>
      <c r="AF4777" s="49"/>
      <c r="AG4777" s="49"/>
      <c r="AH4777" s="49"/>
      <c r="AI4777" s="49"/>
      <c r="AJ4777" s="48"/>
      <c r="AK4777" s="49"/>
    </row>
    <row r="4778" spans="9:37">
      <c r="I4778" s="48"/>
      <c r="L4778" s="48"/>
      <c r="O4778" s="48"/>
      <c r="Y4778" s="49"/>
      <c r="Z4778" s="49"/>
      <c r="AA4778" s="49"/>
      <c r="AB4778" s="49"/>
      <c r="AC4778" s="49"/>
      <c r="AD4778" s="49"/>
      <c r="AE4778" s="49"/>
      <c r="AF4778" s="49"/>
      <c r="AG4778" s="49"/>
      <c r="AH4778" s="49"/>
      <c r="AI4778" s="49"/>
      <c r="AJ4778" s="48"/>
      <c r="AK4778" s="49"/>
    </row>
    <row r="4779" spans="9:37">
      <c r="I4779" s="48"/>
      <c r="L4779" s="48"/>
      <c r="O4779" s="48"/>
      <c r="Y4779" s="49"/>
      <c r="Z4779" s="49"/>
      <c r="AA4779" s="49"/>
      <c r="AB4779" s="49"/>
      <c r="AC4779" s="49"/>
      <c r="AD4779" s="49"/>
      <c r="AE4779" s="49"/>
      <c r="AF4779" s="49"/>
      <c r="AG4779" s="49"/>
      <c r="AH4779" s="49"/>
      <c r="AI4779" s="49"/>
      <c r="AJ4779" s="48"/>
      <c r="AK4779" s="49"/>
    </row>
    <row r="4780" spans="9:37">
      <c r="I4780" s="48"/>
      <c r="L4780" s="48"/>
      <c r="O4780" s="48"/>
      <c r="Y4780" s="49"/>
      <c r="Z4780" s="49"/>
      <c r="AA4780" s="49"/>
      <c r="AB4780" s="49"/>
      <c r="AC4780" s="49"/>
      <c r="AD4780" s="49"/>
      <c r="AE4780" s="49"/>
      <c r="AF4780" s="49"/>
      <c r="AG4780" s="49"/>
      <c r="AH4780" s="49"/>
      <c r="AI4780" s="49"/>
      <c r="AJ4780" s="48"/>
      <c r="AK4780" s="49"/>
    </row>
    <row r="4781" spans="9:37">
      <c r="I4781" s="48"/>
      <c r="L4781" s="48"/>
      <c r="O4781" s="48"/>
      <c r="Y4781" s="49"/>
      <c r="Z4781" s="49"/>
      <c r="AA4781" s="49"/>
      <c r="AB4781" s="49"/>
      <c r="AC4781" s="49"/>
      <c r="AD4781" s="49"/>
      <c r="AE4781" s="49"/>
      <c r="AF4781" s="49"/>
      <c r="AG4781" s="49"/>
      <c r="AH4781" s="49"/>
      <c r="AI4781" s="49"/>
      <c r="AJ4781" s="48"/>
      <c r="AK4781" s="49"/>
    </row>
    <row r="4782" spans="9:37">
      <c r="I4782" s="48"/>
      <c r="L4782" s="48"/>
      <c r="O4782" s="48"/>
      <c r="Y4782" s="49"/>
      <c r="Z4782" s="49"/>
      <c r="AA4782" s="49"/>
      <c r="AB4782" s="49"/>
      <c r="AC4782" s="49"/>
      <c r="AD4782" s="49"/>
      <c r="AE4782" s="49"/>
      <c r="AF4782" s="49"/>
      <c r="AG4782" s="49"/>
      <c r="AH4782" s="49"/>
      <c r="AI4782" s="49"/>
      <c r="AJ4782" s="48"/>
      <c r="AK4782" s="49"/>
    </row>
    <row r="4783" spans="9:37">
      <c r="I4783" s="48"/>
      <c r="L4783" s="48"/>
      <c r="O4783" s="48"/>
      <c r="Y4783" s="49"/>
      <c r="Z4783" s="49"/>
      <c r="AA4783" s="49"/>
      <c r="AB4783" s="49"/>
      <c r="AC4783" s="49"/>
      <c r="AD4783" s="49"/>
      <c r="AE4783" s="49"/>
      <c r="AF4783" s="49"/>
      <c r="AG4783" s="49"/>
      <c r="AH4783" s="49"/>
      <c r="AI4783" s="49"/>
      <c r="AJ4783" s="48"/>
      <c r="AK4783" s="49"/>
    </row>
    <row r="4784" spans="9:37">
      <c r="I4784" s="48"/>
      <c r="L4784" s="48"/>
      <c r="O4784" s="48"/>
      <c r="Y4784" s="49"/>
      <c r="Z4784" s="49"/>
      <c r="AA4784" s="49"/>
      <c r="AB4784" s="49"/>
      <c r="AC4784" s="49"/>
      <c r="AD4784" s="49"/>
      <c r="AE4784" s="49"/>
      <c r="AF4784" s="49"/>
      <c r="AG4784" s="49"/>
      <c r="AH4784" s="49"/>
      <c r="AI4784" s="49"/>
      <c r="AJ4784" s="48"/>
      <c r="AK4784" s="49"/>
    </row>
    <row r="4785" spans="9:37">
      <c r="I4785" s="48"/>
      <c r="L4785" s="48"/>
      <c r="O4785" s="48"/>
      <c r="Y4785" s="49"/>
      <c r="Z4785" s="49"/>
      <c r="AA4785" s="49"/>
      <c r="AB4785" s="49"/>
      <c r="AC4785" s="49"/>
      <c r="AD4785" s="49"/>
      <c r="AE4785" s="49"/>
      <c r="AF4785" s="49"/>
      <c r="AG4785" s="49"/>
      <c r="AH4785" s="49"/>
      <c r="AI4785" s="49"/>
      <c r="AJ4785" s="48"/>
      <c r="AK4785" s="49"/>
    </row>
    <row r="4786" spans="9:37">
      <c r="I4786" s="48"/>
      <c r="L4786" s="48"/>
      <c r="O4786" s="48"/>
      <c r="Y4786" s="49"/>
      <c r="Z4786" s="49"/>
      <c r="AA4786" s="49"/>
      <c r="AB4786" s="49"/>
      <c r="AC4786" s="49"/>
      <c r="AD4786" s="49"/>
      <c r="AE4786" s="49"/>
      <c r="AF4786" s="49"/>
      <c r="AG4786" s="49"/>
      <c r="AH4786" s="49"/>
      <c r="AI4786" s="49"/>
      <c r="AJ4786" s="48"/>
      <c r="AK4786" s="49"/>
    </row>
    <row r="4787" spans="9:37">
      <c r="I4787" s="48"/>
      <c r="L4787" s="48"/>
      <c r="O4787" s="48"/>
      <c r="Y4787" s="49"/>
      <c r="Z4787" s="49"/>
      <c r="AA4787" s="49"/>
      <c r="AB4787" s="49"/>
      <c r="AC4787" s="49"/>
      <c r="AD4787" s="49"/>
      <c r="AE4787" s="49"/>
      <c r="AF4787" s="49"/>
      <c r="AG4787" s="49"/>
      <c r="AH4787" s="49"/>
      <c r="AI4787" s="49"/>
      <c r="AJ4787" s="48"/>
      <c r="AK4787" s="49"/>
    </row>
    <row r="4788" spans="9:37">
      <c r="I4788" s="48"/>
      <c r="L4788" s="48"/>
      <c r="O4788" s="48"/>
      <c r="Y4788" s="49"/>
      <c r="Z4788" s="49"/>
      <c r="AA4788" s="49"/>
      <c r="AB4788" s="49"/>
      <c r="AC4788" s="49"/>
      <c r="AD4788" s="49"/>
      <c r="AE4788" s="49"/>
      <c r="AF4788" s="49"/>
      <c r="AG4788" s="49"/>
      <c r="AH4788" s="49"/>
      <c r="AI4788" s="49"/>
      <c r="AJ4788" s="48"/>
      <c r="AK4788" s="49"/>
    </row>
    <row r="4789" spans="9:37">
      <c r="I4789" s="48"/>
      <c r="L4789" s="48"/>
      <c r="O4789" s="48"/>
      <c r="Y4789" s="49"/>
      <c r="Z4789" s="49"/>
      <c r="AA4789" s="49"/>
      <c r="AB4789" s="49"/>
      <c r="AC4789" s="49"/>
      <c r="AD4789" s="49"/>
      <c r="AE4789" s="49"/>
      <c r="AF4789" s="49"/>
      <c r="AG4789" s="49"/>
      <c r="AH4789" s="49"/>
      <c r="AI4789" s="49"/>
      <c r="AJ4789" s="48"/>
      <c r="AK4789" s="49"/>
    </row>
    <row r="4790" spans="9:37">
      <c r="I4790" s="48"/>
      <c r="L4790" s="48"/>
      <c r="O4790" s="48"/>
      <c r="Y4790" s="49"/>
      <c r="Z4790" s="49"/>
      <c r="AA4790" s="49"/>
      <c r="AB4790" s="49"/>
      <c r="AC4790" s="49"/>
      <c r="AD4790" s="49"/>
      <c r="AE4790" s="49"/>
      <c r="AF4790" s="49"/>
      <c r="AG4790" s="49"/>
      <c r="AH4790" s="49"/>
      <c r="AI4790" s="49"/>
      <c r="AJ4790" s="48"/>
      <c r="AK4790" s="49"/>
    </row>
    <row r="4791" spans="9:37">
      <c r="I4791" s="48"/>
      <c r="L4791" s="48"/>
      <c r="O4791" s="48"/>
      <c r="Y4791" s="49"/>
      <c r="Z4791" s="49"/>
      <c r="AA4791" s="49"/>
      <c r="AB4791" s="49"/>
      <c r="AC4791" s="49"/>
      <c r="AD4791" s="49"/>
      <c r="AE4791" s="49"/>
      <c r="AF4791" s="49"/>
      <c r="AG4791" s="49"/>
      <c r="AH4791" s="49"/>
      <c r="AI4791" s="49"/>
      <c r="AJ4791" s="48"/>
      <c r="AK4791" s="49"/>
    </row>
    <row r="4792" spans="9:37">
      <c r="I4792" s="48"/>
      <c r="L4792" s="48"/>
      <c r="O4792" s="48"/>
      <c r="Y4792" s="49"/>
      <c r="Z4792" s="49"/>
      <c r="AA4792" s="49"/>
      <c r="AB4792" s="49"/>
      <c r="AC4792" s="49"/>
      <c r="AD4792" s="49"/>
      <c r="AE4792" s="49"/>
      <c r="AF4792" s="49"/>
      <c r="AG4792" s="49"/>
      <c r="AH4792" s="49"/>
      <c r="AI4792" s="49"/>
      <c r="AJ4792" s="48"/>
      <c r="AK4792" s="49"/>
    </row>
    <row r="4793" spans="9:37">
      <c r="I4793" s="48"/>
      <c r="L4793" s="48"/>
      <c r="O4793" s="48"/>
      <c r="Y4793" s="49"/>
      <c r="Z4793" s="49"/>
      <c r="AA4793" s="49"/>
      <c r="AB4793" s="49"/>
      <c r="AC4793" s="49"/>
      <c r="AD4793" s="49"/>
      <c r="AE4793" s="49"/>
      <c r="AF4793" s="49"/>
      <c r="AG4793" s="49"/>
      <c r="AH4793" s="49"/>
      <c r="AI4793" s="49"/>
      <c r="AJ4793" s="48"/>
      <c r="AK4793" s="49"/>
    </row>
    <row r="4794" spans="9:37">
      <c r="I4794" s="48"/>
      <c r="L4794" s="48"/>
      <c r="O4794" s="48"/>
      <c r="Y4794" s="49"/>
      <c r="Z4794" s="49"/>
      <c r="AA4794" s="49"/>
      <c r="AB4794" s="49"/>
      <c r="AC4794" s="49"/>
      <c r="AD4794" s="49"/>
      <c r="AE4794" s="49"/>
      <c r="AF4794" s="49"/>
      <c r="AG4794" s="49"/>
      <c r="AH4794" s="49"/>
      <c r="AI4794" s="49"/>
      <c r="AJ4794" s="48"/>
      <c r="AK4794" s="49"/>
    </row>
    <row r="4795" spans="9:37">
      <c r="I4795" s="48"/>
      <c r="L4795" s="48"/>
      <c r="O4795" s="48"/>
      <c r="Y4795" s="49"/>
      <c r="Z4795" s="49"/>
      <c r="AA4795" s="49"/>
      <c r="AB4795" s="49"/>
      <c r="AC4795" s="49"/>
      <c r="AD4795" s="49"/>
      <c r="AE4795" s="49"/>
      <c r="AF4795" s="49"/>
      <c r="AG4795" s="49"/>
      <c r="AH4795" s="49"/>
      <c r="AI4795" s="49"/>
      <c r="AJ4795" s="48"/>
      <c r="AK4795" s="49"/>
    </row>
    <row r="4796" spans="9:37">
      <c r="I4796" s="48"/>
      <c r="L4796" s="48"/>
      <c r="O4796" s="48"/>
      <c r="Y4796" s="49"/>
      <c r="Z4796" s="49"/>
      <c r="AA4796" s="49"/>
      <c r="AB4796" s="49"/>
      <c r="AC4796" s="49"/>
      <c r="AD4796" s="49"/>
      <c r="AE4796" s="49"/>
      <c r="AF4796" s="49"/>
      <c r="AG4796" s="49"/>
      <c r="AH4796" s="49"/>
      <c r="AI4796" s="49"/>
      <c r="AJ4796" s="48"/>
      <c r="AK4796" s="49"/>
    </row>
    <row r="4797" spans="9:37">
      <c r="I4797" s="48"/>
      <c r="L4797" s="48"/>
      <c r="O4797" s="48"/>
      <c r="Y4797" s="49"/>
      <c r="Z4797" s="49"/>
      <c r="AA4797" s="49"/>
      <c r="AB4797" s="49"/>
      <c r="AC4797" s="49"/>
      <c r="AD4797" s="49"/>
      <c r="AE4797" s="49"/>
      <c r="AF4797" s="49"/>
      <c r="AG4797" s="49"/>
      <c r="AH4797" s="49"/>
      <c r="AI4797" s="49"/>
      <c r="AJ4797" s="48"/>
      <c r="AK4797" s="49"/>
    </row>
    <row r="4798" spans="9:37">
      <c r="I4798" s="48"/>
      <c r="L4798" s="48"/>
      <c r="O4798" s="48"/>
      <c r="Y4798" s="49"/>
      <c r="Z4798" s="49"/>
      <c r="AA4798" s="49"/>
      <c r="AB4798" s="49"/>
      <c r="AC4798" s="49"/>
      <c r="AD4798" s="49"/>
      <c r="AE4798" s="49"/>
      <c r="AF4798" s="49"/>
      <c r="AG4798" s="49"/>
      <c r="AH4798" s="49"/>
      <c r="AI4798" s="49"/>
      <c r="AJ4798" s="48"/>
      <c r="AK4798" s="49"/>
    </row>
    <row r="4799" spans="9:37">
      <c r="I4799" s="48"/>
      <c r="L4799" s="48"/>
      <c r="O4799" s="48"/>
      <c r="Y4799" s="49"/>
      <c r="Z4799" s="49"/>
      <c r="AA4799" s="49"/>
      <c r="AB4799" s="49"/>
      <c r="AC4799" s="49"/>
      <c r="AD4799" s="49"/>
      <c r="AE4799" s="49"/>
      <c r="AF4799" s="49"/>
      <c r="AG4799" s="49"/>
      <c r="AH4799" s="49"/>
      <c r="AI4799" s="49"/>
      <c r="AJ4799" s="48"/>
      <c r="AK4799" s="49"/>
    </row>
    <row r="4800" spans="9:37">
      <c r="I4800" s="48"/>
      <c r="L4800" s="48"/>
      <c r="O4800" s="48"/>
      <c r="Y4800" s="49"/>
      <c r="Z4800" s="49"/>
      <c r="AA4800" s="49"/>
      <c r="AB4800" s="49"/>
      <c r="AC4800" s="49"/>
      <c r="AD4800" s="49"/>
      <c r="AE4800" s="49"/>
      <c r="AF4800" s="49"/>
      <c r="AG4800" s="49"/>
      <c r="AH4800" s="49"/>
      <c r="AI4800" s="49"/>
      <c r="AJ4800" s="48"/>
      <c r="AK4800" s="49"/>
    </row>
    <row r="4801" spans="9:37">
      <c r="I4801" s="48"/>
      <c r="L4801" s="48"/>
      <c r="O4801" s="48"/>
      <c r="Y4801" s="49"/>
      <c r="Z4801" s="49"/>
      <c r="AA4801" s="49"/>
      <c r="AB4801" s="49"/>
      <c r="AC4801" s="49"/>
      <c r="AD4801" s="49"/>
      <c r="AE4801" s="49"/>
      <c r="AF4801" s="49"/>
      <c r="AG4801" s="49"/>
      <c r="AH4801" s="49"/>
      <c r="AI4801" s="49"/>
      <c r="AJ4801" s="48"/>
      <c r="AK4801" s="49"/>
    </row>
    <row r="4802" spans="9:37">
      <c r="I4802" s="48"/>
      <c r="L4802" s="48"/>
      <c r="O4802" s="48"/>
      <c r="Y4802" s="49"/>
      <c r="Z4802" s="49"/>
      <c r="AA4802" s="49"/>
      <c r="AB4802" s="49"/>
      <c r="AC4802" s="49"/>
      <c r="AD4802" s="49"/>
      <c r="AE4802" s="49"/>
      <c r="AF4802" s="49"/>
      <c r="AG4802" s="49"/>
      <c r="AH4802" s="49"/>
      <c r="AI4802" s="49"/>
      <c r="AJ4802" s="48"/>
      <c r="AK4802" s="49"/>
    </row>
    <row r="4803" spans="9:37">
      <c r="I4803" s="48"/>
      <c r="L4803" s="48"/>
      <c r="O4803" s="48"/>
      <c r="Y4803" s="49"/>
      <c r="Z4803" s="49"/>
      <c r="AA4803" s="49"/>
      <c r="AB4803" s="49"/>
      <c r="AC4803" s="49"/>
      <c r="AD4803" s="49"/>
      <c r="AE4803" s="49"/>
      <c r="AF4803" s="49"/>
      <c r="AG4803" s="49"/>
      <c r="AH4803" s="49"/>
      <c r="AI4803" s="49"/>
      <c r="AJ4803" s="48"/>
      <c r="AK4803" s="49"/>
    </row>
    <row r="4804" spans="9:37">
      <c r="I4804" s="48"/>
      <c r="L4804" s="48"/>
      <c r="O4804" s="48"/>
      <c r="Y4804" s="49"/>
      <c r="Z4804" s="49"/>
      <c r="AA4804" s="49"/>
      <c r="AB4804" s="49"/>
      <c r="AC4804" s="49"/>
      <c r="AD4804" s="49"/>
      <c r="AE4804" s="49"/>
      <c r="AF4804" s="49"/>
      <c r="AG4804" s="49"/>
      <c r="AH4804" s="49"/>
      <c r="AI4804" s="49"/>
      <c r="AJ4804" s="48"/>
      <c r="AK4804" s="49"/>
    </row>
    <row r="4805" spans="9:37">
      <c r="I4805" s="48"/>
      <c r="L4805" s="48"/>
      <c r="O4805" s="48"/>
      <c r="Y4805" s="49"/>
      <c r="Z4805" s="49"/>
      <c r="AA4805" s="49"/>
      <c r="AB4805" s="49"/>
      <c r="AC4805" s="49"/>
      <c r="AD4805" s="49"/>
      <c r="AE4805" s="49"/>
      <c r="AF4805" s="49"/>
      <c r="AG4805" s="49"/>
      <c r="AH4805" s="49"/>
      <c r="AI4805" s="49"/>
      <c r="AJ4805" s="48"/>
      <c r="AK4805" s="49"/>
    </row>
    <row r="4806" spans="9:37">
      <c r="I4806" s="48"/>
      <c r="L4806" s="48"/>
      <c r="O4806" s="48"/>
      <c r="Y4806" s="49"/>
      <c r="Z4806" s="49"/>
      <c r="AA4806" s="49"/>
      <c r="AB4806" s="49"/>
      <c r="AC4806" s="49"/>
      <c r="AD4806" s="49"/>
      <c r="AE4806" s="49"/>
      <c r="AF4806" s="49"/>
      <c r="AG4806" s="49"/>
      <c r="AH4806" s="49"/>
      <c r="AI4806" s="49"/>
      <c r="AJ4806" s="48"/>
      <c r="AK4806" s="49"/>
    </row>
    <row r="4807" spans="9:37">
      <c r="I4807" s="48"/>
      <c r="L4807" s="48"/>
      <c r="O4807" s="48"/>
      <c r="Y4807" s="49"/>
      <c r="Z4807" s="49"/>
      <c r="AA4807" s="49"/>
      <c r="AB4807" s="49"/>
      <c r="AC4807" s="49"/>
      <c r="AD4807" s="49"/>
      <c r="AE4807" s="49"/>
      <c r="AF4807" s="49"/>
      <c r="AG4807" s="49"/>
      <c r="AH4807" s="49"/>
      <c r="AI4807" s="49"/>
      <c r="AJ4807" s="48"/>
      <c r="AK4807" s="49"/>
    </row>
    <row r="4808" spans="9:37">
      <c r="I4808" s="48"/>
      <c r="L4808" s="48"/>
      <c r="O4808" s="48"/>
      <c r="Y4808" s="49"/>
      <c r="Z4808" s="49"/>
      <c r="AA4808" s="49"/>
      <c r="AB4808" s="49"/>
      <c r="AC4808" s="49"/>
      <c r="AD4808" s="49"/>
      <c r="AE4808" s="49"/>
      <c r="AF4808" s="49"/>
      <c r="AG4808" s="49"/>
      <c r="AH4808" s="49"/>
      <c r="AI4808" s="49"/>
      <c r="AJ4808" s="48"/>
      <c r="AK4808" s="49"/>
    </row>
    <row r="4809" spans="9:37">
      <c r="I4809" s="48"/>
      <c r="L4809" s="48"/>
      <c r="O4809" s="48"/>
      <c r="Y4809" s="49"/>
      <c r="Z4809" s="49"/>
      <c r="AA4809" s="49"/>
      <c r="AB4809" s="49"/>
      <c r="AC4809" s="49"/>
      <c r="AD4809" s="49"/>
      <c r="AE4809" s="49"/>
      <c r="AF4809" s="49"/>
      <c r="AG4809" s="49"/>
      <c r="AH4809" s="49"/>
      <c r="AI4809" s="49"/>
      <c r="AJ4809" s="48"/>
      <c r="AK4809" s="49"/>
    </row>
    <row r="4810" spans="9:37">
      <c r="I4810" s="48"/>
      <c r="L4810" s="48"/>
      <c r="O4810" s="48"/>
      <c r="Y4810" s="49"/>
      <c r="Z4810" s="49"/>
      <c r="AA4810" s="49"/>
      <c r="AB4810" s="49"/>
      <c r="AC4810" s="49"/>
      <c r="AD4810" s="49"/>
      <c r="AE4810" s="49"/>
      <c r="AF4810" s="49"/>
      <c r="AG4810" s="49"/>
      <c r="AH4810" s="49"/>
      <c r="AI4810" s="49"/>
      <c r="AJ4810" s="48"/>
      <c r="AK4810" s="49"/>
    </row>
    <row r="4811" spans="9:37">
      <c r="I4811" s="48"/>
      <c r="L4811" s="48"/>
      <c r="O4811" s="48"/>
      <c r="Y4811" s="49"/>
      <c r="Z4811" s="49"/>
      <c r="AA4811" s="49"/>
      <c r="AB4811" s="49"/>
      <c r="AC4811" s="49"/>
      <c r="AD4811" s="49"/>
      <c r="AE4811" s="49"/>
      <c r="AF4811" s="49"/>
      <c r="AG4811" s="49"/>
      <c r="AH4811" s="49"/>
      <c r="AI4811" s="49"/>
      <c r="AJ4811" s="48"/>
      <c r="AK4811" s="49"/>
    </row>
    <row r="4812" spans="9:37">
      <c r="I4812" s="48"/>
      <c r="L4812" s="48"/>
      <c r="O4812" s="48"/>
      <c r="Y4812" s="49"/>
      <c r="Z4812" s="49"/>
      <c r="AA4812" s="49"/>
      <c r="AB4812" s="49"/>
      <c r="AC4812" s="49"/>
      <c r="AD4812" s="49"/>
      <c r="AE4812" s="49"/>
      <c r="AF4812" s="49"/>
      <c r="AG4812" s="49"/>
      <c r="AH4812" s="49"/>
      <c r="AI4812" s="49"/>
      <c r="AJ4812" s="48"/>
      <c r="AK4812" s="49"/>
    </row>
    <row r="4813" spans="9:37">
      <c r="I4813" s="48"/>
      <c r="L4813" s="48"/>
      <c r="O4813" s="48"/>
      <c r="Y4813" s="49"/>
      <c r="Z4813" s="49"/>
      <c r="AA4813" s="49"/>
      <c r="AB4813" s="49"/>
      <c r="AC4813" s="49"/>
      <c r="AD4813" s="49"/>
      <c r="AE4813" s="49"/>
      <c r="AF4813" s="49"/>
      <c r="AG4813" s="49"/>
      <c r="AH4813" s="49"/>
      <c r="AI4813" s="49"/>
      <c r="AJ4813" s="48"/>
      <c r="AK4813" s="49"/>
    </row>
    <row r="4814" spans="9:37">
      <c r="I4814" s="48"/>
      <c r="L4814" s="48"/>
      <c r="O4814" s="48"/>
      <c r="Y4814" s="49"/>
      <c r="Z4814" s="49"/>
      <c r="AA4814" s="49"/>
      <c r="AB4814" s="49"/>
      <c r="AC4814" s="49"/>
      <c r="AD4814" s="49"/>
      <c r="AE4814" s="49"/>
      <c r="AF4814" s="49"/>
      <c r="AG4814" s="49"/>
      <c r="AH4814" s="49"/>
      <c r="AI4814" s="49"/>
      <c r="AJ4814" s="48"/>
      <c r="AK4814" s="49"/>
    </row>
    <row r="4815" spans="9:37">
      <c r="I4815" s="48"/>
      <c r="L4815" s="48"/>
      <c r="O4815" s="48"/>
      <c r="Y4815" s="49"/>
      <c r="Z4815" s="49"/>
      <c r="AA4815" s="49"/>
      <c r="AB4815" s="49"/>
      <c r="AC4815" s="49"/>
      <c r="AD4815" s="49"/>
      <c r="AE4815" s="49"/>
      <c r="AF4815" s="49"/>
      <c r="AG4815" s="49"/>
      <c r="AH4815" s="49"/>
      <c r="AI4815" s="49"/>
      <c r="AJ4815" s="48"/>
      <c r="AK4815" s="49"/>
    </row>
    <row r="4816" spans="9:37">
      <c r="I4816" s="48"/>
      <c r="L4816" s="48"/>
      <c r="O4816" s="48"/>
      <c r="Y4816" s="49"/>
      <c r="Z4816" s="49"/>
      <c r="AA4816" s="49"/>
      <c r="AB4816" s="49"/>
      <c r="AC4816" s="49"/>
      <c r="AD4816" s="49"/>
      <c r="AE4816" s="49"/>
      <c r="AF4816" s="49"/>
      <c r="AG4816" s="49"/>
      <c r="AH4816" s="49"/>
      <c r="AI4816" s="49"/>
      <c r="AJ4816" s="48"/>
      <c r="AK4816" s="49"/>
    </row>
    <row r="4817" spans="9:37">
      <c r="I4817" s="48"/>
      <c r="L4817" s="48"/>
      <c r="O4817" s="48"/>
      <c r="Y4817" s="49"/>
      <c r="Z4817" s="49"/>
      <c r="AA4817" s="49"/>
      <c r="AB4817" s="49"/>
      <c r="AC4817" s="49"/>
      <c r="AD4817" s="49"/>
      <c r="AE4817" s="49"/>
      <c r="AF4817" s="49"/>
      <c r="AG4817" s="49"/>
      <c r="AH4817" s="49"/>
      <c r="AI4817" s="49"/>
      <c r="AJ4817" s="48"/>
      <c r="AK4817" s="49"/>
    </row>
    <row r="4818" spans="9:37">
      <c r="I4818" s="48"/>
      <c r="L4818" s="48"/>
      <c r="O4818" s="48"/>
      <c r="Y4818" s="49"/>
      <c r="Z4818" s="49"/>
      <c r="AA4818" s="49"/>
      <c r="AB4818" s="49"/>
      <c r="AC4818" s="49"/>
      <c r="AD4818" s="49"/>
      <c r="AE4818" s="49"/>
      <c r="AF4818" s="49"/>
      <c r="AG4818" s="49"/>
      <c r="AH4818" s="49"/>
      <c r="AI4818" s="49"/>
      <c r="AJ4818" s="48"/>
      <c r="AK4818" s="49"/>
    </row>
    <row r="4819" spans="9:37">
      <c r="I4819" s="48"/>
      <c r="L4819" s="48"/>
      <c r="O4819" s="48"/>
      <c r="Y4819" s="49"/>
      <c r="Z4819" s="49"/>
      <c r="AA4819" s="49"/>
      <c r="AB4819" s="49"/>
      <c r="AC4819" s="49"/>
      <c r="AD4819" s="49"/>
      <c r="AE4819" s="49"/>
      <c r="AF4819" s="49"/>
      <c r="AG4819" s="49"/>
      <c r="AH4819" s="49"/>
      <c r="AI4819" s="49"/>
      <c r="AJ4819" s="48"/>
      <c r="AK4819" s="49"/>
    </row>
    <row r="4820" spans="9:37">
      <c r="I4820" s="48"/>
      <c r="L4820" s="48"/>
      <c r="O4820" s="48"/>
      <c r="Y4820" s="49"/>
      <c r="Z4820" s="49"/>
      <c r="AA4820" s="49"/>
      <c r="AB4820" s="49"/>
      <c r="AC4820" s="49"/>
      <c r="AD4820" s="49"/>
      <c r="AE4820" s="49"/>
      <c r="AF4820" s="49"/>
      <c r="AG4820" s="49"/>
      <c r="AH4820" s="49"/>
      <c r="AI4820" s="49"/>
      <c r="AJ4820" s="48"/>
      <c r="AK4820" s="49"/>
    </row>
    <row r="4821" spans="9:37">
      <c r="I4821" s="48"/>
      <c r="L4821" s="48"/>
      <c r="O4821" s="48"/>
      <c r="Y4821" s="49"/>
      <c r="Z4821" s="49"/>
      <c r="AA4821" s="49"/>
      <c r="AB4821" s="49"/>
      <c r="AC4821" s="49"/>
      <c r="AD4821" s="49"/>
      <c r="AE4821" s="49"/>
      <c r="AF4821" s="49"/>
      <c r="AG4821" s="49"/>
      <c r="AH4821" s="49"/>
      <c r="AI4821" s="49"/>
      <c r="AJ4821" s="48"/>
      <c r="AK4821" s="49"/>
    </row>
    <row r="4822" spans="9:37">
      <c r="I4822" s="48"/>
      <c r="L4822" s="48"/>
      <c r="O4822" s="48"/>
      <c r="Y4822" s="49"/>
      <c r="Z4822" s="49"/>
      <c r="AA4822" s="49"/>
      <c r="AB4822" s="49"/>
      <c r="AC4822" s="49"/>
      <c r="AD4822" s="49"/>
      <c r="AE4822" s="49"/>
      <c r="AF4822" s="49"/>
      <c r="AG4822" s="49"/>
      <c r="AH4822" s="49"/>
      <c r="AI4822" s="49"/>
      <c r="AJ4822" s="48"/>
      <c r="AK4822" s="49"/>
    </row>
    <row r="4823" spans="9:37">
      <c r="I4823" s="48"/>
      <c r="L4823" s="48"/>
      <c r="O4823" s="48"/>
      <c r="Y4823" s="49"/>
      <c r="Z4823" s="49"/>
      <c r="AA4823" s="49"/>
      <c r="AB4823" s="49"/>
      <c r="AC4823" s="49"/>
      <c r="AD4823" s="49"/>
      <c r="AE4823" s="49"/>
      <c r="AF4823" s="49"/>
      <c r="AG4823" s="49"/>
      <c r="AH4823" s="49"/>
      <c r="AI4823" s="49"/>
      <c r="AJ4823" s="48"/>
      <c r="AK4823" s="49"/>
    </row>
    <row r="4824" spans="9:37">
      <c r="I4824" s="48"/>
      <c r="L4824" s="48"/>
      <c r="O4824" s="48"/>
      <c r="Y4824" s="49"/>
      <c r="Z4824" s="49"/>
      <c r="AA4824" s="49"/>
      <c r="AB4824" s="49"/>
      <c r="AC4824" s="49"/>
      <c r="AD4824" s="49"/>
      <c r="AE4824" s="49"/>
      <c r="AF4824" s="49"/>
      <c r="AG4824" s="49"/>
      <c r="AH4824" s="49"/>
      <c r="AI4824" s="49"/>
      <c r="AJ4824" s="48"/>
      <c r="AK4824" s="49"/>
    </row>
    <row r="4825" spans="9:37">
      <c r="I4825" s="48"/>
      <c r="L4825" s="48"/>
      <c r="O4825" s="48"/>
      <c r="Y4825" s="49"/>
      <c r="Z4825" s="49"/>
      <c r="AA4825" s="49"/>
      <c r="AB4825" s="49"/>
      <c r="AC4825" s="49"/>
      <c r="AD4825" s="49"/>
      <c r="AE4825" s="49"/>
      <c r="AF4825" s="49"/>
      <c r="AG4825" s="49"/>
      <c r="AH4825" s="49"/>
      <c r="AI4825" s="49"/>
      <c r="AJ4825" s="48"/>
      <c r="AK4825" s="49"/>
    </row>
    <row r="4826" spans="9:37">
      <c r="I4826" s="48"/>
      <c r="L4826" s="48"/>
      <c r="O4826" s="48"/>
      <c r="Y4826" s="49"/>
      <c r="Z4826" s="49"/>
      <c r="AA4826" s="49"/>
      <c r="AB4826" s="49"/>
      <c r="AC4826" s="49"/>
      <c r="AD4826" s="49"/>
      <c r="AE4826" s="49"/>
      <c r="AF4826" s="49"/>
      <c r="AG4826" s="49"/>
      <c r="AH4826" s="49"/>
      <c r="AI4826" s="49"/>
      <c r="AJ4826" s="48"/>
      <c r="AK4826" s="49"/>
    </row>
    <row r="4827" spans="9:37">
      <c r="I4827" s="48"/>
      <c r="L4827" s="48"/>
      <c r="O4827" s="48"/>
      <c r="Y4827" s="49"/>
      <c r="Z4827" s="49"/>
      <c r="AA4827" s="49"/>
      <c r="AB4827" s="49"/>
      <c r="AC4827" s="49"/>
      <c r="AD4827" s="49"/>
      <c r="AE4827" s="49"/>
      <c r="AF4827" s="49"/>
      <c r="AG4827" s="49"/>
      <c r="AH4827" s="49"/>
      <c r="AI4827" s="49"/>
      <c r="AJ4827" s="48"/>
      <c r="AK4827" s="49"/>
    </row>
    <row r="4828" spans="9:37">
      <c r="I4828" s="48"/>
      <c r="L4828" s="48"/>
      <c r="O4828" s="48"/>
      <c r="Y4828" s="49"/>
      <c r="Z4828" s="49"/>
      <c r="AA4828" s="49"/>
      <c r="AB4828" s="49"/>
      <c r="AC4828" s="49"/>
      <c r="AD4828" s="49"/>
      <c r="AE4828" s="49"/>
      <c r="AF4828" s="49"/>
      <c r="AG4828" s="49"/>
      <c r="AH4828" s="49"/>
      <c r="AI4828" s="49"/>
      <c r="AJ4828" s="48"/>
      <c r="AK4828" s="49"/>
    </row>
    <row r="4829" spans="9:37">
      <c r="I4829" s="48"/>
      <c r="L4829" s="48"/>
      <c r="O4829" s="48"/>
      <c r="Y4829" s="49"/>
      <c r="Z4829" s="49"/>
      <c r="AA4829" s="49"/>
      <c r="AB4829" s="49"/>
      <c r="AC4829" s="49"/>
      <c r="AD4829" s="49"/>
      <c r="AE4829" s="49"/>
      <c r="AF4829" s="49"/>
      <c r="AG4829" s="49"/>
      <c r="AH4829" s="49"/>
      <c r="AI4829" s="49"/>
      <c r="AJ4829" s="48"/>
      <c r="AK4829" s="49"/>
    </row>
    <row r="4830" spans="9:37">
      <c r="I4830" s="48"/>
      <c r="L4830" s="48"/>
      <c r="O4830" s="48"/>
      <c r="Y4830" s="49"/>
      <c r="Z4830" s="49"/>
      <c r="AA4830" s="49"/>
      <c r="AB4830" s="49"/>
      <c r="AC4830" s="49"/>
      <c r="AD4830" s="49"/>
      <c r="AE4830" s="49"/>
      <c r="AF4830" s="49"/>
      <c r="AG4830" s="49"/>
      <c r="AH4830" s="49"/>
      <c r="AI4830" s="49"/>
      <c r="AJ4830" s="48"/>
      <c r="AK4830" s="49"/>
    </row>
    <row r="4831" spans="9:37">
      <c r="I4831" s="48"/>
      <c r="L4831" s="48"/>
      <c r="O4831" s="48"/>
      <c r="Y4831" s="49"/>
      <c r="Z4831" s="49"/>
      <c r="AA4831" s="49"/>
      <c r="AB4831" s="49"/>
      <c r="AC4831" s="49"/>
      <c r="AD4831" s="49"/>
      <c r="AE4831" s="49"/>
      <c r="AF4831" s="49"/>
      <c r="AG4831" s="49"/>
      <c r="AH4831" s="49"/>
      <c r="AI4831" s="49"/>
      <c r="AJ4831" s="48"/>
      <c r="AK4831" s="49"/>
    </row>
    <row r="4832" spans="9:37">
      <c r="I4832" s="48"/>
      <c r="L4832" s="48"/>
      <c r="O4832" s="48"/>
      <c r="Y4832" s="49"/>
      <c r="Z4832" s="49"/>
      <c r="AA4832" s="49"/>
      <c r="AB4832" s="49"/>
      <c r="AC4832" s="49"/>
      <c r="AD4832" s="49"/>
      <c r="AE4832" s="49"/>
      <c r="AF4832" s="49"/>
      <c r="AG4832" s="49"/>
      <c r="AH4832" s="49"/>
      <c r="AI4832" s="49"/>
      <c r="AJ4832" s="48"/>
      <c r="AK4832" s="49"/>
    </row>
    <row r="4833" spans="9:37">
      <c r="I4833" s="48"/>
      <c r="L4833" s="48"/>
      <c r="O4833" s="48"/>
      <c r="Y4833" s="49"/>
      <c r="Z4833" s="49"/>
      <c r="AA4833" s="49"/>
      <c r="AB4833" s="49"/>
      <c r="AC4833" s="49"/>
      <c r="AD4833" s="49"/>
      <c r="AE4833" s="49"/>
      <c r="AF4833" s="49"/>
      <c r="AG4833" s="49"/>
      <c r="AH4833" s="49"/>
      <c r="AI4833" s="49"/>
      <c r="AJ4833" s="48"/>
      <c r="AK4833" s="49"/>
    </row>
    <row r="4834" spans="9:37">
      <c r="I4834" s="48"/>
      <c r="L4834" s="48"/>
      <c r="O4834" s="48"/>
      <c r="Y4834" s="49"/>
      <c r="Z4834" s="49"/>
      <c r="AA4834" s="49"/>
      <c r="AB4834" s="49"/>
      <c r="AC4834" s="49"/>
      <c r="AD4834" s="49"/>
      <c r="AE4834" s="49"/>
      <c r="AF4834" s="49"/>
      <c r="AG4834" s="49"/>
      <c r="AH4834" s="49"/>
      <c r="AI4834" s="49"/>
      <c r="AJ4834" s="48"/>
      <c r="AK4834" s="49"/>
    </row>
    <row r="4835" spans="9:37">
      <c r="I4835" s="48"/>
      <c r="L4835" s="48"/>
      <c r="O4835" s="48"/>
      <c r="Y4835" s="49"/>
      <c r="Z4835" s="49"/>
      <c r="AA4835" s="49"/>
      <c r="AB4835" s="49"/>
      <c r="AC4835" s="49"/>
      <c r="AD4835" s="49"/>
      <c r="AE4835" s="49"/>
      <c r="AF4835" s="49"/>
      <c r="AG4835" s="49"/>
      <c r="AH4835" s="49"/>
      <c r="AI4835" s="49"/>
      <c r="AJ4835" s="48"/>
      <c r="AK4835" s="49"/>
    </row>
    <row r="4836" spans="9:37">
      <c r="I4836" s="48"/>
      <c r="L4836" s="48"/>
      <c r="O4836" s="48"/>
      <c r="Y4836" s="49"/>
      <c r="Z4836" s="49"/>
      <c r="AA4836" s="49"/>
      <c r="AB4836" s="49"/>
      <c r="AC4836" s="49"/>
      <c r="AD4836" s="49"/>
      <c r="AE4836" s="49"/>
      <c r="AF4836" s="49"/>
      <c r="AG4836" s="49"/>
      <c r="AH4836" s="49"/>
      <c r="AI4836" s="49"/>
      <c r="AJ4836" s="48"/>
      <c r="AK4836" s="49"/>
    </row>
    <row r="4837" spans="9:37">
      <c r="I4837" s="48"/>
      <c r="L4837" s="48"/>
      <c r="O4837" s="48"/>
      <c r="Y4837" s="49"/>
      <c r="Z4837" s="49"/>
      <c r="AA4837" s="49"/>
      <c r="AB4837" s="49"/>
      <c r="AC4837" s="49"/>
      <c r="AD4837" s="49"/>
      <c r="AE4837" s="49"/>
      <c r="AF4837" s="49"/>
      <c r="AG4837" s="49"/>
      <c r="AH4837" s="49"/>
      <c r="AI4837" s="49"/>
      <c r="AJ4837" s="48"/>
      <c r="AK4837" s="49"/>
    </row>
    <row r="4838" spans="9:37">
      <c r="I4838" s="48"/>
      <c r="L4838" s="48"/>
      <c r="O4838" s="48"/>
      <c r="Y4838" s="49"/>
      <c r="Z4838" s="49"/>
      <c r="AA4838" s="49"/>
      <c r="AB4838" s="49"/>
      <c r="AC4838" s="49"/>
      <c r="AD4838" s="49"/>
      <c r="AE4838" s="49"/>
      <c r="AF4838" s="49"/>
      <c r="AG4838" s="49"/>
      <c r="AH4838" s="49"/>
      <c r="AI4838" s="49"/>
      <c r="AJ4838" s="48"/>
      <c r="AK4838" s="49"/>
    </row>
    <row r="4839" spans="9:37">
      <c r="I4839" s="48"/>
      <c r="L4839" s="48"/>
      <c r="O4839" s="48"/>
      <c r="Y4839" s="49"/>
      <c r="Z4839" s="49"/>
      <c r="AA4839" s="49"/>
      <c r="AB4839" s="49"/>
      <c r="AC4839" s="49"/>
      <c r="AD4839" s="49"/>
      <c r="AE4839" s="49"/>
      <c r="AF4839" s="49"/>
      <c r="AG4839" s="49"/>
      <c r="AH4839" s="49"/>
      <c r="AI4839" s="49"/>
      <c r="AJ4839" s="48"/>
      <c r="AK4839" s="49"/>
    </row>
    <row r="4840" spans="9:37">
      <c r="I4840" s="48"/>
      <c r="L4840" s="48"/>
      <c r="O4840" s="48"/>
      <c r="Y4840" s="49"/>
      <c r="Z4840" s="49"/>
      <c r="AA4840" s="49"/>
      <c r="AB4840" s="49"/>
      <c r="AC4840" s="49"/>
      <c r="AD4840" s="49"/>
      <c r="AE4840" s="49"/>
      <c r="AF4840" s="49"/>
      <c r="AG4840" s="49"/>
      <c r="AH4840" s="49"/>
      <c r="AI4840" s="49"/>
      <c r="AJ4840" s="48"/>
      <c r="AK4840" s="49"/>
    </row>
    <row r="4841" spans="9:37">
      <c r="I4841" s="48"/>
      <c r="L4841" s="48"/>
      <c r="O4841" s="48"/>
      <c r="Y4841" s="49"/>
      <c r="Z4841" s="49"/>
      <c r="AA4841" s="49"/>
      <c r="AB4841" s="49"/>
      <c r="AC4841" s="49"/>
      <c r="AD4841" s="49"/>
      <c r="AE4841" s="49"/>
      <c r="AF4841" s="49"/>
      <c r="AG4841" s="49"/>
      <c r="AH4841" s="49"/>
      <c r="AI4841" s="49"/>
      <c r="AJ4841" s="48"/>
      <c r="AK4841" s="49"/>
    </row>
    <row r="4842" spans="9:37">
      <c r="I4842" s="48"/>
      <c r="L4842" s="48"/>
      <c r="O4842" s="48"/>
      <c r="Y4842" s="49"/>
      <c r="Z4842" s="49"/>
      <c r="AA4842" s="49"/>
      <c r="AB4842" s="49"/>
      <c r="AC4842" s="49"/>
      <c r="AD4842" s="49"/>
      <c r="AE4842" s="49"/>
      <c r="AF4842" s="49"/>
      <c r="AG4842" s="49"/>
      <c r="AH4842" s="49"/>
      <c r="AI4842" s="49"/>
      <c r="AJ4842" s="48"/>
      <c r="AK4842" s="49"/>
    </row>
    <row r="4843" spans="9:37">
      <c r="I4843" s="48"/>
      <c r="L4843" s="48"/>
      <c r="O4843" s="48"/>
      <c r="Y4843" s="49"/>
      <c r="Z4843" s="49"/>
      <c r="AA4843" s="49"/>
      <c r="AB4843" s="49"/>
      <c r="AC4843" s="49"/>
      <c r="AD4843" s="49"/>
      <c r="AE4843" s="49"/>
      <c r="AF4843" s="49"/>
      <c r="AG4843" s="49"/>
      <c r="AH4843" s="49"/>
      <c r="AI4843" s="49"/>
      <c r="AJ4843" s="48"/>
      <c r="AK4843" s="49"/>
    </row>
    <row r="4844" spans="9:37">
      <c r="I4844" s="48"/>
      <c r="L4844" s="48"/>
      <c r="O4844" s="48"/>
      <c r="Y4844" s="49"/>
      <c r="Z4844" s="49"/>
      <c r="AA4844" s="49"/>
      <c r="AB4844" s="49"/>
      <c r="AC4844" s="49"/>
      <c r="AD4844" s="49"/>
      <c r="AE4844" s="49"/>
      <c r="AF4844" s="49"/>
      <c r="AG4844" s="49"/>
      <c r="AH4844" s="49"/>
      <c r="AI4844" s="49"/>
      <c r="AJ4844" s="48"/>
      <c r="AK4844" s="49"/>
    </row>
    <row r="4845" spans="9:37">
      <c r="I4845" s="48"/>
      <c r="L4845" s="48"/>
      <c r="O4845" s="48"/>
      <c r="Y4845" s="49"/>
      <c r="Z4845" s="49"/>
      <c r="AA4845" s="49"/>
      <c r="AB4845" s="49"/>
      <c r="AC4845" s="49"/>
      <c r="AD4845" s="49"/>
      <c r="AE4845" s="49"/>
      <c r="AF4845" s="49"/>
      <c r="AG4845" s="49"/>
      <c r="AH4845" s="49"/>
      <c r="AI4845" s="49"/>
      <c r="AJ4845" s="48"/>
      <c r="AK4845" s="49"/>
    </row>
    <row r="4846" spans="9:37">
      <c r="I4846" s="48"/>
      <c r="L4846" s="48"/>
      <c r="O4846" s="48"/>
      <c r="Y4846" s="49"/>
      <c r="Z4846" s="49"/>
      <c r="AA4846" s="49"/>
      <c r="AB4846" s="49"/>
      <c r="AC4846" s="49"/>
      <c r="AD4846" s="49"/>
      <c r="AE4846" s="49"/>
      <c r="AF4846" s="49"/>
      <c r="AG4846" s="49"/>
      <c r="AH4846" s="49"/>
      <c r="AI4846" s="49"/>
      <c r="AJ4846" s="48"/>
      <c r="AK4846" s="49"/>
    </row>
    <row r="4847" spans="9:37">
      <c r="I4847" s="48"/>
      <c r="L4847" s="48"/>
      <c r="O4847" s="48"/>
      <c r="Y4847" s="49"/>
      <c r="Z4847" s="49"/>
      <c r="AA4847" s="49"/>
      <c r="AB4847" s="49"/>
      <c r="AC4847" s="49"/>
      <c r="AD4847" s="49"/>
      <c r="AE4847" s="49"/>
      <c r="AF4847" s="49"/>
      <c r="AG4847" s="49"/>
      <c r="AH4847" s="49"/>
      <c r="AI4847" s="49"/>
      <c r="AJ4847" s="48"/>
      <c r="AK4847" s="49"/>
    </row>
    <row r="4848" spans="9:37">
      <c r="I4848" s="48"/>
      <c r="L4848" s="48"/>
      <c r="O4848" s="48"/>
      <c r="Y4848" s="49"/>
      <c r="Z4848" s="49"/>
      <c r="AA4848" s="49"/>
      <c r="AB4848" s="49"/>
      <c r="AC4848" s="49"/>
      <c r="AD4848" s="49"/>
      <c r="AE4848" s="49"/>
      <c r="AF4848" s="49"/>
      <c r="AG4848" s="49"/>
      <c r="AH4848" s="49"/>
      <c r="AI4848" s="49"/>
      <c r="AJ4848" s="48"/>
      <c r="AK4848" s="49"/>
    </row>
    <row r="4849" spans="9:37">
      <c r="I4849" s="48"/>
      <c r="L4849" s="48"/>
      <c r="O4849" s="48"/>
      <c r="Y4849" s="49"/>
      <c r="Z4849" s="49"/>
      <c r="AA4849" s="49"/>
      <c r="AB4849" s="49"/>
      <c r="AC4849" s="49"/>
      <c r="AD4849" s="49"/>
      <c r="AE4849" s="49"/>
      <c r="AF4849" s="49"/>
      <c r="AG4849" s="49"/>
      <c r="AH4849" s="49"/>
      <c r="AI4849" s="49"/>
      <c r="AJ4849" s="48"/>
      <c r="AK4849" s="49"/>
    </row>
    <row r="4850" spans="9:37">
      <c r="I4850" s="48"/>
      <c r="L4850" s="48"/>
      <c r="O4850" s="48"/>
      <c r="Y4850" s="49"/>
      <c r="Z4850" s="49"/>
      <c r="AA4850" s="49"/>
      <c r="AB4850" s="49"/>
      <c r="AC4850" s="49"/>
      <c r="AD4850" s="49"/>
      <c r="AE4850" s="49"/>
      <c r="AF4850" s="49"/>
      <c r="AG4850" s="49"/>
      <c r="AH4850" s="49"/>
      <c r="AI4850" s="49"/>
      <c r="AJ4850" s="48"/>
      <c r="AK4850" s="49"/>
    </row>
    <row r="4851" spans="9:37">
      <c r="I4851" s="48"/>
      <c r="L4851" s="48"/>
      <c r="O4851" s="48"/>
      <c r="Y4851" s="49"/>
      <c r="Z4851" s="49"/>
      <c r="AA4851" s="49"/>
      <c r="AB4851" s="49"/>
      <c r="AC4851" s="49"/>
      <c r="AD4851" s="49"/>
      <c r="AE4851" s="49"/>
      <c r="AF4851" s="49"/>
      <c r="AG4851" s="49"/>
      <c r="AH4851" s="49"/>
      <c r="AI4851" s="49"/>
      <c r="AJ4851" s="48"/>
      <c r="AK4851" s="49"/>
    </row>
    <row r="4852" spans="9:37">
      <c r="I4852" s="48"/>
      <c r="L4852" s="48"/>
      <c r="O4852" s="48"/>
      <c r="Y4852" s="49"/>
      <c r="Z4852" s="49"/>
      <c r="AA4852" s="49"/>
      <c r="AB4852" s="49"/>
      <c r="AC4852" s="49"/>
      <c r="AD4852" s="49"/>
      <c r="AE4852" s="49"/>
      <c r="AF4852" s="49"/>
      <c r="AG4852" s="49"/>
      <c r="AH4852" s="49"/>
      <c r="AI4852" s="49"/>
      <c r="AJ4852" s="48"/>
      <c r="AK4852" s="49"/>
    </row>
    <row r="4853" spans="9:37">
      <c r="I4853" s="48"/>
      <c r="L4853" s="48"/>
      <c r="O4853" s="48"/>
      <c r="Y4853" s="49"/>
      <c r="Z4853" s="49"/>
      <c r="AA4853" s="49"/>
      <c r="AB4853" s="49"/>
      <c r="AC4853" s="49"/>
      <c r="AD4853" s="49"/>
      <c r="AE4853" s="49"/>
      <c r="AF4853" s="49"/>
      <c r="AG4853" s="49"/>
      <c r="AH4853" s="49"/>
      <c r="AI4853" s="49"/>
      <c r="AJ4853" s="48"/>
      <c r="AK4853" s="49"/>
    </row>
    <row r="4854" spans="9:37">
      <c r="I4854" s="48"/>
      <c r="L4854" s="48"/>
      <c r="O4854" s="48"/>
      <c r="Y4854" s="49"/>
      <c r="Z4854" s="49"/>
      <c r="AA4854" s="49"/>
      <c r="AB4854" s="49"/>
      <c r="AC4854" s="49"/>
      <c r="AD4854" s="49"/>
      <c r="AE4854" s="49"/>
      <c r="AF4854" s="49"/>
      <c r="AG4854" s="49"/>
      <c r="AH4854" s="49"/>
      <c r="AI4854" s="49"/>
      <c r="AJ4854" s="48"/>
      <c r="AK4854" s="49"/>
    </row>
    <row r="4855" spans="9:37">
      <c r="I4855" s="48"/>
      <c r="L4855" s="48"/>
      <c r="O4855" s="48"/>
      <c r="Y4855" s="49"/>
      <c r="Z4855" s="49"/>
      <c r="AA4855" s="49"/>
      <c r="AB4855" s="49"/>
      <c r="AC4855" s="49"/>
      <c r="AD4855" s="49"/>
      <c r="AE4855" s="49"/>
      <c r="AF4855" s="49"/>
      <c r="AG4855" s="49"/>
      <c r="AH4855" s="49"/>
      <c r="AI4855" s="49"/>
      <c r="AJ4855" s="48"/>
      <c r="AK4855" s="49"/>
    </row>
    <row r="4856" spans="9:37">
      <c r="I4856" s="48"/>
      <c r="L4856" s="48"/>
      <c r="O4856" s="48"/>
      <c r="Y4856" s="49"/>
      <c r="Z4856" s="49"/>
      <c r="AA4856" s="49"/>
      <c r="AB4856" s="49"/>
      <c r="AC4856" s="49"/>
      <c r="AD4856" s="49"/>
      <c r="AE4856" s="49"/>
      <c r="AF4856" s="49"/>
      <c r="AG4856" s="49"/>
      <c r="AH4856" s="49"/>
      <c r="AI4856" s="49"/>
      <c r="AJ4856" s="48"/>
      <c r="AK4856" s="49"/>
    </row>
    <row r="4857" spans="9:37">
      <c r="I4857" s="48"/>
      <c r="L4857" s="48"/>
      <c r="O4857" s="48"/>
      <c r="Y4857" s="49"/>
      <c r="Z4857" s="49"/>
      <c r="AA4857" s="49"/>
      <c r="AB4857" s="49"/>
      <c r="AC4857" s="49"/>
      <c r="AD4857" s="49"/>
      <c r="AE4857" s="49"/>
      <c r="AF4857" s="49"/>
      <c r="AG4857" s="49"/>
      <c r="AH4857" s="49"/>
      <c r="AI4857" s="49"/>
      <c r="AJ4857" s="48"/>
      <c r="AK4857" s="49"/>
    </row>
    <row r="4858" spans="9:37">
      <c r="I4858" s="48"/>
      <c r="L4858" s="48"/>
      <c r="O4858" s="48"/>
      <c r="Y4858" s="49"/>
      <c r="Z4858" s="49"/>
      <c r="AA4858" s="49"/>
      <c r="AB4858" s="49"/>
      <c r="AC4858" s="49"/>
      <c r="AD4858" s="49"/>
      <c r="AE4858" s="49"/>
      <c r="AF4858" s="49"/>
      <c r="AG4858" s="49"/>
      <c r="AH4858" s="49"/>
      <c r="AI4858" s="49"/>
      <c r="AJ4858" s="48"/>
      <c r="AK4858" s="49"/>
    </row>
    <row r="4859" spans="9:37">
      <c r="I4859" s="48"/>
      <c r="L4859" s="48"/>
      <c r="O4859" s="48"/>
      <c r="Y4859" s="49"/>
      <c r="Z4859" s="49"/>
      <c r="AA4859" s="49"/>
      <c r="AB4859" s="49"/>
      <c r="AC4859" s="49"/>
      <c r="AD4859" s="49"/>
      <c r="AE4859" s="49"/>
      <c r="AF4859" s="49"/>
      <c r="AG4859" s="49"/>
      <c r="AH4859" s="49"/>
      <c r="AI4859" s="49"/>
      <c r="AJ4859" s="48"/>
      <c r="AK4859" s="49"/>
    </row>
    <row r="4860" spans="9:37">
      <c r="I4860" s="48"/>
      <c r="L4860" s="48"/>
      <c r="O4860" s="48"/>
      <c r="Y4860" s="49"/>
      <c r="Z4860" s="49"/>
      <c r="AA4860" s="49"/>
      <c r="AB4860" s="49"/>
      <c r="AC4860" s="49"/>
      <c r="AD4860" s="49"/>
      <c r="AE4860" s="49"/>
      <c r="AF4860" s="49"/>
      <c r="AG4860" s="49"/>
      <c r="AH4860" s="49"/>
      <c r="AI4860" s="49"/>
      <c r="AJ4860" s="48"/>
      <c r="AK4860" s="49"/>
    </row>
    <row r="4861" spans="9:37">
      <c r="I4861" s="48"/>
      <c r="L4861" s="48"/>
      <c r="O4861" s="48"/>
      <c r="Y4861" s="49"/>
      <c r="Z4861" s="49"/>
      <c r="AA4861" s="49"/>
      <c r="AB4861" s="49"/>
      <c r="AC4861" s="49"/>
      <c r="AD4861" s="49"/>
      <c r="AE4861" s="49"/>
      <c r="AF4861" s="49"/>
      <c r="AG4861" s="49"/>
      <c r="AH4861" s="49"/>
      <c r="AI4861" s="49"/>
      <c r="AJ4861" s="48"/>
      <c r="AK4861" s="49"/>
    </row>
    <row r="4862" spans="9:37">
      <c r="I4862" s="48"/>
      <c r="L4862" s="48"/>
      <c r="O4862" s="48"/>
      <c r="Y4862" s="49"/>
      <c r="Z4862" s="49"/>
      <c r="AA4862" s="49"/>
      <c r="AB4862" s="49"/>
      <c r="AC4862" s="49"/>
      <c r="AD4862" s="49"/>
      <c r="AE4862" s="49"/>
      <c r="AF4862" s="49"/>
      <c r="AG4862" s="49"/>
      <c r="AH4862" s="49"/>
      <c r="AI4862" s="49"/>
      <c r="AJ4862" s="48"/>
      <c r="AK4862" s="49"/>
    </row>
    <row r="4863" spans="9:37">
      <c r="I4863" s="48"/>
      <c r="L4863" s="48"/>
      <c r="O4863" s="48"/>
      <c r="Y4863" s="49"/>
      <c r="Z4863" s="49"/>
      <c r="AA4863" s="49"/>
      <c r="AB4863" s="49"/>
      <c r="AC4863" s="49"/>
      <c r="AD4863" s="49"/>
      <c r="AE4863" s="49"/>
      <c r="AF4863" s="49"/>
      <c r="AG4863" s="49"/>
      <c r="AH4863" s="49"/>
      <c r="AI4863" s="49"/>
      <c r="AJ4863" s="48"/>
      <c r="AK4863" s="49"/>
    </row>
    <row r="4864" spans="9:37">
      <c r="I4864" s="48"/>
      <c r="L4864" s="48"/>
      <c r="O4864" s="48"/>
      <c r="Y4864" s="49"/>
      <c r="Z4864" s="49"/>
      <c r="AA4864" s="49"/>
      <c r="AB4864" s="49"/>
      <c r="AC4864" s="49"/>
      <c r="AD4864" s="49"/>
      <c r="AE4864" s="49"/>
      <c r="AF4864" s="49"/>
      <c r="AG4864" s="49"/>
      <c r="AH4864" s="49"/>
      <c r="AI4864" s="49"/>
      <c r="AJ4864" s="48"/>
      <c r="AK4864" s="49"/>
    </row>
    <row r="4865" spans="9:37">
      <c r="I4865" s="48"/>
      <c r="L4865" s="48"/>
      <c r="O4865" s="48"/>
      <c r="Y4865" s="49"/>
      <c r="Z4865" s="49"/>
      <c r="AA4865" s="49"/>
      <c r="AB4865" s="49"/>
      <c r="AC4865" s="49"/>
      <c r="AD4865" s="49"/>
      <c r="AE4865" s="49"/>
      <c r="AF4865" s="49"/>
      <c r="AG4865" s="49"/>
      <c r="AH4865" s="49"/>
      <c r="AI4865" s="49"/>
      <c r="AJ4865" s="48"/>
      <c r="AK4865" s="49"/>
    </row>
    <row r="4866" spans="9:37">
      <c r="I4866" s="48"/>
      <c r="L4866" s="48"/>
      <c r="O4866" s="48"/>
      <c r="Y4866" s="49"/>
      <c r="Z4866" s="49"/>
      <c r="AA4866" s="49"/>
      <c r="AB4866" s="49"/>
      <c r="AC4866" s="49"/>
      <c r="AD4866" s="49"/>
      <c r="AE4866" s="49"/>
      <c r="AF4866" s="49"/>
      <c r="AG4866" s="49"/>
      <c r="AH4866" s="49"/>
      <c r="AI4866" s="49"/>
      <c r="AJ4866" s="48"/>
      <c r="AK4866" s="49"/>
    </row>
    <row r="4867" spans="9:37">
      <c r="I4867" s="48"/>
      <c r="L4867" s="48"/>
      <c r="O4867" s="48"/>
      <c r="Y4867" s="49"/>
      <c r="Z4867" s="49"/>
      <c r="AA4867" s="49"/>
      <c r="AB4867" s="49"/>
      <c r="AC4867" s="49"/>
      <c r="AD4867" s="49"/>
      <c r="AE4867" s="49"/>
      <c r="AF4867" s="49"/>
      <c r="AG4867" s="49"/>
      <c r="AH4867" s="49"/>
      <c r="AI4867" s="49"/>
      <c r="AJ4867" s="48"/>
      <c r="AK4867" s="49"/>
    </row>
    <row r="4868" spans="9:37">
      <c r="I4868" s="48"/>
      <c r="L4868" s="48"/>
      <c r="O4868" s="48"/>
      <c r="Y4868" s="49"/>
      <c r="Z4868" s="49"/>
      <c r="AA4868" s="49"/>
      <c r="AB4868" s="49"/>
      <c r="AC4868" s="49"/>
      <c r="AD4868" s="49"/>
      <c r="AE4868" s="49"/>
      <c r="AF4868" s="49"/>
      <c r="AG4868" s="49"/>
      <c r="AH4868" s="49"/>
      <c r="AI4868" s="49"/>
      <c r="AJ4868" s="48"/>
      <c r="AK4868" s="49"/>
    </row>
    <row r="4869" spans="9:37">
      <c r="I4869" s="48"/>
      <c r="L4869" s="48"/>
      <c r="O4869" s="48"/>
      <c r="Y4869" s="49"/>
      <c r="Z4869" s="49"/>
      <c r="AA4869" s="49"/>
      <c r="AB4869" s="49"/>
      <c r="AC4869" s="49"/>
      <c r="AD4869" s="49"/>
      <c r="AE4869" s="49"/>
      <c r="AF4869" s="49"/>
      <c r="AG4869" s="49"/>
      <c r="AH4869" s="49"/>
      <c r="AI4869" s="49"/>
      <c r="AJ4869" s="48"/>
      <c r="AK4869" s="49"/>
    </row>
    <row r="4870" spans="9:37">
      <c r="I4870" s="48"/>
      <c r="L4870" s="48"/>
      <c r="O4870" s="48"/>
      <c r="Y4870" s="49"/>
      <c r="Z4870" s="49"/>
      <c r="AA4870" s="49"/>
      <c r="AB4870" s="49"/>
      <c r="AC4870" s="49"/>
      <c r="AD4870" s="49"/>
      <c r="AE4870" s="49"/>
      <c r="AF4870" s="49"/>
      <c r="AG4870" s="49"/>
      <c r="AH4870" s="49"/>
      <c r="AI4870" s="49"/>
      <c r="AJ4870" s="48"/>
      <c r="AK4870" s="49"/>
    </row>
    <row r="4871" spans="9:37">
      <c r="I4871" s="48"/>
      <c r="L4871" s="48"/>
      <c r="O4871" s="48"/>
      <c r="Y4871" s="49"/>
      <c r="Z4871" s="49"/>
      <c r="AA4871" s="49"/>
      <c r="AB4871" s="49"/>
      <c r="AC4871" s="49"/>
      <c r="AD4871" s="49"/>
      <c r="AE4871" s="49"/>
      <c r="AF4871" s="49"/>
      <c r="AG4871" s="49"/>
      <c r="AH4871" s="49"/>
      <c r="AI4871" s="49"/>
      <c r="AJ4871" s="48"/>
      <c r="AK4871" s="49"/>
    </row>
    <row r="4872" spans="9:37">
      <c r="I4872" s="48"/>
      <c r="L4872" s="48"/>
      <c r="O4872" s="48"/>
      <c r="Y4872" s="49"/>
      <c r="Z4872" s="49"/>
      <c r="AA4872" s="49"/>
      <c r="AB4872" s="49"/>
      <c r="AC4872" s="49"/>
      <c r="AD4872" s="49"/>
      <c r="AE4872" s="49"/>
      <c r="AF4872" s="49"/>
      <c r="AG4872" s="49"/>
      <c r="AH4872" s="49"/>
      <c r="AI4872" s="49"/>
      <c r="AJ4872" s="48"/>
      <c r="AK4872" s="49"/>
    </row>
    <row r="4873" spans="9:37">
      <c r="I4873" s="48"/>
      <c r="L4873" s="48"/>
      <c r="O4873" s="48"/>
      <c r="Y4873" s="49"/>
      <c r="Z4873" s="49"/>
      <c r="AA4873" s="49"/>
      <c r="AB4873" s="49"/>
      <c r="AC4873" s="49"/>
      <c r="AD4873" s="49"/>
      <c r="AE4873" s="49"/>
      <c r="AF4873" s="49"/>
      <c r="AG4873" s="49"/>
      <c r="AH4873" s="49"/>
      <c r="AI4873" s="49"/>
      <c r="AJ4873" s="48"/>
      <c r="AK4873" s="49"/>
    </row>
    <row r="4874" spans="9:37">
      <c r="I4874" s="48"/>
      <c r="L4874" s="48"/>
      <c r="O4874" s="48"/>
      <c r="Y4874" s="49"/>
      <c r="Z4874" s="49"/>
      <c r="AA4874" s="49"/>
      <c r="AB4874" s="49"/>
      <c r="AC4874" s="49"/>
      <c r="AD4874" s="49"/>
      <c r="AE4874" s="49"/>
      <c r="AF4874" s="49"/>
      <c r="AG4874" s="49"/>
      <c r="AH4874" s="49"/>
      <c r="AI4874" s="49"/>
      <c r="AJ4874" s="48"/>
      <c r="AK4874" s="49"/>
    </row>
    <row r="4875" spans="9:37">
      <c r="I4875" s="48"/>
      <c r="L4875" s="48"/>
      <c r="O4875" s="48"/>
      <c r="Y4875" s="49"/>
      <c r="Z4875" s="49"/>
      <c r="AA4875" s="49"/>
      <c r="AB4875" s="49"/>
      <c r="AC4875" s="49"/>
      <c r="AD4875" s="49"/>
      <c r="AE4875" s="49"/>
      <c r="AF4875" s="49"/>
      <c r="AG4875" s="49"/>
      <c r="AH4875" s="49"/>
      <c r="AI4875" s="49"/>
      <c r="AJ4875" s="48"/>
      <c r="AK4875" s="49"/>
    </row>
    <row r="4876" spans="9:37">
      <c r="I4876" s="48"/>
      <c r="L4876" s="48"/>
      <c r="O4876" s="48"/>
      <c r="Y4876" s="49"/>
      <c r="Z4876" s="49"/>
      <c r="AA4876" s="49"/>
      <c r="AB4876" s="49"/>
      <c r="AC4876" s="49"/>
      <c r="AD4876" s="49"/>
      <c r="AE4876" s="49"/>
      <c r="AF4876" s="49"/>
      <c r="AG4876" s="49"/>
      <c r="AH4876" s="49"/>
      <c r="AI4876" s="49"/>
      <c r="AJ4876" s="48"/>
      <c r="AK4876" s="49"/>
    </row>
    <row r="4877" spans="9:37">
      <c r="I4877" s="48"/>
      <c r="L4877" s="48"/>
      <c r="O4877" s="48"/>
      <c r="Y4877" s="49"/>
      <c r="Z4877" s="49"/>
      <c r="AA4877" s="49"/>
      <c r="AB4877" s="49"/>
      <c r="AC4877" s="49"/>
      <c r="AD4877" s="49"/>
      <c r="AE4877" s="49"/>
      <c r="AF4877" s="49"/>
      <c r="AG4877" s="49"/>
      <c r="AH4877" s="49"/>
      <c r="AI4877" s="49"/>
      <c r="AJ4877" s="48"/>
      <c r="AK4877" s="49"/>
    </row>
    <row r="4878" spans="9:37">
      <c r="I4878" s="48"/>
      <c r="L4878" s="48"/>
      <c r="O4878" s="48"/>
      <c r="Y4878" s="49"/>
      <c r="Z4878" s="49"/>
      <c r="AA4878" s="49"/>
      <c r="AB4878" s="49"/>
      <c r="AC4878" s="49"/>
      <c r="AD4878" s="49"/>
      <c r="AE4878" s="49"/>
      <c r="AF4878" s="49"/>
      <c r="AG4878" s="49"/>
      <c r="AH4878" s="49"/>
      <c r="AI4878" s="49"/>
      <c r="AJ4878" s="48"/>
      <c r="AK4878" s="49"/>
    </row>
    <row r="4879" spans="9:37">
      <c r="I4879" s="48"/>
      <c r="L4879" s="48"/>
      <c r="O4879" s="48"/>
      <c r="Y4879" s="49"/>
      <c r="Z4879" s="49"/>
      <c r="AA4879" s="49"/>
      <c r="AB4879" s="49"/>
      <c r="AC4879" s="49"/>
      <c r="AD4879" s="49"/>
      <c r="AE4879" s="49"/>
      <c r="AF4879" s="49"/>
      <c r="AG4879" s="49"/>
      <c r="AH4879" s="49"/>
      <c r="AI4879" s="49"/>
      <c r="AJ4879" s="48"/>
      <c r="AK4879" s="49"/>
    </row>
    <row r="4880" spans="9:37">
      <c r="I4880" s="48"/>
      <c r="L4880" s="48"/>
      <c r="O4880" s="48"/>
      <c r="Y4880" s="49"/>
      <c r="Z4880" s="49"/>
      <c r="AA4880" s="49"/>
      <c r="AB4880" s="49"/>
      <c r="AC4880" s="49"/>
      <c r="AD4880" s="49"/>
      <c r="AE4880" s="49"/>
      <c r="AF4880" s="49"/>
      <c r="AG4880" s="49"/>
      <c r="AH4880" s="49"/>
      <c r="AI4880" s="49"/>
      <c r="AJ4880" s="48"/>
      <c r="AK4880" s="49"/>
    </row>
    <row r="4881" spans="9:37">
      <c r="I4881" s="48"/>
      <c r="L4881" s="48"/>
      <c r="O4881" s="48"/>
      <c r="Y4881" s="49"/>
      <c r="Z4881" s="49"/>
      <c r="AA4881" s="49"/>
      <c r="AB4881" s="49"/>
      <c r="AC4881" s="49"/>
      <c r="AD4881" s="49"/>
      <c r="AE4881" s="49"/>
      <c r="AF4881" s="49"/>
      <c r="AG4881" s="49"/>
      <c r="AH4881" s="49"/>
      <c r="AI4881" s="49"/>
      <c r="AJ4881" s="48"/>
      <c r="AK4881" s="49"/>
    </row>
    <row r="4882" spans="9:37">
      <c r="I4882" s="48"/>
      <c r="L4882" s="48"/>
      <c r="O4882" s="48"/>
      <c r="Y4882" s="49"/>
      <c r="Z4882" s="49"/>
      <c r="AA4882" s="49"/>
      <c r="AB4882" s="49"/>
      <c r="AC4882" s="49"/>
      <c r="AD4882" s="49"/>
      <c r="AE4882" s="49"/>
      <c r="AF4882" s="49"/>
      <c r="AG4882" s="49"/>
      <c r="AH4882" s="49"/>
      <c r="AI4882" s="49"/>
      <c r="AJ4882" s="48"/>
      <c r="AK4882" s="49"/>
    </row>
    <row r="4883" spans="9:37">
      <c r="I4883" s="48"/>
      <c r="L4883" s="48"/>
      <c r="O4883" s="48"/>
      <c r="Y4883" s="49"/>
      <c r="Z4883" s="49"/>
      <c r="AA4883" s="49"/>
      <c r="AB4883" s="49"/>
      <c r="AC4883" s="49"/>
      <c r="AD4883" s="49"/>
      <c r="AE4883" s="49"/>
      <c r="AF4883" s="49"/>
      <c r="AG4883" s="49"/>
      <c r="AH4883" s="49"/>
      <c r="AI4883" s="49"/>
      <c r="AJ4883" s="48"/>
      <c r="AK4883" s="49"/>
    </row>
    <row r="4884" spans="9:37">
      <c r="I4884" s="48"/>
      <c r="L4884" s="48"/>
      <c r="O4884" s="48"/>
      <c r="Y4884" s="49"/>
      <c r="Z4884" s="49"/>
      <c r="AA4884" s="49"/>
      <c r="AB4884" s="49"/>
      <c r="AC4884" s="49"/>
      <c r="AD4884" s="49"/>
      <c r="AE4884" s="49"/>
      <c r="AF4884" s="49"/>
      <c r="AG4884" s="49"/>
      <c r="AH4884" s="49"/>
      <c r="AI4884" s="49"/>
      <c r="AJ4884" s="48"/>
      <c r="AK4884" s="49"/>
    </row>
    <row r="4885" spans="9:37">
      <c r="I4885" s="48"/>
      <c r="L4885" s="48"/>
      <c r="O4885" s="48"/>
      <c r="Y4885" s="49"/>
      <c r="Z4885" s="49"/>
      <c r="AA4885" s="49"/>
      <c r="AB4885" s="49"/>
      <c r="AC4885" s="49"/>
      <c r="AD4885" s="49"/>
      <c r="AE4885" s="49"/>
      <c r="AF4885" s="49"/>
      <c r="AG4885" s="49"/>
      <c r="AH4885" s="49"/>
      <c r="AI4885" s="49"/>
      <c r="AJ4885" s="48"/>
      <c r="AK4885" s="49"/>
    </row>
    <row r="4886" spans="9:37">
      <c r="I4886" s="48"/>
      <c r="L4886" s="48"/>
      <c r="O4886" s="48"/>
      <c r="Y4886" s="49"/>
      <c r="Z4886" s="49"/>
      <c r="AA4886" s="49"/>
      <c r="AB4886" s="49"/>
      <c r="AC4886" s="49"/>
      <c r="AD4886" s="49"/>
      <c r="AE4886" s="49"/>
      <c r="AF4886" s="49"/>
      <c r="AG4886" s="49"/>
      <c r="AH4886" s="49"/>
      <c r="AI4886" s="49"/>
      <c r="AJ4886" s="48"/>
      <c r="AK4886" s="49"/>
    </row>
    <row r="4887" spans="9:37">
      <c r="I4887" s="48"/>
      <c r="L4887" s="48"/>
      <c r="O4887" s="48"/>
      <c r="Y4887" s="49"/>
      <c r="Z4887" s="49"/>
      <c r="AA4887" s="49"/>
      <c r="AB4887" s="49"/>
      <c r="AC4887" s="49"/>
      <c r="AD4887" s="49"/>
      <c r="AE4887" s="49"/>
      <c r="AF4887" s="49"/>
      <c r="AG4887" s="49"/>
      <c r="AH4887" s="49"/>
      <c r="AI4887" s="49"/>
      <c r="AJ4887" s="48"/>
      <c r="AK4887" s="49"/>
    </row>
    <row r="4888" spans="9:37">
      <c r="I4888" s="48"/>
      <c r="L4888" s="48"/>
      <c r="O4888" s="48"/>
      <c r="Y4888" s="49"/>
      <c r="Z4888" s="49"/>
      <c r="AA4888" s="49"/>
      <c r="AB4888" s="49"/>
      <c r="AC4888" s="49"/>
      <c r="AD4888" s="49"/>
      <c r="AE4888" s="49"/>
      <c r="AF4888" s="49"/>
      <c r="AG4888" s="49"/>
      <c r="AH4888" s="49"/>
      <c r="AI4888" s="49"/>
      <c r="AJ4888" s="48"/>
      <c r="AK4888" s="49"/>
    </row>
    <row r="4889" spans="9:37">
      <c r="I4889" s="48"/>
      <c r="L4889" s="48"/>
      <c r="O4889" s="48"/>
      <c r="Y4889" s="49"/>
      <c r="Z4889" s="49"/>
      <c r="AA4889" s="49"/>
      <c r="AB4889" s="49"/>
      <c r="AC4889" s="49"/>
      <c r="AD4889" s="49"/>
      <c r="AE4889" s="49"/>
      <c r="AF4889" s="49"/>
      <c r="AG4889" s="49"/>
      <c r="AH4889" s="49"/>
      <c r="AI4889" s="49"/>
      <c r="AJ4889" s="48"/>
      <c r="AK4889" s="49"/>
    </row>
    <row r="4890" spans="9:37">
      <c r="I4890" s="48"/>
      <c r="L4890" s="48"/>
      <c r="O4890" s="48"/>
      <c r="Y4890" s="49"/>
      <c r="Z4890" s="49"/>
      <c r="AA4890" s="49"/>
      <c r="AB4890" s="49"/>
      <c r="AC4890" s="49"/>
      <c r="AD4890" s="49"/>
      <c r="AE4890" s="49"/>
      <c r="AF4890" s="49"/>
      <c r="AG4890" s="49"/>
      <c r="AH4890" s="49"/>
      <c r="AI4890" s="49"/>
      <c r="AJ4890" s="48"/>
      <c r="AK4890" s="49"/>
    </row>
    <row r="4891" spans="9:37">
      <c r="I4891" s="48"/>
      <c r="L4891" s="48"/>
      <c r="O4891" s="48"/>
      <c r="Y4891" s="49"/>
      <c r="Z4891" s="49"/>
      <c r="AA4891" s="49"/>
      <c r="AB4891" s="49"/>
      <c r="AC4891" s="49"/>
      <c r="AD4891" s="49"/>
      <c r="AE4891" s="49"/>
      <c r="AF4891" s="49"/>
      <c r="AG4891" s="49"/>
      <c r="AH4891" s="49"/>
      <c r="AI4891" s="49"/>
      <c r="AJ4891" s="48"/>
      <c r="AK4891" s="49"/>
    </row>
    <row r="4892" spans="9:37">
      <c r="I4892" s="48"/>
      <c r="L4892" s="48"/>
      <c r="O4892" s="48"/>
      <c r="Y4892" s="49"/>
      <c r="Z4892" s="49"/>
      <c r="AA4892" s="49"/>
      <c r="AB4892" s="49"/>
      <c r="AC4892" s="49"/>
      <c r="AD4892" s="49"/>
      <c r="AE4892" s="49"/>
      <c r="AF4892" s="49"/>
      <c r="AG4892" s="49"/>
      <c r="AH4892" s="49"/>
      <c r="AI4892" s="49"/>
      <c r="AJ4892" s="48"/>
      <c r="AK4892" s="49"/>
    </row>
    <row r="4893" spans="9:37">
      <c r="I4893" s="48"/>
      <c r="L4893" s="48"/>
      <c r="O4893" s="48"/>
      <c r="Y4893" s="49"/>
      <c r="Z4893" s="49"/>
      <c r="AA4893" s="49"/>
      <c r="AB4893" s="49"/>
      <c r="AC4893" s="49"/>
      <c r="AD4893" s="49"/>
      <c r="AE4893" s="49"/>
      <c r="AF4893" s="49"/>
      <c r="AG4893" s="49"/>
      <c r="AH4893" s="49"/>
      <c r="AI4893" s="49"/>
      <c r="AJ4893" s="48"/>
      <c r="AK4893" s="49"/>
    </row>
    <row r="4894" spans="9:37">
      <c r="I4894" s="48"/>
      <c r="L4894" s="48"/>
      <c r="O4894" s="48"/>
      <c r="Y4894" s="49"/>
      <c r="Z4894" s="49"/>
      <c r="AA4894" s="49"/>
      <c r="AB4894" s="49"/>
      <c r="AC4894" s="49"/>
      <c r="AD4894" s="49"/>
      <c r="AE4894" s="49"/>
      <c r="AF4894" s="49"/>
      <c r="AG4894" s="49"/>
      <c r="AH4894" s="49"/>
      <c r="AI4894" s="49"/>
      <c r="AJ4894" s="48"/>
      <c r="AK4894" s="49"/>
    </row>
    <row r="4895" spans="9:37">
      <c r="I4895" s="48"/>
      <c r="L4895" s="48"/>
      <c r="O4895" s="48"/>
      <c r="Y4895" s="49"/>
      <c r="Z4895" s="49"/>
      <c r="AA4895" s="49"/>
      <c r="AB4895" s="49"/>
      <c r="AC4895" s="49"/>
      <c r="AD4895" s="49"/>
      <c r="AE4895" s="49"/>
      <c r="AF4895" s="49"/>
      <c r="AG4895" s="49"/>
      <c r="AH4895" s="49"/>
      <c r="AI4895" s="49"/>
      <c r="AJ4895" s="48"/>
      <c r="AK4895" s="49"/>
    </row>
    <row r="4896" spans="9:37">
      <c r="I4896" s="48"/>
      <c r="L4896" s="48"/>
      <c r="O4896" s="48"/>
      <c r="Y4896" s="49"/>
      <c r="Z4896" s="49"/>
      <c r="AA4896" s="49"/>
      <c r="AB4896" s="49"/>
      <c r="AC4896" s="49"/>
      <c r="AD4896" s="49"/>
      <c r="AE4896" s="49"/>
      <c r="AF4896" s="49"/>
      <c r="AG4896" s="49"/>
      <c r="AH4896" s="49"/>
      <c r="AI4896" s="49"/>
      <c r="AJ4896" s="48"/>
      <c r="AK4896" s="49"/>
    </row>
    <row r="4897" spans="9:37">
      <c r="I4897" s="48"/>
      <c r="L4897" s="48"/>
      <c r="O4897" s="48"/>
      <c r="Y4897" s="49"/>
      <c r="Z4897" s="49"/>
      <c r="AA4897" s="49"/>
      <c r="AB4897" s="49"/>
      <c r="AC4897" s="49"/>
      <c r="AD4897" s="49"/>
      <c r="AE4897" s="49"/>
      <c r="AF4897" s="49"/>
      <c r="AG4897" s="49"/>
      <c r="AH4897" s="49"/>
      <c r="AI4897" s="49"/>
      <c r="AJ4897" s="48"/>
      <c r="AK4897" s="49"/>
    </row>
    <row r="4898" spans="9:37">
      <c r="I4898" s="48"/>
      <c r="L4898" s="48"/>
      <c r="O4898" s="48"/>
      <c r="Y4898" s="49"/>
      <c r="Z4898" s="49"/>
      <c r="AA4898" s="49"/>
      <c r="AB4898" s="49"/>
      <c r="AC4898" s="49"/>
      <c r="AD4898" s="49"/>
      <c r="AE4898" s="49"/>
      <c r="AF4898" s="49"/>
      <c r="AG4898" s="49"/>
      <c r="AH4898" s="49"/>
      <c r="AI4898" s="49"/>
      <c r="AJ4898" s="48"/>
      <c r="AK4898" s="49"/>
    </row>
    <row r="4899" spans="9:37">
      <c r="I4899" s="48"/>
      <c r="L4899" s="48"/>
      <c r="O4899" s="48"/>
      <c r="Y4899" s="49"/>
      <c r="Z4899" s="49"/>
      <c r="AA4899" s="49"/>
      <c r="AB4899" s="49"/>
      <c r="AC4899" s="49"/>
      <c r="AD4899" s="49"/>
      <c r="AE4899" s="49"/>
      <c r="AF4899" s="49"/>
      <c r="AG4899" s="49"/>
      <c r="AH4899" s="49"/>
      <c r="AI4899" s="49"/>
      <c r="AJ4899" s="48"/>
      <c r="AK4899" s="49"/>
    </row>
    <row r="4900" spans="9:37">
      <c r="I4900" s="48"/>
      <c r="L4900" s="48"/>
      <c r="O4900" s="48"/>
      <c r="Y4900" s="49"/>
      <c r="Z4900" s="49"/>
      <c r="AA4900" s="49"/>
      <c r="AB4900" s="49"/>
      <c r="AC4900" s="49"/>
      <c r="AD4900" s="49"/>
      <c r="AE4900" s="49"/>
      <c r="AF4900" s="49"/>
      <c r="AG4900" s="49"/>
      <c r="AH4900" s="49"/>
      <c r="AI4900" s="49"/>
      <c r="AJ4900" s="48"/>
      <c r="AK4900" s="49"/>
    </row>
    <row r="4901" spans="9:37">
      <c r="I4901" s="48"/>
      <c r="L4901" s="48"/>
      <c r="O4901" s="48"/>
      <c r="Y4901" s="49"/>
      <c r="Z4901" s="49"/>
      <c r="AA4901" s="49"/>
      <c r="AB4901" s="49"/>
      <c r="AC4901" s="49"/>
      <c r="AD4901" s="49"/>
      <c r="AE4901" s="49"/>
      <c r="AF4901" s="49"/>
      <c r="AG4901" s="49"/>
      <c r="AH4901" s="49"/>
      <c r="AI4901" s="49"/>
      <c r="AJ4901" s="48"/>
      <c r="AK4901" s="49"/>
    </row>
    <row r="4902" spans="9:37">
      <c r="I4902" s="48"/>
      <c r="L4902" s="48"/>
      <c r="O4902" s="48"/>
      <c r="Y4902" s="49"/>
      <c r="Z4902" s="49"/>
      <c r="AA4902" s="49"/>
      <c r="AB4902" s="49"/>
      <c r="AC4902" s="49"/>
      <c r="AD4902" s="49"/>
      <c r="AE4902" s="49"/>
      <c r="AF4902" s="49"/>
      <c r="AG4902" s="49"/>
      <c r="AH4902" s="49"/>
      <c r="AI4902" s="49"/>
      <c r="AJ4902" s="48"/>
      <c r="AK4902" s="49"/>
    </row>
    <row r="4903" spans="9:37">
      <c r="I4903" s="48"/>
      <c r="L4903" s="48"/>
      <c r="O4903" s="48"/>
      <c r="Y4903" s="49"/>
      <c r="Z4903" s="49"/>
      <c r="AA4903" s="49"/>
      <c r="AB4903" s="49"/>
      <c r="AC4903" s="49"/>
      <c r="AD4903" s="49"/>
      <c r="AE4903" s="49"/>
      <c r="AF4903" s="49"/>
      <c r="AG4903" s="49"/>
      <c r="AH4903" s="49"/>
      <c r="AI4903" s="49"/>
      <c r="AJ4903" s="48"/>
      <c r="AK4903" s="49"/>
    </row>
    <row r="4904" spans="9:37">
      <c r="I4904" s="48"/>
      <c r="L4904" s="48"/>
      <c r="O4904" s="48"/>
      <c r="Y4904" s="49"/>
      <c r="Z4904" s="49"/>
      <c r="AA4904" s="49"/>
      <c r="AB4904" s="49"/>
      <c r="AC4904" s="49"/>
      <c r="AD4904" s="49"/>
      <c r="AE4904" s="49"/>
      <c r="AF4904" s="49"/>
      <c r="AG4904" s="49"/>
      <c r="AH4904" s="49"/>
      <c r="AI4904" s="49"/>
      <c r="AJ4904" s="48"/>
      <c r="AK4904" s="49"/>
    </row>
    <row r="4905" spans="9:37">
      <c r="I4905" s="48"/>
      <c r="L4905" s="48"/>
      <c r="O4905" s="48"/>
      <c r="Y4905" s="49"/>
      <c r="Z4905" s="49"/>
      <c r="AA4905" s="49"/>
      <c r="AB4905" s="49"/>
      <c r="AC4905" s="49"/>
      <c r="AD4905" s="49"/>
      <c r="AE4905" s="49"/>
      <c r="AF4905" s="49"/>
      <c r="AG4905" s="49"/>
      <c r="AH4905" s="49"/>
      <c r="AI4905" s="49"/>
      <c r="AJ4905" s="48"/>
      <c r="AK4905" s="49"/>
    </row>
    <row r="4906" spans="9:37">
      <c r="I4906" s="48"/>
      <c r="L4906" s="48"/>
      <c r="O4906" s="48"/>
      <c r="Y4906" s="49"/>
      <c r="Z4906" s="49"/>
      <c r="AA4906" s="49"/>
      <c r="AB4906" s="49"/>
      <c r="AC4906" s="49"/>
      <c r="AD4906" s="49"/>
      <c r="AE4906" s="49"/>
      <c r="AF4906" s="49"/>
      <c r="AG4906" s="49"/>
      <c r="AH4906" s="49"/>
      <c r="AI4906" s="49"/>
      <c r="AJ4906" s="48"/>
      <c r="AK4906" s="49"/>
    </row>
    <row r="4907" spans="9:37">
      <c r="I4907" s="48"/>
      <c r="L4907" s="48"/>
      <c r="O4907" s="48"/>
      <c r="Y4907" s="49"/>
      <c r="Z4907" s="49"/>
      <c r="AA4907" s="49"/>
      <c r="AB4907" s="49"/>
      <c r="AC4907" s="49"/>
      <c r="AD4907" s="49"/>
      <c r="AE4907" s="49"/>
      <c r="AF4907" s="49"/>
      <c r="AG4907" s="49"/>
      <c r="AH4907" s="49"/>
      <c r="AI4907" s="49"/>
      <c r="AJ4907" s="48"/>
      <c r="AK4907" s="49"/>
    </row>
    <row r="4908" spans="9:37">
      <c r="I4908" s="48"/>
      <c r="L4908" s="48"/>
      <c r="O4908" s="48"/>
      <c r="Y4908" s="49"/>
      <c r="Z4908" s="49"/>
      <c r="AA4908" s="49"/>
      <c r="AB4908" s="49"/>
      <c r="AC4908" s="49"/>
      <c r="AD4908" s="49"/>
      <c r="AE4908" s="49"/>
      <c r="AF4908" s="49"/>
      <c r="AG4908" s="49"/>
      <c r="AH4908" s="49"/>
      <c r="AI4908" s="49"/>
      <c r="AJ4908" s="48"/>
      <c r="AK4908" s="49"/>
    </row>
    <row r="4909" spans="9:37">
      <c r="I4909" s="48"/>
      <c r="L4909" s="48"/>
      <c r="O4909" s="48"/>
      <c r="Y4909" s="49"/>
      <c r="Z4909" s="49"/>
      <c r="AA4909" s="49"/>
      <c r="AB4909" s="49"/>
      <c r="AC4909" s="49"/>
      <c r="AD4909" s="49"/>
      <c r="AE4909" s="49"/>
      <c r="AF4909" s="49"/>
      <c r="AG4909" s="49"/>
      <c r="AH4909" s="49"/>
      <c r="AI4909" s="49"/>
      <c r="AJ4909" s="48"/>
      <c r="AK4909" s="49"/>
    </row>
    <row r="4910" spans="9:37">
      <c r="I4910" s="48"/>
      <c r="L4910" s="48"/>
      <c r="O4910" s="48"/>
      <c r="Y4910" s="49"/>
      <c r="Z4910" s="49"/>
      <c r="AA4910" s="49"/>
      <c r="AB4910" s="49"/>
      <c r="AC4910" s="49"/>
      <c r="AD4910" s="49"/>
      <c r="AE4910" s="49"/>
      <c r="AF4910" s="49"/>
      <c r="AG4910" s="49"/>
      <c r="AH4910" s="49"/>
      <c r="AI4910" s="49"/>
      <c r="AJ4910" s="48"/>
      <c r="AK4910" s="49"/>
    </row>
    <row r="4911" spans="9:37">
      <c r="I4911" s="48"/>
      <c r="L4911" s="48"/>
      <c r="O4911" s="48"/>
      <c r="Y4911" s="49"/>
      <c r="Z4911" s="49"/>
      <c r="AA4911" s="49"/>
      <c r="AB4911" s="49"/>
      <c r="AC4911" s="49"/>
      <c r="AD4911" s="49"/>
      <c r="AE4911" s="49"/>
      <c r="AF4911" s="49"/>
      <c r="AG4911" s="49"/>
      <c r="AH4911" s="49"/>
      <c r="AI4911" s="49"/>
      <c r="AJ4911" s="48"/>
      <c r="AK4911" s="49"/>
    </row>
    <row r="4912" spans="9:37">
      <c r="I4912" s="48"/>
      <c r="L4912" s="48"/>
      <c r="O4912" s="48"/>
      <c r="Y4912" s="49"/>
      <c r="Z4912" s="49"/>
      <c r="AA4912" s="49"/>
      <c r="AB4912" s="49"/>
      <c r="AC4912" s="49"/>
      <c r="AD4912" s="49"/>
      <c r="AE4912" s="49"/>
      <c r="AF4912" s="49"/>
      <c r="AG4912" s="49"/>
      <c r="AH4912" s="49"/>
      <c r="AI4912" s="49"/>
      <c r="AJ4912" s="48"/>
      <c r="AK4912" s="49"/>
    </row>
    <row r="4913" spans="9:37">
      <c r="I4913" s="48"/>
      <c r="L4913" s="48"/>
      <c r="O4913" s="48"/>
      <c r="Y4913" s="49"/>
      <c r="Z4913" s="49"/>
      <c r="AA4913" s="49"/>
      <c r="AB4913" s="49"/>
      <c r="AC4913" s="49"/>
      <c r="AD4913" s="49"/>
      <c r="AE4913" s="49"/>
      <c r="AF4913" s="49"/>
      <c r="AG4913" s="49"/>
      <c r="AH4913" s="49"/>
      <c r="AI4913" s="49"/>
      <c r="AJ4913" s="48"/>
      <c r="AK4913" s="49"/>
    </row>
    <row r="4914" spans="9:37">
      <c r="I4914" s="48"/>
      <c r="L4914" s="48"/>
      <c r="O4914" s="48"/>
      <c r="Y4914" s="49"/>
      <c r="Z4914" s="49"/>
      <c r="AA4914" s="49"/>
      <c r="AB4914" s="49"/>
      <c r="AC4914" s="49"/>
      <c r="AD4914" s="49"/>
      <c r="AE4914" s="49"/>
      <c r="AF4914" s="49"/>
      <c r="AG4914" s="49"/>
      <c r="AH4914" s="49"/>
      <c r="AI4914" s="49"/>
      <c r="AJ4914" s="48"/>
      <c r="AK4914" s="49"/>
    </row>
    <row r="4915" spans="9:37">
      <c r="I4915" s="48"/>
      <c r="L4915" s="48"/>
      <c r="O4915" s="48"/>
      <c r="Y4915" s="49"/>
      <c r="Z4915" s="49"/>
      <c r="AA4915" s="49"/>
      <c r="AB4915" s="49"/>
      <c r="AC4915" s="49"/>
      <c r="AD4915" s="49"/>
      <c r="AE4915" s="49"/>
      <c r="AF4915" s="49"/>
      <c r="AG4915" s="49"/>
      <c r="AH4915" s="49"/>
      <c r="AI4915" s="49"/>
      <c r="AJ4915" s="48"/>
      <c r="AK4915" s="49"/>
    </row>
    <row r="4916" spans="9:37">
      <c r="I4916" s="48"/>
      <c r="L4916" s="48"/>
      <c r="O4916" s="48"/>
      <c r="Y4916" s="49"/>
      <c r="Z4916" s="49"/>
      <c r="AA4916" s="49"/>
      <c r="AB4916" s="49"/>
      <c r="AC4916" s="49"/>
      <c r="AD4916" s="49"/>
      <c r="AE4916" s="49"/>
      <c r="AF4916" s="49"/>
      <c r="AG4916" s="49"/>
      <c r="AH4916" s="49"/>
      <c r="AI4916" s="49"/>
      <c r="AJ4916" s="48"/>
      <c r="AK4916" s="49"/>
    </row>
    <row r="4917" spans="9:37">
      <c r="I4917" s="48"/>
      <c r="L4917" s="48"/>
      <c r="O4917" s="48"/>
      <c r="Y4917" s="49"/>
      <c r="Z4917" s="49"/>
      <c r="AA4917" s="49"/>
      <c r="AB4917" s="49"/>
      <c r="AC4917" s="49"/>
      <c r="AD4917" s="49"/>
      <c r="AE4917" s="49"/>
      <c r="AF4917" s="49"/>
      <c r="AG4917" s="49"/>
      <c r="AH4917" s="49"/>
      <c r="AI4917" s="49"/>
      <c r="AJ4917" s="48"/>
      <c r="AK4917" s="49"/>
    </row>
    <row r="4918" spans="9:37">
      <c r="I4918" s="48"/>
      <c r="L4918" s="48"/>
      <c r="O4918" s="48"/>
      <c r="Y4918" s="49"/>
      <c r="Z4918" s="49"/>
      <c r="AA4918" s="49"/>
      <c r="AB4918" s="49"/>
      <c r="AC4918" s="49"/>
      <c r="AD4918" s="49"/>
      <c r="AE4918" s="49"/>
      <c r="AF4918" s="49"/>
      <c r="AG4918" s="49"/>
      <c r="AH4918" s="49"/>
      <c r="AI4918" s="49"/>
      <c r="AJ4918" s="48"/>
      <c r="AK4918" s="49"/>
    </row>
    <row r="4919" spans="9:37">
      <c r="I4919" s="48"/>
      <c r="L4919" s="48"/>
      <c r="O4919" s="48"/>
      <c r="Y4919" s="49"/>
      <c r="Z4919" s="49"/>
      <c r="AA4919" s="49"/>
      <c r="AB4919" s="49"/>
      <c r="AC4919" s="49"/>
      <c r="AD4919" s="49"/>
      <c r="AE4919" s="49"/>
      <c r="AF4919" s="49"/>
      <c r="AG4919" s="49"/>
      <c r="AH4919" s="49"/>
      <c r="AI4919" s="49"/>
      <c r="AJ4919" s="48"/>
      <c r="AK4919" s="49"/>
    </row>
    <row r="4920" spans="9:37">
      <c r="I4920" s="48"/>
      <c r="L4920" s="48"/>
      <c r="O4920" s="48"/>
      <c r="Y4920" s="49"/>
      <c r="Z4920" s="49"/>
      <c r="AA4920" s="49"/>
      <c r="AB4920" s="49"/>
      <c r="AC4920" s="49"/>
      <c r="AD4920" s="49"/>
      <c r="AE4920" s="49"/>
      <c r="AF4920" s="49"/>
      <c r="AG4920" s="49"/>
      <c r="AH4920" s="49"/>
      <c r="AI4920" s="49"/>
      <c r="AJ4920" s="48"/>
      <c r="AK4920" s="49"/>
    </row>
    <row r="4921" spans="9:37">
      <c r="I4921" s="48"/>
      <c r="L4921" s="48"/>
      <c r="O4921" s="48"/>
      <c r="Y4921" s="49"/>
      <c r="Z4921" s="49"/>
      <c r="AA4921" s="49"/>
      <c r="AB4921" s="49"/>
      <c r="AC4921" s="49"/>
      <c r="AD4921" s="49"/>
      <c r="AE4921" s="49"/>
      <c r="AF4921" s="49"/>
      <c r="AG4921" s="49"/>
      <c r="AH4921" s="49"/>
      <c r="AI4921" s="49"/>
      <c r="AJ4921" s="48"/>
      <c r="AK4921" s="49"/>
    </row>
    <row r="4922" spans="9:37">
      <c r="I4922" s="48"/>
      <c r="L4922" s="48"/>
      <c r="O4922" s="48"/>
      <c r="Y4922" s="49"/>
      <c r="Z4922" s="49"/>
      <c r="AA4922" s="49"/>
      <c r="AB4922" s="49"/>
      <c r="AC4922" s="49"/>
      <c r="AD4922" s="49"/>
      <c r="AE4922" s="49"/>
      <c r="AF4922" s="49"/>
      <c r="AG4922" s="49"/>
      <c r="AH4922" s="49"/>
      <c r="AI4922" s="49"/>
      <c r="AJ4922" s="48"/>
      <c r="AK4922" s="49"/>
    </row>
    <row r="4923" spans="9:37">
      <c r="I4923" s="48"/>
      <c r="L4923" s="48"/>
      <c r="O4923" s="48"/>
      <c r="Y4923" s="49"/>
      <c r="Z4923" s="49"/>
      <c r="AA4923" s="49"/>
      <c r="AB4923" s="49"/>
      <c r="AC4923" s="49"/>
      <c r="AD4923" s="49"/>
      <c r="AE4923" s="49"/>
      <c r="AF4923" s="49"/>
      <c r="AG4923" s="49"/>
      <c r="AH4923" s="49"/>
      <c r="AI4923" s="49"/>
      <c r="AJ4923" s="48"/>
      <c r="AK4923" s="49"/>
    </row>
    <row r="4924" spans="9:37">
      <c r="I4924" s="48"/>
      <c r="L4924" s="48"/>
      <c r="O4924" s="48"/>
      <c r="Y4924" s="49"/>
      <c r="Z4924" s="49"/>
      <c r="AA4924" s="49"/>
      <c r="AB4924" s="49"/>
      <c r="AC4924" s="49"/>
      <c r="AD4924" s="49"/>
      <c r="AE4924" s="49"/>
      <c r="AF4924" s="49"/>
      <c r="AG4924" s="49"/>
      <c r="AH4924" s="49"/>
      <c r="AI4924" s="49"/>
      <c r="AJ4924" s="48"/>
      <c r="AK4924" s="49"/>
    </row>
    <row r="4925" spans="9:37">
      <c r="I4925" s="48"/>
      <c r="L4925" s="48"/>
      <c r="O4925" s="48"/>
      <c r="Y4925" s="49"/>
      <c r="Z4925" s="49"/>
      <c r="AA4925" s="49"/>
      <c r="AB4925" s="49"/>
      <c r="AC4925" s="49"/>
      <c r="AD4925" s="49"/>
      <c r="AE4925" s="49"/>
      <c r="AF4925" s="49"/>
      <c r="AG4925" s="49"/>
      <c r="AH4925" s="49"/>
      <c r="AI4925" s="49"/>
      <c r="AJ4925" s="48"/>
      <c r="AK4925" s="49"/>
    </row>
    <row r="4926" spans="9:37">
      <c r="I4926" s="48"/>
      <c r="L4926" s="48"/>
      <c r="O4926" s="48"/>
      <c r="Y4926" s="49"/>
      <c r="Z4926" s="49"/>
      <c r="AA4926" s="49"/>
      <c r="AB4926" s="49"/>
      <c r="AC4926" s="49"/>
      <c r="AD4926" s="49"/>
      <c r="AE4926" s="49"/>
      <c r="AF4926" s="49"/>
      <c r="AG4926" s="49"/>
      <c r="AH4926" s="49"/>
      <c r="AI4926" s="49"/>
      <c r="AJ4926" s="48"/>
      <c r="AK4926" s="49"/>
    </row>
    <row r="4927" spans="9:37">
      <c r="I4927" s="48"/>
      <c r="L4927" s="48"/>
      <c r="O4927" s="48"/>
      <c r="Y4927" s="49"/>
      <c r="Z4927" s="49"/>
      <c r="AA4927" s="49"/>
      <c r="AB4927" s="49"/>
      <c r="AC4927" s="49"/>
      <c r="AD4927" s="49"/>
      <c r="AE4927" s="49"/>
      <c r="AF4927" s="49"/>
      <c r="AG4927" s="49"/>
      <c r="AH4927" s="49"/>
      <c r="AI4927" s="49"/>
      <c r="AJ4927" s="48"/>
      <c r="AK4927" s="49"/>
    </row>
    <row r="4928" spans="9:37">
      <c r="I4928" s="48"/>
      <c r="L4928" s="48"/>
      <c r="O4928" s="48"/>
      <c r="Y4928" s="49"/>
      <c r="Z4928" s="49"/>
      <c r="AA4928" s="49"/>
      <c r="AB4928" s="49"/>
      <c r="AC4928" s="49"/>
      <c r="AD4928" s="49"/>
      <c r="AE4928" s="49"/>
      <c r="AF4928" s="49"/>
      <c r="AG4928" s="49"/>
      <c r="AH4928" s="49"/>
      <c r="AI4928" s="49"/>
      <c r="AJ4928" s="48"/>
      <c r="AK4928" s="49"/>
    </row>
    <row r="4929" spans="9:37">
      <c r="I4929" s="48"/>
      <c r="L4929" s="48"/>
      <c r="O4929" s="48"/>
      <c r="Y4929" s="49"/>
      <c r="Z4929" s="49"/>
      <c r="AA4929" s="49"/>
      <c r="AB4929" s="49"/>
      <c r="AC4929" s="49"/>
      <c r="AD4929" s="49"/>
      <c r="AE4929" s="49"/>
      <c r="AF4929" s="49"/>
      <c r="AG4929" s="49"/>
      <c r="AH4929" s="49"/>
      <c r="AI4929" s="49"/>
      <c r="AJ4929" s="48"/>
      <c r="AK4929" s="49"/>
    </row>
    <row r="4930" spans="9:37">
      <c r="I4930" s="48"/>
      <c r="L4930" s="48"/>
      <c r="O4930" s="48"/>
      <c r="Y4930" s="49"/>
      <c r="Z4930" s="49"/>
      <c r="AA4930" s="49"/>
      <c r="AB4930" s="49"/>
      <c r="AC4930" s="49"/>
      <c r="AD4930" s="49"/>
      <c r="AE4930" s="49"/>
      <c r="AF4930" s="49"/>
      <c r="AG4930" s="49"/>
      <c r="AH4930" s="49"/>
      <c r="AI4930" s="49"/>
      <c r="AJ4930" s="48"/>
      <c r="AK4930" s="49"/>
    </row>
    <row r="4931" spans="9:37">
      <c r="I4931" s="48"/>
      <c r="L4931" s="48"/>
      <c r="O4931" s="48"/>
      <c r="Y4931" s="49"/>
      <c r="Z4931" s="49"/>
      <c r="AA4931" s="49"/>
      <c r="AB4931" s="49"/>
      <c r="AC4931" s="49"/>
      <c r="AD4931" s="49"/>
      <c r="AE4931" s="49"/>
      <c r="AF4931" s="49"/>
      <c r="AG4931" s="49"/>
      <c r="AH4931" s="49"/>
      <c r="AI4931" s="49"/>
      <c r="AJ4931" s="48"/>
      <c r="AK4931" s="49"/>
    </row>
    <row r="4932" spans="9:37">
      <c r="I4932" s="48"/>
      <c r="L4932" s="48"/>
      <c r="O4932" s="48"/>
      <c r="Y4932" s="49"/>
      <c r="Z4932" s="49"/>
      <c r="AA4932" s="49"/>
      <c r="AB4932" s="49"/>
      <c r="AC4932" s="49"/>
      <c r="AD4932" s="49"/>
      <c r="AE4932" s="49"/>
      <c r="AF4932" s="49"/>
      <c r="AG4932" s="49"/>
      <c r="AH4932" s="49"/>
      <c r="AI4932" s="49"/>
      <c r="AJ4932" s="48"/>
      <c r="AK4932" s="49"/>
    </row>
    <row r="4933" spans="9:37">
      <c r="I4933" s="48"/>
      <c r="L4933" s="48"/>
      <c r="O4933" s="48"/>
      <c r="Y4933" s="49"/>
      <c r="Z4933" s="49"/>
      <c r="AA4933" s="49"/>
      <c r="AB4933" s="49"/>
      <c r="AC4933" s="49"/>
      <c r="AD4933" s="49"/>
      <c r="AE4933" s="49"/>
      <c r="AF4933" s="49"/>
      <c r="AG4933" s="49"/>
      <c r="AH4933" s="49"/>
      <c r="AI4933" s="49"/>
      <c r="AJ4933" s="48"/>
      <c r="AK4933" s="49"/>
    </row>
    <row r="4934" spans="9:37">
      <c r="I4934" s="48"/>
      <c r="L4934" s="48"/>
      <c r="O4934" s="48"/>
      <c r="Y4934" s="49"/>
      <c r="Z4934" s="49"/>
      <c r="AA4934" s="49"/>
      <c r="AB4934" s="49"/>
      <c r="AC4934" s="49"/>
      <c r="AD4934" s="49"/>
      <c r="AE4934" s="49"/>
      <c r="AF4934" s="49"/>
      <c r="AG4934" s="49"/>
      <c r="AH4934" s="49"/>
      <c r="AI4934" s="49"/>
      <c r="AJ4934" s="48"/>
      <c r="AK4934" s="49"/>
    </row>
    <row r="4935" spans="9:37">
      <c r="I4935" s="48"/>
      <c r="L4935" s="48"/>
      <c r="O4935" s="48"/>
      <c r="Y4935" s="49"/>
      <c r="Z4935" s="49"/>
      <c r="AA4935" s="49"/>
      <c r="AB4935" s="49"/>
      <c r="AC4935" s="49"/>
      <c r="AD4935" s="49"/>
      <c r="AE4935" s="49"/>
      <c r="AF4935" s="49"/>
      <c r="AG4935" s="49"/>
      <c r="AH4935" s="49"/>
      <c r="AI4935" s="49"/>
      <c r="AJ4935" s="48"/>
      <c r="AK4935" s="49"/>
    </row>
    <row r="4936" spans="9:37">
      <c r="I4936" s="48"/>
      <c r="L4936" s="48"/>
      <c r="O4936" s="48"/>
      <c r="Y4936" s="49"/>
      <c r="Z4936" s="49"/>
      <c r="AA4936" s="49"/>
      <c r="AB4936" s="49"/>
      <c r="AC4936" s="49"/>
      <c r="AD4936" s="49"/>
      <c r="AE4936" s="49"/>
      <c r="AF4936" s="49"/>
      <c r="AG4936" s="49"/>
      <c r="AH4936" s="49"/>
      <c r="AI4936" s="49"/>
      <c r="AJ4936" s="48"/>
      <c r="AK4936" s="49"/>
    </row>
    <row r="4937" spans="9:37">
      <c r="I4937" s="48"/>
      <c r="L4937" s="48"/>
      <c r="O4937" s="48"/>
      <c r="Y4937" s="49"/>
      <c r="Z4937" s="49"/>
      <c r="AA4937" s="49"/>
      <c r="AB4937" s="49"/>
      <c r="AC4937" s="49"/>
      <c r="AD4937" s="49"/>
      <c r="AE4937" s="49"/>
      <c r="AF4937" s="49"/>
      <c r="AG4937" s="49"/>
      <c r="AH4937" s="49"/>
      <c r="AI4937" s="49"/>
      <c r="AJ4937" s="48"/>
      <c r="AK4937" s="49"/>
    </row>
    <row r="4938" spans="9:37">
      <c r="I4938" s="48"/>
      <c r="L4938" s="48"/>
      <c r="O4938" s="48"/>
      <c r="Y4938" s="49"/>
      <c r="Z4938" s="49"/>
      <c r="AA4938" s="49"/>
      <c r="AB4938" s="49"/>
      <c r="AC4938" s="49"/>
      <c r="AD4938" s="49"/>
      <c r="AE4938" s="49"/>
      <c r="AF4938" s="49"/>
      <c r="AG4938" s="49"/>
      <c r="AH4938" s="49"/>
      <c r="AI4938" s="49"/>
      <c r="AJ4938" s="48"/>
      <c r="AK4938" s="49"/>
    </row>
    <row r="4939" spans="9:37">
      <c r="I4939" s="48"/>
      <c r="L4939" s="48"/>
      <c r="O4939" s="48"/>
      <c r="Y4939" s="49"/>
      <c r="Z4939" s="49"/>
      <c r="AA4939" s="49"/>
      <c r="AB4939" s="49"/>
      <c r="AC4939" s="49"/>
      <c r="AD4939" s="49"/>
      <c r="AE4939" s="49"/>
      <c r="AF4939" s="49"/>
      <c r="AG4939" s="49"/>
      <c r="AH4939" s="49"/>
      <c r="AI4939" s="49"/>
      <c r="AJ4939" s="48"/>
      <c r="AK4939" s="49"/>
    </row>
    <row r="4940" spans="9:37">
      <c r="I4940" s="48"/>
      <c r="L4940" s="48"/>
      <c r="O4940" s="48"/>
      <c r="Y4940" s="49"/>
      <c r="Z4940" s="49"/>
      <c r="AA4940" s="49"/>
      <c r="AB4940" s="49"/>
      <c r="AC4940" s="49"/>
      <c r="AD4940" s="49"/>
      <c r="AE4940" s="49"/>
      <c r="AF4940" s="49"/>
      <c r="AG4940" s="49"/>
      <c r="AH4940" s="49"/>
      <c r="AI4940" s="49"/>
      <c r="AJ4940" s="48"/>
      <c r="AK4940" s="49"/>
    </row>
    <row r="4941" spans="9:37">
      <c r="I4941" s="48"/>
      <c r="L4941" s="48"/>
      <c r="O4941" s="48"/>
      <c r="Y4941" s="49"/>
      <c r="Z4941" s="49"/>
      <c r="AA4941" s="49"/>
      <c r="AB4941" s="49"/>
      <c r="AC4941" s="49"/>
      <c r="AD4941" s="49"/>
      <c r="AE4941" s="49"/>
      <c r="AF4941" s="49"/>
      <c r="AG4941" s="49"/>
      <c r="AH4941" s="49"/>
      <c r="AI4941" s="49"/>
      <c r="AJ4941" s="48"/>
      <c r="AK4941" s="49"/>
    </row>
    <row r="4942" spans="9:37">
      <c r="I4942" s="48"/>
      <c r="L4942" s="48"/>
      <c r="O4942" s="48"/>
      <c r="Y4942" s="49"/>
      <c r="Z4942" s="49"/>
      <c r="AA4942" s="49"/>
      <c r="AB4942" s="49"/>
      <c r="AC4942" s="49"/>
      <c r="AD4942" s="49"/>
      <c r="AE4942" s="49"/>
      <c r="AF4942" s="49"/>
      <c r="AG4942" s="49"/>
      <c r="AH4942" s="49"/>
      <c r="AI4942" s="49"/>
      <c r="AJ4942" s="48"/>
      <c r="AK4942" s="49"/>
    </row>
    <row r="4943" spans="9:37">
      <c r="I4943" s="48"/>
      <c r="L4943" s="48"/>
      <c r="O4943" s="48"/>
      <c r="Y4943" s="49"/>
      <c r="Z4943" s="49"/>
      <c r="AA4943" s="49"/>
      <c r="AB4943" s="49"/>
      <c r="AC4943" s="49"/>
      <c r="AD4943" s="49"/>
      <c r="AE4943" s="49"/>
      <c r="AF4943" s="49"/>
      <c r="AG4943" s="49"/>
      <c r="AH4943" s="49"/>
      <c r="AI4943" s="49"/>
      <c r="AJ4943" s="48"/>
      <c r="AK4943" s="49"/>
    </row>
    <row r="4944" spans="9:37">
      <c r="I4944" s="48"/>
      <c r="L4944" s="48"/>
      <c r="O4944" s="48"/>
      <c r="Y4944" s="49"/>
      <c r="Z4944" s="49"/>
      <c r="AA4944" s="49"/>
      <c r="AB4944" s="49"/>
      <c r="AC4944" s="49"/>
      <c r="AD4944" s="49"/>
      <c r="AE4944" s="49"/>
      <c r="AF4944" s="49"/>
      <c r="AG4944" s="49"/>
      <c r="AH4944" s="49"/>
      <c r="AI4944" s="49"/>
      <c r="AJ4944" s="48"/>
      <c r="AK4944" s="49"/>
    </row>
    <row r="4945" spans="9:37">
      <c r="I4945" s="48"/>
      <c r="L4945" s="48"/>
      <c r="O4945" s="48"/>
      <c r="Y4945" s="49"/>
      <c r="Z4945" s="49"/>
      <c r="AA4945" s="49"/>
      <c r="AB4945" s="49"/>
      <c r="AC4945" s="49"/>
      <c r="AD4945" s="49"/>
      <c r="AE4945" s="49"/>
      <c r="AF4945" s="49"/>
      <c r="AG4945" s="49"/>
      <c r="AH4945" s="49"/>
      <c r="AI4945" s="49"/>
      <c r="AJ4945" s="48"/>
      <c r="AK4945" s="49"/>
    </row>
    <row r="4946" spans="9:37">
      <c r="I4946" s="48"/>
      <c r="L4946" s="48"/>
      <c r="O4946" s="48"/>
      <c r="Y4946" s="49"/>
      <c r="Z4946" s="49"/>
      <c r="AA4946" s="49"/>
      <c r="AB4946" s="49"/>
      <c r="AC4946" s="49"/>
      <c r="AD4946" s="49"/>
      <c r="AE4946" s="49"/>
      <c r="AF4946" s="49"/>
      <c r="AG4946" s="49"/>
      <c r="AH4946" s="49"/>
      <c r="AI4946" s="49"/>
      <c r="AJ4946" s="48"/>
      <c r="AK4946" s="49"/>
    </row>
    <row r="4947" spans="9:37">
      <c r="I4947" s="48"/>
      <c r="L4947" s="48"/>
      <c r="O4947" s="48"/>
      <c r="Y4947" s="49"/>
      <c r="Z4947" s="49"/>
      <c r="AA4947" s="49"/>
      <c r="AB4947" s="49"/>
      <c r="AC4947" s="49"/>
      <c r="AD4947" s="49"/>
      <c r="AE4947" s="49"/>
      <c r="AF4947" s="49"/>
      <c r="AG4947" s="49"/>
      <c r="AH4947" s="49"/>
      <c r="AI4947" s="49"/>
      <c r="AJ4947" s="48"/>
      <c r="AK4947" s="49"/>
    </row>
    <row r="4948" spans="9:37">
      <c r="I4948" s="48"/>
      <c r="L4948" s="48"/>
      <c r="O4948" s="48"/>
      <c r="Y4948" s="49"/>
      <c r="Z4948" s="49"/>
      <c r="AA4948" s="49"/>
      <c r="AB4948" s="49"/>
      <c r="AC4948" s="49"/>
      <c r="AD4948" s="49"/>
      <c r="AE4948" s="49"/>
      <c r="AF4948" s="49"/>
      <c r="AG4948" s="49"/>
      <c r="AH4948" s="49"/>
      <c r="AI4948" s="49"/>
      <c r="AJ4948" s="48"/>
      <c r="AK4948" s="49"/>
    </row>
    <row r="4949" spans="9:37">
      <c r="I4949" s="48"/>
      <c r="L4949" s="48"/>
      <c r="O4949" s="48"/>
      <c r="Y4949" s="49"/>
      <c r="Z4949" s="49"/>
      <c r="AA4949" s="49"/>
      <c r="AB4949" s="49"/>
      <c r="AC4949" s="49"/>
      <c r="AD4949" s="49"/>
      <c r="AE4949" s="49"/>
      <c r="AF4949" s="49"/>
      <c r="AG4949" s="49"/>
      <c r="AH4949" s="49"/>
      <c r="AI4949" s="49"/>
      <c r="AJ4949" s="48"/>
      <c r="AK4949" s="49"/>
    </row>
    <row r="4950" spans="9:37">
      <c r="I4950" s="48"/>
      <c r="L4950" s="48"/>
      <c r="O4950" s="48"/>
      <c r="Y4950" s="49"/>
      <c r="Z4950" s="49"/>
      <c r="AA4950" s="49"/>
      <c r="AB4950" s="49"/>
      <c r="AC4950" s="49"/>
      <c r="AD4950" s="49"/>
      <c r="AE4950" s="49"/>
      <c r="AF4950" s="49"/>
      <c r="AG4950" s="49"/>
      <c r="AH4950" s="49"/>
      <c r="AI4950" s="49"/>
      <c r="AJ4950" s="48"/>
      <c r="AK4950" s="49"/>
    </row>
    <row r="4951" spans="9:37">
      <c r="I4951" s="48"/>
      <c r="L4951" s="48"/>
      <c r="O4951" s="48"/>
      <c r="Y4951" s="49"/>
      <c r="Z4951" s="49"/>
      <c r="AA4951" s="49"/>
      <c r="AB4951" s="49"/>
      <c r="AC4951" s="49"/>
      <c r="AD4951" s="49"/>
      <c r="AE4951" s="49"/>
      <c r="AF4951" s="49"/>
      <c r="AG4951" s="49"/>
      <c r="AH4951" s="49"/>
      <c r="AI4951" s="49"/>
      <c r="AJ4951" s="48"/>
      <c r="AK4951" s="49"/>
    </row>
    <row r="4952" spans="9:37">
      <c r="I4952" s="48"/>
      <c r="L4952" s="48"/>
      <c r="O4952" s="48"/>
      <c r="Y4952" s="49"/>
      <c r="Z4952" s="49"/>
      <c r="AA4952" s="49"/>
      <c r="AB4952" s="49"/>
      <c r="AC4952" s="49"/>
      <c r="AD4952" s="49"/>
      <c r="AE4952" s="49"/>
      <c r="AF4952" s="49"/>
      <c r="AG4952" s="49"/>
      <c r="AH4952" s="49"/>
      <c r="AI4952" s="49"/>
      <c r="AJ4952" s="48"/>
      <c r="AK4952" s="49"/>
    </row>
    <row r="4953" spans="9:37">
      <c r="I4953" s="48"/>
      <c r="L4953" s="48"/>
      <c r="O4953" s="48"/>
      <c r="Y4953" s="49"/>
      <c r="Z4953" s="49"/>
      <c r="AA4953" s="49"/>
      <c r="AB4953" s="49"/>
      <c r="AC4953" s="49"/>
      <c r="AD4953" s="49"/>
      <c r="AE4953" s="49"/>
      <c r="AF4953" s="49"/>
      <c r="AG4953" s="49"/>
      <c r="AH4953" s="49"/>
      <c r="AI4953" s="49"/>
      <c r="AJ4953" s="48"/>
      <c r="AK4953" s="49"/>
    </row>
    <row r="4954" spans="9:37">
      <c r="I4954" s="48"/>
      <c r="L4954" s="48"/>
      <c r="O4954" s="48"/>
      <c r="Y4954" s="49"/>
      <c r="Z4954" s="49"/>
      <c r="AA4954" s="49"/>
      <c r="AB4954" s="49"/>
      <c r="AC4954" s="49"/>
      <c r="AD4954" s="49"/>
      <c r="AE4954" s="49"/>
      <c r="AF4954" s="49"/>
      <c r="AG4954" s="49"/>
      <c r="AH4954" s="49"/>
      <c r="AI4954" s="49"/>
      <c r="AJ4954" s="48"/>
      <c r="AK4954" s="49"/>
    </row>
    <row r="4955" spans="9:37">
      <c r="I4955" s="48"/>
      <c r="L4955" s="48"/>
      <c r="O4955" s="48"/>
      <c r="Y4955" s="49"/>
      <c r="Z4955" s="49"/>
      <c r="AA4955" s="49"/>
      <c r="AB4955" s="49"/>
      <c r="AC4955" s="49"/>
      <c r="AD4955" s="49"/>
      <c r="AE4955" s="49"/>
      <c r="AF4955" s="49"/>
      <c r="AG4955" s="49"/>
      <c r="AH4955" s="49"/>
      <c r="AI4955" s="49"/>
      <c r="AJ4955" s="48"/>
      <c r="AK4955" s="49"/>
    </row>
    <row r="4956" spans="9:37">
      <c r="I4956" s="48"/>
      <c r="L4956" s="48"/>
      <c r="O4956" s="48"/>
      <c r="Y4956" s="49"/>
      <c r="Z4956" s="49"/>
      <c r="AA4956" s="49"/>
      <c r="AB4956" s="49"/>
      <c r="AC4956" s="49"/>
      <c r="AD4956" s="49"/>
      <c r="AE4956" s="49"/>
      <c r="AF4956" s="49"/>
      <c r="AG4956" s="49"/>
      <c r="AH4956" s="49"/>
      <c r="AI4956" s="49"/>
      <c r="AJ4956" s="48"/>
      <c r="AK4956" s="49"/>
    </row>
    <row r="4957" spans="9:37">
      <c r="I4957" s="48"/>
      <c r="L4957" s="48"/>
      <c r="O4957" s="48"/>
      <c r="Y4957" s="49"/>
      <c r="Z4957" s="49"/>
      <c r="AA4957" s="49"/>
      <c r="AB4957" s="49"/>
      <c r="AC4957" s="49"/>
      <c r="AD4957" s="49"/>
      <c r="AE4957" s="49"/>
      <c r="AF4957" s="49"/>
      <c r="AG4957" s="49"/>
      <c r="AH4957" s="49"/>
      <c r="AI4957" s="49"/>
      <c r="AJ4957" s="48"/>
      <c r="AK4957" s="49"/>
    </row>
    <row r="4958" spans="9:37">
      <c r="I4958" s="48"/>
      <c r="L4958" s="48"/>
      <c r="O4958" s="48"/>
      <c r="Y4958" s="49"/>
      <c r="Z4958" s="49"/>
      <c r="AA4958" s="49"/>
      <c r="AB4958" s="49"/>
      <c r="AC4958" s="49"/>
      <c r="AD4958" s="49"/>
      <c r="AE4958" s="49"/>
      <c r="AF4958" s="49"/>
      <c r="AG4958" s="49"/>
      <c r="AH4958" s="49"/>
      <c r="AI4958" s="49"/>
      <c r="AJ4958" s="48"/>
      <c r="AK4958" s="49"/>
    </row>
    <row r="4959" spans="9:37">
      <c r="I4959" s="48"/>
      <c r="L4959" s="48"/>
      <c r="O4959" s="48"/>
      <c r="Y4959" s="49"/>
      <c r="Z4959" s="49"/>
      <c r="AA4959" s="49"/>
      <c r="AB4959" s="49"/>
      <c r="AC4959" s="49"/>
      <c r="AD4959" s="49"/>
      <c r="AE4959" s="49"/>
      <c r="AF4959" s="49"/>
      <c r="AG4959" s="49"/>
      <c r="AH4959" s="49"/>
      <c r="AI4959" s="49"/>
      <c r="AJ4959" s="48"/>
      <c r="AK4959" s="49"/>
    </row>
    <row r="4960" spans="9:37">
      <c r="I4960" s="48"/>
      <c r="L4960" s="48"/>
      <c r="O4960" s="48"/>
      <c r="Y4960" s="49"/>
      <c r="Z4960" s="49"/>
      <c r="AA4960" s="49"/>
      <c r="AB4960" s="49"/>
      <c r="AC4960" s="49"/>
      <c r="AD4960" s="49"/>
      <c r="AE4960" s="49"/>
      <c r="AF4960" s="49"/>
      <c r="AG4960" s="49"/>
      <c r="AH4960" s="49"/>
      <c r="AI4960" s="49"/>
      <c r="AJ4960" s="48"/>
      <c r="AK4960" s="49"/>
    </row>
    <row r="4961" spans="9:37">
      <c r="I4961" s="48"/>
      <c r="L4961" s="48"/>
      <c r="O4961" s="48"/>
      <c r="Y4961" s="49"/>
      <c r="Z4961" s="49"/>
      <c r="AA4961" s="49"/>
      <c r="AB4961" s="49"/>
      <c r="AC4961" s="49"/>
      <c r="AD4961" s="49"/>
      <c r="AE4961" s="49"/>
      <c r="AF4961" s="49"/>
      <c r="AG4961" s="49"/>
      <c r="AH4961" s="49"/>
      <c r="AI4961" s="49"/>
      <c r="AJ4961" s="48"/>
      <c r="AK4961" s="49"/>
    </row>
    <row r="4962" spans="9:37">
      <c r="I4962" s="48"/>
      <c r="L4962" s="48"/>
      <c r="O4962" s="48"/>
      <c r="Y4962" s="49"/>
      <c r="Z4962" s="49"/>
      <c r="AA4962" s="49"/>
      <c r="AB4962" s="49"/>
      <c r="AC4962" s="49"/>
      <c r="AD4962" s="49"/>
      <c r="AE4962" s="49"/>
      <c r="AF4962" s="49"/>
      <c r="AG4962" s="49"/>
      <c r="AH4962" s="49"/>
      <c r="AI4962" s="49"/>
      <c r="AJ4962" s="48"/>
      <c r="AK4962" s="49"/>
    </row>
    <row r="4963" spans="9:37">
      <c r="I4963" s="48"/>
      <c r="L4963" s="48"/>
      <c r="O4963" s="48"/>
      <c r="Y4963" s="49"/>
      <c r="Z4963" s="49"/>
      <c r="AA4963" s="49"/>
      <c r="AB4963" s="49"/>
      <c r="AC4963" s="49"/>
      <c r="AD4963" s="49"/>
      <c r="AE4963" s="49"/>
      <c r="AF4963" s="49"/>
      <c r="AG4963" s="49"/>
      <c r="AH4963" s="49"/>
      <c r="AI4963" s="49"/>
      <c r="AJ4963" s="48"/>
      <c r="AK4963" s="49"/>
    </row>
    <row r="4964" spans="9:37">
      <c r="I4964" s="48"/>
      <c r="L4964" s="48"/>
      <c r="O4964" s="48"/>
      <c r="Y4964" s="49"/>
      <c r="Z4964" s="49"/>
      <c r="AA4964" s="49"/>
      <c r="AB4964" s="49"/>
      <c r="AC4964" s="49"/>
      <c r="AD4964" s="49"/>
      <c r="AE4964" s="49"/>
      <c r="AF4964" s="49"/>
      <c r="AG4964" s="49"/>
      <c r="AH4964" s="49"/>
      <c r="AI4964" s="49"/>
      <c r="AJ4964" s="48"/>
      <c r="AK4964" s="49"/>
    </row>
    <row r="4965" spans="9:37">
      <c r="I4965" s="48"/>
      <c r="L4965" s="48"/>
      <c r="O4965" s="48"/>
      <c r="Y4965" s="49"/>
      <c r="Z4965" s="49"/>
      <c r="AA4965" s="49"/>
      <c r="AB4965" s="49"/>
      <c r="AC4965" s="49"/>
      <c r="AD4965" s="49"/>
      <c r="AE4965" s="49"/>
      <c r="AF4965" s="49"/>
      <c r="AG4965" s="49"/>
      <c r="AH4965" s="49"/>
      <c r="AI4965" s="49"/>
      <c r="AJ4965" s="48"/>
      <c r="AK4965" s="49"/>
    </row>
    <row r="4966" spans="9:37">
      <c r="I4966" s="48"/>
      <c r="L4966" s="48"/>
      <c r="O4966" s="48"/>
      <c r="Y4966" s="49"/>
      <c r="Z4966" s="49"/>
      <c r="AA4966" s="49"/>
      <c r="AB4966" s="49"/>
      <c r="AC4966" s="49"/>
      <c r="AD4966" s="49"/>
      <c r="AE4966" s="49"/>
      <c r="AF4966" s="49"/>
      <c r="AG4966" s="49"/>
      <c r="AH4966" s="49"/>
      <c r="AI4966" s="49"/>
      <c r="AJ4966" s="48"/>
      <c r="AK4966" s="49"/>
    </row>
    <row r="4967" spans="9:37">
      <c r="I4967" s="48"/>
      <c r="L4967" s="48"/>
      <c r="O4967" s="48"/>
      <c r="Y4967" s="49"/>
      <c r="Z4967" s="49"/>
      <c r="AA4967" s="49"/>
      <c r="AB4967" s="49"/>
      <c r="AC4967" s="49"/>
      <c r="AD4967" s="49"/>
      <c r="AE4967" s="49"/>
      <c r="AF4967" s="49"/>
      <c r="AG4967" s="49"/>
      <c r="AH4967" s="49"/>
      <c r="AI4967" s="49"/>
      <c r="AJ4967" s="48"/>
      <c r="AK4967" s="49"/>
    </row>
    <row r="4968" spans="9:37">
      <c r="I4968" s="48"/>
      <c r="L4968" s="48"/>
      <c r="O4968" s="48"/>
      <c r="Y4968" s="49"/>
      <c r="Z4968" s="49"/>
      <c r="AA4968" s="49"/>
      <c r="AB4968" s="49"/>
      <c r="AC4968" s="49"/>
      <c r="AD4968" s="49"/>
      <c r="AE4968" s="49"/>
      <c r="AF4968" s="49"/>
      <c r="AG4968" s="49"/>
      <c r="AH4968" s="49"/>
      <c r="AI4968" s="49"/>
      <c r="AJ4968" s="48"/>
      <c r="AK4968" s="49"/>
    </row>
    <row r="4969" spans="9:37">
      <c r="I4969" s="48"/>
      <c r="L4969" s="48"/>
      <c r="O4969" s="48"/>
      <c r="Y4969" s="49"/>
      <c r="Z4969" s="49"/>
      <c r="AA4969" s="49"/>
      <c r="AB4969" s="49"/>
      <c r="AC4969" s="49"/>
      <c r="AD4969" s="49"/>
      <c r="AE4969" s="49"/>
      <c r="AF4969" s="49"/>
      <c r="AG4969" s="49"/>
      <c r="AH4969" s="49"/>
      <c r="AI4969" s="49"/>
      <c r="AJ4969" s="48"/>
      <c r="AK4969" s="49"/>
    </row>
    <row r="4970" spans="9:37">
      <c r="I4970" s="48"/>
      <c r="L4970" s="48"/>
      <c r="O4970" s="48"/>
      <c r="Y4970" s="49"/>
      <c r="Z4970" s="49"/>
      <c r="AA4970" s="49"/>
      <c r="AB4970" s="49"/>
      <c r="AC4970" s="49"/>
      <c r="AD4970" s="49"/>
      <c r="AE4970" s="49"/>
      <c r="AF4970" s="49"/>
      <c r="AG4970" s="49"/>
      <c r="AH4970" s="49"/>
      <c r="AI4970" s="49"/>
      <c r="AJ4970" s="48"/>
      <c r="AK4970" s="49"/>
    </row>
    <row r="4971" spans="9:37">
      <c r="I4971" s="48"/>
      <c r="L4971" s="48"/>
      <c r="O4971" s="48"/>
      <c r="Y4971" s="49"/>
      <c r="Z4971" s="49"/>
      <c r="AA4971" s="49"/>
      <c r="AB4971" s="49"/>
      <c r="AC4971" s="49"/>
      <c r="AD4971" s="49"/>
      <c r="AE4971" s="49"/>
      <c r="AF4971" s="49"/>
      <c r="AG4971" s="49"/>
      <c r="AH4971" s="49"/>
      <c r="AI4971" s="49"/>
      <c r="AJ4971" s="48"/>
      <c r="AK4971" s="49"/>
    </row>
    <row r="4972" spans="9:37">
      <c r="I4972" s="48"/>
      <c r="L4972" s="48"/>
      <c r="O4972" s="48"/>
      <c r="Y4972" s="49"/>
      <c r="Z4972" s="49"/>
      <c r="AA4972" s="49"/>
      <c r="AB4972" s="49"/>
      <c r="AC4972" s="49"/>
      <c r="AD4972" s="49"/>
      <c r="AE4972" s="49"/>
      <c r="AF4972" s="49"/>
      <c r="AG4972" s="49"/>
      <c r="AH4972" s="49"/>
      <c r="AI4972" s="49"/>
      <c r="AJ4972" s="48"/>
      <c r="AK4972" s="49"/>
    </row>
    <row r="4973" spans="9:37">
      <c r="I4973" s="48"/>
      <c r="L4973" s="48"/>
      <c r="O4973" s="48"/>
      <c r="Y4973" s="49"/>
      <c r="Z4973" s="49"/>
      <c r="AA4973" s="49"/>
      <c r="AB4973" s="49"/>
      <c r="AC4973" s="49"/>
      <c r="AD4973" s="49"/>
      <c r="AE4973" s="49"/>
      <c r="AF4973" s="49"/>
      <c r="AG4973" s="49"/>
      <c r="AH4973" s="49"/>
      <c r="AI4973" s="49"/>
      <c r="AJ4973" s="48"/>
      <c r="AK4973" s="49"/>
    </row>
    <row r="4974" spans="9:37">
      <c r="I4974" s="48"/>
      <c r="L4974" s="48"/>
      <c r="O4974" s="48"/>
      <c r="Y4974" s="49"/>
      <c r="Z4974" s="49"/>
      <c r="AA4974" s="49"/>
      <c r="AB4974" s="49"/>
      <c r="AC4974" s="49"/>
      <c r="AD4974" s="49"/>
      <c r="AE4974" s="49"/>
      <c r="AF4974" s="49"/>
      <c r="AG4974" s="49"/>
      <c r="AH4974" s="49"/>
      <c r="AI4974" s="49"/>
      <c r="AJ4974" s="48"/>
      <c r="AK4974" s="49"/>
    </row>
    <row r="4975" spans="9:37">
      <c r="I4975" s="48"/>
      <c r="L4975" s="48"/>
      <c r="O4975" s="48"/>
      <c r="Y4975" s="49"/>
      <c r="Z4975" s="49"/>
      <c r="AA4975" s="49"/>
      <c r="AB4975" s="49"/>
      <c r="AC4975" s="49"/>
      <c r="AD4975" s="49"/>
      <c r="AE4975" s="49"/>
      <c r="AF4975" s="49"/>
      <c r="AG4975" s="49"/>
      <c r="AH4975" s="49"/>
      <c r="AI4975" s="49"/>
      <c r="AJ4975" s="48"/>
      <c r="AK4975" s="49"/>
    </row>
    <row r="4976" spans="9:37">
      <c r="I4976" s="48"/>
      <c r="L4976" s="48"/>
      <c r="O4976" s="48"/>
      <c r="Y4976" s="49"/>
      <c r="Z4976" s="49"/>
      <c r="AA4976" s="49"/>
      <c r="AB4976" s="49"/>
      <c r="AC4976" s="49"/>
      <c r="AD4976" s="49"/>
      <c r="AE4976" s="49"/>
      <c r="AF4976" s="49"/>
      <c r="AG4976" s="49"/>
      <c r="AH4976" s="49"/>
      <c r="AI4976" s="49"/>
      <c r="AJ4976" s="48"/>
      <c r="AK4976" s="49"/>
    </row>
    <row r="4977" spans="9:37">
      <c r="I4977" s="48"/>
      <c r="L4977" s="48"/>
      <c r="O4977" s="48"/>
      <c r="Y4977" s="49"/>
      <c r="Z4977" s="49"/>
      <c r="AA4977" s="49"/>
      <c r="AB4977" s="49"/>
      <c r="AC4977" s="49"/>
      <c r="AD4977" s="49"/>
      <c r="AE4977" s="49"/>
      <c r="AF4977" s="49"/>
      <c r="AG4977" s="49"/>
      <c r="AH4977" s="49"/>
      <c r="AI4977" s="49"/>
      <c r="AJ4977" s="48"/>
      <c r="AK4977" s="49"/>
    </row>
    <row r="4978" spans="9:37">
      <c r="I4978" s="48"/>
      <c r="L4978" s="48"/>
      <c r="O4978" s="48"/>
      <c r="Y4978" s="49"/>
      <c r="Z4978" s="49"/>
      <c r="AA4978" s="49"/>
      <c r="AB4978" s="49"/>
      <c r="AC4978" s="49"/>
      <c r="AD4978" s="49"/>
      <c r="AE4978" s="49"/>
      <c r="AF4978" s="49"/>
      <c r="AG4978" s="49"/>
      <c r="AH4978" s="49"/>
      <c r="AI4978" s="49"/>
      <c r="AJ4978" s="48"/>
      <c r="AK4978" s="49"/>
    </row>
    <row r="4979" spans="9:37">
      <c r="I4979" s="48"/>
      <c r="L4979" s="48"/>
      <c r="O4979" s="48"/>
      <c r="Y4979" s="49"/>
      <c r="Z4979" s="49"/>
      <c r="AA4979" s="49"/>
      <c r="AB4979" s="49"/>
      <c r="AC4979" s="49"/>
      <c r="AD4979" s="49"/>
      <c r="AE4979" s="49"/>
      <c r="AF4979" s="49"/>
      <c r="AG4979" s="49"/>
      <c r="AH4979" s="49"/>
      <c r="AI4979" s="49"/>
      <c r="AJ4979" s="48"/>
      <c r="AK4979" s="49"/>
    </row>
    <row r="4980" spans="9:37">
      <c r="I4980" s="48"/>
      <c r="L4980" s="48"/>
      <c r="O4980" s="48"/>
      <c r="Y4980" s="49"/>
      <c r="Z4980" s="49"/>
      <c r="AA4980" s="49"/>
      <c r="AB4980" s="49"/>
      <c r="AC4980" s="49"/>
      <c r="AD4980" s="49"/>
      <c r="AE4980" s="49"/>
      <c r="AF4980" s="49"/>
      <c r="AG4980" s="49"/>
      <c r="AH4980" s="49"/>
      <c r="AI4980" s="49"/>
      <c r="AJ4980" s="48"/>
      <c r="AK4980" s="49"/>
    </row>
    <row r="4981" spans="9:37">
      <c r="I4981" s="48"/>
      <c r="L4981" s="48"/>
      <c r="O4981" s="48"/>
      <c r="Y4981" s="49"/>
      <c r="Z4981" s="49"/>
      <c r="AA4981" s="49"/>
      <c r="AB4981" s="49"/>
      <c r="AC4981" s="49"/>
      <c r="AD4981" s="49"/>
      <c r="AE4981" s="49"/>
      <c r="AF4981" s="49"/>
      <c r="AG4981" s="49"/>
      <c r="AH4981" s="49"/>
      <c r="AI4981" s="49"/>
      <c r="AJ4981" s="48"/>
      <c r="AK4981" s="49"/>
    </row>
    <row r="4982" spans="9:37">
      <c r="I4982" s="48"/>
      <c r="L4982" s="48"/>
      <c r="O4982" s="48"/>
      <c r="Y4982" s="49"/>
      <c r="Z4982" s="49"/>
      <c r="AA4982" s="49"/>
      <c r="AB4982" s="49"/>
      <c r="AC4982" s="49"/>
      <c r="AD4982" s="49"/>
      <c r="AE4982" s="49"/>
      <c r="AF4982" s="49"/>
      <c r="AG4982" s="49"/>
      <c r="AH4982" s="49"/>
      <c r="AI4982" s="49"/>
      <c r="AJ4982" s="48"/>
      <c r="AK4982" s="49"/>
    </row>
    <row r="4983" spans="9:37">
      <c r="I4983" s="48"/>
      <c r="L4983" s="48"/>
      <c r="O4983" s="48"/>
      <c r="Y4983" s="49"/>
      <c r="Z4983" s="49"/>
      <c r="AA4983" s="49"/>
      <c r="AB4983" s="49"/>
      <c r="AC4983" s="49"/>
      <c r="AD4983" s="49"/>
      <c r="AE4983" s="49"/>
      <c r="AF4983" s="49"/>
      <c r="AG4983" s="49"/>
      <c r="AH4983" s="49"/>
      <c r="AI4983" s="49"/>
      <c r="AJ4983" s="48"/>
      <c r="AK4983" s="49"/>
    </row>
    <row r="4984" spans="9:37">
      <c r="I4984" s="48"/>
      <c r="L4984" s="48"/>
      <c r="O4984" s="48"/>
      <c r="Y4984" s="49"/>
      <c r="Z4984" s="49"/>
      <c r="AA4984" s="49"/>
      <c r="AB4984" s="49"/>
      <c r="AC4984" s="49"/>
      <c r="AD4984" s="49"/>
      <c r="AE4984" s="49"/>
      <c r="AF4984" s="49"/>
      <c r="AG4984" s="49"/>
      <c r="AH4984" s="49"/>
      <c r="AI4984" s="49"/>
      <c r="AJ4984" s="48"/>
      <c r="AK4984" s="49"/>
    </row>
    <row r="4985" spans="9:37">
      <c r="I4985" s="48"/>
      <c r="L4985" s="48"/>
      <c r="O4985" s="48"/>
      <c r="Y4985" s="49"/>
      <c r="Z4985" s="49"/>
      <c r="AA4985" s="49"/>
      <c r="AB4985" s="49"/>
      <c r="AC4985" s="49"/>
      <c r="AD4985" s="49"/>
      <c r="AE4985" s="49"/>
      <c r="AF4985" s="49"/>
      <c r="AG4985" s="49"/>
      <c r="AH4985" s="49"/>
      <c r="AI4985" s="49"/>
      <c r="AJ4985" s="48"/>
      <c r="AK4985" s="49"/>
    </row>
    <row r="4986" spans="9:37">
      <c r="I4986" s="48"/>
      <c r="L4986" s="48"/>
      <c r="O4986" s="48"/>
      <c r="Y4986" s="49"/>
      <c r="Z4986" s="49"/>
      <c r="AA4986" s="49"/>
      <c r="AB4986" s="49"/>
      <c r="AC4986" s="49"/>
      <c r="AD4986" s="49"/>
      <c r="AE4986" s="49"/>
      <c r="AF4986" s="49"/>
      <c r="AG4986" s="49"/>
      <c r="AH4986" s="49"/>
      <c r="AI4986" s="49"/>
      <c r="AJ4986" s="48"/>
      <c r="AK4986" s="49"/>
    </row>
    <row r="4987" spans="9:37">
      <c r="I4987" s="48"/>
      <c r="L4987" s="48"/>
      <c r="O4987" s="48"/>
      <c r="Y4987" s="49"/>
      <c r="Z4987" s="49"/>
      <c r="AA4987" s="49"/>
      <c r="AB4987" s="49"/>
      <c r="AC4987" s="49"/>
      <c r="AD4987" s="49"/>
      <c r="AE4987" s="49"/>
      <c r="AF4987" s="49"/>
      <c r="AG4987" s="49"/>
      <c r="AH4987" s="49"/>
      <c r="AI4987" s="49"/>
      <c r="AJ4987" s="48"/>
      <c r="AK4987" s="49"/>
    </row>
    <row r="4988" spans="9:37">
      <c r="I4988" s="48"/>
      <c r="L4988" s="48"/>
      <c r="O4988" s="48"/>
      <c r="Y4988" s="49"/>
      <c r="Z4988" s="49"/>
      <c r="AA4988" s="49"/>
      <c r="AB4988" s="49"/>
      <c r="AC4988" s="49"/>
      <c r="AD4988" s="49"/>
      <c r="AE4988" s="49"/>
      <c r="AF4988" s="49"/>
      <c r="AG4988" s="49"/>
      <c r="AH4988" s="49"/>
      <c r="AI4988" s="49"/>
      <c r="AJ4988" s="48"/>
      <c r="AK4988" s="49"/>
    </row>
    <row r="4989" spans="9:37">
      <c r="I4989" s="48"/>
      <c r="L4989" s="48"/>
      <c r="O4989" s="48"/>
      <c r="Y4989" s="49"/>
      <c r="Z4989" s="49"/>
      <c r="AA4989" s="49"/>
      <c r="AB4989" s="49"/>
      <c r="AC4989" s="49"/>
      <c r="AD4989" s="49"/>
      <c r="AE4989" s="49"/>
      <c r="AF4989" s="49"/>
      <c r="AG4989" s="49"/>
      <c r="AH4989" s="49"/>
      <c r="AI4989" s="49"/>
      <c r="AJ4989" s="48"/>
      <c r="AK4989" s="49"/>
    </row>
    <row r="4990" spans="9:37">
      <c r="I4990" s="48"/>
      <c r="L4990" s="48"/>
      <c r="O4990" s="48"/>
      <c r="Y4990" s="49"/>
      <c r="Z4990" s="49"/>
      <c r="AA4990" s="49"/>
      <c r="AB4990" s="49"/>
      <c r="AC4990" s="49"/>
      <c r="AD4990" s="49"/>
      <c r="AE4990" s="49"/>
      <c r="AF4990" s="49"/>
      <c r="AG4990" s="49"/>
      <c r="AH4990" s="49"/>
      <c r="AI4990" s="49"/>
      <c r="AJ4990" s="48"/>
      <c r="AK4990" s="49"/>
    </row>
    <row r="4991" spans="9:37">
      <c r="I4991" s="48"/>
      <c r="L4991" s="48"/>
      <c r="O4991" s="48"/>
      <c r="Y4991" s="49"/>
      <c r="Z4991" s="49"/>
      <c r="AA4991" s="49"/>
      <c r="AB4991" s="49"/>
      <c r="AC4991" s="49"/>
      <c r="AD4991" s="49"/>
      <c r="AE4991" s="49"/>
      <c r="AF4991" s="49"/>
      <c r="AG4991" s="49"/>
      <c r="AH4991" s="49"/>
      <c r="AI4991" s="49"/>
      <c r="AJ4991" s="48"/>
      <c r="AK4991" s="49"/>
    </row>
    <row r="4992" spans="9:37">
      <c r="I4992" s="48"/>
      <c r="L4992" s="48"/>
      <c r="O4992" s="48"/>
      <c r="Y4992" s="49"/>
      <c r="Z4992" s="49"/>
      <c r="AA4992" s="49"/>
      <c r="AB4992" s="49"/>
      <c r="AC4992" s="49"/>
      <c r="AD4992" s="49"/>
      <c r="AE4992" s="49"/>
      <c r="AF4992" s="49"/>
      <c r="AG4992" s="49"/>
      <c r="AH4992" s="49"/>
      <c r="AI4992" s="49"/>
      <c r="AJ4992" s="48"/>
      <c r="AK4992" s="49"/>
    </row>
    <row r="4993" spans="9:37">
      <c r="I4993" s="48"/>
      <c r="L4993" s="48"/>
      <c r="O4993" s="48"/>
      <c r="Y4993" s="49"/>
      <c r="Z4993" s="49"/>
      <c r="AA4993" s="49"/>
      <c r="AB4993" s="49"/>
      <c r="AC4993" s="49"/>
      <c r="AD4993" s="49"/>
      <c r="AE4993" s="49"/>
      <c r="AF4993" s="49"/>
      <c r="AG4993" s="49"/>
      <c r="AH4993" s="49"/>
      <c r="AI4993" s="49"/>
      <c r="AJ4993" s="48"/>
      <c r="AK4993" s="49"/>
    </row>
    <row r="4994" spans="9:37">
      <c r="I4994" s="48"/>
      <c r="L4994" s="48"/>
      <c r="O4994" s="48"/>
      <c r="Y4994" s="49"/>
      <c r="Z4994" s="49"/>
      <c r="AA4994" s="49"/>
      <c r="AB4994" s="49"/>
      <c r="AC4994" s="49"/>
      <c r="AD4994" s="49"/>
      <c r="AE4994" s="49"/>
      <c r="AF4994" s="49"/>
      <c r="AG4994" s="49"/>
      <c r="AH4994" s="49"/>
      <c r="AI4994" s="49"/>
      <c r="AJ4994" s="48"/>
      <c r="AK4994" s="49"/>
    </row>
    <row r="4995" spans="9:37">
      <c r="I4995" s="48"/>
      <c r="L4995" s="48"/>
      <c r="O4995" s="48"/>
      <c r="Y4995" s="49"/>
      <c r="Z4995" s="49"/>
      <c r="AA4995" s="49"/>
      <c r="AB4995" s="49"/>
      <c r="AC4995" s="49"/>
      <c r="AD4995" s="49"/>
      <c r="AE4995" s="49"/>
      <c r="AF4995" s="49"/>
      <c r="AG4995" s="49"/>
      <c r="AH4995" s="49"/>
      <c r="AI4995" s="49"/>
      <c r="AJ4995" s="48"/>
      <c r="AK4995" s="49"/>
    </row>
    <row r="4996" spans="9:37">
      <c r="I4996" s="48"/>
      <c r="L4996" s="48"/>
      <c r="O4996" s="48"/>
      <c r="Y4996" s="49"/>
      <c r="Z4996" s="49"/>
      <c r="AA4996" s="49"/>
      <c r="AB4996" s="49"/>
      <c r="AC4996" s="49"/>
      <c r="AD4996" s="49"/>
      <c r="AE4996" s="49"/>
      <c r="AF4996" s="49"/>
      <c r="AG4996" s="49"/>
      <c r="AH4996" s="49"/>
      <c r="AI4996" s="49"/>
      <c r="AJ4996" s="48"/>
      <c r="AK4996" s="49"/>
    </row>
    <row r="4997" spans="9:37">
      <c r="I4997" s="48"/>
      <c r="L4997" s="48"/>
      <c r="O4997" s="48"/>
      <c r="Y4997" s="49"/>
      <c r="Z4997" s="49"/>
      <c r="AA4997" s="49"/>
      <c r="AB4997" s="49"/>
      <c r="AC4997" s="49"/>
      <c r="AD4997" s="49"/>
      <c r="AE4997" s="49"/>
      <c r="AF4997" s="49"/>
      <c r="AG4997" s="49"/>
      <c r="AH4997" s="49"/>
      <c r="AI4997" s="49"/>
      <c r="AJ4997" s="48"/>
      <c r="AK4997" s="49"/>
    </row>
    <row r="4998" spans="9:37">
      <c r="I4998" s="48"/>
      <c r="L4998" s="48"/>
      <c r="O4998" s="48"/>
      <c r="Y4998" s="49"/>
      <c r="Z4998" s="49"/>
      <c r="AA4998" s="49"/>
      <c r="AB4998" s="49"/>
      <c r="AC4998" s="49"/>
      <c r="AD4998" s="49"/>
      <c r="AE4998" s="49"/>
      <c r="AF4998" s="49"/>
      <c r="AG4998" s="49"/>
      <c r="AH4998" s="49"/>
      <c r="AI4998" s="49"/>
      <c r="AJ4998" s="48"/>
      <c r="AK4998" s="49"/>
    </row>
    <row r="4999" spans="9:37">
      <c r="I4999" s="48"/>
      <c r="L4999" s="48"/>
      <c r="O4999" s="48"/>
      <c r="Y4999" s="49"/>
      <c r="Z4999" s="49"/>
      <c r="AA4999" s="49"/>
      <c r="AB4999" s="49"/>
      <c r="AC4999" s="49"/>
      <c r="AD4999" s="49"/>
      <c r="AE4999" s="49"/>
      <c r="AF4999" s="49"/>
      <c r="AG4999" s="49"/>
      <c r="AH4999" s="49"/>
      <c r="AI4999" s="49"/>
      <c r="AJ4999" s="48"/>
      <c r="AK4999" s="49"/>
    </row>
    <row r="5000" spans="9:37">
      <c r="I5000" s="48"/>
      <c r="L5000" s="48"/>
      <c r="O5000" s="48"/>
      <c r="Y5000" s="49"/>
      <c r="Z5000" s="49"/>
      <c r="AA5000" s="49"/>
      <c r="AB5000" s="49"/>
      <c r="AC5000" s="49"/>
      <c r="AD5000" s="49"/>
      <c r="AE5000" s="49"/>
      <c r="AF5000" s="49"/>
      <c r="AG5000" s="49"/>
      <c r="AH5000" s="49"/>
      <c r="AI5000" s="49"/>
      <c r="AJ5000" s="48"/>
      <c r="AK5000" s="49"/>
    </row>
    <row r="5001" spans="9:37">
      <c r="I5001" s="48"/>
      <c r="L5001" s="48"/>
      <c r="O5001" s="48"/>
      <c r="Y5001" s="49"/>
      <c r="Z5001" s="49"/>
      <c r="AA5001" s="49"/>
      <c r="AB5001" s="49"/>
      <c r="AC5001" s="49"/>
      <c r="AD5001" s="49"/>
      <c r="AE5001" s="49"/>
      <c r="AF5001" s="49"/>
      <c r="AG5001" s="49"/>
      <c r="AH5001" s="49"/>
      <c r="AI5001" s="49"/>
      <c r="AJ5001" s="48"/>
      <c r="AK5001" s="49"/>
    </row>
    <row r="5002" spans="9:37">
      <c r="I5002" s="48"/>
      <c r="L5002" s="48"/>
      <c r="O5002" s="48"/>
      <c r="Y5002" s="49"/>
      <c r="Z5002" s="49"/>
      <c r="AA5002" s="49"/>
      <c r="AB5002" s="49"/>
      <c r="AC5002" s="49"/>
      <c r="AD5002" s="49"/>
      <c r="AE5002" s="49"/>
      <c r="AF5002" s="49"/>
      <c r="AG5002" s="49"/>
      <c r="AH5002" s="49"/>
      <c r="AI5002" s="49"/>
      <c r="AJ5002" s="48"/>
      <c r="AK5002" s="49"/>
    </row>
    <row r="5003" spans="9:37">
      <c r="I5003" s="48"/>
      <c r="L5003" s="48"/>
      <c r="O5003" s="48"/>
      <c r="Y5003" s="49"/>
      <c r="Z5003" s="49"/>
      <c r="AA5003" s="49"/>
      <c r="AB5003" s="49"/>
      <c r="AC5003" s="49"/>
      <c r="AD5003" s="49"/>
      <c r="AE5003" s="49"/>
      <c r="AF5003" s="49"/>
      <c r="AG5003" s="49"/>
      <c r="AH5003" s="49"/>
      <c r="AI5003" s="49"/>
      <c r="AJ5003" s="48"/>
      <c r="AK5003" s="49"/>
    </row>
    <row r="5004" spans="9:37">
      <c r="I5004" s="48"/>
      <c r="L5004" s="48"/>
      <c r="O5004" s="48"/>
      <c r="Y5004" s="49"/>
      <c r="Z5004" s="49"/>
      <c r="AA5004" s="49"/>
      <c r="AB5004" s="49"/>
      <c r="AC5004" s="49"/>
      <c r="AD5004" s="49"/>
      <c r="AE5004" s="49"/>
      <c r="AF5004" s="49"/>
      <c r="AG5004" s="49"/>
      <c r="AH5004" s="49"/>
      <c r="AI5004" s="49"/>
      <c r="AJ5004" s="48"/>
      <c r="AK5004" s="49"/>
    </row>
    <row r="5005" spans="9:37">
      <c r="I5005" s="48"/>
      <c r="L5005" s="48"/>
      <c r="O5005" s="48"/>
      <c r="Y5005" s="49"/>
      <c r="Z5005" s="49"/>
      <c r="AA5005" s="49"/>
      <c r="AB5005" s="49"/>
      <c r="AC5005" s="49"/>
      <c r="AD5005" s="49"/>
      <c r="AE5005" s="49"/>
      <c r="AF5005" s="49"/>
      <c r="AG5005" s="49"/>
      <c r="AH5005" s="49"/>
      <c r="AI5005" s="49"/>
      <c r="AJ5005" s="48"/>
      <c r="AK5005" s="49"/>
    </row>
    <row r="5006" spans="9:37">
      <c r="I5006" s="48"/>
      <c r="L5006" s="48"/>
      <c r="O5006" s="48"/>
      <c r="Y5006" s="49"/>
      <c r="Z5006" s="49"/>
      <c r="AA5006" s="49"/>
      <c r="AB5006" s="49"/>
      <c r="AC5006" s="49"/>
      <c r="AD5006" s="49"/>
      <c r="AE5006" s="49"/>
      <c r="AF5006" s="49"/>
      <c r="AG5006" s="49"/>
      <c r="AH5006" s="49"/>
      <c r="AI5006" s="49"/>
      <c r="AJ5006" s="48"/>
      <c r="AK5006" s="49"/>
    </row>
    <row r="5007" spans="9:37">
      <c r="I5007" s="48"/>
      <c r="L5007" s="48"/>
      <c r="O5007" s="48"/>
      <c r="Y5007" s="49"/>
      <c r="Z5007" s="49"/>
      <c r="AA5007" s="49"/>
      <c r="AB5007" s="49"/>
      <c r="AC5007" s="49"/>
      <c r="AD5007" s="49"/>
      <c r="AE5007" s="49"/>
      <c r="AF5007" s="49"/>
      <c r="AG5007" s="49"/>
      <c r="AH5007" s="49"/>
      <c r="AI5007" s="49"/>
      <c r="AJ5007" s="48"/>
      <c r="AK5007" s="49"/>
    </row>
    <row r="5008" spans="9:37">
      <c r="I5008" s="48"/>
      <c r="L5008" s="48"/>
      <c r="O5008" s="48"/>
      <c r="Y5008" s="49"/>
      <c r="Z5008" s="49"/>
      <c r="AA5008" s="49"/>
      <c r="AB5008" s="49"/>
      <c r="AC5008" s="49"/>
      <c r="AD5008" s="49"/>
      <c r="AE5008" s="49"/>
      <c r="AF5008" s="49"/>
      <c r="AG5008" s="49"/>
      <c r="AH5008" s="49"/>
      <c r="AI5008" s="49"/>
      <c r="AJ5008" s="48"/>
      <c r="AK5008" s="49"/>
    </row>
    <row r="5009" spans="9:37">
      <c r="I5009" s="48"/>
      <c r="L5009" s="48"/>
      <c r="O5009" s="48"/>
      <c r="Y5009" s="49"/>
      <c r="Z5009" s="49"/>
      <c r="AA5009" s="49"/>
      <c r="AB5009" s="49"/>
      <c r="AC5009" s="49"/>
      <c r="AD5009" s="49"/>
      <c r="AE5009" s="49"/>
      <c r="AF5009" s="49"/>
      <c r="AG5009" s="49"/>
      <c r="AH5009" s="49"/>
      <c r="AI5009" s="49"/>
      <c r="AJ5009" s="48"/>
      <c r="AK5009" s="49"/>
    </row>
    <row r="5010" spans="9:37">
      <c r="I5010" s="48"/>
      <c r="L5010" s="48"/>
      <c r="O5010" s="48"/>
      <c r="Y5010" s="49"/>
      <c r="Z5010" s="49"/>
      <c r="AA5010" s="49"/>
      <c r="AB5010" s="49"/>
      <c r="AC5010" s="49"/>
      <c r="AD5010" s="49"/>
      <c r="AE5010" s="49"/>
      <c r="AF5010" s="49"/>
      <c r="AG5010" s="49"/>
      <c r="AH5010" s="49"/>
      <c r="AI5010" s="49"/>
      <c r="AJ5010" s="48"/>
      <c r="AK5010" s="49"/>
    </row>
    <row r="5011" spans="9:37">
      <c r="I5011" s="48"/>
      <c r="L5011" s="48"/>
      <c r="O5011" s="48"/>
      <c r="Y5011" s="49"/>
      <c r="Z5011" s="49"/>
      <c r="AA5011" s="49"/>
      <c r="AB5011" s="49"/>
      <c r="AC5011" s="49"/>
      <c r="AD5011" s="49"/>
      <c r="AE5011" s="49"/>
      <c r="AF5011" s="49"/>
      <c r="AG5011" s="49"/>
      <c r="AH5011" s="49"/>
      <c r="AI5011" s="49"/>
      <c r="AJ5011" s="48"/>
      <c r="AK5011" s="49"/>
    </row>
    <row r="5012" spans="9:37">
      <c r="I5012" s="48"/>
      <c r="L5012" s="48"/>
      <c r="O5012" s="48"/>
      <c r="Y5012" s="49"/>
      <c r="Z5012" s="49"/>
      <c r="AA5012" s="49"/>
      <c r="AB5012" s="49"/>
      <c r="AC5012" s="49"/>
      <c r="AD5012" s="49"/>
      <c r="AE5012" s="49"/>
      <c r="AF5012" s="49"/>
      <c r="AG5012" s="49"/>
      <c r="AH5012" s="49"/>
      <c r="AI5012" s="49"/>
      <c r="AJ5012" s="48"/>
      <c r="AK5012" s="49"/>
    </row>
    <row r="5013" spans="9:37">
      <c r="I5013" s="48"/>
      <c r="L5013" s="48"/>
      <c r="O5013" s="48"/>
      <c r="Y5013" s="49"/>
      <c r="Z5013" s="49"/>
      <c r="AA5013" s="49"/>
      <c r="AB5013" s="49"/>
      <c r="AC5013" s="49"/>
      <c r="AD5013" s="49"/>
      <c r="AE5013" s="49"/>
      <c r="AF5013" s="49"/>
      <c r="AG5013" s="49"/>
      <c r="AH5013" s="49"/>
      <c r="AI5013" s="49"/>
      <c r="AJ5013" s="48"/>
      <c r="AK5013" s="49"/>
    </row>
    <row r="5014" spans="9:37">
      <c r="I5014" s="48"/>
      <c r="L5014" s="48"/>
      <c r="O5014" s="48"/>
      <c r="Y5014" s="49"/>
      <c r="Z5014" s="49"/>
      <c r="AA5014" s="49"/>
      <c r="AB5014" s="49"/>
      <c r="AC5014" s="49"/>
      <c r="AD5014" s="49"/>
      <c r="AE5014" s="49"/>
      <c r="AF5014" s="49"/>
      <c r="AG5014" s="49"/>
      <c r="AH5014" s="49"/>
      <c r="AI5014" s="49"/>
      <c r="AJ5014" s="48"/>
      <c r="AK5014" s="49"/>
    </row>
    <row r="5015" spans="9:37">
      <c r="I5015" s="48"/>
      <c r="L5015" s="48"/>
      <c r="O5015" s="48"/>
      <c r="Y5015" s="49"/>
      <c r="Z5015" s="49"/>
      <c r="AA5015" s="49"/>
      <c r="AB5015" s="49"/>
      <c r="AC5015" s="49"/>
      <c r="AD5015" s="49"/>
      <c r="AE5015" s="49"/>
      <c r="AF5015" s="49"/>
      <c r="AG5015" s="49"/>
      <c r="AH5015" s="49"/>
      <c r="AI5015" s="49"/>
      <c r="AJ5015" s="48"/>
      <c r="AK5015" s="49"/>
    </row>
    <row r="5016" spans="9:37">
      <c r="I5016" s="48"/>
      <c r="L5016" s="48"/>
      <c r="O5016" s="48"/>
      <c r="Y5016" s="49"/>
      <c r="Z5016" s="49"/>
      <c r="AA5016" s="49"/>
      <c r="AB5016" s="49"/>
      <c r="AC5016" s="49"/>
      <c r="AD5016" s="49"/>
      <c r="AE5016" s="49"/>
      <c r="AF5016" s="49"/>
      <c r="AG5016" s="49"/>
      <c r="AH5016" s="49"/>
      <c r="AI5016" s="49"/>
      <c r="AJ5016" s="48"/>
      <c r="AK5016" s="49"/>
    </row>
    <row r="5017" spans="9:37">
      <c r="I5017" s="48"/>
      <c r="L5017" s="48"/>
      <c r="O5017" s="48"/>
      <c r="Y5017" s="49"/>
      <c r="Z5017" s="49"/>
      <c r="AA5017" s="49"/>
      <c r="AB5017" s="49"/>
      <c r="AC5017" s="49"/>
      <c r="AD5017" s="49"/>
      <c r="AE5017" s="49"/>
      <c r="AF5017" s="49"/>
      <c r="AG5017" s="49"/>
      <c r="AH5017" s="49"/>
      <c r="AI5017" s="49"/>
      <c r="AJ5017" s="48"/>
      <c r="AK5017" s="49"/>
    </row>
    <row r="5018" spans="9:37">
      <c r="I5018" s="48"/>
      <c r="L5018" s="48"/>
      <c r="O5018" s="48"/>
      <c r="Y5018" s="49"/>
      <c r="Z5018" s="49"/>
      <c r="AA5018" s="49"/>
      <c r="AB5018" s="49"/>
      <c r="AC5018" s="49"/>
      <c r="AD5018" s="49"/>
      <c r="AE5018" s="49"/>
      <c r="AF5018" s="49"/>
      <c r="AG5018" s="49"/>
      <c r="AH5018" s="49"/>
      <c r="AI5018" s="49"/>
      <c r="AJ5018" s="48"/>
      <c r="AK5018" s="49"/>
    </row>
    <row r="5019" spans="9:37">
      <c r="I5019" s="48"/>
      <c r="L5019" s="48"/>
      <c r="O5019" s="48"/>
      <c r="Y5019" s="49"/>
      <c r="Z5019" s="49"/>
      <c r="AA5019" s="49"/>
      <c r="AB5019" s="49"/>
      <c r="AC5019" s="49"/>
      <c r="AD5019" s="49"/>
      <c r="AE5019" s="49"/>
      <c r="AF5019" s="49"/>
      <c r="AG5019" s="49"/>
      <c r="AH5019" s="49"/>
      <c r="AI5019" s="49"/>
      <c r="AJ5019" s="48"/>
      <c r="AK5019" s="49"/>
    </row>
    <row r="5020" spans="9:37">
      <c r="I5020" s="48"/>
      <c r="L5020" s="48"/>
      <c r="O5020" s="48"/>
      <c r="Y5020" s="49"/>
      <c r="Z5020" s="49"/>
      <c r="AA5020" s="49"/>
      <c r="AB5020" s="49"/>
      <c r="AC5020" s="49"/>
      <c r="AD5020" s="49"/>
      <c r="AE5020" s="49"/>
      <c r="AF5020" s="49"/>
      <c r="AG5020" s="49"/>
      <c r="AH5020" s="49"/>
      <c r="AI5020" s="49"/>
      <c r="AJ5020" s="48"/>
      <c r="AK5020" s="49"/>
    </row>
    <row r="5021" spans="9:37">
      <c r="I5021" s="48"/>
      <c r="L5021" s="48"/>
      <c r="O5021" s="48"/>
      <c r="Y5021" s="49"/>
      <c r="Z5021" s="49"/>
      <c r="AA5021" s="49"/>
      <c r="AB5021" s="49"/>
      <c r="AC5021" s="49"/>
      <c r="AD5021" s="49"/>
      <c r="AE5021" s="49"/>
      <c r="AF5021" s="49"/>
      <c r="AG5021" s="49"/>
      <c r="AH5021" s="49"/>
      <c r="AI5021" s="49"/>
      <c r="AJ5021" s="48"/>
      <c r="AK5021" s="49"/>
    </row>
    <row r="5022" spans="9:37">
      <c r="I5022" s="48"/>
      <c r="L5022" s="48"/>
      <c r="O5022" s="48"/>
      <c r="Y5022" s="49"/>
      <c r="Z5022" s="49"/>
      <c r="AA5022" s="49"/>
      <c r="AB5022" s="49"/>
      <c r="AC5022" s="49"/>
      <c r="AD5022" s="49"/>
      <c r="AE5022" s="49"/>
      <c r="AF5022" s="49"/>
      <c r="AG5022" s="49"/>
      <c r="AH5022" s="49"/>
      <c r="AI5022" s="49"/>
      <c r="AJ5022" s="48"/>
      <c r="AK5022" s="49"/>
    </row>
    <row r="5023" spans="9:37">
      <c r="I5023" s="48"/>
      <c r="L5023" s="48"/>
      <c r="O5023" s="48"/>
      <c r="Y5023" s="49"/>
      <c r="Z5023" s="49"/>
      <c r="AA5023" s="49"/>
      <c r="AB5023" s="49"/>
      <c r="AC5023" s="49"/>
      <c r="AD5023" s="49"/>
      <c r="AE5023" s="49"/>
      <c r="AF5023" s="49"/>
      <c r="AG5023" s="49"/>
      <c r="AH5023" s="49"/>
      <c r="AI5023" s="49"/>
      <c r="AJ5023" s="48"/>
      <c r="AK5023" s="49"/>
    </row>
    <row r="5024" spans="9:37">
      <c r="I5024" s="48"/>
      <c r="L5024" s="48"/>
      <c r="O5024" s="48"/>
      <c r="Y5024" s="49"/>
      <c r="Z5024" s="49"/>
      <c r="AA5024" s="49"/>
      <c r="AB5024" s="49"/>
      <c r="AC5024" s="49"/>
      <c r="AD5024" s="49"/>
      <c r="AE5024" s="49"/>
      <c r="AF5024" s="49"/>
      <c r="AG5024" s="49"/>
      <c r="AH5024" s="49"/>
      <c r="AI5024" s="49"/>
      <c r="AJ5024" s="48"/>
      <c r="AK5024" s="49"/>
    </row>
    <row r="5025" spans="9:37">
      <c r="I5025" s="48"/>
      <c r="L5025" s="48"/>
      <c r="O5025" s="48"/>
      <c r="Y5025" s="49"/>
      <c r="Z5025" s="49"/>
      <c r="AA5025" s="49"/>
      <c r="AB5025" s="49"/>
      <c r="AC5025" s="49"/>
      <c r="AD5025" s="49"/>
      <c r="AE5025" s="49"/>
      <c r="AF5025" s="49"/>
      <c r="AG5025" s="49"/>
      <c r="AH5025" s="49"/>
      <c r="AI5025" s="49"/>
      <c r="AJ5025" s="48"/>
      <c r="AK5025" s="49"/>
    </row>
    <row r="5026" spans="9:37">
      <c r="I5026" s="48"/>
      <c r="L5026" s="48"/>
      <c r="O5026" s="48"/>
      <c r="Y5026" s="49"/>
      <c r="Z5026" s="49"/>
      <c r="AA5026" s="49"/>
      <c r="AB5026" s="49"/>
      <c r="AC5026" s="49"/>
      <c r="AD5026" s="49"/>
      <c r="AE5026" s="49"/>
      <c r="AF5026" s="49"/>
      <c r="AG5026" s="49"/>
      <c r="AH5026" s="49"/>
      <c r="AI5026" s="49"/>
      <c r="AJ5026" s="48"/>
      <c r="AK5026" s="49"/>
    </row>
    <row r="5027" spans="9:37">
      <c r="I5027" s="48"/>
      <c r="L5027" s="48"/>
      <c r="O5027" s="48"/>
      <c r="Y5027" s="49"/>
      <c r="Z5027" s="49"/>
      <c r="AA5027" s="49"/>
      <c r="AB5027" s="49"/>
      <c r="AC5027" s="49"/>
      <c r="AD5027" s="49"/>
      <c r="AE5027" s="49"/>
      <c r="AF5027" s="49"/>
      <c r="AG5027" s="49"/>
      <c r="AH5027" s="49"/>
      <c r="AI5027" s="49"/>
      <c r="AJ5027" s="48"/>
      <c r="AK5027" s="49"/>
    </row>
    <row r="5028" spans="9:37">
      <c r="I5028" s="48"/>
      <c r="L5028" s="48"/>
      <c r="O5028" s="48"/>
      <c r="Y5028" s="49"/>
      <c r="Z5028" s="49"/>
      <c r="AA5028" s="49"/>
      <c r="AB5028" s="49"/>
      <c r="AC5028" s="49"/>
      <c r="AD5028" s="49"/>
      <c r="AE5028" s="49"/>
      <c r="AF5028" s="49"/>
      <c r="AG5028" s="49"/>
      <c r="AH5028" s="49"/>
      <c r="AI5028" s="49"/>
      <c r="AJ5028" s="48"/>
      <c r="AK5028" s="49"/>
    </row>
    <row r="5029" spans="9:37">
      <c r="I5029" s="48"/>
      <c r="L5029" s="48"/>
      <c r="O5029" s="48"/>
      <c r="Y5029" s="49"/>
      <c r="Z5029" s="49"/>
      <c r="AA5029" s="49"/>
      <c r="AB5029" s="49"/>
      <c r="AC5029" s="49"/>
      <c r="AD5029" s="49"/>
      <c r="AE5029" s="49"/>
      <c r="AF5029" s="49"/>
      <c r="AG5029" s="49"/>
      <c r="AH5029" s="49"/>
      <c r="AI5029" s="49"/>
      <c r="AJ5029" s="48"/>
      <c r="AK5029" s="49"/>
    </row>
    <row r="5030" spans="9:37">
      <c r="I5030" s="48"/>
      <c r="L5030" s="48"/>
      <c r="O5030" s="48"/>
      <c r="Y5030" s="49"/>
      <c r="Z5030" s="49"/>
      <c r="AA5030" s="49"/>
      <c r="AB5030" s="49"/>
      <c r="AC5030" s="49"/>
      <c r="AD5030" s="49"/>
      <c r="AE5030" s="49"/>
      <c r="AF5030" s="49"/>
      <c r="AG5030" s="49"/>
      <c r="AH5030" s="49"/>
      <c r="AI5030" s="49"/>
      <c r="AJ5030" s="48"/>
      <c r="AK5030" s="49"/>
    </row>
    <row r="5031" spans="9:37">
      <c r="I5031" s="48"/>
      <c r="L5031" s="48"/>
      <c r="O5031" s="48"/>
      <c r="Y5031" s="49"/>
      <c r="Z5031" s="49"/>
      <c r="AA5031" s="49"/>
      <c r="AB5031" s="49"/>
      <c r="AC5031" s="49"/>
      <c r="AD5031" s="49"/>
      <c r="AE5031" s="49"/>
      <c r="AF5031" s="49"/>
      <c r="AG5031" s="49"/>
      <c r="AH5031" s="49"/>
      <c r="AI5031" s="49"/>
      <c r="AJ5031" s="48"/>
      <c r="AK5031" s="49"/>
    </row>
    <row r="5032" spans="9:37">
      <c r="I5032" s="48"/>
      <c r="L5032" s="48"/>
      <c r="O5032" s="48"/>
      <c r="Y5032" s="49"/>
      <c r="Z5032" s="49"/>
      <c r="AA5032" s="49"/>
      <c r="AB5032" s="49"/>
      <c r="AC5032" s="49"/>
      <c r="AD5032" s="49"/>
      <c r="AE5032" s="49"/>
      <c r="AF5032" s="49"/>
      <c r="AG5032" s="49"/>
      <c r="AH5032" s="49"/>
      <c r="AI5032" s="49"/>
      <c r="AJ5032" s="48"/>
      <c r="AK5032" s="49"/>
    </row>
    <row r="5033" spans="9:37">
      <c r="I5033" s="48"/>
      <c r="L5033" s="48"/>
      <c r="O5033" s="48"/>
      <c r="Y5033" s="49"/>
      <c r="Z5033" s="49"/>
      <c r="AA5033" s="49"/>
      <c r="AB5033" s="49"/>
      <c r="AC5033" s="49"/>
      <c r="AD5033" s="49"/>
      <c r="AE5033" s="49"/>
      <c r="AF5033" s="49"/>
      <c r="AG5033" s="49"/>
      <c r="AH5033" s="49"/>
      <c r="AI5033" s="49"/>
      <c r="AJ5033" s="48"/>
      <c r="AK5033" s="49"/>
    </row>
    <row r="5034" spans="9:37">
      <c r="I5034" s="48"/>
      <c r="L5034" s="48"/>
      <c r="O5034" s="48"/>
      <c r="Y5034" s="49"/>
      <c r="Z5034" s="49"/>
      <c r="AA5034" s="49"/>
      <c r="AB5034" s="49"/>
      <c r="AC5034" s="49"/>
      <c r="AD5034" s="49"/>
      <c r="AE5034" s="49"/>
      <c r="AF5034" s="49"/>
      <c r="AG5034" s="49"/>
      <c r="AH5034" s="49"/>
      <c r="AI5034" s="49"/>
      <c r="AJ5034" s="48"/>
      <c r="AK5034" s="49"/>
    </row>
    <row r="5035" spans="9:37">
      <c r="I5035" s="48"/>
      <c r="L5035" s="48"/>
      <c r="O5035" s="48"/>
      <c r="Y5035" s="49"/>
      <c r="Z5035" s="49"/>
      <c r="AA5035" s="49"/>
      <c r="AB5035" s="49"/>
      <c r="AC5035" s="49"/>
      <c r="AD5035" s="49"/>
      <c r="AE5035" s="49"/>
      <c r="AF5035" s="49"/>
      <c r="AG5035" s="49"/>
      <c r="AH5035" s="49"/>
      <c r="AI5035" s="49"/>
      <c r="AJ5035" s="48"/>
      <c r="AK5035" s="49"/>
    </row>
    <row r="5036" spans="9:37">
      <c r="I5036" s="48"/>
      <c r="L5036" s="48"/>
      <c r="O5036" s="48"/>
      <c r="Y5036" s="49"/>
      <c r="Z5036" s="49"/>
      <c r="AA5036" s="49"/>
      <c r="AB5036" s="49"/>
      <c r="AC5036" s="49"/>
      <c r="AD5036" s="49"/>
      <c r="AE5036" s="49"/>
      <c r="AF5036" s="49"/>
      <c r="AG5036" s="49"/>
      <c r="AH5036" s="49"/>
      <c r="AI5036" s="49"/>
      <c r="AJ5036" s="48"/>
      <c r="AK5036" s="49"/>
    </row>
    <row r="5037" spans="9:37">
      <c r="I5037" s="48"/>
      <c r="L5037" s="48"/>
      <c r="O5037" s="48"/>
      <c r="Y5037" s="49"/>
      <c r="Z5037" s="49"/>
      <c r="AA5037" s="49"/>
      <c r="AB5037" s="49"/>
      <c r="AC5037" s="49"/>
      <c r="AD5037" s="49"/>
      <c r="AE5037" s="49"/>
      <c r="AF5037" s="49"/>
      <c r="AG5037" s="49"/>
      <c r="AH5037" s="49"/>
      <c r="AI5037" s="49"/>
      <c r="AJ5037" s="48"/>
      <c r="AK5037" s="49"/>
    </row>
    <row r="5038" spans="9:37">
      <c r="I5038" s="48"/>
      <c r="L5038" s="48"/>
      <c r="O5038" s="48"/>
      <c r="Y5038" s="49"/>
      <c r="Z5038" s="49"/>
      <c r="AA5038" s="49"/>
      <c r="AB5038" s="49"/>
      <c r="AC5038" s="49"/>
      <c r="AD5038" s="49"/>
      <c r="AE5038" s="49"/>
      <c r="AF5038" s="49"/>
      <c r="AG5038" s="49"/>
      <c r="AH5038" s="49"/>
      <c r="AI5038" s="49"/>
      <c r="AJ5038" s="48"/>
      <c r="AK5038" s="49"/>
    </row>
    <row r="5039" spans="9:37">
      <c r="I5039" s="48"/>
      <c r="L5039" s="48"/>
      <c r="O5039" s="48"/>
      <c r="Y5039" s="49"/>
      <c r="Z5039" s="49"/>
      <c r="AA5039" s="49"/>
      <c r="AB5039" s="49"/>
      <c r="AC5039" s="49"/>
      <c r="AD5039" s="49"/>
      <c r="AE5039" s="49"/>
      <c r="AF5039" s="49"/>
      <c r="AG5039" s="49"/>
      <c r="AH5039" s="49"/>
      <c r="AI5039" s="49"/>
      <c r="AJ5039" s="48"/>
      <c r="AK5039" s="49"/>
    </row>
    <row r="5040" spans="9:37">
      <c r="I5040" s="48"/>
      <c r="L5040" s="48"/>
      <c r="O5040" s="48"/>
      <c r="Y5040" s="49"/>
      <c r="Z5040" s="49"/>
      <c r="AA5040" s="49"/>
      <c r="AB5040" s="49"/>
      <c r="AC5040" s="49"/>
      <c r="AD5040" s="49"/>
      <c r="AE5040" s="49"/>
      <c r="AF5040" s="49"/>
      <c r="AG5040" s="49"/>
      <c r="AH5040" s="49"/>
      <c r="AI5040" s="49"/>
      <c r="AJ5040" s="48"/>
      <c r="AK5040" s="49"/>
    </row>
    <row r="5041" spans="9:37">
      <c r="I5041" s="48"/>
      <c r="L5041" s="48"/>
      <c r="O5041" s="48"/>
      <c r="Y5041" s="49"/>
      <c r="Z5041" s="49"/>
      <c r="AA5041" s="49"/>
      <c r="AB5041" s="49"/>
      <c r="AC5041" s="49"/>
      <c r="AD5041" s="49"/>
      <c r="AE5041" s="49"/>
      <c r="AF5041" s="49"/>
      <c r="AG5041" s="49"/>
      <c r="AH5041" s="49"/>
      <c r="AI5041" s="49"/>
      <c r="AJ5041" s="48"/>
      <c r="AK5041" s="49"/>
    </row>
    <row r="5042" spans="9:37">
      <c r="I5042" s="48"/>
      <c r="L5042" s="48"/>
      <c r="O5042" s="48"/>
      <c r="Y5042" s="49"/>
      <c r="Z5042" s="49"/>
      <c r="AA5042" s="49"/>
      <c r="AB5042" s="49"/>
      <c r="AC5042" s="49"/>
      <c r="AD5042" s="49"/>
      <c r="AE5042" s="49"/>
      <c r="AF5042" s="49"/>
      <c r="AG5042" s="49"/>
      <c r="AH5042" s="49"/>
      <c r="AI5042" s="49"/>
      <c r="AJ5042" s="48"/>
      <c r="AK5042" s="49"/>
    </row>
    <row r="5043" spans="9:37">
      <c r="I5043" s="48"/>
      <c r="L5043" s="48"/>
      <c r="O5043" s="48"/>
      <c r="Y5043" s="49"/>
      <c r="Z5043" s="49"/>
      <c r="AA5043" s="49"/>
      <c r="AB5043" s="49"/>
      <c r="AC5043" s="49"/>
      <c r="AD5043" s="49"/>
      <c r="AE5043" s="49"/>
      <c r="AF5043" s="49"/>
      <c r="AG5043" s="49"/>
      <c r="AH5043" s="49"/>
      <c r="AI5043" s="49"/>
      <c r="AJ5043" s="48"/>
      <c r="AK5043" s="49"/>
    </row>
    <row r="5044" spans="9:37">
      <c r="I5044" s="48"/>
      <c r="L5044" s="48"/>
      <c r="O5044" s="48"/>
      <c r="Y5044" s="49"/>
      <c r="Z5044" s="49"/>
      <c r="AA5044" s="49"/>
      <c r="AB5044" s="49"/>
      <c r="AC5044" s="49"/>
      <c r="AD5044" s="49"/>
      <c r="AE5044" s="49"/>
      <c r="AF5044" s="49"/>
      <c r="AG5044" s="49"/>
      <c r="AH5044" s="49"/>
      <c r="AI5044" s="49"/>
      <c r="AJ5044" s="48"/>
      <c r="AK5044" s="49"/>
    </row>
    <row r="5045" spans="9:37">
      <c r="I5045" s="48"/>
      <c r="L5045" s="48"/>
      <c r="O5045" s="48"/>
      <c r="Y5045" s="49"/>
      <c r="Z5045" s="49"/>
      <c r="AA5045" s="49"/>
      <c r="AB5045" s="49"/>
      <c r="AC5045" s="49"/>
      <c r="AD5045" s="49"/>
      <c r="AE5045" s="49"/>
      <c r="AF5045" s="49"/>
      <c r="AG5045" s="49"/>
      <c r="AH5045" s="49"/>
      <c r="AI5045" s="49"/>
      <c r="AJ5045" s="48"/>
      <c r="AK5045" s="49"/>
    </row>
    <row r="5046" spans="9:37">
      <c r="I5046" s="48"/>
      <c r="L5046" s="48"/>
      <c r="O5046" s="48"/>
      <c r="Y5046" s="49"/>
      <c r="Z5046" s="49"/>
      <c r="AA5046" s="49"/>
      <c r="AB5046" s="49"/>
      <c r="AC5046" s="49"/>
      <c r="AD5046" s="49"/>
      <c r="AE5046" s="49"/>
      <c r="AF5046" s="49"/>
      <c r="AG5046" s="49"/>
      <c r="AH5046" s="49"/>
      <c r="AI5046" s="49"/>
      <c r="AJ5046" s="48"/>
      <c r="AK5046" s="49"/>
    </row>
    <row r="5047" spans="9:37">
      <c r="I5047" s="48"/>
      <c r="L5047" s="48"/>
      <c r="O5047" s="48"/>
      <c r="Y5047" s="49"/>
      <c r="Z5047" s="49"/>
      <c r="AA5047" s="49"/>
      <c r="AB5047" s="49"/>
      <c r="AC5047" s="49"/>
      <c r="AD5047" s="49"/>
      <c r="AE5047" s="49"/>
      <c r="AF5047" s="49"/>
      <c r="AG5047" s="49"/>
      <c r="AH5047" s="49"/>
      <c r="AI5047" s="49"/>
      <c r="AJ5047" s="48"/>
      <c r="AK5047" s="49"/>
    </row>
    <row r="5048" spans="9:37">
      <c r="I5048" s="48"/>
      <c r="L5048" s="48"/>
      <c r="O5048" s="48"/>
      <c r="Y5048" s="49"/>
      <c r="Z5048" s="49"/>
      <c r="AA5048" s="49"/>
      <c r="AB5048" s="49"/>
      <c r="AC5048" s="49"/>
      <c r="AD5048" s="49"/>
      <c r="AE5048" s="49"/>
      <c r="AF5048" s="49"/>
      <c r="AG5048" s="49"/>
      <c r="AH5048" s="49"/>
      <c r="AI5048" s="49"/>
      <c r="AJ5048" s="48"/>
      <c r="AK5048" s="49"/>
    </row>
    <row r="5049" spans="9:37">
      <c r="I5049" s="48"/>
      <c r="L5049" s="48"/>
      <c r="O5049" s="48"/>
      <c r="Y5049" s="49"/>
      <c r="Z5049" s="49"/>
      <c r="AA5049" s="49"/>
      <c r="AB5049" s="49"/>
      <c r="AC5049" s="49"/>
      <c r="AD5049" s="49"/>
      <c r="AE5049" s="49"/>
      <c r="AF5049" s="49"/>
      <c r="AG5049" s="49"/>
      <c r="AH5049" s="49"/>
      <c r="AI5049" s="49"/>
      <c r="AJ5049" s="48"/>
      <c r="AK5049" s="49"/>
    </row>
    <row r="5050" spans="9:37">
      <c r="I5050" s="48"/>
      <c r="L5050" s="48"/>
      <c r="O5050" s="48"/>
      <c r="Y5050" s="49"/>
      <c r="Z5050" s="49"/>
      <c r="AA5050" s="49"/>
      <c r="AB5050" s="49"/>
      <c r="AC5050" s="49"/>
      <c r="AD5050" s="49"/>
      <c r="AE5050" s="49"/>
      <c r="AF5050" s="49"/>
      <c r="AG5050" s="49"/>
      <c r="AH5050" s="49"/>
      <c r="AI5050" s="49"/>
      <c r="AJ5050" s="48"/>
      <c r="AK5050" s="49"/>
    </row>
    <row r="5051" spans="9:37">
      <c r="I5051" s="48"/>
      <c r="L5051" s="48"/>
      <c r="O5051" s="48"/>
      <c r="Y5051" s="49"/>
      <c r="Z5051" s="49"/>
      <c r="AA5051" s="49"/>
      <c r="AB5051" s="49"/>
      <c r="AC5051" s="49"/>
      <c r="AD5051" s="49"/>
      <c r="AE5051" s="49"/>
      <c r="AF5051" s="49"/>
      <c r="AG5051" s="49"/>
      <c r="AH5051" s="49"/>
      <c r="AI5051" s="49"/>
      <c r="AJ5051" s="48"/>
      <c r="AK5051" s="49"/>
    </row>
    <row r="5052" spans="9:37">
      <c r="I5052" s="48"/>
      <c r="L5052" s="48"/>
      <c r="O5052" s="48"/>
      <c r="Y5052" s="49"/>
      <c r="Z5052" s="49"/>
      <c r="AA5052" s="49"/>
      <c r="AB5052" s="49"/>
      <c r="AC5052" s="49"/>
      <c r="AD5052" s="49"/>
      <c r="AE5052" s="49"/>
      <c r="AF5052" s="49"/>
      <c r="AG5052" s="49"/>
      <c r="AH5052" s="49"/>
      <c r="AI5052" s="49"/>
      <c r="AJ5052" s="48"/>
      <c r="AK5052" s="49"/>
    </row>
    <row r="5053" spans="9:37">
      <c r="I5053" s="48"/>
      <c r="L5053" s="48"/>
      <c r="O5053" s="48"/>
      <c r="Y5053" s="49"/>
      <c r="Z5053" s="49"/>
      <c r="AA5053" s="49"/>
      <c r="AB5053" s="49"/>
      <c r="AC5053" s="49"/>
      <c r="AD5053" s="49"/>
      <c r="AE5053" s="49"/>
      <c r="AF5053" s="49"/>
      <c r="AG5053" s="49"/>
      <c r="AH5053" s="49"/>
      <c r="AI5053" s="49"/>
      <c r="AJ5053" s="48"/>
      <c r="AK5053" s="49"/>
    </row>
    <row r="5054" spans="9:37">
      <c r="I5054" s="48"/>
      <c r="L5054" s="48"/>
      <c r="O5054" s="48"/>
      <c r="Y5054" s="49"/>
      <c r="Z5054" s="49"/>
      <c r="AA5054" s="49"/>
      <c r="AB5054" s="49"/>
      <c r="AC5054" s="49"/>
      <c r="AD5054" s="49"/>
      <c r="AE5054" s="49"/>
      <c r="AF5054" s="49"/>
      <c r="AG5054" s="49"/>
      <c r="AH5054" s="49"/>
      <c r="AI5054" s="49"/>
      <c r="AJ5054" s="48"/>
      <c r="AK5054" s="49"/>
    </row>
    <row r="5055" spans="9:37">
      <c r="I5055" s="48"/>
      <c r="L5055" s="48"/>
      <c r="O5055" s="48"/>
      <c r="Y5055" s="49"/>
      <c r="Z5055" s="49"/>
      <c r="AA5055" s="49"/>
      <c r="AB5055" s="49"/>
      <c r="AC5055" s="49"/>
      <c r="AD5055" s="49"/>
      <c r="AE5055" s="49"/>
      <c r="AF5055" s="49"/>
      <c r="AG5055" s="49"/>
      <c r="AH5055" s="49"/>
      <c r="AI5055" s="49"/>
      <c r="AJ5055" s="48"/>
      <c r="AK5055" s="49"/>
    </row>
    <row r="5056" spans="9:37">
      <c r="I5056" s="48"/>
      <c r="L5056" s="48"/>
      <c r="O5056" s="48"/>
      <c r="Y5056" s="49"/>
      <c r="Z5056" s="49"/>
      <c r="AA5056" s="49"/>
      <c r="AB5056" s="49"/>
      <c r="AC5056" s="49"/>
      <c r="AD5056" s="49"/>
      <c r="AE5056" s="49"/>
      <c r="AF5056" s="49"/>
      <c r="AG5056" s="49"/>
      <c r="AH5056" s="49"/>
      <c r="AI5056" s="49"/>
      <c r="AJ5056" s="48"/>
      <c r="AK5056" s="49"/>
    </row>
    <row r="5057" spans="9:37">
      <c r="I5057" s="48"/>
      <c r="L5057" s="48"/>
      <c r="O5057" s="48"/>
      <c r="Y5057" s="49"/>
      <c r="Z5057" s="49"/>
      <c r="AA5057" s="49"/>
      <c r="AB5057" s="49"/>
      <c r="AC5057" s="49"/>
      <c r="AD5057" s="49"/>
      <c r="AE5057" s="49"/>
      <c r="AF5057" s="49"/>
      <c r="AG5057" s="49"/>
      <c r="AH5057" s="49"/>
      <c r="AI5057" s="49"/>
      <c r="AJ5057" s="48"/>
      <c r="AK5057" s="49"/>
    </row>
    <row r="5058" spans="9:37">
      <c r="I5058" s="48"/>
      <c r="L5058" s="48"/>
      <c r="O5058" s="48"/>
      <c r="Y5058" s="49"/>
      <c r="Z5058" s="49"/>
      <c r="AA5058" s="49"/>
      <c r="AB5058" s="49"/>
      <c r="AC5058" s="49"/>
      <c r="AD5058" s="49"/>
      <c r="AE5058" s="49"/>
      <c r="AF5058" s="49"/>
      <c r="AG5058" s="49"/>
      <c r="AH5058" s="49"/>
      <c r="AI5058" s="49"/>
      <c r="AJ5058" s="48"/>
      <c r="AK5058" s="49"/>
    </row>
    <row r="5059" spans="9:37">
      <c r="I5059" s="48"/>
      <c r="L5059" s="48"/>
      <c r="O5059" s="48"/>
      <c r="Y5059" s="49"/>
      <c r="Z5059" s="49"/>
      <c r="AA5059" s="49"/>
      <c r="AB5059" s="49"/>
      <c r="AC5059" s="49"/>
      <c r="AD5059" s="49"/>
      <c r="AE5059" s="49"/>
      <c r="AF5059" s="49"/>
      <c r="AG5059" s="49"/>
      <c r="AH5059" s="49"/>
      <c r="AI5059" s="49"/>
      <c r="AJ5059" s="48"/>
      <c r="AK5059" s="49"/>
    </row>
    <row r="5060" spans="9:37">
      <c r="I5060" s="48"/>
      <c r="L5060" s="48"/>
      <c r="O5060" s="48"/>
      <c r="Y5060" s="49"/>
      <c r="Z5060" s="49"/>
      <c r="AA5060" s="49"/>
      <c r="AB5060" s="49"/>
      <c r="AC5060" s="49"/>
      <c r="AD5060" s="49"/>
      <c r="AE5060" s="49"/>
      <c r="AF5060" s="49"/>
      <c r="AG5060" s="49"/>
      <c r="AH5060" s="49"/>
      <c r="AI5060" s="49"/>
      <c r="AJ5060" s="48"/>
      <c r="AK5060" s="49"/>
    </row>
    <row r="5061" spans="9:37">
      <c r="I5061" s="48"/>
      <c r="L5061" s="48"/>
      <c r="O5061" s="48"/>
      <c r="Y5061" s="49"/>
      <c r="Z5061" s="49"/>
      <c r="AA5061" s="49"/>
      <c r="AB5061" s="49"/>
      <c r="AC5061" s="49"/>
      <c r="AD5061" s="49"/>
      <c r="AE5061" s="49"/>
      <c r="AF5061" s="49"/>
      <c r="AG5061" s="49"/>
      <c r="AH5061" s="49"/>
      <c r="AI5061" s="49"/>
      <c r="AJ5061" s="48"/>
      <c r="AK5061" s="49"/>
    </row>
    <row r="5062" spans="9:37">
      <c r="I5062" s="48"/>
      <c r="L5062" s="48"/>
      <c r="O5062" s="48"/>
      <c r="Y5062" s="49"/>
      <c r="Z5062" s="49"/>
      <c r="AA5062" s="49"/>
      <c r="AB5062" s="49"/>
      <c r="AC5062" s="49"/>
      <c r="AD5062" s="49"/>
      <c r="AE5062" s="49"/>
      <c r="AF5062" s="49"/>
      <c r="AG5062" s="49"/>
      <c r="AH5062" s="49"/>
      <c r="AI5062" s="49"/>
      <c r="AJ5062" s="48"/>
      <c r="AK5062" s="49"/>
    </row>
    <row r="5063" spans="9:37">
      <c r="I5063" s="48"/>
      <c r="L5063" s="48"/>
      <c r="O5063" s="48"/>
      <c r="Y5063" s="49"/>
      <c r="Z5063" s="49"/>
      <c r="AA5063" s="49"/>
      <c r="AB5063" s="49"/>
      <c r="AC5063" s="49"/>
      <c r="AD5063" s="49"/>
      <c r="AE5063" s="49"/>
      <c r="AF5063" s="49"/>
      <c r="AG5063" s="49"/>
      <c r="AH5063" s="49"/>
      <c r="AI5063" s="49"/>
      <c r="AJ5063" s="48"/>
      <c r="AK5063" s="49"/>
    </row>
    <row r="5064" spans="9:37">
      <c r="I5064" s="48"/>
      <c r="L5064" s="48"/>
      <c r="O5064" s="48"/>
      <c r="Y5064" s="49"/>
      <c r="Z5064" s="49"/>
      <c r="AA5064" s="49"/>
      <c r="AB5064" s="49"/>
      <c r="AC5064" s="49"/>
      <c r="AD5064" s="49"/>
      <c r="AE5064" s="49"/>
      <c r="AF5064" s="49"/>
      <c r="AG5064" s="49"/>
      <c r="AH5064" s="49"/>
      <c r="AI5064" s="49"/>
      <c r="AJ5064" s="48"/>
      <c r="AK5064" s="49"/>
    </row>
    <row r="5065" spans="9:37">
      <c r="I5065" s="48"/>
      <c r="L5065" s="48"/>
      <c r="O5065" s="48"/>
      <c r="Y5065" s="49"/>
      <c r="Z5065" s="49"/>
      <c r="AA5065" s="49"/>
      <c r="AB5065" s="49"/>
      <c r="AC5065" s="49"/>
      <c r="AD5065" s="49"/>
      <c r="AE5065" s="49"/>
      <c r="AF5065" s="49"/>
      <c r="AG5065" s="49"/>
      <c r="AH5065" s="49"/>
      <c r="AI5065" s="49"/>
      <c r="AJ5065" s="48"/>
      <c r="AK5065" s="49"/>
    </row>
    <row r="5066" spans="9:37">
      <c r="I5066" s="48"/>
      <c r="L5066" s="48"/>
      <c r="O5066" s="48"/>
      <c r="Y5066" s="49"/>
      <c r="Z5066" s="49"/>
      <c r="AA5066" s="49"/>
      <c r="AB5066" s="49"/>
      <c r="AC5066" s="49"/>
      <c r="AD5066" s="49"/>
      <c r="AE5066" s="49"/>
      <c r="AF5066" s="49"/>
      <c r="AG5066" s="49"/>
      <c r="AH5066" s="49"/>
      <c r="AI5066" s="49"/>
      <c r="AJ5066" s="48"/>
      <c r="AK5066" s="49"/>
    </row>
    <row r="5067" spans="9:37">
      <c r="I5067" s="48"/>
      <c r="L5067" s="48"/>
      <c r="O5067" s="48"/>
      <c r="Y5067" s="49"/>
      <c r="Z5067" s="49"/>
      <c r="AA5067" s="49"/>
      <c r="AB5067" s="49"/>
      <c r="AC5067" s="49"/>
      <c r="AD5067" s="49"/>
      <c r="AE5067" s="49"/>
      <c r="AF5067" s="49"/>
      <c r="AG5067" s="49"/>
      <c r="AH5067" s="49"/>
      <c r="AI5067" s="49"/>
      <c r="AJ5067" s="48"/>
      <c r="AK5067" s="49"/>
    </row>
    <row r="5068" spans="9:37">
      <c r="I5068" s="48"/>
      <c r="L5068" s="48"/>
      <c r="O5068" s="48"/>
      <c r="Y5068" s="49"/>
      <c r="Z5068" s="49"/>
      <c r="AA5068" s="49"/>
      <c r="AB5068" s="49"/>
      <c r="AC5068" s="49"/>
      <c r="AD5068" s="49"/>
      <c r="AE5068" s="49"/>
      <c r="AF5068" s="49"/>
      <c r="AG5068" s="49"/>
      <c r="AH5068" s="49"/>
      <c r="AI5068" s="49"/>
      <c r="AJ5068" s="48"/>
      <c r="AK5068" s="49"/>
    </row>
    <row r="5069" spans="9:37">
      <c r="I5069" s="48"/>
      <c r="L5069" s="48"/>
      <c r="O5069" s="48"/>
      <c r="Y5069" s="49"/>
      <c r="Z5069" s="49"/>
      <c r="AA5069" s="49"/>
      <c r="AB5069" s="49"/>
      <c r="AC5069" s="49"/>
      <c r="AD5069" s="49"/>
      <c r="AE5069" s="49"/>
      <c r="AF5069" s="49"/>
      <c r="AG5069" s="49"/>
      <c r="AH5069" s="49"/>
      <c r="AI5069" s="49"/>
      <c r="AJ5069" s="48"/>
      <c r="AK5069" s="49"/>
    </row>
    <row r="5070" spans="9:37">
      <c r="I5070" s="48"/>
      <c r="L5070" s="48"/>
      <c r="O5070" s="48"/>
      <c r="Y5070" s="49"/>
      <c r="Z5070" s="49"/>
      <c r="AA5070" s="49"/>
      <c r="AB5070" s="49"/>
      <c r="AC5070" s="49"/>
      <c r="AD5070" s="49"/>
      <c r="AE5070" s="49"/>
      <c r="AF5070" s="49"/>
      <c r="AG5070" s="49"/>
      <c r="AH5070" s="49"/>
      <c r="AI5070" s="49"/>
      <c r="AJ5070" s="48"/>
      <c r="AK5070" s="49"/>
    </row>
    <row r="5071" spans="9:37">
      <c r="I5071" s="48"/>
      <c r="L5071" s="48"/>
      <c r="O5071" s="48"/>
      <c r="Y5071" s="49"/>
      <c r="Z5071" s="49"/>
      <c r="AA5071" s="49"/>
      <c r="AB5071" s="49"/>
      <c r="AC5071" s="49"/>
      <c r="AD5071" s="49"/>
      <c r="AE5071" s="49"/>
      <c r="AF5071" s="49"/>
      <c r="AG5071" s="49"/>
      <c r="AH5071" s="49"/>
      <c r="AI5071" s="49"/>
      <c r="AJ5071" s="48"/>
      <c r="AK5071" s="49"/>
    </row>
    <row r="5072" spans="9:37">
      <c r="I5072" s="48"/>
      <c r="L5072" s="48"/>
      <c r="O5072" s="48"/>
      <c r="Y5072" s="49"/>
      <c r="Z5072" s="49"/>
      <c r="AA5072" s="49"/>
      <c r="AB5072" s="49"/>
      <c r="AC5072" s="49"/>
      <c r="AD5072" s="49"/>
      <c r="AE5072" s="49"/>
      <c r="AF5072" s="49"/>
      <c r="AG5072" s="49"/>
      <c r="AH5072" s="49"/>
      <c r="AI5072" s="49"/>
      <c r="AJ5072" s="48"/>
      <c r="AK5072" s="49"/>
    </row>
    <row r="5073" spans="9:37">
      <c r="I5073" s="48"/>
      <c r="L5073" s="48"/>
      <c r="O5073" s="48"/>
      <c r="Y5073" s="49"/>
      <c r="Z5073" s="49"/>
      <c r="AA5073" s="49"/>
      <c r="AB5073" s="49"/>
      <c r="AC5073" s="49"/>
      <c r="AD5073" s="49"/>
      <c r="AE5073" s="49"/>
      <c r="AF5073" s="49"/>
      <c r="AG5073" s="49"/>
      <c r="AH5073" s="49"/>
      <c r="AI5073" s="49"/>
      <c r="AJ5073" s="48"/>
      <c r="AK5073" s="49"/>
    </row>
    <row r="5074" spans="9:37">
      <c r="I5074" s="48"/>
      <c r="L5074" s="48"/>
      <c r="O5074" s="48"/>
      <c r="Y5074" s="49"/>
      <c r="Z5074" s="49"/>
      <c r="AA5074" s="49"/>
      <c r="AB5074" s="49"/>
      <c r="AC5074" s="49"/>
      <c r="AD5074" s="49"/>
      <c r="AE5074" s="49"/>
      <c r="AF5074" s="49"/>
      <c r="AG5074" s="49"/>
      <c r="AH5074" s="49"/>
      <c r="AI5074" s="49"/>
      <c r="AJ5074" s="48"/>
      <c r="AK5074" s="49"/>
    </row>
    <row r="5075" spans="9:37">
      <c r="I5075" s="48"/>
      <c r="L5075" s="48"/>
      <c r="O5075" s="48"/>
      <c r="Y5075" s="49"/>
      <c r="Z5075" s="49"/>
      <c r="AA5075" s="49"/>
      <c r="AB5075" s="49"/>
      <c r="AC5075" s="49"/>
      <c r="AD5075" s="49"/>
      <c r="AE5075" s="49"/>
      <c r="AF5075" s="49"/>
      <c r="AG5075" s="49"/>
      <c r="AH5075" s="49"/>
      <c r="AI5075" s="49"/>
      <c r="AJ5075" s="48"/>
      <c r="AK5075" s="49"/>
    </row>
    <row r="5076" spans="9:37">
      <c r="I5076" s="48"/>
      <c r="L5076" s="48"/>
      <c r="O5076" s="48"/>
      <c r="Y5076" s="49"/>
      <c r="Z5076" s="49"/>
      <c r="AA5076" s="49"/>
      <c r="AB5076" s="49"/>
      <c r="AC5076" s="49"/>
      <c r="AD5076" s="49"/>
      <c r="AE5076" s="49"/>
      <c r="AF5076" s="49"/>
      <c r="AG5076" s="49"/>
      <c r="AH5076" s="49"/>
      <c r="AI5076" s="49"/>
      <c r="AJ5076" s="48"/>
      <c r="AK5076" s="49"/>
    </row>
    <row r="5077" spans="9:37">
      <c r="I5077" s="48"/>
      <c r="L5077" s="48"/>
      <c r="O5077" s="48"/>
      <c r="Y5077" s="49"/>
      <c r="Z5077" s="49"/>
      <c r="AA5077" s="49"/>
      <c r="AB5077" s="49"/>
      <c r="AC5077" s="49"/>
      <c r="AD5077" s="49"/>
      <c r="AE5077" s="49"/>
      <c r="AF5077" s="49"/>
      <c r="AG5077" s="49"/>
      <c r="AH5077" s="49"/>
      <c r="AI5077" s="49"/>
      <c r="AJ5077" s="48"/>
      <c r="AK5077" s="49"/>
    </row>
    <row r="5078" spans="9:37">
      <c r="I5078" s="48"/>
      <c r="L5078" s="48"/>
      <c r="O5078" s="48"/>
      <c r="Y5078" s="49"/>
      <c r="Z5078" s="49"/>
      <c r="AA5078" s="49"/>
      <c r="AB5078" s="49"/>
      <c r="AC5078" s="49"/>
      <c r="AD5078" s="49"/>
      <c r="AE5078" s="49"/>
      <c r="AF5078" s="49"/>
      <c r="AG5078" s="49"/>
      <c r="AH5078" s="49"/>
      <c r="AI5078" s="49"/>
      <c r="AJ5078" s="48"/>
      <c r="AK5078" s="49"/>
    </row>
    <row r="5079" spans="9:37">
      <c r="I5079" s="48"/>
      <c r="L5079" s="48"/>
      <c r="O5079" s="48"/>
      <c r="Y5079" s="49"/>
      <c r="Z5079" s="49"/>
      <c r="AA5079" s="49"/>
      <c r="AB5079" s="49"/>
      <c r="AC5079" s="49"/>
      <c r="AD5079" s="49"/>
      <c r="AE5079" s="49"/>
      <c r="AF5079" s="49"/>
      <c r="AG5079" s="49"/>
      <c r="AH5079" s="49"/>
      <c r="AI5079" s="49"/>
      <c r="AJ5079" s="48"/>
      <c r="AK5079" s="49"/>
    </row>
    <row r="5080" spans="9:37">
      <c r="I5080" s="48"/>
      <c r="L5080" s="48"/>
      <c r="O5080" s="48"/>
      <c r="Y5080" s="49"/>
      <c r="Z5080" s="49"/>
      <c r="AA5080" s="49"/>
      <c r="AB5080" s="49"/>
      <c r="AC5080" s="49"/>
      <c r="AD5080" s="49"/>
      <c r="AE5080" s="49"/>
      <c r="AF5080" s="49"/>
      <c r="AG5080" s="49"/>
      <c r="AH5080" s="49"/>
      <c r="AI5080" s="49"/>
      <c r="AJ5080" s="48"/>
      <c r="AK5080" s="49"/>
    </row>
    <row r="5081" spans="9:37">
      <c r="I5081" s="48"/>
      <c r="L5081" s="48"/>
      <c r="O5081" s="48"/>
      <c r="Y5081" s="49"/>
      <c r="Z5081" s="49"/>
      <c r="AA5081" s="49"/>
      <c r="AB5081" s="49"/>
      <c r="AC5081" s="49"/>
      <c r="AD5081" s="49"/>
      <c r="AE5081" s="49"/>
      <c r="AF5081" s="49"/>
      <c r="AG5081" s="49"/>
      <c r="AH5081" s="49"/>
      <c r="AI5081" s="49"/>
      <c r="AJ5081" s="48"/>
      <c r="AK5081" s="49"/>
    </row>
    <row r="5082" spans="9:37">
      <c r="I5082" s="48"/>
      <c r="L5082" s="48"/>
      <c r="O5082" s="48"/>
      <c r="Y5082" s="49"/>
      <c r="Z5082" s="49"/>
      <c r="AA5082" s="49"/>
      <c r="AB5082" s="49"/>
      <c r="AC5082" s="49"/>
      <c r="AD5082" s="49"/>
      <c r="AE5082" s="49"/>
      <c r="AF5082" s="49"/>
      <c r="AG5082" s="49"/>
      <c r="AH5082" s="49"/>
      <c r="AI5082" s="49"/>
      <c r="AJ5082" s="48"/>
      <c r="AK5082" s="49"/>
    </row>
    <row r="5083" spans="9:37">
      <c r="I5083" s="48"/>
      <c r="L5083" s="48"/>
      <c r="O5083" s="48"/>
      <c r="Y5083" s="49"/>
      <c r="Z5083" s="49"/>
      <c r="AA5083" s="49"/>
      <c r="AB5083" s="49"/>
      <c r="AC5083" s="49"/>
      <c r="AD5083" s="49"/>
      <c r="AE5083" s="49"/>
      <c r="AF5083" s="49"/>
      <c r="AG5083" s="49"/>
      <c r="AH5083" s="49"/>
      <c r="AI5083" s="49"/>
      <c r="AJ5083" s="48"/>
      <c r="AK5083" s="49"/>
    </row>
    <row r="5084" spans="9:37">
      <c r="I5084" s="48"/>
      <c r="L5084" s="48"/>
      <c r="O5084" s="48"/>
      <c r="Y5084" s="49"/>
      <c r="Z5084" s="49"/>
      <c r="AA5084" s="49"/>
      <c r="AB5084" s="49"/>
      <c r="AC5084" s="49"/>
      <c r="AD5084" s="49"/>
      <c r="AE5084" s="49"/>
      <c r="AF5084" s="49"/>
      <c r="AG5084" s="49"/>
      <c r="AH5084" s="49"/>
      <c r="AI5084" s="49"/>
      <c r="AJ5084" s="48"/>
      <c r="AK5084" s="49"/>
    </row>
    <row r="5085" spans="9:37">
      <c r="I5085" s="48"/>
      <c r="L5085" s="48"/>
      <c r="O5085" s="48"/>
      <c r="Y5085" s="49"/>
      <c r="Z5085" s="49"/>
      <c r="AA5085" s="49"/>
      <c r="AB5085" s="49"/>
      <c r="AC5085" s="49"/>
      <c r="AD5085" s="49"/>
      <c r="AE5085" s="49"/>
      <c r="AF5085" s="49"/>
      <c r="AG5085" s="49"/>
      <c r="AH5085" s="49"/>
      <c r="AI5085" s="49"/>
      <c r="AJ5085" s="48"/>
      <c r="AK5085" s="49"/>
    </row>
    <row r="5086" spans="9:37">
      <c r="I5086" s="48"/>
      <c r="L5086" s="48"/>
      <c r="O5086" s="48"/>
      <c r="Y5086" s="49"/>
      <c r="Z5086" s="49"/>
      <c r="AA5086" s="49"/>
      <c r="AB5086" s="49"/>
      <c r="AC5086" s="49"/>
      <c r="AD5086" s="49"/>
      <c r="AE5086" s="49"/>
      <c r="AF5086" s="49"/>
      <c r="AG5086" s="49"/>
      <c r="AH5086" s="49"/>
      <c r="AI5086" s="49"/>
      <c r="AJ5086" s="48"/>
      <c r="AK5086" s="49"/>
    </row>
    <row r="5087" spans="9:37">
      <c r="I5087" s="48"/>
      <c r="L5087" s="48"/>
      <c r="O5087" s="48"/>
      <c r="Y5087" s="49"/>
      <c r="Z5087" s="49"/>
      <c r="AA5087" s="49"/>
      <c r="AB5087" s="49"/>
      <c r="AC5087" s="49"/>
      <c r="AD5087" s="49"/>
      <c r="AE5087" s="49"/>
      <c r="AF5087" s="49"/>
      <c r="AG5087" s="49"/>
      <c r="AH5087" s="49"/>
      <c r="AI5087" s="49"/>
      <c r="AJ5087" s="48"/>
      <c r="AK5087" s="49"/>
    </row>
    <row r="5088" spans="9:37">
      <c r="I5088" s="48"/>
      <c r="L5088" s="48"/>
      <c r="O5088" s="48"/>
      <c r="Y5088" s="49"/>
      <c r="Z5088" s="49"/>
      <c r="AA5088" s="49"/>
      <c r="AB5088" s="49"/>
      <c r="AC5088" s="49"/>
      <c r="AD5088" s="49"/>
      <c r="AE5088" s="49"/>
      <c r="AF5088" s="49"/>
      <c r="AG5088" s="49"/>
      <c r="AH5088" s="49"/>
      <c r="AI5088" s="49"/>
      <c r="AJ5088" s="48"/>
      <c r="AK5088" s="49"/>
    </row>
    <row r="5089" spans="9:37">
      <c r="I5089" s="48"/>
      <c r="L5089" s="48"/>
      <c r="O5089" s="48"/>
      <c r="Y5089" s="49"/>
      <c r="Z5089" s="49"/>
      <c r="AA5089" s="49"/>
      <c r="AB5089" s="49"/>
      <c r="AC5089" s="49"/>
      <c r="AD5089" s="49"/>
      <c r="AE5089" s="49"/>
      <c r="AF5089" s="49"/>
      <c r="AG5089" s="49"/>
      <c r="AH5089" s="49"/>
      <c r="AI5089" s="49"/>
      <c r="AJ5089" s="48"/>
      <c r="AK5089" s="49"/>
    </row>
    <row r="5090" spans="9:37">
      <c r="I5090" s="48"/>
      <c r="L5090" s="48"/>
      <c r="O5090" s="48"/>
      <c r="Y5090" s="49"/>
      <c r="Z5090" s="49"/>
      <c r="AA5090" s="49"/>
      <c r="AB5090" s="49"/>
      <c r="AC5090" s="49"/>
      <c r="AD5090" s="49"/>
      <c r="AE5090" s="49"/>
      <c r="AF5090" s="49"/>
      <c r="AG5090" s="49"/>
      <c r="AH5090" s="49"/>
      <c r="AI5090" s="49"/>
      <c r="AJ5090" s="48"/>
      <c r="AK5090" s="49"/>
    </row>
    <row r="5091" spans="9:37">
      <c r="I5091" s="48"/>
      <c r="L5091" s="48"/>
      <c r="O5091" s="48"/>
      <c r="Y5091" s="49"/>
      <c r="Z5091" s="49"/>
      <c r="AA5091" s="49"/>
      <c r="AB5091" s="49"/>
      <c r="AC5091" s="49"/>
      <c r="AD5091" s="49"/>
      <c r="AE5091" s="49"/>
      <c r="AF5091" s="49"/>
      <c r="AG5091" s="49"/>
      <c r="AH5091" s="49"/>
      <c r="AI5091" s="49"/>
      <c r="AJ5091" s="48"/>
      <c r="AK5091" s="49"/>
    </row>
    <row r="5092" spans="9:37">
      <c r="I5092" s="48"/>
      <c r="L5092" s="48"/>
      <c r="O5092" s="48"/>
      <c r="Y5092" s="49"/>
      <c r="Z5092" s="49"/>
      <c r="AA5092" s="49"/>
      <c r="AB5092" s="49"/>
      <c r="AC5092" s="49"/>
      <c r="AD5092" s="49"/>
      <c r="AE5092" s="49"/>
      <c r="AF5092" s="49"/>
      <c r="AG5092" s="49"/>
      <c r="AH5092" s="49"/>
      <c r="AI5092" s="49"/>
      <c r="AJ5092" s="48"/>
      <c r="AK5092" s="49"/>
    </row>
    <row r="5093" spans="9:37">
      <c r="I5093" s="48"/>
      <c r="L5093" s="48"/>
      <c r="O5093" s="48"/>
      <c r="Y5093" s="49"/>
      <c r="Z5093" s="49"/>
      <c r="AA5093" s="49"/>
      <c r="AB5093" s="49"/>
      <c r="AC5093" s="49"/>
      <c r="AD5093" s="49"/>
      <c r="AE5093" s="49"/>
      <c r="AF5093" s="49"/>
      <c r="AG5093" s="49"/>
      <c r="AH5093" s="49"/>
      <c r="AI5093" s="49"/>
      <c r="AJ5093" s="48"/>
      <c r="AK5093" s="49"/>
    </row>
    <row r="5094" spans="9:37">
      <c r="I5094" s="48"/>
      <c r="L5094" s="48"/>
      <c r="O5094" s="48"/>
      <c r="Y5094" s="49"/>
      <c r="Z5094" s="49"/>
      <c r="AA5094" s="49"/>
      <c r="AB5094" s="49"/>
      <c r="AC5094" s="49"/>
      <c r="AD5094" s="49"/>
      <c r="AE5094" s="49"/>
      <c r="AF5094" s="49"/>
      <c r="AG5094" s="49"/>
      <c r="AH5094" s="49"/>
      <c r="AI5094" s="49"/>
      <c r="AJ5094" s="48"/>
      <c r="AK5094" s="49"/>
    </row>
    <row r="5095" spans="9:37">
      <c r="I5095" s="48"/>
      <c r="L5095" s="48"/>
      <c r="O5095" s="48"/>
      <c r="Y5095" s="49"/>
      <c r="Z5095" s="49"/>
      <c r="AA5095" s="49"/>
      <c r="AB5095" s="49"/>
      <c r="AC5095" s="49"/>
      <c r="AD5095" s="49"/>
      <c r="AE5095" s="49"/>
      <c r="AF5095" s="49"/>
      <c r="AG5095" s="49"/>
      <c r="AH5095" s="49"/>
      <c r="AI5095" s="49"/>
      <c r="AJ5095" s="48"/>
      <c r="AK5095" s="49"/>
    </row>
    <row r="5096" spans="9:37">
      <c r="I5096" s="48"/>
      <c r="L5096" s="48"/>
      <c r="O5096" s="48"/>
      <c r="Y5096" s="49"/>
      <c r="Z5096" s="49"/>
      <c r="AA5096" s="49"/>
      <c r="AB5096" s="49"/>
      <c r="AC5096" s="49"/>
      <c r="AD5096" s="49"/>
      <c r="AE5096" s="49"/>
      <c r="AF5096" s="49"/>
      <c r="AG5096" s="49"/>
      <c r="AH5096" s="49"/>
      <c r="AI5096" s="49"/>
      <c r="AJ5096" s="48"/>
      <c r="AK5096" s="49"/>
    </row>
    <row r="5097" spans="9:37">
      <c r="I5097" s="48"/>
      <c r="L5097" s="48"/>
      <c r="O5097" s="48"/>
      <c r="Y5097" s="49"/>
      <c r="Z5097" s="49"/>
      <c r="AA5097" s="49"/>
      <c r="AB5097" s="49"/>
      <c r="AC5097" s="49"/>
      <c r="AD5097" s="49"/>
      <c r="AE5097" s="49"/>
      <c r="AF5097" s="49"/>
      <c r="AG5097" s="49"/>
      <c r="AH5097" s="49"/>
      <c r="AI5097" s="49"/>
      <c r="AJ5097" s="48"/>
      <c r="AK5097" s="49"/>
    </row>
    <row r="5098" spans="9:37">
      <c r="I5098" s="48"/>
      <c r="L5098" s="48"/>
      <c r="O5098" s="48"/>
      <c r="Y5098" s="49"/>
      <c r="Z5098" s="49"/>
      <c r="AA5098" s="49"/>
      <c r="AB5098" s="49"/>
      <c r="AC5098" s="49"/>
      <c r="AD5098" s="49"/>
      <c r="AE5098" s="49"/>
      <c r="AF5098" s="49"/>
      <c r="AG5098" s="49"/>
      <c r="AH5098" s="49"/>
      <c r="AI5098" s="49"/>
      <c r="AJ5098" s="48"/>
      <c r="AK5098" s="49"/>
    </row>
    <row r="5099" spans="9:37">
      <c r="I5099" s="48"/>
      <c r="L5099" s="48"/>
      <c r="O5099" s="48"/>
      <c r="Y5099" s="49"/>
      <c r="Z5099" s="49"/>
      <c r="AA5099" s="49"/>
      <c r="AB5099" s="49"/>
      <c r="AC5099" s="49"/>
      <c r="AD5099" s="49"/>
      <c r="AE5099" s="49"/>
      <c r="AF5099" s="49"/>
      <c r="AG5099" s="49"/>
      <c r="AH5099" s="49"/>
      <c r="AI5099" s="49"/>
      <c r="AJ5099" s="48"/>
      <c r="AK5099" s="49"/>
    </row>
    <row r="5100" spans="9:37">
      <c r="I5100" s="48"/>
      <c r="L5100" s="48"/>
      <c r="O5100" s="48"/>
      <c r="Y5100" s="49"/>
      <c r="Z5100" s="49"/>
      <c r="AA5100" s="49"/>
      <c r="AB5100" s="49"/>
      <c r="AC5100" s="49"/>
      <c r="AD5100" s="49"/>
      <c r="AE5100" s="49"/>
      <c r="AF5100" s="49"/>
      <c r="AG5100" s="49"/>
      <c r="AH5100" s="49"/>
      <c r="AI5100" s="49"/>
      <c r="AJ5100" s="48"/>
      <c r="AK5100" s="49"/>
    </row>
    <row r="5101" spans="9:37">
      <c r="I5101" s="48"/>
      <c r="L5101" s="48"/>
      <c r="O5101" s="48"/>
      <c r="Y5101" s="49"/>
      <c r="Z5101" s="49"/>
      <c r="AA5101" s="49"/>
      <c r="AB5101" s="49"/>
      <c r="AC5101" s="49"/>
      <c r="AD5101" s="49"/>
      <c r="AE5101" s="49"/>
      <c r="AF5101" s="49"/>
      <c r="AG5101" s="49"/>
      <c r="AH5101" s="49"/>
      <c r="AI5101" s="49"/>
      <c r="AJ5101" s="48"/>
      <c r="AK5101" s="49"/>
    </row>
    <row r="5102" spans="9:37">
      <c r="I5102" s="48"/>
      <c r="L5102" s="48"/>
      <c r="O5102" s="48"/>
      <c r="Y5102" s="49"/>
      <c r="Z5102" s="49"/>
      <c r="AA5102" s="49"/>
      <c r="AB5102" s="49"/>
      <c r="AC5102" s="49"/>
      <c r="AD5102" s="49"/>
      <c r="AE5102" s="49"/>
      <c r="AF5102" s="49"/>
      <c r="AG5102" s="49"/>
      <c r="AH5102" s="49"/>
      <c r="AI5102" s="49"/>
      <c r="AJ5102" s="48"/>
      <c r="AK5102" s="49"/>
    </row>
    <row r="5103" spans="9:37">
      <c r="I5103" s="48"/>
      <c r="L5103" s="48"/>
      <c r="O5103" s="48"/>
      <c r="Y5103" s="49"/>
      <c r="Z5103" s="49"/>
      <c r="AA5103" s="49"/>
      <c r="AB5103" s="49"/>
      <c r="AC5103" s="49"/>
      <c r="AD5103" s="49"/>
      <c r="AE5103" s="49"/>
      <c r="AF5103" s="49"/>
      <c r="AG5103" s="49"/>
      <c r="AH5103" s="49"/>
      <c r="AI5103" s="49"/>
      <c r="AJ5103" s="48"/>
      <c r="AK5103" s="49"/>
    </row>
    <row r="5104" spans="9:37">
      <c r="I5104" s="48"/>
      <c r="L5104" s="48"/>
      <c r="O5104" s="48"/>
      <c r="Y5104" s="49"/>
      <c r="Z5104" s="49"/>
      <c r="AA5104" s="49"/>
      <c r="AB5104" s="49"/>
      <c r="AC5104" s="49"/>
      <c r="AD5104" s="49"/>
      <c r="AE5104" s="49"/>
      <c r="AF5104" s="49"/>
      <c r="AG5104" s="49"/>
      <c r="AH5104" s="49"/>
      <c r="AI5104" s="49"/>
      <c r="AJ5104" s="48"/>
      <c r="AK5104" s="49"/>
    </row>
    <row r="5105" spans="9:37">
      <c r="I5105" s="48"/>
      <c r="L5105" s="48"/>
      <c r="O5105" s="48"/>
      <c r="Y5105" s="49"/>
      <c r="Z5105" s="49"/>
      <c r="AA5105" s="49"/>
      <c r="AB5105" s="49"/>
      <c r="AC5105" s="49"/>
      <c r="AD5105" s="49"/>
      <c r="AE5105" s="49"/>
      <c r="AF5105" s="49"/>
      <c r="AG5105" s="49"/>
      <c r="AH5105" s="49"/>
      <c r="AI5105" s="49"/>
      <c r="AJ5105" s="48"/>
      <c r="AK5105" s="49"/>
    </row>
    <row r="5106" spans="9:37">
      <c r="I5106" s="48"/>
      <c r="L5106" s="48"/>
      <c r="O5106" s="48"/>
      <c r="Y5106" s="49"/>
      <c r="Z5106" s="49"/>
      <c r="AA5106" s="49"/>
      <c r="AB5106" s="49"/>
      <c r="AC5106" s="49"/>
      <c r="AD5106" s="49"/>
      <c r="AE5106" s="49"/>
      <c r="AF5106" s="49"/>
      <c r="AG5106" s="49"/>
      <c r="AH5106" s="49"/>
      <c r="AI5106" s="49"/>
      <c r="AJ5106" s="48"/>
      <c r="AK5106" s="49"/>
    </row>
    <row r="5107" spans="9:37">
      <c r="I5107" s="48"/>
      <c r="L5107" s="48"/>
      <c r="O5107" s="48"/>
      <c r="Y5107" s="49"/>
      <c r="Z5107" s="49"/>
      <c r="AA5107" s="49"/>
      <c r="AB5107" s="49"/>
      <c r="AC5107" s="49"/>
      <c r="AD5107" s="49"/>
      <c r="AE5107" s="49"/>
      <c r="AF5107" s="49"/>
      <c r="AG5107" s="49"/>
      <c r="AH5107" s="49"/>
      <c r="AI5107" s="49"/>
      <c r="AJ5107" s="48"/>
      <c r="AK5107" s="49"/>
    </row>
    <row r="5108" spans="9:37">
      <c r="I5108" s="48"/>
      <c r="L5108" s="48"/>
      <c r="O5108" s="48"/>
      <c r="Y5108" s="49"/>
      <c r="Z5108" s="49"/>
      <c r="AA5108" s="49"/>
      <c r="AB5108" s="49"/>
      <c r="AC5108" s="49"/>
      <c r="AD5108" s="49"/>
      <c r="AE5108" s="49"/>
      <c r="AF5108" s="49"/>
      <c r="AG5108" s="49"/>
      <c r="AH5108" s="49"/>
      <c r="AI5108" s="49"/>
      <c r="AJ5108" s="48"/>
      <c r="AK5108" s="49"/>
    </row>
    <row r="5109" spans="9:37">
      <c r="I5109" s="48"/>
      <c r="L5109" s="48"/>
      <c r="O5109" s="48"/>
      <c r="Y5109" s="49"/>
      <c r="Z5109" s="49"/>
      <c r="AA5109" s="49"/>
      <c r="AB5109" s="49"/>
      <c r="AC5109" s="49"/>
      <c r="AD5109" s="49"/>
      <c r="AE5109" s="49"/>
      <c r="AF5109" s="49"/>
      <c r="AG5109" s="49"/>
      <c r="AH5109" s="49"/>
      <c r="AI5109" s="49"/>
      <c r="AJ5109" s="48"/>
      <c r="AK5109" s="49"/>
    </row>
    <row r="5110" spans="9:37">
      <c r="I5110" s="48"/>
      <c r="L5110" s="48"/>
      <c r="O5110" s="48"/>
      <c r="Y5110" s="49"/>
      <c r="Z5110" s="49"/>
      <c r="AA5110" s="49"/>
      <c r="AB5110" s="49"/>
      <c r="AC5110" s="49"/>
      <c r="AD5110" s="49"/>
      <c r="AE5110" s="49"/>
      <c r="AF5110" s="49"/>
      <c r="AG5110" s="49"/>
      <c r="AH5110" s="49"/>
      <c r="AI5110" s="49"/>
      <c r="AJ5110" s="48"/>
      <c r="AK5110" s="49"/>
    </row>
    <row r="5111" spans="9:37">
      <c r="I5111" s="48"/>
      <c r="L5111" s="48"/>
      <c r="O5111" s="48"/>
      <c r="Y5111" s="49"/>
      <c r="Z5111" s="49"/>
      <c r="AA5111" s="49"/>
      <c r="AB5111" s="49"/>
      <c r="AC5111" s="49"/>
      <c r="AD5111" s="49"/>
      <c r="AE5111" s="49"/>
      <c r="AF5111" s="49"/>
      <c r="AG5111" s="49"/>
      <c r="AH5111" s="49"/>
      <c r="AI5111" s="49"/>
      <c r="AJ5111" s="48"/>
      <c r="AK5111" s="49"/>
    </row>
    <row r="5112" spans="9:37">
      <c r="I5112" s="48"/>
      <c r="L5112" s="48"/>
      <c r="O5112" s="48"/>
      <c r="Y5112" s="49"/>
      <c r="Z5112" s="49"/>
      <c r="AA5112" s="49"/>
      <c r="AB5112" s="49"/>
      <c r="AC5112" s="49"/>
      <c r="AD5112" s="49"/>
      <c r="AE5112" s="49"/>
      <c r="AF5112" s="49"/>
      <c r="AG5112" s="49"/>
      <c r="AH5112" s="49"/>
      <c r="AI5112" s="49"/>
      <c r="AJ5112" s="48"/>
      <c r="AK5112" s="49"/>
    </row>
    <row r="5113" spans="9:37">
      <c r="I5113" s="48"/>
      <c r="L5113" s="48"/>
      <c r="O5113" s="48"/>
      <c r="Y5113" s="49"/>
      <c r="Z5113" s="49"/>
      <c r="AA5113" s="49"/>
      <c r="AB5113" s="49"/>
      <c r="AC5113" s="49"/>
      <c r="AD5113" s="49"/>
      <c r="AE5113" s="49"/>
      <c r="AF5113" s="49"/>
      <c r="AG5113" s="49"/>
      <c r="AH5113" s="49"/>
      <c r="AI5113" s="49"/>
      <c r="AJ5113" s="48"/>
      <c r="AK5113" s="49"/>
    </row>
    <row r="5114" spans="9:37">
      <c r="I5114" s="48"/>
      <c r="L5114" s="48"/>
      <c r="O5114" s="48"/>
      <c r="Y5114" s="49"/>
      <c r="Z5114" s="49"/>
      <c r="AA5114" s="49"/>
      <c r="AB5114" s="49"/>
      <c r="AC5114" s="49"/>
      <c r="AD5114" s="49"/>
      <c r="AE5114" s="49"/>
      <c r="AF5114" s="49"/>
      <c r="AG5114" s="49"/>
      <c r="AH5114" s="49"/>
      <c r="AI5114" s="49"/>
      <c r="AJ5114" s="48"/>
      <c r="AK5114" s="49"/>
    </row>
    <row r="5115" spans="9:37">
      <c r="I5115" s="48"/>
      <c r="L5115" s="48"/>
      <c r="O5115" s="48"/>
      <c r="Y5115" s="49"/>
      <c r="Z5115" s="49"/>
      <c r="AA5115" s="49"/>
      <c r="AB5115" s="49"/>
      <c r="AC5115" s="49"/>
      <c r="AD5115" s="49"/>
      <c r="AE5115" s="49"/>
      <c r="AF5115" s="49"/>
      <c r="AG5115" s="49"/>
      <c r="AH5115" s="49"/>
      <c r="AI5115" s="49"/>
      <c r="AJ5115" s="48"/>
      <c r="AK5115" s="49"/>
    </row>
    <row r="5116" spans="9:37">
      <c r="I5116" s="48"/>
      <c r="L5116" s="48"/>
      <c r="O5116" s="48"/>
      <c r="Y5116" s="49"/>
      <c r="Z5116" s="49"/>
      <c r="AA5116" s="49"/>
      <c r="AB5116" s="49"/>
      <c r="AC5116" s="49"/>
      <c r="AD5116" s="49"/>
      <c r="AE5116" s="49"/>
      <c r="AF5116" s="49"/>
      <c r="AG5116" s="49"/>
      <c r="AH5116" s="49"/>
      <c r="AI5116" s="49"/>
      <c r="AJ5116" s="48"/>
      <c r="AK5116" s="49"/>
    </row>
    <row r="5117" spans="9:37">
      <c r="I5117" s="48"/>
      <c r="L5117" s="48"/>
      <c r="O5117" s="48"/>
      <c r="Y5117" s="49"/>
      <c r="Z5117" s="49"/>
      <c r="AA5117" s="49"/>
      <c r="AB5117" s="49"/>
      <c r="AC5117" s="49"/>
      <c r="AD5117" s="49"/>
      <c r="AE5117" s="49"/>
      <c r="AF5117" s="49"/>
      <c r="AG5117" s="49"/>
      <c r="AH5117" s="49"/>
      <c r="AI5117" s="49"/>
      <c r="AJ5117" s="48"/>
      <c r="AK5117" s="49"/>
    </row>
    <row r="5118" spans="9:37">
      <c r="I5118" s="48"/>
      <c r="L5118" s="48"/>
      <c r="O5118" s="48"/>
      <c r="Y5118" s="49"/>
      <c r="Z5118" s="49"/>
      <c r="AA5118" s="49"/>
      <c r="AB5118" s="49"/>
      <c r="AC5118" s="49"/>
      <c r="AD5118" s="49"/>
      <c r="AE5118" s="49"/>
      <c r="AF5118" s="49"/>
      <c r="AG5118" s="49"/>
      <c r="AH5118" s="49"/>
      <c r="AI5118" s="49"/>
      <c r="AJ5118" s="48"/>
      <c r="AK5118" s="49"/>
    </row>
    <row r="5119" spans="9:37">
      <c r="I5119" s="48"/>
      <c r="L5119" s="48"/>
      <c r="O5119" s="48"/>
      <c r="Y5119" s="49"/>
      <c r="Z5119" s="49"/>
      <c r="AA5119" s="49"/>
      <c r="AB5119" s="49"/>
      <c r="AC5119" s="49"/>
      <c r="AD5119" s="49"/>
      <c r="AE5119" s="49"/>
      <c r="AF5119" s="49"/>
      <c r="AG5119" s="49"/>
      <c r="AH5119" s="49"/>
      <c r="AI5119" s="49"/>
      <c r="AJ5119" s="48"/>
      <c r="AK5119" s="49"/>
    </row>
    <row r="5120" spans="9:37">
      <c r="I5120" s="48"/>
      <c r="L5120" s="48"/>
      <c r="O5120" s="48"/>
      <c r="Y5120" s="49"/>
      <c r="Z5120" s="49"/>
      <c r="AA5120" s="49"/>
      <c r="AB5120" s="49"/>
      <c r="AC5120" s="49"/>
      <c r="AD5120" s="49"/>
      <c r="AE5120" s="49"/>
      <c r="AF5120" s="49"/>
      <c r="AG5120" s="49"/>
      <c r="AH5120" s="49"/>
      <c r="AI5120" s="49"/>
      <c r="AJ5120" s="48"/>
      <c r="AK5120" s="49"/>
    </row>
    <row r="5121" spans="9:37">
      <c r="I5121" s="48"/>
      <c r="L5121" s="48"/>
      <c r="O5121" s="48"/>
      <c r="Y5121" s="49"/>
      <c r="Z5121" s="49"/>
      <c r="AA5121" s="49"/>
      <c r="AB5121" s="49"/>
      <c r="AC5121" s="49"/>
      <c r="AD5121" s="49"/>
      <c r="AE5121" s="49"/>
      <c r="AF5121" s="49"/>
      <c r="AG5121" s="49"/>
      <c r="AH5121" s="49"/>
      <c r="AI5121" s="49"/>
      <c r="AJ5121" s="48"/>
      <c r="AK5121" s="49"/>
    </row>
    <row r="5122" spans="9:37">
      <c r="I5122" s="48"/>
      <c r="L5122" s="48"/>
      <c r="O5122" s="48"/>
      <c r="Y5122" s="49"/>
      <c r="Z5122" s="49"/>
      <c r="AA5122" s="49"/>
      <c r="AB5122" s="49"/>
      <c r="AC5122" s="49"/>
      <c r="AD5122" s="49"/>
      <c r="AE5122" s="49"/>
      <c r="AF5122" s="49"/>
      <c r="AG5122" s="49"/>
      <c r="AH5122" s="49"/>
      <c r="AI5122" s="49"/>
      <c r="AJ5122" s="48"/>
      <c r="AK5122" s="49"/>
    </row>
    <row r="5123" spans="9:37">
      <c r="I5123" s="48"/>
      <c r="L5123" s="48"/>
      <c r="O5123" s="48"/>
      <c r="Y5123" s="49"/>
      <c r="Z5123" s="49"/>
      <c r="AA5123" s="49"/>
      <c r="AB5123" s="49"/>
      <c r="AC5123" s="49"/>
      <c r="AD5123" s="49"/>
      <c r="AE5123" s="49"/>
      <c r="AF5123" s="49"/>
      <c r="AG5123" s="49"/>
      <c r="AH5123" s="49"/>
      <c r="AI5123" s="49"/>
      <c r="AJ5123" s="48"/>
      <c r="AK5123" s="49"/>
    </row>
    <row r="5124" spans="9:37">
      <c r="I5124" s="48"/>
      <c r="L5124" s="48"/>
      <c r="O5124" s="48"/>
      <c r="Y5124" s="49"/>
      <c r="Z5124" s="49"/>
      <c r="AA5124" s="49"/>
      <c r="AB5124" s="49"/>
      <c r="AC5124" s="49"/>
      <c r="AD5124" s="49"/>
      <c r="AE5124" s="49"/>
      <c r="AF5124" s="49"/>
      <c r="AG5124" s="49"/>
      <c r="AH5124" s="49"/>
      <c r="AI5124" s="49"/>
      <c r="AJ5124" s="48"/>
      <c r="AK5124" s="49"/>
    </row>
    <row r="5125" spans="9:37">
      <c r="I5125" s="48"/>
      <c r="L5125" s="48"/>
      <c r="O5125" s="48"/>
      <c r="Y5125" s="49"/>
      <c r="Z5125" s="49"/>
      <c r="AA5125" s="49"/>
      <c r="AB5125" s="49"/>
      <c r="AC5125" s="49"/>
      <c r="AD5125" s="49"/>
      <c r="AE5125" s="49"/>
      <c r="AF5125" s="49"/>
      <c r="AG5125" s="49"/>
      <c r="AH5125" s="49"/>
      <c r="AI5125" s="49"/>
      <c r="AJ5125" s="48"/>
      <c r="AK5125" s="49"/>
    </row>
    <row r="5126" spans="9:37">
      <c r="I5126" s="48"/>
      <c r="L5126" s="48"/>
      <c r="O5126" s="48"/>
      <c r="Y5126" s="49"/>
      <c r="Z5126" s="49"/>
      <c r="AA5126" s="49"/>
      <c r="AB5126" s="49"/>
      <c r="AC5126" s="49"/>
      <c r="AD5126" s="49"/>
      <c r="AE5126" s="49"/>
      <c r="AF5126" s="49"/>
      <c r="AG5126" s="49"/>
      <c r="AH5126" s="49"/>
      <c r="AI5126" s="49"/>
      <c r="AJ5126" s="48"/>
      <c r="AK5126" s="49"/>
    </row>
    <row r="5127" spans="9:37">
      <c r="I5127" s="48"/>
      <c r="L5127" s="48"/>
      <c r="O5127" s="48"/>
      <c r="Y5127" s="49"/>
      <c r="Z5127" s="49"/>
      <c r="AA5127" s="49"/>
      <c r="AB5127" s="49"/>
      <c r="AC5127" s="49"/>
      <c r="AD5127" s="49"/>
      <c r="AE5127" s="49"/>
      <c r="AF5127" s="49"/>
      <c r="AG5127" s="49"/>
      <c r="AH5127" s="49"/>
      <c r="AI5127" s="49"/>
      <c r="AJ5127" s="48"/>
      <c r="AK5127" s="49"/>
    </row>
    <row r="5128" spans="9:37">
      <c r="I5128" s="48"/>
      <c r="L5128" s="48"/>
      <c r="O5128" s="48"/>
      <c r="Y5128" s="49"/>
      <c r="Z5128" s="49"/>
      <c r="AA5128" s="49"/>
      <c r="AB5128" s="49"/>
      <c r="AC5128" s="49"/>
      <c r="AD5128" s="49"/>
      <c r="AE5128" s="49"/>
      <c r="AF5128" s="49"/>
      <c r="AG5128" s="49"/>
      <c r="AH5128" s="49"/>
      <c r="AI5128" s="49"/>
      <c r="AJ5128" s="48"/>
      <c r="AK5128" s="49"/>
    </row>
    <row r="5129" spans="9:37">
      <c r="I5129" s="48"/>
      <c r="L5129" s="48"/>
      <c r="O5129" s="48"/>
      <c r="Y5129" s="49"/>
      <c r="Z5129" s="49"/>
      <c r="AA5129" s="49"/>
      <c r="AB5129" s="49"/>
      <c r="AC5129" s="49"/>
      <c r="AD5129" s="49"/>
      <c r="AE5129" s="49"/>
      <c r="AF5129" s="49"/>
      <c r="AG5129" s="49"/>
      <c r="AH5129" s="49"/>
      <c r="AI5129" s="49"/>
      <c r="AJ5129" s="48"/>
      <c r="AK5129" s="49"/>
    </row>
    <row r="5130" spans="9:37">
      <c r="I5130" s="48"/>
      <c r="L5130" s="48"/>
      <c r="O5130" s="48"/>
      <c r="Y5130" s="49"/>
      <c r="Z5130" s="49"/>
      <c r="AA5130" s="49"/>
      <c r="AB5130" s="49"/>
      <c r="AC5130" s="49"/>
      <c r="AD5130" s="49"/>
      <c r="AE5130" s="49"/>
      <c r="AF5130" s="49"/>
      <c r="AG5130" s="49"/>
      <c r="AH5130" s="49"/>
      <c r="AI5130" s="49"/>
      <c r="AJ5130" s="48"/>
      <c r="AK5130" s="49"/>
    </row>
    <row r="5131" spans="9:37">
      <c r="I5131" s="48"/>
      <c r="L5131" s="48"/>
      <c r="O5131" s="48"/>
      <c r="Y5131" s="49"/>
      <c r="Z5131" s="49"/>
      <c r="AA5131" s="49"/>
      <c r="AB5131" s="49"/>
      <c r="AC5131" s="49"/>
      <c r="AD5131" s="49"/>
      <c r="AE5131" s="49"/>
      <c r="AF5131" s="49"/>
      <c r="AG5131" s="49"/>
      <c r="AH5131" s="49"/>
      <c r="AI5131" s="49"/>
      <c r="AJ5131" s="48"/>
      <c r="AK5131" s="49"/>
    </row>
    <row r="5132" spans="9:37">
      <c r="I5132" s="48"/>
      <c r="L5132" s="48"/>
      <c r="O5132" s="48"/>
      <c r="Y5132" s="49"/>
      <c r="Z5132" s="49"/>
      <c r="AA5132" s="49"/>
      <c r="AB5132" s="49"/>
      <c r="AC5132" s="49"/>
      <c r="AD5132" s="49"/>
      <c r="AE5132" s="49"/>
      <c r="AF5132" s="49"/>
      <c r="AG5132" s="49"/>
      <c r="AH5132" s="49"/>
      <c r="AI5132" s="49"/>
      <c r="AJ5132" s="48"/>
      <c r="AK5132" s="49"/>
    </row>
    <row r="5133" spans="9:37">
      <c r="I5133" s="48"/>
      <c r="L5133" s="48"/>
      <c r="O5133" s="48"/>
      <c r="Y5133" s="49"/>
      <c r="Z5133" s="49"/>
      <c r="AA5133" s="49"/>
      <c r="AB5133" s="49"/>
      <c r="AC5133" s="49"/>
      <c r="AD5133" s="49"/>
      <c r="AE5133" s="49"/>
      <c r="AF5133" s="49"/>
      <c r="AG5133" s="49"/>
      <c r="AH5133" s="49"/>
      <c r="AI5133" s="49"/>
      <c r="AJ5133" s="48"/>
      <c r="AK5133" s="49"/>
    </row>
    <row r="5134" spans="9:37">
      <c r="I5134" s="48"/>
      <c r="L5134" s="48"/>
      <c r="O5134" s="48"/>
      <c r="Y5134" s="49"/>
      <c r="Z5134" s="49"/>
      <c r="AA5134" s="49"/>
      <c r="AB5134" s="49"/>
      <c r="AC5134" s="49"/>
      <c r="AD5134" s="49"/>
      <c r="AE5134" s="49"/>
      <c r="AF5134" s="49"/>
      <c r="AG5134" s="49"/>
      <c r="AH5134" s="49"/>
      <c r="AI5134" s="49"/>
      <c r="AJ5134" s="48"/>
      <c r="AK5134" s="49"/>
    </row>
    <row r="5135" spans="9:37">
      <c r="I5135" s="48"/>
      <c r="L5135" s="48"/>
      <c r="O5135" s="48"/>
      <c r="Y5135" s="49"/>
      <c r="Z5135" s="49"/>
      <c r="AA5135" s="49"/>
      <c r="AB5135" s="49"/>
      <c r="AC5135" s="49"/>
      <c r="AD5135" s="49"/>
      <c r="AE5135" s="49"/>
      <c r="AF5135" s="49"/>
      <c r="AG5135" s="49"/>
      <c r="AH5135" s="49"/>
      <c r="AI5135" s="49"/>
      <c r="AJ5135" s="48"/>
      <c r="AK5135" s="49"/>
    </row>
    <row r="5136" spans="9:37">
      <c r="I5136" s="48"/>
      <c r="L5136" s="48"/>
      <c r="O5136" s="48"/>
      <c r="Y5136" s="49"/>
      <c r="Z5136" s="49"/>
      <c r="AA5136" s="49"/>
      <c r="AB5136" s="49"/>
      <c r="AC5136" s="49"/>
      <c r="AD5136" s="49"/>
      <c r="AE5136" s="49"/>
      <c r="AF5136" s="49"/>
      <c r="AG5136" s="49"/>
      <c r="AH5136" s="49"/>
      <c r="AI5136" s="49"/>
      <c r="AJ5136" s="48"/>
      <c r="AK5136" s="49"/>
    </row>
    <row r="5137" spans="9:37">
      <c r="I5137" s="48"/>
      <c r="L5137" s="48"/>
      <c r="O5137" s="48"/>
      <c r="Y5137" s="49"/>
      <c r="Z5137" s="49"/>
      <c r="AA5137" s="49"/>
      <c r="AB5137" s="49"/>
      <c r="AC5137" s="49"/>
      <c r="AD5137" s="49"/>
      <c r="AE5137" s="49"/>
      <c r="AF5137" s="49"/>
      <c r="AG5137" s="49"/>
      <c r="AH5137" s="49"/>
      <c r="AI5137" s="49"/>
      <c r="AJ5137" s="48"/>
      <c r="AK5137" s="49"/>
    </row>
    <row r="5138" spans="9:37">
      <c r="I5138" s="48"/>
      <c r="L5138" s="48"/>
      <c r="O5138" s="48"/>
      <c r="Y5138" s="49"/>
      <c r="Z5138" s="49"/>
      <c r="AA5138" s="49"/>
      <c r="AB5138" s="49"/>
      <c r="AC5138" s="49"/>
      <c r="AD5138" s="49"/>
      <c r="AE5138" s="49"/>
      <c r="AF5138" s="49"/>
      <c r="AG5138" s="49"/>
      <c r="AH5138" s="49"/>
      <c r="AI5138" s="49"/>
      <c r="AJ5138" s="48"/>
      <c r="AK5138" s="49"/>
    </row>
    <row r="5139" spans="9:37">
      <c r="I5139" s="48"/>
      <c r="L5139" s="48"/>
      <c r="O5139" s="48"/>
      <c r="Y5139" s="49"/>
      <c r="Z5139" s="49"/>
      <c r="AA5139" s="49"/>
      <c r="AB5139" s="49"/>
      <c r="AC5139" s="49"/>
      <c r="AD5139" s="49"/>
      <c r="AE5139" s="49"/>
      <c r="AF5139" s="49"/>
      <c r="AG5139" s="49"/>
      <c r="AH5139" s="49"/>
      <c r="AI5139" s="49"/>
      <c r="AJ5139" s="48"/>
      <c r="AK5139" s="49"/>
    </row>
    <row r="5140" spans="9:37">
      <c r="I5140" s="48"/>
      <c r="L5140" s="48"/>
      <c r="O5140" s="48"/>
      <c r="Y5140" s="49"/>
      <c r="Z5140" s="49"/>
      <c r="AA5140" s="49"/>
      <c r="AB5140" s="49"/>
      <c r="AC5140" s="49"/>
      <c r="AD5140" s="49"/>
      <c r="AE5140" s="49"/>
      <c r="AF5140" s="49"/>
      <c r="AG5140" s="49"/>
      <c r="AH5140" s="49"/>
      <c r="AI5140" s="49"/>
      <c r="AJ5140" s="48"/>
      <c r="AK5140" s="49"/>
    </row>
    <row r="5141" spans="9:37">
      <c r="I5141" s="48"/>
      <c r="L5141" s="48"/>
      <c r="O5141" s="48"/>
      <c r="Y5141" s="49"/>
      <c r="Z5141" s="49"/>
      <c r="AA5141" s="49"/>
      <c r="AB5141" s="49"/>
      <c r="AC5141" s="49"/>
      <c r="AD5141" s="49"/>
      <c r="AE5141" s="49"/>
      <c r="AF5141" s="49"/>
      <c r="AG5141" s="49"/>
      <c r="AH5141" s="49"/>
      <c r="AI5141" s="49"/>
      <c r="AJ5141" s="48"/>
      <c r="AK5141" s="49"/>
    </row>
    <row r="5142" spans="9:37">
      <c r="I5142" s="48"/>
      <c r="L5142" s="48"/>
      <c r="O5142" s="48"/>
      <c r="Y5142" s="49"/>
      <c r="Z5142" s="49"/>
      <c r="AA5142" s="49"/>
      <c r="AB5142" s="49"/>
      <c r="AC5142" s="49"/>
      <c r="AD5142" s="49"/>
      <c r="AE5142" s="49"/>
      <c r="AF5142" s="49"/>
      <c r="AG5142" s="49"/>
      <c r="AH5142" s="49"/>
      <c r="AI5142" s="49"/>
      <c r="AJ5142" s="48"/>
      <c r="AK5142" s="49"/>
    </row>
    <row r="5143" spans="9:37">
      <c r="I5143" s="48"/>
      <c r="L5143" s="48"/>
      <c r="O5143" s="48"/>
      <c r="Y5143" s="49"/>
      <c r="Z5143" s="49"/>
      <c r="AA5143" s="49"/>
      <c r="AB5143" s="49"/>
      <c r="AC5143" s="49"/>
      <c r="AD5143" s="49"/>
      <c r="AE5143" s="49"/>
      <c r="AF5143" s="49"/>
      <c r="AG5143" s="49"/>
      <c r="AH5143" s="49"/>
      <c r="AI5143" s="49"/>
      <c r="AJ5143" s="48"/>
      <c r="AK5143" s="49"/>
    </row>
    <row r="5144" spans="9:37">
      <c r="I5144" s="48"/>
      <c r="L5144" s="48"/>
      <c r="O5144" s="48"/>
      <c r="Y5144" s="49"/>
      <c r="Z5144" s="49"/>
      <c r="AA5144" s="49"/>
      <c r="AB5144" s="49"/>
      <c r="AC5144" s="49"/>
      <c r="AD5144" s="49"/>
      <c r="AE5144" s="49"/>
      <c r="AF5144" s="49"/>
      <c r="AG5144" s="49"/>
      <c r="AH5144" s="49"/>
      <c r="AI5144" s="49"/>
      <c r="AJ5144" s="48"/>
      <c r="AK5144" s="49"/>
    </row>
    <row r="5145" spans="9:37">
      <c r="I5145" s="48"/>
      <c r="L5145" s="48"/>
      <c r="O5145" s="48"/>
      <c r="Y5145" s="49"/>
      <c r="Z5145" s="49"/>
      <c r="AA5145" s="49"/>
      <c r="AB5145" s="49"/>
      <c r="AC5145" s="49"/>
      <c r="AD5145" s="49"/>
      <c r="AE5145" s="49"/>
      <c r="AF5145" s="49"/>
      <c r="AG5145" s="49"/>
      <c r="AH5145" s="49"/>
      <c r="AI5145" s="49"/>
      <c r="AJ5145" s="48"/>
      <c r="AK5145" s="49"/>
    </row>
    <row r="5146" spans="9:37">
      <c r="I5146" s="48"/>
      <c r="L5146" s="48"/>
      <c r="O5146" s="48"/>
      <c r="Y5146" s="49"/>
      <c r="Z5146" s="49"/>
      <c r="AA5146" s="49"/>
      <c r="AB5146" s="49"/>
      <c r="AC5146" s="49"/>
      <c r="AD5146" s="49"/>
      <c r="AE5146" s="49"/>
      <c r="AF5146" s="49"/>
      <c r="AG5146" s="49"/>
      <c r="AH5146" s="49"/>
      <c r="AI5146" s="49"/>
      <c r="AJ5146" s="48"/>
      <c r="AK5146" s="49"/>
    </row>
    <row r="5147" spans="9:37">
      <c r="I5147" s="48"/>
      <c r="L5147" s="48"/>
      <c r="O5147" s="48"/>
      <c r="Y5147" s="49"/>
      <c r="Z5147" s="49"/>
      <c r="AA5147" s="49"/>
      <c r="AB5147" s="49"/>
      <c r="AC5147" s="49"/>
      <c r="AD5147" s="49"/>
      <c r="AE5147" s="49"/>
      <c r="AF5147" s="49"/>
      <c r="AG5147" s="49"/>
      <c r="AH5147" s="49"/>
      <c r="AI5147" s="49"/>
      <c r="AJ5147" s="48"/>
      <c r="AK5147" s="49"/>
    </row>
    <row r="5148" spans="9:37">
      <c r="I5148" s="48"/>
      <c r="L5148" s="48"/>
      <c r="O5148" s="48"/>
      <c r="Y5148" s="49"/>
      <c r="Z5148" s="49"/>
      <c r="AA5148" s="49"/>
      <c r="AB5148" s="49"/>
      <c r="AC5148" s="49"/>
      <c r="AD5148" s="49"/>
      <c r="AE5148" s="49"/>
      <c r="AF5148" s="49"/>
      <c r="AG5148" s="49"/>
      <c r="AH5148" s="49"/>
      <c r="AI5148" s="49"/>
      <c r="AJ5148" s="48"/>
      <c r="AK5148" s="49"/>
    </row>
    <row r="5149" spans="9:37">
      <c r="I5149" s="48"/>
      <c r="L5149" s="48"/>
      <c r="O5149" s="48"/>
      <c r="Y5149" s="49"/>
      <c r="Z5149" s="49"/>
      <c r="AA5149" s="49"/>
      <c r="AB5149" s="49"/>
      <c r="AC5149" s="49"/>
      <c r="AD5149" s="49"/>
      <c r="AE5149" s="49"/>
      <c r="AF5149" s="49"/>
      <c r="AG5149" s="49"/>
      <c r="AH5149" s="49"/>
      <c r="AI5149" s="49"/>
      <c r="AJ5149" s="48"/>
      <c r="AK5149" s="49"/>
    </row>
    <row r="5150" spans="9:37">
      <c r="I5150" s="48"/>
      <c r="L5150" s="48"/>
      <c r="O5150" s="48"/>
      <c r="Y5150" s="49"/>
      <c r="Z5150" s="49"/>
      <c r="AA5150" s="49"/>
      <c r="AB5150" s="49"/>
      <c r="AC5150" s="49"/>
      <c r="AD5150" s="49"/>
      <c r="AE5150" s="49"/>
      <c r="AF5150" s="49"/>
      <c r="AG5150" s="49"/>
      <c r="AH5150" s="49"/>
      <c r="AI5150" s="49"/>
      <c r="AJ5150" s="48"/>
      <c r="AK5150" s="49"/>
    </row>
    <row r="5151" spans="9:37">
      <c r="I5151" s="48"/>
      <c r="L5151" s="48"/>
      <c r="O5151" s="48"/>
      <c r="Y5151" s="49"/>
      <c r="Z5151" s="49"/>
      <c r="AA5151" s="49"/>
      <c r="AB5151" s="49"/>
      <c r="AC5151" s="49"/>
      <c r="AD5151" s="49"/>
      <c r="AE5151" s="49"/>
      <c r="AF5151" s="49"/>
      <c r="AG5151" s="49"/>
      <c r="AH5151" s="49"/>
      <c r="AI5151" s="49"/>
      <c r="AJ5151" s="48"/>
      <c r="AK5151" s="49"/>
    </row>
    <row r="5152" spans="9:37">
      <c r="I5152" s="48"/>
      <c r="L5152" s="48"/>
      <c r="O5152" s="48"/>
      <c r="Y5152" s="49"/>
      <c r="Z5152" s="49"/>
      <c r="AA5152" s="49"/>
      <c r="AB5152" s="49"/>
      <c r="AC5152" s="49"/>
      <c r="AD5152" s="49"/>
      <c r="AE5152" s="49"/>
      <c r="AF5152" s="49"/>
      <c r="AG5152" s="49"/>
      <c r="AH5152" s="49"/>
      <c r="AI5152" s="49"/>
      <c r="AJ5152" s="48"/>
      <c r="AK5152" s="49"/>
    </row>
    <row r="5153" spans="9:37">
      <c r="I5153" s="48"/>
      <c r="L5153" s="48"/>
      <c r="O5153" s="48"/>
      <c r="Y5153" s="49"/>
      <c r="Z5153" s="49"/>
      <c r="AA5153" s="49"/>
      <c r="AB5153" s="49"/>
      <c r="AC5153" s="49"/>
      <c r="AD5153" s="49"/>
      <c r="AE5153" s="49"/>
      <c r="AF5153" s="49"/>
      <c r="AG5153" s="49"/>
      <c r="AH5153" s="49"/>
      <c r="AI5153" s="49"/>
      <c r="AJ5153" s="48"/>
      <c r="AK5153" s="49"/>
    </row>
    <row r="5154" spans="9:37">
      <c r="I5154" s="48"/>
      <c r="L5154" s="48"/>
      <c r="O5154" s="48"/>
      <c r="Y5154" s="49"/>
      <c r="Z5154" s="49"/>
      <c r="AA5154" s="49"/>
      <c r="AB5154" s="49"/>
      <c r="AC5154" s="49"/>
      <c r="AD5154" s="49"/>
      <c r="AE5154" s="49"/>
      <c r="AF5154" s="49"/>
      <c r="AG5154" s="49"/>
      <c r="AH5154" s="49"/>
      <c r="AI5154" s="49"/>
      <c r="AJ5154" s="48"/>
      <c r="AK5154" s="49"/>
    </row>
    <row r="5155" spans="9:37">
      <c r="I5155" s="48"/>
      <c r="L5155" s="48"/>
      <c r="O5155" s="48"/>
      <c r="Y5155" s="49"/>
      <c r="Z5155" s="49"/>
      <c r="AA5155" s="49"/>
      <c r="AB5155" s="49"/>
      <c r="AC5155" s="49"/>
      <c r="AD5155" s="49"/>
      <c r="AE5155" s="49"/>
      <c r="AF5155" s="49"/>
      <c r="AG5155" s="49"/>
      <c r="AH5155" s="49"/>
      <c r="AI5155" s="49"/>
      <c r="AJ5155" s="48"/>
      <c r="AK5155" s="49"/>
    </row>
    <row r="5156" spans="9:37">
      <c r="I5156" s="48"/>
      <c r="L5156" s="48"/>
      <c r="O5156" s="48"/>
      <c r="Y5156" s="49"/>
      <c r="Z5156" s="49"/>
      <c r="AA5156" s="49"/>
      <c r="AB5156" s="49"/>
      <c r="AC5156" s="49"/>
      <c r="AD5156" s="49"/>
      <c r="AE5156" s="49"/>
      <c r="AF5156" s="49"/>
      <c r="AG5156" s="49"/>
      <c r="AH5156" s="49"/>
      <c r="AI5156" s="49"/>
      <c r="AJ5156" s="48"/>
      <c r="AK5156" s="49"/>
    </row>
    <row r="5157" spans="9:37">
      <c r="I5157" s="48"/>
      <c r="L5157" s="48"/>
      <c r="O5157" s="48"/>
      <c r="Y5157" s="49"/>
      <c r="Z5157" s="49"/>
      <c r="AA5157" s="49"/>
      <c r="AB5157" s="49"/>
      <c r="AC5157" s="49"/>
      <c r="AD5157" s="49"/>
      <c r="AE5157" s="49"/>
      <c r="AF5157" s="49"/>
      <c r="AG5157" s="49"/>
      <c r="AH5157" s="49"/>
      <c r="AI5157" s="49"/>
      <c r="AJ5157" s="48"/>
      <c r="AK5157" s="49"/>
    </row>
    <row r="5158" spans="9:37">
      <c r="I5158" s="48"/>
      <c r="L5158" s="48"/>
      <c r="O5158" s="48"/>
      <c r="Y5158" s="49"/>
      <c r="Z5158" s="49"/>
      <c r="AA5158" s="49"/>
      <c r="AB5158" s="49"/>
      <c r="AC5158" s="49"/>
      <c r="AD5158" s="49"/>
      <c r="AE5158" s="49"/>
      <c r="AF5158" s="49"/>
      <c r="AG5158" s="49"/>
      <c r="AH5158" s="49"/>
      <c r="AI5158" s="49"/>
      <c r="AJ5158" s="48"/>
      <c r="AK5158" s="49"/>
    </row>
    <row r="5159" spans="9:37">
      <c r="I5159" s="48"/>
      <c r="L5159" s="48"/>
      <c r="O5159" s="48"/>
      <c r="Y5159" s="49"/>
      <c r="Z5159" s="49"/>
      <c r="AA5159" s="49"/>
      <c r="AB5159" s="49"/>
      <c r="AC5159" s="49"/>
      <c r="AD5159" s="49"/>
      <c r="AE5159" s="49"/>
      <c r="AF5159" s="49"/>
      <c r="AG5159" s="49"/>
      <c r="AH5159" s="49"/>
      <c r="AI5159" s="49"/>
      <c r="AJ5159" s="48"/>
      <c r="AK5159" s="49"/>
    </row>
    <row r="5160" spans="9:37">
      <c r="I5160" s="48"/>
      <c r="L5160" s="48"/>
      <c r="O5160" s="48"/>
      <c r="Y5160" s="49"/>
      <c r="Z5160" s="49"/>
      <c r="AA5160" s="49"/>
      <c r="AB5160" s="49"/>
      <c r="AC5160" s="49"/>
      <c r="AD5160" s="49"/>
      <c r="AE5160" s="49"/>
      <c r="AF5160" s="49"/>
      <c r="AG5160" s="49"/>
      <c r="AH5160" s="49"/>
      <c r="AI5160" s="49"/>
      <c r="AJ5160" s="48"/>
      <c r="AK5160" s="49"/>
    </row>
    <row r="5161" spans="9:37">
      <c r="I5161" s="48"/>
      <c r="L5161" s="48"/>
      <c r="O5161" s="48"/>
      <c r="Y5161" s="49"/>
      <c r="Z5161" s="49"/>
      <c r="AA5161" s="49"/>
      <c r="AB5161" s="49"/>
      <c r="AC5161" s="49"/>
      <c r="AD5161" s="49"/>
      <c r="AE5161" s="49"/>
      <c r="AF5161" s="49"/>
      <c r="AG5161" s="49"/>
      <c r="AH5161" s="49"/>
      <c r="AI5161" s="49"/>
      <c r="AJ5161" s="48"/>
      <c r="AK5161" s="49"/>
    </row>
    <row r="5162" spans="9:37">
      <c r="I5162" s="48"/>
      <c r="L5162" s="48"/>
      <c r="O5162" s="48"/>
      <c r="Y5162" s="49"/>
      <c r="Z5162" s="49"/>
      <c r="AA5162" s="49"/>
      <c r="AB5162" s="49"/>
      <c r="AC5162" s="49"/>
      <c r="AD5162" s="49"/>
      <c r="AE5162" s="49"/>
      <c r="AF5162" s="49"/>
      <c r="AG5162" s="49"/>
      <c r="AH5162" s="49"/>
      <c r="AI5162" s="49"/>
      <c r="AJ5162" s="48"/>
      <c r="AK5162" s="49"/>
    </row>
    <row r="5163" spans="9:37">
      <c r="I5163" s="48"/>
      <c r="L5163" s="48"/>
      <c r="O5163" s="48"/>
      <c r="Y5163" s="49"/>
      <c r="Z5163" s="49"/>
      <c r="AA5163" s="49"/>
      <c r="AB5163" s="49"/>
      <c r="AC5163" s="49"/>
      <c r="AD5163" s="49"/>
      <c r="AE5163" s="49"/>
      <c r="AF5163" s="49"/>
      <c r="AG5163" s="49"/>
      <c r="AH5163" s="49"/>
      <c r="AI5163" s="49"/>
      <c r="AJ5163" s="48"/>
      <c r="AK5163" s="49"/>
    </row>
    <row r="5164" spans="9:37">
      <c r="I5164" s="48"/>
      <c r="L5164" s="48"/>
      <c r="O5164" s="48"/>
      <c r="Y5164" s="49"/>
      <c r="Z5164" s="49"/>
      <c r="AA5164" s="49"/>
      <c r="AB5164" s="49"/>
      <c r="AC5164" s="49"/>
      <c r="AD5164" s="49"/>
      <c r="AE5164" s="49"/>
      <c r="AF5164" s="49"/>
      <c r="AG5164" s="49"/>
      <c r="AH5164" s="49"/>
      <c r="AI5164" s="49"/>
      <c r="AJ5164" s="48"/>
      <c r="AK5164" s="49"/>
    </row>
    <row r="5165" spans="9:37">
      <c r="I5165" s="48"/>
      <c r="L5165" s="48"/>
      <c r="O5165" s="48"/>
      <c r="Y5165" s="49"/>
      <c r="Z5165" s="49"/>
      <c r="AA5165" s="49"/>
      <c r="AB5165" s="49"/>
      <c r="AC5165" s="49"/>
      <c r="AD5165" s="49"/>
      <c r="AE5165" s="49"/>
      <c r="AF5165" s="49"/>
      <c r="AG5165" s="49"/>
      <c r="AH5165" s="49"/>
      <c r="AI5165" s="49"/>
      <c r="AJ5165" s="48"/>
      <c r="AK5165" s="49"/>
    </row>
    <row r="5166" spans="9:37">
      <c r="I5166" s="48"/>
      <c r="L5166" s="48"/>
      <c r="O5166" s="48"/>
      <c r="Y5166" s="49"/>
      <c r="Z5166" s="49"/>
      <c r="AA5166" s="49"/>
      <c r="AB5166" s="49"/>
      <c r="AC5166" s="49"/>
      <c r="AD5166" s="49"/>
      <c r="AE5166" s="49"/>
      <c r="AF5166" s="49"/>
      <c r="AG5166" s="49"/>
      <c r="AH5166" s="49"/>
      <c r="AI5166" s="49"/>
      <c r="AJ5166" s="48"/>
      <c r="AK5166" s="49"/>
    </row>
    <row r="5167" spans="9:37">
      <c r="I5167" s="48"/>
      <c r="L5167" s="48"/>
      <c r="O5167" s="48"/>
      <c r="Y5167" s="49"/>
      <c r="Z5167" s="49"/>
      <c r="AA5167" s="49"/>
      <c r="AB5167" s="49"/>
      <c r="AC5167" s="49"/>
      <c r="AD5167" s="49"/>
      <c r="AE5167" s="49"/>
      <c r="AF5167" s="49"/>
      <c r="AG5167" s="49"/>
      <c r="AH5167" s="49"/>
      <c r="AI5167" s="49"/>
      <c r="AJ5167" s="48"/>
      <c r="AK5167" s="49"/>
    </row>
    <row r="5168" spans="9:37">
      <c r="I5168" s="48"/>
      <c r="L5168" s="48"/>
      <c r="O5168" s="48"/>
      <c r="Y5168" s="49"/>
      <c r="Z5168" s="49"/>
      <c r="AA5168" s="49"/>
      <c r="AB5168" s="49"/>
      <c r="AC5168" s="49"/>
      <c r="AD5168" s="49"/>
      <c r="AE5168" s="49"/>
      <c r="AF5168" s="49"/>
      <c r="AG5168" s="49"/>
      <c r="AH5168" s="49"/>
      <c r="AI5168" s="49"/>
      <c r="AJ5168" s="48"/>
      <c r="AK5168" s="49"/>
    </row>
    <row r="5169" spans="9:37">
      <c r="I5169" s="48"/>
      <c r="L5169" s="48"/>
      <c r="O5169" s="48"/>
      <c r="Y5169" s="49"/>
      <c r="Z5169" s="49"/>
      <c r="AA5169" s="49"/>
      <c r="AB5169" s="49"/>
      <c r="AC5169" s="49"/>
      <c r="AD5169" s="49"/>
      <c r="AE5169" s="49"/>
      <c r="AF5169" s="49"/>
      <c r="AG5169" s="49"/>
      <c r="AH5169" s="49"/>
      <c r="AI5169" s="49"/>
      <c r="AJ5169" s="48"/>
      <c r="AK5169" s="49"/>
    </row>
    <row r="5170" spans="9:37">
      <c r="I5170" s="48"/>
      <c r="L5170" s="48"/>
      <c r="O5170" s="48"/>
      <c r="Y5170" s="49"/>
      <c r="Z5170" s="49"/>
      <c r="AA5170" s="49"/>
      <c r="AB5170" s="49"/>
      <c r="AC5170" s="49"/>
      <c r="AD5170" s="49"/>
      <c r="AE5170" s="49"/>
      <c r="AF5170" s="49"/>
      <c r="AG5170" s="49"/>
      <c r="AH5170" s="49"/>
      <c r="AI5170" s="49"/>
      <c r="AJ5170" s="48"/>
      <c r="AK5170" s="49"/>
    </row>
    <row r="5171" spans="9:37">
      <c r="I5171" s="48"/>
      <c r="L5171" s="48"/>
      <c r="O5171" s="48"/>
      <c r="Y5171" s="49"/>
      <c r="Z5171" s="49"/>
      <c r="AA5171" s="49"/>
      <c r="AB5171" s="49"/>
      <c r="AC5171" s="49"/>
      <c r="AD5171" s="49"/>
      <c r="AE5171" s="49"/>
      <c r="AF5171" s="49"/>
      <c r="AG5171" s="49"/>
      <c r="AH5171" s="49"/>
      <c r="AI5171" s="49"/>
      <c r="AJ5171" s="48"/>
      <c r="AK5171" s="49"/>
    </row>
    <row r="5172" spans="9:37">
      <c r="I5172" s="48"/>
      <c r="L5172" s="48"/>
      <c r="O5172" s="48"/>
      <c r="Y5172" s="49"/>
      <c r="Z5172" s="49"/>
      <c r="AA5172" s="49"/>
      <c r="AB5172" s="49"/>
      <c r="AC5172" s="49"/>
      <c r="AD5172" s="49"/>
      <c r="AE5172" s="49"/>
      <c r="AF5172" s="49"/>
      <c r="AG5172" s="49"/>
      <c r="AH5172" s="49"/>
      <c r="AI5172" s="49"/>
      <c r="AJ5172" s="48"/>
      <c r="AK5172" s="49"/>
    </row>
    <row r="5173" spans="9:37">
      <c r="I5173" s="48"/>
      <c r="L5173" s="48"/>
      <c r="O5173" s="48"/>
      <c r="Y5173" s="49"/>
      <c r="Z5173" s="49"/>
      <c r="AA5173" s="49"/>
      <c r="AB5173" s="49"/>
      <c r="AC5173" s="49"/>
      <c r="AD5173" s="49"/>
      <c r="AE5173" s="49"/>
      <c r="AF5173" s="49"/>
      <c r="AG5173" s="49"/>
      <c r="AH5173" s="49"/>
      <c r="AI5173" s="49"/>
      <c r="AJ5173" s="48"/>
      <c r="AK5173" s="49"/>
    </row>
    <row r="5174" spans="9:37">
      <c r="I5174" s="48"/>
      <c r="L5174" s="48"/>
      <c r="O5174" s="48"/>
      <c r="Y5174" s="49"/>
      <c r="Z5174" s="49"/>
      <c r="AA5174" s="49"/>
      <c r="AB5174" s="49"/>
      <c r="AC5174" s="49"/>
      <c r="AD5174" s="49"/>
      <c r="AE5174" s="49"/>
      <c r="AF5174" s="49"/>
      <c r="AG5174" s="49"/>
      <c r="AH5174" s="49"/>
      <c r="AI5174" s="49"/>
      <c r="AJ5174" s="48"/>
      <c r="AK5174" s="49"/>
    </row>
    <row r="5175" spans="9:37">
      <c r="I5175" s="48"/>
      <c r="L5175" s="48"/>
      <c r="O5175" s="48"/>
      <c r="Y5175" s="49"/>
      <c r="Z5175" s="49"/>
      <c r="AA5175" s="49"/>
      <c r="AB5175" s="49"/>
      <c r="AC5175" s="49"/>
      <c r="AD5175" s="49"/>
      <c r="AE5175" s="49"/>
      <c r="AF5175" s="49"/>
      <c r="AG5175" s="49"/>
      <c r="AH5175" s="49"/>
      <c r="AI5175" s="49"/>
      <c r="AJ5175" s="48"/>
      <c r="AK5175" s="49"/>
    </row>
    <row r="5176" spans="9:37">
      <c r="I5176" s="48"/>
      <c r="L5176" s="48"/>
      <c r="O5176" s="48"/>
      <c r="Y5176" s="49"/>
      <c r="Z5176" s="49"/>
      <c r="AA5176" s="49"/>
      <c r="AB5176" s="49"/>
      <c r="AC5176" s="49"/>
      <c r="AD5176" s="49"/>
      <c r="AE5176" s="49"/>
      <c r="AF5176" s="49"/>
      <c r="AG5176" s="49"/>
      <c r="AH5176" s="49"/>
      <c r="AI5176" s="49"/>
      <c r="AJ5176" s="48"/>
      <c r="AK5176" s="49"/>
    </row>
    <row r="5177" spans="9:37">
      <c r="I5177" s="48"/>
      <c r="L5177" s="48"/>
      <c r="O5177" s="48"/>
      <c r="Y5177" s="49"/>
      <c r="Z5177" s="49"/>
      <c r="AA5177" s="49"/>
      <c r="AB5177" s="49"/>
      <c r="AC5177" s="49"/>
      <c r="AD5177" s="49"/>
      <c r="AE5177" s="49"/>
      <c r="AF5177" s="49"/>
      <c r="AG5177" s="49"/>
      <c r="AH5177" s="49"/>
      <c r="AI5177" s="49"/>
      <c r="AJ5177" s="48"/>
      <c r="AK5177" s="49"/>
    </row>
    <row r="5178" spans="9:37">
      <c r="I5178" s="48"/>
      <c r="L5178" s="48"/>
      <c r="O5178" s="48"/>
      <c r="Y5178" s="49"/>
      <c r="Z5178" s="49"/>
      <c r="AA5178" s="49"/>
      <c r="AB5178" s="49"/>
      <c r="AC5178" s="49"/>
      <c r="AD5178" s="49"/>
      <c r="AE5178" s="49"/>
      <c r="AF5178" s="49"/>
      <c r="AG5178" s="49"/>
      <c r="AH5178" s="49"/>
      <c r="AI5178" s="49"/>
      <c r="AJ5178" s="48"/>
      <c r="AK5178" s="49"/>
    </row>
    <row r="5179" spans="9:37">
      <c r="I5179" s="48"/>
      <c r="L5179" s="48"/>
      <c r="O5179" s="48"/>
      <c r="Y5179" s="49"/>
      <c r="Z5179" s="49"/>
      <c r="AA5179" s="49"/>
      <c r="AB5179" s="49"/>
      <c r="AC5179" s="49"/>
      <c r="AD5179" s="49"/>
      <c r="AE5179" s="49"/>
      <c r="AF5179" s="49"/>
      <c r="AG5179" s="49"/>
      <c r="AH5179" s="49"/>
      <c r="AI5179" s="49"/>
      <c r="AJ5179" s="48"/>
      <c r="AK5179" s="49"/>
    </row>
    <row r="5180" spans="9:37">
      <c r="I5180" s="48"/>
      <c r="L5180" s="48"/>
      <c r="O5180" s="48"/>
      <c r="Y5180" s="49"/>
      <c r="Z5180" s="49"/>
      <c r="AA5180" s="49"/>
      <c r="AB5180" s="49"/>
      <c r="AC5180" s="49"/>
      <c r="AD5180" s="49"/>
      <c r="AE5180" s="49"/>
      <c r="AF5180" s="49"/>
      <c r="AG5180" s="49"/>
      <c r="AH5180" s="49"/>
      <c r="AI5180" s="49"/>
      <c r="AJ5180" s="48"/>
      <c r="AK5180" s="49"/>
    </row>
    <row r="5181" spans="9:37">
      <c r="I5181" s="48"/>
      <c r="L5181" s="48"/>
      <c r="O5181" s="48"/>
      <c r="Y5181" s="49"/>
      <c r="Z5181" s="49"/>
      <c r="AA5181" s="49"/>
      <c r="AB5181" s="49"/>
      <c r="AC5181" s="49"/>
      <c r="AD5181" s="49"/>
      <c r="AE5181" s="49"/>
      <c r="AF5181" s="49"/>
      <c r="AG5181" s="49"/>
      <c r="AH5181" s="49"/>
      <c r="AI5181" s="49"/>
      <c r="AJ5181" s="48"/>
      <c r="AK5181" s="49"/>
    </row>
    <row r="5182" spans="9:37">
      <c r="I5182" s="48"/>
      <c r="L5182" s="48"/>
      <c r="O5182" s="48"/>
      <c r="Y5182" s="49"/>
      <c r="Z5182" s="49"/>
      <c r="AA5182" s="49"/>
      <c r="AB5182" s="49"/>
      <c r="AC5182" s="49"/>
      <c r="AD5182" s="49"/>
      <c r="AE5182" s="49"/>
      <c r="AF5182" s="49"/>
      <c r="AG5182" s="49"/>
      <c r="AH5182" s="49"/>
      <c r="AI5182" s="49"/>
      <c r="AJ5182" s="48"/>
      <c r="AK5182" s="49"/>
    </row>
    <row r="5183" spans="9:37">
      <c r="I5183" s="48"/>
      <c r="L5183" s="48"/>
      <c r="O5183" s="48"/>
      <c r="Y5183" s="49"/>
      <c r="Z5183" s="49"/>
      <c r="AA5183" s="49"/>
      <c r="AB5183" s="49"/>
      <c r="AC5183" s="49"/>
      <c r="AD5183" s="49"/>
      <c r="AE5183" s="49"/>
      <c r="AF5183" s="49"/>
      <c r="AG5183" s="49"/>
      <c r="AH5183" s="49"/>
      <c r="AI5183" s="49"/>
      <c r="AJ5183" s="48"/>
      <c r="AK5183" s="49"/>
    </row>
    <row r="5184" spans="9:37">
      <c r="I5184" s="48"/>
      <c r="L5184" s="48"/>
      <c r="O5184" s="48"/>
      <c r="Y5184" s="49"/>
      <c r="Z5184" s="49"/>
      <c r="AA5184" s="49"/>
      <c r="AB5184" s="49"/>
      <c r="AC5184" s="49"/>
      <c r="AD5184" s="49"/>
      <c r="AE5184" s="49"/>
      <c r="AF5184" s="49"/>
      <c r="AG5184" s="49"/>
      <c r="AH5184" s="49"/>
      <c r="AI5184" s="49"/>
      <c r="AJ5184" s="48"/>
      <c r="AK5184" s="49"/>
    </row>
    <row r="5185" spans="9:37">
      <c r="I5185" s="48"/>
      <c r="L5185" s="48"/>
      <c r="O5185" s="48"/>
      <c r="Y5185" s="49"/>
      <c r="Z5185" s="49"/>
      <c r="AA5185" s="49"/>
      <c r="AB5185" s="49"/>
      <c r="AC5185" s="49"/>
      <c r="AD5185" s="49"/>
      <c r="AE5185" s="49"/>
      <c r="AF5185" s="49"/>
      <c r="AG5185" s="49"/>
      <c r="AH5185" s="49"/>
      <c r="AI5185" s="49"/>
      <c r="AJ5185" s="48"/>
      <c r="AK5185" s="49"/>
    </row>
    <row r="5186" spans="9:37">
      <c r="I5186" s="48"/>
      <c r="L5186" s="48"/>
      <c r="O5186" s="48"/>
      <c r="Y5186" s="49"/>
      <c r="Z5186" s="49"/>
      <c r="AA5186" s="49"/>
      <c r="AB5186" s="49"/>
      <c r="AC5186" s="49"/>
      <c r="AD5186" s="49"/>
      <c r="AE5186" s="49"/>
      <c r="AF5186" s="49"/>
      <c r="AG5186" s="49"/>
      <c r="AH5186" s="49"/>
      <c r="AI5186" s="49"/>
      <c r="AJ5186" s="48"/>
      <c r="AK5186" s="49"/>
    </row>
    <row r="5187" spans="9:37">
      <c r="I5187" s="48"/>
      <c r="L5187" s="48"/>
      <c r="O5187" s="48"/>
      <c r="Y5187" s="49"/>
      <c r="Z5187" s="49"/>
      <c r="AA5187" s="49"/>
      <c r="AB5187" s="49"/>
      <c r="AC5187" s="49"/>
      <c r="AD5187" s="49"/>
      <c r="AE5187" s="49"/>
      <c r="AF5187" s="49"/>
      <c r="AG5187" s="49"/>
      <c r="AH5187" s="49"/>
      <c r="AI5187" s="49"/>
      <c r="AJ5187" s="48"/>
      <c r="AK5187" s="49"/>
    </row>
    <row r="5188" spans="9:37">
      <c r="I5188" s="48"/>
      <c r="L5188" s="48"/>
      <c r="O5188" s="48"/>
      <c r="Y5188" s="49"/>
      <c r="Z5188" s="49"/>
      <c r="AA5188" s="49"/>
      <c r="AB5188" s="49"/>
      <c r="AC5188" s="49"/>
      <c r="AD5188" s="49"/>
      <c r="AE5188" s="49"/>
      <c r="AF5188" s="49"/>
      <c r="AG5188" s="49"/>
      <c r="AH5188" s="49"/>
      <c r="AI5188" s="49"/>
      <c r="AJ5188" s="48"/>
      <c r="AK5188" s="49"/>
    </row>
    <row r="5189" spans="9:37">
      <c r="I5189" s="48"/>
      <c r="L5189" s="48"/>
      <c r="O5189" s="48"/>
      <c r="Y5189" s="49"/>
      <c r="Z5189" s="49"/>
      <c r="AA5189" s="49"/>
      <c r="AB5189" s="49"/>
      <c r="AC5189" s="49"/>
      <c r="AD5189" s="49"/>
      <c r="AE5189" s="49"/>
      <c r="AF5189" s="49"/>
      <c r="AG5189" s="49"/>
      <c r="AH5189" s="49"/>
      <c r="AI5189" s="49"/>
      <c r="AJ5189" s="48"/>
      <c r="AK5189" s="49"/>
    </row>
    <row r="5190" spans="9:37">
      <c r="I5190" s="48"/>
      <c r="L5190" s="48"/>
      <c r="O5190" s="48"/>
      <c r="Y5190" s="49"/>
      <c r="Z5190" s="49"/>
      <c r="AA5190" s="49"/>
      <c r="AB5190" s="49"/>
      <c r="AC5190" s="49"/>
      <c r="AD5190" s="49"/>
      <c r="AE5190" s="49"/>
      <c r="AF5190" s="49"/>
      <c r="AG5190" s="49"/>
      <c r="AH5190" s="49"/>
      <c r="AI5190" s="49"/>
      <c r="AJ5190" s="48"/>
      <c r="AK5190" s="49"/>
    </row>
    <row r="5191" spans="9:37">
      <c r="I5191" s="48"/>
      <c r="L5191" s="48"/>
      <c r="O5191" s="48"/>
      <c r="Y5191" s="49"/>
      <c r="Z5191" s="49"/>
      <c r="AA5191" s="49"/>
      <c r="AB5191" s="49"/>
      <c r="AC5191" s="49"/>
      <c r="AD5191" s="49"/>
      <c r="AE5191" s="49"/>
      <c r="AF5191" s="49"/>
      <c r="AG5191" s="49"/>
      <c r="AH5191" s="49"/>
      <c r="AI5191" s="49"/>
      <c r="AJ5191" s="48"/>
      <c r="AK5191" s="49"/>
    </row>
    <row r="5192" spans="9:37">
      <c r="I5192" s="48"/>
      <c r="L5192" s="48"/>
      <c r="O5192" s="48"/>
      <c r="Y5192" s="49"/>
      <c r="Z5192" s="49"/>
      <c r="AA5192" s="49"/>
      <c r="AB5192" s="49"/>
      <c r="AC5192" s="49"/>
      <c r="AD5192" s="49"/>
      <c r="AE5192" s="49"/>
      <c r="AF5192" s="49"/>
      <c r="AG5192" s="49"/>
      <c r="AH5192" s="49"/>
      <c r="AI5192" s="49"/>
      <c r="AJ5192" s="48"/>
      <c r="AK5192" s="49"/>
    </row>
    <row r="5193" spans="9:37">
      <c r="I5193" s="48"/>
      <c r="L5193" s="48"/>
      <c r="O5193" s="48"/>
      <c r="Y5193" s="49"/>
      <c r="Z5193" s="49"/>
      <c r="AA5193" s="49"/>
      <c r="AB5193" s="49"/>
      <c r="AC5193" s="49"/>
      <c r="AD5193" s="49"/>
      <c r="AE5193" s="49"/>
      <c r="AF5193" s="49"/>
      <c r="AG5193" s="49"/>
      <c r="AH5193" s="49"/>
      <c r="AI5193" s="49"/>
      <c r="AJ5193" s="48"/>
      <c r="AK5193" s="49"/>
    </row>
    <row r="5194" spans="9:37">
      <c r="I5194" s="48"/>
      <c r="L5194" s="48"/>
      <c r="O5194" s="48"/>
      <c r="Y5194" s="49"/>
      <c r="Z5194" s="49"/>
      <c r="AA5194" s="49"/>
      <c r="AB5194" s="49"/>
      <c r="AC5194" s="49"/>
      <c r="AD5194" s="49"/>
      <c r="AE5194" s="49"/>
      <c r="AF5194" s="49"/>
      <c r="AG5194" s="49"/>
      <c r="AH5194" s="49"/>
      <c r="AI5194" s="49"/>
      <c r="AJ5194" s="48"/>
      <c r="AK5194" s="49"/>
    </row>
    <row r="5195" spans="9:37">
      <c r="I5195" s="48"/>
      <c r="L5195" s="48"/>
      <c r="O5195" s="48"/>
      <c r="Y5195" s="49"/>
      <c r="Z5195" s="49"/>
      <c r="AA5195" s="49"/>
      <c r="AB5195" s="49"/>
      <c r="AC5195" s="49"/>
      <c r="AD5195" s="49"/>
      <c r="AE5195" s="49"/>
      <c r="AF5195" s="49"/>
      <c r="AG5195" s="49"/>
      <c r="AH5195" s="49"/>
      <c r="AI5195" s="49"/>
      <c r="AJ5195" s="48"/>
      <c r="AK5195" s="49"/>
    </row>
    <row r="5196" spans="9:37">
      <c r="I5196" s="48"/>
      <c r="L5196" s="48"/>
      <c r="O5196" s="48"/>
      <c r="Y5196" s="49"/>
      <c r="Z5196" s="49"/>
      <c r="AA5196" s="49"/>
      <c r="AB5196" s="49"/>
      <c r="AC5196" s="49"/>
      <c r="AD5196" s="49"/>
      <c r="AE5196" s="49"/>
      <c r="AF5196" s="49"/>
      <c r="AG5196" s="49"/>
      <c r="AH5196" s="49"/>
      <c r="AI5196" s="49"/>
      <c r="AJ5196" s="48"/>
      <c r="AK5196" s="49"/>
    </row>
    <row r="5197" spans="9:37">
      <c r="I5197" s="48"/>
      <c r="L5197" s="48"/>
      <c r="O5197" s="48"/>
      <c r="Y5197" s="49"/>
      <c r="Z5197" s="49"/>
      <c r="AA5197" s="49"/>
      <c r="AB5197" s="49"/>
      <c r="AC5197" s="49"/>
      <c r="AD5197" s="49"/>
      <c r="AE5197" s="49"/>
      <c r="AF5197" s="49"/>
      <c r="AG5197" s="49"/>
      <c r="AH5197" s="49"/>
      <c r="AI5197" s="49"/>
      <c r="AJ5197" s="48"/>
      <c r="AK5197" s="49"/>
    </row>
    <row r="5198" spans="9:37">
      <c r="I5198" s="48"/>
      <c r="L5198" s="48"/>
      <c r="O5198" s="48"/>
      <c r="Y5198" s="49"/>
      <c r="Z5198" s="49"/>
      <c r="AA5198" s="49"/>
      <c r="AB5198" s="49"/>
      <c r="AC5198" s="49"/>
      <c r="AD5198" s="49"/>
      <c r="AE5198" s="49"/>
      <c r="AF5198" s="49"/>
      <c r="AG5198" s="49"/>
      <c r="AH5198" s="49"/>
      <c r="AI5198" s="49"/>
      <c r="AJ5198" s="48"/>
      <c r="AK5198" s="49"/>
    </row>
    <row r="5199" spans="9:37">
      <c r="I5199" s="48"/>
      <c r="L5199" s="48"/>
      <c r="O5199" s="48"/>
      <c r="Y5199" s="49"/>
      <c r="Z5199" s="49"/>
      <c r="AA5199" s="49"/>
      <c r="AB5199" s="49"/>
      <c r="AC5199" s="49"/>
      <c r="AD5199" s="49"/>
      <c r="AE5199" s="49"/>
      <c r="AF5199" s="49"/>
      <c r="AG5199" s="49"/>
      <c r="AH5199" s="49"/>
      <c r="AI5199" s="49"/>
      <c r="AJ5199" s="48"/>
      <c r="AK5199" s="49"/>
    </row>
    <row r="5200" spans="9:37">
      <c r="I5200" s="48"/>
      <c r="L5200" s="48"/>
      <c r="O5200" s="48"/>
      <c r="Y5200" s="49"/>
      <c r="Z5200" s="49"/>
      <c r="AA5200" s="49"/>
      <c r="AB5200" s="49"/>
      <c r="AC5200" s="49"/>
      <c r="AD5200" s="49"/>
      <c r="AE5200" s="49"/>
      <c r="AF5200" s="49"/>
      <c r="AG5200" s="49"/>
      <c r="AH5200" s="49"/>
      <c r="AI5200" s="49"/>
      <c r="AJ5200" s="48"/>
      <c r="AK5200" s="49"/>
    </row>
    <row r="5201" spans="9:37">
      <c r="I5201" s="48"/>
      <c r="L5201" s="48"/>
      <c r="O5201" s="48"/>
      <c r="Y5201" s="49"/>
      <c r="Z5201" s="49"/>
      <c r="AA5201" s="49"/>
      <c r="AB5201" s="49"/>
      <c r="AC5201" s="49"/>
      <c r="AD5201" s="49"/>
      <c r="AE5201" s="49"/>
      <c r="AF5201" s="49"/>
      <c r="AG5201" s="49"/>
      <c r="AH5201" s="49"/>
      <c r="AI5201" s="49"/>
      <c r="AJ5201" s="48"/>
      <c r="AK5201" s="49"/>
    </row>
    <row r="5202" spans="9:37">
      <c r="I5202" s="48"/>
      <c r="L5202" s="48"/>
      <c r="O5202" s="48"/>
      <c r="Y5202" s="49"/>
      <c r="Z5202" s="49"/>
      <c r="AA5202" s="49"/>
      <c r="AB5202" s="49"/>
      <c r="AC5202" s="49"/>
      <c r="AD5202" s="49"/>
      <c r="AE5202" s="49"/>
      <c r="AF5202" s="49"/>
      <c r="AG5202" s="49"/>
      <c r="AH5202" s="49"/>
      <c r="AI5202" s="49"/>
      <c r="AJ5202" s="48"/>
      <c r="AK5202" s="49"/>
    </row>
    <row r="5203" spans="9:37">
      <c r="I5203" s="48"/>
      <c r="L5203" s="48"/>
      <c r="O5203" s="48"/>
      <c r="Y5203" s="49"/>
      <c r="Z5203" s="49"/>
      <c r="AA5203" s="49"/>
      <c r="AB5203" s="49"/>
      <c r="AC5203" s="49"/>
      <c r="AD5203" s="49"/>
      <c r="AE5203" s="49"/>
      <c r="AF5203" s="49"/>
      <c r="AG5203" s="49"/>
      <c r="AH5203" s="49"/>
      <c r="AI5203" s="49"/>
      <c r="AJ5203" s="48"/>
      <c r="AK5203" s="49"/>
    </row>
    <row r="5204" spans="9:37">
      <c r="I5204" s="48"/>
      <c r="L5204" s="48"/>
      <c r="O5204" s="48"/>
      <c r="Y5204" s="49"/>
      <c r="Z5204" s="49"/>
      <c r="AA5204" s="49"/>
      <c r="AB5204" s="49"/>
      <c r="AC5204" s="49"/>
      <c r="AD5204" s="49"/>
      <c r="AE5204" s="49"/>
      <c r="AF5204" s="49"/>
      <c r="AG5204" s="49"/>
      <c r="AH5204" s="49"/>
      <c r="AI5204" s="49"/>
      <c r="AJ5204" s="48"/>
      <c r="AK5204" s="49"/>
    </row>
    <row r="5205" spans="9:37">
      <c r="I5205" s="48"/>
      <c r="L5205" s="48"/>
      <c r="O5205" s="48"/>
      <c r="Y5205" s="49"/>
      <c r="Z5205" s="49"/>
      <c r="AA5205" s="49"/>
      <c r="AB5205" s="49"/>
      <c r="AC5205" s="49"/>
      <c r="AD5205" s="49"/>
      <c r="AE5205" s="49"/>
      <c r="AF5205" s="49"/>
      <c r="AG5205" s="49"/>
      <c r="AH5205" s="49"/>
      <c r="AI5205" s="49"/>
      <c r="AJ5205" s="48"/>
      <c r="AK5205" s="49"/>
    </row>
    <row r="5206" spans="9:37">
      <c r="I5206" s="48"/>
      <c r="L5206" s="48"/>
      <c r="O5206" s="48"/>
      <c r="Y5206" s="49"/>
      <c r="Z5206" s="49"/>
      <c r="AA5206" s="49"/>
      <c r="AB5206" s="49"/>
      <c r="AC5206" s="49"/>
      <c r="AD5206" s="49"/>
      <c r="AE5206" s="49"/>
      <c r="AF5206" s="49"/>
      <c r="AG5206" s="49"/>
      <c r="AH5206" s="49"/>
      <c r="AI5206" s="49"/>
      <c r="AJ5206" s="48"/>
      <c r="AK5206" s="49"/>
    </row>
    <row r="5207" spans="9:37">
      <c r="I5207" s="48"/>
      <c r="L5207" s="48"/>
      <c r="O5207" s="48"/>
      <c r="Y5207" s="49"/>
      <c r="Z5207" s="49"/>
      <c r="AA5207" s="49"/>
      <c r="AB5207" s="49"/>
      <c r="AC5207" s="49"/>
      <c r="AD5207" s="49"/>
      <c r="AE5207" s="49"/>
      <c r="AF5207" s="49"/>
      <c r="AG5207" s="49"/>
      <c r="AH5207" s="49"/>
      <c r="AI5207" s="49"/>
      <c r="AJ5207" s="48"/>
      <c r="AK5207" s="49"/>
    </row>
    <row r="5208" spans="9:37">
      <c r="I5208" s="48"/>
      <c r="L5208" s="48"/>
      <c r="O5208" s="48"/>
      <c r="Y5208" s="49"/>
      <c r="Z5208" s="49"/>
      <c r="AA5208" s="49"/>
      <c r="AB5208" s="49"/>
      <c r="AC5208" s="49"/>
      <c r="AD5208" s="49"/>
      <c r="AE5208" s="49"/>
      <c r="AF5208" s="49"/>
      <c r="AG5208" s="49"/>
      <c r="AH5208" s="49"/>
      <c r="AI5208" s="49"/>
      <c r="AJ5208" s="48"/>
      <c r="AK5208" s="49"/>
    </row>
    <row r="5209" spans="9:37">
      <c r="I5209" s="48"/>
      <c r="L5209" s="48"/>
      <c r="O5209" s="48"/>
      <c r="Y5209" s="49"/>
      <c r="Z5209" s="49"/>
      <c r="AA5209" s="49"/>
      <c r="AB5209" s="49"/>
      <c r="AC5209" s="49"/>
      <c r="AD5209" s="49"/>
      <c r="AE5209" s="49"/>
      <c r="AF5209" s="49"/>
      <c r="AG5209" s="49"/>
      <c r="AH5209" s="49"/>
      <c r="AI5209" s="49"/>
      <c r="AJ5209" s="48"/>
      <c r="AK5209" s="49"/>
    </row>
    <row r="5210" spans="9:37">
      <c r="I5210" s="48"/>
      <c r="L5210" s="48"/>
      <c r="O5210" s="48"/>
      <c r="Y5210" s="49"/>
      <c r="Z5210" s="49"/>
      <c r="AA5210" s="49"/>
      <c r="AB5210" s="49"/>
      <c r="AC5210" s="49"/>
      <c r="AD5210" s="49"/>
      <c r="AE5210" s="49"/>
      <c r="AF5210" s="49"/>
      <c r="AG5210" s="49"/>
      <c r="AH5210" s="49"/>
      <c r="AI5210" s="49"/>
      <c r="AJ5210" s="48"/>
      <c r="AK5210" s="49"/>
    </row>
    <row r="5211" spans="9:37">
      <c r="I5211" s="48"/>
      <c r="L5211" s="48"/>
      <c r="O5211" s="48"/>
      <c r="Y5211" s="49"/>
      <c r="Z5211" s="49"/>
      <c r="AA5211" s="49"/>
      <c r="AB5211" s="49"/>
      <c r="AC5211" s="49"/>
      <c r="AD5211" s="49"/>
      <c r="AE5211" s="49"/>
      <c r="AF5211" s="49"/>
      <c r="AG5211" s="49"/>
      <c r="AH5211" s="49"/>
      <c r="AI5211" s="49"/>
      <c r="AJ5211" s="48"/>
      <c r="AK5211" s="49"/>
    </row>
    <row r="5212" spans="9:37">
      <c r="I5212" s="48"/>
      <c r="L5212" s="48"/>
      <c r="O5212" s="48"/>
      <c r="Y5212" s="49"/>
      <c r="Z5212" s="49"/>
      <c r="AA5212" s="49"/>
      <c r="AB5212" s="49"/>
      <c r="AC5212" s="49"/>
      <c r="AD5212" s="49"/>
      <c r="AE5212" s="49"/>
      <c r="AF5212" s="49"/>
      <c r="AG5212" s="49"/>
      <c r="AH5212" s="49"/>
      <c r="AI5212" s="49"/>
      <c r="AJ5212" s="48"/>
      <c r="AK5212" s="49"/>
    </row>
    <row r="5213" spans="9:37">
      <c r="I5213" s="48"/>
      <c r="L5213" s="48"/>
      <c r="O5213" s="48"/>
      <c r="Y5213" s="49"/>
      <c r="Z5213" s="49"/>
      <c r="AA5213" s="49"/>
      <c r="AB5213" s="49"/>
      <c r="AC5213" s="49"/>
      <c r="AD5213" s="49"/>
      <c r="AE5213" s="49"/>
      <c r="AF5213" s="49"/>
      <c r="AG5213" s="49"/>
      <c r="AH5213" s="49"/>
      <c r="AI5213" s="49"/>
      <c r="AJ5213" s="48"/>
      <c r="AK5213" s="49"/>
    </row>
    <row r="5214" spans="9:37">
      <c r="I5214" s="48"/>
      <c r="L5214" s="48"/>
      <c r="O5214" s="48"/>
      <c r="Y5214" s="49"/>
      <c r="Z5214" s="49"/>
      <c r="AA5214" s="49"/>
      <c r="AB5214" s="49"/>
      <c r="AC5214" s="49"/>
      <c r="AD5214" s="49"/>
      <c r="AE5214" s="49"/>
      <c r="AF5214" s="49"/>
      <c r="AG5214" s="49"/>
      <c r="AH5214" s="49"/>
      <c r="AI5214" s="49"/>
      <c r="AJ5214" s="48"/>
      <c r="AK5214" s="49"/>
    </row>
    <row r="5215" spans="9:37">
      <c r="I5215" s="48"/>
      <c r="L5215" s="48"/>
      <c r="O5215" s="48"/>
      <c r="Y5215" s="49"/>
      <c r="Z5215" s="49"/>
      <c r="AA5215" s="49"/>
      <c r="AB5215" s="49"/>
      <c r="AC5215" s="49"/>
      <c r="AD5215" s="49"/>
      <c r="AE5215" s="49"/>
      <c r="AF5215" s="49"/>
      <c r="AG5215" s="49"/>
      <c r="AH5215" s="49"/>
      <c r="AI5215" s="49"/>
      <c r="AJ5215" s="48"/>
      <c r="AK5215" s="49"/>
    </row>
    <row r="5216" spans="9:37">
      <c r="I5216" s="48"/>
      <c r="L5216" s="48"/>
      <c r="O5216" s="48"/>
      <c r="Y5216" s="49"/>
      <c r="Z5216" s="49"/>
      <c r="AA5216" s="49"/>
      <c r="AB5216" s="49"/>
      <c r="AC5216" s="49"/>
      <c r="AD5216" s="49"/>
      <c r="AE5216" s="49"/>
      <c r="AF5216" s="49"/>
      <c r="AG5216" s="49"/>
      <c r="AH5216" s="49"/>
      <c r="AI5216" s="49"/>
      <c r="AJ5216" s="48"/>
      <c r="AK5216" s="49"/>
    </row>
    <row r="5217" spans="9:37">
      <c r="I5217" s="48"/>
      <c r="L5217" s="48"/>
      <c r="O5217" s="48"/>
      <c r="Y5217" s="49"/>
      <c r="Z5217" s="49"/>
      <c r="AA5217" s="49"/>
      <c r="AB5217" s="49"/>
      <c r="AC5217" s="49"/>
      <c r="AD5217" s="49"/>
      <c r="AE5217" s="49"/>
      <c r="AF5217" s="49"/>
      <c r="AG5217" s="49"/>
      <c r="AH5217" s="49"/>
      <c r="AI5217" s="49"/>
      <c r="AJ5217" s="48"/>
      <c r="AK5217" s="49"/>
    </row>
    <row r="5218" spans="9:37">
      <c r="I5218" s="48"/>
      <c r="L5218" s="48"/>
      <c r="O5218" s="48"/>
      <c r="Y5218" s="49"/>
      <c r="Z5218" s="49"/>
      <c r="AA5218" s="49"/>
      <c r="AB5218" s="49"/>
      <c r="AC5218" s="49"/>
      <c r="AD5218" s="49"/>
      <c r="AE5218" s="49"/>
      <c r="AF5218" s="49"/>
      <c r="AG5218" s="49"/>
      <c r="AH5218" s="49"/>
      <c r="AI5218" s="49"/>
      <c r="AJ5218" s="48"/>
      <c r="AK5218" s="49"/>
    </row>
    <row r="5219" spans="9:37">
      <c r="I5219" s="48"/>
      <c r="L5219" s="48"/>
      <c r="O5219" s="48"/>
      <c r="Y5219" s="49"/>
      <c r="Z5219" s="49"/>
      <c r="AA5219" s="49"/>
      <c r="AB5219" s="49"/>
      <c r="AC5219" s="49"/>
      <c r="AD5219" s="49"/>
      <c r="AE5219" s="49"/>
      <c r="AF5219" s="49"/>
      <c r="AG5219" s="49"/>
      <c r="AH5219" s="49"/>
      <c r="AI5219" s="49"/>
      <c r="AJ5219" s="48"/>
      <c r="AK5219" s="49"/>
    </row>
    <row r="5220" spans="9:37">
      <c r="I5220" s="48"/>
      <c r="L5220" s="48"/>
      <c r="O5220" s="48"/>
      <c r="Y5220" s="49"/>
      <c r="Z5220" s="49"/>
      <c r="AA5220" s="49"/>
      <c r="AB5220" s="49"/>
      <c r="AC5220" s="49"/>
      <c r="AD5220" s="49"/>
      <c r="AE5220" s="49"/>
      <c r="AF5220" s="49"/>
      <c r="AG5220" s="49"/>
      <c r="AH5220" s="49"/>
      <c r="AI5220" s="49"/>
      <c r="AJ5220" s="48"/>
      <c r="AK5220" s="49"/>
    </row>
    <row r="5221" spans="9:37">
      <c r="I5221" s="48"/>
      <c r="L5221" s="48"/>
      <c r="O5221" s="48"/>
      <c r="Y5221" s="49"/>
      <c r="Z5221" s="49"/>
      <c r="AA5221" s="49"/>
      <c r="AB5221" s="49"/>
      <c r="AC5221" s="49"/>
      <c r="AD5221" s="49"/>
      <c r="AE5221" s="49"/>
      <c r="AF5221" s="49"/>
      <c r="AG5221" s="49"/>
      <c r="AH5221" s="49"/>
      <c r="AI5221" s="49"/>
      <c r="AJ5221" s="48"/>
      <c r="AK5221" s="49"/>
    </row>
    <row r="5222" spans="9:37">
      <c r="I5222" s="48"/>
      <c r="L5222" s="48"/>
      <c r="O5222" s="48"/>
      <c r="Y5222" s="49"/>
      <c r="Z5222" s="49"/>
      <c r="AA5222" s="49"/>
      <c r="AB5222" s="49"/>
      <c r="AC5222" s="49"/>
      <c r="AD5222" s="49"/>
      <c r="AE5222" s="49"/>
      <c r="AF5222" s="49"/>
      <c r="AG5222" s="49"/>
      <c r="AH5222" s="49"/>
      <c r="AI5222" s="49"/>
      <c r="AJ5222" s="48"/>
      <c r="AK5222" s="49"/>
    </row>
    <row r="5223" spans="9:37">
      <c r="I5223" s="48"/>
      <c r="L5223" s="48"/>
      <c r="O5223" s="48"/>
      <c r="Y5223" s="49"/>
      <c r="Z5223" s="49"/>
      <c r="AA5223" s="49"/>
      <c r="AB5223" s="49"/>
      <c r="AC5223" s="49"/>
      <c r="AD5223" s="49"/>
      <c r="AE5223" s="49"/>
      <c r="AF5223" s="49"/>
      <c r="AG5223" s="49"/>
      <c r="AH5223" s="49"/>
      <c r="AI5223" s="49"/>
      <c r="AJ5223" s="48"/>
      <c r="AK5223" s="49"/>
    </row>
    <row r="5224" spans="9:37">
      <c r="I5224" s="48"/>
      <c r="L5224" s="48"/>
      <c r="O5224" s="48"/>
      <c r="Y5224" s="49"/>
      <c r="Z5224" s="49"/>
      <c r="AA5224" s="49"/>
      <c r="AB5224" s="49"/>
      <c r="AC5224" s="49"/>
      <c r="AD5224" s="49"/>
      <c r="AE5224" s="49"/>
      <c r="AF5224" s="49"/>
      <c r="AG5224" s="49"/>
      <c r="AH5224" s="49"/>
      <c r="AI5224" s="49"/>
      <c r="AJ5224" s="48"/>
      <c r="AK5224" s="49"/>
    </row>
    <row r="5225" spans="9:37">
      <c r="I5225" s="48"/>
      <c r="L5225" s="48"/>
      <c r="O5225" s="48"/>
      <c r="Y5225" s="49"/>
      <c r="Z5225" s="49"/>
      <c r="AA5225" s="49"/>
      <c r="AB5225" s="49"/>
      <c r="AC5225" s="49"/>
      <c r="AD5225" s="49"/>
      <c r="AE5225" s="49"/>
      <c r="AF5225" s="49"/>
      <c r="AG5225" s="49"/>
      <c r="AH5225" s="49"/>
      <c r="AI5225" s="49"/>
      <c r="AJ5225" s="48"/>
      <c r="AK5225" s="49"/>
    </row>
    <row r="5226" spans="9:37">
      <c r="I5226" s="48"/>
      <c r="L5226" s="48"/>
      <c r="O5226" s="48"/>
      <c r="Y5226" s="49"/>
      <c r="Z5226" s="49"/>
      <c r="AA5226" s="49"/>
      <c r="AB5226" s="49"/>
      <c r="AC5226" s="49"/>
      <c r="AD5226" s="49"/>
      <c r="AE5226" s="49"/>
      <c r="AF5226" s="49"/>
      <c r="AG5226" s="49"/>
      <c r="AH5226" s="49"/>
      <c r="AI5226" s="49"/>
      <c r="AJ5226" s="48"/>
      <c r="AK5226" s="49"/>
    </row>
    <row r="5227" spans="9:37">
      <c r="I5227" s="48"/>
      <c r="L5227" s="48"/>
      <c r="O5227" s="48"/>
      <c r="Y5227" s="49"/>
      <c r="Z5227" s="49"/>
      <c r="AA5227" s="49"/>
      <c r="AB5227" s="49"/>
      <c r="AC5227" s="49"/>
      <c r="AD5227" s="49"/>
      <c r="AE5227" s="49"/>
      <c r="AF5227" s="49"/>
      <c r="AG5227" s="49"/>
      <c r="AH5227" s="49"/>
      <c r="AI5227" s="49"/>
      <c r="AJ5227" s="48"/>
      <c r="AK5227" s="49"/>
    </row>
    <row r="5228" spans="9:37">
      <c r="I5228" s="48"/>
      <c r="L5228" s="48"/>
      <c r="O5228" s="48"/>
      <c r="Y5228" s="49"/>
      <c r="Z5228" s="49"/>
      <c r="AA5228" s="49"/>
      <c r="AB5228" s="49"/>
      <c r="AC5228" s="49"/>
      <c r="AD5228" s="49"/>
      <c r="AE5228" s="49"/>
      <c r="AF5228" s="49"/>
      <c r="AG5228" s="49"/>
      <c r="AH5228" s="49"/>
      <c r="AI5228" s="49"/>
      <c r="AJ5228" s="48"/>
      <c r="AK5228" s="49"/>
    </row>
    <row r="5229" spans="9:37">
      <c r="I5229" s="48"/>
      <c r="L5229" s="48"/>
      <c r="O5229" s="48"/>
      <c r="Y5229" s="49"/>
      <c r="Z5229" s="49"/>
      <c r="AA5229" s="49"/>
      <c r="AB5229" s="49"/>
      <c r="AC5229" s="49"/>
      <c r="AD5229" s="49"/>
      <c r="AE5229" s="49"/>
      <c r="AF5229" s="49"/>
      <c r="AG5229" s="49"/>
      <c r="AH5229" s="49"/>
      <c r="AI5229" s="49"/>
      <c r="AJ5229" s="48"/>
      <c r="AK5229" s="49"/>
    </row>
    <row r="5230" spans="9:37">
      <c r="I5230" s="48"/>
      <c r="L5230" s="48"/>
      <c r="O5230" s="48"/>
      <c r="Y5230" s="49"/>
      <c r="Z5230" s="49"/>
      <c r="AA5230" s="49"/>
      <c r="AB5230" s="49"/>
      <c r="AC5230" s="49"/>
      <c r="AD5230" s="49"/>
      <c r="AE5230" s="49"/>
      <c r="AF5230" s="49"/>
      <c r="AG5230" s="49"/>
      <c r="AH5230" s="49"/>
      <c r="AI5230" s="49"/>
      <c r="AJ5230" s="48"/>
      <c r="AK5230" s="49"/>
    </row>
    <row r="5231" spans="9:37">
      <c r="I5231" s="48"/>
      <c r="L5231" s="48"/>
      <c r="O5231" s="48"/>
      <c r="Y5231" s="49"/>
      <c r="Z5231" s="49"/>
      <c r="AA5231" s="49"/>
      <c r="AB5231" s="49"/>
      <c r="AC5231" s="49"/>
      <c r="AD5231" s="49"/>
      <c r="AE5231" s="49"/>
      <c r="AF5231" s="49"/>
      <c r="AG5231" s="49"/>
      <c r="AH5231" s="49"/>
      <c r="AI5231" s="49"/>
      <c r="AJ5231" s="48"/>
      <c r="AK5231" s="49"/>
    </row>
    <row r="5232" spans="9:37">
      <c r="I5232" s="48"/>
      <c r="L5232" s="48"/>
      <c r="O5232" s="48"/>
      <c r="Y5232" s="49"/>
      <c r="Z5232" s="49"/>
      <c r="AA5232" s="49"/>
      <c r="AB5232" s="49"/>
      <c r="AC5232" s="49"/>
      <c r="AD5232" s="49"/>
      <c r="AE5232" s="49"/>
      <c r="AF5232" s="49"/>
      <c r="AG5232" s="49"/>
      <c r="AH5232" s="49"/>
      <c r="AI5232" s="49"/>
      <c r="AJ5232" s="48"/>
      <c r="AK5232" s="49"/>
    </row>
    <row r="5233" spans="9:37">
      <c r="I5233" s="48"/>
      <c r="L5233" s="48"/>
      <c r="O5233" s="48"/>
      <c r="Y5233" s="49"/>
      <c r="Z5233" s="49"/>
      <c r="AA5233" s="49"/>
      <c r="AB5233" s="49"/>
      <c r="AC5233" s="49"/>
      <c r="AD5233" s="49"/>
      <c r="AE5233" s="49"/>
      <c r="AF5233" s="49"/>
      <c r="AG5233" s="49"/>
      <c r="AH5233" s="49"/>
      <c r="AI5233" s="49"/>
      <c r="AJ5233" s="48"/>
      <c r="AK5233" s="49"/>
    </row>
    <row r="5234" spans="9:37">
      <c r="I5234" s="48"/>
      <c r="L5234" s="48"/>
      <c r="O5234" s="48"/>
      <c r="Y5234" s="49"/>
      <c r="Z5234" s="49"/>
      <c r="AA5234" s="49"/>
      <c r="AB5234" s="49"/>
      <c r="AC5234" s="49"/>
      <c r="AD5234" s="49"/>
      <c r="AE5234" s="49"/>
      <c r="AF5234" s="49"/>
      <c r="AG5234" s="49"/>
      <c r="AH5234" s="49"/>
      <c r="AI5234" s="49"/>
      <c r="AJ5234" s="48"/>
      <c r="AK5234" s="49"/>
    </row>
    <row r="5235" spans="9:37">
      <c r="I5235" s="48"/>
      <c r="L5235" s="48"/>
      <c r="O5235" s="48"/>
      <c r="Y5235" s="49"/>
      <c r="Z5235" s="49"/>
      <c r="AA5235" s="49"/>
      <c r="AB5235" s="49"/>
      <c r="AC5235" s="49"/>
      <c r="AD5235" s="49"/>
      <c r="AE5235" s="49"/>
      <c r="AF5235" s="49"/>
      <c r="AG5235" s="49"/>
      <c r="AH5235" s="49"/>
      <c r="AI5235" s="49"/>
      <c r="AJ5235" s="48"/>
      <c r="AK5235" s="49"/>
    </row>
    <row r="5236" spans="9:37">
      <c r="I5236" s="48"/>
      <c r="L5236" s="48"/>
      <c r="O5236" s="48"/>
      <c r="Y5236" s="49"/>
      <c r="Z5236" s="49"/>
      <c r="AA5236" s="49"/>
      <c r="AB5236" s="49"/>
      <c r="AC5236" s="49"/>
      <c r="AD5236" s="49"/>
      <c r="AE5236" s="49"/>
      <c r="AF5236" s="49"/>
      <c r="AG5236" s="49"/>
      <c r="AH5236" s="49"/>
      <c r="AI5236" s="49"/>
      <c r="AJ5236" s="48"/>
      <c r="AK5236" s="49"/>
    </row>
    <row r="5237" spans="9:37">
      <c r="I5237" s="48"/>
      <c r="L5237" s="48"/>
      <c r="O5237" s="48"/>
      <c r="Y5237" s="49"/>
      <c r="Z5237" s="49"/>
      <c r="AA5237" s="49"/>
      <c r="AB5237" s="49"/>
      <c r="AC5237" s="49"/>
      <c r="AD5237" s="49"/>
      <c r="AE5237" s="49"/>
      <c r="AF5237" s="49"/>
      <c r="AG5237" s="49"/>
      <c r="AH5237" s="49"/>
      <c r="AI5237" s="49"/>
      <c r="AJ5237" s="48"/>
      <c r="AK5237" s="49"/>
    </row>
    <row r="5238" spans="9:37">
      <c r="I5238" s="48"/>
      <c r="L5238" s="48"/>
      <c r="O5238" s="48"/>
      <c r="Y5238" s="49"/>
      <c r="Z5238" s="49"/>
      <c r="AA5238" s="49"/>
      <c r="AB5238" s="49"/>
      <c r="AC5238" s="49"/>
      <c r="AD5238" s="49"/>
      <c r="AE5238" s="49"/>
      <c r="AF5238" s="49"/>
      <c r="AG5238" s="49"/>
      <c r="AH5238" s="49"/>
      <c r="AI5238" s="49"/>
      <c r="AJ5238" s="48"/>
      <c r="AK5238" s="49"/>
    </row>
    <row r="5239" spans="9:37">
      <c r="I5239" s="48"/>
      <c r="L5239" s="48"/>
      <c r="O5239" s="48"/>
      <c r="Y5239" s="49"/>
      <c r="Z5239" s="49"/>
      <c r="AA5239" s="49"/>
      <c r="AB5239" s="49"/>
      <c r="AC5239" s="49"/>
      <c r="AD5239" s="49"/>
      <c r="AE5239" s="49"/>
      <c r="AF5239" s="49"/>
      <c r="AG5239" s="49"/>
      <c r="AH5239" s="49"/>
      <c r="AI5239" s="49"/>
      <c r="AJ5239" s="48"/>
      <c r="AK5239" s="49"/>
    </row>
    <row r="5240" spans="9:37">
      <c r="I5240" s="48"/>
      <c r="L5240" s="48"/>
      <c r="O5240" s="48"/>
      <c r="Y5240" s="49"/>
      <c r="Z5240" s="49"/>
      <c r="AA5240" s="49"/>
      <c r="AB5240" s="49"/>
      <c r="AC5240" s="49"/>
      <c r="AD5240" s="49"/>
      <c r="AE5240" s="49"/>
      <c r="AF5240" s="49"/>
      <c r="AG5240" s="49"/>
      <c r="AH5240" s="49"/>
      <c r="AI5240" s="49"/>
      <c r="AJ5240" s="48"/>
      <c r="AK5240" s="49"/>
    </row>
    <row r="5241" spans="9:37">
      <c r="I5241" s="48"/>
      <c r="L5241" s="48"/>
      <c r="O5241" s="48"/>
      <c r="Y5241" s="49"/>
      <c r="Z5241" s="49"/>
      <c r="AA5241" s="49"/>
      <c r="AB5241" s="49"/>
      <c r="AC5241" s="49"/>
      <c r="AD5241" s="49"/>
      <c r="AE5241" s="49"/>
      <c r="AF5241" s="49"/>
      <c r="AG5241" s="49"/>
      <c r="AH5241" s="49"/>
      <c r="AI5241" s="49"/>
      <c r="AJ5241" s="48"/>
      <c r="AK5241" s="49"/>
    </row>
    <row r="5242" spans="9:37">
      <c r="I5242" s="48"/>
      <c r="L5242" s="48"/>
      <c r="O5242" s="48"/>
      <c r="Y5242" s="49"/>
      <c r="Z5242" s="49"/>
      <c r="AA5242" s="49"/>
      <c r="AB5242" s="49"/>
      <c r="AC5242" s="49"/>
      <c r="AD5242" s="49"/>
      <c r="AE5242" s="49"/>
      <c r="AF5242" s="49"/>
      <c r="AG5242" s="49"/>
      <c r="AH5242" s="49"/>
      <c r="AI5242" s="49"/>
      <c r="AJ5242" s="48"/>
      <c r="AK5242" s="49"/>
    </row>
    <row r="5243" spans="9:37">
      <c r="I5243" s="48"/>
      <c r="L5243" s="48"/>
      <c r="O5243" s="48"/>
      <c r="Y5243" s="49"/>
      <c r="Z5243" s="49"/>
      <c r="AA5243" s="49"/>
      <c r="AB5243" s="49"/>
      <c r="AC5243" s="49"/>
      <c r="AD5243" s="49"/>
      <c r="AE5243" s="49"/>
      <c r="AF5243" s="49"/>
      <c r="AG5243" s="49"/>
      <c r="AH5243" s="49"/>
      <c r="AI5243" s="49"/>
      <c r="AJ5243" s="48"/>
      <c r="AK5243" s="49"/>
    </row>
    <row r="5244" spans="9:37">
      <c r="I5244" s="48"/>
      <c r="L5244" s="48"/>
      <c r="O5244" s="48"/>
      <c r="Y5244" s="49"/>
      <c r="Z5244" s="49"/>
      <c r="AA5244" s="49"/>
      <c r="AB5244" s="49"/>
      <c r="AC5244" s="49"/>
      <c r="AD5244" s="49"/>
      <c r="AE5244" s="49"/>
      <c r="AF5244" s="49"/>
      <c r="AG5244" s="49"/>
      <c r="AH5244" s="49"/>
      <c r="AI5244" s="49"/>
      <c r="AJ5244" s="48"/>
      <c r="AK5244" s="49"/>
    </row>
    <row r="5245" spans="9:37">
      <c r="I5245" s="48"/>
      <c r="L5245" s="48"/>
      <c r="O5245" s="48"/>
      <c r="Y5245" s="49"/>
      <c r="Z5245" s="49"/>
      <c r="AA5245" s="49"/>
      <c r="AB5245" s="49"/>
      <c r="AC5245" s="49"/>
      <c r="AD5245" s="49"/>
      <c r="AE5245" s="49"/>
      <c r="AF5245" s="49"/>
      <c r="AG5245" s="49"/>
      <c r="AH5245" s="49"/>
      <c r="AI5245" s="49"/>
      <c r="AJ5245" s="48"/>
      <c r="AK5245" s="49"/>
    </row>
    <row r="5246" spans="9:37">
      <c r="I5246" s="48"/>
      <c r="L5246" s="48"/>
      <c r="O5246" s="48"/>
      <c r="Y5246" s="49"/>
      <c r="Z5246" s="49"/>
      <c r="AA5246" s="49"/>
      <c r="AB5246" s="49"/>
      <c r="AC5246" s="49"/>
      <c r="AD5246" s="49"/>
      <c r="AE5246" s="49"/>
      <c r="AF5246" s="49"/>
      <c r="AG5246" s="49"/>
      <c r="AH5246" s="49"/>
      <c r="AI5246" s="49"/>
      <c r="AJ5246" s="48"/>
      <c r="AK5246" s="49"/>
    </row>
    <row r="5247" spans="9:37">
      <c r="I5247" s="48"/>
      <c r="L5247" s="48"/>
      <c r="O5247" s="48"/>
      <c r="Y5247" s="49"/>
      <c r="Z5247" s="49"/>
      <c r="AA5247" s="49"/>
      <c r="AB5247" s="49"/>
      <c r="AC5247" s="49"/>
      <c r="AD5247" s="49"/>
      <c r="AE5247" s="49"/>
      <c r="AF5247" s="49"/>
      <c r="AG5247" s="49"/>
      <c r="AH5247" s="49"/>
      <c r="AI5247" s="49"/>
      <c r="AJ5247" s="48"/>
      <c r="AK5247" s="49"/>
    </row>
    <row r="5248" spans="9:37">
      <c r="I5248" s="48"/>
      <c r="L5248" s="48"/>
      <c r="O5248" s="48"/>
      <c r="Y5248" s="49"/>
      <c r="Z5248" s="49"/>
      <c r="AA5248" s="49"/>
      <c r="AB5248" s="49"/>
      <c r="AC5248" s="49"/>
      <c r="AD5248" s="49"/>
      <c r="AE5248" s="49"/>
      <c r="AF5248" s="49"/>
      <c r="AG5248" s="49"/>
      <c r="AH5248" s="49"/>
      <c r="AI5248" s="49"/>
      <c r="AJ5248" s="48"/>
      <c r="AK5248" s="49"/>
    </row>
    <row r="5249" spans="9:37">
      <c r="I5249" s="48"/>
      <c r="L5249" s="48"/>
      <c r="O5249" s="48"/>
      <c r="Y5249" s="49"/>
      <c r="Z5249" s="49"/>
      <c r="AA5249" s="49"/>
      <c r="AB5249" s="49"/>
      <c r="AC5249" s="49"/>
      <c r="AD5249" s="49"/>
      <c r="AE5249" s="49"/>
      <c r="AF5249" s="49"/>
      <c r="AG5249" s="49"/>
      <c r="AH5249" s="49"/>
      <c r="AI5249" s="49"/>
      <c r="AJ5249" s="48"/>
      <c r="AK5249" s="49"/>
    </row>
    <row r="5250" spans="9:37">
      <c r="I5250" s="48"/>
      <c r="L5250" s="48"/>
      <c r="O5250" s="48"/>
      <c r="Y5250" s="49"/>
      <c r="Z5250" s="49"/>
      <c r="AA5250" s="49"/>
      <c r="AB5250" s="49"/>
      <c r="AC5250" s="49"/>
      <c r="AD5250" s="49"/>
      <c r="AE5250" s="49"/>
      <c r="AF5250" s="49"/>
      <c r="AG5250" s="49"/>
      <c r="AH5250" s="49"/>
      <c r="AI5250" s="49"/>
      <c r="AJ5250" s="48"/>
      <c r="AK5250" s="49"/>
    </row>
    <row r="5251" spans="9:37">
      <c r="I5251" s="48"/>
      <c r="L5251" s="48"/>
      <c r="O5251" s="48"/>
      <c r="Y5251" s="49"/>
      <c r="Z5251" s="49"/>
      <c r="AA5251" s="49"/>
      <c r="AB5251" s="49"/>
      <c r="AC5251" s="49"/>
      <c r="AD5251" s="49"/>
      <c r="AE5251" s="49"/>
      <c r="AF5251" s="49"/>
      <c r="AG5251" s="49"/>
      <c r="AH5251" s="49"/>
      <c r="AI5251" s="49"/>
      <c r="AJ5251" s="48"/>
      <c r="AK5251" s="49"/>
    </row>
    <row r="5252" spans="9:37">
      <c r="I5252" s="48"/>
      <c r="L5252" s="48"/>
      <c r="O5252" s="48"/>
      <c r="Y5252" s="49"/>
      <c r="Z5252" s="49"/>
      <c r="AA5252" s="49"/>
      <c r="AB5252" s="49"/>
      <c r="AC5252" s="49"/>
      <c r="AD5252" s="49"/>
      <c r="AE5252" s="49"/>
      <c r="AF5252" s="49"/>
      <c r="AG5252" s="49"/>
      <c r="AH5252" s="49"/>
      <c r="AI5252" s="49"/>
      <c r="AJ5252" s="48"/>
      <c r="AK5252" s="49"/>
    </row>
    <row r="5253" spans="9:37">
      <c r="I5253" s="48"/>
      <c r="L5253" s="48"/>
      <c r="O5253" s="48"/>
      <c r="Y5253" s="49"/>
      <c r="Z5253" s="49"/>
      <c r="AA5253" s="49"/>
      <c r="AB5253" s="49"/>
      <c r="AC5253" s="49"/>
      <c r="AD5253" s="49"/>
      <c r="AE5253" s="49"/>
      <c r="AF5253" s="49"/>
      <c r="AG5253" s="49"/>
      <c r="AH5253" s="49"/>
      <c r="AI5253" s="49"/>
      <c r="AJ5253" s="48"/>
      <c r="AK5253" s="49"/>
    </row>
    <row r="5254" spans="9:37">
      <c r="I5254" s="48"/>
      <c r="L5254" s="48"/>
      <c r="O5254" s="48"/>
      <c r="Y5254" s="49"/>
      <c r="Z5254" s="49"/>
      <c r="AA5254" s="49"/>
      <c r="AB5254" s="49"/>
      <c r="AC5254" s="49"/>
      <c r="AD5254" s="49"/>
      <c r="AE5254" s="49"/>
      <c r="AF5254" s="49"/>
      <c r="AG5254" s="49"/>
      <c r="AH5254" s="49"/>
      <c r="AI5254" s="49"/>
      <c r="AJ5254" s="48"/>
      <c r="AK5254" s="49"/>
    </row>
    <row r="5255" spans="9:37">
      <c r="I5255" s="48"/>
      <c r="L5255" s="48"/>
      <c r="O5255" s="48"/>
      <c r="Y5255" s="49"/>
      <c r="Z5255" s="49"/>
      <c r="AA5255" s="49"/>
      <c r="AB5255" s="49"/>
      <c r="AC5255" s="49"/>
      <c r="AD5255" s="49"/>
      <c r="AE5255" s="49"/>
      <c r="AF5255" s="49"/>
      <c r="AG5255" s="49"/>
      <c r="AH5255" s="49"/>
      <c r="AI5255" s="49"/>
      <c r="AJ5255" s="48"/>
      <c r="AK5255" s="49"/>
    </row>
    <row r="5256" spans="9:37">
      <c r="I5256" s="48"/>
      <c r="L5256" s="48"/>
      <c r="O5256" s="48"/>
      <c r="Y5256" s="49"/>
      <c r="Z5256" s="49"/>
      <c r="AA5256" s="49"/>
      <c r="AB5256" s="49"/>
      <c r="AC5256" s="49"/>
      <c r="AD5256" s="49"/>
      <c r="AE5256" s="49"/>
      <c r="AF5256" s="49"/>
      <c r="AG5256" s="49"/>
      <c r="AH5256" s="49"/>
      <c r="AI5256" s="49"/>
      <c r="AJ5256" s="48"/>
      <c r="AK5256" s="49"/>
    </row>
    <row r="5257" spans="9:37">
      <c r="I5257" s="48"/>
      <c r="L5257" s="48"/>
      <c r="O5257" s="48"/>
      <c r="Y5257" s="49"/>
      <c r="Z5257" s="49"/>
      <c r="AA5257" s="49"/>
      <c r="AB5257" s="49"/>
      <c r="AC5257" s="49"/>
      <c r="AD5257" s="49"/>
      <c r="AE5257" s="49"/>
      <c r="AF5257" s="49"/>
      <c r="AG5257" s="49"/>
      <c r="AH5257" s="49"/>
      <c r="AI5257" s="49"/>
      <c r="AJ5257" s="48"/>
      <c r="AK5257" s="49"/>
    </row>
    <row r="5258" spans="9:37">
      <c r="I5258" s="48"/>
      <c r="L5258" s="48"/>
      <c r="O5258" s="48"/>
      <c r="Y5258" s="49"/>
      <c r="Z5258" s="49"/>
      <c r="AA5258" s="49"/>
      <c r="AB5258" s="49"/>
      <c r="AC5258" s="49"/>
      <c r="AD5258" s="49"/>
      <c r="AE5258" s="49"/>
      <c r="AF5258" s="49"/>
      <c r="AG5258" s="49"/>
      <c r="AH5258" s="49"/>
      <c r="AI5258" s="49"/>
      <c r="AJ5258" s="48"/>
      <c r="AK5258" s="49"/>
    </row>
    <row r="5259" spans="9:37">
      <c r="I5259" s="48"/>
      <c r="L5259" s="48"/>
      <c r="O5259" s="48"/>
      <c r="Y5259" s="49"/>
      <c r="Z5259" s="49"/>
      <c r="AA5259" s="49"/>
      <c r="AB5259" s="49"/>
      <c r="AC5259" s="49"/>
      <c r="AD5259" s="49"/>
      <c r="AE5259" s="49"/>
      <c r="AF5259" s="49"/>
      <c r="AG5259" s="49"/>
      <c r="AH5259" s="49"/>
      <c r="AI5259" s="49"/>
      <c r="AJ5259" s="48"/>
      <c r="AK5259" s="49"/>
    </row>
    <row r="5260" spans="9:37">
      <c r="I5260" s="48"/>
      <c r="L5260" s="48"/>
      <c r="O5260" s="48"/>
      <c r="Y5260" s="49"/>
      <c r="Z5260" s="49"/>
      <c r="AA5260" s="49"/>
      <c r="AB5260" s="49"/>
      <c r="AC5260" s="49"/>
      <c r="AD5260" s="49"/>
      <c r="AE5260" s="49"/>
      <c r="AF5260" s="49"/>
      <c r="AG5260" s="49"/>
      <c r="AH5260" s="49"/>
      <c r="AI5260" s="49"/>
      <c r="AJ5260" s="48"/>
      <c r="AK5260" s="49"/>
    </row>
    <row r="5261" spans="9:37">
      <c r="I5261" s="48"/>
      <c r="L5261" s="48"/>
      <c r="O5261" s="48"/>
      <c r="Y5261" s="49"/>
      <c r="Z5261" s="49"/>
      <c r="AA5261" s="49"/>
      <c r="AB5261" s="49"/>
      <c r="AC5261" s="49"/>
      <c r="AD5261" s="49"/>
      <c r="AE5261" s="49"/>
      <c r="AF5261" s="49"/>
      <c r="AG5261" s="49"/>
      <c r="AH5261" s="49"/>
      <c r="AI5261" s="49"/>
      <c r="AJ5261" s="48"/>
      <c r="AK5261" s="49"/>
    </row>
    <row r="5262" spans="9:37">
      <c r="I5262" s="48"/>
      <c r="L5262" s="48"/>
      <c r="O5262" s="48"/>
      <c r="Y5262" s="49"/>
      <c r="Z5262" s="49"/>
      <c r="AA5262" s="49"/>
      <c r="AB5262" s="49"/>
      <c r="AC5262" s="49"/>
      <c r="AD5262" s="49"/>
      <c r="AE5262" s="49"/>
      <c r="AF5262" s="49"/>
      <c r="AG5262" s="49"/>
      <c r="AH5262" s="49"/>
      <c r="AI5262" s="49"/>
      <c r="AJ5262" s="48"/>
      <c r="AK5262" s="49"/>
    </row>
    <row r="5263" spans="9:37">
      <c r="I5263" s="48"/>
      <c r="L5263" s="48"/>
      <c r="O5263" s="48"/>
      <c r="Y5263" s="49"/>
      <c r="Z5263" s="49"/>
      <c r="AA5263" s="49"/>
      <c r="AB5263" s="49"/>
      <c r="AC5263" s="49"/>
      <c r="AD5263" s="49"/>
      <c r="AE5263" s="49"/>
      <c r="AF5263" s="49"/>
      <c r="AG5263" s="49"/>
      <c r="AH5263" s="49"/>
      <c r="AI5263" s="49"/>
      <c r="AJ5263" s="48"/>
      <c r="AK5263" s="49"/>
    </row>
    <row r="5264" spans="9:37">
      <c r="I5264" s="48"/>
      <c r="L5264" s="48"/>
      <c r="O5264" s="48"/>
      <c r="Y5264" s="49"/>
      <c r="Z5264" s="49"/>
      <c r="AA5264" s="49"/>
      <c r="AB5264" s="49"/>
      <c r="AC5264" s="49"/>
      <c r="AD5264" s="49"/>
      <c r="AE5264" s="49"/>
      <c r="AF5264" s="49"/>
      <c r="AG5264" s="49"/>
      <c r="AH5264" s="49"/>
      <c r="AI5264" s="49"/>
      <c r="AJ5264" s="48"/>
      <c r="AK5264" s="49"/>
    </row>
    <row r="5265" spans="9:37">
      <c r="I5265" s="48"/>
      <c r="L5265" s="48"/>
      <c r="O5265" s="48"/>
      <c r="Y5265" s="49"/>
      <c r="Z5265" s="49"/>
      <c r="AA5265" s="49"/>
      <c r="AB5265" s="49"/>
      <c r="AC5265" s="49"/>
      <c r="AD5265" s="49"/>
      <c r="AE5265" s="49"/>
      <c r="AF5265" s="49"/>
      <c r="AG5265" s="49"/>
      <c r="AH5265" s="49"/>
      <c r="AI5265" s="49"/>
      <c r="AJ5265" s="48"/>
      <c r="AK5265" s="49"/>
    </row>
    <row r="5266" spans="9:37">
      <c r="I5266" s="48"/>
      <c r="L5266" s="48"/>
      <c r="O5266" s="48"/>
      <c r="Y5266" s="49"/>
      <c r="Z5266" s="49"/>
      <c r="AA5266" s="49"/>
      <c r="AB5266" s="49"/>
      <c r="AC5266" s="49"/>
      <c r="AD5266" s="49"/>
      <c r="AE5266" s="49"/>
      <c r="AF5266" s="49"/>
      <c r="AG5266" s="49"/>
      <c r="AH5266" s="49"/>
      <c r="AI5266" s="49"/>
      <c r="AJ5266" s="48"/>
      <c r="AK5266" s="49"/>
    </row>
    <row r="5267" spans="9:37">
      <c r="I5267" s="48"/>
      <c r="L5267" s="48"/>
      <c r="O5267" s="48"/>
      <c r="Y5267" s="49"/>
      <c r="Z5267" s="49"/>
      <c r="AA5267" s="49"/>
      <c r="AB5267" s="49"/>
      <c r="AC5267" s="49"/>
      <c r="AD5267" s="49"/>
      <c r="AE5267" s="49"/>
      <c r="AF5267" s="49"/>
      <c r="AG5267" s="49"/>
      <c r="AH5267" s="49"/>
      <c r="AI5267" s="49"/>
      <c r="AJ5267" s="48"/>
      <c r="AK5267" s="49"/>
    </row>
    <row r="5268" spans="9:37">
      <c r="I5268" s="48"/>
      <c r="L5268" s="48"/>
      <c r="O5268" s="48"/>
      <c r="Y5268" s="49"/>
      <c r="Z5268" s="49"/>
      <c r="AA5268" s="49"/>
      <c r="AB5268" s="49"/>
      <c r="AC5268" s="49"/>
      <c r="AD5268" s="49"/>
      <c r="AE5268" s="49"/>
      <c r="AF5268" s="49"/>
      <c r="AG5268" s="49"/>
      <c r="AH5268" s="49"/>
      <c r="AI5268" s="49"/>
      <c r="AJ5268" s="48"/>
      <c r="AK5268" s="49"/>
    </row>
    <row r="5269" spans="9:37">
      <c r="I5269" s="48"/>
      <c r="L5269" s="48"/>
      <c r="O5269" s="48"/>
      <c r="Y5269" s="49"/>
      <c r="Z5269" s="49"/>
      <c r="AA5269" s="49"/>
      <c r="AB5269" s="49"/>
      <c r="AC5269" s="49"/>
      <c r="AD5269" s="49"/>
      <c r="AE5269" s="49"/>
      <c r="AF5269" s="49"/>
      <c r="AG5269" s="49"/>
      <c r="AH5269" s="49"/>
      <c r="AI5269" s="49"/>
      <c r="AJ5269" s="48"/>
      <c r="AK5269" s="49"/>
    </row>
    <row r="5270" spans="9:37">
      <c r="I5270" s="48"/>
      <c r="L5270" s="48"/>
      <c r="O5270" s="48"/>
      <c r="Y5270" s="49"/>
      <c r="Z5270" s="49"/>
      <c r="AA5270" s="49"/>
      <c r="AB5270" s="49"/>
      <c r="AC5270" s="49"/>
      <c r="AD5270" s="49"/>
      <c r="AE5270" s="49"/>
      <c r="AF5270" s="49"/>
      <c r="AG5270" s="49"/>
      <c r="AH5270" s="49"/>
      <c r="AI5270" s="49"/>
      <c r="AJ5270" s="48"/>
      <c r="AK5270" s="49"/>
    </row>
    <row r="5271" spans="9:37">
      <c r="I5271" s="48"/>
      <c r="L5271" s="48"/>
      <c r="O5271" s="48"/>
      <c r="Y5271" s="49"/>
      <c r="Z5271" s="49"/>
      <c r="AA5271" s="49"/>
      <c r="AB5271" s="49"/>
      <c r="AC5271" s="49"/>
      <c r="AD5271" s="49"/>
      <c r="AE5271" s="49"/>
      <c r="AF5271" s="49"/>
      <c r="AG5271" s="49"/>
      <c r="AH5271" s="49"/>
      <c r="AI5271" s="49"/>
      <c r="AJ5271" s="48"/>
      <c r="AK5271" s="49"/>
    </row>
    <row r="5272" spans="9:37">
      <c r="I5272" s="48"/>
      <c r="L5272" s="48"/>
      <c r="O5272" s="48"/>
      <c r="Y5272" s="49"/>
      <c r="Z5272" s="49"/>
      <c r="AA5272" s="49"/>
      <c r="AB5272" s="49"/>
      <c r="AC5272" s="49"/>
      <c r="AD5272" s="49"/>
      <c r="AE5272" s="49"/>
      <c r="AF5272" s="49"/>
      <c r="AG5272" s="49"/>
      <c r="AH5272" s="49"/>
      <c r="AI5272" s="49"/>
      <c r="AJ5272" s="48"/>
      <c r="AK5272" s="49"/>
    </row>
    <row r="5273" spans="9:37">
      <c r="I5273" s="48"/>
      <c r="L5273" s="48"/>
      <c r="O5273" s="48"/>
      <c r="Y5273" s="49"/>
      <c r="Z5273" s="49"/>
      <c r="AA5273" s="49"/>
      <c r="AB5273" s="49"/>
      <c r="AC5273" s="49"/>
      <c r="AD5273" s="49"/>
      <c r="AE5273" s="49"/>
      <c r="AF5273" s="49"/>
      <c r="AG5273" s="49"/>
      <c r="AH5273" s="49"/>
      <c r="AI5273" s="49"/>
      <c r="AJ5273" s="48"/>
      <c r="AK5273" s="49"/>
    </row>
    <row r="5274" spans="9:37">
      <c r="I5274" s="48"/>
      <c r="L5274" s="48"/>
      <c r="O5274" s="48"/>
      <c r="Y5274" s="49"/>
      <c r="Z5274" s="49"/>
      <c r="AA5274" s="49"/>
      <c r="AB5274" s="49"/>
      <c r="AC5274" s="49"/>
      <c r="AD5274" s="49"/>
      <c r="AE5274" s="49"/>
      <c r="AF5274" s="49"/>
      <c r="AG5274" s="49"/>
      <c r="AH5274" s="49"/>
      <c r="AI5274" s="49"/>
      <c r="AJ5274" s="48"/>
      <c r="AK5274" s="49"/>
    </row>
    <row r="5275" spans="9:37">
      <c r="I5275" s="48"/>
      <c r="L5275" s="48"/>
      <c r="O5275" s="48"/>
      <c r="Y5275" s="49"/>
      <c r="Z5275" s="49"/>
      <c r="AA5275" s="49"/>
      <c r="AB5275" s="49"/>
      <c r="AC5275" s="49"/>
      <c r="AD5275" s="49"/>
      <c r="AE5275" s="49"/>
      <c r="AF5275" s="49"/>
      <c r="AG5275" s="49"/>
      <c r="AH5275" s="49"/>
      <c r="AI5275" s="49"/>
      <c r="AJ5275" s="48"/>
      <c r="AK5275" s="49"/>
    </row>
    <row r="5276" spans="9:37">
      <c r="I5276" s="48"/>
      <c r="L5276" s="48"/>
      <c r="O5276" s="48"/>
      <c r="Y5276" s="49"/>
      <c r="Z5276" s="49"/>
      <c r="AA5276" s="49"/>
      <c r="AB5276" s="49"/>
      <c r="AC5276" s="49"/>
      <c r="AD5276" s="49"/>
      <c r="AE5276" s="49"/>
      <c r="AF5276" s="49"/>
      <c r="AG5276" s="49"/>
      <c r="AH5276" s="49"/>
      <c r="AI5276" s="49"/>
      <c r="AJ5276" s="48"/>
      <c r="AK5276" s="49"/>
    </row>
    <row r="5277" spans="9:37">
      <c r="I5277" s="48"/>
      <c r="L5277" s="48"/>
      <c r="O5277" s="48"/>
      <c r="Y5277" s="49"/>
      <c r="Z5277" s="49"/>
      <c r="AA5277" s="49"/>
      <c r="AB5277" s="49"/>
      <c r="AC5277" s="49"/>
      <c r="AD5277" s="49"/>
      <c r="AE5277" s="49"/>
      <c r="AF5277" s="49"/>
      <c r="AG5277" s="49"/>
      <c r="AH5277" s="49"/>
      <c r="AI5277" s="49"/>
      <c r="AJ5277" s="48"/>
      <c r="AK5277" s="49"/>
    </row>
    <row r="5278" spans="9:37">
      <c r="I5278" s="48"/>
      <c r="L5278" s="48"/>
      <c r="O5278" s="48"/>
      <c r="Y5278" s="49"/>
      <c r="Z5278" s="49"/>
      <c r="AA5278" s="49"/>
      <c r="AB5278" s="49"/>
      <c r="AC5278" s="49"/>
      <c r="AD5278" s="49"/>
      <c r="AE5278" s="49"/>
      <c r="AF5278" s="49"/>
      <c r="AG5278" s="49"/>
      <c r="AH5278" s="49"/>
      <c r="AI5278" s="49"/>
      <c r="AJ5278" s="48"/>
      <c r="AK5278" s="49"/>
    </row>
    <row r="5279" spans="9:37">
      <c r="I5279" s="48"/>
      <c r="L5279" s="48"/>
      <c r="O5279" s="48"/>
      <c r="Y5279" s="49"/>
      <c r="Z5279" s="49"/>
      <c r="AA5279" s="49"/>
      <c r="AB5279" s="49"/>
      <c r="AC5279" s="49"/>
      <c r="AD5279" s="49"/>
      <c r="AE5279" s="49"/>
      <c r="AF5279" s="49"/>
      <c r="AG5279" s="49"/>
      <c r="AH5279" s="49"/>
      <c r="AI5279" s="49"/>
      <c r="AJ5279" s="48"/>
      <c r="AK5279" s="49"/>
    </row>
    <row r="5280" spans="9:37">
      <c r="I5280" s="48"/>
      <c r="L5280" s="48"/>
      <c r="O5280" s="48"/>
      <c r="Y5280" s="49"/>
      <c r="Z5280" s="49"/>
      <c r="AA5280" s="49"/>
      <c r="AB5280" s="49"/>
      <c r="AC5280" s="49"/>
      <c r="AD5280" s="49"/>
      <c r="AE5280" s="49"/>
      <c r="AF5280" s="49"/>
      <c r="AG5280" s="49"/>
      <c r="AH5280" s="49"/>
      <c r="AI5280" s="49"/>
      <c r="AJ5280" s="48"/>
      <c r="AK5280" s="49"/>
    </row>
    <row r="5281" spans="9:37">
      <c r="I5281" s="48"/>
      <c r="L5281" s="48"/>
      <c r="O5281" s="48"/>
      <c r="Y5281" s="49"/>
      <c r="Z5281" s="49"/>
      <c r="AA5281" s="49"/>
      <c r="AB5281" s="49"/>
      <c r="AC5281" s="49"/>
      <c r="AD5281" s="49"/>
      <c r="AE5281" s="49"/>
      <c r="AF5281" s="49"/>
      <c r="AG5281" s="49"/>
      <c r="AH5281" s="49"/>
      <c r="AI5281" s="49"/>
      <c r="AJ5281" s="48"/>
      <c r="AK5281" s="49"/>
    </row>
    <row r="5282" spans="9:37">
      <c r="I5282" s="48"/>
      <c r="L5282" s="48"/>
      <c r="O5282" s="48"/>
      <c r="Y5282" s="49"/>
      <c r="Z5282" s="49"/>
      <c r="AA5282" s="49"/>
      <c r="AB5282" s="49"/>
      <c r="AC5282" s="49"/>
      <c r="AD5282" s="49"/>
      <c r="AE5282" s="49"/>
      <c r="AF5282" s="49"/>
      <c r="AG5282" s="49"/>
      <c r="AH5282" s="49"/>
      <c r="AI5282" s="49"/>
      <c r="AJ5282" s="48"/>
      <c r="AK5282" s="49"/>
    </row>
    <row r="5283" spans="9:37">
      <c r="I5283" s="48"/>
      <c r="L5283" s="48"/>
      <c r="O5283" s="48"/>
      <c r="Y5283" s="49"/>
      <c r="Z5283" s="49"/>
      <c r="AA5283" s="49"/>
      <c r="AB5283" s="49"/>
      <c r="AC5283" s="49"/>
      <c r="AD5283" s="49"/>
      <c r="AE5283" s="49"/>
      <c r="AF5283" s="49"/>
      <c r="AG5283" s="49"/>
      <c r="AH5283" s="49"/>
      <c r="AI5283" s="49"/>
      <c r="AJ5283" s="48"/>
      <c r="AK5283" s="49"/>
    </row>
    <row r="5284" spans="9:37">
      <c r="I5284" s="48"/>
      <c r="L5284" s="48"/>
      <c r="O5284" s="48"/>
      <c r="Y5284" s="49"/>
      <c r="Z5284" s="49"/>
      <c r="AA5284" s="49"/>
      <c r="AB5284" s="49"/>
      <c r="AC5284" s="49"/>
      <c r="AD5284" s="49"/>
      <c r="AE5284" s="49"/>
      <c r="AF5284" s="49"/>
      <c r="AG5284" s="49"/>
      <c r="AH5284" s="49"/>
      <c r="AI5284" s="49"/>
      <c r="AJ5284" s="48"/>
      <c r="AK5284" s="49"/>
    </row>
    <row r="5285" spans="9:37">
      <c r="I5285" s="48"/>
      <c r="L5285" s="48"/>
      <c r="O5285" s="48"/>
      <c r="Y5285" s="49"/>
      <c r="Z5285" s="49"/>
      <c r="AA5285" s="49"/>
      <c r="AB5285" s="49"/>
      <c r="AC5285" s="49"/>
      <c r="AD5285" s="49"/>
      <c r="AE5285" s="49"/>
      <c r="AF5285" s="49"/>
      <c r="AG5285" s="49"/>
      <c r="AH5285" s="49"/>
      <c r="AI5285" s="49"/>
      <c r="AJ5285" s="48"/>
      <c r="AK5285" s="49"/>
    </row>
    <row r="5286" spans="9:37">
      <c r="I5286" s="48"/>
      <c r="L5286" s="48"/>
      <c r="O5286" s="48"/>
      <c r="Y5286" s="49"/>
      <c r="Z5286" s="49"/>
      <c r="AA5286" s="49"/>
      <c r="AB5286" s="49"/>
      <c r="AC5286" s="49"/>
      <c r="AD5286" s="49"/>
      <c r="AE5286" s="49"/>
      <c r="AF5286" s="49"/>
      <c r="AG5286" s="49"/>
      <c r="AH5286" s="49"/>
      <c r="AI5286" s="49"/>
      <c r="AJ5286" s="48"/>
      <c r="AK5286" s="49"/>
    </row>
    <row r="5287" spans="9:37">
      <c r="I5287" s="48"/>
      <c r="L5287" s="48"/>
      <c r="O5287" s="48"/>
      <c r="Y5287" s="49"/>
      <c r="Z5287" s="49"/>
      <c r="AA5287" s="49"/>
      <c r="AB5287" s="49"/>
      <c r="AC5287" s="49"/>
      <c r="AD5287" s="49"/>
      <c r="AE5287" s="49"/>
      <c r="AF5287" s="49"/>
      <c r="AG5287" s="49"/>
      <c r="AH5287" s="49"/>
      <c r="AI5287" s="49"/>
      <c r="AJ5287" s="48"/>
      <c r="AK5287" s="49"/>
    </row>
    <row r="5288" spans="9:37">
      <c r="I5288" s="48"/>
      <c r="L5288" s="48"/>
      <c r="O5288" s="48"/>
      <c r="Y5288" s="49"/>
      <c r="Z5288" s="49"/>
      <c r="AA5288" s="49"/>
      <c r="AB5288" s="49"/>
      <c r="AC5288" s="49"/>
      <c r="AD5288" s="49"/>
      <c r="AE5288" s="49"/>
      <c r="AF5288" s="49"/>
      <c r="AG5288" s="49"/>
      <c r="AH5288" s="49"/>
      <c r="AI5288" s="49"/>
      <c r="AJ5288" s="48"/>
      <c r="AK5288" s="49"/>
    </row>
    <row r="5289" spans="9:37">
      <c r="I5289" s="48"/>
      <c r="L5289" s="48"/>
      <c r="O5289" s="48"/>
      <c r="Y5289" s="49"/>
      <c r="Z5289" s="49"/>
      <c r="AA5289" s="49"/>
      <c r="AB5289" s="49"/>
      <c r="AC5289" s="49"/>
      <c r="AD5289" s="49"/>
      <c r="AE5289" s="49"/>
      <c r="AF5289" s="49"/>
      <c r="AG5289" s="49"/>
      <c r="AH5289" s="49"/>
      <c r="AI5289" s="49"/>
      <c r="AJ5289" s="48"/>
      <c r="AK5289" s="49"/>
    </row>
    <row r="5290" spans="9:37">
      <c r="I5290" s="48"/>
      <c r="L5290" s="48"/>
      <c r="O5290" s="48"/>
      <c r="Y5290" s="49"/>
      <c r="Z5290" s="49"/>
      <c r="AA5290" s="49"/>
      <c r="AB5290" s="49"/>
      <c r="AC5290" s="49"/>
      <c r="AD5290" s="49"/>
      <c r="AE5290" s="49"/>
      <c r="AF5290" s="49"/>
      <c r="AG5290" s="49"/>
      <c r="AH5290" s="49"/>
      <c r="AI5290" s="49"/>
      <c r="AJ5290" s="48"/>
      <c r="AK5290" s="49"/>
    </row>
    <row r="5291" spans="9:37">
      <c r="I5291" s="48"/>
      <c r="L5291" s="48"/>
      <c r="O5291" s="48"/>
      <c r="Y5291" s="49"/>
      <c r="Z5291" s="49"/>
      <c r="AA5291" s="49"/>
      <c r="AB5291" s="49"/>
      <c r="AC5291" s="49"/>
      <c r="AD5291" s="49"/>
      <c r="AE5291" s="49"/>
      <c r="AF5291" s="49"/>
      <c r="AG5291" s="49"/>
      <c r="AH5291" s="49"/>
      <c r="AI5291" s="49"/>
      <c r="AJ5291" s="48"/>
      <c r="AK5291" s="49"/>
    </row>
    <row r="5292" spans="9:37">
      <c r="I5292" s="48"/>
      <c r="L5292" s="48"/>
      <c r="O5292" s="48"/>
      <c r="Y5292" s="49"/>
      <c r="Z5292" s="49"/>
      <c r="AA5292" s="49"/>
      <c r="AB5292" s="49"/>
      <c r="AC5292" s="49"/>
      <c r="AD5292" s="49"/>
      <c r="AE5292" s="49"/>
      <c r="AF5292" s="49"/>
      <c r="AG5292" s="49"/>
      <c r="AH5292" s="49"/>
      <c r="AI5292" s="49"/>
      <c r="AJ5292" s="48"/>
      <c r="AK5292" s="49"/>
    </row>
    <row r="5293" spans="9:37">
      <c r="I5293" s="48"/>
      <c r="L5293" s="48"/>
      <c r="O5293" s="48"/>
      <c r="Y5293" s="49"/>
      <c r="Z5293" s="49"/>
      <c r="AA5293" s="49"/>
      <c r="AB5293" s="49"/>
      <c r="AC5293" s="49"/>
      <c r="AD5293" s="49"/>
      <c r="AE5293" s="49"/>
      <c r="AF5293" s="49"/>
      <c r="AG5293" s="49"/>
      <c r="AH5293" s="49"/>
      <c r="AI5293" s="49"/>
      <c r="AJ5293" s="48"/>
      <c r="AK5293" s="49"/>
    </row>
    <row r="5294" spans="9:37">
      <c r="I5294" s="48"/>
      <c r="L5294" s="48"/>
      <c r="O5294" s="48"/>
      <c r="Y5294" s="49"/>
      <c r="Z5294" s="49"/>
      <c r="AA5294" s="49"/>
      <c r="AB5294" s="49"/>
      <c r="AC5294" s="49"/>
      <c r="AD5294" s="49"/>
      <c r="AE5294" s="49"/>
      <c r="AF5294" s="49"/>
      <c r="AG5294" s="49"/>
      <c r="AH5294" s="49"/>
      <c r="AI5294" s="49"/>
      <c r="AJ5294" s="48"/>
      <c r="AK5294" s="49"/>
    </row>
    <row r="5295" spans="9:37">
      <c r="I5295" s="48"/>
      <c r="L5295" s="48"/>
      <c r="O5295" s="48"/>
      <c r="Y5295" s="49"/>
      <c r="Z5295" s="49"/>
      <c r="AA5295" s="49"/>
      <c r="AB5295" s="49"/>
      <c r="AC5295" s="49"/>
      <c r="AD5295" s="49"/>
      <c r="AE5295" s="49"/>
      <c r="AF5295" s="49"/>
      <c r="AG5295" s="49"/>
      <c r="AH5295" s="49"/>
      <c r="AI5295" s="49"/>
      <c r="AJ5295" s="48"/>
      <c r="AK5295" s="49"/>
    </row>
    <row r="5296" spans="9:37">
      <c r="I5296" s="48"/>
      <c r="L5296" s="48"/>
      <c r="O5296" s="48"/>
      <c r="Y5296" s="49"/>
      <c r="Z5296" s="49"/>
      <c r="AA5296" s="49"/>
      <c r="AB5296" s="49"/>
      <c r="AC5296" s="49"/>
      <c r="AD5296" s="49"/>
      <c r="AE5296" s="49"/>
      <c r="AF5296" s="49"/>
      <c r="AG5296" s="49"/>
      <c r="AH5296" s="49"/>
      <c r="AI5296" s="49"/>
      <c r="AJ5296" s="48"/>
      <c r="AK5296" s="49"/>
    </row>
    <row r="5297" spans="9:37">
      <c r="I5297" s="48"/>
      <c r="L5297" s="48"/>
      <c r="O5297" s="48"/>
      <c r="Y5297" s="49"/>
      <c r="Z5297" s="49"/>
      <c r="AA5297" s="49"/>
      <c r="AB5297" s="49"/>
      <c r="AC5297" s="49"/>
      <c r="AD5297" s="49"/>
      <c r="AE5297" s="49"/>
      <c r="AF5297" s="49"/>
      <c r="AG5297" s="49"/>
      <c r="AH5297" s="49"/>
      <c r="AI5297" s="49"/>
      <c r="AJ5297" s="48"/>
      <c r="AK5297" s="49"/>
    </row>
    <row r="5298" spans="9:37">
      <c r="I5298" s="48"/>
      <c r="L5298" s="48"/>
      <c r="O5298" s="48"/>
      <c r="Y5298" s="49"/>
      <c r="Z5298" s="49"/>
      <c r="AA5298" s="49"/>
      <c r="AB5298" s="49"/>
      <c r="AC5298" s="49"/>
      <c r="AD5298" s="49"/>
      <c r="AE5298" s="49"/>
      <c r="AF5298" s="49"/>
      <c r="AG5298" s="49"/>
      <c r="AH5298" s="49"/>
      <c r="AI5298" s="49"/>
      <c r="AJ5298" s="48"/>
      <c r="AK5298" s="49"/>
    </row>
    <row r="5299" spans="9:37">
      <c r="I5299" s="48"/>
      <c r="L5299" s="48"/>
      <c r="O5299" s="48"/>
      <c r="Y5299" s="49"/>
      <c r="Z5299" s="49"/>
      <c r="AA5299" s="49"/>
      <c r="AB5299" s="49"/>
      <c r="AC5299" s="49"/>
      <c r="AD5299" s="49"/>
      <c r="AE5299" s="49"/>
      <c r="AF5299" s="49"/>
      <c r="AG5299" s="49"/>
      <c r="AH5299" s="49"/>
      <c r="AI5299" s="49"/>
      <c r="AJ5299" s="48"/>
      <c r="AK5299" s="49"/>
    </row>
    <row r="5300" spans="9:37">
      <c r="I5300" s="48"/>
      <c r="L5300" s="48"/>
      <c r="O5300" s="48"/>
      <c r="Y5300" s="49"/>
      <c r="Z5300" s="49"/>
      <c r="AA5300" s="49"/>
      <c r="AB5300" s="49"/>
      <c r="AC5300" s="49"/>
      <c r="AD5300" s="49"/>
      <c r="AE5300" s="49"/>
      <c r="AF5300" s="49"/>
      <c r="AG5300" s="49"/>
      <c r="AH5300" s="49"/>
      <c r="AI5300" s="49"/>
      <c r="AJ5300" s="48"/>
      <c r="AK5300" s="49"/>
    </row>
    <row r="5301" spans="9:37">
      <c r="I5301" s="48"/>
      <c r="L5301" s="48"/>
      <c r="O5301" s="48"/>
      <c r="Y5301" s="49"/>
      <c r="Z5301" s="49"/>
      <c r="AA5301" s="49"/>
      <c r="AB5301" s="49"/>
      <c r="AC5301" s="49"/>
      <c r="AD5301" s="49"/>
      <c r="AE5301" s="49"/>
      <c r="AF5301" s="49"/>
      <c r="AG5301" s="49"/>
      <c r="AH5301" s="49"/>
      <c r="AI5301" s="49"/>
      <c r="AJ5301" s="48"/>
      <c r="AK5301" s="49"/>
    </row>
    <row r="5302" spans="9:37">
      <c r="I5302" s="48"/>
      <c r="L5302" s="48"/>
      <c r="O5302" s="48"/>
      <c r="Y5302" s="49"/>
      <c r="Z5302" s="49"/>
      <c r="AA5302" s="49"/>
      <c r="AB5302" s="49"/>
      <c r="AC5302" s="49"/>
      <c r="AD5302" s="49"/>
      <c r="AE5302" s="49"/>
      <c r="AF5302" s="49"/>
      <c r="AG5302" s="49"/>
      <c r="AH5302" s="49"/>
      <c r="AI5302" s="49"/>
      <c r="AJ5302" s="48"/>
      <c r="AK5302" s="49"/>
    </row>
    <row r="5303" spans="9:37">
      <c r="I5303" s="48"/>
      <c r="L5303" s="48"/>
      <c r="O5303" s="48"/>
      <c r="Y5303" s="49"/>
      <c r="Z5303" s="49"/>
      <c r="AA5303" s="49"/>
      <c r="AB5303" s="49"/>
      <c r="AC5303" s="49"/>
      <c r="AD5303" s="49"/>
      <c r="AE5303" s="49"/>
      <c r="AF5303" s="49"/>
      <c r="AG5303" s="49"/>
      <c r="AH5303" s="49"/>
      <c r="AI5303" s="49"/>
      <c r="AJ5303" s="48"/>
      <c r="AK5303" s="49"/>
    </row>
    <row r="5304" spans="9:37">
      <c r="I5304" s="48"/>
      <c r="L5304" s="48"/>
      <c r="O5304" s="48"/>
      <c r="Y5304" s="49"/>
      <c r="Z5304" s="49"/>
      <c r="AA5304" s="49"/>
      <c r="AB5304" s="49"/>
      <c r="AC5304" s="49"/>
      <c r="AD5304" s="49"/>
      <c r="AE5304" s="49"/>
      <c r="AF5304" s="49"/>
      <c r="AG5304" s="49"/>
      <c r="AH5304" s="49"/>
      <c r="AI5304" s="49"/>
      <c r="AJ5304" s="48"/>
      <c r="AK5304" s="49"/>
    </row>
    <row r="5305" spans="9:37">
      <c r="I5305" s="48"/>
      <c r="L5305" s="48"/>
      <c r="O5305" s="48"/>
      <c r="Y5305" s="49"/>
      <c r="Z5305" s="49"/>
      <c r="AA5305" s="49"/>
      <c r="AB5305" s="49"/>
      <c r="AC5305" s="49"/>
      <c r="AD5305" s="49"/>
      <c r="AE5305" s="49"/>
      <c r="AF5305" s="49"/>
      <c r="AG5305" s="49"/>
      <c r="AH5305" s="49"/>
      <c r="AI5305" s="49"/>
      <c r="AJ5305" s="48"/>
      <c r="AK5305" s="49"/>
    </row>
    <row r="5306" spans="9:37">
      <c r="I5306" s="48"/>
      <c r="L5306" s="48"/>
      <c r="O5306" s="48"/>
      <c r="Y5306" s="49"/>
      <c r="Z5306" s="49"/>
      <c r="AA5306" s="49"/>
      <c r="AB5306" s="49"/>
      <c r="AC5306" s="49"/>
      <c r="AD5306" s="49"/>
      <c r="AE5306" s="49"/>
      <c r="AF5306" s="49"/>
      <c r="AG5306" s="49"/>
      <c r="AH5306" s="49"/>
      <c r="AI5306" s="49"/>
      <c r="AJ5306" s="48"/>
      <c r="AK5306" s="49"/>
    </row>
    <row r="5307" spans="9:37">
      <c r="I5307" s="48"/>
      <c r="L5307" s="48"/>
      <c r="O5307" s="48"/>
      <c r="Y5307" s="49"/>
      <c r="Z5307" s="49"/>
      <c r="AA5307" s="49"/>
      <c r="AB5307" s="49"/>
      <c r="AC5307" s="49"/>
      <c r="AD5307" s="49"/>
      <c r="AE5307" s="49"/>
      <c r="AF5307" s="49"/>
      <c r="AG5307" s="49"/>
      <c r="AH5307" s="49"/>
      <c r="AI5307" s="49"/>
      <c r="AJ5307" s="48"/>
      <c r="AK5307" s="49"/>
    </row>
    <row r="5308" spans="9:37">
      <c r="I5308" s="48"/>
      <c r="L5308" s="48"/>
      <c r="O5308" s="48"/>
      <c r="Y5308" s="49"/>
      <c r="Z5308" s="49"/>
      <c r="AA5308" s="49"/>
      <c r="AB5308" s="49"/>
      <c r="AC5308" s="49"/>
      <c r="AD5308" s="49"/>
      <c r="AE5308" s="49"/>
      <c r="AF5308" s="49"/>
      <c r="AG5308" s="49"/>
      <c r="AH5308" s="49"/>
      <c r="AI5308" s="49"/>
      <c r="AJ5308" s="48"/>
      <c r="AK5308" s="49"/>
    </row>
    <row r="5309" spans="9:37">
      <c r="I5309" s="48"/>
      <c r="L5309" s="48"/>
      <c r="O5309" s="48"/>
      <c r="Y5309" s="49"/>
      <c r="Z5309" s="49"/>
      <c r="AA5309" s="49"/>
      <c r="AB5309" s="49"/>
      <c r="AC5309" s="49"/>
      <c r="AD5309" s="49"/>
      <c r="AE5309" s="49"/>
      <c r="AF5309" s="49"/>
      <c r="AG5309" s="49"/>
      <c r="AH5309" s="49"/>
      <c r="AI5309" s="49"/>
      <c r="AJ5309" s="48"/>
      <c r="AK5309" s="49"/>
    </row>
    <row r="5310" spans="9:37">
      <c r="I5310" s="48"/>
      <c r="L5310" s="48"/>
      <c r="O5310" s="48"/>
      <c r="Y5310" s="49"/>
      <c r="Z5310" s="49"/>
      <c r="AA5310" s="49"/>
      <c r="AB5310" s="49"/>
      <c r="AC5310" s="49"/>
      <c r="AD5310" s="49"/>
      <c r="AE5310" s="49"/>
      <c r="AF5310" s="49"/>
      <c r="AG5310" s="49"/>
      <c r="AH5310" s="49"/>
      <c r="AI5310" s="49"/>
      <c r="AJ5310" s="48"/>
      <c r="AK5310" s="49"/>
    </row>
    <row r="5311" spans="9:37">
      <c r="I5311" s="48"/>
      <c r="L5311" s="48"/>
      <c r="O5311" s="48"/>
      <c r="Y5311" s="49"/>
      <c r="Z5311" s="49"/>
      <c r="AA5311" s="49"/>
      <c r="AB5311" s="49"/>
      <c r="AC5311" s="49"/>
      <c r="AD5311" s="49"/>
      <c r="AE5311" s="49"/>
      <c r="AF5311" s="49"/>
      <c r="AG5311" s="49"/>
      <c r="AH5311" s="49"/>
      <c r="AI5311" s="49"/>
      <c r="AJ5311" s="48"/>
      <c r="AK5311" s="49"/>
    </row>
    <row r="5312" spans="9:37">
      <c r="I5312" s="48"/>
      <c r="L5312" s="48"/>
      <c r="O5312" s="48"/>
      <c r="Y5312" s="49"/>
      <c r="Z5312" s="49"/>
      <c r="AA5312" s="49"/>
      <c r="AB5312" s="49"/>
      <c r="AC5312" s="49"/>
      <c r="AD5312" s="49"/>
      <c r="AE5312" s="49"/>
      <c r="AF5312" s="49"/>
      <c r="AG5312" s="49"/>
      <c r="AH5312" s="49"/>
      <c r="AI5312" s="49"/>
      <c r="AJ5312" s="48"/>
      <c r="AK5312" s="49"/>
    </row>
    <row r="5313" spans="9:37">
      <c r="I5313" s="48"/>
      <c r="L5313" s="48"/>
      <c r="O5313" s="48"/>
      <c r="Y5313" s="49"/>
      <c r="Z5313" s="49"/>
      <c r="AA5313" s="49"/>
      <c r="AB5313" s="49"/>
      <c r="AC5313" s="49"/>
      <c r="AD5313" s="49"/>
      <c r="AE5313" s="49"/>
      <c r="AF5313" s="49"/>
      <c r="AG5313" s="49"/>
      <c r="AH5313" s="49"/>
      <c r="AI5313" s="49"/>
      <c r="AJ5313" s="48"/>
      <c r="AK5313" s="49"/>
    </row>
    <row r="5314" spans="9:37">
      <c r="I5314" s="48"/>
      <c r="L5314" s="48"/>
      <c r="O5314" s="48"/>
      <c r="Y5314" s="49"/>
      <c r="Z5314" s="49"/>
      <c r="AA5314" s="49"/>
      <c r="AB5314" s="49"/>
      <c r="AC5314" s="49"/>
      <c r="AD5314" s="49"/>
      <c r="AE5314" s="49"/>
      <c r="AF5314" s="49"/>
      <c r="AG5314" s="49"/>
      <c r="AH5314" s="49"/>
      <c r="AI5314" s="49"/>
      <c r="AJ5314" s="48"/>
      <c r="AK5314" s="49"/>
    </row>
    <row r="5315" spans="9:37">
      <c r="I5315" s="48"/>
      <c r="L5315" s="48"/>
      <c r="O5315" s="48"/>
      <c r="Y5315" s="49"/>
      <c r="Z5315" s="49"/>
      <c r="AA5315" s="49"/>
      <c r="AB5315" s="49"/>
      <c r="AC5315" s="49"/>
      <c r="AD5315" s="49"/>
      <c r="AE5315" s="49"/>
      <c r="AF5315" s="49"/>
      <c r="AG5315" s="49"/>
      <c r="AH5315" s="49"/>
      <c r="AI5315" s="49"/>
      <c r="AJ5315" s="48"/>
      <c r="AK5315" s="49"/>
    </row>
    <row r="5316" spans="9:37">
      <c r="I5316" s="48"/>
      <c r="L5316" s="48"/>
      <c r="O5316" s="48"/>
      <c r="Y5316" s="49"/>
      <c r="Z5316" s="49"/>
      <c r="AA5316" s="49"/>
      <c r="AB5316" s="49"/>
      <c r="AC5316" s="49"/>
      <c r="AD5316" s="49"/>
      <c r="AE5316" s="49"/>
      <c r="AF5316" s="49"/>
      <c r="AG5316" s="49"/>
      <c r="AH5316" s="49"/>
      <c r="AI5316" s="49"/>
      <c r="AJ5316" s="48"/>
      <c r="AK5316" s="49"/>
    </row>
    <row r="5317" spans="9:37">
      <c r="I5317" s="48"/>
      <c r="L5317" s="48"/>
      <c r="O5317" s="48"/>
      <c r="Y5317" s="49"/>
      <c r="Z5317" s="49"/>
      <c r="AA5317" s="49"/>
      <c r="AB5317" s="49"/>
      <c r="AC5317" s="49"/>
      <c r="AD5317" s="49"/>
      <c r="AE5317" s="49"/>
      <c r="AF5317" s="49"/>
      <c r="AG5317" s="49"/>
      <c r="AH5317" s="49"/>
      <c r="AI5317" s="49"/>
      <c r="AJ5317" s="48"/>
      <c r="AK5317" s="49"/>
    </row>
    <row r="5318" spans="9:37">
      <c r="I5318" s="48"/>
      <c r="L5318" s="48"/>
      <c r="O5318" s="48"/>
      <c r="Y5318" s="49"/>
      <c r="Z5318" s="49"/>
      <c r="AA5318" s="49"/>
      <c r="AB5318" s="49"/>
      <c r="AC5318" s="49"/>
      <c r="AD5318" s="49"/>
      <c r="AE5318" s="49"/>
      <c r="AF5318" s="49"/>
      <c r="AG5318" s="49"/>
      <c r="AH5318" s="49"/>
      <c r="AI5318" s="49"/>
      <c r="AJ5318" s="48"/>
      <c r="AK5318" s="49"/>
    </row>
    <row r="5319" spans="9:37">
      <c r="I5319" s="48"/>
      <c r="L5319" s="48"/>
      <c r="O5319" s="48"/>
      <c r="Y5319" s="49"/>
      <c r="Z5319" s="49"/>
      <c r="AA5319" s="49"/>
      <c r="AB5319" s="49"/>
      <c r="AC5319" s="49"/>
      <c r="AD5319" s="49"/>
      <c r="AE5319" s="49"/>
      <c r="AF5319" s="49"/>
      <c r="AG5319" s="49"/>
      <c r="AH5319" s="49"/>
      <c r="AI5319" s="49"/>
      <c r="AJ5319" s="48"/>
      <c r="AK5319" s="49"/>
    </row>
    <row r="5320" spans="9:37">
      <c r="I5320" s="48"/>
      <c r="L5320" s="48"/>
      <c r="O5320" s="48"/>
      <c r="Y5320" s="49"/>
      <c r="Z5320" s="49"/>
      <c r="AA5320" s="49"/>
      <c r="AB5320" s="49"/>
      <c r="AC5320" s="49"/>
      <c r="AD5320" s="49"/>
      <c r="AE5320" s="49"/>
      <c r="AF5320" s="49"/>
      <c r="AG5320" s="49"/>
      <c r="AH5320" s="49"/>
      <c r="AI5320" s="49"/>
      <c r="AJ5320" s="48"/>
      <c r="AK5320" s="49"/>
    </row>
    <row r="5321" spans="9:37">
      <c r="I5321" s="48"/>
      <c r="L5321" s="48"/>
      <c r="O5321" s="48"/>
      <c r="Y5321" s="49"/>
      <c r="Z5321" s="49"/>
      <c r="AA5321" s="49"/>
      <c r="AB5321" s="49"/>
      <c r="AC5321" s="49"/>
      <c r="AD5321" s="49"/>
      <c r="AE5321" s="49"/>
      <c r="AF5321" s="49"/>
      <c r="AG5321" s="49"/>
      <c r="AH5321" s="49"/>
      <c r="AI5321" s="49"/>
      <c r="AJ5321" s="48"/>
      <c r="AK5321" s="49"/>
    </row>
    <row r="5322" spans="9:37">
      <c r="I5322" s="48"/>
      <c r="L5322" s="48"/>
      <c r="O5322" s="48"/>
      <c r="Y5322" s="49"/>
      <c r="Z5322" s="49"/>
      <c r="AA5322" s="49"/>
      <c r="AB5322" s="49"/>
      <c r="AC5322" s="49"/>
      <c r="AD5322" s="49"/>
      <c r="AE5322" s="49"/>
      <c r="AF5322" s="49"/>
      <c r="AG5322" s="49"/>
      <c r="AH5322" s="49"/>
      <c r="AI5322" s="49"/>
      <c r="AJ5322" s="48"/>
      <c r="AK5322" s="49"/>
    </row>
    <row r="5323" spans="9:37">
      <c r="I5323" s="48"/>
      <c r="L5323" s="48"/>
      <c r="O5323" s="48"/>
      <c r="Y5323" s="49"/>
      <c r="Z5323" s="49"/>
      <c r="AA5323" s="49"/>
      <c r="AB5323" s="49"/>
      <c r="AC5323" s="49"/>
      <c r="AD5323" s="49"/>
      <c r="AE5323" s="49"/>
      <c r="AF5323" s="49"/>
      <c r="AG5323" s="49"/>
      <c r="AH5323" s="49"/>
      <c r="AI5323" s="49"/>
      <c r="AJ5323" s="48"/>
      <c r="AK5323" s="49"/>
    </row>
    <row r="5324" spans="9:37">
      <c r="I5324" s="48"/>
      <c r="L5324" s="48"/>
      <c r="O5324" s="48"/>
      <c r="Y5324" s="49"/>
      <c r="Z5324" s="49"/>
      <c r="AA5324" s="49"/>
      <c r="AB5324" s="49"/>
      <c r="AC5324" s="49"/>
      <c r="AD5324" s="49"/>
      <c r="AE5324" s="49"/>
      <c r="AF5324" s="49"/>
      <c r="AG5324" s="49"/>
      <c r="AH5324" s="49"/>
      <c r="AI5324" s="49"/>
      <c r="AJ5324" s="48"/>
      <c r="AK5324" s="49"/>
    </row>
    <row r="5325" spans="9:37">
      <c r="I5325" s="48"/>
      <c r="L5325" s="48"/>
      <c r="O5325" s="48"/>
      <c r="Y5325" s="49"/>
      <c r="Z5325" s="49"/>
      <c r="AA5325" s="49"/>
      <c r="AB5325" s="49"/>
      <c r="AC5325" s="49"/>
      <c r="AD5325" s="49"/>
      <c r="AE5325" s="49"/>
      <c r="AF5325" s="49"/>
      <c r="AG5325" s="49"/>
      <c r="AH5325" s="49"/>
      <c r="AI5325" s="49"/>
      <c r="AJ5325" s="48"/>
      <c r="AK5325" s="49"/>
    </row>
    <row r="5326" spans="9:37">
      <c r="I5326" s="48"/>
      <c r="L5326" s="48"/>
      <c r="O5326" s="48"/>
      <c r="Y5326" s="49"/>
      <c r="Z5326" s="49"/>
      <c r="AA5326" s="49"/>
      <c r="AB5326" s="49"/>
      <c r="AC5326" s="49"/>
      <c r="AD5326" s="49"/>
      <c r="AE5326" s="49"/>
      <c r="AF5326" s="49"/>
      <c r="AG5326" s="49"/>
      <c r="AH5326" s="49"/>
      <c r="AI5326" s="49"/>
      <c r="AJ5326" s="48"/>
      <c r="AK5326" s="49"/>
    </row>
    <row r="5327" spans="9:37">
      <c r="I5327" s="48"/>
      <c r="L5327" s="48"/>
      <c r="O5327" s="48"/>
      <c r="Y5327" s="49"/>
      <c r="Z5327" s="49"/>
      <c r="AA5327" s="49"/>
      <c r="AB5327" s="49"/>
      <c r="AC5327" s="49"/>
      <c r="AD5327" s="49"/>
      <c r="AE5327" s="49"/>
      <c r="AF5327" s="49"/>
      <c r="AG5327" s="49"/>
      <c r="AH5327" s="49"/>
      <c r="AI5327" s="49"/>
      <c r="AJ5327" s="48"/>
      <c r="AK5327" s="49"/>
    </row>
    <row r="5328" spans="9:37">
      <c r="I5328" s="48"/>
      <c r="L5328" s="48"/>
      <c r="O5328" s="48"/>
      <c r="Y5328" s="49"/>
      <c r="Z5328" s="49"/>
      <c r="AA5328" s="49"/>
      <c r="AB5328" s="49"/>
      <c r="AC5328" s="49"/>
      <c r="AD5328" s="49"/>
      <c r="AE5328" s="49"/>
      <c r="AF5328" s="49"/>
      <c r="AG5328" s="49"/>
      <c r="AH5328" s="49"/>
      <c r="AI5328" s="49"/>
      <c r="AJ5328" s="48"/>
      <c r="AK5328" s="49"/>
    </row>
    <row r="5329" spans="9:37">
      <c r="I5329" s="48"/>
      <c r="L5329" s="48"/>
      <c r="O5329" s="48"/>
      <c r="Y5329" s="49"/>
      <c r="Z5329" s="49"/>
      <c r="AA5329" s="49"/>
      <c r="AB5329" s="49"/>
      <c r="AC5329" s="49"/>
      <c r="AD5329" s="49"/>
      <c r="AE5329" s="49"/>
      <c r="AF5329" s="49"/>
      <c r="AG5329" s="49"/>
      <c r="AH5329" s="49"/>
      <c r="AI5329" s="49"/>
      <c r="AJ5329" s="48"/>
      <c r="AK5329" s="49"/>
    </row>
    <row r="5330" spans="9:37">
      <c r="I5330" s="48"/>
      <c r="L5330" s="48"/>
      <c r="O5330" s="48"/>
      <c r="Y5330" s="49"/>
      <c r="Z5330" s="49"/>
      <c r="AA5330" s="49"/>
      <c r="AB5330" s="49"/>
      <c r="AC5330" s="49"/>
      <c r="AD5330" s="49"/>
      <c r="AE5330" s="49"/>
      <c r="AF5330" s="49"/>
      <c r="AG5330" s="49"/>
      <c r="AH5330" s="49"/>
      <c r="AI5330" s="49"/>
      <c r="AJ5330" s="48"/>
      <c r="AK5330" s="49"/>
    </row>
    <row r="5331" spans="9:37">
      <c r="I5331" s="48"/>
      <c r="L5331" s="48"/>
      <c r="O5331" s="48"/>
      <c r="Y5331" s="49"/>
      <c r="Z5331" s="49"/>
      <c r="AA5331" s="49"/>
      <c r="AB5331" s="49"/>
      <c r="AC5331" s="49"/>
      <c r="AD5331" s="49"/>
      <c r="AE5331" s="49"/>
      <c r="AF5331" s="49"/>
      <c r="AG5331" s="49"/>
      <c r="AH5331" s="49"/>
      <c r="AI5331" s="49"/>
      <c r="AJ5331" s="48"/>
      <c r="AK5331" s="49"/>
    </row>
    <row r="5332" spans="9:37">
      <c r="I5332" s="48"/>
      <c r="L5332" s="48"/>
      <c r="O5332" s="48"/>
      <c r="Y5332" s="49"/>
      <c r="Z5332" s="49"/>
      <c r="AA5332" s="49"/>
      <c r="AB5332" s="49"/>
      <c r="AC5332" s="49"/>
      <c r="AD5332" s="49"/>
      <c r="AE5332" s="49"/>
      <c r="AF5332" s="49"/>
      <c r="AG5332" s="49"/>
      <c r="AH5332" s="49"/>
      <c r="AI5332" s="49"/>
      <c r="AJ5332" s="48"/>
      <c r="AK5332" s="49"/>
    </row>
    <row r="5333" spans="9:37">
      <c r="I5333" s="48"/>
      <c r="L5333" s="48"/>
      <c r="O5333" s="48"/>
      <c r="Y5333" s="49"/>
      <c r="Z5333" s="49"/>
      <c r="AA5333" s="49"/>
      <c r="AB5333" s="49"/>
      <c r="AC5333" s="49"/>
      <c r="AD5333" s="49"/>
      <c r="AE5333" s="49"/>
      <c r="AF5333" s="49"/>
      <c r="AG5333" s="49"/>
      <c r="AH5333" s="49"/>
      <c r="AI5333" s="49"/>
      <c r="AJ5333" s="48"/>
      <c r="AK5333" s="49"/>
    </row>
    <row r="5334" spans="9:37">
      <c r="I5334" s="48"/>
      <c r="L5334" s="48"/>
      <c r="O5334" s="48"/>
      <c r="Y5334" s="49"/>
      <c r="Z5334" s="49"/>
      <c r="AA5334" s="49"/>
      <c r="AB5334" s="49"/>
      <c r="AC5334" s="49"/>
      <c r="AD5334" s="49"/>
      <c r="AE5334" s="49"/>
      <c r="AF5334" s="49"/>
      <c r="AG5334" s="49"/>
      <c r="AH5334" s="49"/>
      <c r="AI5334" s="49"/>
      <c r="AJ5334" s="48"/>
      <c r="AK5334" s="49"/>
    </row>
    <row r="5335" spans="9:37">
      <c r="I5335" s="48"/>
      <c r="L5335" s="48"/>
      <c r="O5335" s="48"/>
      <c r="Y5335" s="49"/>
      <c r="Z5335" s="49"/>
      <c r="AA5335" s="49"/>
      <c r="AB5335" s="49"/>
      <c r="AC5335" s="49"/>
      <c r="AD5335" s="49"/>
      <c r="AE5335" s="49"/>
      <c r="AF5335" s="49"/>
      <c r="AG5335" s="49"/>
      <c r="AH5335" s="49"/>
      <c r="AI5335" s="49"/>
      <c r="AJ5335" s="48"/>
      <c r="AK5335" s="49"/>
    </row>
    <row r="5336" spans="9:37">
      <c r="I5336" s="48"/>
      <c r="L5336" s="48"/>
      <c r="O5336" s="48"/>
      <c r="Y5336" s="49"/>
      <c r="Z5336" s="49"/>
      <c r="AA5336" s="49"/>
      <c r="AB5336" s="49"/>
      <c r="AC5336" s="49"/>
      <c r="AD5336" s="49"/>
      <c r="AE5336" s="49"/>
      <c r="AF5336" s="49"/>
      <c r="AG5336" s="49"/>
      <c r="AH5336" s="49"/>
      <c r="AI5336" s="49"/>
      <c r="AJ5336" s="48"/>
      <c r="AK5336" s="49"/>
    </row>
    <row r="5337" spans="9:37">
      <c r="I5337" s="48"/>
      <c r="L5337" s="48"/>
      <c r="O5337" s="48"/>
      <c r="Y5337" s="49"/>
      <c r="Z5337" s="49"/>
      <c r="AA5337" s="49"/>
      <c r="AB5337" s="49"/>
      <c r="AC5337" s="49"/>
      <c r="AD5337" s="49"/>
      <c r="AE5337" s="49"/>
      <c r="AF5337" s="49"/>
      <c r="AG5337" s="49"/>
      <c r="AH5337" s="49"/>
      <c r="AI5337" s="49"/>
      <c r="AJ5337" s="48"/>
      <c r="AK5337" s="49"/>
    </row>
    <row r="5338" spans="9:37">
      <c r="I5338" s="48"/>
      <c r="L5338" s="48"/>
      <c r="O5338" s="48"/>
      <c r="Y5338" s="49"/>
      <c r="Z5338" s="49"/>
      <c r="AA5338" s="49"/>
      <c r="AB5338" s="49"/>
      <c r="AC5338" s="49"/>
      <c r="AD5338" s="49"/>
      <c r="AE5338" s="49"/>
      <c r="AF5338" s="49"/>
      <c r="AG5338" s="49"/>
      <c r="AH5338" s="49"/>
      <c r="AI5338" s="49"/>
      <c r="AJ5338" s="48"/>
      <c r="AK5338" s="49"/>
    </row>
    <row r="5339" spans="9:37">
      <c r="I5339" s="48"/>
      <c r="L5339" s="48"/>
      <c r="O5339" s="48"/>
      <c r="Y5339" s="49"/>
      <c r="Z5339" s="49"/>
      <c r="AA5339" s="49"/>
      <c r="AB5339" s="49"/>
      <c r="AC5339" s="49"/>
      <c r="AD5339" s="49"/>
      <c r="AE5339" s="49"/>
      <c r="AF5339" s="49"/>
      <c r="AG5339" s="49"/>
      <c r="AH5339" s="49"/>
      <c r="AI5339" s="49"/>
      <c r="AJ5339" s="48"/>
      <c r="AK5339" s="49"/>
    </row>
    <row r="5340" spans="9:37">
      <c r="I5340" s="48"/>
      <c r="L5340" s="48"/>
      <c r="O5340" s="48"/>
      <c r="Y5340" s="49"/>
      <c r="Z5340" s="49"/>
      <c r="AA5340" s="49"/>
      <c r="AB5340" s="49"/>
      <c r="AC5340" s="49"/>
      <c r="AD5340" s="49"/>
      <c r="AE5340" s="49"/>
      <c r="AF5340" s="49"/>
      <c r="AG5340" s="49"/>
      <c r="AH5340" s="49"/>
      <c r="AI5340" s="49"/>
      <c r="AJ5340" s="48"/>
      <c r="AK5340" s="49"/>
    </row>
    <row r="5341" spans="9:37">
      <c r="I5341" s="48"/>
      <c r="L5341" s="48"/>
      <c r="O5341" s="48"/>
      <c r="Y5341" s="49"/>
      <c r="Z5341" s="49"/>
      <c r="AA5341" s="49"/>
      <c r="AB5341" s="49"/>
      <c r="AC5341" s="49"/>
      <c r="AD5341" s="49"/>
      <c r="AE5341" s="49"/>
      <c r="AF5341" s="49"/>
      <c r="AG5341" s="49"/>
      <c r="AH5341" s="49"/>
      <c r="AI5341" s="49"/>
      <c r="AJ5341" s="48"/>
      <c r="AK5341" s="49"/>
    </row>
    <row r="5342" spans="9:37">
      <c r="I5342" s="48"/>
      <c r="L5342" s="48"/>
      <c r="O5342" s="48"/>
      <c r="Y5342" s="49"/>
      <c r="Z5342" s="49"/>
      <c r="AA5342" s="49"/>
      <c r="AB5342" s="49"/>
      <c r="AC5342" s="49"/>
      <c r="AD5342" s="49"/>
      <c r="AE5342" s="49"/>
      <c r="AF5342" s="49"/>
      <c r="AG5342" s="49"/>
      <c r="AH5342" s="49"/>
      <c r="AI5342" s="49"/>
      <c r="AJ5342" s="48"/>
      <c r="AK5342" s="49"/>
    </row>
    <row r="5343" spans="9:37">
      <c r="I5343" s="48"/>
      <c r="L5343" s="48"/>
      <c r="O5343" s="48"/>
      <c r="Y5343" s="49"/>
      <c r="Z5343" s="49"/>
      <c r="AA5343" s="49"/>
      <c r="AB5343" s="49"/>
      <c r="AC5343" s="49"/>
      <c r="AD5343" s="49"/>
      <c r="AE5343" s="49"/>
      <c r="AF5343" s="49"/>
      <c r="AG5343" s="49"/>
      <c r="AH5343" s="49"/>
      <c r="AI5343" s="49"/>
      <c r="AJ5343" s="48"/>
      <c r="AK5343" s="49"/>
    </row>
    <row r="5344" spans="9:37">
      <c r="I5344" s="48"/>
      <c r="L5344" s="48"/>
      <c r="O5344" s="48"/>
      <c r="Y5344" s="49"/>
      <c r="Z5344" s="49"/>
      <c r="AA5344" s="49"/>
      <c r="AB5344" s="49"/>
      <c r="AC5344" s="49"/>
      <c r="AD5344" s="49"/>
      <c r="AE5344" s="49"/>
      <c r="AF5344" s="49"/>
      <c r="AG5344" s="49"/>
      <c r="AH5344" s="49"/>
      <c r="AI5344" s="49"/>
      <c r="AJ5344" s="48"/>
      <c r="AK5344" s="49"/>
    </row>
    <row r="5345" spans="9:37">
      <c r="I5345" s="48"/>
      <c r="L5345" s="48"/>
      <c r="O5345" s="48"/>
      <c r="Y5345" s="49"/>
      <c r="Z5345" s="49"/>
      <c r="AA5345" s="49"/>
      <c r="AB5345" s="49"/>
      <c r="AC5345" s="49"/>
      <c r="AD5345" s="49"/>
      <c r="AE5345" s="49"/>
      <c r="AF5345" s="49"/>
      <c r="AG5345" s="49"/>
      <c r="AH5345" s="49"/>
      <c r="AI5345" s="49"/>
      <c r="AJ5345" s="48"/>
      <c r="AK5345" s="49"/>
    </row>
    <row r="5346" spans="9:37">
      <c r="I5346" s="48"/>
      <c r="L5346" s="48"/>
      <c r="O5346" s="48"/>
      <c r="Y5346" s="49"/>
      <c r="Z5346" s="49"/>
      <c r="AA5346" s="49"/>
      <c r="AB5346" s="49"/>
      <c r="AC5346" s="49"/>
      <c r="AD5346" s="49"/>
      <c r="AE5346" s="49"/>
      <c r="AF5346" s="49"/>
      <c r="AG5346" s="49"/>
      <c r="AH5346" s="49"/>
      <c r="AI5346" s="49"/>
      <c r="AJ5346" s="48"/>
      <c r="AK5346" s="49"/>
    </row>
    <row r="5347" spans="9:37">
      <c r="I5347" s="48"/>
      <c r="L5347" s="48"/>
      <c r="O5347" s="48"/>
      <c r="Y5347" s="49"/>
      <c r="Z5347" s="49"/>
      <c r="AA5347" s="49"/>
      <c r="AB5347" s="49"/>
      <c r="AC5347" s="49"/>
      <c r="AD5347" s="49"/>
      <c r="AE5347" s="49"/>
      <c r="AF5347" s="49"/>
      <c r="AG5347" s="49"/>
      <c r="AH5347" s="49"/>
      <c r="AI5347" s="49"/>
      <c r="AJ5347" s="48"/>
      <c r="AK5347" s="49"/>
    </row>
    <row r="5348" spans="9:37">
      <c r="I5348" s="48"/>
      <c r="L5348" s="48"/>
      <c r="O5348" s="48"/>
      <c r="Y5348" s="49"/>
      <c r="Z5348" s="49"/>
      <c r="AA5348" s="49"/>
      <c r="AB5348" s="49"/>
      <c r="AC5348" s="49"/>
      <c r="AD5348" s="49"/>
      <c r="AE5348" s="49"/>
      <c r="AF5348" s="49"/>
      <c r="AG5348" s="49"/>
      <c r="AH5348" s="49"/>
      <c r="AI5348" s="49"/>
      <c r="AJ5348" s="48"/>
      <c r="AK5348" s="49"/>
    </row>
    <row r="5349" spans="9:37">
      <c r="I5349" s="48"/>
      <c r="L5349" s="48"/>
      <c r="O5349" s="48"/>
      <c r="Y5349" s="49"/>
      <c r="Z5349" s="49"/>
      <c r="AA5349" s="49"/>
      <c r="AB5349" s="49"/>
      <c r="AC5349" s="49"/>
      <c r="AD5349" s="49"/>
      <c r="AE5349" s="49"/>
      <c r="AF5349" s="49"/>
      <c r="AG5349" s="49"/>
      <c r="AH5349" s="49"/>
      <c r="AI5349" s="49"/>
      <c r="AJ5349" s="48"/>
      <c r="AK5349" s="49"/>
    </row>
    <row r="5350" spans="9:37">
      <c r="I5350" s="48"/>
      <c r="L5350" s="48"/>
      <c r="O5350" s="48"/>
      <c r="Y5350" s="49"/>
      <c r="Z5350" s="49"/>
      <c r="AA5350" s="49"/>
      <c r="AB5350" s="49"/>
      <c r="AC5350" s="49"/>
      <c r="AD5350" s="49"/>
      <c r="AE5350" s="49"/>
      <c r="AF5350" s="49"/>
      <c r="AG5350" s="49"/>
      <c r="AH5350" s="49"/>
      <c r="AI5350" s="49"/>
      <c r="AJ5350" s="48"/>
      <c r="AK5350" s="49"/>
    </row>
    <row r="5351" spans="9:37">
      <c r="I5351" s="48"/>
      <c r="L5351" s="48"/>
      <c r="O5351" s="48"/>
      <c r="Y5351" s="49"/>
      <c r="Z5351" s="49"/>
      <c r="AA5351" s="49"/>
      <c r="AB5351" s="49"/>
      <c r="AC5351" s="49"/>
      <c r="AD5351" s="49"/>
      <c r="AE5351" s="49"/>
      <c r="AF5351" s="49"/>
      <c r="AG5351" s="49"/>
      <c r="AH5351" s="49"/>
      <c r="AI5351" s="49"/>
      <c r="AJ5351" s="48"/>
      <c r="AK5351" s="49"/>
    </row>
    <row r="5352" spans="9:37">
      <c r="I5352" s="48"/>
      <c r="L5352" s="48"/>
      <c r="O5352" s="48"/>
      <c r="Y5352" s="49"/>
      <c r="Z5352" s="49"/>
      <c r="AA5352" s="49"/>
      <c r="AB5352" s="49"/>
      <c r="AC5352" s="49"/>
      <c r="AD5352" s="49"/>
      <c r="AE5352" s="49"/>
      <c r="AF5352" s="49"/>
      <c r="AG5352" s="49"/>
      <c r="AH5352" s="49"/>
      <c r="AI5352" s="49"/>
      <c r="AJ5352" s="48"/>
      <c r="AK5352" s="49"/>
    </row>
    <row r="5353" spans="9:37">
      <c r="I5353" s="48"/>
      <c r="L5353" s="48"/>
      <c r="O5353" s="48"/>
      <c r="Y5353" s="49"/>
      <c r="Z5353" s="49"/>
      <c r="AA5353" s="49"/>
      <c r="AB5353" s="49"/>
      <c r="AC5353" s="49"/>
      <c r="AD5353" s="49"/>
      <c r="AE5353" s="49"/>
      <c r="AF5353" s="49"/>
      <c r="AG5353" s="49"/>
      <c r="AH5353" s="49"/>
      <c r="AI5353" s="49"/>
      <c r="AJ5353" s="48"/>
      <c r="AK5353" s="49"/>
    </row>
    <row r="5354" spans="9:37">
      <c r="I5354" s="48"/>
      <c r="L5354" s="48"/>
      <c r="O5354" s="48"/>
      <c r="Y5354" s="49"/>
      <c r="Z5354" s="49"/>
      <c r="AA5354" s="49"/>
      <c r="AB5354" s="49"/>
      <c r="AC5354" s="49"/>
      <c r="AD5354" s="49"/>
      <c r="AE5354" s="49"/>
      <c r="AF5354" s="49"/>
      <c r="AG5354" s="49"/>
      <c r="AH5354" s="49"/>
      <c r="AI5354" s="49"/>
      <c r="AJ5354" s="48"/>
      <c r="AK5354" s="49"/>
    </row>
    <row r="5355" spans="9:37">
      <c r="I5355" s="48"/>
      <c r="L5355" s="48"/>
      <c r="O5355" s="48"/>
      <c r="Y5355" s="49"/>
      <c r="Z5355" s="49"/>
      <c r="AA5355" s="49"/>
      <c r="AB5355" s="49"/>
      <c r="AC5355" s="49"/>
      <c r="AD5355" s="49"/>
      <c r="AE5355" s="49"/>
      <c r="AF5355" s="49"/>
      <c r="AG5355" s="49"/>
      <c r="AH5355" s="49"/>
      <c r="AI5355" s="49"/>
      <c r="AJ5355" s="48"/>
      <c r="AK5355" s="49"/>
    </row>
    <row r="5356" spans="9:37">
      <c r="I5356" s="48"/>
      <c r="L5356" s="48"/>
      <c r="O5356" s="48"/>
      <c r="Y5356" s="49"/>
      <c r="Z5356" s="49"/>
      <c r="AA5356" s="49"/>
      <c r="AB5356" s="49"/>
      <c r="AC5356" s="49"/>
      <c r="AD5356" s="49"/>
      <c r="AE5356" s="49"/>
      <c r="AF5356" s="49"/>
      <c r="AG5356" s="49"/>
      <c r="AH5356" s="49"/>
      <c r="AI5356" s="49"/>
      <c r="AJ5356" s="48"/>
      <c r="AK5356" s="49"/>
    </row>
    <row r="5357" spans="9:37">
      <c r="I5357" s="48"/>
      <c r="L5357" s="48"/>
      <c r="O5357" s="48"/>
      <c r="Y5357" s="49"/>
      <c r="Z5357" s="49"/>
      <c r="AA5357" s="49"/>
      <c r="AB5357" s="49"/>
      <c r="AC5357" s="49"/>
      <c r="AD5357" s="49"/>
      <c r="AE5357" s="49"/>
      <c r="AF5357" s="49"/>
      <c r="AG5357" s="49"/>
      <c r="AH5357" s="49"/>
      <c r="AI5357" s="49"/>
      <c r="AJ5357" s="48"/>
      <c r="AK5357" s="49"/>
    </row>
    <row r="5358" spans="9:37">
      <c r="I5358" s="48"/>
      <c r="L5358" s="48"/>
      <c r="O5358" s="48"/>
      <c r="Y5358" s="49"/>
      <c r="Z5358" s="49"/>
      <c r="AA5358" s="49"/>
      <c r="AB5358" s="49"/>
      <c r="AC5358" s="49"/>
      <c r="AD5358" s="49"/>
      <c r="AE5358" s="49"/>
      <c r="AF5358" s="49"/>
      <c r="AG5358" s="49"/>
      <c r="AH5358" s="49"/>
      <c r="AI5358" s="49"/>
      <c r="AJ5358" s="48"/>
      <c r="AK5358" s="49"/>
    </row>
    <row r="5359" spans="9:37">
      <c r="I5359" s="48"/>
      <c r="L5359" s="48"/>
      <c r="O5359" s="48"/>
      <c r="Y5359" s="49"/>
      <c r="Z5359" s="49"/>
      <c r="AA5359" s="49"/>
      <c r="AB5359" s="49"/>
      <c r="AC5359" s="49"/>
      <c r="AD5359" s="49"/>
      <c r="AE5359" s="49"/>
      <c r="AF5359" s="49"/>
      <c r="AG5359" s="49"/>
      <c r="AH5359" s="49"/>
      <c r="AI5359" s="49"/>
      <c r="AJ5359" s="48"/>
      <c r="AK5359" s="49"/>
    </row>
    <row r="5360" spans="9:37">
      <c r="I5360" s="48"/>
      <c r="L5360" s="48"/>
      <c r="O5360" s="48"/>
      <c r="Y5360" s="49"/>
      <c r="Z5360" s="49"/>
      <c r="AA5360" s="49"/>
      <c r="AB5360" s="49"/>
      <c r="AC5360" s="49"/>
      <c r="AD5360" s="49"/>
      <c r="AE5360" s="49"/>
      <c r="AF5360" s="49"/>
      <c r="AG5360" s="49"/>
      <c r="AH5360" s="49"/>
      <c r="AI5360" s="49"/>
      <c r="AJ5360" s="48"/>
      <c r="AK5360" s="49"/>
    </row>
    <row r="5361" spans="9:37">
      <c r="I5361" s="48"/>
      <c r="L5361" s="48"/>
      <c r="O5361" s="48"/>
      <c r="Y5361" s="49"/>
      <c r="Z5361" s="49"/>
      <c r="AA5361" s="49"/>
      <c r="AB5361" s="49"/>
      <c r="AC5361" s="49"/>
      <c r="AD5361" s="49"/>
      <c r="AE5361" s="49"/>
      <c r="AF5361" s="49"/>
      <c r="AG5361" s="49"/>
      <c r="AH5361" s="49"/>
      <c r="AI5361" s="49"/>
      <c r="AJ5361" s="48"/>
      <c r="AK5361" s="49"/>
    </row>
    <row r="5362" spans="9:37">
      <c r="I5362" s="48"/>
      <c r="L5362" s="48"/>
      <c r="O5362" s="48"/>
      <c r="Y5362" s="49"/>
      <c r="Z5362" s="49"/>
      <c r="AA5362" s="49"/>
      <c r="AB5362" s="49"/>
      <c r="AC5362" s="49"/>
      <c r="AD5362" s="49"/>
      <c r="AE5362" s="49"/>
      <c r="AF5362" s="49"/>
      <c r="AG5362" s="49"/>
      <c r="AH5362" s="49"/>
      <c r="AI5362" s="49"/>
      <c r="AJ5362" s="48"/>
      <c r="AK5362" s="49"/>
    </row>
    <row r="5363" spans="9:37">
      <c r="I5363" s="48"/>
      <c r="L5363" s="48"/>
      <c r="O5363" s="48"/>
      <c r="Y5363" s="49"/>
      <c r="Z5363" s="49"/>
      <c r="AA5363" s="49"/>
      <c r="AB5363" s="49"/>
      <c r="AC5363" s="49"/>
      <c r="AD5363" s="49"/>
      <c r="AE5363" s="49"/>
      <c r="AF5363" s="49"/>
      <c r="AG5363" s="49"/>
      <c r="AH5363" s="49"/>
      <c r="AI5363" s="49"/>
      <c r="AJ5363" s="48"/>
      <c r="AK5363" s="49"/>
    </row>
    <row r="5364" spans="9:37">
      <c r="I5364" s="48"/>
      <c r="L5364" s="48"/>
      <c r="O5364" s="48"/>
      <c r="Y5364" s="49"/>
      <c r="Z5364" s="49"/>
      <c r="AA5364" s="49"/>
      <c r="AB5364" s="49"/>
      <c r="AC5364" s="49"/>
      <c r="AD5364" s="49"/>
      <c r="AE5364" s="49"/>
      <c r="AF5364" s="49"/>
      <c r="AG5364" s="49"/>
      <c r="AH5364" s="49"/>
      <c r="AI5364" s="49"/>
      <c r="AJ5364" s="48"/>
      <c r="AK5364" s="49"/>
    </row>
    <row r="5365" spans="9:37">
      <c r="I5365" s="48"/>
      <c r="L5365" s="48"/>
      <c r="O5365" s="48"/>
      <c r="Y5365" s="49"/>
      <c r="Z5365" s="49"/>
      <c r="AA5365" s="49"/>
      <c r="AB5365" s="49"/>
      <c r="AC5365" s="49"/>
      <c r="AD5365" s="49"/>
      <c r="AE5365" s="49"/>
      <c r="AF5365" s="49"/>
      <c r="AG5365" s="49"/>
      <c r="AH5365" s="49"/>
      <c r="AI5365" s="49"/>
      <c r="AJ5365" s="48"/>
      <c r="AK5365" s="49"/>
    </row>
    <row r="5366" spans="9:37">
      <c r="I5366" s="48"/>
      <c r="L5366" s="48"/>
      <c r="O5366" s="48"/>
      <c r="Y5366" s="49"/>
      <c r="Z5366" s="49"/>
      <c r="AA5366" s="49"/>
      <c r="AB5366" s="49"/>
      <c r="AC5366" s="49"/>
      <c r="AD5366" s="49"/>
      <c r="AE5366" s="49"/>
      <c r="AF5366" s="49"/>
      <c r="AG5366" s="49"/>
      <c r="AH5366" s="49"/>
      <c r="AI5366" s="49"/>
      <c r="AJ5366" s="48"/>
      <c r="AK5366" s="49"/>
    </row>
    <row r="5367" spans="9:37">
      <c r="I5367" s="48"/>
      <c r="L5367" s="48"/>
      <c r="O5367" s="48"/>
      <c r="Y5367" s="49"/>
      <c r="Z5367" s="49"/>
      <c r="AA5367" s="49"/>
      <c r="AB5367" s="49"/>
      <c r="AC5367" s="49"/>
      <c r="AD5367" s="49"/>
      <c r="AE5367" s="49"/>
      <c r="AF5367" s="49"/>
      <c r="AG5367" s="49"/>
      <c r="AH5367" s="49"/>
      <c r="AI5367" s="49"/>
      <c r="AJ5367" s="48"/>
      <c r="AK5367" s="49"/>
    </row>
    <row r="5368" spans="9:37">
      <c r="I5368" s="48"/>
      <c r="L5368" s="48"/>
      <c r="O5368" s="48"/>
      <c r="Y5368" s="49"/>
      <c r="Z5368" s="49"/>
      <c r="AA5368" s="49"/>
      <c r="AB5368" s="49"/>
      <c r="AC5368" s="49"/>
      <c r="AD5368" s="49"/>
      <c r="AE5368" s="49"/>
      <c r="AF5368" s="49"/>
      <c r="AG5368" s="49"/>
      <c r="AH5368" s="49"/>
      <c r="AI5368" s="49"/>
      <c r="AJ5368" s="48"/>
      <c r="AK5368" s="49"/>
    </row>
    <row r="5369" spans="9:37">
      <c r="I5369" s="48"/>
      <c r="L5369" s="48"/>
      <c r="O5369" s="48"/>
      <c r="Y5369" s="49"/>
      <c r="Z5369" s="49"/>
      <c r="AA5369" s="49"/>
      <c r="AB5369" s="49"/>
      <c r="AC5369" s="49"/>
      <c r="AD5369" s="49"/>
      <c r="AE5369" s="49"/>
      <c r="AF5369" s="49"/>
      <c r="AG5369" s="49"/>
      <c r="AH5369" s="49"/>
      <c r="AI5369" s="49"/>
      <c r="AJ5369" s="48"/>
      <c r="AK5369" s="49"/>
    </row>
    <row r="5370" spans="9:37">
      <c r="I5370" s="48"/>
      <c r="L5370" s="48"/>
      <c r="O5370" s="48"/>
      <c r="Y5370" s="49"/>
      <c r="Z5370" s="49"/>
      <c r="AA5370" s="49"/>
      <c r="AB5370" s="49"/>
      <c r="AC5370" s="49"/>
      <c r="AD5370" s="49"/>
      <c r="AE5370" s="49"/>
      <c r="AF5370" s="49"/>
      <c r="AG5370" s="49"/>
      <c r="AH5370" s="49"/>
      <c r="AI5370" s="49"/>
      <c r="AJ5370" s="48"/>
      <c r="AK5370" s="49"/>
    </row>
    <row r="5371" spans="9:37">
      <c r="I5371" s="48"/>
      <c r="L5371" s="48"/>
      <c r="O5371" s="48"/>
      <c r="Y5371" s="49"/>
      <c r="Z5371" s="49"/>
      <c r="AA5371" s="49"/>
      <c r="AB5371" s="49"/>
      <c r="AC5371" s="49"/>
      <c r="AD5371" s="49"/>
      <c r="AE5371" s="49"/>
      <c r="AF5371" s="49"/>
      <c r="AG5371" s="49"/>
      <c r="AH5371" s="49"/>
      <c r="AI5371" s="49"/>
      <c r="AJ5371" s="48"/>
      <c r="AK5371" s="49"/>
    </row>
    <row r="5372" spans="9:37">
      <c r="I5372" s="48"/>
      <c r="L5372" s="48"/>
      <c r="O5372" s="48"/>
      <c r="Y5372" s="49"/>
      <c r="Z5372" s="49"/>
      <c r="AA5372" s="49"/>
      <c r="AB5372" s="49"/>
      <c r="AC5372" s="49"/>
      <c r="AD5372" s="49"/>
      <c r="AE5372" s="49"/>
      <c r="AF5372" s="49"/>
      <c r="AG5372" s="49"/>
      <c r="AH5372" s="49"/>
      <c r="AI5372" s="49"/>
      <c r="AJ5372" s="48"/>
      <c r="AK5372" s="49"/>
    </row>
    <row r="5373" spans="9:37">
      <c r="I5373" s="48"/>
      <c r="L5373" s="48"/>
      <c r="O5373" s="48"/>
      <c r="Y5373" s="49"/>
      <c r="Z5373" s="49"/>
      <c r="AA5373" s="49"/>
      <c r="AB5373" s="49"/>
      <c r="AC5373" s="49"/>
      <c r="AD5373" s="49"/>
      <c r="AE5373" s="49"/>
      <c r="AF5373" s="49"/>
      <c r="AG5373" s="49"/>
      <c r="AH5373" s="49"/>
      <c r="AI5373" s="49"/>
      <c r="AJ5373" s="48"/>
      <c r="AK5373" s="49"/>
    </row>
    <row r="5374" spans="9:37">
      <c r="I5374" s="48"/>
      <c r="L5374" s="48"/>
      <c r="O5374" s="48"/>
      <c r="Y5374" s="49"/>
      <c r="Z5374" s="49"/>
      <c r="AA5374" s="49"/>
      <c r="AB5374" s="49"/>
      <c r="AC5374" s="49"/>
      <c r="AD5374" s="49"/>
      <c r="AE5374" s="49"/>
      <c r="AF5374" s="49"/>
      <c r="AG5374" s="49"/>
      <c r="AH5374" s="49"/>
      <c r="AI5374" s="49"/>
      <c r="AJ5374" s="48"/>
      <c r="AK5374" s="49"/>
    </row>
    <row r="5375" spans="9:37">
      <c r="I5375" s="48"/>
      <c r="L5375" s="48"/>
      <c r="O5375" s="48"/>
      <c r="Y5375" s="49"/>
      <c r="Z5375" s="49"/>
      <c r="AA5375" s="49"/>
      <c r="AB5375" s="49"/>
      <c r="AC5375" s="49"/>
      <c r="AD5375" s="49"/>
      <c r="AE5375" s="49"/>
      <c r="AF5375" s="49"/>
      <c r="AG5375" s="49"/>
      <c r="AH5375" s="49"/>
      <c r="AI5375" s="49"/>
      <c r="AJ5375" s="48"/>
      <c r="AK5375" s="49"/>
    </row>
    <row r="5376" spans="9:37">
      <c r="I5376" s="48"/>
      <c r="L5376" s="48"/>
      <c r="O5376" s="48"/>
      <c r="Y5376" s="49"/>
      <c r="Z5376" s="49"/>
      <c r="AA5376" s="49"/>
      <c r="AB5376" s="49"/>
      <c r="AC5376" s="49"/>
      <c r="AD5376" s="49"/>
      <c r="AE5376" s="49"/>
      <c r="AF5376" s="49"/>
      <c r="AG5376" s="49"/>
      <c r="AH5376" s="49"/>
      <c r="AI5376" s="49"/>
      <c r="AJ5376" s="48"/>
      <c r="AK5376" s="49"/>
    </row>
    <row r="5377" spans="9:37">
      <c r="I5377" s="48"/>
      <c r="L5377" s="48"/>
      <c r="O5377" s="48"/>
      <c r="Y5377" s="49"/>
      <c r="Z5377" s="49"/>
      <c r="AA5377" s="49"/>
      <c r="AB5377" s="49"/>
      <c r="AC5377" s="49"/>
      <c r="AD5377" s="49"/>
      <c r="AE5377" s="49"/>
      <c r="AF5377" s="49"/>
      <c r="AG5377" s="49"/>
      <c r="AH5377" s="49"/>
      <c r="AI5377" s="49"/>
      <c r="AJ5377" s="48"/>
      <c r="AK5377" s="49"/>
    </row>
    <row r="5378" spans="9:37">
      <c r="I5378" s="48"/>
      <c r="L5378" s="48"/>
      <c r="O5378" s="48"/>
      <c r="Y5378" s="49"/>
      <c r="Z5378" s="49"/>
      <c r="AA5378" s="49"/>
      <c r="AB5378" s="49"/>
      <c r="AC5378" s="49"/>
      <c r="AD5378" s="49"/>
      <c r="AE5378" s="49"/>
      <c r="AF5378" s="49"/>
      <c r="AG5378" s="49"/>
      <c r="AH5378" s="49"/>
      <c r="AI5378" s="49"/>
      <c r="AJ5378" s="48"/>
      <c r="AK5378" s="49"/>
    </row>
    <row r="5379" spans="9:37">
      <c r="I5379" s="48"/>
      <c r="L5379" s="48"/>
      <c r="O5379" s="48"/>
      <c r="Y5379" s="49"/>
      <c r="Z5379" s="49"/>
      <c r="AA5379" s="49"/>
      <c r="AB5379" s="49"/>
      <c r="AC5379" s="49"/>
      <c r="AD5379" s="49"/>
      <c r="AE5379" s="49"/>
      <c r="AF5379" s="49"/>
      <c r="AG5379" s="49"/>
      <c r="AH5379" s="49"/>
      <c r="AI5379" s="49"/>
      <c r="AJ5379" s="48"/>
      <c r="AK5379" s="49"/>
    </row>
    <row r="5380" spans="9:37">
      <c r="I5380" s="48"/>
      <c r="L5380" s="48"/>
      <c r="O5380" s="48"/>
      <c r="Y5380" s="49"/>
      <c r="Z5380" s="49"/>
      <c r="AA5380" s="49"/>
      <c r="AB5380" s="49"/>
      <c r="AC5380" s="49"/>
      <c r="AD5380" s="49"/>
      <c r="AE5380" s="49"/>
      <c r="AF5380" s="49"/>
      <c r="AG5380" s="49"/>
      <c r="AH5380" s="49"/>
      <c r="AI5380" s="49"/>
      <c r="AJ5380" s="48"/>
      <c r="AK5380" s="49"/>
    </row>
    <row r="5381" spans="9:37">
      <c r="I5381" s="48"/>
      <c r="L5381" s="48"/>
      <c r="O5381" s="48"/>
      <c r="Y5381" s="49"/>
      <c r="Z5381" s="49"/>
      <c r="AA5381" s="49"/>
      <c r="AB5381" s="49"/>
      <c r="AC5381" s="49"/>
      <c r="AD5381" s="49"/>
      <c r="AE5381" s="49"/>
      <c r="AF5381" s="49"/>
      <c r="AG5381" s="49"/>
      <c r="AH5381" s="49"/>
      <c r="AI5381" s="49"/>
      <c r="AJ5381" s="48"/>
      <c r="AK5381" s="49"/>
    </row>
    <row r="5382" spans="9:37">
      <c r="I5382" s="48"/>
      <c r="L5382" s="48"/>
      <c r="O5382" s="48"/>
      <c r="Y5382" s="49"/>
      <c r="Z5382" s="49"/>
      <c r="AA5382" s="49"/>
      <c r="AB5382" s="49"/>
      <c r="AC5382" s="49"/>
      <c r="AD5382" s="49"/>
      <c r="AE5382" s="49"/>
      <c r="AF5382" s="49"/>
      <c r="AG5382" s="49"/>
      <c r="AH5382" s="49"/>
      <c r="AI5382" s="49"/>
      <c r="AJ5382" s="48"/>
      <c r="AK5382" s="49"/>
    </row>
    <row r="5383" spans="9:37">
      <c r="I5383" s="48"/>
      <c r="L5383" s="48"/>
      <c r="O5383" s="48"/>
      <c r="Y5383" s="49"/>
      <c r="Z5383" s="49"/>
      <c r="AA5383" s="49"/>
      <c r="AB5383" s="49"/>
      <c r="AC5383" s="49"/>
      <c r="AD5383" s="49"/>
      <c r="AE5383" s="49"/>
      <c r="AF5383" s="49"/>
      <c r="AG5383" s="49"/>
      <c r="AH5383" s="49"/>
      <c r="AI5383" s="49"/>
      <c r="AJ5383" s="48"/>
      <c r="AK5383" s="49"/>
    </row>
    <row r="5384" spans="9:37">
      <c r="I5384" s="48"/>
      <c r="L5384" s="48"/>
      <c r="O5384" s="48"/>
      <c r="Y5384" s="49"/>
      <c r="Z5384" s="49"/>
      <c r="AA5384" s="49"/>
      <c r="AB5384" s="49"/>
      <c r="AC5384" s="49"/>
      <c r="AD5384" s="49"/>
      <c r="AE5384" s="49"/>
      <c r="AF5384" s="49"/>
      <c r="AG5384" s="49"/>
      <c r="AH5384" s="49"/>
      <c r="AI5384" s="49"/>
      <c r="AJ5384" s="48"/>
      <c r="AK5384" s="49"/>
    </row>
    <row r="5385" spans="9:37">
      <c r="I5385" s="48"/>
      <c r="L5385" s="48"/>
      <c r="O5385" s="48"/>
      <c r="Y5385" s="49"/>
      <c r="Z5385" s="49"/>
      <c r="AA5385" s="49"/>
      <c r="AB5385" s="49"/>
      <c r="AC5385" s="49"/>
      <c r="AD5385" s="49"/>
      <c r="AE5385" s="49"/>
      <c r="AF5385" s="49"/>
      <c r="AG5385" s="49"/>
      <c r="AH5385" s="49"/>
      <c r="AI5385" s="49"/>
      <c r="AJ5385" s="48"/>
      <c r="AK5385" s="49"/>
    </row>
    <row r="5386" spans="9:37">
      <c r="I5386" s="48"/>
      <c r="L5386" s="48"/>
      <c r="O5386" s="48"/>
      <c r="Y5386" s="49"/>
      <c r="Z5386" s="49"/>
      <c r="AA5386" s="49"/>
      <c r="AB5386" s="49"/>
      <c r="AC5386" s="49"/>
      <c r="AD5386" s="49"/>
      <c r="AE5386" s="49"/>
      <c r="AF5386" s="49"/>
      <c r="AG5386" s="49"/>
      <c r="AH5386" s="49"/>
      <c r="AI5386" s="49"/>
      <c r="AJ5386" s="48"/>
      <c r="AK5386" s="49"/>
    </row>
    <row r="5387" spans="9:37">
      <c r="I5387" s="48"/>
      <c r="L5387" s="48"/>
      <c r="O5387" s="48"/>
      <c r="Y5387" s="49"/>
      <c r="Z5387" s="49"/>
      <c r="AA5387" s="49"/>
      <c r="AB5387" s="49"/>
      <c r="AC5387" s="49"/>
      <c r="AD5387" s="49"/>
      <c r="AE5387" s="49"/>
      <c r="AF5387" s="49"/>
      <c r="AG5387" s="49"/>
      <c r="AH5387" s="49"/>
      <c r="AI5387" s="49"/>
      <c r="AJ5387" s="48"/>
      <c r="AK5387" s="49"/>
    </row>
    <row r="5388" spans="9:37">
      <c r="I5388" s="48"/>
      <c r="L5388" s="48"/>
      <c r="O5388" s="48"/>
      <c r="Y5388" s="49"/>
      <c r="Z5388" s="49"/>
      <c r="AA5388" s="49"/>
      <c r="AB5388" s="49"/>
      <c r="AC5388" s="49"/>
      <c r="AD5388" s="49"/>
      <c r="AE5388" s="49"/>
      <c r="AF5388" s="49"/>
      <c r="AG5388" s="49"/>
      <c r="AH5388" s="49"/>
      <c r="AI5388" s="49"/>
      <c r="AJ5388" s="48"/>
      <c r="AK5388" s="49"/>
    </row>
    <row r="5389" spans="9:37">
      <c r="I5389" s="48"/>
      <c r="L5389" s="48"/>
      <c r="O5389" s="48"/>
      <c r="Y5389" s="49"/>
      <c r="Z5389" s="49"/>
      <c r="AA5389" s="49"/>
      <c r="AB5389" s="49"/>
      <c r="AC5389" s="49"/>
      <c r="AD5389" s="49"/>
      <c r="AE5389" s="49"/>
      <c r="AF5389" s="49"/>
      <c r="AG5389" s="49"/>
      <c r="AH5389" s="49"/>
      <c r="AI5389" s="49"/>
      <c r="AJ5389" s="48"/>
      <c r="AK5389" s="49"/>
    </row>
    <row r="5390" spans="9:37">
      <c r="I5390" s="48"/>
      <c r="L5390" s="48"/>
      <c r="O5390" s="48"/>
      <c r="Y5390" s="49"/>
      <c r="Z5390" s="49"/>
      <c r="AA5390" s="49"/>
      <c r="AB5390" s="49"/>
      <c r="AC5390" s="49"/>
      <c r="AD5390" s="49"/>
      <c r="AE5390" s="49"/>
      <c r="AF5390" s="49"/>
      <c r="AG5390" s="49"/>
      <c r="AH5390" s="49"/>
      <c r="AI5390" s="49"/>
      <c r="AJ5390" s="48"/>
      <c r="AK5390" s="49"/>
    </row>
    <row r="5391" spans="9:37">
      <c r="I5391" s="48"/>
      <c r="L5391" s="48"/>
      <c r="O5391" s="48"/>
      <c r="Y5391" s="49"/>
      <c r="Z5391" s="49"/>
      <c r="AA5391" s="49"/>
      <c r="AB5391" s="49"/>
      <c r="AC5391" s="49"/>
      <c r="AD5391" s="49"/>
      <c r="AE5391" s="49"/>
      <c r="AF5391" s="49"/>
      <c r="AG5391" s="49"/>
      <c r="AH5391" s="49"/>
      <c r="AI5391" s="49"/>
      <c r="AJ5391" s="48"/>
      <c r="AK5391" s="49"/>
    </row>
    <row r="5392" spans="9:37">
      <c r="I5392" s="48"/>
      <c r="L5392" s="48"/>
      <c r="O5392" s="48"/>
      <c r="Y5392" s="49"/>
      <c r="Z5392" s="49"/>
      <c r="AA5392" s="49"/>
      <c r="AB5392" s="49"/>
      <c r="AC5392" s="49"/>
      <c r="AD5392" s="49"/>
      <c r="AE5392" s="49"/>
      <c r="AF5392" s="49"/>
      <c r="AG5392" s="49"/>
      <c r="AH5392" s="49"/>
      <c r="AI5392" s="49"/>
      <c r="AJ5392" s="48"/>
      <c r="AK5392" s="49"/>
    </row>
    <row r="5393" spans="9:37">
      <c r="I5393" s="48"/>
      <c r="L5393" s="48"/>
      <c r="O5393" s="48"/>
      <c r="Y5393" s="49"/>
      <c r="Z5393" s="49"/>
      <c r="AA5393" s="49"/>
      <c r="AB5393" s="49"/>
      <c r="AC5393" s="49"/>
      <c r="AD5393" s="49"/>
      <c r="AE5393" s="49"/>
      <c r="AF5393" s="49"/>
      <c r="AG5393" s="49"/>
      <c r="AH5393" s="49"/>
      <c r="AI5393" s="49"/>
      <c r="AJ5393" s="48"/>
      <c r="AK5393" s="49"/>
    </row>
    <row r="5394" spans="9:37">
      <c r="I5394" s="48"/>
      <c r="L5394" s="48"/>
      <c r="O5394" s="48"/>
      <c r="Y5394" s="49"/>
      <c r="Z5394" s="49"/>
      <c r="AA5394" s="49"/>
      <c r="AB5394" s="49"/>
      <c r="AC5394" s="49"/>
      <c r="AD5394" s="49"/>
      <c r="AE5394" s="49"/>
      <c r="AF5394" s="49"/>
      <c r="AG5394" s="49"/>
      <c r="AH5394" s="49"/>
      <c r="AI5394" s="49"/>
      <c r="AJ5394" s="48"/>
      <c r="AK5394" s="49"/>
    </row>
    <row r="5395" spans="9:37">
      <c r="I5395" s="48"/>
      <c r="L5395" s="48"/>
      <c r="O5395" s="48"/>
      <c r="Y5395" s="49"/>
      <c r="Z5395" s="49"/>
      <c r="AA5395" s="49"/>
      <c r="AB5395" s="49"/>
      <c r="AC5395" s="49"/>
      <c r="AD5395" s="49"/>
      <c r="AE5395" s="49"/>
      <c r="AF5395" s="49"/>
      <c r="AG5395" s="49"/>
      <c r="AH5395" s="49"/>
      <c r="AI5395" s="49"/>
      <c r="AJ5395" s="48"/>
      <c r="AK5395" s="49"/>
    </row>
    <row r="5396" spans="9:37">
      <c r="I5396" s="48"/>
      <c r="L5396" s="48"/>
      <c r="O5396" s="48"/>
      <c r="Y5396" s="49"/>
      <c r="Z5396" s="49"/>
      <c r="AA5396" s="49"/>
      <c r="AB5396" s="49"/>
      <c r="AC5396" s="49"/>
      <c r="AD5396" s="49"/>
      <c r="AE5396" s="49"/>
      <c r="AF5396" s="49"/>
      <c r="AG5396" s="49"/>
      <c r="AH5396" s="49"/>
      <c r="AI5396" s="49"/>
      <c r="AJ5396" s="48"/>
      <c r="AK5396" s="49"/>
    </row>
    <row r="5397" spans="9:37">
      <c r="I5397" s="48"/>
      <c r="L5397" s="48"/>
      <c r="O5397" s="48"/>
      <c r="Y5397" s="49"/>
      <c r="Z5397" s="49"/>
      <c r="AA5397" s="49"/>
      <c r="AB5397" s="49"/>
      <c r="AC5397" s="49"/>
      <c r="AD5397" s="49"/>
      <c r="AE5397" s="49"/>
      <c r="AF5397" s="49"/>
      <c r="AG5397" s="49"/>
      <c r="AH5397" s="49"/>
      <c r="AI5397" s="49"/>
      <c r="AJ5397" s="48"/>
      <c r="AK5397" s="49"/>
    </row>
    <row r="5398" spans="9:37">
      <c r="I5398" s="48"/>
      <c r="L5398" s="48"/>
      <c r="O5398" s="48"/>
      <c r="Y5398" s="49"/>
      <c r="Z5398" s="49"/>
      <c r="AA5398" s="49"/>
      <c r="AB5398" s="49"/>
      <c r="AC5398" s="49"/>
      <c r="AD5398" s="49"/>
      <c r="AE5398" s="49"/>
      <c r="AF5398" s="49"/>
      <c r="AG5398" s="49"/>
      <c r="AH5398" s="49"/>
      <c r="AI5398" s="49"/>
      <c r="AJ5398" s="48"/>
      <c r="AK5398" s="49"/>
    </row>
    <row r="5399" spans="9:37">
      <c r="I5399" s="48"/>
      <c r="L5399" s="48"/>
      <c r="O5399" s="48"/>
      <c r="Y5399" s="49"/>
      <c r="Z5399" s="49"/>
      <c r="AA5399" s="49"/>
      <c r="AB5399" s="49"/>
      <c r="AC5399" s="49"/>
      <c r="AD5399" s="49"/>
      <c r="AE5399" s="49"/>
      <c r="AF5399" s="49"/>
      <c r="AG5399" s="49"/>
      <c r="AH5399" s="49"/>
      <c r="AI5399" s="49"/>
      <c r="AJ5399" s="48"/>
      <c r="AK5399" s="49"/>
    </row>
    <row r="5400" spans="9:37">
      <c r="I5400" s="48"/>
      <c r="L5400" s="48"/>
      <c r="O5400" s="48"/>
      <c r="Y5400" s="49"/>
      <c r="Z5400" s="49"/>
      <c r="AA5400" s="49"/>
      <c r="AB5400" s="49"/>
      <c r="AC5400" s="49"/>
      <c r="AD5400" s="49"/>
      <c r="AE5400" s="49"/>
      <c r="AF5400" s="49"/>
      <c r="AG5400" s="49"/>
      <c r="AH5400" s="49"/>
      <c r="AI5400" s="49"/>
      <c r="AJ5400" s="48"/>
      <c r="AK5400" s="49"/>
    </row>
    <row r="5401" spans="9:37">
      <c r="I5401" s="48"/>
      <c r="L5401" s="48"/>
      <c r="O5401" s="48"/>
      <c r="Y5401" s="49"/>
      <c r="Z5401" s="49"/>
      <c r="AA5401" s="49"/>
      <c r="AB5401" s="49"/>
      <c r="AC5401" s="49"/>
      <c r="AD5401" s="49"/>
      <c r="AE5401" s="49"/>
      <c r="AF5401" s="49"/>
      <c r="AG5401" s="49"/>
      <c r="AH5401" s="49"/>
      <c r="AI5401" s="49"/>
      <c r="AJ5401" s="48"/>
      <c r="AK5401" s="49"/>
    </row>
    <row r="5402" spans="9:37">
      <c r="I5402" s="48"/>
      <c r="L5402" s="48"/>
      <c r="O5402" s="48"/>
      <c r="Y5402" s="49"/>
      <c r="Z5402" s="49"/>
      <c r="AA5402" s="49"/>
      <c r="AB5402" s="49"/>
      <c r="AC5402" s="49"/>
      <c r="AD5402" s="49"/>
      <c r="AE5402" s="49"/>
      <c r="AF5402" s="49"/>
      <c r="AG5402" s="49"/>
      <c r="AH5402" s="49"/>
      <c r="AI5402" s="49"/>
      <c r="AJ5402" s="48"/>
      <c r="AK5402" s="49"/>
    </row>
    <row r="5403" spans="9:37">
      <c r="I5403" s="48"/>
      <c r="L5403" s="48"/>
      <c r="O5403" s="48"/>
      <c r="Y5403" s="49"/>
      <c r="Z5403" s="49"/>
      <c r="AA5403" s="49"/>
      <c r="AB5403" s="49"/>
      <c r="AC5403" s="49"/>
      <c r="AD5403" s="49"/>
      <c r="AE5403" s="49"/>
      <c r="AF5403" s="49"/>
      <c r="AG5403" s="49"/>
      <c r="AH5403" s="49"/>
      <c r="AI5403" s="49"/>
      <c r="AJ5403" s="48"/>
      <c r="AK5403" s="49"/>
    </row>
    <row r="5404" spans="9:37">
      <c r="I5404" s="48"/>
      <c r="L5404" s="48"/>
      <c r="O5404" s="48"/>
      <c r="Y5404" s="49"/>
      <c r="Z5404" s="49"/>
      <c r="AA5404" s="49"/>
      <c r="AB5404" s="49"/>
      <c r="AC5404" s="49"/>
      <c r="AD5404" s="49"/>
      <c r="AE5404" s="49"/>
      <c r="AF5404" s="49"/>
      <c r="AG5404" s="49"/>
      <c r="AH5404" s="49"/>
      <c r="AI5404" s="49"/>
      <c r="AJ5404" s="48"/>
      <c r="AK5404" s="49"/>
    </row>
    <row r="5405" spans="9:37">
      <c r="I5405" s="48"/>
      <c r="L5405" s="48"/>
      <c r="O5405" s="48"/>
      <c r="Y5405" s="49"/>
      <c r="Z5405" s="49"/>
      <c r="AA5405" s="49"/>
      <c r="AB5405" s="49"/>
      <c r="AC5405" s="49"/>
      <c r="AD5405" s="49"/>
      <c r="AE5405" s="49"/>
      <c r="AF5405" s="49"/>
      <c r="AG5405" s="49"/>
      <c r="AH5405" s="49"/>
      <c r="AI5405" s="49"/>
      <c r="AJ5405" s="48"/>
      <c r="AK5405" s="49"/>
    </row>
    <row r="5406" spans="9:37">
      <c r="I5406" s="48"/>
      <c r="L5406" s="48"/>
      <c r="O5406" s="48"/>
      <c r="Y5406" s="49"/>
      <c r="Z5406" s="49"/>
      <c r="AA5406" s="49"/>
      <c r="AB5406" s="49"/>
      <c r="AC5406" s="49"/>
      <c r="AD5406" s="49"/>
      <c r="AE5406" s="49"/>
      <c r="AF5406" s="49"/>
      <c r="AG5406" s="49"/>
      <c r="AH5406" s="49"/>
      <c r="AI5406" s="49"/>
      <c r="AJ5406" s="48"/>
      <c r="AK5406" s="49"/>
    </row>
    <row r="5407" spans="9:37">
      <c r="I5407" s="48"/>
      <c r="L5407" s="48"/>
      <c r="O5407" s="48"/>
      <c r="Y5407" s="49"/>
      <c r="Z5407" s="49"/>
      <c r="AA5407" s="49"/>
      <c r="AB5407" s="49"/>
      <c r="AC5407" s="49"/>
      <c r="AD5407" s="49"/>
      <c r="AE5407" s="49"/>
      <c r="AF5407" s="49"/>
      <c r="AG5407" s="49"/>
      <c r="AH5407" s="49"/>
      <c r="AI5407" s="49"/>
      <c r="AJ5407" s="48"/>
      <c r="AK5407" s="49"/>
    </row>
    <row r="5408" spans="9:37">
      <c r="I5408" s="48"/>
      <c r="L5408" s="48"/>
      <c r="O5408" s="48"/>
      <c r="Y5408" s="49"/>
      <c r="Z5408" s="49"/>
      <c r="AA5408" s="49"/>
      <c r="AB5408" s="49"/>
      <c r="AC5408" s="49"/>
      <c r="AD5408" s="49"/>
      <c r="AE5408" s="49"/>
      <c r="AF5408" s="49"/>
      <c r="AG5408" s="49"/>
      <c r="AH5408" s="49"/>
      <c r="AI5408" s="49"/>
      <c r="AJ5408" s="48"/>
      <c r="AK5408" s="49"/>
    </row>
    <row r="5409" spans="9:37">
      <c r="I5409" s="48"/>
      <c r="L5409" s="48"/>
      <c r="O5409" s="48"/>
      <c r="Y5409" s="49"/>
      <c r="Z5409" s="49"/>
      <c r="AA5409" s="49"/>
      <c r="AB5409" s="49"/>
      <c r="AC5409" s="49"/>
      <c r="AD5409" s="49"/>
      <c r="AE5409" s="49"/>
      <c r="AF5409" s="49"/>
      <c r="AG5409" s="49"/>
      <c r="AH5409" s="49"/>
      <c r="AI5409" s="49"/>
      <c r="AJ5409" s="48"/>
      <c r="AK5409" s="49"/>
    </row>
    <row r="5410" spans="9:37">
      <c r="I5410" s="48"/>
      <c r="L5410" s="48"/>
      <c r="O5410" s="48"/>
      <c r="Y5410" s="49"/>
      <c r="Z5410" s="49"/>
      <c r="AA5410" s="49"/>
      <c r="AB5410" s="49"/>
      <c r="AC5410" s="49"/>
      <c r="AD5410" s="49"/>
      <c r="AE5410" s="49"/>
      <c r="AF5410" s="49"/>
      <c r="AG5410" s="49"/>
      <c r="AH5410" s="49"/>
      <c r="AI5410" s="49"/>
      <c r="AJ5410" s="48"/>
      <c r="AK5410" s="49"/>
    </row>
    <row r="5411" spans="9:37">
      <c r="I5411" s="48"/>
      <c r="L5411" s="48"/>
      <c r="O5411" s="48"/>
      <c r="Y5411" s="49"/>
      <c r="Z5411" s="49"/>
      <c r="AA5411" s="49"/>
      <c r="AB5411" s="49"/>
      <c r="AC5411" s="49"/>
      <c r="AD5411" s="49"/>
      <c r="AE5411" s="49"/>
      <c r="AF5411" s="49"/>
      <c r="AG5411" s="49"/>
      <c r="AH5411" s="49"/>
      <c r="AI5411" s="49"/>
      <c r="AJ5411" s="48"/>
      <c r="AK5411" s="49"/>
    </row>
    <row r="5412" spans="9:37">
      <c r="I5412" s="48"/>
      <c r="L5412" s="48"/>
      <c r="O5412" s="48"/>
      <c r="Y5412" s="49"/>
      <c r="Z5412" s="49"/>
      <c r="AA5412" s="49"/>
      <c r="AB5412" s="49"/>
      <c r="AC5412" s="49"/>
      <c r="AD5412" s="49"/>
      <c r="AE5412" s="49"/>
      <c r="AF5412" s="49"/>
      <c r="AG5412" s="49"/>
      <c r="AH5412" s="49"/>
      <c r="AI5412" s="49"/>
      <c r="AJ5412" s="48"/>
      <c r="AK5412" s="49"/>
    </row>
    <row r="5413" spans="9:37">
      <c r="I5413" s="48"/>
      <c r="L5413" s="48"/>
      <c r="O5413" s="48"/>
      <c r="Y5413" s="49"/>
      <c r="Z5413" s="49"/>
      <c r="AA5413" s="49"/>
      <c r="AB5413" s="49"/>
      <c r="AC5413" s="49"/>
      <c r="AD5413" s="49"/>
      <c r="AE5413" s="49"/>
      <c r="AF5413" s="49"/>
      <c r="AG5413" s="49"/>
      <c r="AH5413" s="49"/>
      <c r="AI5413" s="49"/>
      <c r="AJ5413" s="48"/>
      <c r="AK5413" s="49"/>
    </row>
    <row r="5414" spans="9:37">
      <c r="I5414" s="48"/>
      <c r="L5414" s="48"/>
      <c r="O5414" s="48"/>
      <c r="Y5414" s="49"/>
      <c r="Z5414" s="49"/>
      <c r="AA5414" s="49"/>
      <c r="AB5414" s="49"/>
      <c r="AC5414" s="49"/>
      <c r="AD5414" s="49"/>
      <c r="AE5414" s="49"/>
      <c r="AF5414" s="49"/>
      <c r="AG5414" s="49"/>
      <c r="AH5414" s="49"/>
      <c r="AI5414" s="49"/>
      <c r="AJ5414" s="48"/>
      <c r="AK5414" s="49"/>
    </row>
    <row r="5415" spans="9:37">
      <c r="I5415" s="48"/>
      <c r="L5415" s="48"/>
      <c r="O5415" s="48"/>
      <c r="Y5415" s="49"/>
      <c r="Z5415" s="49"/>
      <c r="AA5415" s="49"/>
      <c r="AB5415" s="49"/>
      <c r="AC5415" s="49"/>
      <c r="AD5415" s="49"/>
      <c r="AE5415" s="49"/>
      <c r="AF5415" s="49"/>
      <c r="AG5415" s="49"/>
      <c r="AH5415" s="49"/>
      <c r="AI5415" s="49"/>
      <c r="AJ5415" s="48"/>
      <c r="AK5415" s="49"/>
    </row>
    <row r="5416" spans="9:37">
      <c r="I5416" s="48"/>
      <c r="L5416" s="48"/>
      <c r="O5416" s="48"/>
      <c r="Y5416" s="49"/>
      <c r="Z5416" s="49"/>
      <c r="AA5416" s="49"/>
      <c r="AB5416" s="49"/>
      <c r="AC5416" s="49"/>
      <c r="AD5416" s="49"/>
      <c r="AE5416" s="49"/>
      <c r="AF5416" s="49"/>
      <c r="AG5416" s="49"/>
      <c r="AH5416" s="49"/>
      <c r="AI5416" s="49"/>
      <c r="AJ5416" s="48"/>
      <c r="AK5416" s="49"/>
    </row>
    <row r="5417" spans="9:37">
      <c r="I5417" s="48"/>
      <c r="L5417" s="48"/>
      <c r="O5417" s="48"/>
      <c r="Y5417" s="49"/>
      <c r="Z5417" s="49"/>
      <c r="AA5417" s="49"/>
      <c r="AB5417" s="49"/>
      <c r="AC5417" s="49"/>
      <c r="AD5417" s="49"/>
      <c r="AE5417" s="49"/>
      <c r="AF5417" s="49"/>
      <c r="AG5417" s="49"/>
      <c r="AH5417" s="49"/>
      <c r="AI5417" s="49"/>
      <c r="AJ5417" s="48"/>
      <c r="AK5417" s="49"/>
    </row>
    <row r="5418" spans="9:37">
      <c r="I5418" s="48"/>
      <c r="L5418" s="48"/>
      <c r="O5418" s="48"/>
      <c r="Y5418" s="49"/>
      <c r="Z5418" s="49"/>
      <c r="AA5418" s="49"/>
      <c r="AB5418" s="49"/>
      <c r="AC5418" s="49"/>
      <c r="AD5418" s="49"/>
      <c r="AE5418" s="49"/>
      <c r="AF5418" s="49"/>
      <c r="AG5418" s="49"/>
      <c r="AH5418" s="49"/>
      <c r="AI5418" s="49"/>
      <c r="AJ5418" s="48"/>
      <c r="AK5418" s="49"/>
    </row>
    <row r="5419" spans="9:37">
      <c r="I5419" s="48"/>
      <c r="L5419" s="48"/>
      <c r="O5419" s="48"/>
      <c r="Y5419" s="49"/>
      <c r="Z5419" s="49"/>
      <c r="AA5419" s="49"/>
      <c r="AB5419" s="49"/>
      <c r="AC5419" s="49"/>
      <c r="AD5419" s="49"/>
      <c r="AE5419" s="49"/>
      <c r="AF5419" s="49"/>
      <c r="AG5419" s="49"/>
      <c r="AH5419" s="49"/>
      <c r="AI5419" s="49"/>
      <c r="AJ5419" s="48"/>
      <c r="AK5419" s="49"/>
    </row>
    <row r="5420" spans="9:37">
      <c r="I5420" s="48"/>
      <c r="L5420" s="48"/>
      <c r="O5420" s="48"/>
      <c r="Y5420" s="49"/>
      <c r="Z5420" s="49"/>
      <c r="AA5420" s="49"/>
      <c r="AB5420" s="49"/>
      <c r="AC5420" s="49"/>
      <c r="AD5420" s="49"/>
      <c r="AE5420" s="49"/>
      <c r="AF5420" s="49"/>
      <c r="AG5420" s="49"/>
      <c r="AH5420" s="49"/>
      <c r="AI5420" s="49"/>
      <c r="AJ5420" s="48"/>
      <c r="AK5420" s="49"/>
    </row>
    <row r="5421" spans="9:37">
      <c r="I5421" s="48"/>
      <c r="L5421" s="48"/>
      <c r="O5421" s="48"/>
      <c r="Y5421" s="49"/>
      <c r="Z5421" s="49"/>
      <c r="AA5421" s="49"/>
      <c r="AB5421" s="49"/>
      <c r="AC5421" s="49"/>
      <c r="AD5421" s="49"/>
      <c r="AE5421" s="49"/>
      <c r="AF5421" s="49"/>
      <c r="AG5421" s="49"/>
      <c r="AH5421" s="49"/>
      <c r="AI5421" s="49"/>
      <c r="AJ5421" s="48"/>
      <c r="AK5421" s="49"/>
    </row>
    <row r="5422" spans="9:37">
      <c r="I5422" s="48"/>
      <c r="L5422" s="48"/>
      <c r="O5422" s="48"/>
      <c r="Y5422" s="49"/>
      <c r="Z5422" s="49"/>
      <c r="AA5422" s="49"/>
      <c r="AB5422" s="49"/>
      <c r="AC5422" s="49"/>
      <c r="AD5422" s="49"/>
      <c r="AE5422" s="49"/>
      <c r="AF5422" s="49"/>
      <c r="AG5422" s="49"/>
      <c r="AH5422" s="49"/>
      <c r="AI5422" s="49"/>
      <c r="AJ5422" s="48"/>
      <c r="AK5422" s="49"/>
    </row>
    <row r="5423" spans="9:37">
      <c r="I5423" s="48"/>
      <c r="L5423" s="48"/>
      <c r="O5423" s="48"/>
      <c r="Y5423" s="49"/>
      <c r="Z5423" s="49"/>
      <c r="AA5423" s="49"/>
      <c r="AB5423" s="49"/>
      <c r="AC5423" s="49"/>
      <c r="AD5423" s="49"/>
      <c r="AE5423" s="49"/>
      <c r="AF5423" s="49"/>
      <c r="AG5423" s="49"/>
      <c r="AH5423" s="49"/>
      <c r="AI5423" s="49"/>
      <c r="AJ5423" s="48"/>
      <c r="AK5423" s="49"/>
    </row>
    <row r="5424" spans="9:37">
      <c r="I5424" s="48"/>
      <c r="L5424" s="48"/>
      <c r="O5424" s="48"/>
      <c r="Y5424" s="49"/>
      <c r="Z5424" s="49"/>
      <c r="AA5424" s="49"/>
      <c r="AB5424" s="49"/>
      <c r="AC5424" s="49"/>
      <c r="AD5424" s="49"/>
      <c r="AE5424" s="49"/>
      <c r="AF5424" s="49"/>
      <c r="AG5424" s="49"/>
      <c r="AH5424" s="49"/>
      <c r="AI5424" s="49"/>
      <c r="AJ5424" s="48"/>
      <c r="AK5424" s="49"/>
    </row>
    <row r="5425" spans="9:37">
      <c r="I5425" s="48"/>
      <c r="L5425" s="48"/>
      <c r="O5425" s="48"/>
      <c r="Y5425" s="49"/>
      <c r="Z5425" s="49"/>
      <c r="AA5425" s="49"/>
      <c r="AB5425" s="49"/>
      <c r="AC5425" s="49"/>
      <c r="AD5425" s="49"/>
      <c r="AE5425" s="49"/>
      <c r="AF5425" s="49"/>
      <c r="AG5425" s="49"/>
      <c r="AH5425" s="49"/>
      <c r="AI5425" s="49"/>
      <c r="AJ5425" s="48"/>
      <c r="AK5425" s="49"/>
    </row>
    <row r="5426" spans="9:37">
      <c r="I5426" s="48"/>
      <c r="L5426" s="48"/>
      <c r="O5426" s="48"/>
      <c r="Y5426" s="49"/>
      <c r="Z5426" s="49"/>
      <c r="AA5426" s="49"/>
      <c r="AB5426" s="49"/>
      <c r="AC5426" s="49"/>
      <c r="AD5426" s="49"/>
      <c r="AE5426" s="49"/>
      <c r="AF5426" s="49"/>
      <c r="AG5426" s="49"/>
      <c r="AH5426" s="49"/>
      <c r="AI5426" s="49"/>
      <c r="AJ5426" s="48"/>
      <c r="AK5426" s="49"/>
    </row>
    <row r="5427" spans="9:37">
      <c r="I5427" s="48"/>
      <c r="L5427" s="48"/>
      <c r="O5427" s="48"/>
      <c r="Y5427" s="49"/>
      <c r="Z5427" s="49"/>
      <c r="AA5427" s="49"/>
      <c r="AB5427" s="49"/>
      <c r="AC5427" s="49"/>
      <c r="AD5427" s="49"/>
      <c r="AE5427" s="49"/>
      <c r="AF5427" s="49"/>
      <c r="AG5427" s="49"/>
      <c r="AH5427" s="49"/>
      <c r="AI5427" s="49"/>
      <c r="AJ5427" s="48"/>
      <c r="AK5427" s="49"/>
    </row>
    <row r="5428" spans="9:37">
      <c r="I5428" s="48"/>
      <c r="L5428" s="48"/>
      <c r="O5428" s="48"/>
      <c r="Y5428" s="49"/>
      <c r="Z5428" s="49"/>
      <c r="AA5428" s="49"/>
      <c r="AB5428" s="49"/>
      <c r="AC5428" s="49"/>
      <c r="AD5428" s="49"/>
      <c r="AE5428" s="49"/>
      <c r="AF5428" s="49"/>
      <c r="AG5428" s="49"/>
      <c r="AH5428" s="49"/>
      <c r="AI5428" s="49"/>
      <c r="AJ5428" s="48"/>
      <c r="AK5428" s="49"/>
    </row>
    <row r="5429" spans="9:37">
      <c r="I5429" s="48"/>
      <c r="L5429" s="48"/>
      <c r="O5429" s="48"/>
      <c r="Y5429" s="49"/>
      <c r="Z5429" s="49"/>
      <c r="AA5429" s="49"/>
      <c r="AB5429" s="49"/>
      <c r="AC5429" s="49"/>
      <c r="AD5429" s="49"/>
      <c r="AE5429" s="49"/>
      <c r="AF5429" s="49"/>
      <c r="AG5429" s="49"/>
      <c r="AH5429" s="49"/>
      <c r="AI5429" s="49"/>
      <c r="AJ5429" s="48"/>
      <c r="AK5429" s="49"/>
    </row>
    <row r="5430" spans="9:37">
      <c r="I5430" s="48"/>
      <c r="L5430" s="48"/>
      <c r="O5430" s="48"/>
      <c r="Y5430" s="49"/>
      <c r="Z5430" s="49"/>
      <c r="AA5430" s="49"/>
      <c r="AB5430" s="49"/>
      <c r="AC5430" s="49"/>
      <c r="AD5430" s="49"/>
      <c r="AE5430" s="49"/>
      <c r="AF5430" s="49"/>
      <c r="AG5430" s="49"/>
      <c r="AH5430" s="49"/>
      <c r="AI5430" s="49"/>
      <c r="AJ5430" s="48"/>
      <c r="AK5430" s="49"/>
    </row>
    <row r="5431" spans="9:37">
      <c r="I5431" s="48"/>
      <c r="L5431" s="48"/>
      <c r="O5431" s="48"/>
      <c r="Y5431" s="49"/>
      <c r="Z5431" s="49"/>
      <c r="AA5431" s="49"/>
      <c r="AB5431" s="49"/>
      <c r="AC5431" s="49"/>
      <c r="AD5431" s="49"/>
      <c r="AE5431" s="49"/>
      <c r="AF5431" s="49"/>
      <c r="AG5431" s="49"/>
      <c r="AH5431" s="49"/>
      <c r="AI5431" s="49"/>
      <c r="AJ5431" s="48"/>
      <c r="AK5431" s="49"/>
    </row>
    <row r="5432" spans="9:37">
      <c r="I5432" s="48"/>
      <c r="L5432" s="48"/>
      <c r="O5432" s="48"/>
      <c r="Y5432" s="49"/>
      <c r="Z5432" s="49"/>
      <c r="AA5432" s="49"/>
      <c r="AB5432" s="49"/>
      <c r="AC5432" s="49"/>
      <c r="AD5432" s="49"/>
      <c r="AE5432" s="49"/>
      <c r="AF5432" s="49"/>
      <c r="AG5432" s="49"/>
      <c r="AH5432" s="49"/>
      <c r="AI5432" s="49"/>
      <c r="AJ5432" s="48"/>
      <c r="AK5432" s="49"/>
    </row>
    <row r="5433" spans="9:37">
      <c r="I5433" s="48"/>
      <c r="L5433" s="48"/>
      <c r="O5433" s="48"/>
      <c r="Y5433" s="49"/>
      <c r="Z5433" s="49"/>
      <c r="AA5433" s="49"/>
      <c r="AB5433" s="49"/>
      <c r="AC5433" s="49"/>
      <c r="AD5433" s="49"/>
      <c r="AE5433" s="49"/>
      <c r="AF5433" s="49"/>
      <c r="AG5433" s="49"/>
      <c r="AH5433" s="49"/>
      <c r="AI5433" s="49"/>
      <c r="AJ5433" s="48"/>
      <c r="AK5433" s="49"/>
    </row>
    <row r="5434" spans="9:37">
      <c r="I5434" s="48"/>
      <c r="L5434" s="48"/>
      <c r="O5434" s="48"/>
      <c r="Y5434" s="49"/>
      <c r="Z5434" s="49"/>
      <c r="AA5434" s="49"/>
      <c r="AB5434" s="49"/>
      <c r="AC5434" s="49"/>
      <c r="AD5434" s="49"/>
      <c r="AE5434" s="49"/>
      <c r="AF5434" s="49"/>
      <c r="AG5434" s="49"/>
      <c r="AH5434" s="49"/>
      <c r="AI5434" s="49"/>
      <c r="AJ5434" s="48"/>
      <c r="AK5434" s="49"/>
    </row>
    <row r="5435" spans="9:37">
      <c r="I5435" s="48"/>
      <c r="L5435" s="48"/>
      <c r="O5435" s="48"/>
      <c r="Y5435" s="49"/>
      <c r="Z5435" s="49"/>
      <c r="AA5435" s="49"/>
      <c r="AB5435" s="49"/>
      <c r="AC5435" s="49"/>
      <c r="AD5435" s="49"/>
      <c r="AE5435" s="49"/>
      <c r="AF5435" s="49"/>
      <c r="AG5435" s="49"/>
      <c r="AH5435" s="49"/>
      <c r="AI5435" s="49"/>
      <c r="AJ5435" s="48"/>
      <c r="AK5435" s="49"/>
    </row>
    <row r="5436" spans="9:37">
      <c r="I5436" s="48"/>
      <c r="L5436" s="48"/>
      <c r="O5436" s="48"/>
      <c r="Y5436" s="49"/>
      <c r="Z5436" s="49"/>
      <c r="AA5436" s="49"/>
      <c r="AB5436" s="49"/>
      <c r="AC5436" s="49"/>
      <c r="AD5436" s="49"/>
      <c r="AE5436" s="49"/>
      <c r="AF5436" s="49"/>
      <c r="AG5436" s="49"/>
      <c r="AH5436" s="49"/>
      <c r="AI5436" s="49"/>
      <c r="AJ5436" s="48"/>
      <c r="AK5436" s="49"/>
    </row>
    <row r="5437" spans="9:37">
      <c r="I5437" s="48"/>
      <c r="L5437" s="48"/>
      <c r="O5437" s="48"/>
      <c r="Y5437" s="49"/>
      <c r="Z5437" s="49"/>
      <c r="AA5437" s="49"/>
      <c r="AB5437" s="49"/>
      <c r="AC5437" s="49"/>
      <c r="AD5437" s="49"/>
      <c r="AE5437" s="49"/>
      <c r="AF5437" s="49"/>
      <c r="AG5437" s="49"/>
      <c r="AH5437" s="49"/>
      <c r="AI5437" s="49"/>
      <c r="AJ5437" s="48"/>
      <c r="AK5437" s="49"/>
    </row>
    <row r="5438" spans="9:37">
      <c r="I5438" s="48"/>
      <c r="L5438" s="48"/>
      <c r="O5438" s="48"/>
      <c r="Y5438" s="49"/>
      <c r="Z5438" s="49"/>
      <c r="AA5438" s="49"/>
      <c r="AB5438" s="49"/>
      <c r="AC5438" s="49"/>
      <c r="AD5438" s="49"/>
      <c r="AE5438" s="49"/>
      <c r="AF5438" s="49"/>
      <c r="AG5438" s="49"/>
      <c r="AH5438" s="49"/>
      <c r="AI5438" s="49"/>
      <c r="AJ5438" s="48"/>
      <c r="AK5438" s="49"/>
    </row>
    <row r="5439" spans="9:37">
      <c r="I5439" s="48"/>
      <c r="L5439" s="48"/>
      <c r="O5439" s="48"/>
      <c r="Y5439" s="49"/>
      <c r="Z5439" s="49"/>
      <c r="AA5439" s="49"/>
      <c r="AB5439" s="49"/>
      <c r="AC5439" s="49"/>
      <c r="AD5439" s="49"/>
      <c r="AE5439" s="49"/>
      <c r="AF5439" s="49"/>
      <c r="AG5439" s="49"/>
      <c r="AH5439" s="49"/>
      <c r="AI5439" s="49"/>
      <c r="AJ5439" s="48"/>
      <c r="AK5439" s="49"/>
    </row>
    <row r="5440" spans="9:37">
      <c r="I5440" s="48"/>
      <c r="L5440" s="48"/>
      <c r="O5440" s="48"/>
      <c r="Y5440" s="49"/>
      <c r="Z5440" s="49"/>
      <c r="AA5440" s="49"/>
      <c r="AB5440" s="49"/>
      <c r="AC5440" s="49"/>
      <c r="AD5440" s="49"/>
      <c r="AE5440" s="49"/>
      <c r="AF5440" s="49"/>
      <c r="AG5440" s="49"/>
      <c r="AH5440" s="49"/>
      <c r="AI5440" s="49"/>
      <c r="AJ5440" s="48"/>
      <c r="AK5440" s="49"/>
    </row>
    <row r="5441" spans="9:37">
      <c r="I5441" s="48"/>
      <c r="L5441" s="48"/>
      <c r="O5441" s="48"/>
      <c r="Y5441" s="49"/>
      <c r="Z5441" s="49"/>
      <c r="AA5441" s="49"/>
      <c r="AB5441" s="49"/>
      <c r="AC5441" s="49"/>
      <c r="AD5441" s="49"/>
      <c r="AE5441" s="49"/>
      <c r="AF5441" s="49"/>
      <c r="AG5441" s="49"/>
      <c r="AH5441" s="49"/>
      <c r="AI5441" s="49"/>
      <c r="AJ5441" s="48"/>
      <c r="AK5441" s="49"/>
    </row>
    <row r="5442" spans="9:37">
      <c r="I5442" s="48"/>
      <c r="L5442" s="48"/>
      <c r="O5442" s="48"/>
      <c r="Y5442" s="49"/>
      <c r="Z5442" s="49"/>
      <c r="AA5442" s="49"/>
      <c r="AB5442" s="49"/>
      <c r="AC5442" s="49"/>
      <c r="AD5442" s="49"/>
      <c r="AE5442" s="49"/>
      <c r="AF5442" s="49"/>
      <c r="AG5442" s="49"/>
      <c r="AH5442" s="49"/>
      <c r="AI5442" s="49"/>
      <c r="AJ5442" s="48"/>
      <c r="AK5442" s="49"/>
    </row>
    <row r="5443" spans="9:37">
      <c r="I5443" s="48"/>
      <c r="L5443" s="48"/>
      <c r="O5443" s="48"/>
      <c r="Y5443" s="49"/>
      <c r="Z5443" s="49"/>
      <c r="AA5443" s="49"/>
      <c r="AB5443" s="49"/>
      <c r="AC5443" s="49"/>
      <c r="AD5443" s="49"/>
      <c r="AE5443" s="49"/>
      <c r="AF5443" s="49"/>
      <c r="AG5443" s="49"/>
      <c r="AH5443" s="49"/>
      <c r="AI5443" s="49"/>
      <c r="AJ5443" s="48"/>
      <c r="AK5443" s="49"/>
    </row>
    <row r="5444" spans="9:37">
      <c r="I5444" s="48"/>
      <c r="L5444" s="48"/>
      <c r="O5444" s="48"/>
      <c r="Y5444" s="49"/>
      <c r="Z5444" s="49"/>
      <c r="AA5444" s="49"/>
      <c r="AB5444" s="49"/>
      <c r="AC5444" s="49"/>
      <c r="AD5444" s="49"/>
      <c r="AE5444" s="49"/>
      <c r="AF5444" s="49"/>
      <c r="AG5444" s="49"/>
      <c r="AH5444" s="49"/>
      <c r="AI5444" s="49"/>
      <c r="AJ5444" s="48"/>
      <c r="AK5444" s="49"/>
    </row>
    <row r="5445" spans="9:37">
      <c r="I5445" s="48"/>
      <c r="L5445" s="48"/>
      <c r="O5445" s="48"/>
      <c r="Y5445" s="49"/>
      <c r="Z5445" s="49"/>
      <c r="AA5445" s="49"/>
      <c r="AB5445" s="49"/>
      <c r="AC5445" s="49"/>
      <c r="AD5445" s="49"/>
      <c r="AE5445" s="49"/>
      <c r="AF5445" s="49"/>
      <c r="AG5445" s="49"/>
      <c r="AH5445" s="49"/>
      <c r="AI5445" s="49"/>
      <c r="AJ5445" s="48"/>
      <c r="AK5445" s="49"/>
    </row>
    <row r="5446" spans="9:37">
      <c r="I5446" s="48"/>
      <c r="L5446" s="48"/>
      <c r="O5446" s="48"/>
      <c r="Y5446" s="49"/>
      <c r="Z5446" s="49"/>
      <c r="AA5446" s="49"/>
      <c r="AB5446" s="49"/>
      <c r="AC5446" s="49"/>
      <c r="AD5446" s="49"/>
      <c r="AE5446" s="49"/>
      <c r="AF5446" s="49"/>
      <c r="AG5446" s="49"/>
      <c r="AH5446" s="49"/>
      <c r="AI5446" s="49"/>
      <c r="AJ5446" s="48"/>
      <c r="AK5446" s="49"/>
    </row>
    <row r="5447" spans="9:37">
      <c r="I5447" s="48"/>
      <c r="L5447" s="48"/>
      <c r="O5447" s="48"/>
      <c r="Y5447" s="49"/>
      <c r="Z5447" s="49"/>
      <c r="AA5447" s="49"/>
      <c r="AB5447" s="49"/>
      <c r="AC5447" s="49"/>
      <c r="AD5447" s="49"/>
      <c r="AE5447" s="49"/>
      <c r="AF5447" s="49"/>
      <c r="AG5447" s="49"/>
      <c r="AH5447" s="49"/>
      <c r="AI5447" s="49"/>
      <c r="AJ5447" s="48"/>
      <c r="AK5447" s="49"/>
    </row>
    <row r="5448" spans="9:37">
      <c r="I5448" s="48"/>
      <c r="L5448" s="48"/>
      <c r="O5448" s="48"/>
      <c r="Y5448" s="49"/>
      <c r="Z5448" s="49"/>
      <c r="AA5448" s="49"/>
      <c r="AB5448" s="49"/>
      <c r="AC5448" s="49"/>
      <c r="AD5448" s="49"/>
      <c r="AE5448" s="49"/>
      <c r="AF5448" s="49"/>
      <c r="AG5448" s="49"/>
      <c r="AH5448" s="49"/>
      <c r="AI5448" s="49"/>
      <c r="AJ5448" s="48"/>
      <c r="AK5448" s="49"/>
    </row>
    <row r="5449" spans="9:37">
      <c r="I5449" s="48"/>
      <c r="L5449" s="48"/>
      <c r="O5449" s="48"/>
      <c r="Y5449" s="49"/>
      <c r="Z5449" s="49"/>
      <c r="AA5449" s="49"/>
      <c r="AB5449" s="49"/>
      <c r="AC5449" s="49"/>
      <c r="AD5449" s="49"/>
      <c r="AE5449" s="49"/>
      <c r="AF5449" s="49"/>
      <c r="AG5449" s="49"/>
      <c r="AH5449" s="49"/>
      <c r="AI5449" s="49"/>
      <c r="AJ5449" s="48"/>
      <c r="AK5449" s="49"/>
    </row>
    <row r="5450" spans="9:37">
      <c r="I5450" s="48"/>
      <c r="L5450" s="48"/>
      <c r="O5450" s="48"/>
      <c r="Y5450" s="49"/>
      <c r="Z5450" s="49"/>
      <c r="AA5450" s="49"/>
      <c r="AB5450" s="49"/>
      <c r="AC5450" s="49"/>
      <c r="AD5450" s="49"/>
      <c r="AE5450" s="49"/>
      <c r="AF5450" s="49"/>
      <c r="AG5450" s="49"/>
      <c r="AH5450" s="49"/>
      <c r="AI5450" s="49"/>
      <c r="AJ5450" s="48"/>
      <c r="AK5450" s="49"/>
    </row>
    <row r="5451" spans="9:37">
      <c r="I5451" s="48"/>
      <c r="L5451" s="48"/>
      <c r="O5451" s="48"/>
      <c r="Y5451" s="49"/>
      <c r="Z5451" s="49"/>
      <c r="AA5451" s="49"/>
      <c r="AB5451" s="49"/>
      <c r="AC5451" s="49"/>
      <c r="AD5451" s="49"/>
      <c r="AE5451" s="49"/>
      <c r="AF5451" s="49"/>
      <c r="AG5451" s="49"/>
      <c r="AH5451" s="49"/>
      <c r="AI5451" s="49"/>
      <c r="AJ5451" s="48"/>
      <c r="AK5451" s="49"/>
    </row>
    <row r="5452" spans="9:37">
      <c r="I5452" s="48"/>
      <c r="L5452" s="48"/>
      <c r="O5452" s="48"/>
      <c r="Y5452" s="49"/>
      <c r="Z5452" s="49"/>
      <c r="AA5452" s="49"/>
      <c r="AB5452" s="49"/>
      <c r="AC5452" s="49"/>
      <c r="AD5452" s="49"/>
      <c r="AE5452" s="49"/>
      <c r="AF5452" s="49"/>
      <c r="AG5452" s="49"/>
      <c r="AH5452" s="49"/>
      <c r="AI5452" s="49"/>
      <c r="AJ5452" s="48"/>
      <c r="AK5452" s="49"/>
    </row>
    <row r="5453" spans="9:37">
      <c r="I5453" s="48"/>
      <c r="L5453" s="48"/>
      <c r="O5453" s="48"/>
      <c r="Y5453" s="49"/>
      <c r="Z5453" s="49"/>
      <c r="AA5453" s="49"/>
      <c r="AB5453" s="49"/>
      <c r="AC5453" s="49"/>
      <c r="AD5453" s="49"/>
      <c r="AE5453" s="49"/>
      <c r="AF5453" s="49"/>
      <c r="AG5453" s="49"/>
      <c r="AH5453" s="49"/>
      <c r="AI5453" s="49"/>
      <c r="AJ5453" s="48"/>
      <c r="AK5453" s="49"/>
    </row>
    <row r="5454" spans="9:37">
      <c r="I5454" s="48"/>
      <c r="L5454" s="48"/>
      <c r="O5454" s="48"/>
      <c r="Y5454" s="49"/>
      <c r="Z5454" s="49"/>
      <c r="AA5454" s="49"/>
      <c r="AB5454" s="49"/>
      <c r="AC5454" s="49"/>
      <c r="AD5454" s="49"/>
      <c r="AE5454" s="49"/>
      <c r="AF5454" s="49"/>
      <c r="AG5454" s="49"/>
      <c r="AH5454" s="49"/>
      <c r="AI5454" s="49"/>
      <c r="AJ5454" s="48"/>
      <c r="AK5454" s="49"/>
    </row>
    <row r="5455" spans="9:37">
      <c r="I5455" s="48"/>
      <c r="L5455" s="48"/>
      <c r="O5455" s="48"/>
      <c r="Y5455" s="49"/>
      <c r="Z5455" s="49"/>
      <c r="AA5455" s="49"/>
      <c r="AB5455" s="49"/>
      <c r="AC5455" s="49"/>
      <c r="AD5455" s="49"/>
      <c r="AE5455" s="49"/>
      <c r="AF5455" s="49"/>
      <c r="AG5455" s="49"/>
      <c r="AH5455" s="49"/>
      <c r="AI5455" s="49"/>
      <c r="AJ5455" s="48"/>
      <c r="AK5455" s="49"/>
    </row>
    <row r="5456" spans="9:37">
      <c r="I5456" s="48"/>
      <c r="L5456" s="48"/>
      <c r="O5456" s="48"/>
      <c r="Y5456" s="49"/>
      <c r="Z5456" s="49"/>
      <c r="AA5456" s="49"/>
      <c r="AB5456" s="49"/>
      <c r="AC5456" s="49"/>
      <c r="AD5456" s="49"/>
      <c r="AE5456" s="49"/>
      <c r="AF5456" s="49"/>
      <c r="AG5456" s="49"/>
      <c r="AH5456" s="49"/>
      <c r="AI5456" s="49"/>
      <c r="AJ5456" s="48"/>
      <c r="AK5456" s="49"/>
    </row>
    <row r="5457" spans="9:37">
      <c r="I5457" s="48"/>
      <c r="L5457" s="48"/>
      <c r="O5457" s="48"/>
      <c r="Y5457" s="49"/>
      <c r="Z5457" s="49"/>
      <c r="AA5457" s="49"/>
      <c r="AB5457" s="49"/>
      <c r="AC5457" s="49"/>
      <c r="AD5457" s="49"/>
      <c r="AE5457" s="49"/>
      <c r="AF5457" s="49"/>
      <c r="AG5457" s="49"/>
      <c r="AH5457" s="49"/>
      <c r="AI5457" s="49"/>
      <c r="AJ5457" s="48"/>
      <c r="AK5457" s="49"/>
    </row>
    <row r="5458" spans="9:37">
      <c r="I5458" s="48"/>
      <c r="L5458" s="48"/>
      <c r="O5458" s="48"/>
      <c r="Y5458" s="49"/>
      <c r="Z5458" s="49"/>
      <c r="AA5458" s="49"/>
      <c r="AB5458" s="49"/>
      <c r="AC5458" s="49"/>
      <c r="AD5458" s="49"/>
      <c r="AE5458" s="49"/>
      <c r="AF5458" s="49"/>
      <c r="AG5458" s="49"/>
      <c r="AH5458" s="49"/>
      <c r="AI5458" s="49"/>
      <c r="AJ5458" s="48"/>
      <c r="AK5458" s="49"/>
    </row>
    <row r="5459" spans="9:37">
      <c r="I5459" s="48"/>
      <c r="L5459" s="48"/>
      <c r="O5459" s="48"/>
      <c r="Y5459" s="49"/>
      <c r="Z5459" s="49"/>
      <c r="AA5459" s="49"/>
      <c r="AB5459" s="49"/>
      <c r="AC5459" s="49"/>
      <c r="AD5459" s="49"/>
      <c r="AE5459" s="49"/>
      <c r="AF5459" s="49"/>
      <c r="AG5459" s="49"/>
      <c r="AH5459" s="49"/>
      <c r="AI5459" s="49"/>
      <c r="AJ5459" s="48"/>
      <c r="AK5459" s="49"/>
    </row>
    <row r="5460" spans="9:37">
      <c r="I5460" s="48"/>
      <c r="L5460" s="48"/>
      <c r="O5460" s="48"/>
      <c r="Y5460" s="49"/>
      <c r="Z5460" s="49"/>
      <c r="AA5460" s="49"/>
      <c r="AB5460" s="49"/>
      <c r="AC5460" s="49"/>
      <c r="AD5460" s="49"/>
      <c r="AE5460" s="49"/>
      <c r="AF5460" s="49"/>
      <c r="AG5460" s="49"/>
      <c r="AH5460" s="49"/>
      <c r="AI5460" s="49"/>
      <c r="AJ5460" s="48"/>
      <c r="AK5460" s="49"/>
    </row>
    <row r="5461" spans="9:37">
      <c r="I5461" s="48"/>
      <c r="L5461" s="48"/>
      <c r="O5461" s="48"/>
      <c r="Y5461" s="49"/>
      <c r="Z5461" s="49"/>
      <c r="AA5461" s="49"/>
      <c r="AB5461" s="49"/>
      <c r="AC5461" s="49"/>
      <c r="AD5461" s="49"/>
      <c r="AE5461" s="49"/>
      <c r="AF5461" s="49"/>
      <c r="AG5461" s="49"/>
      <c r="AH5461" s="49"/>
      <c r="AI5461" s="49"/>
      <c r="AJ5461" s="48"/>
      <c r="AK5461" s="49"/>
    </row>
    <row r="5462" spans="9:37">
      <c r="I5462" s="48"/>
      <c r="L5462" s="48"/>
      <c r="O5462" s="48"/>
      <c r="Y5462" s="49"/>
      <c r="Z5462" s="49"/>
      <c r="AA5462" s="49"/>
      <c r="AB5462" s="49"/>
      <c r="AC5462" s="49"/>
      <c r="AD5462" s="49"/>
      <c r="AE5462" s="49"/>
      <c r="AF5462" s="49"/>
      <c r="AG5462" s="49"/>
      <c r="AH5462" s="49"/>
      <c r="AI5462" s="49"/>
      <c r="AJ5462" s="48"/>
      <c r="AK5462" s="49"/>
    </row>
    <row r="5463" spans="9:37">
      <c r="I5463" s="48"/>
      <c r="L5463" s="48"/>
      <c r="O5463" s="48"/>
      <c r="Y5463" s="49"/>
      <c r="Z5463" s="49"/>
      <c r="AA5463" s="49"/>
      <c r="AB5463" s="49"/>
      <c r="AC5463" s="49"/>
      <c r="AD5463" s="49"/>
      <c r="AE5463" s="49"/>
      <c r="AF5463" s="49"/>
      <c r="AG5463" s="49"/>
      <c r="AH5463" s="49"/>
      <c r="AI5463" s="49"/>
      <c r="AJ5463" s="48"/>
      <c r="AK5463" s="49"/>
    </row>
    <row r="5464" spans="9:37">
      <c r="I5464" s="48"/>
      <c r="L5464" s="48"/>
      <c r="O5464" s="48"/>
      <c r="Y5464" s="49"/>
      <c r="Z5464" s="49"/>
      <c r="AA5464" s="49"/>
      <c r="AB5464" s="49"/>
      <c r="AC5464" s="49"/>
      <c r="AD5464" s="49"/>
      <c r="AE5464" s="49"/>
      <c r="AF5464" s="49"/>
      <c r="AG5464" s="49"/>
      <c r="AH5464" s="49"/>
      <c r="AI5464" s="49"/>
      <c r="AJ5464" s="48"/>
      <c r="AK5464" s="49"/>
    </row>
    <row r="5465" spans="9:37">
      <c r="I5465" s="48"/>
      <c r="L5465" s="48"/>
      <c r="O5465" s="48"/>
      <c r="Y5465" s="49"/>
      <c r="Z5465" s="49"/>
      <c r="AA5465" s="49"/>
      <c r="AB5465" s="49"/>
      <c r="AC5465" s="49"/>
      <c r="AD5465" s="49"/>
      <c r="AE5465" s="49"/>
      <c r="AF5465" s="49"/>
      <c r="AG5465" s="49"/>
      <c r="AH5465" s="49"/>
      <c r="AI5465" s="49"/>
      <c r="AJ5465" s="48"/>
      <c r="AK5465" s="49"/>
    </row>
    <row r="5466" spans="9:37">
      <c r="I5466" s="48"/>
      <c r="L5466" s="48"/>
      <c r="O5466" s="48"/>
      <c r="Y5466" s="49"/>
      <c r="Z5466" s="49"/>
      <c r="AA5466" s="49"/>
      <c r="AB5466" s="49"/>
      <c r="AC5466" s="49"/>
      <c r="AD5466" s="49"/>
      <c r="AE5466" s="49"/>
      <c r="AF5466" s="49"/>
      <c r="AG5466" s="49"/>
      <c r="AH5466" s="49"/>
      <c r="AI5466" s="49"/>
      <c r="AJ5466" s="48"/>
      <c r="AK5466" s="49"/>
    </row>
    <row r="5467" spans="9:37">
      <c r="I5467" s="48"/>
      <c r="L5467" s="48"/>
      <c r="O5467" s="48"/>
      <c r="Y5467" s="49"/>
      <c r="Z5467" s="49"/>
      <c r="AA5467" s="49"/>
      <c r="AB5467" s="49"/>
      <c r="AC5467" s="49"/>
      <c r="AD5467" s="49"/>
      <c r="AE5467" s="49"/>
      <c r="AF5467" s="49"/>
      <c r="AG5467" s="49"/>
      <c r="AH5467" s="49"/>
      <c r="AI5467" s="49"/>
      <c r="AJ5467" s="48"/>
      <c r="AK5467" s="49"/>
    </row>
    <row r="5468" spans="9:37">
      <c r="I5468" s="48"/>
      <c r="L5468" s="48"/>
      <c r="O5468" s="48"/>
      <c r="Y5468" s="49"/>
      <c r="Z5468" s="49"/>
      <c r="AA5468" s="49"/>
      <c r="AB5468" s="49"/>
      <c r="AC5468" s="49"/>
      <c r="AD5468" s="49"/>
      <c r="AE5468" s="49"/>
      <c r="AF5468" s="49"/>
      <c r="AG5468" s="49"/>
      <c r="AH5468" s="49"/>
      <c r="AI5468" s="49"/>
      <c r="AJ5468" s="48"/>
      <c r="AK5468" s="49"/>
    </row>
    <row r="5469" spans="9:37">
      <c r="I5469" s="48"/>
      <c r="L5469" s="48"/>
      <c r="O5469" s="48"/>
      <c r="Y5469" s="49"/>
      <c r="Z5469" s="49"/>
      <c r="AA5469" s="49"/>
      <c r="AB5469" s="49"/>
      <c r="AC5469" s="49"/>
      <c r="AD5469" s="49"/>
      <c r="AE5469" s="49"/>
      <c r="AF5469" s="49"/>
      <c r="AG5469" s="49"/>
      <c r="AH5469" s="49"/>
      <c r="AI5469" s="49"/>
      <c r="AJ5469" s="48"/>
      <c r="AK5469" s="49"/>
    </row>
    <row r="5470" spans="9:37">
      <c r="I5470" s="48"/>
      <c r="L5470" s="48"/>
      <c r="O5470" s="48"/>
      <c r="Y5470" s="49"/>
      <c r="Z5470" s="49"/>
      <c r="AA5470" s="49"/>
      <c r="AB5470" s="49"/>
      <c r="AC5470" s="49"/>
      <c r="AD5470" s="49"/>
      <c r="AE5470" s="49"/>
      <c r="AF5470" s="49"/>
      <c r="AG5470" s="49"/>
      <c r="AH5470" s="49"/>
      <c r="AI5470" s="49"/>
      <c r="AJ5470" s="48"/>
      <c r="AK5470" s="49"/>
    </row>
    <row r="5471" spans="9:37">
      <c r="I5471" s="48"/>
      <c r="L5471" s="48"/>
      <c r="O5471" s="48"/>
      <c r="Y5471" s="49"/>
      <c r="Z5471" s="49"/>
      <c r="AA5471" s="49"/>
      <c r="AB5471" s="49"/>
      <c r="AC5471" s="49"/>
      <c r="AD5471" s="49"/>
      <c r="AE5471" s="49"/>
      <c r="AF5471" s="49"/>
      <c r="AG5471" s="49"/>
      <c r="AH5471" s="49"/>
      <c r="AI5471" s="49"/>
      <c r="AJ5471" s="48"/>
      <c r="AK5471" s="49"/>
    </row>
    <row r="5472" spans="9:37">
      <c r="I5472" s="48"/>
      <c r="L5472" s="48"/>
      <c r="O5472" s="48"/>
      <c r="Y5472" s="49"/>
      <c r="Z5472" s="49"/>
      <c r="AA5472" s="49"/>
      <c r="AB5472" s="49"/>
      <c r="AC5472" s="49"/>
      <c r="AD5472" s="49"/>
      <c r="AE5472" s="49"/>
      <c r="AF5472" s="49"/>
      <c r="AG5472" s="49"/>
      <c r="AH5472" s="49"/>
      <c r="AI5472" s="49"/>
      <c r="AJ5472" s="48"/>
      <c r="AK5472" s="49"/>
    </row>
    <row r="5473" spans="9:37">
      <c r="I5473" s="48"/>
      <c r="L5473" s="48"/>
      <c r="O5473" s="48"/>
      <c r="Y5473" s="49"/>
      <c r="Z5473" s="49"/>
      <c r="AA5473" s="49"/>
      <c r="AB5473" s="49"/>
      <c r="AC5473" s="49"/>
      <c r="AD5473" s="49"/>
      <c r="AE5473" s="49"/>
      <c r="AF5473" s="49"/>
      <c r="AG5473" s="49"/>
      <c r="AH5473" s="49"/>
      <c r="AI5473" s="49"/>
      <c r="AJ5473" s="48"/>
      <c r="AK5473" s="49"/>
    </row>
    <row r="5474" spans="9:37">
      <c r="I5474" s="48"/>
      <c r="L5474" s="48"/>
      <c r="O5474" s="48"/>
      <c r="Y5474" s="49"/>
      <c r="Z5474" s="49"/>
      <c r="AA5474" s="49"/>
      <c r="AB5474" s="49"/>
      <c r="AC5474" s="49"/>
      <c r="AD5474" s="49"/>
      <c r="AE5474" s="49"/>
      <c r="AF5474" s="49"/>
      <c r="AG5474" s="49"/>
      <c r="AH5474" s="49"/>
      <c r="AI5474" s="49"/>
      <c r="AJ5474" s="48"/>
      <c r="AK5474" s="49"/>
    </row>
    <row r="5475" spans="9:37">
      <c r="I5475" s="48"/>
      <c r="L5475" s="48"/>
      <c r="O5475" s="48"/>
      <c r="Y5475" s="49"/>
      <c r="Z5475" s="49"/>
      <c r="AA5475" s="49"/>
      <c r="AB5475" s="49"/>
      <c r="AC5475" s="49"/>
      <c r="AD5475" s="49"/>
      <c r="AE5475" s="49"/>
      <c r="AF5475" s="49"/>
      <c r="AG5475" s="49"/>
      <c r="AH5475" s="49"/>
      <c r="AI5475" s="49"/>
      <c r="AJ5475" s="48"/>
      <c r="AK5475" s="49"/>
    </row>
    <row r="5476" spans="9:37">
      <c r="I5476" s="48"/>
      <c r="L5476" s="48"/>
      <c r="O5476" s="48"/>
      <c r="Y5476" s="49"/>
      <c r="Z5476" s="49"/>
      <c r="AA5476" s="49"/>
      <c r="AB5476" s="49"/>
      <c r="AC5476" s="49"/>
      <c r="AD5476" s="49"/>
      <c r="AE5476" s="49"/>
      <c r="AF5476" s="49"/>
      <c r="AG5476" s="49"/>
      <c r="AH5476" s="49"/>
      <c r="AI5476" s="49"/>
      <c r="AJ5476" s="48"/>
      <c r="AK5476" s="49"/>
    </row>
    <row r="5477" spans="9:37">
      <c r="I5477" s="48"/>
      <c r="L5477" s="48"/>
      <c r="O5477" s="48"/>
      <c r="Y5477" s="49"/>
      <c r="Z5477" s="49"/>
      <c r="AA5477" s="49"/>
      <c r="AB5477" s="49"/>
      <c r="AC5477" s="49"/>
      <c r="AD5477" s="49"/>
      <c r="AE5477" s="49"/>
      <c r="AF5477" s="49"/>
      <c r="AG5477" s="49"/>
      <c r="AH5477" s="49"/>
      <c r="AI5477" s="49"/>
      <c r="AJ5477" s="48"/>
      <c r="AK5477" s="49"/>
    </row>
    <row r="5478" spans="9:37">
      <c r="I5478" s="48"/>
      <c r="L5478" s="48"/>
      <c r="O5478" s="48"/>
      <c r="Y5478" s="49"/>
      <c r="Z5478" s="49"/>
      <c r="AA5478" s="49"/>
      <c r="AB5478" s="49"/>
      <c r="AC5478" s="49"/>
      <c r="AD5478" s="49"/>
      <c r="AE5478" s="49"/>
      <c r="AF5478" s="49"/>
      <c r="AG5478" s="49"/>
      <c r="AH5478" s="49"/>
      <c r="AI5478" s="49"/>
      <c r="AJ5478" s="48"/>
      <c r="AK5478" s="49"/>
    </row>
    <row r="5479" spans="9:37">
      <c r="I5479" s="48"/>
      <c r="L5479" s="48"/>
      <c r="O5479" s="48"/>
      <c r="Y5479" s="49"/>
      <c r="Z5479" s="49"/>
      <c r="AA5479" s="49"/>
      <c r="AB5479" s="49"/>
      <c r="AC5479" s="49"/>
      <c r="AD5479" s="49"/>
      <c r="AE5479" s="49"/>
      <c r="AF5479" s="49"/>
      <c r="AG5479" s="49"/>
      <c r="AH5479" s="49"/>
      <c r="AI5479" s="49"/>
      <c r="AJ5479" s="48"/>
      <c r="AK5479" s="49"/>
    </row>
    <row r="5480" spans="9:37">
      <c r="I5480" s="48"/>
      <c r="L5480" s="48"/>
      <c r="O5480" s="48"/>
      <c r="Y5480" s="49"/>
      <c r="Z5480" s="49"/>
      <c r="AA5480" s="49"/>
      <c r="AB5480" s="49"/>
      <c r="AC5480" s="49"/>
      <c r="AD5480" s="49"/>
      <c r="AE5480" s="49"/>
      <c r="AF5480" s="49"/>
      <c r="AG5480" s="49"/>
      <c r="AH5480" s="49"/>
      <c r="AI5480" s="49"/>
      <c r="AJ5480" s="48"/>
      <c r="AK5480" s="49"/>
    </row>
    <row r="5481" spans="9:37">
      <c r="I5481" s="48"/>
      <c r="L5481" s="48"/>
      <c r="O5481" s="48"/>
      <c r="Y5481" s="49"/>
      <c r="Z5481" s="49"/>
      <c r="AA5481" s="49"/>
      <c r="AB5481" s="49"/>
      <c r="AC5481" s="49"/>
      <c r="AD5481" s="49"/>
      <c r="AE5481" s="49"/>
      <c r="AF5481" s="49"/>
      <c r="AG5481" s="49"/>
      <c r="AH5481" s="49"/>
      <c r="AI5481" s="49"/>
      <c r="AJ5481" s="48"/>
      <c r="AK5481" s="49"/>
    </row>
    <row r="5482" spans="9:37">
      <c r="I5482" s="48"/>
      <c r="L5482" s="48"/>
      <c r="O5482" s="48"/>
      <c r="Y5482" s="49"/>
      <c r="Z5482" s="49"/>
      <c r="AA5482" s="49"/>
      <c r="AB5482" s="49"/>
      <c r="AC5482" s="49"/>
      <c r="AD5482" s="49"/>
      <c r="AE5482" s="49"/>
      <c r="AF5482" s="49"/>
      <c r="AG5482" s="49"/>
      <c r="AH5482" s="49"/>
      <c r="AI5482" s="49"/>
      <c r="AJ5482" s="48"/>
      <c r="AK5482" s="49"/>
    </row>
    <row r="5483" spans="9:37">
      <c r="I5483" s="48"/>
      <c r="L5483" s="48"/>
      <c r="O5483" s="48"/>
      <c r="Y5483" s="49"/>
      <c r="Z5483" s="49"/>
      <c r="AA5483" s="49"/>
      <c r="AB5483" s="49"/>
      <c r="AC5483" s="49"/>
      <c r="AD5483" s="49"/>
      <c r="AE5483" s="49"/>
      <c r="AF5483" s="49"/>
      <c r="AG5483" s="49"/>
      <c r="AH5483" s="49"/>
      <c r="AI5483" s="49"/>
      <c r="AJ5483" s="48"/>
      <c r="AK5483" s="49"/>
    </row>
    <row r="5484" spans="9:37">
      <c r="I5484" s="48"/>
      <c r="L5484" s="48"/>
      <c r="O5484" s="48"/>
      <c r="Y5484" s="49"/>
      <c r="Z5484" s="49"/>
      <c r="AA5484" s="49"/>
      <c r="AB5484" s="49"/>
      <c r="AC5484" s="49"/>
      <c r="AD5484" s="49"/>
      <c r="AE5484" s="49"/>
      <c r="AF5484" s="49"/>
      <c r="AG5484" s="49"/>
      <c r="AH5484" s="49"/>
      <c r="AI5484" s="49"/>
      <c r="AJ5484" s="48"/>
      <c r="AK5484" s="49"/>
    </row>
    <row r="5485" spans="9:37">
      <c r="I5485" s="48"/>
      <c r="L5485" s="48"/>
      <c r="O5485" s="48"/>
      <c r="Y5485" s="49"/>
      <c r="Z5485" s="49"/>
      <c r="AA5485" s="49"/>
      <c r="AB5485" s="49"/>
      <c r="AC5485" s="49"/>
      <c r="AD5485" s="49"/>
      <c r="AE5485" s="49"/>
      <c r="AF5485" s="49"/>
      <c r="AG5485" s="49"/>
      <c r="AH5485" s="49"/>
      <c r="AI5485" s="49"/>
      <c r="AJ5485" s="48"/>
      <c r="AK5485" s="49"/>
    </row>
    <row r="5486" spans="9:37">
      <c r="I5486" s="48"/>
      <c r="L5486" s="48"/>
      <c r="O5486" s="48"/>
      <c r="Y5486" s="49"/>
      <c r="Z5486" s="49"/>
      <c r="AA5486" s="49"/>
      <c r="AB5486" s="49"/>
      <c r="AC5486" s="49"/>
      <c r="AD5486" s="49"/>
      <c r="AE5486" s="49"/>
      <c r="AF5486" s="49"/>
      <c r="AG5486" s="49"/>
      <c r="AH5486" s="49"/>
      <c r="AI5486" s="49"/>
      <c r="AJ5486" s="48"/>
      <c r="AK5486" s="49"/>
    </row>
    <row r="5487" spans="9:37">
      <c r="I5487" s="48"/>
      <c r="L5487" s="48"/>
      <c r="O5487" s="48"/>
      <c r="Y5487" s="49"/>
      <c r="Z5487" s="49"/>
      <c r="AA5487" s="49"/>
      <c r="AB5487" s="49"/>
      <c r="AC5487" s="49"/>
      <c r="AD5487" s="49"/>
      <c r="AE5487" s="49"/>
      <c r="AF5487" s="49"/>
      <c r="AG5487" s="49"/>
      <c r="AH5487" s="49"/>
      <c r="AI5487" s="49"/>
      <c r="AJ5487" s="48"/>
      <c r="AK5487" s="49"/>
    </row>
    <row r="5488" spans="9:37">
      <c r="I5488" s="48"/>
      <c r="L5488" s="48"/>
      <c r="O5488" s="48"/>
      <c r="Y5488" s="49"/>
      <c r="Z5488" s="49"/>
      <c r="AA5488" s="49"/>
      <c r="AB5488" s="49"/>
      <c r="AC5488" s="49"/>
      <c r="AD5488" s="49"/>
      <c r="AE5488" s="49"/>
      <c r="AF5488" s="49"/>
      <c r="AG5488" s="49"/>
      <c r="AH5488" s="49"/>
      <c r="AI5488" s="49"/>
      <c r="AJ5488" s="48"/>
      <c r="AK5488" s="49"/>
    </row>
    <row r="5489" spans="9:37">
      <c r="I5489" s="48"/>
      <c r="L5489" s="48"/>
      <c r="O5489" s="48"/>
      <c r="Y5489" s="49"/>
      <c r="Z5489" s="49"/>
      <c r="AA5489" s="49"/>
      <c r="AB5489" s="49"/>
      <c r="AC5489" s="49"/>
      <c r="AD5489" s="49"/>
      <c r="AE5489" s="49"/>
      <c r="AF5489" s="49"/>
      <c r="AG5489" s="49"/>
      <c r="AH5489" s="49"/>
      <c r="AI5489" s="49"/>
      <c r="AJ5489" s="48"/>
      <c r="AK5489" s="49"/>
    </row>
    <row r="5490" spans="9:37">
      <c r="I5490" s="48"/>
      <c r="L5490" s="48"/>
      <c r="O5490" s="48"/>
      <c r="Y5490" s="49"/>
      <c r="Z5490" s="49"/>
      <c r="AA5490" s="49"/>
      <c r="AB5490" s="49"/>
      <c r="AC5490" s="49"/>
      <c r="AD5490" s="49"/>
      <c r="AE5490" s="49"/>
      <c r="AF5490" s="49"/>
      <c r="AG5490" s="49"/>
      <c r="AH5490" s="49"/>
      <c r="AI5490" s="49"/>
      <c r="AJ5490" s="48"/>
      <c r="AK5490" s="49"/>
    </row>
    <row r="5491" spans="9:37">
      <c r="I5491" s="48"/>
      <c r="L5491" s="48"/>
      <c r="O5491" s="48"/>
      <c r="Y5491" s="49"/>
      <c r="Z5491" s="49"/>
      <c r="AA5491" s="49"/>
      <c r="AB5491" s="49"/>
      <c r="AC5491" s="49"/>
      <c r="AD5491" s="49"/>
      <c r="AE5491" s="49"/>
      <c r="AF5491" s="49"/>
      <c r="AG5491" s="49"/>
      <c r="AH5491" s="49"/>
      <c r="AI5491" s="49"/>
      <c r="AJ5491" s="48"/>
      <c r="AK5491" s="49"/>
    </row>
    <row r="5492" spans="9:37">
      <c r="I5492" s="48"/>
      <c r="L5492" s="48"/>
      <c r="O5492" s="48"/>
      <c r="Y5492" s="49"/>
      <c r="Z5492" s="49"/>
      <c r="AA5492" s="49"/>
      <c r="AB5492" s="49"/>
      <c r="AC5492" s="49"/>
      <c r="AD5492" s="49"/>
      <c r="AE5492" s="49"/>
      <c r="AF5492" s="49"/>
      <c r="AG5492" s="49"/>
      <c r="AH5492" s="49"/>
      <c r="AI5492" s="49"/>
      <c r="AJ5492" s="48"/>
      <c r="AK5492" s="49"/>
    </row>
    <row r="5493" spans="9:37">
      <c r="I5493" s="48"/>
      <c r="L5493" s="48"/>
      <c r="O5493" s="48"/>
      <c r="Y5493" s="49"/>
      <c r="Z5493" s="49"/>
      <c r="AA5493" s="49"/>
      <c r="AB5493" s="49"/>
      <c r="AC5493" s="49"/>
      <c r="AD5493" s="49"/>
      <c r="AE5493" s="49"/>
      <c r="AF5493" s="49"/>
      <c r="AG5493" s="49"/>
      <c r="AH5493" s="49"/>
      <c r="AI5493" s="49"/>
      <c r="AJ5493" s="48"/>
      <c r="AK5493" s="49"/>
    </row>
    <row r="5494" spans="9:37">
      <c r="I5494" s="48"/>
      <c r="L5494" s="48"/>
      <c r="O5494" s="48"/>
      <c r="Y5494" s="49"/>
      <c r="Z5494" s="49"/>
      <c r="AA5494" s="49"/>
      <c r="AB5494" s="49"/>
      <c r="AC5494" s="49"/>
      <c r="AD5494" s="49"/>
      <c r="AE5494" s="49"/>
      <c r="AF5494" s="49"/>
      <c r="AG5494" s="49"/>
      <c r="AH5494" s="49"/>
      <c r="AI5494" s="49"/>
      <c r="AJ5494" s="48"/>
      <c r="AK5494" s="49"/>
    </row>
    <row r="5495" spans="9:37">
      <c r="I5495" s="48"/>
      <c r="L5495" s="48"/>
      <c r="O5495" s="48"/>
      <c r="Y5495" s="49"/>
      <c r="Z5495" s="49"/>
      <c r="AA5495" s="49"/>
      <c r="AB5495" s="49"/>
      <c r="AC5495" s="49"/>
      <c r="AD5495" s="49"/>
      <c r="AE5495" s="49"/>
      <c r="AF5495" s="49"/>
      <c r="AG5495" s="49"/>
      <c r="AH5495" s="49"/>
      <c r="AI5495" s="49"/>
      <c r="AJ5495" s="48"/>
      <c r="AK5495" s="49"/>
    </row>
    <row r="5496" spans="9:37">
      <c r="I5496" s="48"/>
      <c r="L5496" s="48"/>
      <c r="O5496" s="48"/>
      <c r="Y5496" s="49"/>
      <c r="Z5496" s="49"/>
      <c r="AA5496" s="49"/>
      <c r="AB5496" s="49"/>
      <c r="AC5496" s="49"/>
      <c r="AD5496" s="49"/>
      <c r="AE5496" s="49"/>
      <c r="AF5496" s="49"/>
      <c r="AG5496" s="49"/>
      <c r="AH5496" s="49"/>
      <c r="AI5496" s="49"/>
      <c r="AJ5496" s="48"/>
      <c r="AK5496" s="49"/>
    </row>
    <row r="5497" spans="9:37">
      <c r="I5497" s="48"/>
      <c r="L5497" s="48"/>
      <c r="O5497" s="48"/>
      <c r="Y5497" s="49"/>
      <c r="Z5497" s="49"/>
      <c r="AA5497" s="49"/>
      <c r="AB5497" s="49"/>
      <c r="AC5497" s="49"/>
      <c r="AD5497" s="49"/>
      <c r="AE5497" s="49"/>
      <c r="AF5497" s="49"/>
      <c r="AG5497" s="49"/>
      <c r="AH5497" s="49"/>
      <c r="AI5497" s="49"/>
      <c r="AJ5497" s="48"/>
      <c r="AK5497" s="49"/>
    </row>
    <row r="5498" spans="9:37">
      <c r="I5498" s="48"/>
      <c r="L5498" s="48"/>
      <c r="O5498" s="48"/>
      <c r="Y5498" s="49"/>
      <c r="Z5498" s="49"/>
      <c r="AA5498" s="49"/>
      <c r="AB5498" s="49"/>
      <c r="AC5498" s="49"/>
      <c r="AD5498" s="49"/>
      <c r="AE5498" s="49"/>
      <c r="AF5498" s="49"/>
      <c r="AG5498" s="49"/>
      <c r="AH5498" s="49"/>
      <c r="AI5498" s="49"/>
      <c r="AJ5498" s="48"/>
      <c r="AK5498" s="49"/>
    </row>
    <row r="5499" spans="9:37">
      <c r="I5499" s="48"/>
      <c r="L5499" s="48"/>
      <c r="O5499" s="48"/>
      <c r="Y5499" s="49"/>
      <c r="Z5499" s="49"/>
      <c r="AA5499" s="49"/>
      <c r="AB5499" s="49"/>
      <c r="AC5499" s="49"/>
      <c r="AD5499" s="49"/>
      <c r="AE5499" s="49"/>
      <c r="AF5499" s="49"/>
      <c r="AG5499" s="49"/>
      <c r="AH5499" s="49"/>
      <c r="AI5499" s="49"/>
      <c r="AJ5499" s="48"/>
      <c r="AK5499" s="49"/>
    </row>
    <row r="5500" spans="9:37">
      <c r="I5500" s="48"/>
      <c r="L5500" s="48"/>
      <c r="O5500" s="48"/>
      <c r="Y5500" s="49"/>
      <c r="Z5500" s="49"/>
      <c r="AA5500" s="49"/>
      <c r="AB5500" s="49"/>
      <c r="AC5500" s="49"/>
      <c r="AD5500" s="49"/>
      <c r="AE5500" s="49"/>
      <c r="AF5500" s="49"/>
      <c r="AG5500" s="49"/>
      <c r="AH5500" s="49"/>
      <c r="AI5500" s="49"/>
      <c r="AJ5500" s="48"/>
      <c r="AK5500" s="49"/>
    </row>
    <row r="5501" spans="9:37">
      <c r="I5501" s="48"/>
      <c r="L5501" s="48"/>
      <c r="O5501" s="48"/>
      <c r="Y5501" s="49"/>
      <c r="Z5501" s="49"/>
      <c r="AA5501" s="49"/>
      <c r="AB5501" s="49"/>
      <c r="AC5501" s="49"/>
      <c r="AD5501" s="49"/>
      <c r="AE5501" s="49"/>
      <c r="AF5501" s="49"/>
      <c r="AG5501" s="49"/>
      <c r="AH5501" s="49"/>
      <c r="AI5501" s="49"/>
      <c r="AJ5501" s="48"/>
      <c r="AK5501" s="49"/>
    </row>
    <row r="5502" spans="9:37">
      <c r="I5502" s="48"/>
      <c r="L5502" s="48"/>
      <c r="O5502" s="48"/>
      <c r="Y5502" s="49"/>
      <c r="Z5502" s="49"/>
      <c r="AA5502" s="49"/>
      <c r="AB5502" s="49"/>
      <c r="AC5502" s="49"/>
      <c r="AD5502" s="49"/>
      <c r="AE5502" s="49"/>
      <c r="AF5502" s="49"/>
      <c r="AG5502" s="49"/>
      <c r="AH5502" s="49"/>
      <c r="AI5502" s="49"/>
      <c r="AJ5502" s="48"/>
      <c r="AK5502" s="49"/>
    </row>
    <row r="5503" spans="9:37">
      <c r="I5503" s="48"/>
      <c r="L5503" s="48"/>
      <c r="O5503" s="48"/>
      <c r="Y5503" s="49"/>
      <c r="Z5503" s="49"/>
      <c r="AA5503" s="49"/>
      <c r="AB5503" s="49"/>
      <c r="AC5503" s="49"/>
      <c r="AD5503" s="49"/>
      <c r="AE5503" s="49"/>
      <c r="AF5503" s="49"/>
      <c r="AG5503" s="49"/>
      <c r="AH5503" s="49"/>
      <c r="AI5503" s="49"/>
      <c r="AJ5503" s="48"/>
      <c r="AK5503" s="49"/>
    </row>
    <row r="5504" spans="9:37">
      <c r="I5504" s="48"/>
      <c r="L5504" s="48"/>
      <c r="O5504" s="48"/>
      <c r="Y5504" s="49"/>
      <c r="Z5504" s="49"/>
      <c r="AA5504" s="49"/>
      <c r="AB5504" s="49"/>
      <c r="AC5504" s="49"/>
      <c r="AD5504" s="49"/>
      <c r="AE5504" s="49"/>
      <c r="AF5504" s="49"/>
      <c r="AG5504" s="49"/>
      <c r="AH5504" s="49"/>
      <c r="AI5504" s="49"/>
      <c r="AJ5504" s="48"/>
      <c r="AK5504" s="49"/>
    </row>
    <row r="5505" spans="9:37">
      <c r="I5505" s="48"/>
      <c r="L5505" s="48"/>
      <c r="O5505" s="48"/>
      <c r="Y5505" s="49"/>
      <c r="Z5505" s="49"/>
      <c r="AA5505" s="49"/>
      <c r="AB5505" s="49"/>
      <c r="AC5505" s="49"/>
      <c r="AD5505" s="49"/>
      <c r="AE5505" s="49"/>
      <c r="AF5505" s="49"/>
      <c r="AG5505" s="49"/>
      <c r="AH5505" s="49"/>
      <c r="AI5505" s="49"/>
      <c r="AJ5505" s="48"/>
      <c r="AK5505" s="49"/>
    </row>
    <row r="5506" spans="9:37">
      <c r="I5506" s="48"/>
      <c r="L5506" s="48"/>
      <c r="O5506" s="48"/>
      <c r="Y5506" s="49"/>
      <c r="Z5506" s="49"/>
      <c r="AA5506" s="49"/>
      <c r="AB5506" s="49"/>
      <c r="AC5506" s="49"/>
      <c r="AD5506" s="49"/>
      <c r="AE5506" s="49"/>
      <c r="AF5506" s="49"/>
      <c r="AG5506" s="49"/>
      <c r="AH5506" s="49"/>
      <c r="AI5506" s="49"/>
      <c r="AJ5506" s="48"/>
      <c r="AK5506" s="49"/>
    </row>
    <row r="5507" spans="9:37">
      <c r="I5507" s="48"/>
      <c r="L5507" s="48"/>
      <c r="O5507" s="48"/>
      <c r="Y5507" s="49"/>
      <c r="Z5507" s="49"/>
      <c r="AA5507" s="49"/>
      <c r="AB5507" s="49"/>
      <c r="AC5507" s="49"/>
      <c r="AD5507" s="49"/>
      <c r="AE5507" s="49"/>
      <c r="AF5507" s="49"/>
      <c r="AG5507" s="49"/>
      <c r="AH5507" s="49"/>
      <c r="AI5507" s="49"/>
      <c r="AJ5507" s="48"/>
      <c r="AK5507" s="49"/>
    </row>
    <row r="5508" spans="9:37">
      <c r="I5508" s="48"/>
      <c r="L5508" s="48"/>
      <c r="O5508" s="48"/>
      <c r="Y5508" s="49"/>
      <c r="Z5508" s="49"/>
      <c r="AA5508" s="49"/>
      <c r="AB5508" s="49"/>
      <c r="AC5508" s="49"/>
      <c r="AD5508" s="49"/>
      <c r="AE5508" s="49"/>
      <c r="AF5508" s="49"/>
      <c r="AG5508" s="49"/>
      <c r="AH5508" s="49"/>
      <c r="AI5508" s="49"/>
      <c r="AJ5508" s="48"/>
      <c r="AK5508" s="49"/>
    </row>
    <row r="5509" spans="9:37">
      <c r="I5509" s="48"/>
      <c r="L5509" s="48"/>
      <c r="O5509" s="48"/>
      <c r="Y5509" s="49"/>
      <c r="Z5509" s="49"/>
      <c r="AA5509" s="49"/>
      <c r="AB5509" s="49"/>
      <c r="AC5509" s="49"/>
      <c r="AD5509" s="49"/>
      <c r="AE5509" s="49"/>
      <c r="AF5509" s="49"/>
      <c r="AG5509" s="49"/>
      <c r="AH5509" s="49"/>
      <c r="AI5509" s="49"/>
      <c r="AJ5509" s="48"/>
      <c r="AK5509" s="49"/>
    </row>
    <row r="5510" spans="9:37">
      <c r="I5510" s="48"/>
      <c r="L5510" s="48"/>
      <c r="O5510" s="48"/>
      <c r="Y5510" s="49"/>
      <c r="Z5510" s="49"/>
      <c r="AA5510" s="49"/>
      <c r="AB5510" s="49"/>
      <c r="AC5510" s="49"/>
      <c r="AD5510" s="49"/>
      <c r="AE5510" s="49"/>
      <c r="AF5510" s="49"/>
      <c r="AG5510" s="49"/>
      <c r="AH5510" s="49"/>
      <c r="AI5510" s="49"/>
      <c r="AJ5510" s="48"/>
      <c r="AK5510" s="49"/>
    </row>
    <row r="5511" spans="9:37">
      <c r="I5511" s="48"/>
      <c r="L5511" s="48"/>
      <c r="O5511" s="48"/>
      <c r="Y5511" s="49"/>
      <c r="Z5511" s="49"/>
      <c r="AA5511" s="49"/>
      <c r="AB5511" s="49"/>
      <c r="AC5511" s="49"/>
      <c r="AD5511" s="49"/>
      <c r="AE5511" s="49"/>
      <c r="AF5511" s="49"/>
      <c r="AG5511" s="49"/>
      <c r="AH5511" s="49"/>
      <c r="AI5511" s="49"/>
      <c r="AJ5511" s="48"/>
      <c r="AK5511" s="49"/>
    </row>
    <row r="5512" spans="9:37">
      <c r="I5512" s="48"/>
      <c r="L5512" s="48"/>
      <c r="O5512" s="48"/>
      <c r="Y5512" s="49"/>
      <c r="Z5512" s="49"/>
      <c r="AA5512" s="49"/>
      <c r="AB5512" s="49"/>
      <c r="AC5512" s="49"/>
      <c r="AD5512" s="49"/>
      <c r="AE5512" s="49"/>
      <c r="AF5512" s="49"/>
      <c r="AG5512" s="49"/>
      <c r="AH5512" s="49"/>
      <c r="AI5512" s="49"/>
      <c r="AJ5512" s="48"/>
      <c r="AK5512" s="49"/>
    </row>
    <row r="5513" spans="9:37">
      <c r="I5513" s="48"/>
      <c r="L5513" s="48"/>
      <c r="O5513" s="48"/>
      <c r="Y5513" s="49"/>
      <c r="Z5513" s="49"/>
      <c r="AA5513" s="49"/>
      <c r="AB5513" s="49"/>
      <c r="AC5513" s="49"/>
      <c r="AD5513" s="49"/>
      <c r="AE5513" s="49"/>
      <c r="AF5513" s="49"/>
      <c r="AG5513" s="49"/>
      <c r="AH5513" s="49"/>
      <c r="AI5513" s="49"/>
      <c r="AJ5513" s="48"/>
      <c r="AK5513" s="49"/>
    </row>
    <row r="5514" spans="9:37">
      <c r="I5514" s="48"/>
      <c r="L5514" s="48"/>
      <c r="O5514" s="48"/>
      <c r="Y5514" s="49"/>
      <c r="Z5514" s="49"/>
      <c r="AA5514" s="49"/>
      <c r="AB5514" s="49"/>
      <c r="AC5514" s="49"/>
      <c r="AD5514" s="49"/>
      <c r="AE5514" s="49"/>
      <c r="AF5514" s="49"/>
      <c r="AG5514" s="49"/>
      <c r="AH5514" s="49"/>
      <c r="AI5514" s="49"/>
      <c r="AJ5514" s="48"/>
      <c r="AK5514" s="49"/>
    </row>
    <row r="5515" spans="9:37">
      <c r="I5515" s="48"/>
      <c r="L5515" s="48"/>
      <c r="O5515" s="48"/>
      <c r="Y5515" s="49"/>
      <c r="Z5515" s="49"/>
      <c r="AA5515" s="49"/>
      <c r="AB5515" s="49"/>
      <c r="AC5515" s="49"/>
      <c r="AD5515" s="49"/>
      <c r="AE5515" s="49"/>
      <c r="AF5515" s="49"/>
      <c r="AG5515" s="49"/>
      <c r="AH5515" s="49"/>
      <c r="AI5515" s="49"/>
      <c r="AJ5515" s="48"/>
      <c r="AK5515" s="49"/>
    </row>
    <row r="5516" spans="9:37">
      <c r="I5516" s="48"/>
      <c r="L5516" s="48"/>
      <c r="O5516" s="48"/>
      <c r="Y5516" s="49"/>
      <c r="Z5516" s="49"/>
      <c r="AA5516" s="49"/>
      <c r="AB5516" s="49"/>
      <c r="AC5516" s="49"/>
      <c r="AD5516" s="49"/>
      <c r="AE5516" s="49"/>
      <c r="AF5516" s="49"/>
      <c r="AG5516" s="49"/>
      <c r="AH5516" s="49"/>
      <c r="AI5516" s="49"/>
      <c r="AJ5516" s="48"/>
      <c r="AK5516" s="49"/>
    </row>
    <row r="5517" spans="9:37">
      <c r="I5517" s="48"/>
      <c r="L5517" s="48"/>
      <c r="O5517" s="48"/>
      <c r="Y5517" s="49"/>
      <c r="Z5517" s="49"/>
      <c r="AA5517" s="49"/>
      <c r="AB5517" s="49"/>
      <c r="AC5517" s="49"/>
      <c r="AD5517" s="49"/>
      <c r="AE5517" s="49"/>
      <c r="AF5517" s="49"/>
      <c r="AG5517" s="49"/>
      <c r="AH5517" s="49"/>
      <c r="AI5517" s="49"/>
      <c r="AJ5517" s="48"/>
      <c r="AK5517" s="49"/>
    </row>
    <row r="5518" spans="9:37">
      <c r="I5518" s="48"/>
      <c r="L5518" s="48"/>
      <c r="O5518" s="48"/>
      <c r="Y5518" s="49"/>
      <c r="Z5518" s="49"/>
      <c r="AA5518" s="49"/>
      <c r="AB5518" s="49"/>
      <c r="AC5518" s="49"/>
      <c r="AD5518" s="49"/>
      <c r="AE5518" s="49"/>
      <c r="AF5518" s="49"/>
      <c r="AG5518" s="49"/>
      <c r="AH5518" s="49"/>
      <c r="AI5518" s="49"/>
      <c r="AJ5518" s="48"/>
      <c r="AK5518" s="49"/>
    </row>
    <row r="5519" spans="9:37">
      <c r="I5519" s="48"/>
      <c r="L5519" s="48"/>
      <c r="O5519" s="48"/>
      <c r="Y5519" s="49"/>
      <c r="Z5519" s="49"/>
      <c r="AA5519" s="49"/>
      <c r="AB5519" s="49"/>
      <c r="AC5519" s="49"/>
      <c r="AD5519" s="49"/>
      <c r="AE5519" s="49"/>
      <c r="AF5519" s="49"/>
      <c r="AG5519" s="49"/>
      <c r="AH5519" s="49"/>
      <c r="AI5519" s="49"/>
      <c r="AJ5519" s="48"/>
      <c r="AK5519" s="49"/>
    </row>
    <row r="5520" spans="9:37">
      <c r="I5520" s="48"/>
      <c r="L5520" s="48"/>
      <c r="O5520" s="48"/>
      <c r="Y5520" s="49"/>
      <c r="Z5520" s="49"/>
      <c r="AA5520" s="49"/>
      <c r="AB5520" s="49"/>
      <c r="AC5520" s="49"/>
      <c r="AD5520" s="49"/>
      <c r="AE5520" s="49"/>
      <c r="AF5520" s="49"/>
      <c r="AG5520" s="49"/>
      <c r="AH5520" s="49"/>
      <c r="AI5520" s="49"/>
      <c r="AJ5520" s="48"/>
      <c r="AK5520" s="49"/>
    </row>
    <row r="5521" spans="9:37">
      <c r="I5521" s="48"/>
      <c r="L5521" s="48"/>
      <c r="O5521" s="48"/>
      <c r="Y5521" s="49"/>
      <c r="Z5521" s="49"/>
      <c r="AA5521" s="49"/>
      <c r="AB5521" s="49"/>
      <c r="AC5521" s="49"/>
      <c r="AD5521" s="49"/>
      <c r="AE5521" s="49"/>
      <c r="AF5521" s="49"/>
      <c r="AG5521" s="49"/>
      <c r="AH5521" s="49"/>
      <c r="AI5521" s="49"/>
      <c r="AJ5521" s="48"/>
      <c r="AK5521" s="49"/>
    </row>
    <row r="5522" spans="9:37">
      <c r="I5522" s="48"/>
      <c r="L5522" s="48"/>
      <c r="O5522" s="48"/>
      <c r="Y5522" s="49"/>
      <c r="Z5522" s="49"/>
      <c r="AA5522" s="49"/>
      <c r="AB5522" s="49"/>
      <c r="AC5522" s="49"/>
      <c r="AD5522" s="49"/>
      <c r="AE5522" s="49"/>
      <c r="AF5522" s="49"/>
      <c r="AG5522" s="49"/>
      <c r="AH5522" s="49"/>
      <c r="AI5522" s="49"/>
      <c r="AJ5522" s="48"/>
      <c r="AK5522" s="49"/>
    </row>
    <row r="5523" spans="9:37">
      <c r="I5523" s="48"/>
      <c r="L5523" s="48"/>
      <c r="O5523" s="48"/>
      <c r="Y5523" s="49"/>
      <c r="Z5523" s="49"/>
      <c r="AA5523" s="49"/>
      <c r="AB5523" s="49"/>
      <c r="AC5523" s="49"/>
      <c r="AD5523" s="49"/>
      <c r="AE5523" s="49"/>
      <c r="AF5523" s="49"/>
      <c r="AG5523" s="49"/>
      <c r="AH5523" s="49"/>
      <c r="AI5523" s="49"/>
      <c r="AJ5523" s="48"/>
      <c r="AK5523" s="49"/>
    </row>
    <row r="5524" spans="9:37">
      <c r="I5524" s="48"/>
      <c r="L5524" s="48"/>
      <c r="O5524" s="48"/>
      <c r="Y5524" s="49"/>
      <c r="Z5524" s="49"/>
      <c r="AA5524" s="49"/>
      <c r="AB5524" s="49"/>
      <c r="AC5524" s="49"/>
      <c r="AD5524" s="49"/>
      <c r="AE5524" s="49"/>
      <c r="AF5524" s="49"/>
      <c r="AG5524" s="49"/>
      <c r="AH5524" s="49"/>
      <c r="AI5524" s="49"/>
      <c r="AJ5524" s="48"/>
      <c r="AK5524" s="49"/>
    </row>
    <row r="5525" spans="9:37">
      <c r="I5525" s="48"/>
      <c r="L5525" s="48"/>
      <c r="O5525" s="48"/>
      <c r="Y5525" s="49"/>
      <c r="Z5525" s="49"/>
      <c r="AA5525" s="49"/>
      <c r="AB5525" s="49"/>
      <c r="AC5525" s="49"/>
      <c r="AD5525" s="49"/>
      <c r="AE5525" s="49"/>
      <c r="AF5525" s="49"/>
      <c r="AG5525" s="49"/>
      <c r="AH5525" s="49"/>
      <c r="AI5525" s="49"/>
      <c r="AJ5525" s="48"/>
      <c r="AK5525" s="49"/>
    </row>
    <row r="5526" spans="9:37">
      <c r="I5526" s="48"/>
      <c r="L5526" s="48"/>
      <c r="O5526" s="48"/>
      <c r="Y5526" s="49"/>
      <c r="Z5526" s="49"/>
      <c r="AA5526" s="49"/>
      <c r="AB5526" s="49"/>
      <c r="AC5526" s="49"/>
      <c r="AD5526" s="49"/>
      <c r="AE5526" s="49"/>
      <c r="AF5526" s="49"/>
      <c r="AG5526" s="49"/>
      <c r="AH5526" s="49"/>
      <c r="AI5526" s="49"/>
      <c r="AJ5526" s="48"/>
      <c r="AK5526" s="49"/>
    </row>
    <row r="5527" spans="9:37">
      <c r="I5527" s="48"/>
      <c r="L5527" s="48"/>
      <c r="O5527" s="48"/>
      <c r="Y5527" s="49"/>
      <c r="Z5527" s="49"/>
      <c r="AA5527" s="49"/>
      <c r="AB5527" s="49"/>
      <c r="AC5527" s="49"/>
      <c r="AD5527" s="49"/>
      <c r="AE5527" s="49"/>
      <c r="AF5527" s="49"/>
      <c r="AG5527" s="49"/>
      <c r="AH5527" s="49"/>
      <c r="AI5527" s="49"/>
      <c r="AJ5527" s="48"/>
      <c r="AK5527" s="49"/>
    </row>
    <row r="5528" spans="9:37">
      <c r="I5528" s="48"/>
      <c r="L5528" s="48"/>
      <c r="O5528" s="48"/>
      <c r="Y5528" s="49"/>
      <c r="Z5528" s="49"/>
      <c r="AA5528" s="49"/>
      <c r="AB5528" s="49"/>
      <c r="AC5528" s="49"/>
      <c r="AD5528" s="49"/>
      <c r="AE5528" s="49"/>
      <c r="AF5528" s="49"/>
      <c r="AG5528" s="49"/>
      <c r="AH5528" s="49"/>
      <c r="AI5528" s="49"/>
      <c r="AJ5528" s="48"/>
      <c r="AK5528" s="49"/>
    </row>
    <row r="5529" spans="9:37">
      <c r="I5529" s="48"/>
      <c r="L5529" s="48"/>
      <c r="O5529" s="48"/>
      <c r="Y5529" s="49"/>
      <c r="Z5529" s="49"/>
      <c r="AA5529" s="49"/>
      <c r="AB5529" s="49"/>
      <c r="AC5529" s="49"/>
      <c r="AD5529" s="49"/>
      <c r="AE5529" s="49"/>
      <c r="AF5529" s="49"/>
      <c r="AG5529" s="49"/>
      <c r="AH5529" s="49"/>
      <c r="AI5529" s="49"/>
      <c r="AJ5529" s="48"/>
      <c r="AK5529" s="49"/>
    </row>
    <row r="5530" spans="9:37">
      <c r="I5530" s="48"/>
      <c r="L5530" s="48"/>
      <c r="O5530" s="48"/>
      <c r="Y5530" s="49"/>
      <c r="Z5530" s="49"/>
      <c r="AA5530" s="49"/>
      <c r="AB5530" s="49"/>
      <c r="AC5530" s="49"/>
      <c r="AD5530" s="49"/>
      <c r="AE5530" s="49"/>
      <c r="AF5530" s="49"/>
      <c r="AG5530" s="49"/>
      <c r="AH5530" s="49"/>
      <c r="AI5530" s="49"/>
      <c r="AJ5530" s="48"/>
      <c r="AK5530" s="49"/>
    </row>
    <row r="5531" spans="9:37">
      <c r="I5531" s="48"/>
      <c r="L5531" s="48"/>
      <c r="O5531" s="48"/>
      <c r="Y5531" s="49"/>
      <c r="Z5531" s="49"/>
      <c r="AA5531" s="49"/>
      <c r="AB5531" s="49"/>
      <c r="AC5531" s="49"/>
      <c r="AD5531" s="49"/>
      <c r="AE5531" s="49"/>
      <c r="AF5531" s="49"/>
      <c r="AG5531" s="49"/>
      <c r="AH5531" s="49"/>
      <c r="AI5531" s="49"/>
      <c r="AJ5531" s="48"/>
      <c r="AK5531" s="49"/>
    </row>
    <row r="5532" spans="9:37">
      <c r="I5532" s="48"/>
      <c r="L5532" s="48"/>
      <c r="O5532" s="48"/>
      <c r="Y5532" s="49"/>
      <c r="Z5532" s="49"/>
      <c r="AA5532" s="49"/>
      <c r="AB5532" s="49"/>
      <c r="AC5532" s="49"/>
      <c r="AD5532" s="49"/>
      <c r="AE5532" s="49"/>
      <c r="AF5532" s="49"/>
      <c r="AG5532" s="49"/>
      <c r="AH5532" s="49"/>
      <c r="AI5532" s="49"/>
      <c r="AJ5532" s="48"/>
      <c r="AK5532" s="49"/>
    </row>
    <row r="5533" spans="9:37">
      <c r="I5533" s="48"/>
      <c r="L5533" s="48"/>
      <c r="O5533" s="48"/>
      <c r="Y5533" s="49"/>
      <c r="Z5533" s="49"/>
      <c r="AA5533" s="49"/>
      <c r="AB5533" s="49"/>
      <c r="AC5533" s="49"/>
      <c r="AD5533" s="49"/>
      <c r="AE5533" s="49"/>
      <c r="AF5533" s="49"/>
      <c r="AG5533" s="49"/>
      <c r="AH5533" s="49"/>
      <c r="AI5533" s="49"/>
      <c r="AJ5533" s="48"/>
      <c r="AK5533" s="49"/>
    </row>
    <row r="5534" spans="9:37">
      <c r="I5534" s="48"/>
      <c r="L5534" s="48"/>
      <c r="O5534" s="48"/>
      <c r="Y5534" s="49"/>
      <c r="Z5534" s="49"/>
      <c r="AA5534" s="49"/>
      <c r="AB5534" s="49"/>
      <c r="AC5534" s="49"/>
      <c r="AD5534" s="49"/>
      <c r="AE5534" s="49"/>
      <c r="AF5534" s="49"/>
      <c r="AG5534" s="49"/>
      <c r="AH5534" s="49"/>
      <c r="AI5534" s="49"/>
      <c r="AJ5534" s="48"/>
      <c r="AK5534" s="49"/>
    </row>
    <row r="5535" spans="9:37">
      <c r="I5535" s="48"/>
      <c r="L5535" s="48"/>
      <c r="O5535" s="48"/>
      <c r="Y5535" s="49"/>
      <c r="Z5535" s="49"/>
      <c r="AA5535" s="49"/>
      <c r="AB5535" s="49"/>
      <c r="AC5535" s="49"/>
      <c r="AD5535" s="49"/>
      <c r="AE5535" s="49"/>
      <c r="AF5535" s="49"/>
      <c r="AG5535" s="49"/>
      <c r="AH5535" s="49"/>
      <c r="AI5535" s="49"/>
      <c r="AJ5535" s="48"/>
      <c r="AK5535" s="49"/>
    </row>
    <row r="5536" spans="9:37">
      <c r="I5536" s="48"/>
      <c r="L5536" s="48"/>
      <c r="O5536" s="48"/>
      <c r="Y5536" s="49"/>
      <c r="Z5536" s="49"/>
      <c r="AA5536" s="49"/>
      <c r="AB5536" s="49"/>
      <c r="AC5536" s="49"/>
      <c r="AD5536" s="49"/>
      <c r="AE5536" s="49"/>
      <c r="AF5536" s="49"/>
      <c r="AG5536" s="49"/>
      <c r="AH5536" s="49"/>
      <c r="AI5536" s="49"/>
      <c r="AJ5536" s="48"/>
      <c r="AK5536" s="49"/>
    </row>
    <row r="5537" spans="9:37">
      <c r="I5537" s="48"/>
      <c r="L5537" s="48"/>
      <c r="O5537" s="48"/>
      <c r="Y5537" s="49"/>
      <c r="Z5537" s="49"/>
      <c r="AA5537" s="49"/>
      <c r="AB5537" s="49"/>
      <c r="AC5537" s="49"/>
      <c r="AD5537" s="49"/>
      <c r="AE5537" s="49"/>
      <c r="AF5537" s="49"/>
      <c r="AG5537" s="49"/>
      <c r="AH5537" s="49"/>
      <c r="AI5537" s="49"/>
      <c r="AJ5537" s="48"/>
      <c r="AK5537" s="49"/>
    </row>
    <row r="5538" spans="9:37">
      <c r="I5538" s="48"/>
      <c r="L5538" s="48"/>
      <c r="O5538" s="48"/>
      <c r="Y5538" s="49"/>
      <c r="Z5538" s="49"/>
      <c r="AA5538" s="49"/>
      <c r="AB5538" s="49"/>
      <c r="AC5538" s="49"/>
      <c r="AD5538" s="49"/>
      <c r="AE5538" s="49"/>
      <c r="AF5538" s="49"/>
      <c r="AG5538" s="49"/>
      <c r="AH5538" s="49"/>
      <c r="AI5538" s="49"/>
      <c r="AJ5538" s="48"/>
      <c r="AK5538" s="49"/>
    </row>
    <row r="5539" spans="9:37">
      <c r="I5539" s="48"/>
      <c r="L5539" s="48"/>
      <c r="O5539" s="48"/>
      <c r="Y5539" s="49"/>
      <c r="Z5539" s="49"/>
      <c r="AA5539" s="49"/>
      <c r="AB5539" s="49"/>
      <c r="AC5539" s="49"/>
      <c r="AD5539" s="49"/>
      <c r="AE5539" s="49"/>
      <c r="AF5539" s="49"/>
      <c r="AG5539" s="49"/>
      <c r="AH5539" s="49"/>
      <c r="AI5539" s="49"/>
      <c r="AJ5539" s="48"/>
      <c r="AK5539" s="49"/>
    </row>
    <row r="5540" spans="9:37">
      <c r="I5540" s="48"/>
      <c r="L5540" s="48"/>
      <c r="O5540" s="48"/>
      <c r="Y5540" s="49"/>
      <c r="Z5540" s="49"/>
      <c r="AA5540" s="49"/>
      <c r="AB5540" s="49"/>
      <c r="AC5540" s="49"/>
      <c r="AD5540" s="49"/>
      <c r="AE5540" s="49"/>
      <c r="AF5540" s="49"/>
      <c r="AG5540" s="49"/>
      <c r="AH5540" s="49"/>
      <c r="AI5540" s="49"/>
      <c r="AJ5540" s="48"/>
      <c r="AK5540" s="49"/>
    </row>
    <row r="5541" spans="9:37">
      <c r="I5541" s="48"/>
      <c r="L5541" s="48"/>
      <c r="O5541" s="48"/>
      <c r="Y5541" s="49"/>
      <c r="Z5541" s="49"/>
      <c r="AA5541" s="49"/>
      <c r="AB5541" s="49"/>
      <c r="AC5541" s="49"/>
      <c r="AD5541" s="49"/>
      <c r="AE5541" s="49"/>
      <c r="AF5541" s="49"/>
      <c r="AG5541" s="49"/>
      <c r="AH5541" s="49"/>
      <c r="AI5541" s="49"/>
      <c r="AJ5541" s="48"/>
      <c r="AK5541" s="49"/>
    </row>
    <row r="5542" spans="9:37">
      <c r="I5542" s="48"/>
      <c r="L5542" s="48"/>
      <c r="O5542" s="48"/>
      <c r="Y5542" s="49"/>
      <c r="Z5542" s="49"/>
      <c r="AA5542" s="49"/>
      <c r="AB5542" s="49"/>
      <c r="AC5542" s="49"/>
      <c r="AD5542" s="49"/>
      <c r="AE5542" s="49"/>
      <c r="AF5542" s="49"/>
      <c r="AG5542" s="49"/>
      <c r="AH5542" s="49"/>
      <c r="AI5542" s="49"/>
      <c r="AJ5542" s="48"/>
      <c r="AK5542" s="49"/>
    </row>
    <row r="5543" spans="9:37">
      <c r="I5543" s="48"/>
      <c r="L5543" s="48"/>
      <c r="O5543" s="48"/>
      <c r="Y5543" s="49"/>
      <c r="Z5543" s="49"/>
      <c r="AA5543" s="49"/>
      <c r="AB5543" s="49"/>
      <c r="AC5543" s="49"/>
      <c r="AD5543" s="49"/>
      <c r="AE5543" s="49"/>
      <c r="AF5543" s="49"/>
      <c r="AG5543" s="49"/>
      <c r="AH5543" s="49"/>
      <c r="AI5543" s="49"/>
      <c r="AJ5543" s="48"/>
      <c r="AK5543" s="49"/>
    </row>
    <row r="5544" spans="9:37">
      <c r="I5544" s="48"/>
      <c r="L5544" s="48"/>
      <c r="O5544" s="48"/>
      <c r="Y5544" s="49"/>
      <c r="Z5544" s="49"/>
      <c r="AA5544" s="49"/>
      <c r="AB5544" s="49"/>
      <c r="AC5544" s="49"/>
      <c r="AD5544" s="49"/>
      <c r="AE5544" s="49"/>
      <c r="AF5544" s="49"/>
      <c r="AG5544" s="49"/>
      <c r="AH5544" s="49"/>
      <c r="AI5544" s="49"/>
      <c r="AJ5544" s="48"/>
      <c r="AK5544" s="49"/>
    </row>
    <row r="5545" spans="9:37">
      <c r="I5545" s="48"/>
      <c r="L5545" s="48"/>
      <c r="O5545" s="48"/>
      <c r="Y5545" s="49"/>
      <c r="Z5545" s="49"/>
      <c r="AA5545" s="49"/>
      <c r="AB5545" s="49"/>
      <c r="AC5545" s="49"/>
      <c r="AD5545" s="49"/>
      <c r="AE5545" s="49"/>
      <c r="AF5545" s="49"/>
      <c r="AG5545" s="49"/>
      <c r="AH5545" s="49"/>
      <c r="AI5545" s="49"/>
      <c r="AJ5545" s="48"/>
      <c r="AK5545" s="49"/>
    </row>
    <row r="5546" spans="9:37">
      <c r="I5546" s="48"/>
      <c r="L5546" s="48"/>
      <c r="O5546" s="48"/>
      <c r="Y5546" s="49"/>
      <c r="Z5546" s="49"/>
      <c r="AA5546" s="49"/>
      <c r="AB5546" s="49"/>
      <c r="AC5546" s="49"/>
      <c r="AD5546" s="49"/>
      <c r="AE5546" s="49"/>
      <c r="AF5546" s="49"/>
      <c r="AG5546" s="49"/>
      <c r="AH5546" s="49"/>
      <c r="AI5546" s="49"/>
      <c r="AJ5546" s="48"/>
      <c r="AK5546" s="49"/>
    </row>
    <row r="5547" spans="9:37">
      <c r="I5547" s="48"/>
      <c r="L5547" s="48"/>
      <c r="O5547" s="48"/>
      <c r="Y5547" s="49"/>
      <c r="Z5547" s="49"/>
      <c r="AA5547" s="49"/>
      <c r="AB5547" s="49"/>
      <c r="AC5547" s="49"/>
      <c r="AD5547" s="49"/>
      <c r="AE5547" s="49"/>
      <c r="AF5547" s="49"/>
      <c r="AG5547" s="49"/>
      <c r="AH5547" s="49"/>
      <c r="AI5547" s="49"/>
      <c r="AJ5547" s="48"/>
      <c r="AK5547" s="49"/>
    </row>
    <row r="5548" spans="9:37">
      <c r="I5548" s="48"/>
      <c r="L5548" s="48"/>
      <c r="O5548" s="48"/>
      <c r="Y5548" s="49"/>
      <c r="Z5548" s="49"/>
      <c r="AA5548" s="49"/>
      <c r="AB5548" s="49"/>
      <c r="AC5548" s="49"/>
      <c r="AD5548" s="49"/>
      <c r="AE5548" s="49"/>
      <c r="AF5548" s="49"/>
      <c r="AG5548" s="49"/>
      <c r="AH5548" s="49"/>
      <c r="AI5548" s="49"/>
      <c r="AJ5548" s="48"/>
      <c r="AK5548" s="49"/>
    </row>
    <row r="5549" spans="9:37">
      <c r="I5549" s="48"/>
      <c r="L5549" s="48"/>
      <c r="O5549" s="48"/>
      <c r="Y5549" s="49"/>
      <c r="Z5549" s="49"/>
      <c r="AA5549" s="49"/>
      <c r="AB5549" s="49"/>
      <c r="AC5549" s="49"/>
      <c r="AD5549" s="49"/>
      <c r="AE5549" s="49"/>
      <c r="AF5549" s="49"/>
      <c r="AG5549" s="49"/>
      <c r="AH5549" s="49"/>
      <c r="AI5549" s="49"/>
      <c r="AJ5549" s="48"/>
      <c r="AK5549" s="49"/>
    </row>
    <row r="5550" spans="9:37">
      <c r="I5550" s="48"/>
      <c r="L5550" s="48"/>
      <c r="O5550" s="48"/>
      <c r="Y5550" s="49"/>
      <c r="Z5550" s="49"/>
      <c r="AA5550" s="49"/>
      <c r="AB5550" s="49"/>
      <c r="AC5550" s="49"/>
      <c r="AD5550" s="49"/>
      <c r="AE5550" s="49"/>
      <c r="AF5550" s="49"/>
      <c r="AG5550" s="49"/>
      <c r="AH5550" s="49"/>
      <c r="AI5550" s="49"/>
      <c r="AJ5550" s="48"/>
      <c r="AK5550" s="49"/>
    </row>
    <row r="5551" spans="9:37">
      <c r="I5551" s="48"/>
      <c r="L5551" s="48"/>
      <c r="O5551" s="48"/>
      <c r="Y5551" s="49"/>
      <c r="Z5551" s="49"/>
      <c r="AA5551" s="49"/>
      <c r="AB5551" s="49"/>
      <c r="AC5551" s="49"/>
      <c r="AD5551" s="49"/>
      <c r="AE5551" s="49"/>
      <c r="AF5551" s="49"/>
      <c r="AG5551" s="49"/>
      <c r="AH5551" s="49"/>
      <c r="AI5551" s="49"/>
      <c r="AJ5551" s="48"/>
      <c r="AK5551" s="49"/>
    </row>
    <row r="5552" spans="9:37">
      <c r="I5552" s="48"/>
      <c r="L5552" s="48"/>
      <c r="O5552" s="48"/>
      <c r="Y5552" s="49"/>
      <c r="Z5552" s="49"/>
      <c r="AA5552" s="49"/>
      <c r="AB5552" s="49"/>
      <c r="AC5552" s="49"/>
      <c r="AD5552" s="49"/>
      <c r="AE5552" s="49"/>
      <c r="AF5552" s="49"/>
      <c r="AG5552" s="49"/>
      <c r="AH5552" s="49"/>
      <c r="AI5552" s="49"/>
      <c r="AJ5552" s="48"/>
      <c r="AK5552" s="49"/>
    </row>
    <row r="5553" spans="9:37">
      <c r="I5553" s="48"/>
      <c r="L5553" s="48"/>
      <c r="O5553" s="48"/>
      <c r="Y5553" s="49"/>
      <c r="Z5553" s="49"/>
      <c r="AA5553" s="49"/>
      <c r="AB5553" s="49"/>
      <c r="AC5553" s="49"/>
      <c r="AD5553" s="49"/>
      <c r="AE5553" s="49"/>
      <c r="AF5553" s="49"/>
      <c r="AG5553" s="49"/>
      <c r="AH5553" s="49"/>
      <c r="AI5553" s="49"/>
      <c r="AJ5553" s="48"/>
      <c r="AK5553" s="49"/>
    </row>
    <row r="5554" spans="9:37">
      <c r="I5554" s="48"/>
      <c r="L5554" s="48"/>
      <c r="O5554" s="48"/>
      <c r="Y5554" s="49"/>
      <c r="Z5554" s="49"/>
      <c r="AA5554" s="49"/>
      <c r="AB5554" s="49"/>
      <c r="AC5554" s="49"/>
      <c r="AD5554" s="49"/>
      <c r="AE5554" s="49"/>
      <c r="AF5554" s="49"/>
      <c r="AG5554" s="49"/>
      <c r="AH5554" s="49"/>
      <c r="AI5554" s="49"/>
      <c r="AJ5554" s="48"/>
      <c r="AK5554" s="49"/>
    </row>
    <row r="5555" spans="9:37">
      <c r="I5555" s="48"/>
      <c r="L5555" s="48"/>
      <c r="O5555" s="48"/>
      <c r="Y5555" s="49"/>
      <c r="Z5555" s="49"/>
      <c r="AA5555" s="49"/>
      <c r="AB5555" s="49"/>
      <c r="AC5555" s="49"/>
      <c r="AD5555" s="49"/>
      <c r="AE5555" s="49"/>
      <c r="AF5555" s="49"/>
      <c r="AG5555" s="49"/>
      <c r="AH5555" s="49"/>
      <c r="AI5555" s="49"/>
      <c r="AJ5555" s="48"/>
      <c r="AK5555" s="49"/>
    </row>
    <row r="5556" spans="9:37">
      <c r="I5556" s="48"/>
      <c r="L5556" s="48"/>
      <c r="O5556" s="48"/>
      <c r="Y5556" s="49"/>
      <c r="Z5556" s="49"/>
      <c r="AA5556" s="49"/>
      <c r="AB5556" s="49"/>
      <c r="AC5556" s="49"/>
      <c r="AD5556" s="49"/>
      <c r="AE5556" s="49"/>
      <c r="AF5556" s="49"/>
      <c r="AG5556" s="49"/>
      <c r="AH5556" s="49"/>
      <c r="AI5556" s="49"/>
      <c r="AJ5556" s="48"/>
      <c r="AK5556" s="49"/>
    </row>
    <row r="5557" spans="9:37">
      <c r="I5557" s="48"/>
      <c r="L5557" s="48"/>
      <c r="O5557" s="48"/>
      <c r="Y5557" s="49"/>
      <c r="Z5557" s="49"/>
      <c r="AA5557" s="49"/>
      <c r="AB5557" s="49"/>
      <c r="AC5557" s="49"/>
      <c r="AD5557" s="49"/>
      <c r="AE5557" s="49"/>
      <c r="AF5557" s="49"/>
      <c r="AG5557" s="49"/>
      <c r="AH5557" s="49"/>
      <c r="AI5557" s="49"/>
      <c r="AJ5557" s="48"/>
      <c r="AK5557" s="49"/>
    </row>
    <row r="5558" spans="9:37">
      <c r="I5558" s="48"/>
      <c r="L5558" s="48"/>
      <c r="O5558" s="48"/>
      <c r="Y5558" s="49"/>
      <c r="Z5558" s="49"/>
      <c r="AA5558" s="49"/>
      <c r="AB5558" s="49"/>
      <c r="AC5558" s="49"/>
      <c r="AD5558" s="49"/>
      <c r="AE5558" s="49"/>
      <c r="AF5558" s="49"/>
      <c r="AG5558" s="49"/>
      <c r="AH5558" s="49"/>
      <c r="AI5558" s="49"/>
      <c r="AJ5558" s="48"/>
      <c r="AK5558" s="49"/>
    </row>
    <row r="5559" spans="9:37">
      <c r="I5559" s="48"/>
      <c r="L5559" s="48"/>
      <c r="O5559" s="48"/>
      <c r="Y5559" s="49"/>
      <c r="Z5559" s="49"/>
      <c r="AA5559" s="49"/>
      <c r="AB5559" s="49"/>
      <c r="AC5559" s="49"/>
      <c r="AD5559" s="49"/>
      <c r="AE5559" s="49"/>
      <c r="AF5559" s="49"/>
      <c r="AG5559" s="49"/>
      <c r="AH5559" s="49"/>
      <c r="AI5559" s="49"/>
      <c r="AJ5559" s="48"/>
      <c r="AK5559" s="49"/>
    </row>
    <row r="5560" spans="9:37">
      <c r="I5560" s="48"/>
      <c r="L5560" s="48"/>
      <c r="O5560" s="48"/>
      <c r="Y5560" s="49"/>
      <c r="Z5560" s="49"/>
      <c r="AA5560" s="49"/>
      <c r="AB5560" s="49"/>
      <c r="AC5560" s="49"/>
      <c r="AD5560" s="49"/>
      <c r="AE5560" s="49"/>
      <c r="AF5560" s="49"/>
      <c r="AG5560" s="49"/>
      <c r="AH5560" s="49"/>
      <c r="AI5560" s="49"/>
      <c r="AJ5560" s="48"/>
      <c r="AK5560" s="49"/>
    </row>
    <row r="5561" spans="9:37">
      <c r="I5561" s="48"/>
      <c r="L5561" s="48"/>
      <c r="O5561" s="48"/>
      <c r="Y5561" s="49"/>
      <c r="Z5561" s="49"/>
      <c r="AA5561" s="49"/>
      <c r="AB5561" s="49"/>
      <c r="AC5561" s="49"/>
      <c r="AD5561" s="49"/>
      <c r="AE5561" s="49"/>
      <c r="AF5561" s="49"/>
      <c r="AG5561" s="49"/>
      <c r="AH5561" s="49"/>
      <c r="AI5561" s="49"/>
      <c r="AJ5561" s="48"/>
      <c r="AK5561" s="49"/>
    </row>
    <row r="5562" spans="9:37">
      <c r="I5562" s="48"/>
      <c r="L5562" s="48"/>
      <c r="O5562" s="48"/>
      <c r="Y5562" s="49"/>
      <c r="Z5562" s="49"/>
      <c r="AA5562" s="49"/>
      <c r="AB5562" s="49"/>
      <c r="AC5562" s="49"/>
      <c r="AD5562" s="49"/>
      <c r="AE5562" s="49"/>
      <c r="AF5562" s="49"/>
      <c r="AG5562" s="49"/>
      <c r="AH5562" s="49"/>
      <c r="AI5562" s="49"/>
      <c r="AJ5562" s="48"/>
      <c r="AK5562" s="49"/>
    </row>
    <row r="5563" spans="9:37">
      <c r="I5563" s="48"/>
      <c r="L5563" s="48"/>
      <c r="O5563" s="48"/>
      <c r="Y5563" s="49"/>
      <c r="Z5563" s="49"/>
      <c r="AA5563" s="49"/>
      <c r="AB5563" s="49"/>
      <c r="AC5563" s="49"/>
      <c r="AD5563" s="49"/>
      <c r="AE5563" s="49"/>
      <c r="AF5563" s="49"/>
      <c r="AG5563" s="49"/>
      <c r="AH5563" s="49"/>
      <c r="AI5563" s="49"/>
      <c r="AJ5563" s="48"/>
      <c r="AK5563" s="49"/>
    </row>
    <row r="5564" spans="9:37">
      <c r="I5564" s="48"/>
      <c r="L5564" s="48"/>
      <c r="O5564" s="48"/>
      <c r="Y5564" s="49"/>
      <c r="Z5564" s="49"/>
      <c r="AA5564" s="49"/>
      <c r="AB5564" s="49"/>
      <c r="AC5564" s="49"/>
      <c r="AD5564" s="49"/>
      <c r="AE5564" s="49"/>
      <c r="AF5564" s="49"/>
      <c r="AG5564" s="49"/>
      <c r="AH5564" s="49"/>
      <c r="AI5564" s="49"/>
      <c r="AJ5564" s="48"/>
      <c r="AK5564" s="49"/>
    </row>
    <row r="5565" spans="9:37">
      <c r="I5565" s="48"/>
      <c r="L5565" s="48"/>
      <c r="O5565" s="48"/>
      <c r="Y5565" s="49"/>
      <c r="Z5565" s="49"/>
      <c r="AA5565" s="49"/>
      <c r="AB5565" s="49"/>
      <c r="AC5565" s="49"/>
      <c r="AD5565" s="49"/>
      <c r="AE5565" s="49"/>
      <c r="AF5565" s="49"/>
      <c r="AG5565" s="49"/>
      <c r="AH5565" s="49"/>
      <c r="AI5565" s="49"/>
      <c r="AJ5565" s="48"/>
      <c r="AK5565" s="49"/>
    </row>
    <row r="5566" spans="9:37">
      <c r="I5566" s="48"/>
      <c r="L5566" s="48"/>
      <c r="O5566" s="48"/>
      <c r="Y5566" s="49"/>
      <c r="Z5566" s="49"/>
      <c r="AA5566" s="49"/>
      <c r="AB5566" s="49"/>
      <c r="AC5566" s="49"/>
      <c r="AD5566" s="49"/>
      <c r="AE5566" s="49"/>
      <c r="AF5566" s="49"/>
      <c r="AG5566" s="49"/>
      <c r="AH5566" s="49"/>
      <c r="AI5566" s="49"/>
      <c r="AJ5566" s="48"/>
      <c r="AK5566" s="49"/>
    </row>
    <row r="5567" spans="9:37">
      <c r="I5567" s="48"/>
      <c r="L5567" s="48"/>
      <c r="O5567" s="48"/>
      <c r="Y5567" s="49"/>
      <c r="Z5567" s="49"/>
      <c r="AA5567" s="49"/>
      <c r="AB5567" s="49"/>
      <c r="AC5567" s="49"/>
      <c r="AD5567" s="49"/>
      <c r="AE5567" s="49"/>
      <c r="AF5567" s="49"/>
      <c r="AG5567" s="49"/>
      <c r="AH5567" s="49"/>
      <c r="AI5567" s="49"/>
      <c r="AJ5567" s="48"/>
      <c r="AK5567" s="49"/>
    </row>
    <row r="5568" spans="9:37">
      <c r="I5568" s="48"/>
      <c r="L5568" s="48"/>
      <c r="O5568" s="48"/>
      <c r="Y5568" s="49"/>
      <c r="Z5568" s="49"/>
      <c r="AA5568" s="49"/>
      <c r="AB5568" s="49"/>
      <c r="AC5568" s="49"/>
      <c r="AD5568" s="49"/>
      <c r="AE5568" s="49"/>
      <c r="AF5568" s="49"/>
      <c r="AG5568" s="49"/>
      <c r="AH5568" s="49"/>
      <c r="AI5568" s="49"/>
      <c r="AJ5568" s="48"/>
      <c r="AK5568" s="49"/>
    </row>
    <row r="5569" spans="9:37">
      <c r="I5569" s="48"/>
      <c r="L5569" s="48"/>
      <c r="O5569" s="48"/>
      <c r="Y5569" s="49"/>
      <c r="Z5569" s="49"/>
      <c r="AA5569" s="49"/>
      <c r="AB5569" s="49"/>
      <c r="AC5569" s="49"/>
      <c r="AD5569" s="49"/>
      <c r="AE5569" s="49"/>
      <c r="AF5569" s="49"/>
      <c r="AG5569" s="49"/>
      <c r="AH5569" s="49"/>
      <c r="AI5569" s="49"/>
      <c r="AJ5569" s="48"/>
      <c r="AK5569" s="49"/>
    </row>
    <row r="5570" spans="9:37">
      <c r="I5570" s="48"/>
      <c r="L5570" s="48"/>
      <c r="O5570" s="48"/>
      <c r="Y5570" s="49"/>
      <c r="Z5570" s="49"/>
      <c r="AA5570" s="49"/>
      <c r="AB5570" s="49"/>
      <c r="AC5570" s="49"/>
      <c r="AD5570" s="49"/>
      <c r="AE5570" s="49"/>
      <c r="AF5570" s="49"/>
      <c r="AG5570" s="49"/>
      <c r="AH5570" s="49"/>
      <c r="AI5570" s="49"/>
      <c r="AJ5570" s="48"/>
      <c r="AK5570" s="49"/>
    </row>
    <row r="5571" spans="9:37">
      <c r="I5571" s="48"/>
      <c r="L5571" s="48"/>
      <c r="O5571" s="48"/>
      <c r="Y5571" s="49"/>
      <c r="Z5571" s="49"/>
      <c r="AA5571" s="49"/>
      <c r="AB5571" s="49"/>
      <c r="AC5571" s="49"/>
      <c r="AD5571" s="49"/>
      <c r="AE5571" s="49"/>
      <c r="AF5571" s="49"/>
      <c r="AG5571" s="49"/>
      <c r="AH5571" s="49"/>
      <c r="AI5571" s="49"/>
      <c r="AJ5571" s="48"/>
      <c r="AK5571" s="49"/>
    </row>
    <row r="5572" spans="9:37">
      <c r="I5572" s="48"/>
      <c r="L5572" s="48"/>
      <c r="O5572" s="48"/>
      <c r="Y5572" s="49"/>
      <c r="Z5572" s="49"/>
      <c r="AA5572" s="49"/>
      <c r="AB5572" s="49"/>
      <c r="AC5572" s="49"/>
      <c r="AD5572" s="49"/>
      <c r="AE5572" s="49"/>
      <c r="AF5572" s="49"/>
      <c r="AG5572" s="49"/>
      <c r="AH5572" s="49"/>
      <c r="AI5572" s="49"/>
      <c r="AJ5572" s="48"/>
      <c r="AK5572" s="49"/>
    </row>
    <row r="5573" spans="9:37">
      <c r="I5573" s="48"/>
      <c r="L5573" s="48"/>
      <c r="O5573" s="48"/>
      <c r="Y5573" s="49"/>
      <c r="Z5573" s="49"/>
      <c r="AA5573" s="49"/>
      <c r="AB5573" s="49"/>
      <c r="AC5573" s="49"/>
      <c r="AD5573" s="49"/>
      <c r="AE5573" s="49"/>
      <c r="AF5573" s="49"/>
      <c r="AG5573" s="49"/>
      <c r="AH5573" s="49"/>
      <c r="AI5573" s="49"/>
      <c r="AJ5573" s="48"/>
      <c r="AK5573" s="49"/>
    </row>
    <row r="5574" spans="9:37">
      <c r="I5574" s="48"/>
      <c r="L5574" s="48"/>
      <c r="O5574" s="48"/>
      <c r="Y5574" s="49"/>
      <c r="Z5574" s="49"/>
      <c r="AA5574" s="49"/>
      <c r="AB5574" s="49"/>
      <c r="AC5574" s="49"/>
      <c r="AD5574" s="49"/>
      <c r="AE5574" s="49"/>
      <c r="AF5574" s="49"/>
      <c r="AG5574" s="49"/>
      <c r="AH5574" s="49"/>
      <c r="AI5574" s="49"/>
      <c r="AJ5574" s="48"/>
      <c r="AK5574" s="49"/>
    </row>
    <row r="5575" spans="9:37">
      <c r="I5575" s="48"/>
      <c r="L5575" s="48"/>
      <c r="O5575" s="48"/>
      <c r="Y5575" s="49"/>
      <c r="Z5575" s="49"/>
      <c r="AA5575" s="49"/>
      <c r="AB5575" s="49"/>
      <c r="AC5575" s="49"/>
      <c r="AD5575" s="49"/>
      <c r="AE5575" s="49"/>
      <c r="AF5575" s="49"/>
      <c r="AG5575" s="49"/>
      <c r="AH5575" s="49"/>
      <c r="AI5575" s="49"/>
      <c r="AJ5575" s="48"/>
      <c r="AK5575" s="49"/>
    </row>
    <row r="5576" spans="9:37">
      <c r="I5576" s="48"/>
      <c r="L5576" s="48"/>
      <c r="O5576" s="48"/>
      <c r="Y5576" s="49"/>
      <c r="Z5576" s="49"/>
      <c r="AA5576" s="49"/>
      <c r="AB5576" s="49"/>
      <c r="AC5576" s="49"/>
      <c r="AD5576" s="49"/>
      <c r="AE5576" s="49"/>
      <c r="AF5576" s="49"/>
      <c r="AG5576" s="49"/>
      <c r="AH5576" s="49"/>
      <c r="AI5576" s="49"/>
      <c r="AJ5576" s="48"/>
      <c r="AK5576" s="49"/>
    </row>
    <row r="5577" spans="9:37">
      <c r="I5577" s="48"/>
      <c r="L5577" s="48"/>
      <c r="O5577" s="48"/>
      <c r="Y5577" s="49"/>
      <c r="Z5577" s="49"/>
      <c r="AA5577" s="49"/>
      <c r="AB5577" s="49"/>
      <c r="AC5577" s="49"/>
      <c r="AD5577" s="49"/>
      <c r="AE5577" s="49"/>
      <c r="AF5577" s="49"/>
      <c r="AG5577" s="49"/>
      <c r="AH5577" s="49"/>
      <c r="AI5577" s="49"/>
      <c r="AJ5577" s="48"/>
      <c r="AK5577" s="49"/>
    </row>
    <row r="5578" spans="9:37">
      <c r="I5578" s="48"/>
      <c r="L5578" s="48"/>
      <c r="O5578" s="48"/>
      <c r="Y5578" s="49"/>
      <c r="Z5578" s="49"/>
      <c r="AA5578" s="49"/>
      <c r="AB5578" s="49"/>
      <c r="AC5578" s="49"/>
      <c r="AD5578" s="49"/>
      <c r="AE5578" s="49"/>
      <c r="AF5578" s="49"/>
      <c r="AG5578" s="49"/>
      <c r="AH5578" s="49"/>
      <c r="AI5578" s="49"/>
      <c r="AJ5578" s="48"/>
      <c r="AK5578" s="49"/>
    </row>
    <row r="5579" spans="9:37">
      <c r="I5579" s="48"/>
      <c r="L5579" s="48"/>
      <c r="O5579" s="48"/>
      <c r="Y5579" s="49"/>
      <c r="Z5579" s="49"/>
      <c r="AA5579" s="49"/>
      <c r="AB5579" s="49"/>
      <c r="AC5579" s="49"/>
      <c r="AD5579" s="49"/>
      <c r="AE5579" s="49"/>
      <c r="AF5579" s="49"/>
      <c r="AG5579" s="49"/>
      <c r="AH5579" s="49"/>
      <c r="AI5579" s="49"/>
      <c r="AJ5579" s="48"/>
      <c r="AK5579" s="49"/>
    </row>
    <row r="5580" spans="9:37">
      <c r="I5580" s="48"/>
      <c r="L5580" s="48"/>
      <c r="O5580" s="48"/>
      <c r="Y5580" s="49"/>
      <c r="Z5580" s="49"/>
      <c r="AA5580" s="49"/>
      <c r="AB5580" s="49"/>
      <c r="AC5580" s="49"/>
      <c r="AD5580" s="49"/>
      <c r="AE5580" s="49"/>
      <c r="AF5580" s="49"/>
      <c r="AG5580" s="49"/>
      <c r="AH5580" s="49"/>
      <c r="AI5580" s="49"/>
      <c r="AJ5580" s="48"/>
      <c r="AK5580" s="49"/>
    </row>
    <row r="5581" spans="9:37">
      <c r="I5581" s="48"/>
      <c r="L5581" s="48"/>
      <c r="O5581" s="48"/>
      <c r="Y5581" s="49"/>
      <c r="Z5581" s="49"/>
      <c r="AA5581" s="49"/>
      <c r="AB5581" s="49"/>
      <c r="AC5581" s="49"/>
      <c r="AD5581" s="49"/>
      <c r="AE5581" s="49"/>
      <c r="AF5581" s="49"/>
      <c r="AG5581" s="49"/>
      <c r="AH5581" s="49"/>
      <c r="AI5581" s="49"/>
      <c r="AJ5581" s="48"/>
      <c r="AK5581" s="49"/>
    </row>
    <row r="5582" spans="9:37">
      <c r="I5582" s="48"/>
      <c r="L5582" s="48"/>
      <c r="O5582" s="48"/>
      <c r="Y5582" s="49"/>
      <c r="Z5582" s="49"/>
      <c r="AA5582" s="49"/>
      <c r="AB5582" s="49"/>
      <c r="AC5582" s="49"/>
      <c r="AD5582" s="49"/>
      <c r="AE5582" s="49"/>
      <c r="AF5582" s="49"/>
      <c r="AG5582" s="49"/>
      <c r="AH5582" s="49"/>
      <c r="AI5582" s="49"/>
      <c r="AJ5582" s="48"/>
      <c r="AK5582" s="49"/>
    </row>
    <row r="5583" spans="9:37">
      <c r="I5583" s="48"/>
      <c r="L5583" s="48"/>
      <c r="O5583" s="48"/>
      <c r="Y5583" s="49"/>
      <c r="Z5583" s="49"/>
      <c r="AA5583" s="49"/>
      <c r="AB5583" s="49"/>
      <c r="AC5583" s="49"/>
      <c r="AD5583" s="49"/>
      <c r="AE5583" s="49"/>
      <c r="AF5583" s="49"/>
      <c r="AG5583" s="49"/>
      <c r="AH5583" s="49"/>
      <c r="AI5583" s="49"/>
      <c r="AJ5583" s="48"/>
      <c r="AK5583" s="49"/>
    </row>
    <row r="5584" spans="9:37">
      <c r="I5584" s="48"/>
      <c r="L5584" s="48"/>
      <c r="O5584" s="48"/>
      <c r="Y5584" s="49"/>
      <c r="Z5584" s="49"/>
      <c r="AA5584" s="49"/>
      <c r="AB5584" s="49"/>
      <c r="AC5584" s="49"/>
      <c r="AD5584" s="49"/>
      <c r="AE5584" s="49"/>
      <c r="AF5584" s="49"/>
      <c r="AG5584" s="49"/>
      <c r="AH5584" s="49"/>
      <c r="AI5584" s="49"/>
      <c r="AJ5584" s="48"/>
      <c r="AK5584" s="49"/>
    </row>
    <row r="5585" spans="9:37">
      <c r="I5585" s="48"/>
      <c r="L5585" s="48"/>
      <c r="O5585" s="48"/>
      <c r="Y5585" s="49"/>
      <c r="Z5585" s="49"/>
      <c r="AA5585" s="49"/>
      <c r="AB5585" s="49"/>
      <c r="AC5585" s="49"/>
      <c r="AD5585" s="49"/>
      <c r="AE5585" s="49"/>
      <c r="AF5585" s="49"/>
      <c r="AG5585" s="49"/>
      <c r="AH5585" s="49"/>
      <c r="AI5585" s="49"/>
      <c r="AJ5585" s="48"/>
      <c r="AK5585" s="49"/>
    </row>
    <row r="5586" spans="9:37">
      <c r="I5586" s="48"/>
      <c r="L5586" s="48"/>
      <c r="O5586" s="48"/>
      <c r="Y5586" s="49"/>
      <c r="Z5586" s="49"/>
      <c r="AA5586" s="49"/>
      <c r="AB5586" s="49"/>
      <c r="AC5586" s="49"/>
      <c r="AD5586" s="49"/>
      <c r="AE5586" s="49"/>
      <c r="AF5586" s="49"/>
      <c r="AG5586" s="49"/>
      <c r="AH5586" s="49"/>
      <c r="AI5586" s="49"/>
      <c r="AJ5586" s="48"/>
      <c r="AK5586" s="49"/>
    </row>
    <row r="5587" spans="9:37">
      <c r="I5587" s="48"/>
      <c r="L5587" s="48"/>
      <c r="O5587" s="48"/>
      <c r="Y5587" s="49"/>
      <c r="Z5587" s="49"/>
      <c r="AA5587" s="49"/>
      <c r="AB5587" s="49"/>
      <c r="AC5587" s="49"/>
      <c r="AD5587" s="49"/>
      <c r="AE5587" s="49"/>
      <c r="AF5587" s="49"/>
      <c r="AG5587" s="49"/>
      <c r="AH5587" s="49"/>
      <c r="AI5587" s="49"/>
      <c r="AJ5587" s="48"/>
      <c r="AK5587" s="49"/>
    </row>
    <row r="5588" spans="9:37">
      <c r="I5588" s="48"/>
      <c r="L5588" s="48"/>
      <c r="O5588" s="48"/>
      <c r="Y5588" s="49"/>
      <c r="Z5588" s="49"/>
      <c r="AA5588" s="49"/>
      <c r="AB5588" s="49"/>
      <c r="AC5588" s="49"/>
      <c r="AD5588" s="49"/>
      <c r="AE5588" s="49"/>
      <c r="AF5588" s="49"/>
      <c r="AG5588" s="49"/>
      <c r="AH5588" s="49"/>
      <c r="AI5588" s="49"/>
      <c r="AJ5588" s="48"/>
      <c r="AK5588" s="49"/>
    </row>
    <row r="5589" spans="9:37">
      <c r="I5589" s="48"/>
      <c r="L5589" s="48"/>
      <c r="O5589" s="48"/>
      <c r="Y5589" s="49"/>
      <c r="Z5589" s="49"/>
      <c r="AA5589" s="49"/>
      <c r="AB5589" s="49"/>
      <c r="AC5589" s="49"/>
      <c r="AD5589" s="49"/>
      <c r="AE5589" s="49"/>
      <c r="AF5589" s="49"/>
      <c r="AG5589" s="49"/>
      <c r="AH5589" s="49"/>
      <c r="AI5589" s="49"/>
      <c r="AJ5589" s="48"/>
      <c r="AK5589" s="49"/>
    </row>
    <row r="5590" spans="9:37">
      <c r="I5590" s="48"/>
      <c r="L5590" s="48"/>
      <c r="O5590" s="48"/>
      <c r="Y5590" s="49"/>
      <c r="Z5590" s="49"/>
      <c r="AA5590" s="49"/>
      <c r="AB5590" s="49"/>
      <c r="AC5590" s="49"/>
      <c r="AD5590" s="49"/>
      <c r="AE5590" s="49"/>
      <c r="AF5590" s="49"/>
      <c r="AG5590" s="49"/>
      <c r="AH5590" s="49"/>
      <c r="AI5590" s="49"/>
      <c r="AJ5590" s="48"/>
      <c r="AK5590" s="49"/>
    </row>
    <row r="5591" spans="9:37">
      <c r="I5591" s="48"/>
      <c r="L5591" s="48"/>
      <c r="O5591" s="48"/>
      <c r="Y5591" s="49"/>
      <c r="Z5591" s="49"/>
      <c r="AA5591" s="49"/>
      <c r="AB5591" s="49"/>
      <c r="AC5591" s="49"/>
      <c r="AD5591" s="49"/>
      <c r="AE5591" s="49"/>
      <c r="AF5591" s="49"/>
      <c r="AG5591" s="49"/>
      <c r="AH5591" s="49"/>
      <c r="AI5591" s="49"/>
      <c r="AJ5591" s="48"/>
      <c r="AK5591" s="49"/>
    </row>
    <row r="5592" spans="9:37">
      <c r="I5592" s="48"/>
      <c r="L5592" s="48"/>
      <c r="O5592" s="48"/>
      <c r="Y5592" s="49"/>
      <c r="Z5592" s="49"/>
      <c r="AA5592" s="49"/>
      <c r="AB5592" s="49"/>
      <c r="AC5592" s="49"/>
      <c r="AD5592" s="49"/>
      <c r="AE5592" s="49"/>
      <c r="AF5592" s="49"/>
      <c r="AG5592" s="49"/>
      <c r="AH5592" s="49"/>
      <c r="AI5592" s="49"/>
      <c r="AJ5592" s="48"/>
      <c r="AK5592" s="49"/>
    </row>
    <row r="5593" spans="9:37">
      <c r="I5593" s="48"/>
      <c r="L5593" s="48"/>
      <c r="O5593" s="48"/>
      <c r="Y5593" s="49"/>
      <c r="Z5593" s="49"/>
      <c r="AA5593" s="49"/>
      <c r="AB5593" s="49"/>
      <c r="AC5593" s="49"/>
      <c r="AD5593" s="49"/>
      <c r="AE5593" s="49"/>
      <c r="AF5593" s="49"/>
      <c r="AG5593" s="49"/>
      <c r="AH5593" s="49"/>
      <c r="AI5593" s="49"/>
      <c r="AJ5593" s="48"/>
      <c r="AK5593" s="49"/>
    </row>
    <row r="5594" spans="9:37">
      <c r="I5594" s="48"/>
      <c r="L5594" s="48"/>
      <c r="O5594" s="48"/>
      <c r="Y5594" s="49"/>
      <c r="Z5594" s="49"/>
      <c r="AA5594" s="49"/>
      <c r="AB5594" s="49"/>
      <c r="AC5594" s="49"/>
      <c r="AD5594" s="49"/>
      <c r="AE5594" s="49"/>
      <c r="AF5594" s="49"/>
      <c r="AG5594" s="49"/>
      <c r="AH5594" s="49"/>
      <c r="AI5594" s="49"/>
      <c r="AJ5594" s="48"/>
      <c r="AK5594" s="49"/>
    </row>
    <row r="5595" spans="9:37">
      <c r="I5595" s="48"/>
      <c r="L5595" s="48"/>
      <c r="O5595" s="48"/>
      <c r="Y5595" s="49"/>
      <c r="Z5595" s="49"/>
      <c r="AA5595" s="49"/>
      <c r="AB5595" s="49"/>
      <c r="AC5595" s="49"/>
      <c r="AD5595" s="49"/>
      <c r="AE5595" s="49"/>
      <c r="AF5595" s="49"/>
      <c r="AG5595" s="49"/>
      <c r="AH5595" s="49"/>
      <c r="AI5595" s="49"/>
      <c r="AJ5595" s="48"/>
      <c r="AK5595" s="49"/>
    </row>
    <row r="5596" spans="9:37">
      <c r="I5596" s="48"/>
      <c r="L5596" s="48"/>
      <c r="O5596" s="48"/>
      <c r="Y5596" s="49"/>
      <c r="Z5596" s="49"/>
      <c r="AA5596" s="49"/>
      <c r="AB5596" s="49"/>
      <c r="AC5596" s="49"/>
      <c r="AD5596" s="49"/>
      <c r="AE5596" s="49"/>
      <c r="AF5596" s="49"/>
      <c r="AG5596" s="49"/>
      <c r="AH5596" s="49"/>
      <c r="AI5596" s="49"/>
      <c r="AJ5596" s="48"/>
      <c r="AK5596" s="49"/>
    </row>
    <row r="5597" spans="9:37">
      <c r="I5597" s="48"/>
      <c r="L5597" s="48"/>
      <c r="O5597" s="48"/>
      <c r="Y5597" s="49"/>
      <c r="Z5597" s="49"/>
      <c r="AA5597" s="49"/>
      <c r="AB5597" s="49"/>
      <c r="AC5597" s="49"/>
      <c r="AD5597" s="49"/>
      <c r="AE5597" s="49"/>
      <c r="AF5597" s="49"/>
      <c r="AG5597" s="49"/>
      <c r="AH5597" s="49"/>
      <c r="AI5597" s="49"/>
      <c r="AJ5597" s="48"/>
      <c r="AK5597" s="49"/>
    </row>
    <row r="5598" spans="9:37">
      <c r="I5598" s="48"/>
      <c r="L5598" s="48"/>
      <c r="O5598" s="48"/>
      <c r="Y5598" s="49"/>
      <c r="Z5598" s="49"/>
      <c r="AA5598" s="49"/>
      <c r="AB5598" s="49"/>
      <c r="AC5598" s="49"/>
      <c r="AD5598" s="49"/>
      <c r="AE5598" s="49"/>
      <c r="AF5598" s="49"/>
      <c r="AG5598" s="49"/>
      <c r="AH5598" s="49"/>
      <c r="AI5598" s="49"/>
      <c r="AJ5598" s="48"/>
      <c r="AK5598" s="49"/>
    </row>
    <row r="5599" spans="9:37">
      <c r="I5599" s="48"/>
      <c r="L5599" s="48"/>
      <c r="O5599" s="48"/>
      <c r="Y5599" s="49"/>
      <c r="Z5599" s="49"/>
      <c r="AA5599" s="49"/>
      <c r="AB5599" s="49"/>
      <c r="AC5599" s="49"/>
      <c r="AD5599" s="49"/>
      <c r="AE5599" s="49"/>
      <c r="AF5599" s="49"/>
      <c r="AG5599" s="49"/>
      <c r="AH5599" s="49"/>
      <c r="AI5599" s="49"/>
      <c r="AJ5599" s="48"/>
      <c r="AK5599" s="49"/>
    </row>
    <row r="5600" spans="9:37">
      <c r="I5600" s="48"/>
      <c r="L5600" s="48"/>
      <c r="O5600" s="48"/>
      <c r="Y5600" s="49"/>
      <c r="Z5600" s="49"/>
      <c r="AA5600" s="49"/>
      <c r="AB5600" s="49"/>
      <c r="AC5600" s="49"/>
      <c r="AD5600" s="49"/>
      <c r="AE5600" s="49"/>
      <c r="AF5600" s="49"/>
      <c r="AG5600" s="49"/>
      <c r="AH5600" s="49"/>
      <c r="AI5600" s="49"/>
      <c r="AJ5600" s="48"/>
      <c r="AK5600" s="49"/>
    </row>
    <row r="5601" spans="9:37">
      <c r="I5601" s="48"/>
      <c r="L5601" s="48"/>
      <c r="O5601" s="48"/>
      <c r="Y5601" s="49"/>
      <c r="Z5601" s="49"/>
      <c r="AA5601" s="49"/>
      <c r="AB5601" s="49"/>
      <c r="AC5601" s="49"/>
      <c r="AD5601" s="49"/>
      <c r="AE5601" s="49"/>
      <c r="AF5601" s="49"/>
      <c r="AG5601" s="49"/>
      <c r="AH5601" s="49"/>
      <c r="AI5601" s="49"/>
      <c r="AJ5601" s="48"/>
      <c r="AK5601" s="49"/>
    </row>
    <row r="5602" spans="9:37">
      <c r="I5602" s="48"/>
      <c r="L5602" s="48"/>
      <c r="O5602" s="48"/>
      <c r="Y5602" s="49"/>
      <c r="Z5602" s="49"/>
      <c r="AA5602" s="49"/>
      <c r="AB5602" s="49"/>
      <c r="AC5602" s="49"/>
      <c r="AD5602" s="49"/>
      <c r="AE5602" s="49"/>
      <c r="AF5602" s="49"/>
      <c r="AG5602" s="49"/>
      <c r="AH5602" s="49"/>
      <c r="AI5602" s="49"/>
      <c r="AJ5602" s="48"/>
      <c r="AK5602" s="49"/>
    </row>
    <row r="5603" spans="9:37">
      <c r="I5603" s="48"/>
      <c r="L5603" s="48"/>
      <c r="O5603" s="48"/>
      <c r="Y5603" s="49"/>
      <c r="Z5603" s="49"/>
      <c r="AA5603" s="49"/>
      <c r="AB5603" s="49"/>
      <c r="AC5603" s="49"/>
      <c r="AD5603" s="49"/>
      <c r="AE5603" s="49"/>
      <c r="AF5603" s="49"/>
      <c r="AG5603" s="49"/>
      <c r="AH5603" s="49"/>
      <c r="AI5603" s="49"/>
      <c r="AJ5603" s="48"/>
      <c r="AK5603" s="49"/>
    </row>
    <row r="5604" spans="9:37">
      <c r="I5604" s="48"/>
      <c r="L5604" s="48"/>
      <c r="O5604" s="48"/>
      <c r="Y5604" s="49"/>
      <c r="Z5604" s="49"/>
      <c r="AA5604" s="49"/>
      <c r="AB5604" s="49"/>
      <c r="AC5604" s="49"/>
      <c r="AD5604" s="49"/>
      <c r="AE5604" s="49"/>
      <c r="AF5604" s="49"/>
      <c r="AG5604" s="49"/>
      <c r="AH5604" s="49"/>
      <c r="AI5604" s="49"/>
      <c r="AJ5604" s="48"/>
      <c r="AK5604" s="49"/>
    </row>
    <row r="5605" spans="9:37">
      <c r="I5605" s="48"/>
      <c r="L5605" s="48"/>
      <c r="O5605" s="48"/>
      <c r="Y5605" s="49"/>
      <c r="Z5605" s="49"/>
      <c r="AA5605" s="49"/>
      <c r="AB5605" s="49"/>
      <c r="AC5605" s="49"/>
      <c r="AD5605" s="49"/>
      <c r="AE5605" s="49"/>
      <c r="AF5605" s="49"/>
      <c r="AG5605" s="49"/>
      <c r="AH5605" s="49"/>
      <c r="AI5605" s="49"/>
      <c r="AJ5605" s="48"/>
      <c r="AK5605" s="49"/>
    </row>
    <row r="5606" spans="9:37">
      <c r="I5606" s="48"/>
      <c r="L5606" s="48"/>
      <c r="O5606" s="48"/>
      <c r="Y5606" s="49"/>
      <c r="Z5606" s="49"/>
      <c r="AA5606" s="49"/>
      <c r="AB5606" s="49"/>
      <c r="AC5606" s="49"/>
      <c r="AD5606" s="49"/>
      <c r="AE5606" s="49"/>
      <c r="AF5606" s="49"/>
      <c r="AG5606" s="49"/>
      <c r="AH5606" s="49"/>
      <c r="AI5606" s="49"/>
      <c r="AJ5606" s="48"/>
      <c r="AK5606" s="49"/>
    </row>
    <row r="5607" spans="9:37">
      <c r="I5607" s="48"/>
      <c r="L5607" s="48"/>
      <c r="O5607" s="48"/>
      <c r="Y5607" s="49"/>
      <c r="Z5607" s="49"/>
      <c r="AA5607" s="49"/>
      <c r="AB5607" s="49"/>
      <c r="AC5607" s="49"/>
      <c r="AD5607" s="49"/>
      <c r="AE5607" s="49"/>
      <c r="AF5607" s="49"/>
      <c r="AG5607" s="49"/>
      <c r="AH5607" s="49"/>
      <c r="AI5607" s="49"/>
      <c r="AJ5607" s="48"/>
      <c r="AK5607" s="49"/>
    </row>
    <row r="5608" spans="9:37">
      <c r="I5608" s="48"/>
      <c r="L5608" s="48"/>
      <c r="O5608" s="48"/>
      <c r="Y5608" s="49"/>
      <c r="Z5608" s="49"/>
      <c r="AA5608" s="49"/>
      <c r="AB5608" s="49"/>
      <c r="AC5608" s="49"/>
      <c r="AD5608" s="49"/>
      <c r="AE5608" s="49"/>
      <c r="AF5608" s="49"/>
      <c r="AG5608" s="49"/>
      <c r="AH5608" s="49"/>
      <c r="AI5608" s="49"/>
      <c r="AJ5608" s="48"/>
      <c r="AK5608" s="49"/>
    </row>
    <row r="5609" spans="9:37">
      <c r="I5609" s="48"/>
      <c r="L5609" s="48"/>
      <c r="O5609" s="48"/>
      <c r="Y5609" s="49"/>
      <c r="Z5609" s="49"/>
      <c r="AA5609" s="49"/>
      <c r="AB5609" s="49"/>
      <c r="AC5609" s="49"/>
      <c r="AD5609" s="49"/>
      <c r="AE5609" s="49"/>
      <c r="AF5609" s="49"/>
      <c r="AG5609" s="49"/>
      <c r="AH5609" s="49"/>
      <c r="AI5609" s="49"/>
      <c r="AJ5609" s="48"/>
      <c r="AK5609" s="49"/>
    </row>
    <row r="5610" spans="9:37">
      <c r="I5610" s="48"/>
      <c r="L5610" s="48"/>
      <c r="O5610" s="48"/>
      <c r="Y5610" s="49"/>
      <c r="Z5610" s="49"/>
      <c r="AA5610" s="49"/>
      <c r="AB5610" s="49"/>
      <c r="AC5610" s="49"/>
      <c r="AD5610" s="49"/>
      <c r="AE5610" s="49"/>
      <c r="AF5610" s="49"/>
      <c r="AG5610" s="49"/>
      <c r="AH5610" s="49"/>
      <c r="AI5610" s="49"/>
      <c r="AJ5610" s="48"/>
      <c r="AK5610" s="49"/>
    </row>
    <row r="5611" spans="9:37">
      <c r="I5611" s="48"/>
      <c r="L5611" s="48"/>
      <c r="O5611" s="48"/>
      <c r="Y5611" s="49"/>
      <c r="Z5611" s="49"/>
      <c r="AA5611" s="49"/>
      <c r="AB5611" s="49"/>
      <c r="AC5611" s="49"/>
      <c r="AD5611" s="49"/>
      <c r="AE5611" s="49"/>
      <c r="AF5611" s="49"/>
      <c r="AG5611" s="49"/>
      <c r="AH5611" s="49"/>
      <c r="AI5611" s="49"/>
      <c r="AJ5611" s="48"/>
      <c r="AK5611" s="49"/>
    </row>
    <row r="5612" spans="9:37">
      <c r="I5612" s="48"/>
      <c r="L5612" s="48"/>
      <c r="O5612" s="48"/>
      <c r="Y5612" s="49"/>
      <c r="Z5612" s="49"/>
      <c r="AA5612" s="49"/>
      <c r="AB5612" s="49"/>
      <c r="AC5612" s="49"/>
      <c r="AD5612" s="49"/>
      <c r="AE5612" s="49"/>
      <c r="AF5612" s="49"/>
      <c r="AG5612" s="49"/>
      <c r="AH5612" s="49"/>
      <c r="AI5612" s="49"/>
      <c r="AJ5612" s="48"/>
      <c r="AK5612" s="49"/>
    </row>
    <row r="5613" spans="9:37">
      <c r="I5613" s="48"/>
      <c r="L5613" s="48"/>
      <c r="O5613" s="48"/>
      <c r="Y5613" s="49"/>
      <c r="Z5613" s="49"/>
      <c r="AA5613" s="49"/>
      <c r="AB5613" s="49"/>
      <c r="AC5613" s="49"/>
      <c r="AD5613" s="49"/>
      <c r="AE5613" s="49"/>
      <c r="AF5613" s="49"/>
      <c r="AG5613" s="49"/>
      <c r="AH5613" s="49"/>
      <c r="AI5613" s="49"/>
      <c r="AJ5613" s="48"/>
      <c r="AK5613" s="49"/>
    </row>
    <row r="5614" spans="9:37">
      <c r="I5614" s="48"/>
      <c r="L5614" s="48"/>
      <c r="O5614" s="48"/>
      <c r="Y5614" s="49"/>
      <c r="Z5614" s="49"/>
      <c r="AA5614" s="49"/>
      <c r="AB5614" s="49"/>
      <c r="AC5614" s="49"/>
      <c r="AD5614" s="49"/>
      <c r="AE5614" s="49"/>
      <c r="AF5614" s="49"/>
      <c r="AG5614" s="49"/>
      <c r="AH5614" s="49"/>
      <c r="AI5614" s="49"/>
      <c r="AJ5614" s="48"/>
      <c r="AK5614" s="49"/>
    </row>
    <row r="5615" spans="9:37">
      <c r="I5615" s="48"/>
      <c r="L5615" s="48"/>
      <c r="O5615" s="48"/>
      <c r="Y5615" s="49"/>
      <c r="Z5615" s="49"/>
      <c r="AA5615" s="49"/>
      <c r="AB5615" s="49"/>
      <c r="AC5615" s="49"/>
      <c r="AD5615" s="49"/>
      <c r="AE5615" s="49"/>
      <c r="AF5615" s="49"/>
      <c r="AG5615" s="49"/>
      <c r="AH5615" s="49"/>
      <c r="AI5615" s="49"/>
      <c r="AJ5615" s="48"/>
      <c r="AK5615" s="49"/>
    </row>
    <row r="5616" spans="9:37">
      <c r="I5616" s="48"/>
      <c r="L5616" s="48"/>
      <c r="O5616" s="48"/>
      <c r="Y5616" s="49"/>
      <c r="Z5616" s="49"/>
      <c r="AA5616" s="49"/>
      <c r="AB5616" s="49"/>
      <c r="AC5616" s="49"/>
      <c r="AD5616" s="49"/>
      <c r="AE5616" s="49"/>
      <c r="AF5616" s="49"/>
      <c r="AG5616" s="49"/>
      <c r="AH5616" s="49"/>
      <c r="AI5616" s="49"/>
      <c r="AJ5616" s="48"/>
      <c r="AK5616" s="49"/>
    </row>
    <row r="5617" spans="9:37">
      <c r="I5617" s="48"/>
      <c r="L5617" s="48"/>
      <c r="O5617" s="48"/>
      <c r="Y5617" s="49"/>
      <c r="Z5617" s="49"/>
      <c r="AA5617" s="49"/>
      <c r="AB5617" s="49"/>
      <c r="AC5617" s="49"/>
      <c r="AD5617" s="49"/>
      <c r="AE5617" s="49"/>
      <c r="AF5617" s="49"/>
      <c r="AG5617" s="49"/>
      <c r="AH5617" s="49"/>
      <c r="AI5617" s="49"/>
      <c r="AJ5617" s="48"/>
      <c r="AK5617" s="49"/>
    </row>
    <row r="5618" spans="9:37">
      <c r="I5618" s="48"/>
      <c r="L5618" s="48"/>
      <c r="O5618" s="48"/>
      <c r="Y5618" s="49"/>
      <c r="Z5618" s="49"/>
      <c r="AA5618" s="49"/>
      <c r="AB5618" s="49"/>
      <c r="AC5618" s="49"/>
      <c r="AD5618" s="49"/>
      <c r="AE5618" s="49"/>
      <c r="AF5618" s="49"/>
      <c r="AG5618" s="49"/>
      <c r="AH5618" s="49"/>
      <c r="AI5618" s="49"/>
      <c r="AJ5618" s="48"/>
      <c r="AK5618" s="49"/>
    </row>
    <row r="5619" spans="9:37">
      <c r="I5619" s="48"/>
      <c r="L5619" s="48"/>
      <c r="O5619" s="48"/>
      <c r="Y5619" s="49"/>
      <c r="Z5619" s="49"/>
      <c r="AA5619" s="49"/>
      <c r="AB5619" s="49"/>
      <c r="AC5619" s="49"/>
      <c r="AD5619" s="49"/>
      <c r="AE5619" s="49"/>
      <c r="AF5619" s="49"/>
      <c r="AG5619" s="49"/>
      <c r="AH5619" s="49"/>
      <c r="AI5619" s="49"/>
      <c r="AJ5619" s="48"/>
      <c r="AK5619" s="49"/>
    </row>
    <row r="5620" spans="9:37">
      <c r="I5620" s="48"/>
      <c r="L5620" s="48"/>
      <c r="O5620" s="48"/>
      <c r="Y5620" s="49"/>
      <c r="Z5620" s="49"/>
      <c r="AA5620" s="49"/>
      <c r="AB5620" s="49"/>
      <c r="AC5620" s="49"/>
      <c r="AD5620" s="49"/>
      <c r="AE5620" s="49"/>
      <c r="AF5620" s="49"/>
      <c r="AG5620" s="49"/>
      <c r="AH5620" s="49"/>
      <c r="AI5620" s="49"/>
      <c r="AJ5620" s="48"/>
      <c r="AK5620" s="49"/>
    </row>
    <row r="5621" spans="9:37">
      <c r="I5621" s="48"/>
      <c r="L5621" s="48"/>
      <c r="O5621" s="48"/>
      <c r="Y5621" s="49"/>
      <c r="Z5621" s="49"/>
      <c r="AA5621" s="49"/>
      <c r="AB5621" s="49"/>
      <c r="AC5621" s="49"/>
      <c r="AD5621" s="49"/>
      <c r="AE5621" s="49"/>
      <c r="AF5621" s="49"/>
      <c r="AG5621" s="49"/>
      <c r="AH5621" s="49"/>
      <c r="AI5621" s="49"/>
      <c r="AJ5621" s="48"/>
      <c r="AK5621" s="49"/>
    </row>
    <row r="5622" spans="9:37">
      <c r="I5622" s="48"/>
      <c r="L5622" s="48"/>
      <c r="O5622" s="48"/>
      <c r="Y5622" s="49"/>
      <c r="Z5622" s="49"/>
      <c r="AA5622" s="49"/>
      <c r="AB5622" s="49"/>
      <c r="AC5622" s="49"/>
      <c r="AD5622" s="49"/>
      <c r="AE5622" s="49"/>
      <c r="AF5622" s="49"/>
      <c r="AG5622" s="49"/>
      <c r="AH5622" s="49"/>
      <c r="AI5622" s="49"/>
      <c r="AJ5622" s="48"/>
      <c r="AK5622" s="49"/>
    </row>
    <row r="5623" spans="9:37">
      <c r="I5623" s="48"/>
      <c r="L5623" s="48"/>
      <c r="O5623" s="48"/>
      <c r="Y5623" s="49"/>
      <c r="Z5623" s="49"/>
      <c r="AA5623" s="49"/>
      <c r="AB5623" s="49"/>
      <c r="AC5623" s="49"/>
      <c r="AD5623" s="49"/>
      <c r="AE5623" s="49"/>
      <c r="AF5623" s="49"/>
      <c r="AG5623" s="49"/>
      <c r="AH5623" s="49"/>
      <c r="AI5623" s="49"/>
      <c r="AJ5623" s="48"/>
      <c r="AK5623" s="49"/>
    </row>
    <row r="5624" spans="9:37">
      <c r="I5624" s="48"/>
      <c r="L5624" s="48"/>
      <c r="O5624" s="48"/>
      <c r="Y5624" s="49"/>
      <c r="Z5624" s="49"/>
      <c r="AA5624" s="49"/>
      <c r="AB5624" s="49"/>
      <c r="AC5624" s="49"/>
      <c r="AD5624" s="49"/>
      <c r="AE5624" s="49"/>
      <c r="AF5624" s="49"/>
      <c r="AG5624" s="49"/>
      <c r="AH5624" s="49"/>
      <c r="AI5624" s="49"/>
      <c r="AJ5624" s="48"/>
      <c r="AK5624" s="49"/>
    </row>
    <row r="5625" spans="9:37">
      <c r="I5625" s="48"/>
      <c r="L5625" s="48"/>
      <c r="O5625" s="48"/>
      <c r="Y5625" s="49"/>
      <c r="Z5625" s="49"/>
      <c r="AA5625" s="49"/>
      <c r="AB5625" s="49"/>
      <c r="AC5625" s="49"/>
      <c r="AD5625" s="49"/>
      <c r="AE5625" s="49"/>
      <c r="AF5625" s="49"/>
      <c r="AG5625" s="49"/>
      <c r="AH5625" s="49"/>
      <c r="AI5625" s="49"/>
      <c r="AJ5625" s="48"/>
      <c r="AK5625" s="49"/>
    </row>
    <row r="5626" spans="9:37">
      <c r="I5626" s="48"/>
      <c r="L5626" s="48"/>
      <c r="O5626" s="48"/>
      <c r="Y5626" s="49"/>
      <c r="Z5626" s="49"/>
      <c r="AA5626" s="49"/>
      <c r="AB5626" s="49"/>
      <c r="AC5626" s="49"/>
      <c r="AD5626" s="49"/>
      <c r="AE5626" s="49"/>
      <c r="AF5626" s="49"/>
      <c r="AG5626" s="49"/>
      <c r="AH5626" s="49"/>
      <c r="AI5626" s="49"/>
      <c r="AJ5626" s="48"/>
      <c r="AK5626" s="49"/>
    </row>
    <row r="5627" spans="9:37">
      <c r="I5627" s="48"/>
      <c r="L5627" s="48"/>
      <c r="O5627" s="48"/>
      <c r="Y5627" s="49"/>
      <c r="Z5627" s="49"/>
      <c r="AA5627" s="49"/>
      <c r="AB5627" s="49"/>
      <c r="AC5627" s="49"/>
      <c r="AD5627" s="49"/>
      <c r="AE5627" s="49"/>
      <c r="AF5627" s="49"/>
      <c r="AG5627" s="49"/>
      <c r="AH5627" s="49"/>
      <c r="AI5627" s="49"/>
      <c r="AJ5627" s="48"/>
      <c r="AK5627" s="49"/>
    </row>
    <row r="5628" spans="9:37">
      <c r="I5628" s="48"/>
      <c r="L5628" s="48"/>
      <c r="O5628" s="48"/>
      <c r="Y5628" s="49"/>
      <c r="Z5628" s="49"/>
      <c r="AA5628" s="49"/>
      <c r="AB5628" s="49"/>
      <c r="AC5628" s="49"/>
      <c r="AD5628" s="49"/>
      <c r="AE5628" s="49"/>
      <c r="AF5628" s="49"/>
      <c r="AG5628" s="49"/>
      <c r="AH5628" s="49"/>
      <c r="AI5628" s="49"/>
      <c r="AJ5628" s="48"/>
      <c r="AK5628" s="49"/>
    </row>
    <row r="5629" spans="9:37">
      <c r="I5629" s="48"/>
      <c r="L5629" s="48"/>
      <c r="O5629" s="48"/>
      <c r="Y5629" s="49"/>
      <c r="Z5629" s="49"/>
      <c r="AA5629" s="49"/>
      <c r="AB5629" s="49"/>
      <c r="AC5629" s="49"/>
      <c r="AD5629" s="49"/>
      <c r="AE5629" s="49"/>
      <c r="AF5629" s="49"/>
      <c r="AG5629" s="49"/>
      <c r="AH5629" s="49"/>
      <c r="AI5629" s="49"/>
      <c r="AJ5629" s="48"/>
      <c r="AK5629" s="49"/>
    </row>
    <row r="5630" spans="9:37">
      <c r="I5630" s="48"/>
      <c r="L5630" s="48"/>
      <c r="O5630" s="48"/>
      <c r="Y5630" s="49"/>
      <c r="Z5630" s="49"/>
      <c r="AA5630" s="49"/>
      <c r="AB5630" s="49"/>
      <c r="AC5630" s="49"/>
      <c r="AD5630" s="49"/>
      <c r="AE5630" s="49"/>
      <c r="AF5630" s="49"/>
      <c r="AG5630" s="49"/>
      <c r="AH5630" s="49"/>
      <c r="AI5630" s="49"/>
      <c r="AJ5630" s="48"/>
      <c r="AK5630" s="49"/>
    </row>
    <row r="5631" spans="9:37">
      <c r="I5631" s="48"/>
      <c r="L5631" s="48"/>
      <c r="O5631" s="48"/>
      <c r="Y5631" s="49"/>
      <c r="Z5631" s="49"/>
      <c r="AA5631" s="49"/>
      <c r="AB5631" s="49"/>
      <c r="AC5631" s="49"/>
      <c r="AD5631" s="49"/>
      <c r="AE5631" s="49"/>
      <c r="AF5631" s="49"/>
      <c r="AG5631" s="49"/>
      <c r="AH5631" s="49"/>
      <c r="AI5631" s="49"/>
      <c r="AJ5631" s="48"/>
      <c r="AK5631" s="49"/>
    </row>
    <row r="5632" spans="9:37">
      <c r="I5632" s="48"/>
      <c r="L5632" s="48"/>
      <c r="O5632" s="48"/>
      <c r="Y5632" s="49"/>
      <c r="Z5632" s="49"/>
      <c r="AA5632" s="49"/>
      <c r="AB5632" s="49"/>
      <c r="AC5632" s="49"/>
      <c r="AD5632" s="49"/>
      <c r="AE5632" s="49"/>
      <c r="AF5632" s="49"/>
      <c r="AG5632" s="49"/>
      <c r="AH5632" s="49"/>
      <c r="AI5632" s="49"/>
      <c r="AJ5632" s="48"/>
      <c r="AK5632" s="49"/>
    </row>
    <row r="5633" spans="9:37">
      <c r="I5633" s="48"/>
      <c r="L5633" s="48"/>
      <c r="O5633" s="48"/>
      <c r="Y5633" s="49"/>
      <c r="Z5633" s="49"/>
      <c r="AA5633" s="49"/>
      <c r="AB5633" s="49"/>
      <c r="AC5633" s="49"/>
      <c r="AD5633" s="49"/>
      <c r="AE5633" s="49"/>
      <c r="AF5633" s="49"/>
      <c r="AG5633" s="49"/>
      <c r="AH5633" s="49"/>
      <c r="AI5633" s="49"/>
      <c r="AJ5633" s="48"/>
      <c r="AK5633" s="49"/>
    </row>
    <row r="5634" spans="9:37">
      <c r="I5634" s="48"/>
      <c r="L5634" s="48"/>
      <c r="O5634" s="48"/>
      <c r="Y5634" s="49"/>
      <c r="Z5634" s="49"/>
      <c r="AA5634" s="49"/>
      <c r="AB5634" s="49"/>
      <c r="AC5634" s="49"/>
      <c r="AD5634" s="49"/>
      <c r="AE5634" s="49"/>
      <c r="AF5634" s="49"/>
      <c r="AG5634" s="49"/>
      <c r="AH5634" s="49"/>
      <c r="AI5634" s="49"/>
      <c r="AJ5634" s="48"/>
      <c r="AK5634" s="49"/>
    </row>
    <row r="5635" spans="9:37">
      <c r="I5635" s="48"/>
      <c r="L5635" s="48"/>
      <c r="O5635" s="48"/>
      <c r="Y5635" s="49"/>
      <c r="Z5635" s="49"/>
      <c r="AA5635" s="49"/>
      <c r="AB5635" s="49"/>
      <c r="AC5635" s="49"/>
      <c r="AD5635" s="49"/>
      <c r="AE5635" s="49"/>
      <c r="AF5635" s="49"/>
      <c r="AG5635" s="49"/>
      <c r="AH5635" s="49"/>
      <c r="AI5635" s="49"/>
      <c r="AJ5635" s="48"/>
      <c r="AK5635" s="49"/>
    </row>
    <row r="5636" spans="9:37">
      <c r="I5636" s="48"/>
      <c r="L5636" s="48"/>
      <c r="O5636" s="48"/>
      <c r="Y5636" s="49"/>
      <c r="Z5636" s="49"/>
      <c r="AA5636" s="49"/>
      <c r="AB5636" s="49"/>
      <c r="AC5636" s="49"/>
      <c r="AD5636" s="49"/>
      <c r="AE5636" s="49"/>
      <c r="AF5636" s="49"/>
      <c r="AG5636" s="49"/>
      <c r="AH5636" s="49"/>
      <c r="AI5636" s="49"/>
      <c r="AJ5636" s="48"/>
      <c r="AK5636" s="49"/>
    </row>
    <row r="5637" spans="9:37">
      <c r="I5637" s="48"/>
      <c r="L5637" s="48"/>
      <c r="O5637" s="48"/>
      <c r="Y5637" s="49"/>
      <c r="Z5637" s="49"/>
      <c r="AA5637" s="49"/>
      <c r="AB5637" s="49"/>
      <c r="AC5637" s="49"/>
      <c r="AD5637" s="49"/>
      <c r="AE5637" s="49"/>
      <c r="AF5637" s="49"/>
      <c r="AG5637" s="49"/>
      <c r="AH5637" s="49"/>
      <c r="AI5637" s="49"/>
      <c r="AJ5637" s="48"/>
      <c r="AK5637" s="49"/>
    </row>
    <row r="5638" spans="9:37">
      <c r="I5638" s="48"/>
      <c r="L5638" s="48"/>
      <c r="O5638" s="48"/>
      <c r="Y5638" s="49"/>
      <c r="Z5638" s="49"/>
      <c r="AA5638" s="49"/>
      <c r="AB5638" s="49"/>
      <c r="AC5638" s="49"/>
      <c r="AD5638" s="49"/>
      <c r="AE5638" s="49"/>
      <c r="AF5638" s="49"/>
      <c r="AG5638" s="49"/>
      <c r="AH5638" s="49"/>
      <c r="AI5638" s="49"/>
      <c r="AJ5638" s="48"/>
      <c r="AK5638" s="49"/>
    </row>
    <row r="5639" spans="9:37">
      <c r="I5639" s="48"/>
      <c r="L5639" s="48"/>
      <c r="O5639" s="48"/>
      <c r="Y5639" s="49"/>
      <c r="Z5639" s="49"/>
      <c r="AA5639" s="49"/>
      <c r="AB5639" s="49"/>
      <c r="AC5639" s="49"/>
      <c r="AD5639" s="49"/>
      <c r="AE5639" s="49"/>
      <c r="AF5639" s="49"/>
      <c r="AG5639" s="49"/>
      <c r="AH5639" s="49"/>
      <c r="AI5639" s="49"/>
      <c r="AJ5639" s="48"/>
      <c r="AK5639" s="49"/>
    </row>
    <row r="5640" spans="9:37">
      <c r="I5640" s="48"/>
      <c r="L5640" s="48"/>
      <c r="O5640" s="48"/>
      <c r="Y5640" s="49"/>
      <c r="Z5640" s="49"/>
      <c r="AA5640" s="49"/>
      <c r="AB5640" s="49"/>
      <c r="AC5640" s="49"/>
      <c r="AD5640" s="49"/>
      <c r="AE5640" s="49"/>
      <c r="AF5640" s="49"/>
      <c r="AG5640" s="49"/>
      <c r="AH5640" s="49"/>
      <c r="AI5640" s="49"/>
      <c r="AJ5640" s="48"/>
      <c r="AK5640" s="49"/>
    </row>
    <row r="5641" spans="9:37">
      <c r="I5641" s="48"/>
      <c r="L5641" s="48"/>
      <c r="O5641" s="48"/>
      <c r="Y5641" s="49"/>
      <c r="Z5641" s="49"/>
      <c r="AA5641" s="49"/>
      <c r="AB5641" s="49"/>
      <c r="AC5641" s="49"/>
      <c r="AD5641" s="49"/>
      <c r="AE5641" s="49"/>
      <c r="AF5641" s="49"/>
      <c r="AG5641" s="49"/>
      <c r="AH5641" s="49"/>
      <c r="AI5641" s="49"/>
      <c r="AJ5641" s="48"/>
      <c r="AK5641" s="49"/>
    </row>
    <row r="5642" spans="9:37">
      <c r="I5642" s="48"/>
      <c r="L5642" s="48"/>
      <c r="O5642" s="48"/>
      <c r="Y5642" s="49"/>
      <c r="Z5642" s="49"/>
      <c r="AA5642" s="49"/>
      <c r="AB5642" s="49"/>
      <c r="AC5642" s="49"/>
      <c r="AD5642" s="49"/>
      <c r="AE5642" s="49"/>
      <c r="AF5642" s="49"/>
      <c r="AG5642" s="49"/>
      <c r="AH5642" s="49"/>
      <c r="AI5642" s="49"/>
      <c r="AJ5642" s="48"/>
      <c r="AK5642" s="49"/>
    </row>
    <row r="5643" spans="9:37">
      <c r="I5643" s="48"/>
      <c r="L5643" s="48"/>
      <c r="O5643" s="48"/>
      <c r="Y5643" s="49"/>
      <c r="Z5643" s="49"/>
      <c r="AA5643" s="49"/>
      <c r="AB5643" s="49"/>
      <c r="AC5643" s="49"/>
      <c r="AD5643" s="49"/>
      <c r="AE5643" s="49"/>
      <c r="AF5643" s="49"/>
      <c r="AG5643" s="49"/>
      <c r="AH5643" s="49"/>
      <c r="AI5643" s="49"/>
      <c r="AJ5643" s="48"/>
      <c r="AK5643" s="49"/>
    </row>
    <row r="5644" spans="9:37">
      <c r="I5644" s="48"/>
      <c r="L5644" s="48"/>
      <c r="O5644" s="48"/>
      <c r="Y5644" s="49"/>
      <c r="Z5644" s="49"/>
      <c r="AA5644" s="49"/>
      <c r="AB5644" s="49"/>
      <c r="AC5644" s="49"/>
      <c r="AD5644" s="49"/>
      <c r="AE5644" s="49"/>
      <c r="AF5644" s="49"/>
      <c r="AG5644" s="49"/>
      <c r="AH5644" s="49"/>
      <c r="AI5644" s="49"/>
      <c r="AJ5644" s="48"/>
      <c r="AK5644" s="49"/>
    </row>
    <row r="5645" spans="9:37">
      <c r="I5645" s="48"/>
      <c r="L5645" s="48"/>
      <c r="O5645" s="48"/>
      <c r="Y5645" s="49"/>
      <c r="Z5645" s="49"/>
      <c r="AA5645" s="49"/>
      <c r="AB5645" s="49"/>
      <c r="AC5645" s="49"/>
      <c r="AD5645" s="49"/>
      <c r="AE5645" s="49"/>
      <c r="AF5645" s="49"/>
      <c r="AG5645" s="49"/>
      <c r="AH5645" s="49"/>
      <c r="AI5645" s="49"/>
      <c r="AJ5645" s="48"/>
      <c r="AK5645" s="49"/>
    </row>
    <row r="5646" spans="9:37">
      <c r="I5646" s="48"/>
      <c r="L5646" s="48"/>
      <c r="O5646" s="48"/>
      <c r="Y5646" s="49"/>
      <c r="Z5646" s="49"/>
      <c r="AA5646" s="49"/>
      <c r="AB5646" s="49"/>
      <c r="AC5646" s="49"/>
      <c r="AD5646" s="49"/>
      <c r="AE5646" s="49"/>
      <c r="AF5646" s="49"/>
      <c r="AG5646" s="49"/>
      <c r="AH5646" s="49"/>
      <c r="AI5646" s="49"/>
      <c r="AJ5646" s="48"/>
      <c r="AK5646" s="49"/>
    </row>
    <row r="5647" spans="9:37">
      <c r="I5647" s="48"/>
      <c r="L5647" s="48"/>
      <c r="O5647" s="48"/>
      <c r="Y5647" s="49"/>
      <c r="Z5647" s="49"/>
      <c r="AA5647" s="49"/>
      <c r="AB5647" s="49"/>
      <c r="AC5647" s="49"/>
      <c r="AD5647" s="49"/>
      <c r="AE5647" s="49"/>
      <c r="AF5647" s="49"/>
      <c r="AG5647" s="49"/>
      <c r="AH5647" s="49"/>
      <c r="AI5647" s="49"/>
      <c r="AJ5647" s="48"/>
      <c r="AK5647" s="49"/>
    </row>
    <row r="5648" spans="9:37">
      <c r="I5648" s="48"/>
      <c r="L5648" s="48"/>
      <c r="O5648" s="48"/>
      <c r="Y5648" s="49"/>
      <c r="Z5648" s="49"/>
      <c r="AA5648" s="49"/>
      <c r="AB5648" s="49"/>
      <c r="AC5648" s="49"/>
      <c r="AD5648" s="49"/>
      <c r="AE5648" s="49"/>
      <c r="AF5648" s="49"/>
      <c r="AG5648" s="49"/>
      <c r="AH5648" s="49"/>
      <c r="AI5648" s="49"/>
      <c r="AJ5648" s="48"/>
      <c r="AK5648" s="49"/>
    </row>
    <row r="5649" spans="9:37">
      <c r="I5649" s="48"/>
      <c r="L5649" s="48"/>
      <c r="O5649" s="48"/>
      <c r="Y5649" s="49"/>
      <c r="Z5649" s="49"/>
      <c r="AA5649" s="49"/>
      <c r="AB5649" s="49"/>
      <c r="AC5649" s="49"/>
      <c r="AD5649" s="49"/>
      <c r="AE5649" s="49"/>
      <c r="AF5649" s="49"/>
      <c r="AG5649" s="49"/>
      <c r="AH5649" s="49"/>
      <c r="AI5649" s="49"/>
      <c r="AJ5649" s="48"/>
      <c r="AK5649" s="49"/>
    </row>
    <row r="5650" spans="9:37">
      <c r="I5650" s="48"/>
      <c r="L5650" s="48"/>
      <c r="O5650" s="48"/>
      <c r="Y5650" s="49"/>
      <c r="Z5650" s="49"/>
      <c r="AA5650" s="49"/>
      <c r="AB5650" s="49"/>
      <c r="AC5650" s="49"/>
      <c r="AD5650" s="49"/>
      <c r="AE5650" s="49"/>
      <c r="AF5650" s="49"/>
      <c r="AG5650" s="49"/>
      <c r="AH5650" s="49"/>
      <c r="AI5650" s="49"/>
      <c r="AJ5650" s="48"/>
      <c r="AK5650" s="49"/>
    </row>
    <row r="5651" spans="9:37">
      <c r="I5651" s="48"/>
      <c r="L5651" s="48"/>
      <c r="O5651" s="48"/>
      <c r="Y5651" s="49"/>
      <c r="Z5651" s="49"/>
      <c r="AA5651" s="49"/>
      <c r="AB5651" s="49"/>
      <c r="AC5651" s="49"/>
      <c r="AD5651" s="49"/>
      <c r="AE5651" s="49"/>
      <c r="AF5651" s="49"/>
      <c r="AG5651" s="49"/>
      <c r="AH5651" s="49"/>
      <c r="AI5651" s="49"/>
      <c r="AJ5651" s="48"/>
      <c r="AK5651" s="49"/>
    </row>
    <row r="5652" spans="9:37">
      <c r="I5652" s="48"/>
      <c r="L5652" s="48"/>
      <c r="O5652" s="48"/>
      <c r="Y5652" s="49"/>
      <c r="Z5652" s="49"/>
      <c r="AA5652" s="49"/>
      <c r="AB5652" s="49"/>
      <c r="AC5652" s="49"/>
      <c r="AD5652" s="49"/>
      <c r="AE5652" s="49"/>
      <c r="AF5652" s="49"/>
      <c r="AG5652" s="49"/>
      <c r="AH5652" s="49"/>
      <c r="AI5652" s="49"/>
      <c r="AJ5652" s="48"/>
      <c r="AK5652" s="49"/>
    </row>
    <row r="5653" spans="9:37">
      <c r="I5653" s="48"/>
      <c r="L5653" s="48"/>
      <c r="O5653" s="48"/>
      <c r="Y5653" s="49"/>
      <c r="Z5653" s="49"/>
      <c r="AA5653" s="49"/>
      <c r="AB5653" s="49"/>
      <c r="AC5653" s="49"/>
      <c r="AD5653" s="49"/>
      <c r="AE5653" s="49"/>
      <c r="AF5653" s="49"/>
      <c r="AG5653" s="49"/>
      <c r="AH5653" s="49"/>
      <c r="AI5653" s="49"/>
      <c r="AJ5653" s="48"/>
      <c r="AK5653" s="49"/>
    </row>
    <row r="5654" spans="9:37">
      <c r="I5654" s="48"/>
      <c r="L5654" s="48"/>
      <c r="O5654" s="48"/>
      <c r="Y5654" s="49"/>
      <c r="Z5654" s="49"/>
      <c r="AA5654" s="49"/>
      <c r="AB5654" s="49"/>
      <c r="AC5654" s="49"/>
      <c r="AD5654" s="49"/>
      <c r="AE5654" s="49"/>
      <c r="AF5654" s="49"/>
      <c r="AG5654" s="49"/>
      <c r="AH5654" s="49"/>
      <c r="AI5654" s="49"/>
      <c r="AJ5654" s="48"/>
      <c r="AK5654" s="49"/>
    </row>
    <row r="5655" spans="9:37">
      <c r="I5655" s="48"/>
      <c r="L5655" s="48"/>
      <c r="O5655" s="48"/>
      <c r="Y5655" s="49"/>
      <c r="Z5655" s="49"/>
      <c r="AA5655" s="49"/>
      <c r="AB5655" s="49"/>
      <c r="AC5655" s="49"/>
      <c r="AD5655" s="49"/>
      <c r="AE5655" s="49"/>
      <c r="AF5655" s="49"/>
      <c r="AG5655" s="49"/>
      <c r="AH5655" s="49"/>
      <c r="AI5655" s="49"/>
      <c r="AJ5655" s="48"/>
      <c r="AK5655" s="49"/>
    </row>
    <row r="5656" spans="9:37">
      <c r="I5656" s="48"/>
      <c r="L5656" s="48"/>
      <c r="O5656" s="48"/>
      <c r="Y5656" s="49"/>
      <c r="Z5656" s="49"/>
      <c r="AA5656" s="49"/>
      <c r="AB5656" s="49"/>
      <c r="AC5656" s="49"/>
      <c r="AD5656" s="49"/>
      <c r="AE5656" s="49"/>
      <c r="AF5656" s="49"/>
      <c r="AG5656" s="49"/>
      <c r="AH5656" s="49"/>
      <c r="AI5656" s="49"/>
      <c r="AJ5656" s="48"/>
      <c r="AK5656" s="49"/>
    </row>
    <row r="5657" spans="9:37">
      <c r="I5657" s="48"/>
      <c r="L5657" s="48"/>
      <c r="O5657" s="48"/>
      <c r="Y5657" s="49"/>
      <c r="Z5657" s="49"/>
      <c r="AA5657" s="49"/>
      <c r="AB5657" s="49"/>
      <c r="AC5657" s="49"/>
      <c r="AD5657" s="49"/>
      <c r="AE5657" s="49"/>
      <c r="AF5657" s="49"/>
      <c r="AG5657" s="49"/>
      <c r="AH5657" s="49"/>
      <c r="AI5657" s="49"/>
      <c r="AJ5657" s="48"/>
      <c r="AK5657" s="49"/>
    </row>
    <row r="5658" spans="9:37">
      <c r="I5658" s="48"/>
      <c r="L5658" s="48"/>
      <c r="O5658" s="48"/>
      <c r="Y5658" s="49"/>
      <c r="Z5658" s="49"/>
      <c r="AA5658" s="49"/>
      <c r="AB5658" s="49"/>
      <c r="AC5658" s="49"/>
      <c r="AD5658" s="49"/>
      <c r="AE5658" s="49"/>
      <c r="AF5658" s="49"/>
      <c r="AG5658" s="49"/>
      <c r="AH5658" s="49"/>
      <c r="AI5658" s="49"/>
      <c r="AJ5658" s="48"/>
      <c r="AK5658" s="49"/>
    </row>
    <row r="5659" spans="9:37">
      <c r="I5659" s="48"/>
      <c r="L5659" s="48"/>
      <c r="O5659" s="48"/>
      <c r="Y5659" s="49"/>
      <c r="Z5659" s="49"/>
      <c r="AA5659" s="49"/>
      <c r="AB5659" s="49"/>
      <c r="AC5659" s="49"/>
      <c r="AD5659" s="49"/>
      <c r="AE5659" s="49"/>
      <c r="AF5659" s="49"/>
      <c r="AG5659" s="49"/>
      <c r="AH5659" s="49"/>
      <c r="AI5659" s="49"/>
      <c r="AJ5659" s="48"/>
      <c r="AK5659" s="49"/>
    </row>
    <row r="5660" spans="9:37">
      <c r="I5660" s="48"/>
      <c r="L5660" s="48"/>
      <c r="O5660" s="48"/>
      <c r="Y5660" s="49"/>
      <c r="Z5660" s="49"/>
      <c r="AA5660" s="49"/>
      <c r="AB5660" s="49"/>
      <c r="AC5660" s="49"/>
      <c r="AD5660" s="49"/>
      <c r="AE5660" s="49"/>
      <c r="AF5660" s="49"/>
      <c r="AG5660" s="49"/>
      <c r="AH5660" s="49"/>
      <c r="AI5660" s="49"/>
      <c r="AJ5660" s="48"/>
      <c r="AK5660" s="49"/>
    </row>
    <row r="5661" spans="9:37">
      <c r="I5661" s="48"/>
      <c r="L5661" s="48"/>
      <c r="O5661" s="48"/>
      <c r="Y5661" s="49"/>
      <c r="Z5661" s="49"/>
      <c r="AA5661" s="49"/>
      <c r="AB5661" s="49"/>
      <c r="AC5661" s="49"/>
      <c r="AD5661" s="49"/>
      <c r="AE5661" s="49"/>
      <c r="AF5661" s="49"/>
      <c r="AG5661" s="49"/>
      <c r="AH5661" s="49"/>
      <c r="AI5661" s="49"/>
      <c r="AJ5661" s="48"/>
      <c r="AK5661" s="49"/>
    </row>
    <row r="5662" spans="9:37">
      <c r="I5662" s="48"/>
      <c r="L5662" s="48"/>
      <c r="O5662" s="48"/>
      <c r="Y5662" s="49"/>
      <c r="Z5662" s="49"/>
      <c r="AA5662" s="49"/>
      <c r="AB5662" s="49"/>
      <c r="AC5662" s="49"/>
      <c r="AD5662" s="49"/>
      <c r="AE5662" s="49"/>
      <c r="AF5662" s="49"/>
      <c r="AG5662" s="49"/>
      <c r="AH5662" s="49"/>
      <c r="AI5662" s="49"/>
      <c r="AJ5662" s="48"/>
      <c r="AK5662" s="49"/>
    </row>
    <row r="5663" spans="9:37">
      <c r="I5663" s="48"/>
      <c r="L5663" s="48"/>
      <c r="O5663" s="48"/>
      <c r="Y5663" s="49"/>
      <c r="Z5663" s="49"/>
      <c r="AA5663" s="49"/>
      <c r="AB5663" s="49"/>
      <c r="AC5663" s="49"/>
      <c r="AD5663" s="49"/>
      <c r="AE5663" s="49"/>
      <c r="AF5663" s="49"/>
      <c r="AG5663" s="49"/>
      <c r="AH5663" s="49"/>
      <c r="AI5663" s="49"/>
      <c r="AJ5663" s="48"/>
      <c r="AK5663" s="49"/>
    </row>
    <row r="5664" spans="9:37">
      <c r="I5664" s="48"/>
      <c r="L5664" s="48"/>
      <c r="O5664" s="48"/>
      <c r="Y5664" s="49"/>
      <c r="Z5664" s="49"/>
      <c r="AA5664" s="49"/>
      <c r="AB5664" s="49"/>
      <c r="AC5664" s="49"/>
      <c r="AD5664" s="49"/>
      <c r="AE5664" s="49"/>
      <c r="AF5664" s="49"/>
      <c r="AG5664" s="49"/>
      <c r="AH5664" s="49"/>
      <c r="AI5664" s="49"/>
      <c r="AJ5664" s="48"/>
      <c r="AK5664" s="49"/>
    </row>
    <row r="5665" spans="9:37">
      <c r="I5665" s="48"/>
      <c r="L5665" s="48"/>
      <c r="O5665" s="48"/>
      <c r="Y5665" s="49"/>
      <c r="Z5665" s="49"/>
      <c r="AA5665" s="49"/>
      <c r="AB5665" s="49"/>
      <c r="AC5665" s="49"/>
      <c r="AD5665" s="49"/>
      <c r="AE5665" s="49"/>
      <c r="AF5665" s="49"/>
      <c r="AG5665" s="49"/>
      <c r="AH5665" s="49"/>
      <c r="AI5665" s="49"/>
      <c r="AJ5665" s="48"/>
      <c r="AK5665" s="49"/>
    </row>
    <row r="5666" spans="9:37">
      <c r="I5666" s="48"/>
      <c r="L5666" s="48"/>
      <c r="O5666" s="48"/>
      <c r="Y5666" s="49"/>
      <c r="Z5666" s="49"/>
      <c r="AA5666" s="49"/>
      <c r="AB5666" s="49"/>
      <c r="AC5666" s="49"/>
      <c r="AD5666" s="49"/>
      <c r="AE5666" s="49"/>
      <c r="AF5666" s="49"/>
      <c r="AG5666" s="49"/>
      <c r="AH5666" s="49"/>
      <c r="AI5666" s="49"/>
      <c r="AJ5666" s="48"/>
      <c r="AK5666" s="49"/>
    </row>
    <row r="5667" spans="9:37">
      <c r="I5667" s="48"/>
      <c r="L5667" s="48"/>
      <c r="O5667" s="48"/>
      <c r="Y5667" s="49"/>
      <c r="Z5667" s="49"/>
      <c r="AA5667" s="49"/>
      <c r="AB5667" s="49"/>
      <c r="AC5667" s="49"/>
      <c r="AD5667" s="49"/>
      <c r="AE5667" s="49"/>
      <c r="AF5667" s="49"/>
      <c r="AG5667" s="49"/>
      <c r="AH5667" s="49"/>
      <c r="AI5667" s="49"/>
      <c r="AJ5667" s="48"/>
      <c r="AK5667" s="49"/>
    </row>
    <row r="5668" spans="9:37">
      <c r="I5668" s="48"/>
      <c r="L5668" s="48"/>
      <c r="O5668" s="48"/>
      <c r="Y5668" s="49"/>
      <c r="Z5668" s="49"/>
      <c r="AA5668" s="49"/>
      <c r="AB5668" s="49"/>
      <c r="AC5668" s="49"/>
      <c r="AD5668" s="49"/>
      <c r="AE5668" s="49"/>
      <c r="AF5668" s="49"/>
      <c r="AG5668" s="49"/>
      <c r="AH5668" s="49"/>
      <c r="AI5668" s="49"/>
      <c r="AJ5668" s="48"/>
      <c r="AK5668" s="49"/>
    </row>
    <row r="5669" spans="9:37">
      <c r="I5669" s="48"/>
      <c r="L5669" s="48"/>
      <c r="O5669" s="48"/>
      <c r="Y5669" s="49"/>
      <c r="Z5669" s="49"/>
      <c r="AA5669" s="49"/>
      <c r="AB5669" s="49"/>
      <c r="AC5669" s="49"/>
      <c r="AD5669" s="49"/>
      <c r="AE5669" s="49"/>
      <c r="AF5669" s="49"/>
      <c r="AG5669" s="49"/>
      <c r="AH5669" s="49"/>
      <c r="AI5669" s="49"/>
      <c r="AJ5669" s="48"/>
      <c r="AK5669" s="49"/>
    </row>
    <row r="5670" spans="9:37">
      <c r="I5670" s="48"/>
      <c r="L5670" s="48"/>
      <c r="O5670" s="48"/>
      <c r="Y5670" s="49"/>
      <c r="Z5670" s="49"/>
      <c r="AA5670" s="49"/>
      <c r="AB5670" s="49"/>
      <c r="AC5670" s="49"/>
      <c r="AD5670" s="49"/>
      <c r="AE5670" s="49"/>
      <c r="AF5670" s="49"/>
      <c r="AG5670" s="49"/>
      <c r="AH5670" s="49"/>
      <c r="AI5670" s="49"/>
      <c r="AJ5670" s="48"/>
      <c r="AK5670" s="49"/>
    </row>
    <row r="5671" spans="9:37">
      <c r="I5671" s="48"/>
      <c r="L5671" s="48"/>
      <c r="O5671" s="48"/>
      <c r="Y5671" s="49"/>
      <c r="Z5671" s="49"/>
      <c r="AA5671" s="49"/>
      <c r="AB5671" s="49"/>
      <c r="AC5671" s="49"/>
      <c r="AD5671" s="49"/>
      <c r="AE5671" s="49"/>
      <c r="AF5671" s="49"/>
      <c r="AG5671" s="49"/>
      <c r="AH5671" s="49"/>
      <c r="AI5671" s="49"/>
      <c r="AJ5671" s="48"/>
      <c r="AK5671" s="49"/>
    </row>
    <row r="5672" spans="9:37">
      <c r="I5672" s="48"/>
      <c r="L5672" s="48"/>
      <c r="O5672" s="48"/>
      <c r="Y5672" s="49"/>
      <c r="Z5672" s="49"/>
      <c r="AA5672" s="49"/>
      <c r="AB5672" s="49"/>
      <c r="AC5672" s="49"/>
      <c r="AD5672" s="49"/>
      <c r="AE5672" s="49"/>
      <c r="AF5672" s="49"/>
      <c r="AG5672" s="49"/>
      <c r="AH5672" s="49"/>
      <c r="AI5672" s="49"/>
      <c r="AJ5672" s="48"/>
      <c r="AK5672" s="49"/>
    </row>
    <row r="5673" spans="9:37">
      <c r="I5673" s="48"/>
      <c r="L5673" s="48"/>
      <c r="O5673" s="48"/>
      <c r="Y5673" s="49"/>
      <c r="Z5673" s="49"/>
      <c r="AA5673" s="49"/>
      <c r="AB5673" s="49"/>
      <c r="AC5673" s="49"/>
      <c r="AD5673" s="49"/>
      <c r="AE5673" s="49"/>
      <c r="AF5673" s="49"/>
      <c r="AG5673" s="49"/>
      <c r="AH5673" s="49"/>
      <c r="AI5673" s="49"/>
      <c r="AJ5673" s="48"/>
      <c r="AK5673" s="49"/>
    </row>
    <row r="5674" spans="9:37">
      <c r="I5674" s="48"/>
      <c r="L5674" s="48"/>
      <c r="O5674" s="48"/>
      <c r="Y5674" s="49"/>
      <c r="Z5674" s="49"/>
      <c r="AA5674" s="49"/>
      <c r="AB5674" s="49"/>
      <c r="AC5674" s="49"/>
      <c r="AD5674" s="49"/>
      <c r="AE5674" s="49"/>
      <c r="AF5674" s="49"/>
      <c r="AG5674" s="49"/>
      <c r="AH5674" s="49"/>
      <c r="AI5674" s="49"/>
      <c r="AJ5674" s="48"/>
      <c r="AK5674" s="49"/>
    </row>
    <row r="5675" spans="9:37">
      <c r="I5675" s="48"/>
      <c r="L5675" s="48"/>
      <c r="O5675" s="48"/>
      <c r="Y5675" s="49"/>
      <c r="Z5675" s="49"/>
      <c r="AA5675" s="49"/>
      <c r="AB5675" s="49"/>
      <c r="AC5675" s="49"/>
      <c r="AD5675" s="49"/>
      <c r="AE5675" s="49"/>
      <c r="AF5675" s="49"/>
      <c r="AG5675" s="49"/>
      <c r="AH5675" s="49"/>
      <c r="AI5675" s="49"/>
      <c r="AJ5675" s="48"/>
      <c r="AK5675" s="49"/>
    </row>
    <row r="5676" spans="9:37">
      <c r="I5676" s="48"/>
      <c r="L5676" s="48"/>
      <c r="O5676" s="48"/>
      <c r="Y5676" s="49"/>
      <c r="Z5676" s="49"/>
      <c r="AA5676" s="49"/>
      <c r="AB5676" s="49"/>
      <c r="AC5676" s="49"/>
      <c r="AD5676" s="49"/>
      <c r="AE5676" s="49"/>
      <c r="AF5676" s="49"/>
      <c r="AG5676" s="49"/>
      <c r="AH5676" s="49"/>
      <c r="AI5676" s="49"/>
      <c r="AJ5676" s="48"/>
      <c r="AK5676" s="49"/>
    </row>
    <row r="5677" spans="9:37">
      <c r="I5677" s="48"/>
      <c r="L5677" s="48"/>
      <c r="O5677" s="48"/>
      <c r="Y5677" s="49"/>
      <c r="Z5677" s="49"/>
      <c r="AA5677" s="49"/>
      <c r="AB5677" s="49"/>
      <c r="AC5677" s="49"/>
      <c r="AD5677" s="49"/>
      <c r="AE5677" s="49"/>
      <c r="AF5677" s="49"/>
      <c r="AG5677" s="49"/>
      <c r="AH5677" s="49"/>
      <c r="AI5677" s="49"/>
      <c r="AJ5677" s="48"/>
      <c r="AK5677" s="49"/>
    </row>
    <row r="5678" spans="9:37">
      <c r="I5678" s="48"/>
      <c r="L5678" s="48"/>
      <c r="O5678" s="48"/>
      <c r="Y5678" s="49"/>
      <c r="Z5678" s="49"/>
      <c r="AA5678" s="49"/>
      <c r="AB5678" s="49"/>
      <c r="AC5678" s="49"/>
      <c r="AD5678" s="49"/>
      <c r="AE5678" s="49"/>
      <c r="AF5678" s="49"/>
      <c r="AG5678" s="49"/>
      <c r="AH5678" s="49"/>
      <c r="AI5678" s="49"/>
      <c r="AJ5678" s="48"/>
      <c r="AK5678" s="49"/>
    </row>
    <row r="5679" spans="9:37">
      <c r="I5679" s="48"/>
      <c r="L5679" s="48"/>
      <c r="O5679" s="48"/>
      <c r="Y5679" s="49"/>
      <c r="Z5679" s="49"/>
      <c r="AA5679" s="49"/>
      <c r="AB5679" s="49"/>
      <c r="AC5679" s="49"/>
      <c r="AD5679" s="49"/>
      <c r="AE5679" s="49"/>
      <c r="AF5679" s="49"/>
      <c r="AG5679" s="49"/>
      <c r="AH5679" s="49"/>
      <c r="AI5679" s="49"/>
      <c r="AJ5679" s="48"/>
      <c r="AK5679" s="49"/>
    </row>
    <row r="5680" spans="9:37">
      <c r="I5680" s="48"/>
      <c r="L5680" s="48"/>
      <c r="O5680" s="48"/>
      <c r="Y5680" s="49"/>
      <c r="Z5680" s="49"/>
      <c r="AA5680" s="49"/>
      <c r="AB5680" s="49"/>
      <c r="AC5680" s="49"/>
      <c r="AD5680" s="49"/>
      <c r="AE5680" s="49"/>
      <c r="AF5680" s="49"/>
      <c r="AG5680" s="49"/>
      <c r="AH5680" s="49"/>
      <c r="AI5680" s="49"/>
      <c r="AJ5680" s="48"/>
      <c r="AK5680" s="49"/>
    </row>
    <row r="5681" spans="9:37">
      <c r="I5681" s="48"/>
      <c r="L5681" s="48"/>
      <c r="O5681" s="48"/>
      <c r="Y5681" s="49"/>
      <c r="Z5681" s="49"/>
      <c r="AA5681" s="49"/>
      <c r="AB5681" s="49"/>
      <c r="AC5681" s="49"/>
      <c r="AD5681" s="49"/>
      <c r="AE5681" s="49"/>
      <c r="AF5681" s="49"/>
      <c r="AG5681" s="49"/>
      <c r="AH5681" s="49"/>
      <c r="AI5681" s="49"/>
      <c r="AJ5681" s="48"/>
      <c r="AK5681" s="49"/>
    </row>
    <row r="5682" spans="9:37">
      <c r="I5682" s="48"/>
      <c r="L5682" s="48"/>
      <c r="O5682" s="48"/>
      <c r="Y5682" s="49"/>
      <c r="Z5682" s="49"/>
      <c r="AA5682" s="49"/>
      <c r="AB5682" s="49"/>
      <c r="AC5682" s="49"/>
      <c r="AD5682" s="49"/>
      <c r="AE5682" s="49"/>
      <c r="AF5682" s="49"/>
      <c r="AG5682" s="49"/>
      <c r="AH5682" s="49"/>
      <c r="AI5682" s="49"/>
      <c r="AJ5682" s="48"/>
      <c r="AK5682" s="49"/>
    </row>
    <row r="5683" spans="9:37">
      <c r="I5683" s="48"/>
      <c r="L5683" s="48"/>
      <c r="O5683" s="48"/>
      <c r="Y5683" s="49"/>
      <c r="Z5683" s="49"/>
      <c r="AA5683" s="49"/>
      <c r="AB5683" s="49"/>
      <c r="AC5683" s="49"/>
      <c r="AD5683" s="49"/>
      <c r="AE5683" s="49"/>
      <c r="AF5683" s="49"/>
      <c r="AG5683" s="49"/>
      <c r="AH5683" s="49"/>
      <c r="AI5683" s="49"/>
      <c r="AJ5683" s="48"/>
      <c r="AK5683" s="49"/>
    </row>
    <row r="5684" spans="9:37">
      <c r="I5684" s="48"/>
      <c r="L5684" s="48"/>
      <c r="O5684" s="48"/>
      <c r="Y5684" s="49"/>
      <c r="Z5684" s="49"/>
      <c r="AA5684" s="49"/>
      <c r="AB5684" s="49"/>
      <c r="AC5684" s="49"/>
      <c r="AD5684" s="49"/>
      <c r="AE5684" s="49"/>
      <c r="AF5684" s="49"/>
      <c r="AG5684" s="49"/>
      <c r="AH5684" s="49"/>
      <c r="AI5684" s="49"/>
      <c r="AJ5684" s="48"/>
      <c r="AK5684" s="49"/>
    </row>
    <row r="5685" spans="9:37">
      <c r="I5685" s="48"/>
      <c r="L5685" s="48"/>
      <c r="O5685" s="48"/>
      <c r="Y5685" s="49"/>
      <c r="Z5685" s="49"/>
      <c r="AA5685" s="49"/>
      <c r="AB5685" s="49"/>
      <c r="AC5685" s="49"/>
      <c r="AD5685" s="49"/>
      <c r="AE5685" s="49"/>
      <c r="AF5685" s="49"/>
      <c r="AG5685" s="49"/>
      <c r="AH5685" s="49"/>
      <c r="AI5685" s="49"/>
      <c r="AJ5685" s="48"/>
      <c r="AK5685" s="49"/>
    </row>
    <row r="5686" spans="9:37">
      <c r="I5686" s="48"/>
      <c r="L5686" s="48"/>
      <c r="O5686" s="48"/>
      <c r="Y5686" s="49"/>
      <c r="Z5686" s="49"/>
      <c r="AA5686" s="49"/>
      <c r="AB5686" s="49"/>
      <c r="AC5686" s="49"/>
      <c r="AD5686" s="49"/>
      <c r="AE5686" s="49"/>
      <c r="AF5686" s="49"/>
      <c r="AG5686" s="49"/>
      <c r="AH5686" s="49"/>
      <c r="AI5686" s="49"/>
      <c r="AJ5686" s="48"/>
      <c r="AK5686" s="49"/>
    </row>
    <row r="5687" spans="9:37">
      <c r="I5687" s="48"/>
      <c r="L5687" s="48"/>
      <c r="O5687" s="48"/>
      <c r="Y5687" s="49"/>
      <c r="Z5687" s="49"/>
      <c r="AA5687" s="49"/>
      <c r="AB5687" s="49"/>
      <c r="AC5687" s="49"/>
      <c r="AD5687" s="49"/>
      <c r="AE5687" s="49"/>
      <c r="AF5687" s="49"/>
      <c r="AG5687" s="49"/>
      <c r="AH5687" s="49"/>
      <c r="AI5687" s="49"/>
      <c r="AJ5687" s="48"/>
      <c r="AK5687" s="49"/>
    </row>
    <row r="5688" spans="9:37">
      <c r="I5688" s="48"/>
      <c r="L5688" s="48"/>
      <c r="O5688" s="48"/>
      <c r="Y5688" s="49"/>
      <c r="Z5688" s="49"/>
      <c r="AA5688" s="49"/>
      <c r="AB5688" s="49"/>
      <c r="AC5688" s="49"/>
      <c r="AD5688" s="49"/>
      <c r="AE5688" s="49"/>
      <c r="AF5688" s="49"/>
      <c r="AG5688" s="49"/>
      <c r="AH5688" s="49"/>
      <c r="AI5688" s="49"/>
      <c r="AJ5688" s="48"/>
      <c r="AK5688" s="49"/>
    </row>
    <row r="5689" spans="9:37">
      <c r="I5689" s="48"/>
      <c r="L5689" s="48"/>
      <c r="O5689" s="48"/>
      <c r="Y5689" s="49"/>
      <c r="Z5689" s="49"/>
      <c r="AA5689" s="49"/>
      <c r="AB5689" s="49"/>
      <c r="AC5689" s="49"/>
      <c r="AD5689" s="49"/>
      <c r="AE5689" s="49"/>
      <c r="AF5689" s="49"/>
      <c r="AG5689" s="49"/>
      <c r="AH5689" s="49"/>
      <c r="AI5689" s="49"/>
      <c r="AJ5689" s="48"/>
      <c r="AK5689" s="49"/>
    </row>
    <row r="5690" spans="9:37">
      <c r="I5690" s="48"/>
      <c r="L5690" s="48"/>
      <c r="O5690" s="48"/>
      <c r="Y5690" s="49"/>
      <c r="Z5690" s="49"/>
      <c r="AA5690" s="49"/>
      <c r="AB5690" s="49"/>
      <c r="AC5690" s="49"/>
      <c r="AD5690" s="49"/>
      <c r="AE5690" s="49"/>
      <c r="AF5690" s="49"/>
      <c r="AG5690" s="49"/>
      <c r="AH5690" s="49"/>
      <c r="AI5690" s="49"/>
      <c r="AJ5690" s="48"/>
      <c r="AK5690" s="49"/>
    </row>
    <row r="5691" spans="9:37">
      <c r="I5691" s="48"/>
      <c r="L5691" s="48"/>
      <c r="O5691" s="48"/>
      <c r="Y5691" s="49"/>
      <c r="Z5691" s="49"/>
      <c r="AA5691" s="49"/>
      <c r="AB5691" s="49"/>
      <c r="AC5691" s="49"/>
      <c r="AD5691" s="49"/>
      <c r="AE5691" s="49"/>
      <c r="AF5691" s="49"/>
      <c r="AG5691" s="49"/>
      <c r="AH5691" s="49"/>
      <c r="AI5691" s="49"/>
      <c r="AJ5691" s="48"/>
      <c r="AK5691" s="49"/>
    </row>
    <row r="5692" spans="9:37">
      <c r="I5692" s="48"/>
      <c r="L5692" s="48"/>
      <c r="O5692" s="48"/>
      <c r="Y5692" s="49"/>
      <c r="Z5692" s="49"/>
      <c r="AA5692" s="49"/>
      <c r="AB5692" s="49"/>
      <c r="AC5692" s="49"/>
      <c r="AD5692" s="49"/>
      <c r="AE5692" s="49"/>
      <c r="AF5692" s="49"/>
      <c r="AG5692" s="49"/>
      <c r="AH5692" s="49"/>
      <c r="AI5692" s="49"/>
      <c r="AJ5692" s="48"/>
      <c r="AK5692" s="49"/>
    </row>
    <row r="5693" spans="9:37">
      <c r="I5693" s="48"/>
      <c r="L5693" s="48"/>
      <c r="O5693" s="48"/>
      <c r="Y5693" s="49"/>
      <c r="Z5693" s="49"/>
      <c r="AA5693" s="49"/>
      <c r="AB5693" s="49"/>
      <c r="AC5693" s="49"/>
      <c r="AD5693" s="49"/>
      <c r="AE5693" s="49"/>
      <c r="AF5693" s="49"/>
      <c r="AG5693" s="49"/>
      <c r="AH5693" s="49"/>
      <c r="AI5693" s="49"/>
      <c r="AJ5693" s="48"/>
      <c r="AK5693" s="49"/>
    </row>
    <row r="5694" spans="9:37">
      <c r="I5694" s="48"/>
      <c r="L5694" s="48"/>
      <c r="O5694" s="48"/>
      <c r="Y5694" s="49"/>
      <c r="Z5694" s="49"/>
      <c r="AA5694" s="49"/>
      <c r="AB5694" s="49"/>
      <c r="AC5694" s="49"/>
      <c r="AD5694" s="49"/>
      <c r="AE5694" s="49"/>
      <c r="AF5694" s="49"/>
      <c r="AG5694" s="49"/>
      <c r="AH5694" s="49"/>
      <c r="AI5694" s="49"/>
      <c r="AJ5694" s="48"/>
      <c r="AK5694" s="49"/>
    </row>
    <row r="5695" spans="9:37">
      <c r="I5695" s="48"/>
      <c r="L5695" s="48"/>
      <c r="O5695" s="48"/>
      <c r="Y5695" s="49"/>
      <c r="Z5695" s="49"/>
      <c r="AA5695" s="49"/>
      <c r="AB5695" s="49"/>
      <c r="AC5695" s="49"/>
      <c r="AD5695" s="49"/>
      <c r="AE5695" s="49"/>
      <c r="AF5695" s="49"/>
      <c r="AG5695" s="49"/>
      <c r="AH5695" s="49"/>
      <c r="AI5695" s="49"/>
      <c r="AJ5695" s="48"/>
      <c r="AK5695" s="49"/>
    </row>
    <row r="5696" spans="9:37">
      <c r="I5696" s="48"/>
      <c r="L5696" s="48"/>
      <c r="O5696" s="48"/>
      <c r="Y5696" s="49"/>
      <c r="Z5696" s="49"/>
      <c r="AA5696" s="49"/>
      <c r="AB5696" s="49"/>
      <c r="AC5696" s="49"/>
      <c r="AD5696" s="49"/>
      <c r="AE5696" s="49"/>
      <c r="AF5696" s="49"/>
      <c r="AG5696" s="49"/>
      <c r="AH5696" s="49"/>
      <c r="AI5696" s="49"/>
      <c r="AJ5696" s="48"/>
      <c r="AK5696" s="49"/>
    </row>
    <row r="5697" spans="9:37">
      <c r="I5697" s="48"/>
      <c r="L5697" s="48"/>
      <c r="O5697" s="48"/>
      <c r="Y5697" s="49"/>
      <c r="Z5697" s="49"/>
      <c r="AA5697" s="49"/>
      <c r="AB5697" s="49"/>
      <c r="AC5697" s="49"/>
      <c r="AD5697" s="49"/>
      <c r="AE5697" s="49"/>
      <c r="AF5697" s="49"/>
      <c r="AG5697" s="49"/>
      <c r="AH5697" s="49"/>
      <c r="AI5697" s="49"/>
      <c r="AJ5697" s="48"/>
      <c r="AK5697" s="49"/>
    </row>
    <row r="5698" spans="9:37">
      <c r="I5698" s="48"/>
      <c r="L5698" s="48"/>
      <c r="O5698" s="48"/>
      <c r="Y5698" s="49"/>
      <c r="Z5698" s="49"/>
      <c r="AA5698" s="49"/>
      <c r="AB5698" s="49"/>
      <c r="AC5698" s="49"/>
      <c r="AD5698" s="49"/>
      <c r="AE5698" s="49"/>
      <c r="AF5698" s="49"/>
      <c r="AG5698" s="49"/>
      <c r="AH5698" s="49"/>
      <c r="AI5698" s="49"/>
      <c r="AJ5698" s="48"/>
      <c r="AK5698" s="49"/>
    </row>
    <row r="5699" spans="9:37">
      <c r="I5699" s="48"/>
      <c r="L5699" s="48"/>
      <c r="O5699" s="48"/>
      <c r="Y5699" s="49"/>
      <c r="Z5699" s="49"/>
      <c r="AA5699" s="49"/>
      <c r="AB5699" s="49"/>
      <c r="AC5699" s="49"/>
      <c r="AD5699" s="49"/>
      <c r="AE5699" s="49"/>
      <c r="AF5699" s="49"/>
      <c r="AG5699" s="49"/>
      <c r="AH5699" s="49"/>
      <c r="AI5699" s="49"/>
      <c r="AJ5699" s="48"/>
      <c r="AK5699" s="49"/>
    </row>
    <row r="5700" spans="9:37">
      <c r="I5700" s="48"/>
      <c r="L5700" s="48"/>
      <c r="O5700" s="48"/>
      <c r="Y5700" s="49"/>
      <c r="Z5700" s="49"/>
      <c r="AA5700" s="49"/>
      <c r="AB5700" s="49"/>
      <c r="AC5700" s="49"/>
      <c r="AD5700" s="49"/>
      <c r="AE5700" s="49"/>
      <c r="AF5700" s="49"/>
      <c r="AG5700" s="49"/>
      <c r="AH5700" s="49"/>
      <c r="AI5700" s="49"/>
      <c r="AJ5700" s="48"/>
      <c r="AK5700" s="49"/>
    </row>
    <row r="5701" spans="9:37">
      <c r="I5701" s="48"/>
      <c r="L5701" s="48"/>
      <c r="O5701" s="48"/>
      <c r="Y5701" s="49"/>
      <c r="Z5701" s="49"/>
      <c r="AA5701" s="49"/>
      <c r="AB5701" s="49"/>
      <c r="AC5701" s="49"/>
      <c r="AD5701" s="49"/>
      <c r="AE5701" s="49"/>
      <c r="AF5701" s="49"/>
      <c r="AG5701" s="49"/>
      <c r="AH5701" s="49"/>
      <c r="AI5701" s="49"/>
      <c r="AJ5701" s="48"/>
      <c r="AK5701" s="49"/>
    </row>
    <row r="5702" spans="9:37">
      <c r="I5702" s="48"/>
      <c r="L5702" s="48"/>
      <c r="O5702" s="48"/>
      <c r="Y5702" s="49"/>
      <c r="Z5702" s="49"/>
      <c r="AA5702" s="49"/>
      <c r="AB5702" s="49"/>
      <c r="AC5702" s="49"/>
      <c r="AD5702" s="49"/>
      <c r="AE5702" s="49"/>
      <c r="AF5702" s="49"/>
      <c r="AG5702" s="49"/>
      <c r="AH5702" s="49"/>
      <c r="AI5702" s="49"/>
      <c r="AJ5702" s="48"/>
      <c r="AK5702" s="49"/>
    </row>
    <row r="5703" spans="9:37">
      <c r="I5703" s="48"/>
      <c r="L5703" s="48"/>
      <c r="O5703" s="48"/>
      <c r="Y5703" s="49"/>
      <c r="Z5703" s="49"/>
      <c r="AA5703" s="49"/>
      <c r="AB5703" s="49"/>
      <c r="AC5703" s="49"/>
      <c r="AD5703" s="49"/>
      <c r="AE5703" s="49"/>
      <c r="AF5703" s="49"/>
      <c r="AG5703" s="49"/>
      <c r="AH5703" s="49"/>
      <c r="AI5703" s="49"/>
      <c r="AJ5703" s="48"/>
      <c r="AK5703" s="49"/>
    </row>
    <row r="5704" spans="9:37">
      <c r="I5704" s="48"/>
      <c r="L5704" s="48"/>
      <c r="O5704" s="48"/>
      <c r="Y5704" s="49"/>
      <c r="Z5704" s="49"/>
      <c r="AA5704" s="49"/>
      <c r="AB5704" s="49"/>
      <c r="AC5704" s="49"/>
      <c r="AD5704" s="49"/>
      <c r="AE5704" s="49"/>
      <c r="AF5704" s="49"/>
      <c r="AG5704" s="49"/>
      <c r="AH5704" s="49"/>
      <c r="AI5704" s="49"/>
      <c r="AJ5704" s="48"/>
      <c r="AK5704" s="49"/>
    </row>
    <row r="5705" spans="9:37">
      <c r="I5705" s="48"/>
      <c r="L5705" s="48"/>
      <c r="O5705" s="48"/>
      <c r="Y5705" s="49"/>
      <c r="Z5705" s="49"/>
      <c r="AA5705" s="49"/>
      <c r="AB5705" s="49"/>
      <c r="AC5705" s="49"/>
      <c r="AD5705" s="49"/>
      <c r="AE5705" s="49"/>
      <c r="AF5705" s="49"/>
      <c r="AG5705" s="49"/>
      <c r="AH5705" s="49"/>
      <c r="AI5705" s="49"/>
      <c r="AJ5705" s="48"/>
      <c r="AK5705" s="49"/>
    </row>
    <row r="5706" spans="9:37">
      <c r="I5706" s="48"/>
      <c r="L5706" s="48"/>
      <c r="O5706" s="48"/>
      <c r="Y5706" s="49"/>
      <c r="Z5706" s="49"/>
      <c r="AA5706" s="49"/>
      <c r="AB5706" s="49"/>
      <c r="AC5706" s="49"/>
      <c r="AD5706" s="49"/>
      <c r="AE5706" s="49"/>
      <c r="AF5706" s="49"/>
      <c r="AG5706" s="49"/>
      <c r="AH5706" s="49"/>
      <c r="AI5706" s="49"/>
      <c r="AJ5706" s="48"/>
      <c r="AK5706" s="49"/>
    </row>
    <row r="5707" spans="9:37">
      <c r="I5707" s="48"/>
      <c r="L5707" s="48"/>
      <c r="O5707" s="48"/>
      <c r="Y5707" s="49"/>
      <c r="Z5707" s="49"/>
      <c r="AA5707" s="49"/>
      <c r="AB5707" s="49"/>
      <c r="AC5707" s="49"/>
      <c r="AD5707" s="49"/>
      <c r="AE5707" s="49"/>
      <c r="AF5707" s="49"/>
      <c r="AG5707" s="49"/>
      <c r="AH5707" s="49"/>
      <c r="AI5707" s="49"/>
      <c r="AJ5707" s="48"/>
      <c r="AK5707" s="49"/>
    </row>
    <row r="5708" spans="9:37">
      <c r="I5708" s="48"/>
      <c r="L5708" s="48"/>
      <c r="O5708" s="48"/>
      <c r="Y5708" s="49"/>
      <c r="Z5708" s="49"/>
      <c r="AA5708" s="49"/>
      <c r="AB5708" s="49"/>
      <c r="AC5708" s="49"/>
      <c r="AD5708" s="49"/>
      <c r="AE5708" s="49"/>
      <c r="AF5708" s="49"/>
      <c r="AG5708" s="49"/>
      <c r="AH5708" s="49"/>
      <c r="AI5708" s="49"/>
      <c r="AJ5708" s="48"/>
      <c r="AK5708" s="49"/>
    </row>
  </sheetData>
  <autoFilter ref="A2:AK571">
    <sortState ref="A3:AK571">
      <sortCondition descending="1" ref="B5"/>
    </sortState>
  </autoFilter>
  <pageMargins left="0.7" right="0.7" top="0.75" bottom="0.75" header="0.3" footer="0.3"/>
  <pageSetup orientation="portrait" r:id="rId3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CT4286"/>
  <sheetViews>
    <sheetView topLeftCell="AL31" zoomScale="90" zoomScaleNormal="90" workbookViewId="0">
      <selection activeCell="G22" sqref="G22"/>
    </sheetView>
  </sheetViews>
  <sheetFormatPr defaultColWidth="8.85546875" defaultRowHeight="12.75"/>
  <cols>
    <col min="1" max="1" width="12.5703125" style="46" customWidth="1"/>
    <col min="2" max="4" width="8.85546875" style="46"/>
    <col min="5" max="17" width="8.85546875" style="46" customWidth="1"/>
    <col min="18" max="18" width="9.5703125" style="46" customWidth="1"/>
    <col min="19" max="50" width="8.85546875" style="46" customWidth="1"/>
    <col min="51" max="61" width="8.85546875" style="46"/>
    <col min="62" max="62" width="10.140625" style="46" customWidth="1"/>
    <col min="63" max="63" width="11.28515625" style="46" bestFit="1" customWidth="1"/>
    <col min="64" max="66" width="8.85546875" style="46"/>
    <col min="67" max="67" width="8.85546875" style="40"/>
    <col min="68" max="68" width="12.5703125" style="40" bestFit="1" customWidth="1"/>
    <col min="69" max="69" width="17.42578125" style="40" customWidth="1"/>
    <col min="70" max="70" width="15.5703125" style="40" customWidth="1"/>
    <col min="71" max="75" width="10.5703125" style="40" customWidth="1"/>
    <col min="76" max="16384" width="8.85546875" style="40"/>
  </cols>
  <sheetData>
    <row r="1" spans="1:98" ht="15">
      <c r="A1" s="46">
        <v>1</v>
      </c>
      <c r="B1" s="46">
        <v>2</v>
      </c>
      <c r="C1" s="46">
        <v>3</v>
      </c>
      <c r="D1" s="46">
        <v>4</v>
      </c>
      <c r="E1" s="46">
        <v>5</v>
      </c>
      <c r="F1" s="46">
        <v>6</v>
      </c>
      <c r="G1" s="46">
        <v>7</v>
      </c>
      <c r="H1" s="46">
        <v>8</v>
      </c>
      <c r="I1" s="46">
        <v>9</v>
      </c>
      <c r="J1" s="46">
        <v>10</v>
      </c>
      <c r="K1" s="46">
        <v>11</v>
      </c>
      <c r="L1" s="46">
        <v>12</v>
      </c>
      <c r="M1" s="46">
        <v>13</v>
      </c>
      <c r="N1" s="46">
        <v>14</v>
      </c>
      <c r="O1" s="46">
        <v>15</v>
      </c>
      <c r="P1" s="46">
        <v>16</v>
      </c>
      <c r="Q1" s="46">
        <v>17</v>
      </c>
      <c r="R1" s="46">
        <v>18</v>
      </c>
      <c r="S1" s="46">
        <v>19</v>
      </c>
      <c r="T1" s="46">
        <v>20</v>
      </c>
      <c r="U1" s="46">
        <v>21</v>
      </c>
      <c r="V1" s="46">
        <v>22</v>
      </c>
      <c r="W1" s="46">
        <v>23</v>
      </c>
      <c r="X1" s="46">
        <v>24</v>
      </c>
      <c r="Y1" s="46">
        <v>25</v>
      </c>
      <c r="Z1" s="46">
        <v>26</v>
      </c>
      <c r="AA1" s="46">
        <v>27</v>
      </c>
      <c r="AB1" s="46">
        <v>28</v>
      </c>
      <c r="AC1" s="46">
        <v>29</v>
      </c>
      <c r="AD1" s="46">
        <v>30</v>
      </c>
      <c r="AE1" s="46">
        <v>31</v>
      </c>
      <c r="AF1" s="46">
        <v>32</v>
      </c>
      <c r="AG1" s="46">
        <v>33</v>
      </c>
      <c r="AH1" s="46">
        <v>34</v>
      </c>
      <c r="AI1" s="46">
        <v>35</v>
      </c>
      <c r="AJ1" s="46">
        <v>36</v>
      </c>
      <c r="AK1" s="46">
        <v>37</v>
      </c>
      <c r="AL1" s="46">
        <v>38</v>
      </c>
      <c r="AM1" s="46">
        <v>39</v>
      </c>
      <c r="AN1" s="46">
        <v>40</v>
      </c>
      <c r="AO1" s="46">
        <v>41</v>
      </c>
      <c r="AP1" s="46">
        <v>42</v>
      </c>
      <c r="AQ1" s="46">
        <v>43</v>
      </c>
      <c r="AR1" s="46">
        <v>44</v>
      </c>
      <c r="AS1" s="46">
        <v>45</v>
      </c>
      <c r="AT1" s="46">
        <v>46</v>
      </c>
      <c r="AU1" s="46">
        <v>47</v>
      </c>
      <c r="AV1" s="46">
        <v>48</v>
      </c>
      <c r="AW1" s="46">
        <v>49</v>
      </c>
      <c r="AX1" s="46">
        <v>50</v>
      </c>
      <c r="AY1" s="46">
        <v>51</v>
      </c>
      <c r="AZ1" s="46">
        <v>52</v>
      </c>
      <c r="BA1" s="46">
        <v>53</v>
      </c>
      <c r="BB1" s="46">
        <v>54</v>
      </c>
      <c r="BC1" s="46">
        <v>55</v>
      </c>
      <c r="BD1" s="46">
        <v>56</v>
      </c>
      <c r="BE1" s="46">
        <v>57</v>
      </c>
      <c r="BF1" s="46">
        <v>58</v>
      </c>
      <c r="BG1" s="46">
        <v>59</v>
      </c>
      <c r="BH1" s="46">
        <v>60</v>
      </c>
      <c r="BI1" s="46">
        <v>61</v>
      </c>
      <c r="BJ1" s="46">
        <v>62</v>
      </c>
      <c r="BK1" s="46">
        <v>63</v>
      </c>
      <c r="BP1"/>
      <c r="BQ1"/>
      <c r="BX1"/>
      <c r="BY1"/>
      <c r="CF1"/>
      <c r="CG1"/>
      <c r="CN1"/>
      <c r="CO1"/>
    </row>
    <row r="2" spans="1:98" ht="26.25" thickBot="1">
      <c r="A2" s="53" t="s">
        <v>0</v>
      </c>
      <c r="B2" s="53" t="s">
        <v>16</v>
      </c>
      <c r="C2" s="53" t="s">
        <v>70</v>
      </c>
      <c r="D2" s="53" t="s">
        <v>71</v>
      </c>
      <c r="E2" s="53" t="s">
        <v>72</v>
      </c>
      <c r="F2" s="53" t="s">
        <v>73</v>
      </c>
      <c r="G2" s="53" t="s">
        <v>74</v>
      </c>
      <c r="H2" s="53" t="s">
        <v>75</v>
      </c>
      <c r="I2" s="53" t="s">
        <v>76</v>
      </c>
      <c r="J2" s="53" t="s">
        <v>77</v>
      </c>
      <c r="K2" s="53" t="s">
        <v>78</v>
      </c>
      <c r="L2" s="53" t="s">
        <v>79</v>
      </c>
      <c r="M2" s="53" t="s">
        <v>80</v>
      </c>
      <c r="N2" s="53" t="s">
        <v>81</v>
      </c>
      <c r="O2" s="53" t="s">
        <v>82</v>
      </c>
      <c r="P2" s="53" t="s">
        <v>52</v>
      </c>
      <c r="Q2" s="53" t="s">
        <v>54</v>
      </c>
      <c r="R2" s="53" t="s">
        <v>83</v>
      </c>
      <c r="S2" s="53" t="s">
        <v>84</v>
      </c>
      <c r="T2" s="53" t="s">
        <v>85</v>
      </c>
      <c r="U2" s="53" t="s">
        <v>86</v>
      </c>
      <c r="V2" s="53" t="s">
        <v>87</v>
      </c>
      <c r="W2" s="53" t="s">
        <v>88</v>
      </c>
      <c r="X2" s="53" t="s">
        <v>89</v>
      </c>
      <c r="Y2" s="53" t="s">
        <v>90</v>
      </c>
      <c r="Z2" s="53" t="s">
        <v>91</v>
      </c>
      <c r="AA2" s="53" t="s">
        <v>138</v>
      </c>
      <c r="AB2" s="53" t="s">
        <v>92</v>
      </c>
      <c r="AC2" s="53" t="s">
        <v>137</v>
      </c>
      <c r="AD2" s="51" t="s">
        <v>16</v>
      </c>
      <c r="AE2" s="51" t="s">
        <v>70</v>
      </c>
      <c r="AF2" s="51" t="s">
        <v>71</v>
      </c>
      <c r="AG2" s="51" t="s">
        <v>72</v>
      </c>
      <c r="AH2" s="51" t="s">
        <v>73</v>
      </c>
      <c r="AI2" s="51" t="s">
        <v>74</v>
      </c>
      <c r="AJ2" s="51" t="s">
        <v>75</v>
      </c>
      <c r="AK2" s="51" t="s">
        <v>76</v>
      </c>
      <c r="AL2" s="51" t="s">
        <v>77</v>
      </c>
      <c r="AM2" s="51" t="s">
        <v>78</v>
      </c>
      <c r="AN2" s="51" t="s">
        <v>79</v>
      </c>
      <c r="AO2" s="51" t="s">
        <v>80</v>
      </c>
      <c r="AP2" s="51" t="s">
        <v>81</v>
      </c>
      <c r="AQ2" s="51" t="s">
        <v>82</v>
      </c>
      <c r="AR2" s="51" t="s">
        <v>52</v>
      </c>
      <c r="AS2" s="51" t="s">
        <v>54</v>
      </c>
      <c r="AT2" s="51" t="s">
        <v>83</v>
      </c>
      <c r="AU2" s="51" t="s">
        <v>84</v>
      </c>
      <c r="AV2" s="51" t="s">
        <v>85</v>
      </c>
      <c r="AW2" s="51" t="s">
        <v>86</v>
      </c>
      <c r="AX2" s="51" t="s">
        <v>87</v>
      </c>
      <c r="AY2" s="51" t="s">
        <v>88</v>
      </c>
      <c r="AZ2" s="51" t="s">
        <v>89</v>
      </c>
      <c r="BA2" s="51" t="s">
        <v>90</v>
      </c>
      <c r="BB2" s="51" t="s">
        <v>91</v>
      </c>
      <c r="BC2" s="51" t="s">
        <v>138</v>
      </c>
      <c r="BD2" s="51" t="s">
        <v>92</v>
      </c>
      <c r="BE2" s="51" t="s">
        <v>137</v>
      </c>
      <c r="BF2" s="52" t="s">
        <v>141</v>
      </c>
      <c r="BG2" s="52" t="s">
        <v>142</v>
      </c>
      <c r="BH2" s="52" t="s">
        <v>143</v>
      </c>
      <c r="BI2" s="52" t="s">
        <v>144</v>
      </c>
      <c r="BJ2" s="50" t="s">
        <v>121</v>
      </c>
      <c r="BK2" s="50" t="s">
        <v>128</v>
      </c>
      <c r="BL2"/>
      <c r="BM2"/>
      <c r="BN2"/>
    </row>
    <row r="3" spans="1:98" ht="15">
      <c r="A3" s="74"/>
      <c r="B3" s="74"/>
      <c r="C3" s="74"/>
      <c r="D3" s="74"/>
      <c r="E3" s="75"/>
      <c r="F3" s="74"/>
      <c r="G3" s="74"/>
      <c r="H3" s="75"/>
      <c r="I3" s="74"/>
      <c r="J3" s="74"/>
      <c r="K3" s="75"/>
      <c r="L3" s="74"/>
      <c r="M3" s="74"/>
      <c r="N3" s="74"/>
      <c r="O3" s="74"/>
      <c r="P3" s="74"/>
      <c r="Q3" s="74"/>
      <c r="R3" s="74"/>
      <c r="S3" s="74"/>
      <c r="T3" s="74"/>
      <c r="U3" s="76" t="e">
        <f t="shared" ref="U3:U15" si="0">L3/B3</f>
        <v>#DIV/0!</v>
      </c>
      <c r="V3" s="76" t="e">
        <f t="shared" ref="V3:V15" si="1">M3/B3</f>
        <v>#DIV/0!</v>
      </c>
      <c r="W3" s="76" t="e">
        <f t="shared" ref="W3:W15" si="2">N3/B3</f>
        <v>#DIV/0!</v>
      </c>
      <c r="X3" s="76" t="e">
        <f t="shared" ref="X3:X15" si="3">O3/B3</f>
        <v>#DIV/0!</v>
      </c>
      <c r="Y3" s="76" t="e">
        <f t="shared" ref="Y3:Y15" si="4">P3/B3</f>
        <v>#DIV/0!</v>
      </c>
      <c r="Z3" s="76" t="e">
        <f t="shared" ref="Z3:Z15" si="5">Q3/B3</f>
        <v>#DIV/0!</v>
      </c>
      <c r="AA3" s="76" t="e">
        <f t="shared" ref="AA3:AA15" si="6">R3/B3</f>
        <v>#DIV/0!</v>
      </c>
      <c r="AB3" s="76" t="e">
        <f t="shared" ref="AB3:AB15" si="7">S3/B3</f>
        <v>#DIV/0!</v>
      </c>
      <c r="AC3" s="76" t="e">
        <f t="shared" ref="AC3:AC15" si="8">T3/B3</f>
        <v>#DIV/0!</v>
      </c>
      <c r="AD3" s="74"/>
      <c r="AE3" s="74"/>
      <c r="AF3" s="74"/>
      <c r="AG3" s="75"/>
      <c r="AH3" s="74"/>
      <c r="AI3" s="74"/>
      <c r="AJ3" s="75"/>
      <c r="AK3" s="74"/>
      <c r="AL3" s="74"/>
      <c r="AM3" s="75"/>
      <c r="AN3" s="74"/>
      <c r="AO3" s="74"/>
      <c r="AP3" s="74"/>
      <c r="AQ3" s="74"/>
      <c r="AR3" s="74"/>
      <c r="AS3" s="74"/>
      <c r="AT3" s="74"/>
      <c r="AU3" s="74"/>
      <c r="AV3" s="74"/>
      <c r="AW3" s="76" t="e">
        <f t="shared" ref="AW3:AW14" si="9">AN3/AD3</f>
        <v>#DIV/0!</v>
      </c>
      <c r="AX3" s="76" t="e">
        <f t="shared" ref="AX3:AX15" si="10">AO3/AD3</f>
        <v>#DIV/0!</v>
      </c>
      <c r="AY3" s="76" t="e">
        <f t="shared" ref="AY3:AY15" si="11">AP3/AD3</f>
        <v>#DIV/0!</v>
      </c>
      <c r="AZ3" s="76" t="e">
        <f t="shared" ref="AZ3:AZ15" si="12">AQ3/AD3</f>
        <v>#DIV/0!</v>
      </c>
      <c r="BA3" s="76" t="e">
        <f t="shared" ref="BA3:BA15" si="13">AR3/AD3</f>
        <v>#DIV/0!</v>
      </c>
      <c r="BB3" s="76" t="e">
        <f t="shared" ref="BB3:BB15" si="14">AS3/AD3</f>
        <v>#DIV/0!</v>
      </c>
      <c r="BC3" s="76" t="e">
        <f t="shared" ref="BC3:BC15" si="15">AT3/AD3</f>
        <v>#DIV/0!</v>
      </c>
      <c r="BD3" s="76" t="e">
        <f t="shared" ref="BD3:BD15" si="16">AU3/AD3</f>
        <v>#DIV/0!</v>
      </c>
      <c r="BE3" s="76" t="e">
        <f t="shared" ref="BE3:BE15" si="17">AV3/AD3</f>
        <v>#DIV/0!</v>
      </c>
      <c r="BF3" s="74"/>
      <c r="BG3" s="74"/>
      <c r="BH3" s="74"/>
      <c r="BI3" s="74"/>
      <c r="BJ3" s="74"/>
      <c r="BK3" s="71" t="str">
        <f t="shared" ref="BK3:BK71" si="18">IF($A3&lt;&gt;"",CONCATENATE(IFERROR(LEFT($A3,FIND(",",$A3)-1),$A3),", ",TRIM($BJ3)),"")</f>
        <v/>
      </c>
      <c r="BL3"/>
      <c r="BM3"/>
      <c r="BN3"/>
      <c r="BS3"/>
      <c r="BT3"/>
      <c r="BU3"/>
      <c r="BV3"/>
      <c r="CA3"/>
      <c r="CB3"/>
      <c r="CC3"/>
      <c r="CD3"/>
      <c r="CI3"/>
      <c r="CJ3"/>
      <c r="CK3"/>
      <c r="CL3"/>
      <c r="CQ3"/>
      <c r="CR3"/>
      <c r="CS3"/>
      <c r="CT3"/>
    </row>
    <row r="4" spans="1:98" ht="15">
      <c r="A4" s="74"/>
      <c r="B4" s="74"/>
      <c r="C4" s="74"/>
      <c r="D4" s="74"/>
      <c r="E4" s="75"/>
      <c r="F4" s="74"/>
      <c r="G4" s="74"/>
      <c r="H4" s="75"/>
      <c r="I4" s="74"/>
      <c r="J4" s="74"/>
      <c r="K4" s="75"/>
      <c r="L4" s="74"/>
      <c r="M4" s="74"/>
      <c r="N4" s="74"/>
      <c r="O4" s="74"/>
      <c r="P4" s="74"/>
      <c r="Q4" s="74"/>
      <c r="R4" s="74"/>
      <c r="S4" s="74"/>
      <c r="T4" s="74"/>
      <c r="U4" s="76"/>
      <c r="V4" s="76"/>
      <c r="W4" s="76"/>
      <c r="X4" s="76"/>
      <c r="Y4" s="76"/>
      <c r="Z4" s="76"/>
      <c r="AA4" s="76"/>
      <c r="AB4" s="76"/>
      <c r="AC4" s="76"/>
      <c r="AD4" s="74"/>
      <c r="AE4" s="74"/>
      <c r="AF4" s="74"/>
      <c r="AG4" s="75"/>
      <c r="AH4" s="74"/>
      <c r="AI4" s="74"/>
      <c r="AJ4" s="75"/>
      <c r="AK4" s="74"/>
      <c r="AL4" s="74"/>
      <c r="AM4" s="75"/>
      <c r="AN4" s="74"/>
      <c r="AO4" s="74"/>
      <c r="AP4" s="74"/>
      <c r="AQ4" s="74"/>
      <c r="AR4" s="74"/>
      <c r="AS4" s="74"/>
      <c r="AT4" s="74"/>
      <c r="AU4" s="74"/>
      <c r="AV4" s="74"/>
      <c r="AW4" s="76"/>
      <c r="AX4" s="76"/>
      <c r="AY4" s="76"/>
      <c r="AZ4" s="76"/>
      <c r="BA4" s="76"/>
      <c r="BB4" s="76"/>
      <c r="BC4" s="76"/>
      <c r="BD4" s="76"/>
      <c r="BE4" s="76"/>
      <c r="BF4" s="74"/>
      <c r="BG4" s="74"/>
      <c r="BH4" s="74"/>
      <c r="BI4" s="74"/>
      <c r="BJ4" s="74"/>
      <c r="BK4" s="71"/>
      <c r="BL4"/>
      <c r="BM4"/>
      <c r="BN4"/>
      <c r="BS4"/>
      <c r="BT4"/>
      <c r="BU4"/>
      <c r="BV4"/>
      <c r="CA4"/>
      <c r="CB4"/>
      <c r="CC4"/>
      <c r="CD4"/>
      <c r="CI4"/>
      <c r="CJ4"/>
      <c r="CK4"/>
      <c r="CL4"/>
      <c r="CQ4"/>
      <c r="CR4"/>
      <c r="CS4"/>
      <c r="CT4"/>
    </row>
    <row r="5" spans="1:98" ht="15">
      <c r="A5" s="74" t="s">
        <v>136</v>
      </c>
      <c r="B5" s="74">
        <v>26</v>
      </c>
      <c r="C5" s="74">
        <v>159</v>
      </c>
      <c r="D5" s="74">
        <v>561</v>
      </c>
      <c r="E5" s="75">
        <v>0.28000000000000003</v>
      </c>
      <c r="F5" s="74">
        <v>442</v>
      </c>
      <c r="G5" s="74">
        <v>859</v>
      </c>
      <c r="H5" s="75">
        <v>0.51</v>
      </c>
      <c r="I5" s="74">
        <v>199</v>
      </c>
      <c r="J5" s="74">
        <v>349</v>
      </c>
      <c r="K5" s="75">
        <v>0.56999999999999995</v>
      </c>
      <c r="L5" s="74">
        <v>1560</v>
      </c>
      <c r="M5" s="74">
        <v>337</v>
      </c>
      <c r="N5" s="74">
        <v>485</v>
      </c>
      <c r="O5" s="74">
        <v>822</v>
      </c>
      <c r="P5" s="74">
        <v>414</v>
      </c>
      <c r="Q5" s="74">
        <v>306</v>
      </c>
      <c r="R5" s="74">
        <v>42</v>
      </c>
      <c r="S5" s="74">
        <v>343</v>
      </c>
      <c r="T5" s="74">
        <v>288</v>
      </c>
      <c r="U5" s="76">
        <f t="shared" si="0"/>
        <v>60</v>
      </c>
      <c r="V5" s="76">
        <f t="shared" si="1"/>
        <v>12.961538461538462</v>
      </c>
      <c r="W5" s="76">
        <f t="shared" si="2"/>
        <v>18.653846153846153</v>
      </c>
      <c r="X5" s="76">
        <f t="shared" si="3"/>
        <v>31.615384615384617</v>
      </c>
      <c r="Y5" s="76">
        <f t="shared" si="4"/>
        <v>15.923076923076923</v>
      </c>
      <c r="Z5" s="76">
        <f t="shared" si="5"/>
        <v>11.76923076923077</v>
      </c>
      <c r="AA5" s="76">
        <f t="shared" si="6"/>
        <v>1.6153846153846154</v>
      </c>
      <c r="AB5" s="76">
        <f t="shared" si="7"/>
        <v>13.192307692307692</v>
      </c>
      <c r="AC5" s="76">
        <f t="shared" si="8"/>
        <v>11.076923076923077</v>
      </c>
      <c r="AD5" s="74">
        <v>26</v>
      </c>
      <c r="AE5" s="74">
        <v>101</v>
      </c>
      <c r="AF5" s="74">
        <v>375</v>
      </c>
      <c r="AG5" s="75">
        <v>0.27</v>
      </c>
      <c r="AH5" s="74">
        <v>317</v>
      </c>
      <c r="AI5" s="74">
        <v>784</v>
      </c>
      <c r="AJ5" s="75">
        <v>0.4</v>
      </c>
      <c r="AK5" s="74">
        <v>118</v>
      </c>
      <c r="AL5" s="74">
        <v>234</v>
      </c>
      <c r="AM5" s="75">
        <v>0.5</v>
      </c>
      <c r="AN5" s="74">
        <v>1055</v>
      </c>
      <c r="AO5" s="74">
        <v>189</v>
      </c>
      <c r="AP5" s="74">
        <v>444</v>
      </c>
      <c r="AQ5" s="74">
        <v>633</v>
      </c>
      <c r="AR5" s="74">
        <v>289</v>
      </c>
      <c r="AS5" s="74">
        <v>182</v>
      </c>
      <c r="AT5" s="74">
        <v>48</v>
      </c>
      <c r="AU5" s="74">
        <v>528</v>
      </c>
      <c r="AV5" s="74">
        <v>297</v>
      </c>
      <c r="AW5" s="76">
        <f t="shared" si="9"/>
        <v>40.57692307692308</v>
      </c>
      <c r="AX5" s="76">
        <f t="shared" si="10"/>
        <v>7.2692307692307692</v>
      </c>
      <c r="AY5" s="76">
        <f t="shared" si="11"/>
        <v>17.076923076923077</v>
      </c>
      <c r="AZ5" s="76">
        <f t="shared" si="12"/>
        <v>24.346153846153847</v>
      </c>
      <c r="BA5" s="76">
        <f t="shared" si="13"/>
        <v>11.115384615384615</v>
      </c>
      <c r="BB5" s="76">
        <f t="shared" si="14"/>
        <v>7</v>
      </c>
      <c r="BC5" s="76">
        <f t="shared" si="15"/>
        <v>1.8461538461538463</v>
      </c>
      <c r="BD5" s="76">
        <f t="shared" si="16"/>
        <v>20.307692307692307</v>
      </c>
      <c r="BE5" s="76">
        <f t="shared" si="17"/>
        <v>11.423076923076923</v>
      </c>
      <c r="BF5" s="74">
        <v>7</v>
      </c>
      <c r="BG5" s="74">
        <v>0</v>
      </c>
      <c r="BH5" s="74">
        <v>21</v>
      </c>
      <c r="BI5" s="74">
        <v>5</v>
      </c>
      <c r="BJ5" s="74">
        <v>2023</v>
      </c>
      <c r="BK5" s="71" t="str">
        <f t="shared" si="18"/>
        <v>Upton, 2023</v>
      </c>
      <c r="BL5"/>
      <c r="BM5"/>
      <c r="BN5"/>
      <c r="BS5"/>
      <c r="BT5"/>
      <c r="BU5"/>
      <c r="BV5"/>
      <c r="CA5"/>
      <c r="CB5"/>
      <c r="CC5"/>
      <c r="CD5"/>
      <c r="CI5"/>
      <c r="CJ5"/>
      <c r="CK5"/>
      <c r="CL5"/>
      <c r="CQ5"/>
      <c r="CR5"/>
      <c r="CS5"/>
      <c r="CT5"/>
    </row>
    <row r="6" spans="1:98" ht="15">
      <c r="A6" s="74" t="s">
        <v>136</v>
      </c>
      <c r="B6" s="74">
        <v>27</v>
      </c>
      <c r="C6" s="74">
        <v>232</v>
      </c>
      <c r="D6" s="74">
        <v>633</v>
      </c>
      <c r="E6" s="75">
        <v>0.37</v>
      </c>
      <c r="F6" s="74">
        <v>494</v>
      </c>
      <c r="G6" s="74">
        <v>860</v>
      </c>
      <c r="H6" s="75">
        <v>0.56999999999999995</v>
      </c>
      <c r="I6" s="74">
        <v>165</v>
      </c>
      <c r="J6" s="74">
        <v>278</v>
      </c>
      <c r="K6" s="75">
        <v>0.59</v>
      </c>
      <c r="L6" s="74">
        <v>1849</v>
      </c>
      <c r="M6" s="74">
        <v>354</v>
      </c>
      <c r="N6" s="74">
        <v>562</v>
      </c>
      <c r="O6" s="74">
        <v>916</v>
      </c>
      <c r="P6" s="74">
        <v>486</v>
      </c>
      <c r="Q6" s="74">
        <v>381</v>
      </c>
      <c r="R6" s="74">
        <v>44</v>
      </c>
      <c r="S6" s="74">
        <v>271</v>
      </c>
      <c r="T6" s="74">
        <v>247</v>
      </c>
      <c r="U6" s="76">
        <f t="shared" si="0"/>
        <v>68.481481481481481</v>
      </c>
      <c r="V6" s="76">
        <f t="shared" si="1"/>
        <v>13.111111111111111</v>
      </c>
      <c r="W6" s="76">
        <f t="shared" si="2"/>
        <v>20.814814814814813</v>
      </c>
      <c r="X6" s="76">
        <f t="shared" si="3"/>
        <v>33.925925925925924</v>
      </c>
      <c r="Y6" s="76">
        <f t="shared" si="4"/>
        <v>18</v>
      </c>
      <c r="Z6" s="76">
        <f t="shared" si="5"/>
        <v>14.111111111111111</v>
      </c>
      <c r="AA6" s="76">
        <f t="shared" si="6"/>
        <v>1.6296296296296295</v>
      </c>
      <c r="AB6" s="76">
        <f t="shared" si="7"/>
        <v>10.037037037037036</v>
      </c>
      <c r="AC6" s="76">
        <f t="shared" si="8"/>
        <v>9.1481481481481488</v>
      </c>
      <c r="AD6" s="74">
        <v>27</v>
      </c>
      <c r="AE6" s="74">
        <v>83</v>
      </c>
      <c r="AF6" s="74">
        <v>376</v>
      </c>
      <c r="AG6" s="75">
        <v>0.22</v>
      </c>
      <c r="AH6" s="74">
        <v>238</v>
      </c>
      <c r="AI6" s="74">
        <v>686</v>
      </c>
      <c r="AJ6" s="75">
        <v>0.35</v>
      </c>
      <c r="AK6" s="74">
        <v>87</v>
      </c>
      <c r="AL6" s="74">
        <v>716</v>
      </c>
      <c r="AM6" s="75">
        <v>0.49</v>
      </c>
      <c r="AN6" s="74">
        <v>812</v>
      </c>
      <c r="AO6" s="74">
        <v>184</v>
      </c>
      <c r="AP6" s="74">
        <v>419</v>
      </c>
      <c r="AQ6" s="74">
        <v>603</v>
      </c>
      <c r="AR6" s="74">
        <v>151</v>
      </c>
      <c r="AS6" s="74">
        <v>149</v>
      </c>
      <c r="AT6" s="74">
        <v>47</v>
      </c>
      <c r="AU6" s="74">
        <v>558</v>
      </c>
      <c r="AV6" s="74">
        <v>269</v>
      </c>
      <c r="AW6" s="76">
        <f t="shared" si="9"/>
        <v>30.074074074074073</v>
      </c>
      <c r="AX6" s="76">
        <f t="shared" si="10"/>
        <v>6.8148148148148149</v>
      </c>
      <c r="AY6" s="76">
        <f t="shared" si="11"/>
        <v>15.518518518518519</v>
      </c>
      <c r="AZ6" s="76">
        <f t="shared" si="12"/>
        <v>22.333333333333332</v>
      </c>
      <c r="BA6" s="76">
        <f t="shared" si="13"/>
        <v>5.5925925925925926</v>
      </c>
      <c r="BB6" s="76">
        <f t="shared" si="14"/>
        <v>5.5185185185185182</v>
      </c>
      <c r="BC6" s="76">
        <f t="shared" si="15"/>
        <v>1.7407407407407407</v>
      </c>
      <c r="BD6" s="76">
        <f t="shared" si="16"/>
        <v>20.666666666666668</v>
      </c>
      <c r="BE6" s="76">
        <f t="shared" si="17"/>
        <v>9.9629629629629637</v>
      </c>
      <c r="BF6" s="74">
        <v>8</v>
      </c>
      <c r="BG6" s="74">
        <v>0</v>
      </c>
      <c r="BH6" s="74">
        <v>26</v>
      </c>
      <c r="BI6" s="74">
        <v>1</v>
      </c>
      <c r="BJ6" s="74">
        <v>2022</v>
      </c>
      <c r="BK6" s="71" t="str">
        <f t="shared" si="18"/>
        <v>Upton, 2022</v>
      </c>
      <c r="BL6"/>
      <c r="BM6"/>
      <c r="BN6"/>
      <c r="BS6"/>
      <c r="BT6"/>
      <c r="BU6"/>
      <c r="BV6"/>
      <c r="CA6"/>
      <c r="CB6"/>
      <c r="CC6"/>
      <c r="CD6"/>
      <c r="CI6"/>
      <c r="CJ6"/>
      <c r="CK6"/>
      <c r="CL6"/>
      <c r="CQ6"/>
      <c r="CR6"/>
      <c r="CS6"/>
      <c r="CT6"/>
    </row>
    <row r="7" spans="1:98" ht="15">
      <c r="A7" s="74" t="s">
        <v>136</v>
      </c>
      <c r="B7" s="74">
        <v>21</v>
      </c>
      <c r="C7" s="74">
        <v>171</v>
      </c>
      <c r="D7" s="74">
        <v>465</v>
      </c>
      <c r="E7" s="75">
        <v>0.37</v>
      </c>
      <c r="F7" s="74">
        <v>397</v>
      </c>
      <c r="G7" s="74">
        <v>696</v>
      </c>
      <c r="H7" s="75">
        <v>0.56999999999999995</v>
      </c>
      <c r="I7" s="74">
        <v>188</v>
      </c>
      <c r="J7" s="74">
        <v>276</v>
      </c>
      <c r="K7" s="75">
        <v>0.68</v>
      </c>
      <c r="L7" s="74">
        <v>1495</v>
      </c>
      <c r="M7" s="74">
        <v>243</v>
      </c>
      <c r="N7" s="74">
        <v>468</v>
      </c>
      <c r="O7" s="74">
        <v>711</v>
      </c>
      <c r="P7" s="74">
        <v>363</v>
      </c>
      <c r="Q7" s="74">
        <v>263</v>
      </c>
      <c r="R7" s="74">
        <v>42</v>
      </c>
      <c r="S7" s="74">
        <v>250</v>
      </c>
      <c r="T7" s="74">
        <v>257</v>
      </c>
      <c r="U7" s="76">
        <f>L7/B7</f>
        <v>71.19047619047619</v>
      </c>
      <c r="V7" s="76">
        <f>M7/B7</f>
        <v>11.571428571428571</v>
      </c>
      <c r="W7" s="76">
        <f>N7/B7</f>
        <v>22.285714285714285</v>
      </c>
      <c r="X7" s="76">
        <f>O7/B7</f>
        <v>33.857142857142854</v>
      </c>
      <c r="Y7" s="76">
        <f>P7/B7</f>
        <v>17.285714285714285</v>
      </c>
      <c r="Z7" s="76">
        <f>Q7/B7</f>
        <v>12.523809523809524</v>
      </c>
      <c r="AA7" s="76">
        <f>R7/B7</f>
        <v>2</v>
      </c>
      <c r="AB7" s="76">
        <f>S7/B7</f>
        <v>11.904761904761905</v>
      </c>
      <c r="AC7" s="76">
        <f>T7/B7</f>
        <v>12.238095238095237</v>
      </c>
      <c r="AD7" s="74">
        <v>21</v>
      </c>
      <c r="AE7" s="74">
        <v>74</v>
      </c>
      <c r="AF7" s="74">
        <v>290</v>
      </c>
      <c r="AG7" s="75">
        <v>0.26</v>
      </c>
      <c r="AH7" s="74">
        <v>249</v>
      </c>
      <c r="AI7" s="74">
        <v>659</v>
      </c>
      <c r="AJ7" s="75">
        <v>0.38</v>
      </c>
      <c r="AK7" s="74">
        <v>109</v>
      </c>
      <c r="AL7" s="74">
        <v>214</v>
      </c>
      <c r="AM7" s="75">
        <v>0.51</v>
      </c>
      <c r="AN7" s="74">
        <v>829</v>
      </c>
      <c r="AO7" s="74">
        <v>177</v>
      </c>
      <c r="AP7" s="74">
        <v>372</v>
      </c>
      <c r="AQ7" s="74">
        <v>549</v>
      </c>
      <c r="AR7" s="74">
        <v>162</v>
      </c>
      <c r="AS7" s="74">
        <v>112</v>
      </c>
      <c r="AT7" s="74">
        <v>32</v>
      </c>
      <c r="AU7" s="74">
        <v>456</v>
      </c>
      <c r="AV7" s="74">
        <v>277</v>
      </c>
      <c r="AW7" s="76">
        <f t="shared" ref="AW7" si="19">AN7/AD7</f>
        <v>39.476190476190474</v>
      </c>
      <c r="AX7" s="76">
        <f t="shared" ref="AX7" si="20">AO7/AD7</f>
        <v>8.4285714285714288</v>
      </c>
      <c r="AY7" s="76">
        <f t="shared" ref="AY7" si="21">AP7/AD7</f>
        <v>17.714285714285715</v>
      </c>
      <c r="AZ7" s="76">
        <f t="shared" ref="AZ7" si="22">AQ7/AD7</f>
        <v>26.142857142857142</v>
      </c>
      <c r="BA7" s="76">
        <f t="shared" ref="BA7" si="23">AR7/AD7</f>
        <v>7.7142857142857144</v>
      </c>
      <c r="BB7" s="76">
        <f t="shared" ref="BB7" si="24">AS7/AD7</f>
        <v>5.333333333333333</v>
      </c>
      <c r="BC7" s="76">
        <f t="shared" ref="BC7" si="25">AT7/AD7</f>
        <v>1.5238095238095237</v>
      </c>
      <c r="BD7" s="76">
        <f t="shared" ref="BD7" si="26">AU7/AD7</f>
        <v>21.714285714285715</v>
      </c>
      <c r="BE7" s="76">
        <f t="shared" ref="BE7" si="27">AV7/AD7</f>
        <v>13.19047619047619</v>
      </c>
      <c r="BF7" s="74">
        <v>8</v>
      </c>
      <c r="BG7" s="74">
        <v>0</v>
      </c>
      <c r="BH7" s="74">
        <v>21</v>
      </c>
      <c r="BI7" s="74">
        <v>1</v>
      </c>
      <c r="BJ7" s="74">
        <v>2021</v>
      </c>
      <c r="BK7" s="71" t="str">
        <f t="shared" si="18"/>
        <v>Upton, 2021</v>
      </c>
      <c r="BL7"/>
      <c r="BM7"/>
      <c r="BN7"/>
      <c r="BS7"/>
      <c r="BT7"/>
      <c r="BU7"/>
      <c r="BV7"/>
      <c r="CA7"/>
      <c r="CB7"/>
      <c r="CC7"/>
      <c r="CD7"/>
      <c r="CI7"/>
      <c r="CJ7"/>
      <c r="CK7"/>
      <c r="CL7"/>
      <c r="CQ7"/>
      <c r="CR7"/>
      <c r="CS7"/>
      <c r="CT7"/>
    </row>
    <row r="8" spans="1:98" ht="15">
      <c r="A8" s="74" t="s">
        <v>136</v>
      </c>
      <c r="B8" s="74">
        <v>26</v>
      </c>
      <c r="C8" s="74">
        <v>187</v>
      </c>
      <c r="D8" s="74">
        <v>572</v>
      </c>
      <c r="E8" s="75">
        <v>0.33</v>
      </c>
      <c r="F8" s="74">
        <v>470</v>
      </c>
      <c r="G8" s="74">
        <v>875</v>
      </c>
      <c r="H8" s="75">
        <v>0.54</v>
      </c>
      <c r="I8" s="74">
        <v>216</v>
      </c>
      <c r="J8" s="74">
        <v>381</v>
      </c>
      <c r="K8" s="75">
        <v>0.56999999999999995</v>
      </c>
      <c r="L8" s="74">
        <v>1717</v>
      </c>
      <c r="M8" s="74">
        <v>310</v>
      </c>
      <c r="N8" s="74">
        <v>603</v>
      </c>
      <c r="O8" s="74">
        <v>913</v>
      </c>
      <c r="P8" s="74">
        <v>422</v>
      </c>
      <c r="Q8" s="74">
        <v>377</v>
      </c>
      <c r="R8" s="74">
        <v>32</v>
      </c>
      <c r="S8" s="74">
        <v>394</v>
      </c>
      <c r="T8" s="74">
        <v>353</v>
      </c>
      <c r="U8" s="76">
        <f>L8/B8</f>
        <v>66.038461538461533</v>
      </c>
      <c r="V8" s="76">
        <f>M8/B8</f>
        <v>11.923076923076923</v>
      </c>
      <c r="W8" s="76">
        <f>N8/B8</f>
        <v>23.192307692307693</v>
      </c>
      <c r="X8" s="76">
        <f>O8/B8</f>
        <v>35.115384615384613</v>
      </c>
      <c r="Y8" s="76">
        <f>P8/B8</f>
        <v>16.23076923076923</v>
      </c>
      <c r="Z8" s="76">
        <f>Q8/B8</f>
        <v>14.5</v>
      </c>
      <c r="AA8" s="76">
        <f>R8/B8</f>
        <v>1.2307692307692308</v>
      </c>
      <c r="AB8" s="76">
        <f>S8/B8</f>
        <v>15.153846153846153</v>
      </c>
      <c r="AC8" s="76">
        <f>T8/B8</f>
        <v>13.576923076923077</v>
      </c>
      <c r="AD8" s="74">
        <v>26</v>
      </c>
      <c r="AE8" s="74">
        <v>92</v>
      </c>
      <c r="AF8" s="74">
        <v>408</v>
      </c>
      <c r="AG8" s="75">
        <v>0.23</v>
      </c>
      <c r="AH8" s="74">
        <v>303</v>
      </c>
      <c r="AI8" s="74">
        <v>765</v>
      </c>
      <c r="AJ8" s="75">
        <v>0.4</v>
      </c>
      <c r="AK8" s="74">
        <v>180</v>
      </c>
      <c r="AL8" s="74">
        <v>322</v>
      </c>
      <c r="AM8" s="75">
        <v>0.56000000000000005</v>
      </c>
      <c r="AN8" s="74">
        <v>1062</v>
      </c>
      <c r="AO8" s="74">
        <v>218</v>
      </c>
      <c r="AP8" s="74">
        <v>518</v>
      </c>
      <c r="AQ8" s="74">
        <v>736</v>
      </c>
      <c r="AR8" s="74">
        <v>187</v>
      </c>
      <c r="AS8" s="74">
        <v>181</v>
      </c>
      <c r="AT8" s="74">
        <v>40</v>
      </c>
      <c r="AU8" s="74">
        <v>596</v>
      </c>
      <c r="AV8" s="74">
        <v>359</v>
      </c>
      <c r="AW8" s="76">
        <f>AN8/AD8</f>
        <v>40.846153846153847</v>
      </c>
      <c r="AX8" s="76">
        <f>AO8/AD8</f>
        <v>8.384615384615385</v>
      </c>
      <c r="AY8" s="76">
        <f>AP8/AD8</f>
        <v>19.923076923076923</v>
      </c>
      <c r="AZ8" s="76">
        <f>AQ8/AD8</f>
        <v>28.307692307692307</v>
      </c>
      <c r="BA8" s="76">
        <f>AR8/AD8</f>
        <v>7.1923076923076925</v>
      </c>
      <c r="BB8" s="76">
        <f>AS8/AD8</f>
        <v>6.9615384615384617</v>
      </c>
      <c r="BC8" s="76">
        <f>AT8/AD8</f>
        <v>1.5384615384615385</v>
      </c>
      <c r="BD8" s="76">
        <f>AU8/AD8</f>
        <v>22.923076923076923</v>
      </c>
      <c r="BE8" s="76">
        <f>AV8/AD8</f>
        <v>13.807692307692308</v>
      </c>
      <c r="BF8" s="74">
        <v>10</v>
      </c>
      <c r="BG8" s="74">
        <v>0</v>
      </c>
      <c r="BH8" s="273">
        <v>24</v>
      </c>
      <c r="BI8" s="273">
        <v>3</v>
      </c>
      <c r="BJ8" s="74">
        <v>2020</v>
      </c>
      <c r="BK8" s="71" t="str">
        <f t="shared" si="18"/>
        <v>Upton, 2020</v>
      </c>
      <c r="BL8"/>
      <c r="BM8"/>
      <c r="BN8"/>
      <c r="BS8"/>
      <c r="BT8"/>
      <c r="BU8"/>
      <c r="BV8"/>
      <c r="CA8"/>
      <c r="CB8"/>
      <c r="CC8"/>
      <c r="CD8"/>
      <c r="CI8"/>
      <c r="CJ8"/>
      <c r="CK8"/>
      <c r="CL8"/>
      <c r="CQ8"/>
      <c r="CR8"/>
      <c r="CS8"/>
      <c r="CT8"/>
    </row>
    <row r="9" spans="1:98" ht="15">
      <c r="A9" s="74" t="s">
        <v>136</v>
      </c>
      <c r="B9" s="74">
        <v>27</v>
      </c>
      <c r="C9" s="74">
        <v>184</v>
      </c>
      <c r="D9" s="74">
        <v>546</v>
      </c>
      <c r="E9" s="75">
        <v>0.34</v>
      </c>
      <c r="F9" s="74">
        <v>501</v>
      </c>
      <c r="G9" s="74">
        <v>964</v>
      </c>
      <c r="H9" s="75">
        <v>0.52</v>
      </c>
      <c r="I9" s="74">
        <v>304</v>
      </c>
      <c r="J9" s="74">
        <v>466</v>
      </c>
      <c r="K9" s="75">
        <v>0.65</v>
      </c>
      <c r="L9" s="74">
        <v>1858</v>
      </c>
      <c r="M9" s="74">
        <v>370</v>
      </c>
      <c r="N9" s="74">
        <v>642</v>
      </c>
      <c r="O9" s="74">
        <v>1012</v>
      </c>
      <c r="P9" s="74">
        <v>454</v>
      </c>
      <c r="Q9" s="74">
        <v>329</v>
      </c>
      <c r="R9" s="74">
        <v>20</v>
      </c>
      <c r="S9" s="74">
        <v>380</v>
      </c>
      <c r="T9" s="74">
        <v>342</v>
      </c>
      <c r="U9" s="76">
        <f t="shared" si="0"/>
        <v>68.81481481481481</v>
      </c>
      <c r="V9" s="76">
        <f t="shared" si="1"/>
        <v>13.703703703703704</v>
      </c>
      <c r="W9" s="76">
        <f t="shared" si="2"/>
        <v>23.777777777777779</v>
      </c>
      <c r="X9" s="76">
        <f t="shared" si="3"/>
        <v>37.481481481481481</v>
      </c>
      <c r="Y9" s="76">
        <f t="shared" si="4"/>
        <v>16.814814814814813</v>
      </c>
      <c r="Z9" s="76">
        <f t="shared" si="5"/>
        <v>12.185185185185185</v>
      </c>
      <c r="AA9" s="76">
        <f t="shared" si="6"/>
        <v>0.7407407407407407</v>
      </c>
      <c r="AB9" s="76">
        <f t="shared" si="7"/>
        <v>14.074074074074074</v>
      </c>
      <c r="AC9" s="76">
        <f t="shared" si="8"/>
        <v>12.666666666666666</v>
      </c>
      <c r="AD9" s="74">
        <v>27</v>
      </c>
      <c r="AE9" s="74">
        <v>82</v>
      </c>
      <c r="AF9" s="74">
        <v>381</v>
      </c>
      <c r="AG9" s="75">
        <v>0.22</v>
      </c>
      <c r="AH9" s="74">
        <v>331</v>
      </c>
      <c r="AI9" s="74">
        <v>827</v>
      </c>
      <c r="AJ9" s="75">
        <v>0.4</v>
      </c>
      <c r="AK9" s="74">
        <v>186</v>
      </c>
      <c r="AL9" s="74">
        <v>308</v>
      </c>
      <c r="AM9" s="75">
        <v>0.6</v>
      </c>
      <c r="AN9" s="74">
        <v>1094</v>
      </c>
      <c r="AO9" s="74">
        <v>189</v>
      </c>
      <c r="AP9" s="74">
        <v>468</v>
      </c>
      <c r="AQ9" s="74">
        <v>657</v>
      </c>
      <c r="AR9" s="74">
        <v>157</v>
      </c>
      <c r="AS9" s="74">
        <v>163</v>
      </c>
      <c r="AT9" s="74">
        <v>44</v>
      </c>
      <c r="AU9" s="74">
        <v>536</v>
      </c>
      <c r="AV9" s="74">
        <v>437</v>
      </c>
      <c r="AW9" s="76">
        <f t="shared" si="9"/>
        <v>40.518518518518519</v>
      </c>
      <c r="AX9" s="76">
        <f t="shared" si="10"/>
        <v>7</v>
      </c>
      <c r="AY9" s="76">
        <f t="shared" si="11"/>
        <v>17.333333333333332</v>
      </c>
      <c r="AZ9" s="76">
        <f t="shared" si="12"/>
        <v>24.333333333333332</v>
      </c>
      <c r="BA9" s="76">
        <f t="shared" si="13"/>
        <v>5.8148148148148149</v>
      </c>
      <c r="BB9" s="76">
        <f t="shared" si="14"/>
        <v>6.0370370370370372</v>
      </c>
      <c r="BC9" s="76">
        <f t="shared" si="15"/>
        <v>1.6296296296296295</v>
      </c>
      <c r="BD9" s="76">
        <f t="shared" si="16"/>
        <v>19.851851851851851</v>
      </c>
      <c r="BE9" s="76">
        <f t="shared" si="17"/>
        <v>16.185185185185187</v>
      </c>
      <c r="BF9" s="74">
        <v>10</v>
      </c>
      <c r="BG9" s="74">
        <v>0</v>
      </c>
      <c r="BH9" s="273">
        <v>25</v>
      </c>
      <c r="BI9" s="273">
        <v>2</v>
      </c>
      <c r="BJ9" s="74">
        <v>2019</v>
      </c>
      <c r="BK9" s="71" t="str">
        <f t="shared" si="18"/>
        <v>Upton, 2019</v>
      </c>
      <c r="BL9"/>
      <c r="BM9"/>
      <c r="BN9"/>
      <c r="BS9"/>
      <c r="BT9"/>
      <c r="BU9"/>
      <c r="BV9"/>
      <c r="CA9"/>
      <c r="CB9"/>
      <c r="CC9"/>
      <c r="CD9"/>
      <c r="CI9"/>
      <c r="CJ9"/>
      <c r="CK9"/>
      <c r="CL9"/>
      <c r="CQ9"/>
      <c r="CR9"/>
      <c r="CS9"/>
      <c r="CT9"/>
    </row>
    <row r="10" spans="1:98" ht="15">
      <c r="A10" s="74" t="s">
        <v>136</v>
      </c>
      <c r="B10" s="74">
        <v>28</v>
      </c>
      <c r="C10" s="74">
        <v>185</v>
      </c>
      <c r="D10" s="74">
        <v>587</v>
      </c>
      <c r="E10" s="75">
        <v>0.32</v>
      </c>
      <c r="F10" s="74">
        <v>538</v>
      </c>
      <c r="G10" s="74">
        <v>1013</v>
      </c>
      <c r="H10" s="75">
        <v>0.53</v>
      </c>
      <c r="I10" s="74">
        <v>293</v>
      </c>
      <c r="J10" s="74">
        <v>478</v>
      </c>
      <c r="K10" s="75">
        <v>0.61</v>
      </c>
      <c r="L10" s="74">
        <v>1924</v>
      </c>
      <c r="M10" s="74">
        <v>374</v>
      </c>
      <c r="N10" s="74">
        <v>633</v>
      </c>
      <c r="O10" s="74">
        <v>1007</v>
      </c>
      <c r="P10" s="74">
        <v>513</v>
      </c>
      <c r="Q10" s="74">
        <v>316</v>
      </c>
      <c r="R10" s="74">
        <v>24</v>
      </c>
      <c r="S10" s="74">
        <v>378</v>
      </c>
      <c r="T10" s="74">
        <v>434</v>
      </c>
      <c r="U10" s="76">
        <f t="shared" si="0"/>
        <v>68.714285714285708</v>
      </c>
      <c r="V10" s="76">
        <f t="shared" si="1"/>
        <v>13.357142857142858</v>
      </c>
      <c r="W10" s="76">
        <f t="shared" si="2"/>
        <v>22.607142857142858</v>
      </c>
      <c r="X10" s="76">
        <f t="shared" si="3"/>
        <v>35.964285714285715</v>
      </c>
      <c r="Y10" s="76">
        <f t="shared" si="4"/>
        <v>18.321428571428573</v>
      </c>
      <c r="Z10" s="76">
        <f t="shared" si="5"/>
        <v>11.285714285714286</v>
      </c>
      <c r="AA10" s="76">
        <f t="shared" si="6"/>
        <v>0.8571428571428571</v>
      </c>
      <c r="AB10" s="76">
        <f t="shared" si="7"/>
        <v>13.5</v>
      </c>
      <c r="AC10" s="76">
        <f t="shared" si="8"/>
        <v>15.5</v>
      </c>
      <c r="AD10" s="74">
        <v>28</v>
      </c>
      <c r="AE10" s="74">
        <v>121</v>
      </c>
      <c r="AF10" s="74">
        <v>413</v>
      </c>
      <c r="AG10" s="75">
        <v>0.28999999999999998</v>
      </c>
      <c r="AH10" s="74">
        <v>419</v>
      </c>
      <c r="AI10" s="74">
        <v>957</v>
      </c>
      <c r="AJ10" s="75">
        <v>0.44</v>
      </c>
      <c r="AK10" s="74">
        <v>218</v>
      </c>
      <c r="AL10" s="74">
        <v>410</v>
      </c>
      <c r="AM10" s="75">
        <v>0.53</v>
      </c>
      <c r="AN10" s="74">
        <v>1419</v>
      </c>
      <c r="AO10" s="74">
        <v>262</v>
      </c>
      <c r="AP10" s="74">
        <v>580</v>
      </c>
      <c r="AQ10" s="74">
        <v>842</v>
      </c>
      <c r="AR10" s="74">
        <v>238</v>
      </c>
      <c r="AS10" s="74">
        <v>164</v>
      </c>
      <c r="AT10" s="74">
        <v>33</v>
      </c>
      <c r="AU10" s="74">
        <v>562</v>
      </c>
      <c r="AV10" s="74">
        <v>452</v>
      </c>
      <c r="AW10" s="76">
        <f t="shared" si="9"/>
        <v>50.678571428571431</v>
      </c>
      <c r="AX10" s="76">
        <f t="shared" si="10"/>
        <v>9.3571428571428577</v>
      </c>
      <c r="AY10" s="76">
        <f t="shared" si="11"/>
        <v>20.714285714285715</v>
      </c>
      <c r="AZ10" s="76">
        <f t="shared" si="12"/>
        <v>30.071428571428573</v>
      </c>
      <c r="BA10" s="76">
        <f t="shared" si="13"/>
        <v>8.5</v>
      </c>
      <c r="BB10" s="76">
        <f t="shared" si="14"/>
        <v>5.8571428571428568</v>
      </c>
      <c r="BC10" s="76">
        <f t="shared" si="15"/>
        <v>1.1785714285714286</v>
      </c>
      <c r="BD10" s="76">
        <f t="shared" si="16"/>
        <v>20.071428571428573</v>
      </c>
      <c r="BE10" s="76">
        <f t="shared" si="17"/>
        <v>16.142857142857142</v>
      </c>
      <c r="BF10" s="74">
        <v>7</v>
      </c>
      <c r="BG10" s="74">
        <v>3</v>
      </c>
      <c r="BH10" s="273">
        <v>20</v>
      </c>
      <c r="BI10" s="273">
        <v>8</v>
      </c>
      <c r="BJ10" s="74">
        <v>2018</v>
      </c>
      <c r="BK10" s="71" t="str">
        <f t="shared" si="18"/>
        <v>Upton, 2018</v>
      </c>
      <c r="BL10"/>
      <c r="BM10"/>
      <c r="BN10"/>
      <c r="BS10"/>
      <c r="BT10"/>
      <c r="BU10"/>
      <c r="BV10"/>
      <c r="CA10"/>
      <c r="CB10"/>
      <c r="CC10"/>
      <c r="CD10"/>
      <c r="CI10"/>
      <c r="CJ10"/>
      <c r="CK10"/>
      <c r="CL10"/>
      <c r="CQ10"/>
      <c r="CR10"/>
      <c r="CS10"/>
      <c r="CT10"/>
    </row>
    <row r="11" spans="1:98" ht="15">
      <c r="A11" s="74" t="s">
        <v>136</v>
      </c>
      <c r="B11" s="74">
        <v>25</v>
      </c>
      <c r="C11" s="74">
        <v>149</v>
      </c>
      <c r="D11" s="74">
        <v>491</v>
      </c>
      <c r="E11" s="75">
        <v>0.3</v>
      </c>
      <c r="F11" s="74">
        <v>397</v>
      </c>
      <c r="G11" s="74">
        <v>880</v>
      </c>
      <c r="H11" s="75">
        <v>0.45</v>
      </c>
      <c r="I11" s="74">
        <v>246</v>
      </c>
      <c r="J11" s="74">
        <v>477</v>
      </c>
      <c r="K11" s="75">
        <v>0.52</v>
      </c>
      <c r="L11" s="74">
        <v>1487</v>
      </c>
      <c r="M11" s="74">
        <v>306</v>
      </c>
      <c r="N11" s="74">
        <v>471</v>
      </c>
      <c r="O11" s="74">
        <v>777</v>
      </c>
      <c r="P11" s="74">
        <v>358</v>
      </c>
      <c r="Q11" s="74">
        <v>263</v>
      </c>
      <c r="R11" s="74">
        <v>37</v>
      </c>
      <c r="S11" s="74">
        <v>330</v>
      </c>
      <c r="T11" s="74">
        <v>368</v>
      </c>
      <c r="U11" s="76">
        <f t="shared" si="0"/>
        <v>59.48</v>
      </c>
      <c r="V11" s="76">
        <f t="shared" si="1"/>
        <v>12.24</v>
      </c>
      <c r="W11" s="76">
        <f t="shared" si="2"/>
        <v>18.84</v>
      </c>
      <c r="X11" s="76">
        <f t="shared" si="3"/>
        <v>31.08</v>
      </c>
      <c r="Y11" s="76">
        <f t="shared" si="4"/>
        <v>14.32</v>
      </c>
      <c r="Z11" s="76">
        <f t="shared" si="5"/>
        <v>10.52</v>
      </c>
      <c r="AA11" s="76">
        <f t="shared" si="6"/>
        <v>1.48</v>
      </c>
      <c r="AB11" s="76">
        <f t="shared" si="7"/>
        <v>13.2</v>
      </c>
      <c r="AC11" s="76">
        <f t="shared" si="8"/>
        <v>14.72</v>
      </c>
      <c r="AD11" s="74">
        <v>25</v>
      </c>
      <c r="AE11" s="74">
        <v>89</v>
      </c>
      <c r="AF11" s="74">
        <v>322</v>
      </c>
      <c r="AG11" s="75">
        <v>0.28000000000000003</v>
      </c>
      <c r="AH11" s="74">
        <v>416</v>
      </c>
      <c r="AI11" s="74">
        <v>884</v>
      </c>
      <c r="AJ11" s="75">
        <v>0.47</v>
      </c>
      <c r="AK11" s="74">
        <v>166</v>
      </c>
      <c r="AL11" s="74">
        <v>306</v>
      </c>
      <c r="AM11" s="75">
        <v>0.54</v>
      </c>
      <c r="AN11" s="74">
        <v>1265</v>
      </c>
      <c r="AO11" s="74">
        <v>259</v>
      </c>
      <c r="AP11" s="74">
        <v>569</v>
      </c>
      <c r="AQ11" s="74">
        <v>828</v>
      </c>
      <c r="AR11" s="74">
        <v>225</v>
      </c>
      <c r="AS11" s="74">
        <v>144</v>
      </c>
      <c r="AT11" s="74">
        <v>46</v>
      </c>
      <c r="AU11" s="74">
        <v>521</v>
      </c>
      <c r="AV11" s="74">
        <v>399</v>
      </c>
      <c r="AW11" s="76">
        <f t="shared" si="9"/>
        <v>50.6</v>
      </c>
      <c r="AX11" s="76">
        <f t="shared" si="10"/>
        <v>10.36</v>
      </c>
      <c r="AY11" s="76">
        <f t="shared" si="11"/>
        <v>22.76</v>
      </c>
      <c r="AZ11" s="76">
        <f t="shared" si="12"/>
        <v>33.119999999999997</v>
      </c>
      <c r="BA11" s="76">
        <f t="shared" si="13"/>
        <v>9</v>
      </c>
      <c r="BB11" s="76">
        <f t="shared" si="14"/>
        <v>5.76</v>
      </c>
      <c r="BC11" s="76">
        <f t="shared" si="15"/>
        <v>1.84</v>
      </c>
      <c r="BD11" s="76">
        <f t="shared" si="16"/>
        <v>20.84</v>
      </c>
      <c r="BE11" s="76">
        <f t="shared" si="17"/>
        <v>15.96</v>
      </c>
      <c r="BF11" s="74">
        <v>6</v>
      </c>
      <c r="BG11" s="74">
        <v>4</v>
      </c>
      <c r="BH11" s="273">
        <v>16</v>
      </c>
      <c r="BI11" s="273">
        <v>9</v>
      </c>
      <c r="BJ11" s="74">
        <v>2017</v>
      </c>
      <c r="BK11" s="71" t="str">
        <f t="shared" si="18"/>
        <v>Upton, 2017</v>
      </c>
      <c r="BL11"/>
      <c r="BM11"/>
      <c r="BN11"/>
      <c r="BS11"/>
      <c r="BT11"/>
      <c r="BU11"/>
      <c r="BV11"/>
      <c r="CA11"/>
      <c r="CB11"/>
      <c r="CC11"/>
      <c r="CD11"/>
      <c r="CI11"/>
      <c r="CJ11"/>
      <c r="CK11"/>
      <c r="CL11"/>
      <c r="CQ11"/>
      <c r="CR11"/>
      <c r="CS11"/>
      <c r="CT11"/>
    </row>
    <row r="12" spans="1:98" ht="15">
      <c r="A12" s="74" t="s">
        <v>136</v>
      </c>
      <c r="B12" s="74">
        <v>27</v>
      </c>
      <c r="C12" s="74">
        <v>142</v>
      </c>
      <c r="D12" s="74">
        <v>489</v>
      </c>
      <c r="E12" s="75">
        <v>0.29038854805725972</v>
      </c>
      <c r="F12" s="74">
        <v>509</v>
      </c>
      <c r="G12" s="74">
        <v>1056</v>
      </c>
      <c r="H12" s="75">
        <v>0.48200757575757575</v>
      </c>
      <c r="I12" s="74">
        <v>285</v>
      </c>
      <c r="J12" s="74">
        <v>498</v>
      </c>
      <c r="K12" s="75">
        <v>0.57228915662650603</v>
      </c>
      <c r="L12" s="74">
        <v>1729</v>
      </c>
      <c r="M12" s="74">
        <v>349</v>
      </c>
      <c r="N12" s="74">
        <v>586</v>
      </c>
      <c r="O12" s="74">
        <v>935</v>
      </c>
      <c r="P12" s="74">
        <v>348</v>
      </c>
      <c r="Q12" s="74">
        <v>333</v>
      </c>
      <c r="R12" s="74">
        <v>58</v>
      </c>
      <c r="S12" s="74">
        <v>406</v>
      </c>
      <c r="T12" s="74">
        <v>394</v>
      </c>
      <c r="U12" s="76">
        <f t="shared" si="0"/>
        <v>64.037037037037038</v>
      </c>
      <c r="V12" s="76">
        <f t="shared" si="1"/>
        <v>12.925925925925926</v>
      </c>
      <c r="W12" s="76">
        <f t="shared" si="2"/>
        <v>21.703703703703702</v>
      </c>
      <c r="X12" s="76">
        <f t="shared" si="3"/>
        <v>34.629629629629626</v>
      </c>
      <c r="Y12" s="76">
        <f t="shared" si="4"/>
        <v>12.888888888888889</v>
      </c>
      <c r="Z12" s="76">
        <f t="shared" si="5"/>
        <v>12.333333333333334</v>
      </c>
      <c r="AA12" s="76">
        <f t="shared" si="6"/>
        <v>2.1481481481481484</v>
      </c>
      <c r="AB12" s="76">
        <f t="shared" si="7"/>
        <v>15.037037037037036</v>
      </c>
      <c r="AC12" s="76">
        <f t="shared" si="8"/>
        <v>14.592592592592593</v>
      </c>
      <c r="AD12" s="74">
        <v>27</v>
      </c>
      <c r="AE12" s="74">
        <v>72</v>
      </c>
      <c r="AF12" s="74">
        <v>353</v>
      </c>
      <c r="AG12" s="75">
        <v>0.20396600566572237</v>
      </c>
      <c r="AH12" s="74">
        <v>384</v>
      </c>
      <c r="AI12" s="74">
        <v>906</v>
      </c>
      <c r="AJ12" s="75">
        <v>0.42384105960264901</v>
      </c>
      <c r="AK12" s="74">
        <v>172</v>
      </c>
      <c r="AL12" s="74">
        <v>348</v>
      </c>
      <c r="AM12" s="75">
        <v>0.4942528735632184</v>
      </c>
      <c r="AN12" s="74">
        <v>1156</v>
      </c>
      <c r="AO12" s="74">
        <v>202</v>
      </c>
      <c r="AP12" s="74">
        <v>519</v>
      </c>
      <c r="AQ12" s="74">
        <v>721</v>
      </c>
      <c r="AR12" s="74">
        <v>129</v>
      </c>
      <c r="AS12" s="74">
        <v>161</v>
      </c>
      <c r="AT12" s="74">
        <v>62</v>
      </c>
      <c r="AU12" s="74">
        <v>555</v>
      </c>
      <c r="AV12" s="74">
        <v>392</v>
      </c>
      <c r="AW12" s="76">
        <f t="shared" si="9"/>
        <v>42.814814814814817</v>
      </c>
      <c r="AX12" s="76">
        <f t="shared" si="10"/>
        <v>7.4814814814814818</v>
      </c>
      <c r="AY12" s="76">
        <f t="shared" si="11"/>
        <v>19.222222222222221</v>
      </c>
      <c r="AZ12" s="76">
        <f t="shared" si="12"/>
        <v>26.703703703703702</v>
      </c>
      <c r="BA12" s="76">
        <f t="shared" si="13"/>
        <v>4.7777777777777777</v>
      </c>
      <c r="BB12" s="76">
        <f t="shared" si="14"/>
        <v>5.9629629629629628</v>
      </c>
      <c r="BC12" s="76">
        <f t="shared" si="15"/>
        <v>2.2962962962962963</v>
      </c>
      <c r="BD12" s="76">
        <f t="shared" si="16"/>
        <v>20.555555555555557</v>
      </c>
      <c r="BE12" s="76">
        <f t="shared" si="17"/>
        <v>14.518518518518519</v>
      </c>
      <c r="BF12" s="74">
        <v>9</v>
      </c>
      <c r="BG12" s="74">
        <v>1</v>
      </c>
      <c r="BH12" s="273">
        <v>23</v>
      </c>
      <c r="BI12" s="273">
        <v>4</v>
      </c>
      <c r="BJ12" s="74">
        <v>2016</v>
      </c>
      <c r="BK12" s="71" t="str">
        <f t="shared" si="18"/>
        <v>Upton, 2016</v>
      </c>
      <c r="BL12"/>
      <c r="BM12"/>
      <c r="BN12"/>
      <c r="BS12"/>
      <c r="BT12"/>
      <c r="BU12"/>
      <c r="BV12"/>
      <c r="CA12"/>
      <c r="CB12"/>
      <c r="CC12"/>
      <c r="CD12"/>
      <c r="CI12"/>
      <c r="CJ12"/>
      <c r="CK12"/>
      <c r="CL12"/>
      <c r="CQ12"/>
      <c r="CR12"/>
      <c r="CS12"/>
      <c r="CT12"/>
    </row>
    <row r="13" spans="1:98" ht="15">
      <c r="A13" s="74" t="s">
        <v>136</v>
      </c>
      <c r="B13" s="74">
        <v>27</v>
      </c>
      <c r="C13" s="74">
        <v>84</v>
      </c>
      <c r="D13" s="74">
        <v>284</v>
      </c>
      <c r="E13" s="75">
        <v>0.29577464788732394</v>
      </c>
      <c r="F13" s="74">
        <v>541</v>
      </c>
      <c r="G13" s="74">
        <v>1378</v>
      </c>
      <c r="H13" s="75">
        <v>0.39259796806966618</v>
      </c>
      <c r="I13" s="74">
        <v>294</v>
      </c>
      <c r="J13" s="74">
        <v>561</v>
      </c>
      <c r="K13" s="75">
        <v>0.52406417112299464</v>
      </c>
      <c r="L13" s="74">
        <v>1628</v>
      </c>
      <c r="M13" s="74">
        <v>435</v>
      </c>
      <c r="N13" s="74">
        <v>745</v>
      </c>
      <c r="O13" s="74">
        <v>1180</v>
      </c>
      <c r="P13" s="74">
        <v>372</v>
      </c>
      <c r="Q13" s="74">
        <v>276</v>
      </c>
      <c r="R13" s="74">
        <v>89</v>
      </c>
      <c r="S13" s="74">
        <v>393</v>
      </c>
      <c r="T13" s="74">
        <v>386</v>
      </c>
      <c r="U13" s="76">
        <f t="shared" si="0"/>
        <v>60.296296296296298</v>
      </c>
      <c r="V13" s="76">
        <f t="shared" si="1"/>
        <v>16.111111111111111</v>
      </c>
      <c r="W13" s="76">
        <f t="shared" si="2"/>
        <v>27.592592592592592</v>
      </c>
      <c r="X13" s="76">
        <f t="shared" si="3"/>
        <v>43.703703703703702</v>
      </c>
      <c r="Y13" s="76">
        <f t="shared" si="4"/>
        <v>13.777777777777779</v>
      </c>
      <c r="Z13" s="76">
        <f t="shared" si="5"/>
        <v>10.222222222222221</v>
      </c>
      <c r="AA13" s="76">
        <f t="shared" si="6"/>
        <v>3.2962962962962963</v>
      </c>
      <c r="AB13" s="76">
        <f t="shared" si="7"/>
        <v>14.555555555555555</v>
      </c>
      <c r="AC13" s="76">
        <f t="shared" si="8"/>
        <v>14.296296296296296</v>
      </c>
      <c r="AD13" s="74">
        <v>27</v>
      </c>
      <c r="AE13" s="74">
        <v>93</v>
      </c>
      <c r="AF13" s="74">
        <v>432</v>
      </c>
      <c r="AG13" s="75">
        <v>0.21527777777777779</v>
      </c>
      <c r="AH13" s="74">
        <v>401</v>
      </c>
      <c r="AI13" s="74">
        <v>1083</v>
      </c>
      <c r="AJ13" s="75">
        <v>0.37026777469990768</v>
      </c>
      <c r="AK13" s="74">
        <v>199</v>
      </c>
      <c r="AL13" s="74">
        <v>379</v>
      </c>
      <c r="AM13" s="75">
        <v>0.52506596306068598</v>
      </c>
      <c r="AN13" s="74">
        <v>1280</v>
      </c>
      <c r="AO13" s="74">
        <v>347</v>
      </c>
      <c r="AP13" s="74">
        <v>699</v>
      </c>
      <c r="AQ13" s="74">
        <v>1046</v>
      </c>
      <c r="AR13" s="74">
        <v>232</v>
      </c>
      <c r="AS13" s="74">
        <v>206</v>
      </c>
      <c r="AT13" s="74">
        <v>84</v>
      </c>
      <c r="AU13" s="74">
        <v>514</v>
      </c>
      <c r="AV13" s="74">
        <v>480</v>
      </c>
      <c r="AW13" s="76">
        <f t="shared" si="9"/>
        <v>47.407407407407405</v>
      </c>
      <c r="AX13" s="76">
        <f t="shared" si="10"/>
        <v>12.851851851851851</v>
      </c>
      <c r="AY13" s="76">
        <f t="shared" si="11"/>
        <v>25.888888888888889</v>
      </c>
      <c r="AZ13" s="76">
        <f t="shared" si="12"/>
        <v>38.74074074074074</v>
      </c>
      <c r="BA13" s="76">
        <f t="shared" si="13"/>
        <v>8.5925925925925934</v>
      </c>
      <c r="BB13" s="76">
        <f t="shared" si="14"/>
        <v>7.6296296296296298</v>
      </c>
      <c r="BC13" s="76">
        <f t="shared" si="15"/>
        <v>3.1111111111111112</v>
      </c>
      <c r="BD13" s="76">
        <f t="shared" si="16"/>
        <v>19.037037037037038</v>
      </c>
      <c r="BE13" s="76">
        <f t="shared" si="17"/>
        <v>17.777777777777779</v>
      </c>
      <c r="BF13" s="74">
        <v>8</v>
      </c>
      <c r="BG13" s="74">
        <v>2</v>
      </c>
      <c r="BH13" s="273">
        <v>21</v>
      </c>
      <c r="BI13" s="273">
        <v>6</v>
      </c>
      <c r="BJ13" s="74">
        <v>2015</v>
      </c>
      <c r="BK13" s="71" t="str">
        <f t="shared" si="18"/>
        <v>Upton, 2015</v>
      </c>
      <c r="BL13"/>
      <c r="BM13"/>
      <c r="BN13"/>
      <c r="BS13"/>
      <c r="BT13"/>
      <c r="BU13"/>
      <c r="BV13"/>
      <c r="CA13"/>
      <c r="CB13"/>
      <c r="CC13"/>
      <c r="CD13"/>
      <c r="CI13"/>
      <c r="CJ13"/>
      <c r="CK13"/>
      <c r="CL13"/>
      <c r="CQ13"/>
      <c r="CR13"/>
      <c r="CS13"/>
      <c r="CT13"/>
    </row>
    <row r="14" spans="1:98" ht="15">
      <c r="A14" s="74" t="s">
        <v>136</v>
      </c>
      <c r="B14" s="74">
        <v>30</v>
      </c>
      <c r="C14" s="74">
        <v>30</v>
      </c>
      <c r="D14" s="74">
        <v>146</v>
      </c>
      <c r="E14" s="75">
        <v>0.20547945205479451</v>
      </c>
      <c r="F14" s="74">
        <v>576</v>
      </c>
      <c r="G14" s="74">
        <v>1406</v>
      </c>
      <c r="H14" s="75">
        <v>0.40967283072546229</v>
      </c>
      <c r="I14" s="74">
        <v>326</v>
      </c>
      <c r="J14" s="74">
        <v>592</v>
      </c>
      <c r="K14" s="75">
        <v>0.55067567567567566</v>
      </c>
      <c r="L14" s="74">
        <v>1568</v>
      </c>
      <c r="M14" s="74">
        <v>400</v>
      </c>
      <c r="N14" s="74">
        <v>774</v>
      </c>
      <c r="O14" s="74">
        <v>1174</v>
      </c>
      <c r="P14" s="74">
        <v>376</v>
      </c>
      <c r="Q14" s="74">
        <v>278</v>
      </c>
      <c r="R14" s="74">
        <v>58</v>
      </c>
      <c r="S14" s="74">
        <v>507</v>
      </c>
      <c r="T14" s="74">
        <v>433</v>
      </c>
      <c r="U14" s="76">
        <v>52.2</v>
      </c>
      <c r="V14" s="76">
        <f t="shared" si="1"/>
        <v>13.333333333333334</v>
      </c>
      <c r="W14" s="76">
        <f t="shared" si="2"/>
        <v>25.8</v>
      </c>
      <c r="X14" s="76">
        <f t="shared" si="3"/>
        <v>39.133333333333333</v>
      </c>
      <c r="Y14" s="76">
        <f t="shared" si="4"/>
        <v>12.533333333333333</v>
      </c>
      <c r="Z14" s="76">
        <f t="shared" si="5"/>
        <v>9.2666666666666675</v>
      </c>
      <c r="AA14" s="76">
        <f t="shared" si="6"/>
        <v>1.9333333333333333</v>
      </c>
      <c r="AB14" s="76">
        <f t="shared" si="7"/>
        <v>16.899999999999999</v>
      </c>
      <c r="AC14" s="76">
        <f t="shared" si="8"/>
        <v>14.433333333333334</v>
      </c>
      <c r="AD14" s="74">
        <v>30</v>
      </c>
      <c r="AE14" s="74">
        <v>113</v>
      </c>
      <c r="AF14" s="74">
        <v>463</v>
      </c>
      <c r="AG14" s="75">
        <v>0.24406047516198703</v>
      </c>
      <c r="AH14" s="74">
        <v>360</v>
      </c>
      <c r="AI14" s="74">
        <v>1029</v>
      </c>
      <c r="AJ14" s="75">
        <v>0.3498542274052478</v>
      </c>
      <c r="AK14" s="74">
        <v>222</v>
      </c>
      <c r="AL14" s="74">
        <v>425</v>
      </c>
      <c r="AM14" s="75">
        <v>0.52235294117647058</v>
      </c>
      <c r="AN14" s="74">
        <v>1281</v>
      </c>
      <c r="AO14" s="74">
        <v>312</v>
      </c>
      <c r="AP14" s="74">
        <v>602</v>
      </c>
      <c r="AQ14" s="74">
        <v>914</v>
      </c>
      <c r="AR14" s="74">
        <v>225</v>
      </c>
      <c r="AS14" s="74">
        <v>248</v>
      </c>
      <c r="AT14" s="74">
        <v>74</v>
      </c>
      <c r="AU14" s="74">
        <v>561</v>
      </c>
      <c r="AV14" s="74">
        <v>523</v>
      </c>
      <c r="AW14" s="76">
        <f t="shared" si="9"/>
        <v>42.7</v>
      </c>
      <c r="AX14" s="76">
        <f t="shared" si="10"/>
        <v>10.4</v>
      </c>
      <c r="AY14" s="76">
        <f t="shared" si="11"/>
        <v>20.066666666666666</v>
      </c>
      <c r="AZ14" s="76">
        <f t="shared" si="12"/>
        <v>30.466666666666665</v>
      </c>
      <c r="BA14" s="76">
        <f t="shared" si="13"/>
        <v>7.5</v>
      </c>
      <c r="BB14" s="76">
        <f t="shared" si="14"/>
        <v>8.2666666666666675</v>
      </c>
      <c r="BC14" s="76">
        <f t="shared" si="15"/>
        <v>2.4666666666666668</v>
      </c>
      <c r="BD14" s="76">
        <f t="shared" si="16"/>
        <v>18.7</v>
      </c>
      <c r="BE14" s="76">
        <f t="shared" si="17"/>
        <v>17.433333333333334</v>
      </c>
      <c r="BF14" s="74">
        <v>8</v>
      </c>
      <c r="BG14" s="74">
        <v>2</v>
      </c>
      <c r="BH14" s="273">
        <v>20</v>
      </c>
      <c r="BI14" s="273">
        <v>10</v>
      </c>
      <c r="BJ14" s="74">
        <v>2014</v>
      </c>
      <c r="BK14" s="71" t="str">
        <f t="shared" si="18"/>
        <v>Upton, 2014</v>
      </c>
      <c r="BL14"/>
      <c r="BM14"/>
      <c r="BN14"/>
      <c r="BP14" s="43"/>
      <c r="BQ14" s="44"/>
      <c r="BR14" s="44"/>
      <c r="BS14"/>
      <c r="BT14"/>
      <c r="BU14"/>
      <c r="BV14"/>
      <c r="BX14" s="43"/>
      <c r="BY14" s="44"/>
      <c r="BZ14" s="44"/>
      <c r="CA14"/>
      <c r="CB14"/>
      <c r="CC14"/>
      <c r="CD14"/>
      <c r="CF14" s="43"/>
      <c r="CG14" s="44"/>
      <c r="CH14" s="44"/>
      <c r="CI14"/>
      <c r="CJ14"/>
      <c r="CK14"/>
      <c r="CL14"/>
      <c r="CN14" s="43"/>
      <c r="CO14" s="44"/>
      <c r="CP14" s="44"/>
      <c r="CQ14"/>
      <c r="CR14"/>
      <c r="CS14"/>
      <c r="CT14"/>
    </row>
    <row r="15" spans="1:98" ht="15">
      <c r="A15" s="74" t="s">
        <v>136</v>
      </c>
      <c r="B15" s="74">
        <v>29</v>
      </c>
      <c r="C15" s="74">
        <v>34</v>
      </c>
      <c r="D15" s="74">
        <v>152</v>
      </c>
      <c r="E15" s="75">
        <v>0.22368421052631579</v>
      </c>
      <c r="F15" s="74">
        <v>573</v>
      </c>
      <c r="G15" s="74">
        <v>1362</v>
      </c>
      <c r="H15" s="75">
        <v>0.42070484581497797</v>
      </c>
      <c r="I15" s="74">
        <v>262</v>
      </c>
      <c r="J15" s="74">
        <v>514</v>
      </c>
      <c r="K15" s="75">
        <v>0.50972762645914393</v>
      </c>
      <c r="L15" s="74">
        <v>1510</v>
      </c>
      <c r="M15" s="74">
        <v>423</v>
      </c>
      <c r="N15" s="74">
        <v>653</v>
      </c>
      <c r="O15" s="74">
        <v>1076</v>
      </c>
      <c r="P15" s="74">
        <v>324</v>
      </c>
      <c r="Q15" s="74">
        <v>310</v>
      </c>
      <c r="R15" s="74">
        <v>29</v>
      </c>
      <c r="S15" s="74">
        <v>518</v>
      </c>
      <c r="T15" s="74">
        <v>382</v>
      </c>
      <c r="U15" s="76">
        <f t="shared" si="0"/>
        <v>52.068965517241381</v>
      </c>
      <c r="V15" s="76">
        <f t="shared" si="1"/>
        <v>14.586206896551724</v>
      </c>
      <c r="W15" s="76">
        <f t="shared" si="2"/>
        <v>22.517241379310345</v>
      </c>
      <c r="X15" s="76">
        <f t="shared" si="3"/>
        <v>37.103448275862071</v>
      </c>
      <c r="Y15" s="76">
        <f t="shared" si="4"/>
        <v>11.172413793103448</v>
      </c>
      <c r="Z15" s="76">
        <f t="shared" si="5"/>
        <v>10.689655172413794</v>
      </c>
      <c r="AA15" s="76">
        <f t="shared" si="6"/>
        <v>1</v>
      </c>
      <c r="AB15" s="76">
        <f t="shared" si="7"/>
        <v>17.862068965517242</v>
      </c>
      <c r="AC15" s="76">
        <f t="shared" si="8"/>
        <v>13.172413793103448</v>
      </c>
      <c r="AD15" s="74">
        <v>28</v>
      </c>
      <c r="AE15" s="74">
        <v>82</v>
      </c>
      <c r="AF15" s="74">
        <v>287</v>
      </c>
      <c r="AG15" s="75">
        <v>0.2857142857142857</v>
      </c>
      <c r="AH15" s="74">
        <v>382</v>
      </c>
      <c r="AI15" s="74">
        <v>992</v>
      </c>
      <c r="AJ15" s="75">
        <v>0.38508064516129031</v>
      </c>
      <c r="AK15" s="74">
        <v>163</v>
      </c>
      <c r="AL15" s="74">
        <v>326</v>
      </c>
      <c r="AM15" s="75">
        <v>0.5</v>
      </c>
      <c r="AN15" s="74">
        <v>1245</v>
      </c>
      <c r="AO15" s="74">
        <v>248</v>
      </c>
      <c r="AP15" s="74">
        <v>528</v>
      </c>
      <c r="AQ15" s="74">
        <v>776</v>
      </c>
      <c r="AR15" s="74">
        <v>238</v>
      </c>
      <c r="AS15" s="74">
        <v>256</v>
      </c>
      <c r="AT15" s="74">
        <v>58</v>
      </c>
      <c r="AU15" s="74">
        <v>551</v>
      </c>
      <c r="AV15" s="74">
        <v>456</v>
      </c>
      <c r="AW15" s="76">
        <v>42.9</v>
      </c>
      <c r="AX15" s="76">
        <f t="shared" si="10"/>
        <v>8.8571428571428577</v>
      </c>
      <c r="AY15" s="76">
        <f t="shared" si="11"/>
        <v>18.857142857142858</v>
      </c>
      <c r="AZ15" s="76">
        <f t="shared" si="12"/>
        <v>27.714285714285715</v>
      </c>
      <c r="BA15" s="76">
        <f t="shared" si="13"/>
        <v>8.5</v>
      </c>
      <c r="BB15" s="76">
        <f t="shared" si="14"/>
        <v>9.1428571428571423</v>
      </c>
      <c r="BC15" s="76">
        <f t="shared" si="15"/>
        <v>2.0714285714285716</v>
      </c>
      <c r="BD15" s="76">
        <f t="shared" si="16"/>
        <v>19.678571428571427</v>
      </c>
      <c r="BE15" s="76">
        <f t="shared" si="17"/>
        <v>16.285714285714285</v>
      </c>
      <c r="BF15" s="74">
        <v>9</v>
      </c>
      <c r="BG15" s="74">
        <v>1</v>
      </c>
      <c r="BH15" s="273">
        <v>19</v>
      </c>
      <c r="BI15" s="273">
        <v>10</v>
      </c>
      <c r="BJ15" s="74">
        <v>2013</v>
      </c>
      <c r="BK15" s="71" t="str">
        <f t="shared" si="18"/>
        <v>Upton, 2013</v>
      </c>
      <c r="BP15"/>
      <c r="BQ15"/>
      <c r="BR15"/>
      <c r="BS15"/>
      <c r="BT15"/>
      <c r="BU15"/>
      <c r="BV15"/>
      <c r="BX15"/>
      <c r="BY15"/>
      <c r="BZ15"/>
      <c r="CA15"/>
      <c r="CB15"/>
      <c r="CC15"/>
      <c r="CD15"/>
      <c r="CF15"/>
      <c r="CG15"/>
      <c r="CH15"/>
      <c r="CI15"/>
      <c r="CJ15"/>
      <c r="CK15"/>
      <c r="CL15"/>
      <c r="CN15"/>
      <c r="CO15"/>
      <c r="CP15"/>
      <c r="CQ15"/>
      <c r="CR15"/>
      <c r="CS15"/>
      <c r="CT15"/>
    </row>
    <row r="16" spans="1:98" ht="15">
      <c r="A16" s="91" t="s">
        <v>670</v>
      </c>
      <c r="B16" s="74">
        <v>27</v>
      </c>
      <c r="C16" s="74">
        <v>6</v>
      </c>
      <c r="D16" s="74">
        <v>14</v>
      </c>
      <c r="E16" s="75">
        <v>0.43</v>
      </c>
      <c r="F16" s="74">
        <v>32</v>
      </c>
      <c r="G16" s="74">
        <v>107</v>
      </c>
      <c r="H16" s="75">
        <v>0.3</v>
      </c>
      <c r="I16" s="74">
        <v>6</v>
      </c>
      <c r="J16" s="74">
        <v>14</v>
      </c>
      <c r="K16" s="75">
        <v>0.43</v>
      </c>
      <c r="L16" s="74">
        <v>1287</v>
      </c>
      <c r="M16" s="74">
        <v>17</v>
      </c>
      <c r="N16" s="74">
        <v>25</v>
      </c>
      <c r="O16" s="74">
        <v>42</v>
      </c>
      <c r="P16" s="74"/>
      <c r="Q16" s="74">
        <v>4</v>
      </c>
      <c r="R16" s="74">
        <v>1</v>
      </c>
      <c r="S16" s="74">
        <v>13</v>
      </c>
      <c r="T16" s="74">
        <v>31</v>
      </c>
      <c r="U16" s="76">
        <f>L16/B16</f>
        <v>47.666666666666664</v>
      </c>
      <c r="V16" s="76">
        <f>M16/B16</f>
        <v>0.62962962962962965</v>
      </c>
      <c r="W16" s="76">
        <f>N16/B16</f>
        <v>0.92592592592592593</v>
      </c>
      <c r="X16" s="76">
        <f>O16/B16</f>
        <v>1.5555555555555556</v>
      </c>
      <c r="Y16" s="76">
        <f>P16/B16</f>
        <v>0</v>
      </c>
      <c r="Z16" s="76">
        <f>Q16/B16</f>
        <v>0.14814814814814814</v>
      </c>
      <c r="AA16" s="76">
        <f>R16/B16</f>
        <v>3.7037037037037035E-2</v>
      </c>
      <c r="AB16" s="76">
        <f>S16/B16</f>
        <v>0.48148148148148145</v>
      </c>
      <c r="AC16" s="76">
        <f>T16/B16</f>
        <v>1.1481481481481481</v>
      </c>
      <c r="AD16" s="74">
        <v>27</v>
      </c>
      <c r="AE16" s="74">
        <v>48</v>
      </c>
      <c r="AF16" s="74">
        <v>173</v>
      </c>
      <c r="AG16" s="75">
        <v>0.28000000000000003</v>
      </c>
      <c r="AH16" s="74">
        <v>248</v>
      </c>
      <c r="AI16" s="74">
        <v>671</v>
      </c>
      <c r="AJ16" s="75">
        <v>0.67</v>
      </c>
      <c r="AK16" s="74">
        <v>144</v>
      </c>
      <c r="AL16" s="74">
        <v>257</v>
      </c>
      <c r="AM16" s="75">
        <v>0.56000000000000005</v>
      </c>
      <c r="AN16" s="74">
        <v>1347</v>
      </c>
      <c r="AO16" s="74">
        <v>167</v>
      </c>
      <c r="AP16" s="74">
        <v>315</v>
      </c>
      <c r="AQ16" s="74">
        <v>482</v>
      </c>
      <c r="AR16" s="74">
        <v>130</v>
      </c>
      <c r="AS16" s="74">
        <v>168</v>
      </c>
      <c r="AT16" s="74">
        <v>35</v>
      </c>
      <c r="AU16" s="74">
        <v>262</v>
      </c>
      <c r="AV16" s="74">
        <v>260</v>
      </c>
      <c r="AW16" s="76">
        <f>AN16/AD16</f>
        <v>49.888888888888886</v>
      </c>
      <c r="AX16" s="76">
        <f>AO16/AD16</f>
        <v>6.1851851851851851</v>
      </c>
      <c r="AY16" s="76">
        <f>AP16/AD16</f>
        <v>11.666666666666666</v>
      </c>
      <c r="AZ16" s="76">
        <f>AQ16/AD16</f>
        <v>17.851851851851851</v>
      </c>
      <c r="BA16" s="76">
        <f>AR16/AD16</f>
        <v>4.8148148148148149</v>
      </c>
      <c r="BB16" s="76">
        <f>AS16/AD16</f>
        <v>6.2222222222222223</v>
      </c>
      <c r="BC16" s="76">
        <f>AT16/AD16</f>
        <v>1.2962962962962963</v>
      </c>
      <c r="BD16" s="76">
        <f>AU16/AD16</f>
        <v>9.7037037037037042</v>
      </c>
      <c r="BE16" s="76">
        <f>AV16/AD16</f>
        <v>9.6296296296296298</v>
      </c>
      <c r="BF16" s="74">
        <v>4</v>
      </c>
      <c r="BG16" s="74">
        <v>4</v>
      </c>
      <c r="BH16" s="273">
        <v>14</v>
      </c>
      <c r="BI16" s="273">
        <v>16</v>
      </c>
      <c r="BJ16" s="74">
        <v>2012</v>
      </c>
      <c r="BK16" s="71" t="str">
        <f t="shared" si="18"/>
        <v>*Upton, 2012</v>
      </c>
      <c r="BP16"/>
      <c r="BQ16"/>
      <c r="BR16"/>
      <c r="BS16"/>
      <c r="BT16"/>
      <c r="BU16"/>
      <c r="BV16"/>
      <c r="BX16"/>
      <c r="BY16"/>
      <c r="BZ16"/>
      <c r="CA16"/>
      <c r="CB16"/>
      <c r="CC16"/>
      <c r="CD16"/>
      <c r="CF16"/>
      <c r="CG16"/>
      <c r="CH16"/>
      <c r="CI16"/>
      <c r="CJ16"/>
      <c r="CK16"/>
      <c r="CL16"/>
      <c r="CN16"/>
      <c r="CO16"/>
      <c r="CP16"/>
      <c r="CQ16"/>
      <c r="CR16"/>
      <c r="CS16"/>
      <c r="CT16"/>
    </row>
    <row r="17" spans="1:98" ht="15">
      <c r="A17" s="91" t="s">
        <v>670</v>
      </c>
      <c r="B17" s="74">
        <v>26</v>
      </c>
      <c r="C17" s="74">
        <v>58</v>
      </c>
      <c r="D17" s="74">
        <v>155</v>
      </c>
      <c r="E17" s="75">
        <v>0.37</v>
      </c>
      <c r="F17" s="74">
        <v>244</v>
      </c>
      <c r="G17" s="74">
        <v>564</v>
      </c>
      <c r="H17" s="75">
        <v>0.43</v>
      </c>
      <c r="I17" s="74">
        <v>135</v>
      </c>
      <c r="J17" s="74">
        <v>259</v>
      </c>
      <c r="K17" s="75">
        <v>0.52</v>
      </c>
      <c r="L17" s="74">
        <v>1132</v>
      </c>
      <c r="M17" s="74">
        <v>142</v>
      </c>
      <c r="N17" s="74">
        <v>335</v>
      </c>
      <c r="O17" s="74">
        <v>477</v>
      </c>
      <c r="P17" s="74">
        <v>85</v>
      </c>
      <c r="Q17" s="74">
        <v>203</v>
      </c>
      <c r="R17" s="74">
        <v>9</v>
      </c>
      <c r="S17" s="74">
        <v>447</v>
      </c>
      <c r="T17" s="74">
        <v>34</v>
      </c>
      <c r="U17" s="76">
        <f>L17/B17</f>
        <v>43.53846153846154</v>
      </c>
      <c r="V17" s="76">
        <f>M17/B17</f>
        <v>5.4615384615384617</v>
      </c>
      <c r="W17" s="76">
        <f>N17/B17</f>
        <v>12.884615384615385</v>
      </c>
      <c r="X17" s="76">
        <f>O17/B17</f>
        <v>18.346153846153847</v>
      </c>
      <c r="Y17" s="76">
        <f>P17/B17</f>
        <v>3.2692307692307692</v>
      </c>
      <c r="Z17" s="76">
        <f>Q17/B17</f>
        <v>7.8076923076923075</v>
      </c>
      <c r="AA17" s="76">
        <f>R17/B17</f>
        <v>0.34615384615384615</v>
      </c>
      <c r="AB17" s="76">
        <f>S17/B17</f>
        <v>17.192307692307693</v>
      </c>
      <c r="AC17" s="76">
        <f>T17/B17</f>
        <v>1.3076923076923077</v>
      </c>
      <c r="AD17" s="74">
        <v>26</v>
      </c>
      <c r="AE17" s="74">
        <v>26</v>
      </c>
      <c r="AF17" s="74">
        <v>147</v>
      </c>
      <c r="AG17" s="75">
        <v>0.18</v>
      </c>
      <c r="AH17" s="74">
        <v>286</v>
      </c>
      <c r="AI17" s="74">
        <v>620</v>
      </c>
      <c r="AJ17" s="75">
        <v>0.46</v>
      </c>
      <c r="AK17" s="74">
        <v>103</v>
      </c>
      <c r="AL17" s="74">
        <v>222</v>
      </c>
      <c r="AM17" s="75">
        <v>0.46</v>
      </c>
      <c r="AN17" s="74">
        <v>1206</v>
      </c>
      <c r="AO17" s="74">
        <v>154</v>
      </c>
      <c r="AP17" s="74">
        <v>291</v>
      </c>
      <c r="AQ17" s="74">
        <v>445</v>
      </c>
      <c r="AR17" s="74">
        <v>148</v>
      </c>
      <c r="AS17" s="74">
        <v>24</v>
      </c>
      <c r="AT17" s="74">
        <v>51</v>
      </c>
      <c r="AU17" s="74">
        <v>302</v>
      </c>
      <c r="AV17" s="74">
        <v>262</v>
      </c>
      <c r="AW17" s="76">
        <f>AN17/AD17</f>
        <v>46.384615384615387</v>
      </c>
      <c r="AX17" s="76">
        <f>AO17/AD17</f>
        <v>5.9230769230769234</v>
      </c>
      <c r="AY17" s="76">
        <f>AP17/AD17</f>
        <v>11.192307692307692</v>
      </c>
      <c r="AZ17" s="76">
        <f>AQ17/AD17</f>
        <v>17.115384615384617</v>
      </c>
      <c r="BA17" s="76">
        <f>AR17/AD17</f>
        <v>5.6923076923076925</v>
      </c>
      <c r="BB17" s="76">
        <f>AS17/AD17</f>
        <v>0.92307692307692313</v>
      </c>
      <c r="BC17" s="76">
        <f>AT17/AD17</f>
        <v>1.9615384615384615</v>
      </c>
      <c r="BD17" s="76">
        <f>AU17/AD17</f>
        <v>11.615384615384615</v>
      </c>
      <c r="BE17" s="76">
        <f>AV17/AD17</f>
        <v>10.076923076923077</v>
      </c>
      <c r="BF17" s="74">
        <v>6</v>
      </c>
      <c r="BG17" s="74">
        <v>2</v>
      </c>
      <c r="BH17" s="273">
        <v>13</v>
      </c>
      <c r="BI17" s="273">
        <v>13</v>
      </c>
      <c r="BJ17" s="74">
        <v>2011</v>
      </c>
      <c r="BK17" s="71" t="str">
        <f t="shared" si="18"/>
        <v>*Upton, 2011</v>
      </c>
      <c r="BP17"/>
      <c r="BQ17"/>
      <c r="BR17"/>
      <c r="BS17"/>
      <c r="BT17"/>
      <c r="BU17"/>
      <c r="BV17"/>
      <c r="BX17"/>
      <c r="BY17"/>
      <c r="BZ17"/>
      <c r="CA17"/>
      <c r="CB17"/>
      <c r="CC17"/>
      <c r="CD17"/>
      <c r="CF17"/>
      <c r="CG17"/>
      <c r="CH17"/>
      <c r="CI17"/>
      <c r="CJ17"/>
      <c r="CK17"/>
      <c r="CL17"/>
      <c r="CN17"/>
      <c r="CO17"/>
      <c r="CP17"/>
      <c r="CQ17"/>
      <c r="CR17"/>
      <c r="CS17"/>
      <c r="CT17"/>
    </row>
    <row r="18" spans="1:98" ht="15">
      <c r="A18" s="91" t="s">
        <v>670</v>
      </c>
      <c r="B18" s="74">
        <v>25</v>
      </c>
      <c r="C18" s="74">
        <v>59</v>
      </c>
      <c r="D18" s="74">
        <v>254</v>
      </c>
      <c r="E18" s="75">
        <v>0.23</v>
      </c>
      <c r="F18" s="74">
        <v>232</v>
      </c>
      <c r="G18" s="74">
        <v>670</v>
      </c>
      <c r="H18" s="75">
        <v>0.35</v>
      </c>
      <c r="I18" s="74">
        <v>147</v>
      </c>
      <c r="J18" s="74">
        <v>301</v>
      </c>
      <c r="K18" s="75">
        <v>0.49</v>
      </c>
      <c r="L18" s="74">
        <v>1113</v>
      </c>
      <c r="M18" s="74">
        <v>172</v>
      </c>
      <c r="N18" s="74">
        <v>327</v>
      </c>
      <c r="O18" s="74">
        <v>499</v>
      </c>
      <c r="P18" s="74">
        <v>119</v>
      </c>
      <c r="Q18" s="74">
        <v>153</v>
      </c>
      <c r="R18" s="74">
        <v>18</v>
      </c>
      <c r="S18" s="74">
        <v>251</v>
      </c>
      <c r="T18" s="74">
        <v>240</v>
      </c>
      <c r="U18" s="76">
        <f t="shared" ref="U18:U37" si="28">L18/B18</f>
        <v>44.52</v>
      </c>
      <c r="V18" s="76">
        <f t="shared" ref="V18:V37" si="29">M18/B18</f>
        <v>6.88</v>
      </c>
      <c r="W18" s="76">
        <f t="shared" ref="W18:W37" si="30">N18/B18</f>
        <v>13.08</v>
      </c>
      <c r="X18" s="76">
        <f t="shared" ref="X18:X37" si="31">O18/B18</f>
        <v>19.96</v>
      </c>
      <c r="Y18" s="76">
        <f t="shared" ref="Y18:Y37" si="32">P18/B18</f>
        <v>4.76</v>
      </c>
      <c r="Z18" s="76">
        <f t="shared" ref="Z18:Z37" si="33">Q18/B18</f>
        <v>6.12</v>
      </c>
      <c r="AA18" s="76">
        <f t="shared" ref="AA18:AA37" si="34">R18/B18</f>
        <v>0.72</v>
      </c>
      <c r="AB18" s="76">
        <f t="shared" ref="AB18:AB37" si="35">S18/B18</f>
        <v>10.039999999999999</v>
      </c>
      <c r="AC18" s="76">
        <f t="shared" ref="AC18:AC37" si="36">T18/B18</f>
        <v>9.6</v>
      </c>
      <c r="AD18" s="74">
        <v>25</v>
      </c>
      <c r="AE18" s="74">
        <v>44</v>
      </c>
      <c r="AF18" s="74">
        <v>173</v>
      </c>
      <c r="AG18" s="75">
        <v>0.25</v>
      </c>
      <c r="AH18" s="74">
        <v>271</v>
      </c>
      <c r="AI18" s="74">
        <v>605</v>
      </c>
      <c r="AJ18" s="75">
        <v>0.45</v>
      </c>
      <c r="AK18" s="74">
        <v>128</v>
      </c>
      <c r="AL18" s="74">
        <v>264</v>
      </c>
      <c r="AM18" s="75">
        <v>0.48</v>
      </c>
      <c r="AN18" s="74">
        <v>1273</v>
      </c>
      <c r="AO18" s="74">
        <v>190</v>
      </c>
      <c r="AP18" s="74">
        <v>361</v>
      </c>
      <c r="AQ18" s="74">
        <v>551</v>
      </c>
      <c r="AR18" s="74">
        <v>146</v>
      </c>
      <c r="AS18" s="74">
        <v>153</v>
      </c>
      <c r="AT18" s="74">
        <v>56</v>
      </c>
      <c r="AU18" s="74">
        <v>240</v>
      </c>
      <c r="AV18" s="74">
        <v>242</v>
      </c>
      <c r="AW18" s="76">
        <f t="shared" ref="AW18:AW37" si="37">AN18/AD18</f>
        <v>50.92</v>
      </c>
      <c r="AX18" s="76">
        <f t="shared" ref="AX18:AX23" si="38">AO18/AD18</f>
        <v>7.6</v>
      </c>
      <c r="AY18" s="76">
        <f t="shared" ref="AY18:AY23" si="39">AP18/AD18</f>
        <v>14.44</v>
      </c>
      <c r="AZ18" s="76">
        <f t="shared" ref="AZ18:AZ23" si="40">AQ18/AD18</f>
        <v>22.04</v>
      </c>
      <c r="BA18" s="76">
        <f t="shared" ref="BA18:BA23" si="41">AR18/AD18</f>
        <v>5.84</v>
      </c>
      <c r="BB18" s="76">
        <f t="shared" ref="BB18:BB23" si="42">AS18/AD18</f>
        <v>6.12</v>
      </c>
      <c r="BC18" s="76">
        <f t="shared" ref="BC18:BC23" si="43">AT18/AD18</f>
        <v>2.2400000000000002</v>
      </c>
      <c r="BD18" s="76">
        <f t="shared" ref="BD18:BD23" si="44">AU18/AD18</f>
        <v>9.6</v>
      </c>
      <c r="BE18" s="76">
        <f t="shared" ref="BE18:BE23" si="45">AV18/AD18</f>
        <v>9.68</v>
      </c>
      <c r="BF18" s="74">
        <v>3</v>
      </c>
      <c r="BG18" s="74">
        <v>5</v>
      </c>
      <c r="BH18" s="273">
        <v>8</v>
      </c>
      <c r="BI18" s="273">
        <v>18</v>
      </c>
      <c r="BJ18" s="74">
        <v>2010</v>
      </c>
      <c r="BK18" s="71" t="str">
        <f t="shared" si="18"/>
        <v>*Upton, 2010</v>
      </c>
      <c r="BP18"/>
      <c r="BQ18"/>
      <c r="BR18"/>
      <c r="BS18"/>
      <c r="BT18"/>
      <c r="BU18"/>
      <c r="BV18"/>
      <c r="BX18"/>
      <c r="BY18"/>
      <c r="BZ18"/>
      <c r="CA18"/>
      <c r="CB18"/>
      <c r="CC18"/>
      <c r="CD18"/>
      <c r="CF18"/>
      <c r="CG18"/>
      <c r="CH18"/>
      <c r="CI18"/>
      <c r="CJ18"/>
      <c r="CK18"/>
      <c r="CL18"/>
      <c r="CN18"/>
      <c r="CO18"/>
      <c r="CP18"/>
      <c r="CQ18"/>
      <c r="CR18"/>
      <c r="CS18"/>
      <c r="CT18"/>
    </row>
    <row r="19" spans="1:98" ht="15">
      <c r="A19" s="91" t="s">
        <v>670</v>
      </c>
      <c r="B19" s="74">
        <v>26</v>
      </c>
      <c r="C19" s="74">
        <v>103</v>
      </c>
      <c r="D19" s="74">
        <v>333</v>
      </c>
      <c r="E19" s="75">
        <v>0.31</v>
      </c>
      <c r="F19" s="74">
        <v>400</v>
      </c>
      <c r="G19" s="74">
        <v>876</v>
      </c>
      <c r="H19" s="75">
        <v>0.46</v>
      </c>
      <c r="I19" s="74">
        <v>268</v>
      </c>
      <c r="J19" s="74">
        <v>453</v>
      </c>
      <c r="K19" s="75">
        <v>0.59</v>
      </c>
      <c r="L19" s="74">
        <v>1377</v>
      </c>
      <c r="M19" s="74">
        <v>248</v>
      </c>
      <c r="N19" s="74">
        <v>487</v>
      </c>
      <c r="O19" s="74">
        <v>735</v>
      </c>
      <c r="P19" s="74">
        <v>319</v>
      </c>
      <c r="Q19" s="74">
        <v>196</v>
      </c>
      <c r="R19" s="74">
        <v>39</v>
      </c>
      <c r="S19" s="74">
        <v>373</v>
      </c>
      <c r="T19" s="74">
        <v>431</v>
      </c>
      <c r="U19" s="76">
        <f t="shared" si="28"/>
        <v>52.96153846153846</v>
      </c>
      <c r="V19" s="76">
        <f t="shared" si="29"/>
        <v>9.5384615384615383</v>
      </c>
      <c r="W19" s="76">
        <f t="shared" si="30"/>
        <v>18.73076923076923</v>
      </c>
      <c r="X19" s="76">
        <f t="shared" si="31"/>
        <v>28.26923076923077</v>
      </c>
      <c r="Y19" s="76">
        <f t="shared" si="32"/>
        <v>12.26923076923077</v>
      </c>
      <c r="Z19" s="76">
        <f t="shared" si="33"/>
        <v>7.5384615384615383</v>
      </c>
      <c r="AA19" s="76">
        <f t="shared" si="34"/>
        <v>1.5</v>
      </c>
      <c r="AB19" s="76">
        <f t="shared" si="35"/>
        <v>14.346153846153847</v>
      </c>
      <c r="AC19" s="76">
        <f t="shared" si="36"/>
        <v>16.576923076923077</v>
      </c>
      <c r="AD19" s="74">
        <v>26</v>
      </c>
      <c r="AE19" s="74">
        <v>60</v>
      </c>
      <c r="AF19" s="74">
        <v>281</v>
      </c>
      <c r="AG19" s="75">
        <v>0.21</v>
      </c>
      <c r="AH19" s="74">
        <v>407</v>
      </c>
      <c r="AI19" s="74">
        <v>857</v>
      </c>
      <c r="AJ19" s="75">
        <v>0.47</v>
      </c>
      <c r="AK19" s="74">
        <v>220</v>
      </c>
      <c r="AL19" s="74">
        <v>408</v>
      </c>
      <c r="AM19" s="75">
        <v>0.54</v>
      </c>
      <c r="AN19" s="74">
        <v>1214</v>
      </c>
      <c r="AO19" s="74">
        <v>215</v>
      </c>
      <c r="AP19" s="74">
        <v>427</v>
      </c>
      <c r="AQ19" s="74">
        <v>642</v>
      </c>
      <c r="AR19" s="74">
        <v>250</v>
      </c>
      <c r="AS19" s="74">
        <v>227</v>
      </c>
      <c r="AT19" s="74">
        <v>61</v>
      </c>
      <c r="AU19" s="74">
        <v>348</v>
      </c>
      <c r="AV19" s="74">
        <v>411</v>
      </c>
      <c r="AW19" s="76">
        <f t="shared" si="37"/>
        <v>46.692307692307693</v>
      </c>
      <c r="AX19" s="76">
        <f t="shared" si="38"/>
        <v>8.2692307692307701</v>
      </c>
      <c r="AY19" s="76">
        <f t="shared" si="39"/>
        <v>16.423076923076923</v>
      </c>
      <c r="AZ19" s="76">
        <f t="shared" si="40"/>
        <v>24.692307692307693</v>
      </c>
      <c r="BA19" s="76">
        <f t="shared" si="41"/>
        <v>9.615384615384615</v>
      </c>
      <c r="BB19" s="76">
        <f t="shared" si="42"/>
        <v>8.7307692307692299</v>
      </c>
      <c r="BC19" s="76">
        <f t="shared" si="43"/>
        <v>2.3461538461538463</v>
      </c>
      <c r="BD19" s="76">
        <f t="shared" si="44"/>
        <v>13.384615384615385</v>
      </c>
      <c r="BE19" s="76">
        <f t="shared" si="45"/>
        <v>15.807692307692308</v>
      </c>
      <c r="BF19" s="74">
        <v>7</v>
      </c>
      <c r="BG19" s="74">
        <v>3</v>
      </c>
      <c r="BH19" s="273">
        <v>14</v>
      </c>
      <c r="BI19" s="273">
        <v>12</v>
      </c>
      <c r="BJ19" s="74">
        <v>2009</v>
      </c>
      <c r="BK19" s="71" t="str">
        <f t="shared" si="18"/>
        <v>*Upton, 2009</v>
      </c>
      <c r="BP19"/>
      <c r="BQ19"/>
      <c r="BR19"/>
      <c r="BS19"/>
      <c r="BT19"/>
      <c r="BU19"/>
      <c r="BV19"/>
      <c r="BX19"/>
      <c r="BY19"/>
      <c r="BZ19"/>
      <c r="CA19"/>
      <c r="CB19"/>
      <c r="CC19"/>
      <c r="CD19"/>
      <c r="CF19"/>
      <c r="CG19"/>
      <c r="CH19"/>
      <c r="CI19"/>
      <c r="CJ19"/>
      <c r="CK19"/>
      <c r="CL19"/>
      <c r="CN19"/>
      <c r="CO19"/>
      <c r="CP19"/>
      <c r="CQ19"/>
      <c r="CR19"/>
      <c r="CS19"/>
      <c r="CT19"/>
    </row>
    <row r="20" spans="1:98" ht="15">
      <c r="A20" s="74" t="s">
        <v>136</v>
      </c>
      <c r="B20" s="74">
        <v>26</v>
      </c>
      <c r="C20" s="74">
        <v>125</v>
      </c>
      <c r="D20" s="74">
        <v>397</v>
      </c>
      <c r="E20" s="75">
        <v>0.31</v>
      </c>
      <c r="F20" s="74">
        <v>304</v>
      </c>
      <c r="G20" s="74">
        <v>828</v>
      </c>
      <c r="H20" s="75">
        <v>0.37</v>
      </c>
      <c r="I20" s="74">
        <v>258</v>
      </c>
      <c r="J20" s="74">
        <v>391</v>
      </c>
      <c r="K20" s="75">
        <v>0.66</v>
      </c>
      <c r="L20" s="74">
        <v>1241</v>
      </c>
      <c r="M20" s="74">
        <v>193</v>
      </c>
      <c r="N20" s="74">
        <v>432</v>
      </c>
      <c r="O20" s="74">
        <v>625</v>
      </c>
      <c r="P20" s="74">
        <v>174</v>
      </c>
      <c r="Q20" s="74">
        <v>242</v>
      </c>
      <c r="R20" s="74">
        <v>42</v>
      </c>
      <c r="S20" s="74">
        <v>418</v>
      </c>
      <c r="T20" s="74"/>
      <c r="U20" s="76">
        <f t="shared" si="28"/>
        <v>47.730769230769234</v>
      </c>
      <c r="V20" s="76">
        <f t="shared" si="29"/>
        <v>7.4230769230769234</v>
      </c>
      <c r="W20" s="76">
        <f t="shared" si="30"/>
        <v>16.615384615384617</v>
      </c>
      <c r="X20" s="76">
        <f t="shared" si="31"/>
        <v>24.03846153846154</v>
      </c>
      <c r="Y20" s="76">
        <f t="shared" si="32"/>
        <v>6.6923076923076925</v>
      </c>
      <c r="Z20" s="76">
        <f t="shared" si="33"/>
        <v>9.3076923076923084</v>
      </c>
      <c r="AA20" s="76">
        <f t="shared" si="34"/>
        <v>1.6153846153846154</v>
      </c>
      <c r="AB20" s="76">
        <f t="shared" si="35"/>
        <v>16.076923076923077</v>
      </c>
      <c r="AC20" s="76">
        <f t="shared" si="36"/>
        <v>0</v>
      </c>
      <c r="AD20" s="74">
        <v>26</v>
      </c>
      <c r="AE20" s="74">
        <v>53</v>
      </c>
      <c r="AF20" s="74">
        <v>250</v>
      </c>
      <c r="AG20" s="75">
        <v>0.21</v>
      </c>
      <c r="AH20" s="74">
        <v>426</v>
      </c>
      <c r="AI20" s="74">
        <v>962</v>
      </c>
      <c r="AJ20" s="75">
        <v>0.44</v>
      </c>
      <c r="AK20" s="74">
        <v>203</v>
      </c>
      <c r="AL20" s="74">
        <v>399</v>
      </c>
      <c r="AM20" s="75">
        <v>0.51</v>
      </c>
      <c r="AN20" s="74">
        <v>1242</v>
      </c>
      <c r="AO20" s="74">
        <v>279</v>
      </c>
      <c r="AP20" s="74">
        <v>476</v>
      </c>
      <c r="AQ20" s="74">
        <v>755</v>
      </c>
      <c r="AR20" s="74">
        <v>188</v>
      </c>
      <c r="AS20" s="74">
        <v>219</v>
      </c>
      <c r="AT20" s="74">
        <v>51</v>
      </c>
      <c r="AU20" s="74">
        <v>447</v>
      </c>
      <c r="AV20" s="74"/>
      <c r="AW20" s="76">
        <f t="shared" si="37"/>
        <v>47.769230769230766</v>
      </c>
      <c r="AX20" s="76">
        <f t="shared" si="38"/>
        <v>10.73076923076923</v>
      </c>
      <c r="AY20" s="76">
        <f t="shared" si="39"/>
        <v>18.307692307692307</v>
      </c>
      <c r="AZ20" s="76">
        <f t="shared" si="40"/>
        <v>29.03846153846154</v>
      </c>
      <c r="BA20" s="76">
        <f t="shared" si="41"/>
        <v>7.2307692307692308</v>
      </c>
      <c r="BB20" s="76">
        <f t="shared" si="42"/>
        <v>8.4230769230769234</v>
      </c>
      <c r="BC20" s="76">
        <f t="shared" si="43"/>
        <v>1.9615384615384615</v>
      </c>
      <c r="BD20" s="76">
        <f t="shared" si="44"/>
        <v>17.192307692307693</v>
      </c>
      <c r="BE20" s="76">
        <f t="shared" si="45"/>
        <v>0</v>
      </c>
      <c r="BF20" s="74">
        <v>5</v>
      </c>
      <c r="BG20" s="74">
        <v>5</v>
      </c>
      <c r="BH20" s="273">
        <v>11</v>
      </c>
      <c r="BI20" s="273">
        <v>15</v>
      </c>
      <c r="BJ20" s="74">
        <v>2008</v>
      </c>
      <c r="BK20" s="71" t="str">
        <f>IF($A20&lt;&gt;"",CONCATENATE(IFERROR(LEFT($A20,FIND(",",$A20)-1),$A20),", ",TRIM($BJ20)),"")</f>
        <v>Upton, 2008</v>
      </c>
      <c r="BP20"/>
      <c r="BQ20"/>
      <c r="BR20"/>
      <c r="BS20"/>
      <c r="BT20"/>
      <c r="BU20"/>
      <c r="BV20"/>
      <c r="BX20"/>
      <c r="BY20"/>
      <c r="BZ20"/>
      <c r="CA20"/>
      <c r="CB20"/>
      <c r="CC20"/>
      <c r="CD20"/>
      <c r="CF20"/>
      <c r="CG20"/>
      <c r="CH20"/>
      <c r="CI20"/>
      <c r="CJ20"/>
      <c r="CK20"/>
      <c r="CL20"/>
    </row>
    <row r="21" spans="1:98" ht="15">
      <c r="A21" s="91" t="s">
        <v>670</v>
      </c>
      <c r="B21" s="74">
        <v>27</v>
      </c>
      <c r="C21" s="74">
        <v>70</v>
      </c>
      <c r="D21" s="74">
        <v>235</v>
      </c>
      <c r="E21" s="75">
        <v>0.3</v>
      </c>
      <c r="F21" s="74">
        <v>478</v>
      </c>
      <c r="G21" s="74">
        <v>971</v>
      </c>
      <c r="H21" s="75">
        <v>0.49</v>
      </c>
      <c r="I21" s="74">
        <v>248</v>
      </c>
      <c r="J21" s="74">
        <v>386</v>
      </c>
      <c r="K21" s="75">
        <v>0.64</v>
      </c>
      <c r="L21" s="74">
        <v>1577</v>
      </c>
      <c r="M21" s="74">
        <v>254</v>
      </c>
      <c r="N21" s="74">
        <v>505</v>
      </c>
      <c r="O21" s="74">
        <v>759</v>
      </c>
      <c r="P21" s="74">
        <v>338</v>
      </c>
      <c r="Q21" s="74">
        <v>234</v>
      </c>
      <c r="R21" s="74"/>
      <c r="S21" s="74">
        <v>429</v>
      </c>
      <c r="T21" s="74"/>
      <c r="U21" s="76">
        <f t="shared" si="28"/>
        <v>58.407407407407405</v>
      </c>
      <c r="V21" s="76">
        <f t="shared" si="29"/>
        <v>9.4074074074074066</v>
      </c>
      <c r="W21" s="76">
        <f t="shared" si="30"/>
        <v>18.703703703703702</v>
      </c>
      <c r="X21" s="76">
        <f t="shared" si="31"/>
        <v>28.111111111111111</v>
      </c>
      <c r="Y21" s="76">
        <f t="shared" si="32"/>
        <v>12.518518518518519</v>
      </c>
      <c r="Z21" s="76">
        <f t="shared" si="33"/>
        <v>8.6666666666666661</v>
      </c>
      <c r="AA21" s="76">
        <f t="shared" si="34"/>
        <v>0</v>
      </c>
      <c r="AB21" s="76">
        <f t="shared" si="35"/>
        <v>15.888888888888889</v>
      </c>
      <c r="AC21" s="76">
        <f t="shared" si="36"/>
        <v>0</v>
      </c>
      <c r="AD21" s="74">
        <v>27</v>
      </c>
      <c r="AE21" s="74">
        <v>90</v>
      </c>
      <c r="AF21" s="74">
        <v>337</v>
      </c>
      <c r="AG21" s="75">
        <v>0.27</v>
      </c>
      <c r="AH21" s="74">
        <v>371</v>
      </c>
      <c r="AI21" s="74">
        <v>946</v>
      </c>
      <c r="AJ21" s="75">
        <v>0.39</v>
      </c>
      <c r="AK21" s="74">
        <v>210</v>
      </c>
      <c r="AL21" s="74">
        <v>403</v>
      </c>
      <c r="AM21" s="75">
        <v>0.52</v>
      </c>
      <c r="AN21" s="74">
        <v>1264</v>
      </c>
      <c r="AO21" s="74">
        <v>275</v>
      </c>
      <c r="AP21" s="74">
        <v>410</v>
      </c>
      <c r="AQ21" s="74">
        <v>685</v>
      </c>
      <c r="AR21" s="74">
        <v>180</v>
      </c>
      <c r="AS21" s="74">
        <v>246</v>
      </c>
      <c r="AT21" s="74">
        <v>31</v>
      </c>
      <c r="AU21" s="74">
        <v>434</v>
      </c>
      <c r="AV21" s="74"/>
      <c r="AW21" s="76">
        <f t="shared" si="37"/>
        <v>46.814814814814817</v>
      </c>
      <c r="AX21" s="76">
        <f t="shared" si="38"/>
        <v>10.185185185185185</v>
      </c>
      <c r="AY21" s="76">
        <f t="shared" si="39"/>
        <v>15.185185185185185</v>
      </c>
      <c r="AZ21" s="76">
        <f t="shared" si="40"/>
        <v>25.37037037037037</v>
      </c>
      <c r="BA21" s="76">
        <f t="shared" si="41"/>
        <v>6.666666666666667</v>
      </c>
      <c r="BB21" s="76">
        <f t="shared" si="42"/>
        <v>9.1111111111111107</v>
      </c>
      <c r="BC21" s="76">
        <f t="shared" si="43"/>
        <v>1.1481481481481481</v>
      </c>
      <c r="BD21" s="76">
        <f t="shared" si="44"/>
        <v>16.074074074074073</v>
      </c>
      <c r="BE21" s="76">
        <f t="shared" si="45"/>
        <v>0</v>
      </c>
      <c r="BF21" s="74">
        <v>7</v>
      </c>
      <c r="BG21" s="74">
        <v>1</v>
      </c>
      <c r="BH21" s="273">
        <v>20</v>
      </c>
      <c r="BI21" s="273">
        <v>7</v>
      </c>
      <c r="BJ21" s="74">
        <v>2007</v>
      </c>
      <c r="BK21" s="71" t="str">
        <f t="shared" si="18"/>
        <v>*Upton, 2007</v>
      </c>
      <c r="BP21"/>
      <c r="BQ21"/>
      <c r="BR21"/>
      <c r="BS21"/>
      <c r="BT21"/>
      <c r="BU21"/>
      <c r="BV21"/>
      <c r="BX21"/>
      <c r="BY21"/>
      <c r="BZ21"/>
      <c r="CA21"/>
      <c r="CB21"/>
      <c r="CC21"/>
      <c r="CD21"/>
      <c r="CF21"/>
      <c r="CG21"/>
      <c r="CH21"/>
      <c r="CI21"/>
      <c r="CJ21"/>
      <c r="CK21"/>
      <c r="CL21"/>
    </row>
    <row r="22" spans="1:98" ht="15">
      <c r="A22" s="74" t="s">
        <v>136</v>
      </c>
      <c r="B22" s="74">
        <v>22</v>
      </c>
      <c r="C22" s="74"/>
      <c r="D22" s="74"/>
      <c r="E22" s="75"/>
      <c r="F22" s="74"/>
      <c r="G22" s="74"/>
      <c r="H22" s="75"/>
      <c r="I22" s="74"/>
      <c r="J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6">
        <f t="shared" si="28"/>
        <v>0</v>
      </c>
      <c r="V22" s="76">
        <f t="shared" si="29"/>
        <v>0</v>
      </c>
      <c r="W22" s="76">
        <f t="shared" si="30"/>
        <v>0</v>
      </c>
      <c r="X22" s="76">
        <f t="shared" si="31"/>
        <v>0</v>
      </c>
      <c r="Y22" s="76">
        <f t="shared" si="32"/>
        <v>0</v>
      </c>
      <c r="Z22" s="76">
        <f t="shared" si="33"/>
        <v>0</v>
      </c>
      <c r="AA22" s="76">
        <f t="shared" si="34"/>
        <v>0</v>
      </c>
      <c r="AB22" s="76">
        <f t="shared" si="35"/>
        <v>0</v>
      </c>
      <c r="AC22" s="76">
        <f t="shared" si="36"/>
        <v>0</v>
      </c>
      <c r="AD22" s="74"/>
      <c r="AE22" s="74"/>
      <c r="AF22" s="74"/>
      <c r="AG22" s="75"/>
      <c r="AH22" s="74"/>
      <c r="AI22" s="74"/>
      <c r="AJ22" s="75"/>
      <c r="AK22" s="74"/>
      <c r="AL22" s="74"/>
      <c r="AM22" s="75"/>
      <c r="AN22" s="74"/>
      <c r="AO22" s="74"/>
      <c r="AP22" s="74"/>
      <c r="AQ22" s="74"/>
      <c r="AR22" s="74"/>
      <c r="AS22" s="74"/>
      <c r="AT22" s="74"/>
      <c r="AU22" s="74"/>
      <c r="AV22" s="74"/>
      <c r="AW22" s="76" t="e">
        <f>AN22/AD22</f>
        <v>#DIV/0!</v>
      </c>
      <c r="AX22" s="76" t="e">
        <f t="shared" si="38"/>
        <v>#DIV/0!</v>
      </c>
      <c r="AY22" s="76" t="e">
        <f t="shared" si="39"/>
        <v>#DIV/0!</v>
      </c>
      <c r="AZ22" s="76" t="e">
        <f t="shared" si="40"/>
        <v>#DIV/0!</v>
      </c>
      <c r="BA22" s="76" t="e">
        <f t="shared" si="41"/>
        <v>#DIV/0!</v>
      </c>
      <c r="BB22" s="76" t="e">
        <f t="shared" si="42"/>
        <v>#DIV/0!</v>
      </c>
      <c r="BC22" s="76" t="e">
        <f t="shared" si="43"/>
        <v>#DIV/0!</v>
      </c>
      <c r="BD22" s="76" t="e">
        <f t="shared" si="44"/>
        <v>#DIV/0!</v>
      </c>
      <c r="BE22" s="76" t="e">
        <f t="shared" si="45"/>
        <v>#DIV/0!</v>
      </c>
      <c r="BF22" s="74"/>
      <c r="BG22" s="74"/>
      <c r="BH22" s="273">
        <v>24</v>
      </c>
      <c r="BI22" s="273">
        <v>4</v>
      </c>
      <c r="BJ22" s="74">
        <v>2006</v>
      </c>
      <c r="BK22" s="71" t="str">
        <f t="shared" si="18"/>
        <v>Upton, 2006</v>
      </c>
      <c r="BP22"/>
      <c r="BQ22"/>
      <c r="BR22"/>
      <c r="BS22"/>
      <c r="BT22"/>
      <c r="BU22"/>
      <c r="BV22"/>
      <c r="BX22"/>
      <c r="BY22"/>
      <c r="BZ22"/>
      <c r="CA22"/>
      <c r="CB22"/>
      <c r="CC22"/>
      <c r="CD22"/>
      <c r="CF22"/>
      <c r="CG22"/>
      <c r="CH22"/>
      <c r="CI22"/>
      <c r="CJ22"/>
      <c r="CK22"/>
      <c r="CL22"/>
    </row>
    <row r="23" spans="1:98" ht="15">
      <c r="A23" s="74" t="s">
        <v>136</v>
      </c>
      <c r="B23" s="74">
        <v>21</v>
      </c>
      <c r="C23" s="74"/>
      <c r="D23" s="74"/>
      <c r="E23" s="75"/>
      <c r="F23" s="74"/>
      <c r="G23" s="74"/>
      <c r="H23" s="75"/>
      <c r="I23" s="74"/>
      <c r="J23" s="74"/>
      <c r="K23" s="75"/>
      <c r="L23" s="74"/>
      <c r="M23" s="74"/>
      <c r="N23" s="74"/>
      <c r="O23" s="74"/>
      <c r="P23" s="74"/>
      <c r="Q23" s="74"/>
      <c r="R23" s="74"/>
      <c r="S23" s="74"/>
      <c r="T23" s="74"/>
      <c r="U23" s="76">
        <f t="shared" si="28"/>
        <v>0</v>
      </c>
      <c r="V23" s="76">
        <f t="shared" si="29"/>
        <v>0</v>
      </c>
      <c r="W23" s="76">
        <f t="shared" si="30"/>
        <v>0</v>
      </c>
      <c r="X23" s="76">
        <f t="shared" si="31"/>
        <v>0</v>
      </c>
      <c r="Y23" s="76">
        <f t="shared" si="32"/>
        <v>0</v>
      </c>
      <c r="Z23" s="76">
        <f t="shared" si="33"/>
        <v>0</v>
      </c>
      <c r="AA23" s="76">
        <f t="shared" si="34"/>
        <v>0</v>
      </c>
      <c r="AB23" s="76">
        <f t="shared" si="35"/>
        <v>0</v>
      </c>
      <c r="AC23" s="76">
        <f t="shared" si="36"/>
        <v>0</v>
      </c>
      <c r="AD23" s="74"/>
      <c r="AE23" s="74"/>
      <c r="AF23" s="74"/>
      <c r="AG23" s="75"/>
      <c r="AH23" s="74"/>
      <c r="AI23" s="74"/>
      <c r="AJ23" s="75"/>
      <c r="AK23" s="74"/>
      <c r="AL23" s="74"/>
      <c r="AM23" s="75"/>
      <c r="AN23" s="74"/>
      <c r="AO23" s="74"/>
      <c r="AP23" s="74"/>
      <c r="AQ23" s="74"/>
      <c r="AR23" s="74"/>
      <c r="AS23" s="74"/>
      <c r="AT23" s="74"/>
      <c r="AU23" s="74"/>
      <c r="AV23" s="74"/>
      <c r="AW23" s="76" t="e">
        <f t="shared" si="37"/>
        <v>#DIV/0!</v>
      </c>
      <c r="AX23" s="76" t="e">
        <f t="shared" si="38"/>
        <v>#DIV/0!</v>
      </c>
      <c r="AY23" s="76" t="e">
        <f t="shared" si="39"/>
        <v>#DIV/0!</v>
      </c>
      <c r="AZ23" s="76" t="e">
        <f t="shared" si="40"/>
        <v>#DIV/0!</v>
      </c>
      <c r="BA23" s="76" t="e">
        <f t="shared" si="41"/>
        <v>#DIV/0!</v>
      </c>
      <c r="BB23" s="76" t="e">
        <f t="shared" si="42"/>
        <v>#DIV/0!</v>
      </c>
      <c r="BC23" s="76" t="e">
        <f t="shared" si="43"/>
        <v>#DIV/0!</v>
      </c>
      <c r="BD23" s="76" t="e">
        <f t="shared" si="44"/>
        <v>#DIV/0!</v>
      </c>
      <c r="BE23" s="76" t="e">
        <f t="shared" si="45"/>
        <v>#DIV/0!</v>
      </c>
      <c r="BF23" s="74"/>
      <c r="BG23" s="74"/>
      <c r="BH23" s="273">
        <v>16</v>
      </c>
      <c r="BI23" s="273">
        <v>5</v>
      </c>
      <c r="BJ23" s="74">
        <v>2005</v>
      </c>
      <c r="BK23" s="71" t="str">
        <f t="shared" si="18"/>
        <v>Upton, 2005</v>
      </c>
      <c r="BP23"/>
      <c r="BQ23"/>
      <c r="BR23"/>
      <c r="BS23"/>
      <c r="BT23"/>
      <c r="BU23"/>
      <c r="BV23"/>
      <c r="BX23"/>
      <c r="BY23"/>
      <c r="BZ23"/>
      <c r="CA23"/>
      <c r="CB23"/>
      <c r="CC23"/>
      <c r="CD23"/>
      <c r="CF23"/>
      <c r="CG23"/>
      <c r="CH23"/>
      <c r="CI23"/>
      <c r="CJ23"/>
      <c r="CK23"/>
      <c r="CL23"/>
    </row>
    <row r="24" spans="1:98" ht="15">
      <c r="A24" s="74" t="s">
        <v>136</v>
      </c>
      <c r="B24" s="74">
        <v>20</v>
      </c>
      <c r="C24" s="74"/>
      <c r="D24" s="74"/>
      <c r="E24" s="75"/>
      <c r="F24" s="74"/>
      <c r="G24" s="74"/>
      <c r="H24" s="75"/>
      <c r="I24" s="74"/>
      <c r="J24" s="74"/>
      <c r="K24" s="75"/>
      <c r="L24" s="74"/>
      <c r="M24" s="74"/>
      <c r="N24" s="74"/>
      <c r="O24" s="74"/>
      <c r="P24" s="74"/>
      <c r="Q24" s="74"/>
      <c r="R24" s="74"/>
      <c r="S24" s="74"/>
      <c r="T24" s="74"/>
      <c r="U24" s="76">
        <f t="shared" si="28"/>
        <v>0</v>
      </c>
      <c r="V24" s="76">
        <f t="shared" si="29"/>
        <v>0</v>
      </c>
      <c r="W24" s="76">
        <f t="shared" si="30"/>
        <v>0</v>
      </c>
      <c r="X24" s="76">
        <f t="shared" si="31"/>
        <v>0</v>
      </c>
      <c r="Y24" s="76">
        <f t="shared" si="32"/>
        <v>0</v>
      </c>
      <c r="Z24" s="76">
        <f t="shared" si="33"/>
        <v>0</v>
      </c>
      <c r="AA24" s="76">
        <f t="shared" si="34"/>
        <v>0</v>
      </c>
      <c r="AB24" s="76">
        <f t="shared" si="35"/>
        <v>0</v>
      </c>
      <c r="AC24" s="76">
        <f t="shared" si="36"/>
        <v>0</v>
      </c>
      <c r="AD24" s="74"/>
      <c r="AE24" s="74"/>
      <c r="AF24" s="74"/>
      <c r="AG24" s="75"/>
      <c r="AH24" s="74"/>
      <c r="AI24" s="74"/>
      <c r="AJ24" s="75"/>
      <c r="AK24" s="74"/>
      <c r="AL24" s="74"/>
      <c r="AM24" s="75"/>
      <c r="AN24" s="74"/>
      <c r="AO24" s="74"/>
      <c r="AP24" s="74"/>
      <c r="AQ24" s="74"/>
      <c r="AR24" s="74"/>
      <c r="AS24" s="74"/>
      <c r="AT24" s="74"/>
      <c r="AU24" s="74"/>
      <c r="AV24" s="74"/>
      <c r="AW24" s="76" t="e">
        <f t="shared" si="37"/>
        <v>#DIV/0!</v>
      </c>
      <c r="AX24" s="76"/>
      <c r="AY24" s="76"/>
      <c r="AZ24" s="76"/>
      <c r="BA24" s="76"/>
      <c r="BB24" s="76"/>
      <c r="BC24" s="76"/>
      <c r="BD24" s="76"/>
      <c r="BE24" s="76"/>
      <c r="BF24" s="74">
        <v>4</v>
      </c>
      <c r="BG24" s="74">
        <v>6</v>
      </c>
      <c r="BH24" s="273">
        <v>15</v>
      </c>
      <c r="BI24" s="273">
        <v>7</v>
      </c>
      <c r="BJ24" s="74">
        <v>2004</v>
      </c>
      <c r="BK24" s="71" t="str">
        <f t="shared" si="18"/>
        <v>Upton, 2004</v>
      </c>
      <c r="BP24"/>
      <c r="BQ24"/>
      <c r="BR24"/>
      <c r="BS24"/>
      <c r="BT24"/>
      <c r="BU24"/>
      <c r="BV24"/>
      <c r="BX24"/>
      <c r="BY24"/>
      <c r="BZ24"/>
      <c r="CA24"/>
      <c r="CB24"/>
      <c r="CC24"/>
      <c r="CD24"/>
      <c r="CF24"/>
      <c r="CG24"/>
      <c r="CH24"/>
      <c r="CI24"/>
      <c r="CJ24"/>
      <c r="CK24"/>
      <c r="CL24"/>
    </row>
    <row r="25" spans="1:98" ht="15">
      <c r="A25" s="74" t="s">
        <v>136</v>
      </c>
      <c r="B25" s="74">
        <v>21</v>
      </c>
      <c r="C25" s="74"/>
      <c r="D25" s="74"/>
      <c r="E25" s="75"/>
      <c r="F25" s="74"/>
      <c r="G25" s="74"/>
      <c r="H25" s="75"/>
      <c r="I25" s="74"/>
      <c r="J25" s="74"/>
      <c r="K25" s="75"/>
      <c r="L25" s="74"/>
      <c r="M25" s="74"/>
      <c r="N25" s="74"/>
      <c r="O25" s="74"/>
      <c r="P25" s="74"/>
      <c r="Q25" s="74"/>
      <c r="R25" s="74"/>
      <c r="S25" s="74"/>
      <c r="T25" s="74"/>
      <c r="U25" s="76">
        <f t="shared" si="28"/>
        <v>0</v>
      </c>
      <c r="V25" s="76">
        <f t="shared" si="29"/>
        <v>0</v>
      </c>
      <c r="W25" s="76">
        <f t="shared" si="30"/>
        <v>0</v>
      </c>
      <c r="X25" s="76">
        <f t="shared" si="31"/>
        <v>0</v>
      </c>
      <c r="Y25" s="76">
        <f t="shared" si="32"/>
        <v>0</v>
      </c>
      <c r="Z25" s="76">
        <f t="shared" si="33"/>
        <v>0</v>
      </c>
      <c r="AA25" s="76">
        <f t="shared" si="34"/>
        <v>0</v>
      </c>
      <c r="AB25" s="76">
        <f t="shared" si="35"/>
        <v>0</v>
      </c>
      <c r="AC25" s="76">
        <f t="shared" si="36"/>
        <v>0</v>
      </c>
      <c r="AD25" s="74"/>
      <c r="AE25" s="74"/>
      <c r="AF25" s="74"/>
      <c r="AG25" s="75"/>
      <c r="AH25" s="74"/>
      <c r="AI25" s="74"/>
      <c r="AJ25" s="75"/>
      <c r="AK25" s="74"/>
      <c r="AL25" s="74"/>
      <c r="AM25" s="75"/>
      <c r="AN25" s="74"/>
      <c r="AO25" s="74"/>
      <c r="AP25" s="74"/>
      <c r="AQ25" s="74"/>
      <c r="AR25" s="74"/>
      <c r="AS25" s="74"/>
      <c r="AT25" s="74"/>
      <c r="AU25" s="74"/>
      <c r="AV25" s="74"/>
      <c r="AW25" s="76" t="e">
        <f t="shared" si="37"/>
        <v>#DIV/0!</v>
      </c>
      <c r="AX25" s="76"/>
      <c r="AY25" s="76"/>
      <c r="AZ25" s="76"/>
      <c r="BA25" s="76"/>
      <c r="BB25" s="76"/>
      <c r="BC25" s="76"/>
      <c r="BD25" s="76"/>
      <c r="BE25" s="76"/>
      <c r="BF25" s="74">
        <v>8</v>
      </c>
      <c r="BG25" s="74">
        <v>2</v>
      </c>
      <c r="BH25" s="273">
        <v>11</v>
      </c>
      <c r="BI25" s="273">
        <v>10</v>
      </c>
      <c r="BJ25" s="74">
        <v>2003</v>
      </c>
      <c r="BK25" s="71" t="str">
        <f t="shared" si="18"/>
        <v>Upton, 2003</v>
      </c>
      <c r="BP25"/>
      <c r="BQ25"/>
      <c r="BR25"/>
      <c r="BS25"/>
      <c r="BT25"/>
      <c r="BU25"/>
      <c r="BV25"/>
      <c r="BX25"/>
      <c r="BY25"/>
      <c r="BZ25"/>
      <c r="CA25"/>
      <c r="CB25"/>
      <c r="CC25"/>
      <c r="CD25"/>
    </row>
    <row r="26" spans="1:98" ht="15">
      <c r="A26" s="74" t="s">
        <v>136</v>
      </c>
      <c r="B26" s="74">
        <v>21</v>
      </c>
      <c r="C26" s="74"/>
      <c r="D26" s="74"/>
      <c r="E26" s="75"/>
      <c r="F26" s="74"/>
      <c r="G26" s="74"/>
      <c r="H26" s="75"/>
      <c r="I26" s="74"/>
      <c r="J26" s="74"/>
      <c r="K26" s="75"/>
      <c r="L26" s="74"/>
      <c r="M26" s="74"/>
      <c r="N26" s="74"/>
      <c r="O26" s="74"/>
      <c r="P26" s="74"/>
      <c r="Q26" s="74"/>
      <c r="R26" s="74"/>
      <c r="S26" s="74"/>
      <c r="T26" s="74"/>
      <c r="U26" s="76">
        <f t="shared" si="28"/>
        <v>0</v>
      </c>
      <c r="V26" s="76">
        <f t="shared" si="29"/>
        <v>0</v>
      </c>
      <c r="W26" s="76">
        <f t="shared" si="30"/>
        <v>0</v>
      </c>
      <c r="X26" s="76">
        <f t="shared" si="31"/>
        <v>0</v>
      </c>
      <c r="Y26" s="76">
        <f t="shared" si="32"/>
        <v>0</v>
      </c>
      <c r="Z26" s="76">
        <f t="shared" si="33"/>
        <v>0</v>
      </c>
      <c r="AA26" s="76">
        <f t="shared" si="34"/>
        <v>0</v>
      </c>
      <c r="AB26" s="76">
        <f t="shared" si="35"/>
        <v>0</v>
      </c>
      <c r="AC26" s="76">
        <f t="shared" si="36"/>
        <v>0</v>
      </c>
      <c r="AD26" s="74"/>
      <c r="AE26" s="74"/>
      <c r="AF26" s="74"/>
      <c r="AG26" s="75"/>
      <c r="AH26" s="74"/>
      <c r="AI26" s="74"/>
      <c r="AJ26" s="75"/>
      <c r="AK26" s="74"/>
      <c r="AL26" s="74"/>
      <c r="AM26" s="75"/>
      <c r="AN26" s="74"/>
      <c r="AO26" s="74"/>
      <c r="AP26" s="74"/>
      <c r="AQ26" s="74"/>
      <c r="AR26" s="74"/>
      <c r="AS26" s="74"/>
      <c r="AT26" s="74"/>
      <c r="AU26" s="74"/>
      <c r="AV26" s="74"/>
      <c r="AW26" s="76" t="e">
        <f t="shared" si="37"/>
        <v>#DIV/0!</v>
      </c>
      <c r="AX26" s="76"/>
      <c r="AY26" s="76"/>
      <c r="AZ26" s="76"/>
      <c r="BA26" s="76"/>
      <c r="BB26" s="76"/>
      <c r="BC26" s="76"/>
      <c r="BD26" s="76"/>
      <c r="BE26" s="76"/>
      <c r="BF26" s="74"/>
      <c r="BG26" s="74"/>
      <c r="BH26" s="273">
        <v>7</v>
      </c>
      <c r="BI26" s="273">
        <v>14</v>
      </c>
      <c r="BJ26" s="74">
        <v>2002</v>
      </c>
      <c r="BK26" s="71" t="str">
        <f t="shared" si="18"/>
        <v>Upton, 2002</v>
      </c>
      <c r="BP26"/>
      <c r="BQ26"/>
      <c r="BR26"/>
      <c r="BS26"/>
      <c r="BT26"/>
      <c r="BU26"/>
      <c r="BV26"/>
      <c r="BX26"/>
      <c r="BY26"/>
      <c r="BZ26"/>
      <c r="CA26"/>
      <c r="CB26"/>
      <c r="CC26"/>
      <c r="CD26"/>
    </row>
    <row r="27" spans="1:98" ht="15">
      <c r="A27" s="74" t="s">
        <v>136</v>
      </c>
      <c r="B27" s="74">
        <v>21</v>
      </c>
      <c r="C27" s="74"/>
      <c r="D27" s="74"/>
      <c r="E27" s="75"/>
      <c r="F27" s="74"/>
      <c r="G27" s="74"/>
      <c r="H27" s="75"/>
      <c r="I27" s="74"/>
      <c r="J27" s="74"/>
      <c r="K27" s="75"/>
      <c r="L27" s="74"/>
      <c r="M27" s="74"/>
      <c r="N27" s="74"/>
      <c r="O27" s="74"/>
      <c r="P27" s="74"/>
      <c r="Q27" s="74"/>
      <c r="R27" s="74"/>
      <c r="S27" s="74"/>
      <c r="T27" s="74"/>
      <c r="U27" s="76">
        <f t="shared" si="28"/>
        <v>0</v>
      </c>
      <c r="V27" s="76">
        <f t="shared" si="29"/>
        <v>0</v>
      </c>
      <c r="W27" s="76">
        <f t="shared" si="30"/>
        <v>0</v>
      </c>
      <c r="X27" s="76">
        <f t="shared" si="31"/>
        <v>0</v>
      </c>
      <c r="Y27" s="76">
        <f t="shared" si="32"/>
        <v>0</v>
      </c>
      <c r="Z27" s="76">
        <f t="shared" si="33"/>
        <v>0</v>
      </c>
      <c r="AA27" s="76">
        <f t="shared" si="34"/>
        <v>0</v>
      </c>
      <c r="AB27" s="76">
        <f t="shared" si="35"/>
        <v>0</v>
      </c>
      <c r="AC27" s="76">
        <f t="shared" si="36"/>
        <v>0</v>
      </c>
      <c r="AD27" s="74"/>
      <c r="AE27" s="74"/>
      <c r="AF27" s="74"/>
      <c r="AG27" s="75"/>
      <c r="AH27" s="74"/>
      <c r="AI27" s="74"/>
      <c r="AJ27" s="75"/>
      <c r="AK27" s="74"/>
      <c r="AL27" s="74"/>
      <c r="AM27" s="75"/>
      <c r="AN27" s="74"/>
      <c r="AO27" s="74"/>
      <c r="AP27" s="74"/>
      <c r="AQ27" s="74"/>
      <c r="AR27" s="74"/>
      <c r="AS27" s="74"/>
      <c r="AT27" s="74"/>
      <c r="AU27" s="74"/>
      <c r="AV27" s="74"/>
      <c r="AW27" s="76" t="e">
        <f t="shared" si="37"/>
        <v>#DIV/0!</v>
      </c>
      <c r="AX27" s="76"/>
      <c r="AY27" s="76"/>
      <c r="AZ27" s="76"/>
      <c r="BA27" s="76"/>
      <c r="BB27" s="76"/>
      <c r="BC27" s="76"/>
      <c r="BD27" s="76"/>
      <c r="BE27" s="76"/>
      <c r="BF27" s="74"/>
      <c r="BG27" s="74"/>
      <c r="BH27" s="273">
        <v>5</v>
      </c>
      <c r="BI27" s="273">
        <v>16</v>
      </c>
      <c r="BJ27" s="74">
        <v>2001</v>
      </c>
      <c r="BK27" s="71" t="str">
        <f t="shared" si="18"/>
        <v>Upton, 2001</v>
      </c>
      <c r="BP27"/>
      <c r="BQ27"/>
      <c r="BR27"/>
      <c r="BS27"/>
      <c r="BT27"/>
      <c r="BU27"/>
      <c r="BV27"/>
      <c r="BX27"/>
      <c r="BY27"/>
      <c r="BZ27"/>
      <c r="CA27"/>
      <c r="CB27"/>
      <c r="CC27"/>
      <c r="CD27"/>
    </row>
    <row r="28" spans="1:98" ht="15">
      <c r="A28" s="74" t="s">
        <v>136</v>
      </c>
      <c r="B28" s="74">
        <v>24</v>
      </c>
      <c r="C28" s="74"/>
      <c r="D28" s="74"/>
      <c r="E28" s="75"/>
      <c r="F28" s="74"/>
      <c r="G28" s="74"/>
      <c r="H28" s="75"/>
      <c r="I28" s="74"/>
      <c r="J28" s="74"/>
      <c r="K28" s="75"/>
      <c r="L28" s="74"/>
      <c r="M28" s="74"/>
      <c r="N28" s="74"/>
      <c r="O28" s="74"/>
      <c r="P28" s="74"/>
      <c r="Q28" s="74"/>
      <c r="R28" s="74"/>
      <c r="S28" s="74"/>
      <c r="T28" s="74"/>
      <c r="U28" s="76">
        <f t="shared" si="28"/>
        <v>0</v>
      </c>
      <c r="V28" s="76">
        <f t="shared" si="29"/>
        <v>0</v>
      </c>
      <c r="W28" s="76">
        <f t="shared" si="30"/>
        <v>0</v>
      </c>
      <c r="X28" s="76">
        <f t="shared" si="31"/>
        <v>0</v>
      </c>
      <c r="Y28" s="76">
        <f t="shared" si="32"/>
        <v>0</v>
      </c>
      <c r="Z28" s="76">
        <f t="shared" si="33"/>
        <v>0</v>
      </c>
      <c r="AA28" s="76">
        <f t="shared" si="34"/>
        <v>0</v>
      </c>
      <c r="AB28" s="76">
        <f t="shared" si="35"/>
        <v>0</v>
      </c>
      <c r="AC28" s="76">
        <f t="shared" si="36"/>
        <v>0</v>
      </c>
      <c r="AD28" s="74"/>
      <c r="AE28" s="74"/>
      <c r="AF28" s="74"/>
      <c r="AG28" s="75"/>
      <c r="AH28" s="74"/>
      <c r="AI28" s="74"/>
      <c r="AJ28" s="75"/>
      <c r="AK28" s="74"/>
      <c r="AL28" s="74"/>
      <c r="AM28" s="75"/>
      <c r="AN28" s="74"/>
      <c r="AO28" s="74"/>
      <c r="AP28" s="74"/>
      <c r="AQ28" s="74"/>
      <c r="AR28" s="74"/>
      <c r="AS28" s="74"/>
      <c r="AT28" s="74"/>
      <c r="AU28" s="74"/>
      <c r="AV28" s="74"/>
      <c r="AW28" s="76" t="e">
        <f t="shared" si="37"/>
        <v>#DIV/0!</v>
      </c>
      <c r="AX28" s="76"/>
      <c r="AY28" s="76"/>
      <c r="AZ28" s="76"/>
      <c r="BA28" s="76"/>
      <c r="BB28" s="76"/>
      <c r="BC28" s="76"/>
      <c r="BD28" s="76"/>
      <c r="BE28" s="76"/>
      <c r="BF28" s="74"/>
      <c r="BG28" s="74"/>
      <c r="BH28" s="273">
        <v>7</v>
      </c>
      <c r="BI28" s="273">
        <v>17</v>
      </c>
      <c r="BJ28" s="74">
        <v>2000</v>
      </c>
      <c r="BK28" s="71" t="str">
        <f t="shared" si="18"/>
        <v>Upton, 2000</v>
      </c>
    </row>
    <row r="29" spans="1:98" ht="15">
      <c r="A29" s="74" t="s">
        <v>136</v>
      </c>
      <c r="B29" s="74">
        <v>20</v>
      </c>
      <c r="C29" s="74">
        <v>74</v>
      </c>
      <c r="D29" s="74">
        <v>271</v>
      </c>
      <c r="E29" s="75">
        <v>0.27310000000000001</v>
      </c>
      <c r="F29" s="74">
        <v>327</v>
      </c>
      <c r="G29" s="74">
        <v>797</v>
      </c>
      <c r="H29" s="75">
        <v>0.41</v>
      </c>
      <c r="I29" s="74">
        <v>256</v>
      </c>
      <c r="J29" s="74">
        <v>439</v>
      </c>
      <c r="K29" s="75">
        <v>0.58309999999999995</v>
      </c>
      <c r="L29" s="74">
        <v>1132</v>
      </c>
      <c r="M29" s="74">
        <v>293</v>
      </c>
      <c r="N29" s="74"/>
      <c r="O29" s="74"/>
      <c r="P29" s="74">
        <v>261</v>
      </c>
      <c r="Q29" s="74">
        <v>242</v>
      </c>
      <c r="R29" s="74"/>
      <c r="S29" s="74">
        <v>419</v>
      </c>
      <c r="T29" s="74"/>
      <c r="U29" s="76">
        <f t="shared" si="28"/>
        <v>56.6</v>
      </c>
      <c r="V29" s="76">
        <f t="shared" si="29"/>
        <v>14.65</v>
      </c>
      <c r="W29" s="76">
        <f t="shared" si="30"/>
        <v>0</v>
      </c>
      <c r="X29" s="76">
        <f t="shared" si="31"/>
        <v>0</v>
      </c>
      <c r="Y29" s="76">
        <f t="shared" si="32"/>
        <v>13.05</v>
      </c>
      <c r="Z29" s="76">
        <f t="shared" si="33"/>
        <v>12.1</v>
      </c>
      <c r="AA29" s="76">
        <f t="shared" si="34"/>
        <v>0</v>
      </c>
      <c r="AB29" s="76">
        <f t="shared" si="35"/>
        <v>20.95</v>
      </c>
      <c r="AC29" s="76">
        <f t="shared" si="36"/>
        <v>0</v>
      </c>
      <c r="AD29" s="74">
        <v>20</v>
      </c>
      <c r="AE29" s="74"/>
      <c r="AF29" s="74"/>
      <c r="AG29" s="75"/>
      <c r="AH29" s="74"/>
      <c r="AI29" s="74"/>
      <c r="AJ29" s="75"/>
      <c r="AK29" s="74"/>
      <c r="AL29" s="74"/>
      <c r="AM29" s="75"/>
      <c r="AN29" s="74">
        <v>1233</v>
      </c>
      <c r="AO29" s="74"/>
      <c r="AP29" s="74"/>
      <c r="AQ29" s="74"/>
      <c r="AR29" s="74"/>
      <c r="AS29" s="74"/>
      <c r="AT29" s="74"/>
      <c r="AU29" s="74"/>
      <c r="AV29" s="74"/>
      <c r="AW29" s="76">
        <f t="shared" si="37"/>
        <v>61.65</v>
      </c>
      <c r="AX29" s="76"/>
      <c r="AY29" s="76"/>
      <c r="AZ29" s="76"/>
      <c r="BA29" s="76"/>
      <c r="BB29" s="76"/>
      <c r="BC29" s="76"/>
      <c r="BD29" s="76"/>
      <c r="BE29" s="76"/>
      <c r="BF29" s="74"/>
      <c r="BG29" s="74"/>
      <c r="BH29" s="273">
        <v>7</v>
      </c>
      <c r="BI29" s="273">
        <v>13</v>
      </c>
      <c r="BJ29" s="74">
        <v>1999</v>
      </c>
      <c r="BK29" s="71" t="str">
        <f t="shared" si="18"/>
        <v>Upton, 1999</v>
      </c>
    </row>
    <row r="30" spans="1:98" ht="15">
      <c r="A30" s="74" t="s">
        <v>136</v>
      </c>
      <c r="B30" s="74">
        <v>24</v>
      </c>
      <c r="C30" s="74">
        <v>71</v>
      </c>
      <c r="D30" s="74">
        <v>197</v>
      </c>
      <c r="E30" s="75">
        <f>C30/D30</f>
        <v>0.3604060913705584</v>
      </c>
      <c r="F30" s="74">
        <v>551</v>
      </c>
      <c r="G30" s="74">
        <v>1230</v>
      </c>
      <c r="H30" s="75">
        <v>0.44800000000000001</v>
      </c>
      <c r="I30" s="74">
        <v>375</v>
      </c>
      <c r="J30" s="74">
        <v>647</v>
      </c>
      <c r="K30" s="75">
        <v>0.57999999999999996</v>
      </c>
      <c r="L30" s="74">
        <v>1642</v>
      </c>
      <c r="M30" s="74">
        <v>296</v>
      </c>
      <c r="N30" s="74">
        <v>519</v>
      </c>
      <c r="O30" s="74">
        <v>815</v>
      </c>
      <c r="P30" s="74">
        <v>392</v>
      </c>
      <c r="Q30" s="74">
        <v>242</v>
      </c>
      <c r="R30" s="74"/>
      <c r="S30" s="74">
        <v>405</v>
      </c>
      <c r="T30" s="74"/>
      <c r="U30" s="76">
        <f t="shared" si="28"/>
        <v>68.416666666666671</v>
      </c>
      <c r="V30" s="76">
        <f t="shared" si="29"/>
        <v>12.333333333333334</v>
      </c>
      <c r="W30" s="76">
        <f t="shared" si="30"/>
        <v>21.625</v>
      </c>
      <c r="X30" s="76">
        <f t="shared" si="31"/>
        <v>33.958333333333336</v>
      </c>
      <c r="Y30" s="76">
        <f t="shared" si="32"/>
        <v>16.333333333333332</v>
      </c>
      <c r="Z30" s="76">
        <f t="shared" si="33"/>
        <v>10.083333333333334</v>
      </c>
      <c r="AA30" s="76">
        <f t="shared" si="34"/>
        <v>0</v>
      </c>
      <c r="AB30" s="76">
        <f t="shared" si="35"/>
        <v>16.875</v>
      </c>
      <c r="AC30" s="76">
        <f t="shared" si="36"/>
        <v>0</v>
      </c>
      <c r="AD30" s="74">
        <v>24</v>
      </c>
      <c r="AE30" s="74"/>
      <c r="AF30" s="74"/>
      <c r="AG30" s="75"/>
      <c r="AH30" s="74"/>
      <c r="AI30" s="74"/>
      <c r="AJ30" s="75"/>
      <c r="AK30" s="74"/>
      <c r="AL30" s="74"/>
      <c r="AM30" s="75"/>
      <c r="AN30" s="74">
        <v>1522</v>
      </c>
      <c r="AO30" s="74"/>
      <c r="AP30" s="74"/>
      <c r="AQ30" s="74"/>
      <c r="AR30" s="74"/>
      <c r="AS30" s="74"/>
      <c r="AT30" s="74"/>
      <c r="AU30" s="74"/>
      <c r="AV30" s="74"/>
      <c r="AW30" s="76">
        <f t="shared" si="37"/>
        <v>63.416666666666664</v>
      </c>
      <c r="AX30" s="76"/>
      <c r="AY30" s="76"/>
      <c r="AZ30" s="76"/>
      <c r="BA30" s="76"/>
      <c r="BB30" s="76"/>
      <c r="BC30" s="76"/>
      <c r="BD30" s="76"/>
      <c r="BE30" s="76"/>
      <c r="BF30" s="74"/>
      <c r="BG30" s="74"/>
      <c r="BH30" s="273">
        <v>18</v>
      </c>
      <c r="BI30" s="273">
        <v>6</v>
      </c>
      <c r="BJ30" s="74">
        <v>1998</v>
      </c>
      <c r="BK30" s="71" t="str">
        <f t="shared" si="18"/>
        <v>Upton, 1998</v>
      </c>
    </row>
    <row r="31" spans="1:98" ht="15">
      <c r="A31" s="74" t="s">
        <v>136</v>
      </c>
      <c r="B31" s="74">
        <v>23</v>
      </c>
      <c r="C31" s="74">
        <v>89</v>
      </c>
      <c r="D31" s="74">
        <v>299</v>
      </c>
      <c r="E31" s="75">
        <v>0.29799999999999999</v>
      </c>
      <c r="F31" s="74">
        <v>533</v>
      </c>
      <c r="G31" s="74">
        <v>1154</v>
      </c>
      <c r="H31" s="75">
        <v>0.46200000000000002</v>
      </c>
      <c r="I31" s="74">
        <v>309</v>
      </c>
      <c r="J31" s="74">
        <v>511</v>
      </c>
      <c r="K31" s="75">
        <v>0.60499999999999998</v>
      </c>
      <c r="L31" s="74">
        <v>1633</v>
      </c>
      <c r="M31" s="74">
        <v>310</v>
      </c>
      <c r="N31" s="74">
        <v>571</v>
      </c>
      <c r="O31" s="74">
        <v>881</v>
      </c>
      <c r="P31" s="74">
        <v>424</v>
      </c>
      <c r="Q31" s="74">
        <v>274</v>
      </c>
      <c r="R31" s="74"/>
      <c r="S31" s="74">
        <v>426</v>
      </c>
      <c r="T31" s="74"/>
      <c r="U31" s="76">
        <f t="shared" si="28"/>
        <v>71</v>
      </c>
      <c r="V31" s="76">
        <f t="shared" si="29"/>
        <v>13.478260869565217</v>
      </c>
      <c r="W31" s="76">
        <f t="shared" si="30"/>
        <v>24.826086956521738</v>
      </c>
      <c r="X31" s="76">
        <f t="shared" si="31"/>
        <v>38.304347826086953</v>
      </c>
      <c r="Y31" s="76">
        <f t="shared" si="32"/>
        <v>18.434782608695652</v>
      </c>
      <c r="Z31" s="76">
        <f t="shared" si="33"/>
        <v>11.913043478260869</v>
      </c>
      <c r="AA31" s="76">
        <f t="shared" si="34"/>
        <v>0</v>
      </c>
      <c r="AB31" s="76">
        <f t="shared" si="35"/>
        <v>18.521739130434781</v>
      </c>
      <c r="AC31" s="76">
        <f t="shared" si="36"/>
        <v>0</v>
      </c>
      <c r="AD31" s="74">
        <v>23</v>
      </c>
      <c r="AE31" s="74"/>
      <c r="AF31" s="74"/>
      <c r="AG31" s="75"/>
      <c r="AH31" s="74"/>
      <c r="AI31" s="74"/>
      <c r="AJ31" s="75"/>
      <c r="AK31" s="74"/>
      <c r="AL31" s="74"/>
      <c r="AM31" s="75"/>
      <c r="AN31" s="74">
        <v>1299</v>
      </c>
      <c r="AO31" s="74"/>
      <c r="AP31" s="74"/>
      <c r="AQ31" s="74"/>
      <c r="AR31" s="74"/>
      <c r="AS31" s="74"/>
      <c r="AT31" s="74"/>
      <c r="AU31" s="74"/>
      <c r="AV31" s="74"/>
      <c r="AW31" s="76">
        <f t="shared" si="37"/>
        <v>56.478260869565219</v>
      </c>
      <c r="AX31" s="76"/>
      <c r="AY31" s="76"/>
      <c r="AZ31" s="76"/>
      <c r="BA31" s="76"/>
      <c r="BB31" s="76"/>
      <c r="BC31" s="76"/>
      <c r="BD31" s="76"/>
      <c r="BE31" s="76"/>
      <c r="BF31" s="74"/>
      <c r="BG31" s="74"/>
      <c r="BH31" s="273">
        <v>16</v>
      </c>
      <c r="BI31" s="273">
        <v>7</v>
      </c>
      <c r="BJ31" s="74">
        <v>1997</v>
      </c>
      <c r="BK31" s="71" t="str">
        <f t="shared" si="18"/>
        <v>Upton, 1997</v>
      </c>
    </row>
    <row r="32" spans="1:98" ht="15">
      <c r="A32" s="74" t="s">
        <v>136</v>
      </c>
      <c r="B32" s="74">
        <v>22</v>
      </c>
      <c r="C32" s="74">
        <v>54</v>
      </c>
      <c r="D32" s="74">
        <v>242</v>
      </c>
      <c r="E32" s="75">
        <v>0.223</v>
      </c>
      <c r="F32" s="74">
        <v>544</v>
      </c>
      <c r="G32" s="74">
        <v>1322</v>
      </c>
      <c r="H32" s="75">
        <v>0.41099999999999998</v>
      </c>
      <c r="I32" s="74">
        <v>308</v>
      </c>
      <c r="J32" s="74">
        <v>546</v>
      </c>
      <c r="K32" s="75">
        <v>0.56399999999999995</v>
      </c>
      <c r="L32" s="74">
        <v>1560</v>
      </c>
      <c r="M32" s="74">
        <v>331</v>
      </c>
      <c r="N32" s="74">
        <v>528</v>
      </c>
      <c r="O32" s="74">
        <v>859</v>
      </c>
      <c r="P32" s="74">
        <v>398</v>
      </c>
      <c r="Q32" s="74">
        <v>277</v>
      </c>
      <c r="R32" s="74"/>
      <c r="S32" s="74">
        <v>364</v>
      </c>
      <c r="T32" s="74"/>
      <c r="U32" s="76">
        <f t="shared" si="28"/>
        <v>70.909090909090907</v>
      </c>
      <c r="V32" s="76">
        <f t="shared" si="29"/>
        <v>15.045454545454545</v>
      </c>
      <c r="W32" s="76">
        <f t="shared" si="30"/>
        <v>24</v>
      </c>
      <c r="X32" s="76">
        <f t="shared" si="31"/>
        <v>39.045454545454547</v>
      </c>
      <c r="Y32" s="76">
        <f t="shared" si="32"/>
        <v>18.09090909090909</v>
      </c>
      <c r="Z32" s="76">
        <f t="shared" si="33"/>
        <v>12.590909090909092</v>
      </c>
      <c r="AA32" s="76">
        <f t="shared" si="34"/>
        <v>0</v>
      </c>
      <c r="AB32" s="76">
        <f t="shared" si="35"/>
        <v>16.545454545454547</v>
      </c>
      <c r="AC32" s="76">
        <f t="shared" si="36"/>
        <v>0</v>
      </c>
      <c r="AD32" s="74">
        <v>22</v>
      </c>
      <c r="AE32" s="74"/>
      <c r="AF32" s="74"/>
      <c r="AG32" s="75"/>
      <c r="AH32" s="74"/>
      <c r="AI32" s="74"/>
      <c r="AJ32" s="75"/>
      <c r="AK32" s="74"/>
      <c r="AL32" s="74"/>
      <c r="AM32" s="75"/>
      <c r="AN32" s="74">
        <v>1342</v>
      </c>
      <c r="AO32" s="74"/>
      <c r="AP32" s="74"/>
      <c r="AQ32" s="74"/>
      <c r="AR32" s="74"/>
      <c r="AS32" s="74"/>
      <c r="AT32" s="74"/>
      <c r="AU32" s="74"/>
      <c r="AV32" s="74"/>
      <c r="AW32" s="76">
        <f t="shared" si="37"/>
        <v>61</v>
      </c>
      <c r="AX32" s="76"/>
      <c r="AY32" s="76"/>
      <c r="AZ32" s="76"/>
      <c r="BA32" s="76"/>
      <c r="BB32" s="76"/>
      <c r="BC32" s="76"/>
      <c r="BD32" s="76"/>
      <c r="BE32" s="76"/>
      <c r="BF32" s="74"/>
      <c r="BG32" s="74"/>
      <c r="BH32" s="273">
        <v>16</v>
      </c>
      <c r="BI32" s="273">
        <v>6</v>
      </c>
      <c r="BJ32" s="74">
        <v>1996</v>
      </c>
      <c r="BK32" s="71" t="str">
        <f t="shared" si="18"/>
        <v>Upton, 1996</v>
      </c>
    </row>
    <row r="33" spans="1:63" ht="15">
      <c r="A33" s="74" t="s">
        <v>136</v>
      </c>
      <c r="B33" s="74">
        <v>22</v>
      </c>
      <c r="C33" s="74">
        <v>58</v>
      </c>
      <c r="D33" s="74">
        <v>203</v>
      </c>
      <c r="E33" s="75">
        <v>0.28599999999999998</v>
      </c>
      <c r="F33" s="74">
        <v>428</v>
      </c>
      <c r="G33" s="74">
        <v>1108</v>
      </c>
      <c r="H33" s="75">
        <v>0.38600000000000001</v>
      </c>
      <c r="I33" s="74">
        <v>250</v>
      </c>
      <c r="J33" s="74">
        <v>511</v>
      </c>
      <c r="K33" s="75">
        <v>0.48899999999999999</v>
      </c>
      <c r="L33" s="74">
        <v>1280</v>
      </c>
      <c r="M33" s="74">
        <v>366</v>
      </c>
      <c r="N33" s="74">
        <v>495</v>
      </c>
      <c r="O33" s="74">
        <v>861</v>
      </c>
      <c r="P33" s="74">
        <v>307</v>
      </c>
      <c r="Q33" s="74">
        <v>234</v>
      </c>
      <c r="R33" s="74"/>
      <c r="S33" s="74">
        <v>395</v>
      </c>
      <c r="T33" s="74"/>
      <c r="U33" s="76">
        <f t="shared" si="28"/>
        <v>58.18181818181818</v>
      </c>
      <c r="V33" s="76">
        <f t="shared" si="29"/>
        <v>16.636363636363637</v>
      </c>
      <c r="W33" s="76">
        <f t="shared" si="30"/>
        <v>22.5</v>
      </c>
      <c r="X33" s="76">
        <f t="shared" si="31"/>
        <v>39.136363636363633</v>
      </c>
      <c r="Y33" s="76">
        <f t="shared" si="32"/>
        <v>13.954545454545455</v>
      </c>
      <c r="Z33" s="76">
        <f t="shared" si="33"/>
        <v>10.636363636363637</v>
      </c>
      <c r="AA33" s="76">
        <f t="shared" si="34"/>
        <v>0</v>
      </c>
      <c r="AB33" s="76">
        <f t="shared" si="35"/>
        <v>17.954545454545453</v>
      </c>
      <c r="AC33" s="76">
        <f t="shared" si="36"/>
        <v>0</v>
      </c>
      <c r="AD33" s="74">
        <v>22</v>
      </c>
      <c r="AE33" s="74"/>
      <c r="AF33" s="74"/>
      <c r="AG33" s="75"/>
      <c r="AH33" s="74"/>
      <c r="AI33" s="74"/>
      <c r="AJ33" s="75"/>
      <c r="AK33" s="74"/>
      <c r="AL33" s="74"/>
      <c r="AM33" s="75"/>
      <c r="AN33" s="74">
        <v>1377</v>
      </c>
      <c r="AO33" s="74"/>
      <c r="AP33" s="74"/>
      <c r="AQ33" s="74"/>
      <c r="AR33" s="74"/>
      <c r="AS33" s="74"/>
      <c r="AT33" s="74"/>
      <c r="AU33" s="74"/>
      <c r="AV33" s="74"/>
      <c r="AW33" s="76">
        <f t="shared" si="37"/>
        <v>62.590909090909093</v>
      </c>
      <c r="AX33" s="76"/>
      <c r="AY33" s="76"/>
      <c r="AZ33" s="76"/>
      <c r="BA33" s="76"/>
      <c r="BB33" s="76"/>
      <c r="BC33" s="76"/>
      <c r="BD33" s="76"/>
      <c r="BE33" s="76"/>
      <c r="BF33" s="74"/>
      <c r="BG33" s="74"/>
      <c r="BH33" s="273">
        <v>8</v>
      </c>
      <c r="BI33" s="273">
        <v>14</v>
      </c>
      <c r="BJ33" s="74">
        <v>1995</v>
      </c>
      <c r="BK33" s="71" t="str">
        <f t="shared" si="18"/>
        <v>Upton, 1995</v>
      </c>
    </row>
    <row r="34" spans="1:63" ht="15">
      <c r="A34" s="74" t="s">
        <v>136</v>
      </c>
      <c r="B34" s="74">
        <v>23</v>
      </c>
      <c r="C34" s="74">
        <v>119</v>
      </c>
      <c r="D34" s="74">
        <v>353</v>
      </c>
      <c r="E34" s="75">
        <v>0.33700000000000002</v>
      </c>
      <c r="F34" s="74">
        <v>499</v>
      </c>
      <c r="G34" s="74">
        <v>1119</v>
      </c>
      <c r="H34" s="75">
        <v>0.44600000000000001</v>
      </c>
      <c r="I34" s="74">
        <v>418</v>
      </c>
      <c r="J34" s="74">
        <v>665</v>
      </c>
      <c r="K34" s="75">
        <v>0.629</v>
      </c>
      <c r="L34" s="74">
        <v>1773</v>
      </c>
      <c r="M34" s="74">
        <v>301</v>
      </c>
      <c r="N34" s="74">
        <v>487</v>
      </c>
      <c r="O34" s="74">
        <v>788</v>
      </c>
      <c r="P34" s="74">
        <v>364</v>
      </c>
      <c r="Q34" s="74">
        <v>327</v>
      </c>
      <c r="R34" s="74"/>
      <c r="S34" s="74">
        <v>304</v>
      </c>
      <c r="T34" s="74"/>
      <c r="U34" s="76">
        <f t="shared" si="28"/>
        <v>77.086956521739125</v>
      </c>
      <c r="V34" s="76">
        <f t="shared" si="29"/>
        <v>13.086956521739131</v>
      </c>
      <c r="W34" s="76">
        <f t="shared" si="30"/>
        <v>21.173913043478262</v>
      </c>
      <c r="X34" s="76">
        <f t="shared" si="31"/>
        <v>34.260869565217391</v>
      </c>
      <c r="Y34" s="76">
        <f t="shared" si="32"/>
        <v>15.826086956521738</v>
      </c>
      <c r="Z34" s="76">
        <f t="shared" si="33"/>
        <v>14.217391304347826</v>
      </c>
      <c r="AA34" s="76">
        <f t="shared" si="34"/>
        <v>0</v>
      </c>
      <c r="AB34" s="76">
        <f t="shared" si="35"/>
        <v>13.217391304347826</v>
      </c>
      <c r="AC34" s="76">
        <f t="shared" si="36"/>
        <v>0</v>
      </c>
      <c r="AD34" s="74">
        <v>23</v>
      </c>
      <c r="AE34" s="74"/>
      <c r="AF34" s="74"/>
      <c r="AG34" s="75"/>
      <c r="AH34" s="74"/>
      <c r="AI34" s="74"/>
      <c r="AJ34" s="75"/>
      <c r="AK34" s="74"/>
      <c r="AL34" s="74"/>
      <c r="AM34" s="75"/>
      <c r="AN34" s="74">
        <v>1448</v>
      </c>
      <c r="AO34" s="74"/>
      <c r="AP34" s="74"/>
      <c r="AQ34" s="74"/>
      <c r="AR34" s="74"/>
      <c r="AS34" s="74"/>
      <c r="AT34" s="74"/>
      <c r="AU34" s="74"/>
      <c r="AV34" s="74"/>
      <c r="AW34" s="76">
        <f t="shared" si="37"/>
        <v>62.956521739130437</v>
      </c>
      <c r="AX34" s="76"/>
      <c r="AY34" s="76"/>
      <c r="AZ34" s="76"/>
      <c r="BA34" s="76"/>
      <c r="BB34" s="76"/>
      <c r="BC34" s="76"/>
      <c r="BD34" s="76"/>
      <c r="BE34" s="76"/>
      <c r="BF34" s="74"/>
      <c r="BG34" s="74"/>
      <c r="BH34" s="273">
        <v>22</v>
      </c>
      <c r="BI34" s="273">
        <v>1</v>
      </c>
      <c r="BJ34" s="74">
        <v>1994</v>
      </c>
      <c r="BK34" s="71" t="str">
        <f t="shared" si="18"/>
        <v>Upton, 1994</v>
      </c>
    </row>
    <row r="35" spans="1:63" ht="15">
      <c r="A35" s="74" t="s">
        <v>136</v>
      </c>
      <c r="B35" s="74">
        <v>23</v>
      </c>
      <c r="C35" s="74">
        <v>102</v>
      </c>
      <c r="D35" s="74">
        <v>325</v>
      </c>
      <c r="E35" s="75">
        <v>0.31380000000000002</v>
      </c>
      <c r="F35" s="74">
        <v>390</v>
      </c>
      <c r="G35" s="74">
        <v>948</v>
      </c>
      <c r="H35" s="75">
        <v>0.41139999999999999</v>
      </c>
      <c r="I35" s="74">
        <v>366</v>
      </c>
      <c r="J35" s="74">
        <v>600</v>
      </c>
      <c r="K35" s="75">
        <v>0.61</v>
      </c>
      <c r="L35" s="74">
        <v>1454</v>
      </c>
      <c r="M35" s="74">
        <v>328</v>
      </c>
      <c r="N35" s="74">
        <v>538</v>
      </c>
      <c r="O35" s="74">
        <v>866</v>
      </c>
      <c r="P35" s="74">
        <v>323</v>
      </c>
      <c r="Q35" s="74">
        <v>255</v>
      </c>
      <c r="R35" s="74"/>
      <c r="S35" s="74">
        <v>375</v>
      </c>
      <c r="T35" s="74"/>
      <c r="U35" s="76">
        <f t="shared" si="28"/>
        <v>63.217391304347828</v>
      </c>
      <c r="V35" s="76">
        <f t="shared" si="29"/>
        <v>14.260869565217391</v>
      </c>
      <c r="W35" s="76">
        <f t="shared" si="30"/>
        <v>23.391304347826086</v>
      </c>
      <c r="X35" s="76">
        <f t="shared" si="31"/>
        <v>37.652173913043477</v>
      </c>
      <c r="Y35" s="76">
        <f t="shared" si="32"/>
        <v>14.043478260869565</v>
      </c>
      <c r="Z35" s="76">
        <f t="shared" si="33"/>
        <v>11.086956521739131</v>
      </c>
      <c r="AA35" s="76">
        <f t="shared" si="34"/>
        <v>0</v>
      </c>
      <c r="AB35" s="76">
        <f t="shared" si="35"/>
        <v>16.304347826086957</v>
      </c>
      <c r="AC35" s="76">
        <f t="shared" si="36"/>
        <v>0</v>
      </c>
      <c r="AD35" s="74">
        <v>23</v>
      </c>
      <c r="AE35" s="74"/>
      <c r="AF35" s="74"/>
      <c r="AG35" s="75"/>
      <c r="AH35" s="74"/>
      <c r="AI35" s="74"/>
      <c r="AJ35" s="75"/>
      <c r="AK35" s="74"/>
      <c r="AL35" s="74"/>
      <c r="AM35" s="75"/>
      <c r="AN35" s="74">
        <v>1304</v>
      </c>
      <c r="AO35" s="74"/>
      <c r="AP35" s="74"/>
      <c r="AQ35" s="74"/>
      <c r="AR35" s="74"/>
      <c r="AS35" s="74"/>
      <c r="AT35" s="74"/>
      <c r="AU35" s="74"/>
      <c r="AV35" s="74"/>
      <c r="AW35" s="76">
        <f t="shared" si="37"/>
        <v>56.695652173913047</v>
      </c>
      <c r="AX35" s="76"/>
      <c r="AY35" s="76"/>
      <c r="AZ35" s="76"/>
      <c r="BA35" s="76"/>
      <c r="BB35" s="76"/>
      <c r="BC35" s="76"/>
      <c r="BD35" s="76"/>
      <c r="BE35" s="76"/>
      <c r="BF35" s="74"/>
      <c r="BG35" s="74"/>
      <c r="BH35" s="273">
        <v>14</v>
      </c>
      <c r="BI35" s="273">
        <v>9</v>
      </c>
      <c r="BJ35" s="74">
        <v>1993</v>
      </c>
      <c r="BK35" s="71" t="str">
        <f t="shared" si="18"/>
        <v>Upton, 1993</v>
      </c>
    </row>
    <row r="36" spans="1:63" ht="15">
      <c r="A36" s="74" t="s">
        <v>136</v>
      </c>
      <c r="B36" s="74">
        <v>21</v>
      </c>
      <c r="C36" s="74">
        <v>67</v>
      </c>
      <c r="D36" s="74">
        <v>257</v>
      </c>
      <c r="E36" s="75">
        <v>0.26069999999999999</v>
      </c>
      <c r="F36" s="74">
        <v>473</v>
      </c>
      <c r="G36" s="74">
        <v>1107</v>
      </c>
      <c r="H36" s="75">
        <v>0.42730000000000001</v>
      </c>
      <c r="I36" s="74">
        <v>233</v>
      </c>
      <c r="J36" s="74">
        <v>385</v>
      </c>
      <c r="K36" s="75">
        <v>0.60519999999999996</v>
      </c>
      <c r="L36" s="74">
        <v>1380</v>
      </c>
      <c r="M36" s="74">
        <v>321</v>
      </c>
      <c r="N36" s="74">
        <v>454</v>
      </c>
      <c r="O36" s="74">
        <v>775</v>
      </c>
      <c r="P36" s="74">
        <v>368</v>
      </c>
      <c r="Q36" s="74">
        <v>222</v>
      </c>
      <c r="R36" s="74"/>
      <c r="S36" s="74">
        <v>265</v>
      </c>
      <c r="T36" s="74"/>
      <c r="U36" s="76">
        <f t="shared" si="28"/>
        <v>65.714285714285708</v>
      </c>
      <c r="V36" s="76">
        <f t="shared" si="29"/>
        <v>15.285714285714286</v>
      </c>
      <c r="W36" s="76">
        <f t="shared" si="30"/>
        <v>21.61904761904762</v>
      </c>
      <c r="X36" s="76">
        <f t="shared" si="31"/>
        <v>36.904761904761905</v>
      </c>
      <c r="Y36" s="76">
        <f t="shared" si="32"/>
        <v>17.523809523809526</v>
      </c>
      <c r="Z36" s="76">
        <f t="shared" si="33"/>
        <v>10.571428571428571</v>
      </c>
      <c r="AA36" s="76">
        <f t="shared" si="34"/>
        <v>0</v>
      </c>
      <c r="AB36" s="76">
        <f t="shared" si="35"/>
        <v>12.619047619047619</v>
      </c>
      <c r="AC36" s="76">
        <f t="shared" si="36"/>
        <v>0</v>
      </c>
      <c r="AD36" s="74">
        <v>21</v>
      </c>
      <c r="AE36" s="74"/>
      <c r="AF36" s="74"/>
      <c r="AG36" s="75"/>
      <c r="AH36" s="74"/>
      <c r="AI36" s="74"/>
      <c r="AJ36" s="75"/>
      <c r="AK36" s="74"/>
      <c r="AL36" s="74"/>
      <c r="AM36" s="75"/>
      <c r="AN36" s="74">
        <v>1245</v>
      </c>
      <c r="AO36" s="74"/>
      <c r="AP36" s="74"/>
      <c r="AQ36" s="74"/>
      <c r="AR36" s="74"/>
      <c r="AS36" s="74"/>
      <c r="AT36" s="74"/>
      <c r="AU36" s="74"/>
      <c r="AV36" s="74"/>
      <c r="AW36" s="76">
        <f t="shared" si="37"/>
        <v>59.285714285714285</v>
      </c>
      <c r="AX36" s="76"/>
      <c r="AY36" s="76"/>
      <c r="AZ36" s="76"/>
      <c r="BA36" s="76"/>
      <c r="BB36" s="76"/>
      <c r="BC36" s="76"/>
      <c r="BD36" s="76"/>
      <c r="BE36" s="76"/>
      <c r="BF36" s="74"/>
      <c r="BG36" s="74"/>
      <c r="BH36" s="273">
        <v>9</v>
      </c>
      <c r="BI36" s="273">
        <v>12</v>
      </c>
      <c r="BJ36" s="74">
        <v>1992</v>
      </c>
      <c r="BK36" s="71" t="str">
        <f t="shared" si="18"/>
        <v>Upton, 1992</v>
      </c>
    </row>
    <row r="37" spans="1:63" ht="15">
      <c r="A37" s="74" t="s">
        <v>136</v>
      </c>
      <c r="B37" s="74">
        <v>23</v>
      </c>
      <c r="C37" s="74">
        <v>53</v>
      </c>
      <c r="D37" s="74">
        <v>219</v>
      </c>
      <c r="E37" s="75">
        <v>0.24199999999999999</v>
      </c>
      <c r="F37" s="74">
        <v>509</v>
      </c>
      <c r="G37" s="74">
        <v>985</v>
      </c>
      <c r="H37" s="75">
        <v>0.51700000000000002</v>
      </c>
      <c r="I37" s="74">
        <v>366</v>
      </c>
      <c r="J37" s="74">
        <v>620</v>
      </c>
      <c r="K37" s="75">
        <v>0.59</v>
      </c>
      <c r="L37" s="74">
        <v>1534</v>
      </c>
      <c r="M37" s="74">
        <v>304</v>
      </c>
      <c r="N37" s="74">
        <v>454</v>
      </c>
      <c r="O37" s="74">
        <v>758</v>
      </c>
      <c r="P37" s="74">
        <v>383</v>
      </c>
      <c r="Q37" s="74">
        <v>317</v>
      </c>
      <c r="R37" s="74"/>
      <c r="S37" s="74">
        <v>371</v>
      </c>
      <c r="T37" s="74"/>
      <c r="U37" s="76">
        <f t="shared" si="28"/>
        <v>66.695652173913047</v>
      </c>
      <c r="V37" s="76">
        <f t="shared" si="29"/>
        <v>13.217391304347826</v>
      </c>
      <c r="W37" s="76">
        <f t="shared" si="30"/>
        <v>19.739130434782609</v>
      </c>
      <c r="X37" s="76">
        <f t="shared" si="31"/>
        <v>32.956521739130437</v>
      </c>
      <c r="Y37" s="76">
        <f t="shared" si="32"/>
        <v>16.652173913043477</v>
      </c>
      <c r="Z37" s="76">
        <f t="shared" si="33"/>
        <v>13.782608695652174</v>
      </c>
      <c r="AA37" s="76">
        <f t="shared" si="34"/>
        <v>0</v>
      </c>
      <c r="AB37" s="76">
        <f t="shared" si="35"/>
        <v>16.130434782608695</v>
      </c>
      <c r="AC37" s="76">
        <f t="shared" si="36"/>
        <v>0</v>
      </c>
      <c r="AD37" s="74">
        <v>23</v>
      </c>
      <c r="AE37" s="74"/>
      <c r="AF37" s="74"/>
      <c r="AG37" s="75"/>
      <c r="AH37" s="74"/>
      <c r="AI37" s="74"/>
      <c r="AJ37" s="75"/>
      <c r="AK37" s="74"/>
      <c r="AL37" s="74"/>
      <c r="AM37" s="75"/>
      <c r="AN37" s="74">
        <v>1328</v>
      </c>
      <c r="AO37" s="74"/>
      <c r="AP37" s="74"/>
      <c r="AQ37" s="74"/>
      <c r="AR37" s="74"/>
      <c r="AS37" s="74"/>
      <c r="AT37" s="74"/>
      <c r="AU37" s="74"/>
      <c r="AV37" s="74"/>
      <c r="AW37" s="76">
        <f t="shared" si="37"/>
        <v>57.739130434782609</v>
      </c>
      <c r="AX37" s="76"/>
      <c r="AY37" s="76"/>
      <c r="AZ37" s="76"/>
      <c r="BA37" s="76"/>
      <c r="BB37" s="76"/>
      <c r="BC37" s="76"/>
      <c r="BD37" s="76"/>
      <c r="BE37" s="76"/>
      <c r="BF37" s="74"/>
      <c r="BG37" s="74"/>
      <c r="BH37" s="273">
        <v>17</v>
      </c>
      <c r="BI37" s="273">
        <v>6</v>
      </c>
      <c r="BJ37" s="74">
        <v>1991</v>
      </c>
      <c r="BK37" s="71" t="str">
        <f t="shared" si="18"/>
        <v>Upton, 1991</v>
      </c>
    </row>
    <row r="38" spans="1:63" ht="15">
      <c r="A38" s="74" t="s">
        <v>136</v>
      </c>
      <c r="B38" s="74"/>
      <c r="C38" s="74"/>
      <c r="D38" s="74"/>
      <c r="E38" s="75"/>
      <c r="F38" s="74"/>
      <c r="G38" s="74"/>
      <c r="H38" s="75"/>
      <c r="I38" s="74"/>
      <c r="J38" s="74"/>
      <c r="K38" s="75"/>
      <c r="L38" s="74"/>
      <c r="M38" s="74"/>
      <c r="N38" s="74"/>
      <c r="O38" s="74"/>
      <c r="P38" s="74"/>
      <c r="Q38" s="74"/>
      <c r="R38" s="74"/>
      <c r="S38" s="74"/>
      <c r="T38" s="74"/>
      <c r="U38" s="76"/>
      <c r="V38" s="76"/>
      <c r="W38" s="76"/>
      <c r="X38" s="76"/>
      <c r="Y38" s="76"/>
      <c r="Z38" s="76"/>
      <c r="AA38" s="76"/>
      <c r="AB38" s="76"/>
      <c r="AC38" s="76"/>
      <c r="AD38" s="74"/>
      <c r="AE38" s="74"/>
      <c r="AF38" s="74"/>
      <c r="AG38" s="75"/>
      <c r="AH38" s="74"/>
      <c r="AI38" s="74"/>
      <c r="AJ38" s="75"/>
      <c r="AK38" s="74"/>
      <c r="AL38" s="74"/>
      <c r="AM38" s="75"/>
      <c r="AN38" s="74"/>
      <c r="AO38" s="74"/>
      <c r="AP38" s="74"/>
      <c r="AQ38" s="74"/>
      <c r="AR38" s="74"/>
      <c r="AS38" s="74"/>
      <c r="AT38" s="74"/>
      <c r="AU38" s="74"/>
      <c r="AV38" s="74"/>
      <c r="AW38" s="76"/>
      <c r="AX38" s="76"/>
      <c r="AY38" s="76"/>
      <c r="AZ38" s="76"/>
      <c r="BA38" s="76"/>
      <c r="BB38" s="76"/>
      <c r="BC38" s="76"/>
      <c r="BD38" s="76"/>
      <c r="BE38" s="76"/>
      <c r="BF38" s="74"/>
      <c r="BG38" s="74"/>
      <c r="BH38" s="273">
        <v>7</v>
      </c>
      <c r="BI38" s="273">
        <v>11</v>
      </c>
      <c r="BJ38" s="74">
        <v>1990</v>
      </c>
      <c r="BK38" s="71" t="str">
        <f t="shared" si="18"/>
        <v>Upton, 1990</v>
      </c>
    </row>
    <row r="39" spans="1:63" ht="15">
      <c r="A39" s="74" t="s">
        <v>136</v>
      </c>
      <c r="B39" s="74"/>
      <c r="C39" s="74"/>
      <c r="D39" s="74"/>
      <c r="E39" s="75"/>
      <c r="F39" s="74"/>
      <c r="G39" s="74"/>
      <c r="H39" s="75"/>
      <c r="I39" s="74"/>
      <c r="J39" s="74"/>
      <c r="K39" s="75"/>
      <c r="L39" s="74"/>
      <c r="M39" s="74"/>
      <c r="N39" s="74"/>
      <c r="O39" s="74"/>
      <c r="P39" s="74"/>
      <c r="Q39" s="74"/>
      <c r="R39" s="74"/>
      <c r="S39" s="74"/>
      <c r="T39" s="74"/>
      <c r="U39" s="76"/>
      <c r="V39" s="76"/>
      <c r="W39" s="76"/>
      <c r="X39" s="76"/>
      <c r="Y39" s="76"/>
      <c r="Z39" s="76"/>
      <c r="AA39" s="76"/>
      <c r="AB39" s="76"/>
      <c r="AC39" s="76"/>
      <c r="AD39" s="74"/>
      <c r="AE39" s="74"/>
      <c r="AF39" s="74"/>
      <c r="AG39" s="75"/>
      <c r="AH39" s="74"/>
      <c r="AI39" s="74"/>
      <c r="AJ39" s="75"/>
      <c r="AK39" s="74"/>
      <c r="AL39" s="74"/>
      <c r="AM39" s="75"/>
      <c r="AN39" s="74"/>
      <c r="AO39" s="74"/>
      <c r="AP39" s="74"/>
      <c r="AQ39" s="74"/>
      <c r="AR39" s="74"/>
      <c r="AS39" s="74"/>
      <c r="AT39" s="74"/>
      <c r="AU39" s="74"/>
      <c r="AV39" s="74"/>
      <c r="AW39" s="76"/>
      <c r="AX39" s="76"/>
      <c r="AY39" s="76"/>
      <c r="AZ39" s="76"/>
      <c r="BA39" s="76"/>
      <c r="BB39" s="76"/>
      <c r="BC39" s="76"/>
      <c r="BD39" s="76"/>
      <c r="BE39" s="76"/>
      <c r="BF39" s="74"/>
      <c r="BG39" s="74"/>
      <c r="BH39" s="273">
        <v>5</v>
      </c>
      <c r="BI39" s="273">
        <v>14</v>
      </c>
      <c r="BJ39" s="74">
        <v>1989</v>
      </c>
      <c r="BK39" s="71" t="str">
        <f t="shared" si="18"/>
        <v>Upton, 1989</v>
      </c>
    </row>
    <row r="40" spans="1:63" ht="15">
      <c r="A40" s="74" t="s">
        <v>136</v>
      </c>
      <c r="B40" s="74"/>
      <c r="C40" s="74"/>
      <c r="D40" s="74"/>
      <c r="E40" s="75"/>
      <c r="F40" s="74"/>
      <c r="G40" s="74"/>
      <c r="H40" s="75"/>
      <c r="I40" s="74"/>
      <c r="J40" s="74"/>
      <c r="K40" s="75"/>
      <c r="L40" s="74"/>
      <c r="M40" s="74"/>
      <c r="N40" s="74"/>
      <c r="O40" s="74"/>
      <c r="P40" s="74"/>
      <c r="Q40" s="74"/>
      <c r="R40" s="74"/>
      <c r="S40" s="74"/>
      <c r="T40" s="74"/>
      <c r="U40" s="76"/>
      <c r="V40" s="76"/>
      <c r="W40" s="76"/>
      <c r="X40" s="76"/>
      <c r="Y40" s="76"/>
      <c r="Z40" s="76"/>
      <c r="AA40" s="76"/>
      <c r="AB40" s="76"/>
      <c r="AC40" s="76"/>
      <c r="AD40" s="74"/>
      <c r="AE40" s="74"/>
      <c r="AF40" s="74"/>
      <c r="AG40" s="75"/>
      <c r="AH40" s="74"/>
      <c r="AI40" s="74"/>
      <c r="AJ40" s="75"/>
      <c r="AK40" s="74"/>
      <c r="AL40" s="74"/>
      <c r="AM40" s="75"/>
      <c r="AN40" s="74"/>
      <c r="AO40" s="74"/>
      <c r="AP40" s="74"/>
      <c r="AQ40" s="74"/>
      <c r="AR40" s="74"/>
      <c r="AS40" s="74"/>
      <c r="AT40" s="74"/>
      <c r="AU40" s="74"/>
      <c r="AV40" s="74"/>
      <c r="AW40" s="76"/>
      <c r="AX40" s="76"/>
      <c r="AY40" s="76"/>
      <c r="AZ40" s="76"/>
      <c r="BA40" s="76"/>
      <c r="BB40" s="76"/>
      <c r="BC40" s="76"/>
      <c r="BD40" s="76"/>
      <c r="BE40" s="76"/>
      <c r="BF40" s="74"/>
      <c r="BG40" s="74"/>
      <c r="BH40" s="273">
        <v>13</v>
      </c>
      <c r="BI40" s="273">
        <v>9</v>
      </c>
      <c r="BJ40" s="74">
        <v>1988</v>
      </c>
      <c r="BK40" s="71" t="str">
        <f t="shared" si="18"/>
        <v>Upton, 1988</v>
      </c>
    </row>
    <row r="41" spans="1:63" ht="15">
      <c r="A41" s="74" t="s">
        <v>136</v>
      </c>
      <c r="B41" s="74"/>
      <c r="C41" s="74"/>
      <c r="D41" s="74"/>
      <c r="E41" s="75"/>
      <c r="F41" s="74"/>
      <c r="G41" s="74"/>
      <c r="H41" s="75"/>
      <c r="I41" s="74"/>
      <c r="J41" s="74"/>
      <c r="K41" s="75"/>
      <c r="L41" s="74"/>
      <c r="M41" s="74"/>
      <c r="N41" s="74"/>
      <c r="O41" s="74"/>
      <c r="P41" s="74"/>
      <c r="Q41" s="74"/>
      <c r="R41" s="74"/>
      <c r="S41" s="74"/>
      <c r="T41" s="74"/>
      <c r="U41" s="76"/>
      <c r="V41" s="76"/>
      <c r="W41" s="76"/>
      <c r="X41" s="76"/>
      <c r="Y41" s="76"/>
      <c r="Z41" s="76"/>
      <c r="AA41" s="76"/>
      <c r="AB41" s="76"/>
      <c r="AC41" s="76"/>
      <c r="AD41" s="74"/>
      <c r="AE41" s="74"/>
      <c r="AF41" s="74"/>
      <c r="AG41" s="75"/>
      <c r="AH41" s="74"/>
      <c r="AI41" s="74"/>
      <c r="AJ41" s="75"/>
      <c r="AK41" s="74"/>
      <c r="AL41" s="74"/>
      <c r="AM41" s="75"/>
      <c r="AN41" s="74"/>
      <c r="AO41" s="74"/>
      <c r="AP41" s="74"/>
      <c r="AQ41" s="74"/>
      <c r="AR41" s="74"/>
      <c r="AS41" s="74"/>
      <c r="AT41" s="74"/>
      <c r="AU41" s="74"/>
      <c r="AV41" s="74"/>
      <c r="AW41" s="76"/>
      <c r="AX41" s="76"/>
      <c r="AY41" s="76"/>
      <c r="AZ41" s="76"/>
      <c r="BA41" s="76"/>
      <c r="BB41" s="76"/>
      <c r="BC41" s="76"/>
      <c r="BD41" s="76"/>
      <c r="BE41" s="76"/>
      <c r="BF41" s="74"/>
      <c r="BG41" s="74"/>
      <c r="BH41" s="273">
        <v>10</v>
      </c>
      <c r="BI41" s="273">
        <v>11</v>
      </c>
      <c r="BJ41" s="74">
        <v>1987</v>
      </c>
      <c r="BK41" s="71" t="str">
        <f t="shared" si="18"/>
        <v>Upton, 1987</v>
      </c>
    </row>
    <row r="42" spans="1:63" ht="15">
      <c r="A42" s="74" t="s">
        <v>136</v>
      </c>
      <c r="B42" s="74"/>
      <c r="C42" s="74"/>
      <c r="D42" s="74"/>
      <c r="E42" s="75"/>
      <c r="F42" s="74"/>
      <c r="G42" s="74"/>
      <c r="H42" s="75"/>
      <c r="I42" s="74"/>
      <c r="J42" s="74"/>
      <c r="K42" s="75"/>
      <c r="L42" s="74"/>
      <c r="M42" s="74"/>
      <c r="N42" s="74"/>
      <c r="O42" s="74"/>
      <c r="P42" s="74"/>
      <c r="Q42" s="74"/>
      <c r="R42" s="74"/>
      <c r="S42" s="74"/>
      <c r="T42" s="74"/>
      <c r="U42" s="76"/>
      <c r="V42" s="76"/>
      <c r="W42" s="76"/>
      <c r="X42" s="76"/>
      <c r="Y42" s="76"/>
      <c r="Z42" s="76"/>
      <c r="AA42" s="76"/>
      <c r="AB42" s="76"/>
      <c r="AC42" s="76"/>
      <c r="AD42" s="74"/>
      <c r="AE42" s="74"/>
      <c r="AF42" s="74"/>
      <c r="AG42" s="75"/>
      <c r="AH42" s="74"/>
      <c r="AI42" s="74"/>
      <c r="AJ42" s="75"/>
      <c r="AK42" s="74"/>
      <c r="AL42" s="74"/>
      <c r="AM42" s="75"/>
      <c r="AN42" s="74"/>
      <c r="AO42" s="74"/>
      <c r="AP42" s="74"/>
      <c r="AQ42" s="74"/>
      <c r="AR42" s="74"/>
      <c r="AS42" s="74"/>
      <c r="AT42" s="74"/>
      <c r="AU42" s="74"/>
      <c r="AV42" s="74"/>
      <c r="AW42" s="76"/>
      <c r="AX42" s="76"/>
      <c r="AY42" s="76"/>
      <c r="AZ42" s="76"/>
      <c r="BA42" s="76"/>
      <c r="BB42" s="76"/>
      <c r="BC42" s="76"/>
      <c r="BD42" s="76"/>
      <c r="BE42" s="76"/>
      <c r="BF42" s="74"/>
      <c r="BG42" s="74"/>
      <c r="BH42" s="273">
        <v>8</v>
      </c>
      <c r="BI42" s="273">
        <v>7</v>
      </c>
      <c r="BJ42" s="74">
        <v>1986</v>
      </c>
      <c r="BK42" s="71" t="str">
        <f t="shared" si="18"/>
        <v>Upton, 1986</v>
      </c>
    </row>
    <row r="43" spans="1:63" ht="15">
      <c r="A43" s="74" t="s">
        <v>136</v>
      </c>
      <c r="B43" s="74"/>
      <c r="C43" s="74"/>
      <c r="D43" s="74"/>
      <c r="E43" s="75"/>
      <c r="F43" s="74"/>
      <c r="G43" s="74"/>
      <c r="H43" s="75"/>
      <c r="I43" s="74"/>
      <c r="J43" s="74"/>
      <c r="K43" s="75"/>
      <c r="L43" s="74"/>
      <c r="M43" s="74"/>
      <c r="N43" s="74"/>
      <c r="O43" s="74"/>
      <c r="P43" s="74"/>
      <c r="Q43" s="74"/>
      <c r="R43" s="74"/>
      <c r="S43" s="74"/>
      <c r="T43" s="74"/>
      <c r="U43" s="76"/>
      <c r="V43" s="76"/>
      <c r="W43" s="76"/>
      <c r="X43" s="76"/>
      <c r="Y43" s="76"/>
      <c r="Z43" s="76"/>
      <c r="AA43" s="76"/>
      <c r="AB43" s="76"/>
      <c r="AC43" s="76"/>
      <c r="AD43" s="74"/>
      <c r="AE43" s="74"/>
      <c r="AF43" s="74"/>
      <c r="AG43" s="75"/>
      <c r="AH43" s="74"/>
      <c r="AI43" s="74"/>
      <c r="AJ43" s="75"/>
      <c r="AK43" s="74"/>
      <c r="AL43" s="74"/>
      <c r="AM43" s="75"/>
      <c r="AN43" s="74"/>
      <c r="AO43" s="74"/>
      <c r="AP43" s="74"/>
      <c r="AQ43" s="74"/>
      <c r="AR43" s="74"/>
      <c r="AS43" s="74"/>
      <c r="AT43" s="74"/>
      <c r="AU43" s="74"/>
      <c r="AV43" s="74"/>
      <c r="AW43" s="76"/>
      <c r="AX43" s="76"/>
      <c r="AY43" s="76"/>
      <c r="AZ43" s="76"/>
      <c r="BA43" s="76"/>
      <c r="BB43" s="76"/>
      <c r="BC43" s="76"/>
      <c r="BD43" s="76"/>
      <c r="BE43" s="76"/>
      <c r="BF43" s="74"/>
      <c r="BG43" s="74"/>
      <c r="BH43" s="273">
        <v>5</v>
      </c>
      <c r="BI43" s="273">
        <v>11</v>
      </c>
      <c r="BJ43" s="74">
        <v>1985</v>
      </c>
      <c r="BK43" s="71" t="str">
        <f t="shared" si="18"/>
        <v>Upton, 1985</v>
      </c>
    </row>
    <row r="44" spans="1:63" ht="15">
      <c r="A44" s="74" t="s">
        <v>136</v>
      </c>
      <c r="B44" s="74"/>
      <c r="C44" s="74"/>
      <c r="D44" s="74"/>
      <c r="E44" s="75"/>
      <c r="F44" s="74"/>
      <c r="G44" s="74"/>
      <c r="H44" s="75"/>
      <c r="I44" s="74"/>
      <c r="J44" s="74"/>
      <c r="K44" s="75"/>
      <c r="L44" s="74"/>
      <c r="M44" s="74"/>
      <c r="N44" s="74"/>
      <c r="O44" s="74"/>
      <c r="P44" s="74"/>
      <c r="Q44" s="74"/>
      <c r="R44" s="74"/>
      <c r="S44" s="74"/>
      <c r="T44" s="74"/>
      <c r="U44" s="76"/>
      <c r="V44" s="76"/>
      <c r="W44" s="76"/>
      <c r="X44" s="76"/>
      <c r="Y44" s="76"/>
      <c r="Z44" s="76"/>
      <c r="AA44" s="76"/>
      <c r="AB44" s="76"/>
      <c r="AC44" s="76"/>
      <c r="AD44" s="74"/>
      <c r="AE44" s="74"/>
      <c r="AF44" s="74"/>
      <c r="AG44" s="75"/>
      <c r="AH44" s="74"/>
      <c r="AI44" s="74"/>
      <c r="AJ44" s="75"/>
      <c r="AK44" s="74"/>
      <c r="AL44" s="74"/>
      <c r="AM44" s="75"/>
      <c r="AN44" s="74"/>
      <c r="AO44" s="74"/>
      <c r="AP44" s="74"/>
      <c r="AQ44" s="74"/>
      <c r="AR44" s="74"/>
      <c r="AS44" s="74"/>
      <c r="AT44" s="74"/>
      <c r="AU44" s="74"/>
      <c r="AV44" s="74"/>
      <c r="AW44" s="76"/>
      <c r="AX44" s="76"/>
      <c r="AY44" s="76"/>
      <c r="AZ44" s="76"/>
      <c r="BA44" s="76"/>
      <c r="BB44" s="76"/>
      <c r="BC44" s="76"/>
      <c r="BD44" s="76"/>
      <c r="BE44" s="76"/>
      <c r="BF44" s="74"/>
      <c r="BG44" s="74"/>
      <c r="BH44" s="273">
        <v>6</v>
      </c>
      <c r="BI44" s="273">
        <v>14</v>
      </c>
      <c r="BJ44" s="74">
        <v>1984</v>
      </c>
      <c r="BK44" s="71" t="str">
        <f t="shared" si="18"/>
        <v>Upton, 1984</v>
      </c>
    </row>
    <row r="45" spans="1:63" ht="15">
      <c r="A45" s="74" t="s">
        <v>136</v>
      </c>
      <c r="B45" s="74"/>
      <c r="C45" s="74"/>
      <c r="D45" s="74"/>
      <c r="E45" s="75"/>
      <c r="F45" s="74"/>
      <c r="G45" s="74"/>
      <c r="H45" s="75"/>
      <c r="I45" s="74"/>
      <c r="J45" s="74"/>
      <c r="K45" s="75"/>
      <c r="L45" s="74"/>
      <c r="M45" s="74"/>
      <c r="N45" s="74"/>
      <c r="O45" s="74"/>
      <c r="P45" s="74"/>
      <c r="Q45" s="74"/>
      <c r="R45" s="74"/>
      <c r="S45" s="74"/>
      <c r="T45" s="74"/>
      <c r="U45" s="76"/>
      <c r="V45" s="76"/>
      <c r="W45" s="76"/>
      <c r="X45" s="76"/>
      <c r="Y45" s="76"/>
      <c r="Z45" s="76"/>
      <c r="AA45" s="76"/>
      <c r="AB45" s="76"/>
      <c r="AC45" s="76"/>
      <c r="AD45" s="74"/>
      <c r="AE45" s="74"/>
      <c r="AF45" s="74"/>
      <c r="AG45" s="75"/>
      <c r="AH45" s="74"/>
      <c r="AI45" s="74"/>
      <c r="AJ45" s="75"/>
      <c r="AK45" s="74"/>
      <c r="AL45" s="74"/>
      <c r="AM45" s="75"/>
      <c r="AN45" s="74"/>
      <c r="AO45" s="74"/>
      <c r="AP45" s="74"/>
      <c r="AQ45" s="74"/>
      <c r="AR45" s="74"/>
      <c r="AS45" s="74"/>
      <c r="AT45" s="74"/>
      <c r="AU45" s="74"/>
      <c r="AV45" s="74"/>
      <c r="AW45" s="76"/>
      <c r="AX45" s="76"/>
      <c r="AY45" s="76"/>
      <c r="AZ45" s="76"/>
      <c r="BA45" s="76"/>
      <c r="BB45" s="76"/>
      <c r="BC45" s="76"/>
      <c r="BD45" s="76"/>
      <c r="BE45" s="76"/>
      <c r="BF45" s="74"/>
      <c r="BG45" s="74"/>
      <c r="BH45" s="273">
        <v>11</v>
      </c>
      <c r="BI45" s="273">
        <v>10</v>
      </c>
      <c r="BJ45" s="74">
        <v>1983</v>
      </c>
      <c r="BK45" s="71" t="str">
        <f t="shared" si="18"/>
        <v>Upton, 1983</v>
      </c>
    </row>
    <row r="46" spans="1:63" ht="15">
      <c r="A46" s="74" t="s">
        <v>136</v>
      </c>
      <c r="B46" s="74"/>
      <c r="C46" s="74"/>
      <c r="D46" s="74"/>
      <c r="E46" s="75"/>
      <c r="F46" s="74"/>
      <c r="G46" s="74"/>
      <c r="H46" s="75"/>
      <c r="I46" s="74"/>
      <c r="J46" s="74"/>
      <c r="K46" s="75"/>
      <c r="L46" s="74"/>
      <c r="M46" s="74"/>
      <c r="N46" s="74"/>
      <c r="O46" s="74"/>
      <c r="P46" s="74"/>
      <c r="Q46" s="74"/>
      <c r="R46" s="74"/>
      <c r="S46" s="74"/>
      <c r="T46" s="74"/>
      <c r="U46" s="76"/>
      <c r="V46" s="76"/>
      <c r="W46" s="76"/>
      <c r="X46" s="76"/>
      <c r="Y46" s="76"/>
      <c r="Z46" s="76"/>
      <c r="AA46" s="76"/>
      <c r="AB46" s="76"/>
      <c r="AC46" s="76"/>
      <c r="AD46" s="74"/>
      <c r="AE46" s="74"/>
      <c r="AF46" s="74"/>
      <c r="AG46" s="75"/>
      <c r="AH46" s="74"/>
      <c r="AI46" s="74"/>
      <c r="AJ46" s="75"/>
      <c r="AK46" s="74"/>
      <c r="AL46" s="74"/>
      <c r="AM46" s="75"/>
      <c r="AN46" s="74"/>
      <c r="AO46" s="74"/>
      <c r="AP46" s="74"/>
      <c r="AQ46" s="74"/>
      <c r="AR46" s="74"/>
      <c r="AS46" s="74"/>
      <c r="AT46" s="74"/>
      <c r="AU46" s="74"/>
      <c r="AV46" s="74"/>
      <c r="AW46" s="76"/>
      <c r="AX46" s="76"/>
      <c r="AY46" s="76"/>
      <c r="AZ46" s="76"/>
      <c r="BA46" s="76"/>
      <c r="BB46" s="76"/>
      <c r="BC46" s="76"/>
      <c r="BD46" s="76"/>
      <c r="BE46" s="76"/>
      <c r="BF46" s="74"/>
      <c r="BG46" s="74"/>
      <c r="BH46" s="273">
        <v>7</v>
      </c>
      <c r="BI46" s="273">
        <v>12</v>
      </c>
      <c r="BJ46" s="74">
        <v>1982</v>
      </c>
      <c r="BK46" s="71" t="str">
        <f t="shared" si="18"/>
        <v>Upton, 1982</v>
      </c>
    </row>
    <row r="47" spans="1:63" ht="15">
      <c r="A47" s="74" t="s">
        <v>136</v>
      </c>
      <c r="B47" s="74"/>
      <c r="C47" s="74"/>
      <c r="D47" s="74"/>
      <c r="E47" s="75"/>
      <c r="F47" s="74"/>
      <c r="G47" s="74"/>
      <c r="H47" s="75"/>
      <c r="I47" s="74"/>
      <c r="J47" s="74"/>
      <c r="K47" s="75"/>
      <c r="L47" s="74"/>
      <c r="M47" s="74"/>
      <c r="N47" s="74"/>
      <c r="O47" s="74"/>
      <c r="P47" s="74"/>
      <c r="Q47" s="74"/>
      <c r="R47" s="74"/>
      <c r="S47" s="74"/>
      <c r="T47" s="74"/>
      <c r="U47" s="76"/>
      <c r="V47" s="76"/>
      <c r="W47" s="76"/>
      <c r="X47" s="76"/>
      <c r="Y47" s="76"/>
      <c r="Z47" s="76"/>
      <c r="AA47" s="76"/>
      <c r="AB47" s="76"/>
      <c r="AC47" s="76"/>
      <c r="AD47" s="74"/>
      <c r="AE47" s="74"/>
      <c r="AF47" s="74"/>
      <c r="AG47" s="75"/>
      <c r="AH47" s="74"/>
      <c r="AI47" s="74"/>
      <c r="AJ47" s="75"/>
      <c r="AK47" s="74"/>
      <c r="AL47" s="74"/>
      <c r="AM47" s="75"/>
      <c r="AN47" s="74"/>
      <c r="AO47" s="74"/>
      <c r="AP47" s="74"/>
      <c r="AQ47" s="74"/>
      <c r="AR47" s="74"/>
      <c r="AS47" s="74"/>
      <c r="AT47" s="74"/>
      <c r="AU47" s="74"/>
      <c r="AV47" s="74"/>
      <c r="AW47" s="76"/>
      <c r="AX47" s="76"/>
      <c r="AY47" s="76"/>
      <c r="AZ47" s="76"/>
      <c r="BA47" s="76"/>
      <c r="BB47" s="76"/>
      <c r="BC47" s="76"/>
      <c r="BD47" s="76"/>
      <c r="BE47" s="76"/>
      <c r="BF47" s="74"/>
      <c r="BG47" s="74"/>
      <c r="BH47" s="273">
        <v>8</v>
      </c>
      <c r="BI47" s="273">
        <v>13</v>
      </c>
      <c r="BJ47" s="74">
        <v>1981</v>
      </c>
      <c r="BK47" s="71" t="str">
        <f t="shared" si="18"/>
        <v>Upton, 1981</v>
      </c>
    </row>
    <row r="48" spans="1:63" ht="15">
      <c r="A48" s="74" t="s">
        <v>136</v>
      </c>
      <c r="B48" s="74"/>
      <c r="C48" s="74"/>
      <c r="D48" s="74"/>
      <c r="E48" s="75"/>
      <c r="F48" s="74"/>
      <c r="G48" s="74"/>
      <c r="H48" s="75"/>
      <c r="I48" s="74"/>
      <c r="J48" s="74"/>
      <c r="K48" s="75"/>
      <c r="L48" s="74"/>
      <c r="M48" s="74"/>
      <c r="N48" s="74"/>
      <c r="O48" s="74"/>
      <c r="P48" s="74"/>
      <c r="Q48" s="74"/>
      <c r="R48" s="74"/>
      <c r="S48" s="74"/>
      <c r="T48" s="74"/>
      <c r="U48" s="76"/>
      <c r="V48" s="76"/>
      <c r="W48" s="76"/>
      <c r="X48" s="76"/>
      <c r="Y48" s="76"/>
      <c r="Z48" s="76"/>
      <c r="AA48" s="76"/>
      <c r="AB48" s="76"/>
      <c r="AC48" s="76"/>
      <c r="AD48" s="74"/>
      <c r="AE48" s="74"/>
      <c r="AF48" s="74"/>
      <c r="AG48" s="75"/>
      <c r="AH48" s="74"/>
      <c r="AI48" s="74"/>
      <c r="AJ48" s="75"/>
      <c r="AK48" s="74"/>
      <c r="AL48" s="74"/>
      <c r="AM48" s="75"/>
      <c r="AN48" s="74"/>
      <c r="AO48" s="74"/>
      <c r="AP48" s="74"/>
      <c r="AQ48" s="74"/>
      <c r="AR48" s="74"/>
      <c r="AS48" s="74"/>
      <c r="AT48" s="74"/>
      <c r="AU48" s="74"/>
      <c r="AV48" s="74"/>
      <c r="AW48" s="76"/>
      <c r="AX48" s="76"/>
      <c r="AY48" s="76"/>
      <c r="AZ48" s="76"/>
      <c r="BA48" s="76"/>
      <c r="BB48" s="76"/>
      <c r="BC48" s="76"/>
      <c r="BD48" s="76"/>
      <c r="BE48" s="76"/>
      <c r="BF48" s="74"/>
      <c r="BG48" s="74"/>
      <c r="BH48" s="273">
        <v>5</v>
      </c>
      <c r="BI48" s="273">
        <v>13</v>
      </c>
      <c r="BJ48" s="74">
        <v>1980</v>
      </c>
      <c r="BK48" s="71" t="str">
        <f t="shared" si="18"/>
        <v>Upton, 1980</v>
      </c>
    </row>
    <row r="49" spans="1:63" ht="15">
      <c r="A49" s="74" t="s">
        <v>136</v>
      </c>
      <c r="B49" s="74"/>
      <c r="C49" s="74"/>
      <c r="D49" s="74"/>
      <c r="E49" s="75"/>
      <c r="F49" s="74"/>
      <c r="G49" s="74"/>
      <c r="H49" s="75"/>
      <c r="I49" s="74"/>
      <c r="J49" s="74"/>
      <c r="K49" s="75"/>
      <c r="L49" s="74"/>
      <c r="M49" s="74"/>
      <c r="N49" s="74"/>
      <c r="O49" s="74"/>
      <c r="P49" s="74"/>
      <c r="Q49" s="74"/>
      <c r="R49" s="74"/>
      <c r="S49" s="74"/>
      <c r="T49" s="74"/>
      <c r="U49" s="76"/>
      <c r="V49" s="76"/>
      <c r="W49" s="76"/>
      <c r="X49" s="76"/>
      <c r="Y49" s="76"/>
      <c r="Z49" s="76"/>
      <c r="AA49" s="76"/>
      <c r="AB49" s="76"/>
      <c r="AC49" s="76"/>
      <c r="AD49" s="74"/>
      <c r="AE49" s="74"/>
      <c r="AF49" s="74"/>
      <c r="AG49" s="75"/>
      <c r="AH49" s="74"/>
      <c r="AI49" s="74"/>
      <c r="AJ49" s="75"/>
      <c r="AK49" s="74"/>
      <c r="AL49" s="74"/>
      <c r="AM49" s="75"/>
      <c r="AN49" s="74"/>
      <c r="AO49" s="74"/>
      <c r="AP49" s="74"/>
      <c r="AQ49" s="74"/>
      <c r="AR49" s="74"/>
      <c r="AS49" s="74"/>
      <c r="AT49" s="74"/>
      <c r="AU49" s="74"/>
      <c r="AV49" s="74"/>
      <c r="AW49" s="76"/>
      <c r="AX49" s="76"/>
      <c r="AY49" s="76"/>
      <c r="AZ49" s="76"/>
      <c r="BA49" s="76"/>
      <c r="BB49" s="76"/>
      <c r="BC49" s="76"/>
      <c r="BD49" s="76"/>
      <c r="BE49" s="76"/>
      <c r="BF49" s="74"/>
      <c r="BG49" s="74"/>
      <c r="BH49" s="273">
        <v>4</v>
      </c>
      <c r="BI49" s="273">
        <v>14</v>
      </c>
      <c r="BJ49" s="74">
        <v>1979</v>
      </c>
      <c r="BK49" s="71" t="str">
        <f t="shared" si="18"/>
        <v>Upton, 1979</v>
      </c>
    </row>
    <row r="50" spans="1:63" ht="15">
      <c r="A50" s="74" t="s">
        <v>136</v>
      </c>
      <c r="B50" s="74"/>
      <c r="C50" s="74"/>
      <c r="D50" s="74"/>
      <c r="E50" s="75"/>
      <c r="F50" s="74"/>
      <c r="G50" s="74"/>
      <c r="H50" s="75"/>
      <c r="I50" s="74"/>
      <c r="J50" s="74"/>
      <c r="K50" s="75"/>
      <c r="L50" s="74"/>
      <c r="M50" s="74"/>
      <c r="N50" s="74"/>
      <c r="O50" s="74"/>
      <c r="P50" s="74"/>
      <c r="Q50" s="74"/>
      <c r="R50" s="74"/>
      <c r="S50" s="74"/>
      <c r="T50" s="74"/>
      <c r="U50" s="76"/>
      <c r="V50" s="76"/>
      <c r="W50" s="76"/>
      <c r="X50" s="76"/>
      <c r="Y50" s="76"/>
      <c r="Z50" s="76"/>
      <c r="AA50" s="76"/>
      <c r="AB50" s="76"/>
      <c r="AC50" s="76"/>
      <c r="AD50" s="74"/>
      <c r="AE50" s="74"/>
      <c r="AF50" s="74"/>
      <c r="AG50" s="75"/>
      <c r="AH50" s="74"/>
      <c r="AI50" s="74"/>
      <c r="AJ50" s="75"/>
      <c r="AK50" s="74"/>
      <c r="AL50" s="74"/>
      <c r="AM50" s="75"/>
      <c r="AN50" s="74"/>
      <c r="AO50" s="74"/>
      <c r="AP50" s="74"/>
      <c r="AQ50" s="74"/>
      <c r="AR50" s="74"/>
      <c r="AS50" s="74"/>
      <c r="AT50" s="74"/>
      <c r="AU50" s="74"/>
      <c r="AV50" s="74"/>
      <c r="AW50" s="76"/>
      <c r="AX50" s="76"/>
      <c r="AY50" s="76"/>
      <c r="AZ50" s="76"/>
      <c r="BA50" s="76"/>
      <c r="BB50" s="76"/>
      <c r="BC50" s="76"/>
      <c r="BD50" s="76"/>
      <c r="BE50" s="76"/>
      <c r="BF50" s="74"/>
      <c r="BG50" s="74"/>
      <c r="BH50" s="273">
        <v>5</v>
      </c>
      <c r="BI50" s="273">
        <v>16</v>
      </c>
      <c r="BJ50" s="74">
        <v>1978</v>
      </c>
      <c r="BK50" s="71" t="str">
        <f t="shared" si="18"/>
        <v>Upton, 1978</v>
      </c>
    </row>
    <row r="51" spans="1:63" ht="15">
      <c r="A51" s="74" t="s">
        <v>136</v>
      </c>
      <c r="B51" s="74"/>
      <c r="C51" s="74"/>
      <c r="D51" s="74"/>
      <c r="E51" s="75"/>
      <c r="F51" s="74"/>
      <c r="G51" s="74"/>
      <c r="H51" s="75"/>
      <c r="I51" s="74"/>
      <c r="J51" s="74"/>
      <c r="K51" s="75"/>
      <c r="L51" s="74"/>
      <c r="M51" s="74"/>
      <c r="N51" s="74"/>
      <c r="O51" s="74"/>
      <c r="P51" s="74"/>
      <c r="Q51" s="74"/>
      <c r="R51" s="74"/>
      <c r="S51" s="74"/>
      <c r="T51" s="74"/>
      <c r="U51" s="76"/>
      <c r="V51" s="76"/>
      <c r="W51" s="76"/>
      <c r="X51" s="76"/>
      <c r="Y51" s="76"/>
      <c r="Z51" s="76"/>
      <c r="AA51" s="76"/>
      <c r="AB51" s="76"/>
      <c r="AC51" s="76"/>
      <c r="AD51" s="74"/>
      <c r="AE51" s="74"/>
      <c r="AF51" s="74"/>
      <c r="AG51" s="75"/>
      <c r="AH51" s="74"/>
      <c r="AI51" s="74"/>
      <c r="AJ51" s="75"/>
      <c r="AK51" s="74"/>
      <c r="AL51" s="74"/>
      <c r="AM51" s="75"/>
      <c r="AN51" s="74"/>
      <c r="AO51" s="74"/>
      <c r="AP51" s="74"/>
      <c r="AQ51" s="74"/>
      <c r="AR51" s="74"/>
      <c r="AS51" s="74"/>
      <c r="AT51" s="74"/>
      <c r="AU51" s="74"/>
      <c r="AV51" s="74"/>
      <c r="AW51" s="76"/>
      <c r="AX51" s="76"/>
      <c r="AY51" s="76"/>
      <c r="AZ51" s="76"/>
      <c r="BA51" s="76"/>
      <c r="BB51" s="76"/>
      <c r="BC51" s="76"/>
      <c r="BD51" s="76"/>
      <c r="BE51" s="76"/>
      <c r="BF51" s="74"/>
      <c r="BG51" s="74"/>
      <c r="BH51" s="273"/>
      <c r="BI51" s="273"/>
      <c r="BJ51" s="74">
        <v>1977</v>
      </c>
      <c r="BK51" s="71" t="str">
        <f t="shared" si="18"/>
        <v>Upton, 1977</v>
      </c>
    </row>
    <row r="52" spans="1:63" ht="15">
      <c r="A52" s="74" t="s">
        <v>136</v>
      </c>
      <c r="B52" s="74"/>
      <c r="C52" s="74"/>
      <c r="D52" s="74"/>
      <c r="E52" s="75"/>
      <c r="F52" s="74"/>
      <c r="G52" s="74"/>
      <c r="H52" s="75"/>
      <c r="I52" s="74"/>
      <c r="J52" s="74"/>
      <c r="K52" s="75"/>
      <c r="L52" s="74"/>
      <c r="M52" s="74"/>
      <c r="N52" s="74"/>
      <c r="O52" s="74"/>
      <c r="P52" s="74"/>
      <c r="Q52" s="74"/>
      <c r="R52" s="74"/>
      <c r="S52" s="74"/>
      <c r="T52" s="74"/>
      <c r="U52" s="76"/>
      <c r="V52" s="76"/>
      <c r="W52" s="76"/>
      <c r="X52" s="76"/>
      <c r="Y52" s="76"/>
      <c r="Z52" s="76"/>
      <c r="AA52" s="76"/>
      <c r="AB52" s="76"/>
      <c r="AC52" s="76"/>
      <c r="AD52" s="74"/>
      <c r="AE52" s="74"/>
      <c r="AF52" s="74"/>
      <c r="AG52" s="75"/>
      <c r="AH52" s="74"/>
      <c r="AI52" s="74"/>
      <c r="AJ52" s="75"/>
      <c r="AK52" s="74"/>
      <c r="AL52" s="74"/>
      <c r="AM52" s="75"/>
      <c r="AN52" s="74"/>
      <c r="AO52" s="74"/>
      <c r="AP52" s="74"/>
      <c r="AQ52" s="74"/>
      <c r="AR52" s="74"/>
      <c r="AS52" s="74"/>
      <c r="AT52" s="74"/>
      <c r="AU52" s="74"/>
      <c r="AV52" s="74"/>
      <c r="AW52" s="76"/>
      <c r="AX52" s="76"/>
      <c r="AY52" s="76"/>
      <c r="AZ52" s="76"/>
      <c r="BA52" s="76"/>
      <c r="BB52" s="76"/>
      <c r="BC52" s="76"/>
      <c r="BD52" s="76"/>
      <c r="BE52" s="76"/>
      <c r="BF52" s="74"/>
      <c r="BG52" s="74"/>
      <c r="BH52" s="273">
        <v>5</v>
      </c>
      <c r="BI52" s="273">
        <v>16</v>
      </c>
      <c r="BJ52" s="74">
        <v>1976</v>
      </c>
      <c r="BK52" s="71" t="str">
        <f t="shared" si="18"/>
        <v>Upton, 1976</v>
      </c>
    </row>
    <row r="53" spans="1:63" ht="15">
      <c r="A53" s="74" t="s">
        <v>136</v>
      </c>
      <c r="B53" s="74"/>
      <c r="C53" s="74"/>
      <c r="D53" s="74"/>
      <c r="E53" s="75"/>
      <c r="F53" s="74"/>
      <c r="G53" s="74"/>
      <c r="H53" s="75"/>
      <c r="I53" s="74"/>
      <c r="J53" s="74"/>
      <c r="K53" s="75"/>
      <c r="L53" s="74"/>
      <c r="M53" s="74"/>
      <c r="N53" s="74"/>
      <c r="O53" s="74"/>
      <c r="P53" s="74"/>
      <c r="Q53" s="74"/>
      <c r="R53" s="74"/>
      <c r="S53" s="74"/>
      <c r="T53" s="74"/>
      <c r="U53" s="76"/>
      <c r="V53" s="76"/>
      <c r="W53" s="76"/>
      <c r="X53" s="76"/>
      <c r="Y53" s="76"/>
      <c r="Z53" s="76"/>
      <c r="AA53" s="76"/>
      <c r="AB53" s="76"/>
      <c r="AC53" s="76"/>
      <c r="AD53" s="74"/>
      <c r="AE53" s="74"/>
      <c r="AF53" s="74"/>
      <c r="AG53" s="75"/>
      <c r="AH53" s="74"/>
      <c r="AI53" s="74"/>
      <c r="AJ53" s="75"/>
      <c r="AK53" s="74"/>
      <c r="AL53" s="74"/>
      <c r="AM53" s="75"/>
      <c r="AN53" s="74"/>
      <c r="AO53" s="74"/>
      <c r="AP53" s="74"/>
      <c r="AQ53" s="74"/>
      <c r="AR53" s="74"/>
      <c r="AS53" s="74"/>
      <c r="AT53" s="74"/>
      <c r="AU53" s="74"/>
      <c r="AV53" s="74"/>
      <c r="AW53" s="76"/>
      <c r="AX53" s="76"/>
      <c r="AY53" s="76"/>
      <c r="AZ53" s="76"/>
      <c r="BA53" s="76"/>
      <c r="BB53" s="76"/>
      <c r="BC53" s="76"/>
      <c r="BD53" s="76"/>
      <c r="BE53" s="76"/>
      <c r="BF53" s="74"/>
      <c r="BG53" s="74"/>
      <c r="BH53" s="273">
        <v>15</v>
      </c>
      <c r="BI53" s="273">
        <v>8</v>
      </c>
      <c r="BJ53" s="74">
        <v>1975</v>
      </c>
      <c r="BK53" s="71" t="str">
        <f t="shared" si="18"/>
        <v>Upton, 1975</v>
      </c>
    </row>
    <row r="54" spans="1:63" ht="15">
      <c r="A54" s="74" t="s">
        <v>136</v>
      </c>
      <c r="B54" s="74"/>
      <c r="C54" s="74"/>
      <c r="D54" s="74"/>
      <c r="E54" s="75"/>
      <c r="F54" s="74"/>
      <c r="G54" s="74"/>
      <c r="H54" s="75"/>
      <c r="I54" s="74"/>
      <c r="J54" s="74"/>
      <c r="K54" s="75"/>
      <c r="L54" s="74"/>
      <c r="M54" s="74"/>
      <c r="N54" s="74"/>
      <c r="O54" s="74"/>
      <c r="P54" s="74"/>
      <c r="Q54" s="74"/>
      <c r="R54" s="74"/>
      <c r="S54" s="74"/>
      <c r="T54" s="74"/>
      <c r="U54" s="76"/>
      <c r="V54" s="76"/>
      <c r="W54" s="76"/>
      <c r="X54" s="76"/>
      <c r="Y54" s="76"/>
      <c r="Z54" s="76"/>
      <c r="AA54" s="76"/>
      <c r="AB54" s="76"/>
      <c r="AC54" s="76"/>
      <c r="AD54" s="74"/>
      <c r="AE54" s="74"/>
      <c r="AF54" s="74"/>
      <c r="AG54" s="75"/>
      <c r="AH54" s="74"/>
      <c r="AI54" s="74"/>
      <c r="AJ54" s="75"/>
      <c r="AK54" s="74"/>
      <c r="AL54" s="74"/>
      <c r="AM54" s="75"/>
      <c r="AN54" s="74"/>
      <c r="AO54" s="74"/>
      <c r="AP54" s="74"/>
      <c r="AQ54" s="74"/>
      <c r="AR54" s="74"/>
      <c r="AS54" s="74"/>
      <c r="AT54" s="74"/>
      <c r="AU54" s="74"/>
      <c r="AV54" s="74"/>
      <c r="AW54" s="76"/>
      <c r="AX54" s="76"/>
      <c r="AY54" s="76"/>
      <c r="AZ54" s="76"/>
      <c r="BA54" s="76"/>
      <c r="BB54" s="76"/>
      <c r="BC54" s="76"/>
      <c r="BD54" s="76"/>
      <c r="BE54" s="76"/>
      <c r="BF54" s="74"/>
      <c r="BG54" s="74"/>
      <c r="BH54" s="273">
        <v>11</v>
      </c>
      <c r="BI54" s="273">
        <v>11</v>
      </c>
      <c r="BJ54" s="74">
        <v>1974</v>
      </c>
      <c r="BK54" s="71" t="str">
        <f t="shared" si="18"/>
        <v>Upton, 1974</v>
      </c>
    </row>
    <row r="55" spans="1:63" ht="15">
      <c r="A55" s="74" t="s">
        <v>136</v>
      </c>
      <c r="B55" s="74"/>
      <c r="C55" s="74"/>
      <c r="D55" s="74"/>
      <c r="E55" s="75"/>
      <c r="F55" s="74"/>
      <c r="G55" s="74"/>
      <c r="H55" s="75"/>
      <c r="I55" s="74"/>
      <c r="J55" s="74"/>
      <c r="K55" s="75"/>
      <c r="L55" s="74"/>
      <c r="M55" s="74"/>
      <c r="N55" s="74"/>
      <c r="O55" s="74"/>
      <c r="P55" s="74"/>
      <c r="Q55" s="74"/>
      <c r="R55" s="74"/>
      <c r="S55" s="74"/>
      <c r="T55" s="74"/>
      <c r="U55" s="76"/>
      <c r="V55" s="76"/>
      <c r="W55" s="76"/>
      <c r="X55" s="76"/>
      <c r="Y55" s="76"/>
      <c r="Z55" s="76"/>
      <c r="AA55" s="76"/>
      <c r="AB55" s="76"/>
      <c r="AC55" s="76"/>
      <c r="AD55" s="74"/>
      <c r="AE55" s="74"/>
      <c r="AF55" s="74"/>
      <c r="AG55" s="75"/>
      <c r="AH55" s="74"/>
      <c r="AI55" s="74"/>
      <c r="AJ55" s="75"/>
      <c r="AK55" s="74"/>
      <c r="AL55" s="74"/>
      <c r="AM55" s="75"/>
      <c r="AN55" s="74"/>
      <c r="AO55" s="74"/>
      <c r="AP55" s="74"/>
      <c r="AQ55" s="74"/>
      <c r="AR55" s="74"/>
      <c r="AS55" s="74"/>
      <c r="AT55" s="74"/>
      <c r="AU55" s="74"/>
      <c r="AV55" s="74"/>
      <c r="AW55" s="76"/>
      <c r="AX55" s="76"/>
      <c r="AY55" s="76"/>
      <c r="AZ55" s="76"/>
      <c r="BA55" s="76"/>
      <c r="BB55" s="76"/>
      <c r="BC55" s="76"/>
      <c r="BD55" s="76"/>
      <c r="BE55" s="76"/>
      <c r="BF55" s="74"/>
      <c r="BG55" s="74"/>
      <c r="BH55" s="273">
        <v>13</v>
      </c>
      <c r="BI55" s="273">
        <v>12</v>
      </c>
      <c r="BJ55" s="74">
        <v>1973</v>
      </c>
      <c r="BK55" s="71" t="str">
        <f t="shared" si="18"/>
        <v>Upton, 1973</v>
      </c>
    </row>
    <row r="56" spans="1:63" ht="15">
      <c r="A56" s="74" t="s">
        <v>136</v>
      </c>
      <c r="B56" s="74"/>
      <c r="C56" s="74"/>
      <c r="D56" s="74"/>
      <c r="E56" s="75"/>
      <c r="F56" s="74"/>
      <c r="G56" s="74"/>
      <c r="H56" s="75"/>
      <c r="I56" s="74"/>
      <c r="J56" s="74"/>
      <c r="K56" s="75"/>
      <c r="L56" s="74"/>
      <c r="M56" s="74"/>
      <c r="N56" s="74"/>
      <c r="O56" s="74"/>
      <c r="P56" s="74"/>
      <c r="Q56" s="74"/>
      <c r="R56" s="74"/>
      <c r="S56" s="74"/>
      <c r="T56" s="74"/>
      <c r="U56" s="76"/>
      <c r="V56" s="76"/>
      <c r="W56" s="76"/>
      <c r="X56" s="76"/>
      <c r="Y56" s="76"/>
      <c r="Z56" s="76"/>
      <c r="AA56" s="76"/>
      <c r="AB56" s="76"/>
      <c r="AC56" s="76"/>
      <c r="AD56" s="74"/>
      <c r="AE56" s="74"/>
      <c r="AF56" s="74"/>
      <c r="AG56" s="75"/>
      <c r="AH56" s="74"/>
      <c r="AI56" s="74"/>
      <c r="AJ56" s="75"/>
      <c r="AK56" s="74"/>
      <c r="AL56" s="74"/>
      <c r="AM56" s="75"/>
      <c r="AN56" s="74"/>
      <c r="AO56" s="74"/>
      <c r="AP56" s="74"/>
      <c r="AQ56" s="74"/>
      <c r="AR56" s="74"/>
      <c r="AS56" s="74"/>
      <c r="AT56" s="74"/>
      <c r="AU56" s="74"/>
      <c r="AV56" s="74"/>
      <c r="AW56" s="76"/>
      <c r="AX56" s="76"/>
      <c r="AY56" s="76"/>
      <c r="AZ56" s="76"/>
      <c r="BA56" s="76"/>
      <c r="BB56" s="76"/>
      <c r="BC56" s="76"/>
      <c r="BD56" s="76"/>
      <c r="BE56" s="76"/>
      <c r="BF56" s="74"/>
      <c r="BG56" s="74"/>
      <c r="BH56" s="273">
        <v>12</v>
      </c>
      <c r="BI56" s="273">
        <v>11</v>
      </c>
      <c r="BJ56" s="74">
        <v>1972</v>
      </c>
      <c r="BK56" s="71" t="str">
        <f t="shared" si="18"/>
        <v>Upton, 1972</v>
      </c>
    </row>
    <row r="57" spans="1:63" ht="15">
      <c r="A57" s="74" t="s">
        <v>136</v>
      </c>
      <c r="B57" s="74"/>
      <c r="C57" s="74"/>
      <c r="D57" s="74"/>
      <c r="E57" s="75"/>
      <c r="F57" s="74"/>
      <c r="G57" s="74"/>
      <c r="H57" s="75"/>
      <c r="I57" s="74"/>
      <c r="J57" s="74"/>
      <c r="K57" s="75"/>
      <c r="L57" s="74"/>
      <c r="M57" s="74"/>
      <c r="N57" s="74"/>
      <c r="O57" s="74"/>
      <c r="P57" s="74"/>
      <c r="Q57" s="74"/>
      <c r="R57" s="74"/>
      <c r="S57" s="74"/>
      <c r="T57" s="74"/>
      <c r="U57" s="76"/>
      <c r="V57" s="76"/>
      <c r="W57" s="76"/>
      <c r="X57" s="76"/>
      <c r="Y57" s="76"/>
      <c r="Z57" s="76"/>
      <c r="AA57" s="76"/>
      <c r="AB57" s="76"/>
      <c r="AC57" s="76"/>
      <c r="AD57" s="74"/>
      <c r="AE57" s="74"/>
      <c r="AF57" s="74"/>
      <c r="AG57" s="75"/>
      <c r="AH57" s="74"/>
      <c r="AI57" s="74"/>
      <c r="AJ57" s="75"/>
      <c r="AK57" s="74"/>
      <c r="AL57" s="74"/>
      <c r="AM57" s="75"/>
      <c r="AN57" s="74"/>
      <c r="AO57" s="74"/>
      <c r="AP57" s="74"/>
      <c r="AQ57" s="74"/>
      <c r="AR57" s="74"/>
      <c r="AS57" s="74"/>
      <c r="AT57" s="74"/>
      <c r="AU57" s="74"/>
      <c r="AV57" s="74"/>
      <c r="AW57" s="76"/>
      <c r="AX57" s="76"/>
      <c r="AY57" s="76"/>
      <c r="AZ57" s="76"/>
      <c r="BA57" s="76"/>
      <c r="BB57" s="76"/>
      <c r="BC57" s="76"/>
      <c r="BD57" s="76"/>
      <c r="BE57" s="76"/>
      <c r="BF57" s="74"/>
      <c r="BG57" s="74"/>
      <c r="BH57" s="273">
        <v>11</v>
      </c>
      <c r="BI57" s="273">
        <v>10</v>
      </c>
      <c r="BJ57" s="74">
        <v>1971</v>
      </c>
      <c r="BK57" s="71" t="str">
        <f t="shared" si="18"/>
        <v>Upton, 1971</v>
      </c>
    </row>
    <row r="58" spans="1:63" ht="15">
      <c r="A58" s="74" t="s">
        <v>136</v>
      </c>
      <c r="B58" s="74"/>
      <c r="C58" s="74"/>
      <c r="D58" s="74"/>
      <c r="E58" s="75"/>
      <c r="F58" s="74"/>
      <c r="G58" s="74"/>
      <c r="H58" s="75"/>
      <c r="I58" s="74"/>
      <c r="J58" s="74"/>
      <c r="K58" s="75"/>
      <c r="L58" s="74"/>
      <c r="M58" s="74"/>
      <c r="N58" s="74"/>
      <c r="O58" s="74"/>
      <c r="P58" s="74"/>
      <c r="Q58" s="74"/>
      <c r="R58" s="74"/>
      <c r="S58" s="74"/>
      <c r="T58" s="74"/>
      <c r="U58" s="76"/>
      <c r="V58" s="76"/>
      <c r="W58" s="76"/>
      <c r="X58" s="76"/>
      <c r="Y58" s="76"/>
      <c r="Z58" s="76"/>
      <c r="AA58" s="76"/>
      <c r="AB58" s="76"/>
      <c r="AC58" s="76"/>
      <c r="AD58" s="74"/>
      <c r="AE58" s="74"/>
      <c r="AF58" s="74"/>
      <c r="AG58" s="75"/>
      <c r="AH58" s="74"/>
      <c r="AI58" s="74"/>
      <c r="AJ58" s="75"/>
      <c r="AK58" s="74"/>
      <c r="AL58" s="74"/>
      <c r="AM58" s="75"/>
      <c r="AN58" s="74"/>
      <c r="AO58" s="74"/>
      <c r="AP58" s="74"/>
      <c r="AQ58" s="74"/>
      <c r="AR58" s="74"/>
      <c r="AS58" s="74"/>
      <c r="AT58" s="74"/>
      <c r="AU58" s="74"/>
      <c r="AV58" s="74"/>
      <c r="AW58" s="76"/>
      <c r="AX58" s="76"/>
      <c r="AY58" s="76"/>
      <c r="AZ58" s="76"/>
      <c r="BA58" s="76"/>
      <c r="BB58" s="76"/>
      <c r="BC58" s="76"/>
      <c r="BD58" s="76"/>
      <c r="BE58" s="76"/>
      <c r="BF58" s="74"/>
      <c r="BG58" s="74"/>
      <c r="BH58" s="273">
        <v>20</v>
      </c>
      <c r="BI58" s="273">
        <v>3</v>
      </c>
      <c r="BJ58" s="74">
        <v>1970</v>
      </c>
      <c r="BK58" s="71" t="str">
        <f t="shared" si="18"/>
        <v>Upton, 1970</v>
      </c>
    </row>
    <row r="59" spans="1:63" ht="15">
      <c r="A59" s="74" t="s">
        <v>136</v>
      </c>
      <c r="B59" s="74"/>
      <c r="C59" s="74"/>
      <c r="D59" s="74"/>
      <c r="E59" s="75"/>
      <c r="F59" s="74"/>
      <c r="G59" s="74"/>
      <c r="H59" s="75"/>
      <c r="I59" s="74"/>
      <c r="J59" s="74"/>
      <c r="K59" s="75"/>
      <c r="L59" s="74"/>
      <c r="M59" s="74"/>
      <c r="N59" s="74"/>
      <c r="O59" s="74"/>
      <c r="P59" s="74"/>
      <c r="Q59" s="74"/>
      <c r="R59" s="74"/>
      <c r="S59" s="74"/>
      <c r="T59" s="74"/>
      <c r="U59" s="76"/>
      <c r="V59" s="76"/>
      <c r="W59" s="76"/>
      <c r="X59" s="76"/>
      <c r="Y59" s="76"/>
      <c r="Z59" s="76"/>
      <c r="AA59" s="76"/>
      <c r="AB59" s="76"/>
      <c r="AC59" s="76"/>
      <c r="AD59" s="74"/>
      <c r="AE59" s="74"/>
      <c r="AF59" s="74"/>
      <c r="AG59" s="75"/>
      <c r="AH59" s="74"/>
      <c r="AI59" s="74"/>
      <c r="AJ59" s="75"/>
      <c r="AK59" s="74"/>
      <c r="AL59" s="74"/>
      <c r="AM59" s="75"/>
      <c r="AN59" s="74"/>
      <c r="AO59" s="74"/>
      <c r="AP59" s="74"/>
      <c r="AQ59" s="74"/>
      <c r="AR59" s="74"/>
      <c r="AS59" s="74"/>
      <c r="AT59" s="74"/>
      <c r="AU59" s="74"/>
      <c r="AV59" s="74"/>
      <c r="AW59" s="76"/>
      <c r="AX59" s="76"/>
      <c r="AY59" s="76"/>
      <c r="AZ59" s="76"/>
      <c r="BA59" s="76"/>
      <c r="BB59" s="76"/>
      <c r="BC59" s="76"/>
      <c r="BD59" s="76"/>
      <c r="BE59" s="76"/>
      <c r="BF59" s="74"/>
      <c r="BG59" s="74"/>
      <c r="BH59" s="273">
        <v>5</v>
      </c>
      <c r="BI59" s="273">
        <v>16</v>
      </c>
      <c r="BJ59" s="74">
        <v>1969</v>
      </c>
      <c r="BK59" s="71" t="str">
        <f t="shared" si="18"/>
        <v>Upton, 1969</v>
      </c>
    </row>
    <row r="60" spans="1:63" ht="15">
      <c r="A60" s="74" t="s">
        <v>136</v>
      </c>
      <c r="B60" s="74"/>
      <c r="C60" s="74"/>
      <c r="D60" s="74"/>
      <c r="E60" s="75"/>
      <c r="F60" s="74"/>
      <c r="G60" s="74"/>
      <c r="H60" s="75"/>
      <c r="I60" s="74"/>
      <c r="J60" s="74"/>
      <c r="K60" s="75"/>
      <c r="L60" s="74"/>
      <c r="M60" s="74"/>
      <c r="N60" s="74"/>
      <c r="O60" s="74"/>
      <c r="P60" s="74"/>
      <c r="Q60" s="74"/>
      <c r="R60" s="74"/>
      <c r="S60" s="74"/>
      <c r="T60" s="74"/>
      <c r="U60" s="76"/>
      <c r="V60" s="76"/>
      <c r="W60" s="76"/>
      <c r="X60" s="76"/>
      <c r="Y60" s="76"/>
      <c r="Z60" s="76"/>
      <c r="AA60" s="76"/>
      <c r="AB60" s="76"/>
      <c r="AC60" s="76"/>
      <c r="AD60" s="74"/>
      <c r="AE60" s="74"/>
      <c r="AF60" s="74"/>
      <c r="AG60" s="75"/>
      <c r="AH60" s="74"/>
      <c r="AI60" s="74"/>
      <c r="AJ60" s="75"/>
      <c r="AK60" s="74"/>
      <c r="AL60" s="74"/>
      <c r="AM60" s="75"/>
      <c r="AN60" s="74"/>
      <c r="AO60" s="74"/>
      <c r="AP60" s="74"/>
      <c r="AQ60" s="74"/>
      <c r="AR60" s="74"/>
      <c r="AS60" s="74"/>
      <c r="AT60" s="74"/>
      <c r="AU60" s="74"/>
      <c r="AV60" s="74"/>
      <c r="AW60" s="76"/>
      <c r="AX60" s="76"/>
      <c r="AY60" s="76"/>
      <c r="AZ60" s="76"/>
      <c r="BA60" s="76"/>
      <c r="BB60" s="76"/>
      <c r="BC60" s="76"/>
      <c r="BD60" s="76"/>
      <c r="BE60" s="76"/>
      <c r="BF60" s="74"/>
      <c r="BG60" s="74"/>
      <c r="BH60" s="273">
        <v>16</v>
      </c>
      <c r="BI60" s="273">
        <v>6</v>
      </c>
      <c r="BJ60" s="74">
        <v>1968</v>
      </c>
      <c r="BK60" s="71" t="str">
        <f t="shared" si="18"/>
        <v>Upton, 1968</v>
      </c>
    </row>
    <row r="61" spans="1:63" ht="15">
      <c r="A61" s="74" t="s">
        <v>136</v>
      </c>
      <c r="B61" s="74"/>
      <c r="C61" s="74"/>
      <c r="D61" s="74"/>
      <c r="E61" s="75"/>
      <c r="F61" s="74"/>
      <c r="G61" s="74"/>
      <c r="H61" s="75"/>
      <c r="I61" s="74"/>
      <c r="J61" s="74"/>
      <c r="K61" s="75"/>
      <c r="L61" s="74"/>
      <c r="M61" s="74"/>
      <c r="N61" s="74"/>
      <c r="O61" s="74"/>
      <c r="P61" s="74"/>
      <c r="Q61" s="74"/>
      <c r="R61" s="74"/>
      <c r="S61" s="74"/>
      <c r="T61" s="74"/>
      <c r="U61" s="76"/>
      <c r="V61" s="76"/>
      <c r="W61" s="76"/>
      <c r="X61" s="76"/>
      <c r="Y61" s="76"/>
      <c r="Z61" s="76"/>
      <c r="AA61" s="76"/>
      <c r="AB61" s="76"/>
      <c r="AC61" s="76"/>
      <c r="AD61" s="74"/>
      <c r="AE61" s="74"/>
      <c r="AF61" s="74"/>
      <c r="AG61" s="75"/>
      <c r="AH61" s="74"/>
      <c r="AI61" s="74"/>
      <c r="AJ61" s="75"/>
      <c r="AK61" s="74"/>
      <c r="AL61" s="74"/>
      <c r="AM61" s="75"/>
      <c r="AN61" s="74"/>
      <c r="AO61" s="74"/>
      <c r="AP61" s="74"/>
      <c r="AQ61" s="74"/>
      <c r="AR61" s="74"/>
      <c r="AS61" s="74"/>
      <c r="AT61" s="74"/>
      <c r="AU61" s="74"/>
      <c r="AV61" s="74"/>
      <c r="AW61" s="76"/>
      <c r="AX61" s="76"/>
      <c r="AY61" s="76"/>
      <c r="AZ61" s="76"/>
      <c r="BA61" s="76"/>
      <c r="BB61" s="76"/>
      <c r="BC61" s="76"/>
      <c r="BD61" s="76"/>
      <c r="BE61" s="76"/>
      <c r="BF61" s="74"/>
      <c r="BG61" s="74"/>
      <c r="BH61" s="273">
        <v>13</v>
      </c>
      <c r="BI61" s="273">
        <v>9</v>
      </c>
      <c r="BJ61" s="74">
        <v>1967</v>
      </c>
      <c r="BK61" s="71" t="str">
        <f t="shared" si="18"/>
        <v>Upton, 1967</v>
      </c>
    </row>
    <row r="62" spans="1:63" ht="15">
      <c r="A62" s="74" t="s">
        <v>136</v>
      </c>
      <c r="B62" s="74"/>
      <c r="C62" s="74"/>
      <c r="D62" s="74"/>
      <c r="E62" s="75"/>
      <c r="F62" s="74"/>
      <c r="G62" s="74"/>
      <c r="H62" s="75"/>
      <c r="I62" s="74"/>
      <c r="J62" s="74"/>
      <c r="K62" s="75"/>
      <c r="L62" s="74"/>
      <c r="M62" s="74"/>
      <c r="N62" s="74"/>
      <c r="O62" s="74"/>
      <c r="P62" s="74"/>
      <c r="Q62" s="74"/>
      <c r="R62" s="74"/>
      <c r="S62" s="74"/>
      <c r="T62" s="74"/>
      <c r="U62" s="76"/>
      <c r="V62" s="76"/>
      <c r="W62" s="76"/>
      <c r="X62" s="76"/>
      <c r="Y62" s="76"/>
      <c r="Z62" s="76"/>
      <c r="AA62" s="76"/>
      <c r="AB62" s="76"/>
      <c r="AC62" s="76"/>
      <c r="AD62" s="74"/>
      <c r="AE62" s="74"/>
      <c r="AF62" s="74"/>
      <c r="AG62" s="75"/>
      <c r="AH62" s="74"/>
      <c r="AI62" s="74"/>
      <c r="AJ62" s="75"/>
      <c r="AK62" s="74"/>
      <c r="AL62" s="74"/>
      <c r="AM62" s="75"/>
      <c r="AN62" s="74"/>
      <c r="AO62" s="74"/>
      <c r="AP62" s="74"/>
      <c r="AQ62" s="74"/>
      <c r="AR62" s="74"/>
      <c r="AS62" s="74"/>
      <c r="AT62" s="74"/>
      <c r="AU62" s="74"/>
      <c r="AV62" s="74"/>
      <c r="AW62" s="76"/>
      <c r="AX62" s="76"/>
      <c r="AY62" s="76"/>
      <c r="AZ62" s="76"/>
      <c r="BA62" s="76"/>
      <c r="BB62" s="76"/>
      <c r="BC62" s="76"/>
      <c r="BD62" s="76"/>
      <c r="BE62" s="76"/>
      <c r="BF62" s="74"/>
      <c r="BG62" s="74"/>
      <c r="BH62" s="273">
        <v>8</v>
      </c>
      <c r="BI62" s="273">
        <v>10</v>
      </c>
      <c r="BJ62" s="74">
        <v>1966</v>
      </c>
      <c r="BK62" s="71" t="str">
        <f t="shared" si="18"/>
        <v>Upton, 1966</v>
      </c>
    </row>
    <row r="63" spans="1:63" ht="15">
      <c r="A63" s="74" t="s">
        <v>136</v>
      </c>
      <c r="B63" s="74"/>
      <c r="C63" s="74"/>
      <c r="D63" s="74"/>
      <c r="E63" s="75"/>
      <c r="F63" s="74"/>
      <c r="G63" s="74"/>
      <c r="H63" s="75"/>
      <c r="I63" s="74"/>
      <c r="J63" s="74"/>
      <c r="K63" s="75"/>
      <c r="L63" s="74"/>
      <c r="M63" s="74"/>
      <c r="N63" s="74"/>
      <c r="O63" s="74"/>
      <c r="P63" s="74"/>
      <c r="Q63" s="74"/>
      <c r="R63" s="74"/>
      <c r="S63" s="74"/>
      <c r="T63" s="74"/>
      <c r="U63" s="76"/>
      <c r="V63" s="76"/>
      <c r="W63" s="76"/>
      <c r="X63" s="76"/>
      <c r="Y63" s="76"/>
      <c r="Z63" s="76"/>
      <c r="AA63" s="76"/>
      <c r="AB63" s="76"/>
      <c r="AC63" s="76"/>
      <c r="AD63" s="74"/>
      <c r="AE63" s="74"/>
      <c r="AF63" s="74"/>
      <c r="AG63" s="75"/>
      <c r="AH63" s="74"/>
      <c r="AI63" s="74"/>
      <c r="AJ63" s="75"/>
      <c r="AK63" s="74"/>
      <c r="AL63" s="74"/>
      <c r="AM63" s="75"/>
      <c r="AN63" s="74"/>
      <c r="AO63" s="74"/>
      <c r="AP63" s="74"/>
      <c r="AQ63" s="74"/>
      <c r="AR63" s="74"/>
      <c r="AS63" s="74"/>
      <c r="AT63" s="74"/>
      <c r="AU63" s="74"/>
      <c r="AV63" s="74"/>
      <c r="AW63" s="76"/>
      <c r="AX63" s="76"/>
      <c r="AY63" s="76"/>
      <c r="AZ63" s="76"/>
      <c r="BA63" s="76"/>
      <c r="BB63" s="76"/>
      <c r="BC63" s="76"/>
      <c r="BD63" s="76"/>
      <c r="BE63" s="76"/>
      <c r="BF63" s="74"/>
      <c r="BG63" s="74"/>
      <c r="BH63" s="273"/>
      <c r="BI63" s="273"/>
      <c r="BJ63" s="74">
        <v>1965</v>
      </c>
      <c r="BK63" s="71" t="str">
        <f t="shared" si="18"/>
        <v>Upton, 1965</v>
      </c>
    </row>
    <row r="64" spans="1:63" ht="15">
      <c r="A64" s="74" t="s">
        <v>136</v>
      </c>
      <c r="B64" s="74"/>
      <c r="C64" s="74"/>
      <c r="D64" s="74"/>
      <c r="E64" s="75"/>
      <c r="F64" s="74"/>
      <c r="G64" s="74"/>
      <c r="H64" s="75"/>
      <c r="I64" s="74"/>
      <c r="J64" s="74"/>
      <c r="K64" s="75"/>
      <c r="L64" s="74"/>
      <c r="M64" s="74"/>
      <c r="N64" s="74"/>
      <c r="O64" s="74"/>
      <c r="P64" s="74"/>
      <c r="Q64" s="74"/>
      <c r="R64" s="74"/>
      <c r="S64" s="74"/>
      <c r="T64" s="74"/>
      <c r="U64" s="76"/>
      <c r="V64" s="76"/>
      <c r="W64" s="76"/>
      <c r="X64" s="76"/>
      <c r="Y64" s="76"/>
      <c r="Z64" s="76"/>
      <c r="AA64" s="76"/>
      <c r="AB64" s="76"/>
      <c r="AC64" s="76"/>
      <c r="AD64" s="74"/>
      <c r="AE64" s="74"/>
      <c r="AF64" s="74"/>
      <c r="AG64" s="75"/>
      <c r="AH64" s="74"/>
      <c r="AI64" s="74"/>
      <c r="AJ64" s="75"/>
      <c r="AK64" s="74"/>
      <c r="AL64" s="74"/>
      <c r="AM64" s="75"/>
      <c r="AN64" s="74"/>
      <c r="AO64" s="74"/>
      <c r="AP64" s="74"/>
      <c r="AQ64" s="74"/>
      <c r="AR64" s="74"/>
      <c r="AS64" s="74"/>
      <c r="AT64" s="74"/>
      <c r="AU64" s="74"/>
      <c r="AV64" s="74"/>
      <c r="AW64" s="76"/>
      <c r="AX64" s="76"/>
      <c r="AY64" s="76"/>
      <c r="AZ64" s="76"/>
      <c r="BA64" s="76"/>
      <c r="BB64" s="76"/>
      <c r="BC64" s="76"/>
      <c r="BD64" s="76"/>
      <c r="BE64" s="76"/>
      <c r="BF64" s="74">
        <v>8</v>
      </c>
      <c r="BG64" s="74">
        <v>4</v>
      </c>
      <c r="BH64" s="273">
        <v>12</v>
      </c>
      <c r="BI64" s="273">
        <v>12</v>
      </c>
      <c r="BJ64" s="74">
        <v>1964</v>
      </c>
      <c r="BK64" s="71" t="str">
        <f t="shared" si="18"/>
        <v>Upton, 1964</v>
      </c>
    </row>
    <row r="65" spans="1:63" ht="15">
      <c r="A65" s="74" t="s">
        <v>136</v>
      </c>
      <c r="B65" s="74"/>
      <c r="C65" s="74"/>
      <c r="D65" s="74"/>
      <c r="E65" s="75"/>
      <c r="F65" s="74"/>
      <c r="G65" s="74"/>
      <c r="H65" s="75"/>
      <c r="I65" s="74"/>
      <c r="J65" s="74"/>
      <c r="K65" s="75"/>
      <c r="L65" s="74"/>
      <c r="M65" s="74"/>
      <c r="N65" s="74"/>
      <c r="O65" s="74"/>
      <c r="P65" s="74"/>
      <c r="Q65" s="74"/>
      <c r="R65" s="74"/>
      <c r="S65" s="74"/>
      <c r="T65" s="74"/>
      <c r="U65" s="76"/>
      <c r="V65" s="76"/>
      <c r="W65" s="76"/>
      <c r="X65" s="76"/>
      <c r="Y65" s="76"/>
      <c r="Z65" s="76"/>
      <c r="AA65" s="76"/>
      <c r="AB65" s="76"/>
      <c r="AC65" s="76"/>
      <c r="AD65" s="74"/>
      <c r="AE65" s="74"/>
      <c r="AF65" s="74"/>
      <c r="AG65" s="75"/>
      <c r="AH65" s="74"/>
      <c r="AI65" s="74"/>
      <c r="AJ65" s="75"/>
      <c r="AK65" s="74"/>
      <c r="AL65" s="74"/>
      <c r="AM65" s="75"/>
      <c r="AN65" s="74"/>
      <c r="AO65" s="74"/>
      <c r="AP65" s="74"/>
      <c r="AQ65" s="74"/>
      <c r="AR65" s="74"/>
      <c r="AS65" s="74"/>
      <c r="AT65" s="74"/>
      <c r="AU65" s="74"/>
      <c r="AV65" s="74"/>
      <c r="AW65" s="76"/>
      <c r="AX65" s="76"/>
      <c r="AY65" s="76"/>
      <c r="AZ65" s="76"/>
      <c r="BA65" s="76"/>
      <c r="BB65" s="76"/>
      <c r="BC65" s="76"/>
      <c r="BD65" s="76"/>
      <c r="BE65" s="76"/>
      <c r="BF65" s="74">
        <v>11</v>
      </c>
      <c r="BG65" s="74">
        <v>1</v>
      </c>
      <c r="BH65" s="273">
        <v>18</v>
      </c>
      <c r="BI65" s="273">
        <v>8</v>
      </c>
      <c r="BJ65" s="74">
        <v>1963</v>
      </c>
      <c r="BK65" s="71" t="str">
        <f t="shared" si="18"/>
        <v>Upton, 1963</v>
      </c>
    </row>
    <row r="66" spans="1:63" ht="15">
      <c r="A66" s="74" t="s">
        <v>136</v>
      </c>
      <c r="B66" s="74"/>
      <c r="C66" s="74"/>
      <c r="D66" s="74"/>
      <c r="E66" s="75"/>
      <c r="F66" s="74"/>
      <c r="G66" s="74"/>
      <c r="H66" s="75"/>
      <c r="I66" s="74"/>
      <c r="J66" s="74"/>
      <c r="K66" s="75"/>
      <c r="L66" s="74"/>
      <c r="M66" s="74"/>
      <c r="N66" s="74"/>
      <c r="O66" s="74"/>
      <c r="P66" s="74"/>
      <c r="Q66" s="74"/>
      <c r="R66" s="74"/>
      <c r="S66" s="74"/>
      <c r="T66" s="74"/>
      <c r="U66" s="76"/>
      <c r="V66" s="76"/>
      <c r="W66" s="76"/>
      <c r="X66" s="76"/>
      <c r="Y66" s="76"/>
      <c r="Z66" s="76"/>
      <c r="AA66" s="76"/>
      <c r="AB66" s="76"/>
      <c r="AC66" s="76"/>
      <c r="AD66" s="74"/>
      <c r="AE66" s="74"/>
      <c r="AF66" s="74"/>
      <c r="AG66" s="75"/>
      <c r="AH66" s="74"/>
      <c r="AI66" s="74"/>
      <c r="AJ66" s="75"/>
      <c r="AK66" s="74"/>
      <c r="AL66" s="74"/>
      <c r="AM66" s="75"/>
      <c r="AN66" s="74"/>
      <c r="AO66" s="74"/>
      <c r="AP66" s="74"/>
      <c r="AQ66" s="74"/>
      <c r="AR66" s="74"/>
      <c r="AS66" s="74"/>
      <c r="AT66" s="74"/>
      <c r="AU66" s="74"/>
      <c r="AV66" s="74"/>
      <c r="AW66" s="76"/>
      <c r="AX66" s="76"/>
      <c r="AY66" s="76"/>
      <c r="AZ66" s="76"/>
      <c r="BA66" s="76"/>
      <c r="BB66" s="76"/>
      <c r="BC66" s="76"/>
      <c r="BD66" s="76"/>
      <c r="BE66" s="76"/>
      <c r="BF66" s="74">
        <v>8</v>
      </c>
      <c r="BG66" s="74">
        <v>2</v>
      </c>
      <c r="BH66" s="273">
        <v>11</v>
      </c>
      <c r="BI66" s="273">
        <v>12</v>
      </c>
      <c r="BJ66" s="74">
        <v>1962</v>
      </c>
      <c r="BK66" s="71" t="str">
        <f t="shared" si="18"/>
        <v>Upton, 1962</v>
      </c>
    </row>
    <row r="67" spans="1:63" ht="15">
      <c r="A67" s="74" t="s">
        <v>136</v>
      </c>
      <c r="B67" s="74"/>
      <c r="C67" s="74"/>
      <c r="D67" s="74"/>
      <c r="E67" s="75"/>
      <c r="F67" s="74"/>
      <c r="G67" s="74"/>
      <c r="H67" s="75"/>
      <c r="I67" s="74"/>
      <c r="J67" s="74"/>
      <c r="K67" s="75"/>
      <c r="L67" s="74"/>
      <c r="M67" s="74"/>
      <c r="N67" s="74"/>
      <c r="O67" s="74"/>
      <c r="P67" s="74"/>
      <c r="Q67" s="74"/>
      <c r="R67" s="74"/>
      <c r="S67" s="74"/>
      <c r="T67" s="74"/>
      <c r="U67" s="76"/>
      <c r="V67" s="76"/>
      <c r="W67" s="76"/>
      <c r="X67" s="76"/>
      <c r="Y67" s="76"/>
      <c r="Z67" s="76"/>
      <c r="AA67" s="76"/>
      <c r="AB67" s="76"/>
      <c r="AC67" s="76"/>
      <c r="AD67" s="74"/>
      <c r="AE67" s="74"/>
      <c r="AF67" s="74"/>
      <c r="AG67" s="75"/>
      <c r="AH67" s="74"/>
      <c r="AI67" s="74"/>
      <c r="AJ67" s="75"/>
      <c r="AK67" s="74"/>
      <c r="AL67" s="74"/>
      <c r="AM67" s="75"/>
      <c r="AN67" s="74"/>
      <c r="AO67" s="74"/>
      <c r="AP67" s="74"/>
      <c r="AQ67" s="74"/>
      <c r="AR67" s="74"/>
      <c r="AS67" s="74"/>
      <c r="AT67" s="74"/>
      <c r="AU67" s="74"/>
      <c r="AV67" s="74"/>
      <c r="AW67" s="76"/>
      <c r="AX67" s="76"/>
      <c r="AY67" s="76"/>
      <c r="AZ67" s="76"/>
      <c r="BA67" s="76"/>
      <c r="BB67" s="76"/>
      <c r="BC67" s="76"/>
      <c r="BD67" s="76"/>
      <c r="BE67" s="76"/>
      <c r="BF67" s="74">
        <v>8</v>
      </c>
      <c r="BG67" s="74">
        <v>4</v>
      </c>
      <c r="BH67" s="273">
        <v>14</v>
      </c>
      <c r="BI67" s="273">
        <v>12</v>
      </c>
      <c r="BJ67" s="74">
        <v>1961</v>
      </c>
      <c r="BK67" s="71" t="str">
        <f t="shared" si="18"/>
        <v>Upton, 1961</v>
      </c>
    </row>
    <row r="68" spans="1:63" ht="15">
      <c r="A68" s="74" t="s">
        <v>136</v>
      </c>
      <c r="B68" s="74"/>
      <c r="C68" s="74"/>
      <c r="D68" s="74"/>
      <c r="E68" s="75"/>
      <c r="F68" s="74"/>
      <c r="G68" s="74"/>
      <c r="H68" s="75"/>
      <c r="I68" s="74"/>
      <c r="J68" s="74"/>
      <c r="K68" s="75"/>
      <c r="L68" s="74"/>
      <c r="M68" s="74"/>
      <c r="N68" s="74"/>
      <c r="O68" s="74"/>
      <c r="P68" s="74"/>
      <c r="Q68" s="74"/>
      <c r="R68" s="74"/>
      <c r="S68" s="74"/>
      <c r="T68" s="74"/>
      <c r="U68" s="76"/>
      <c r="V68" s="76"/>
      <c r="W68" s="76"/>
      <c r="X68" s="76"/>
      <c r="Y68" s="76"/>
      <c r="Z68" s="76"/>
      <c r="AA68" s="76"/>
      <c r="AB68" s="76"/>
      <c r="AC68" s="76"/>
      <c r="AD68" s="74"/>
      <c r="AE68" s="74"/>
      <c r="AF68" s="74"/>
      <c r="AG68" s="75"/>
      <c r="AH68" s="74"/>
      <c r="AI68" s="74"/>
      <c r="AJ68" s="75"/>
      <c r="AK68" s="74"/>
      <c r="AL68" s="74"/>
      <c r="AM68" s="75"/>
      <c r="AN68" s="74"/>
      <c r="AO68" s="74"/>
      <c r="AP68" s="74"/>
      <c r="AQ68" s="74"/>
      <c r="AR68" s="74"/>
      <c r="AS68" s="74"/>
      <c r="AT68" s="74"/>
      <c r="AU68" s="74"/>
      <c r="AV68" s="74"/>
      <c r="AW68" s="76"/>
      <c r="AX68" s="76"/>
      <c r="AY68" s="76"/>
      <c r="AZ68" s="76"/>
      <c r="BA68" s="76"/>
      <c r="BB68" s="76"/>
      <c r="BC68" s="76"/>
      <c r="BD68" s="76"/>
      <c r="BE68" s="76"/>
      <c r="BF68" s="74">
        <v>9</v>
      </c>
      <c r="BG68" s="74">
        <v>3</v>
      </c>
      <c r="BH68" s="273">
        <v>17</v>
      </c>
      <c r="BI68" s="273">
        <v>10</v>
      </c>
      <c r="BJ68" s="74">
        <v>1960</v>
      </c>
      <c r="BK68" s="71" t="str">
        <f t="shared" si="18"/>
        <v>Upton, 1960</v>
      </c>
    </row>
    <row r="69" spans="1:63" ht="15">
      <c r="A69" s="74" t="s">
        <v>136</v>
      </c>
      <c r="B69" s="74"/>
      <c r="C69" s="74"/>
      <c r="D69" s="74"/>
      <c r="E69" s="75"/>
      <c r="F69" s="74"/>
      <c r="G69" s="74"/>
      <c r="H69" s="75"/>
      <c r="I69" s="74"/>
      <c r="J69" s="74"/>
      <c r="K69" s="75"/>
      <c r="L69" s="74"/>
      <c r="M69" s="74"/>
      <c r="N69" s="74"/>
      <c r="O69" s="74"/>
      <c r="P69" s="74"/>
      <c r="Q69" s="74"/>
      <c r="R69" s="74"/>
      <c r="S69" s="74"/>
      <c r="T69" s="74"/>
      <c r="U69" s="76"/>
      <c r="V69" s="76"/>
      <c r="W69" s="76"/>
      <c r="X69" s="76"/>
      <c r="Y69" s="76"/>
      <c r="Z69" s="76"/>
      <c r="AA69" s="76"/>
      <c r="AB69" s="76"/>
      <c r="AC69" s="76"/>
      <c r="AD69" s="74"/>
      <c r="AE69" s="74"/>
      <c r="AF69" s="74"/>
      <c r="AG69" s="75"/>
      <c r="AH69" s="74"/>
      <c r="AI69" s="74"/>
      <c r="AJ69" s="75"/>
      <c r="AK69" s="74"/>
      <c r="AL69" s="74"/>
      <c r="AM69" s="75"/>
      <c r="AN69" s="74"/>
      <c r="AO69" s="74"/>
      <c r="AP69" s="74"/>
      <c r="AQ69" s="74"/>
      <c r="AR69" s="74"/>
      <c r="AS69" s="74"/>
      <c r="AT69" s="74"/>
      <c r="AU69" s="74"/>
      <c r="AV69" s="74"/>
      <c r="AW69" s="76"/>
      <c r="AX69" s="76"/>
      <c r="AY69" s="76"/>
      <c r="AZ69" s="76"/>
      <c r="BA69" s="76"/>
      <c r="BB69" s="76"/>
      <c r="BC69" s="76"/>
      <c r="BD69" s="76"/>
      <c r="BE69" s="76"/>
      <c r="BF69" s="74">
        <v>12</v>
      </c>
      <c r="BG69" s="74">
        <v>0</v>
      </c>
      <c r="BH69" s="273">
        <v>24</v>
      </c>
      <c r="BI69" s="273">
        <v>2</v>
      </c>
      <c r="BJ69" s="74">
        <v>1959</v>
      </c>
      <c r="BK69" s="71" t="str">
        <f t="shared" si="18"/>
        <v>Upton, 1959</v>
      </c>
    </row>
    <row r="70" spans="1:63" ht="15">
      <c r="A70" s="74" t="s">
        <v>136</v>
      </c>
      <c r="B70" s="74"/>
      <c r="C70" s="74"/>
      <c r="D70" s="74"/>
      <c r="E70" s="75"/>
      <c r="F70" s="74"/>
      <c r="G70" s="74"/>
      <c r="H70" s="75"/>
      <c r="I70" s="74"/>
      <c r="J70" s="74"/>
      <c r="K70" s="75"/>
      <c r="L70" s="74"/>
      <c r="M70" s="74"/>
      <c r="N70" s="74"/>
      <c r="O70" s="74"/>
      <c r="P70" s="74"/>
      <c r="Q70" s="74"/>
      <c r="R70" s="74"/>
      <c r="S70" s="74"/>
      <c r="T70" s="74"/>
      <c r="U70" s="76"/>
      <c r="V70" s="76"/>
      <c r="W70" s="76"/>
      <c r="X70" s="76"/>
      <c r="Y70" s="76"/>
      <c r="Z70" s="76"/>
      <c r="AA70" s="76"/>
      <c r="AB70" s="76"/>
      <c r="AC70" s="76"/>
      <c r="AD70" s="74"/>
      <c r="AE70" s="74"/>
      <c r="AF70" s="74"/>
      <c r="AG70" s="75"/>
      <c r="AH70" s="74"/>
      <c r="AI70" s="74"/>
      <c r="AJ70" s="75"/>
      <c r="AK70" s="74"/>
      <c r="AL70" s="74"/>
      <c r="AM70" s="75"/>
      <c r="AN70" s="74"/>
      <c r="AO70" s="74"/>
      <c r="AP70" s="74"/>
      <c r="AQ70" s="74"/>
      <c r="AR70" s="74"/>
      <c r="AS70" s="74"/>
      <c r="AT70" s="74"/>
      <c r="AU70" s="74"/>
      <c r="AV70" s="74"/>
      <c r="AW70" s="76"/>
      <c r="AX70" s="76"/>
      <c r="AY70" s="76"/>
      <c r="AZ70" s="76"/>
      <c r="BA70" s="76"/>
      <c r="BB70" s="76"/>
      <c r="BC70" s="76"/>
      <c r="BD70" s="76"/>
      <c r="BE70" s="76"/>
      <c r="BF70" s="74">
        <v>9</v>
      </c>
      <c r="BG70" s="74">
        <v>3</v>
      </c>
      <c r="BH70" s="273">
        <v>16</v>
      </c>
      <c r="BI70" s="273">
        <v>12</v>
      </c>
      <c r="BJ70" s="74">
        <v>1958</v>
      </c>
      <c r="BK70" s="71" t="str">
        <f t="shared" si="18"/>
        <v>Upton, 1958</v>
      </c>
    </row>
    <row r="71" spans="1:63" ht="15">
      <c r="A71" s="74" t="s">
        <v>136</v>
      </c>
      <c r="B71" s="74"/>
      <c r="C71" s="74"/>
      <c r="D71" s="74"/>
      <c r="E71" s="75"/>
      <c r="F71" s="74"/>
      <c r="G71" s="74"/>
      <c r="H71" s="75"/>
      <c r="I71" s="74"/>
      <c r="J71" s="74"/>
      <c r="K71" s="75"/>
      <c r="L71" s="74"/>
      <c r="M71" s="74"/>
      <c r="N71" s="74"/>
      <c r="O71" s="74"/>
      <c r="P71" s="74"/>
      <c r="Q71" s="74"/>
      <c r="R71" s="74"/>
      <c r="S71" s="74"/>
      <c r="T71" s="74"/>
      <c r="U71" s="76"/>
      <c r="V71" s="76"/>
      <c r="W71" s="76"/>
      <c r="X71" s="76"/>
      <c r="Y71" s="76"/>
      <c r="Z71" s="76"/>
      <c r="AA71" s="76"/>
      <c r="AB71" s="76"/>
      <c r="AC71" s="76"/>
      <c r="AD71" s="74"/>
      <c r="AE71" s="74"/>
      <c r="AF71" s="74"/>
      <c r="AG71" s="75"/>
      <c r="AH71" s="74"/>
      <c r="AI71" s="74"/>
      <c r="AJ71" s="75"/>
      <c r="AK71" s="74"/>
      <c r="AL71" s="74"/>
      <c r="AM71" s="75"/>
      <c r="AN71" s="74"/>
      <c r="AO71" s="74"/>
      <c r="AP71" s="74"/>
      <c r="AQ71" s="74"/>
      <c r="AR71" s="74"/>
      <c r="AS71" s="74"/>
      <c r="AT71" s="74"/>
      <c r="AU71" s="74"/>
      <c r="AV71" s="74"/>
      <c r="AW71" s="76"/>
      <c r="AX71" s="76"/>
      <c r="AY71" s="76"/>
      <c r="AZ71" s="76"/>
      <c r="BA71" s="76"/>
      <c r="BB71" s="76"/>
      <c r="BC71" s="76"/>
      <c r="BD71" s="76"/>
      <c r="BE71" s="76"/>
      <c r="BF71" s="74">
        <v>8</v>
      </c>
      <c r="BG71" s="74">
        <v>2</v>
      </c>
      <c r="BH71" s="273">
        <v>15</v>
      </c>
      <c r="BI71" s="273">
        <v>12</v>
      </c>
      <c r="BJ71" s="74">
        <v>1957</v>
      </c>
      <c r="BK71" s="71" t="str">
        <f t="shared" si="18"/>
        <v>Upton, 1957</v>
      </c>
    </row>
    <row r="72" spans="1:63" ht="15">
      <c r="A72" s="74" t="s">
        <v>136</v>
      </c>
      <c r="B72" s="74"/>
      <c r="C72" s="74"/>
      <c r="D72" s="74"/>
      <c r="E72" s="75"/>
      <c r="F72" s="74"/>
      <c r="G72" s="74"/>
      <c r="H72" s="75"/>
      <c r="I72" s="74"/>
      <c r="J72" s="74"/>
      <c r="K72" s="75"/>
      <c r="L72" s="74"/>
      <c r="M72" s="74"/>
      <c r="N72" s="74"/>
      <c r="O72" s="74"/>
      <c r="P72" s="74"/>
      <c r="Q72" s="74"/>
      <c r="R72" s="74"/>
      <c r="S72" s="74"/>
      <c r="T72" s="74"/>
      <c r="U72" s="76"/>
      <c r="V72" s="76"/>
      <c r="W72" s="76"/>
      <c r="X72" s="76"/>
      <c r="Y72" s="76"/>
      <c r="Z72" s="76"/>
      <c r="AA72" s="76"/>
      <c r="AB72" s="76"/>
      <c r="AC72" s="76"/>
      <c r="AD72" s="74"/>
      <c r="AE72" s="74"/>
      <c r="AF72" s="74"/>
      <c r="AG72" s="75"/>
      <c r="AH72" s="74"/>
      <c r="AI72" s="74"/>
      <c r="AJ72" s="75"/>
      <c r="AK72" s="74"/>
      <c r="AL72" s="74"/>
      <c r="AM72" s="75"/>
      <c r="AN72" s="74"/>
      <c r="AO72" s="74"/>
      <c r="AP72" s="74"/>
      <c r="AQ72" s="74"/>
      <c r="AR72" s="74"/>
      <c r="AS72" s="74"/>
      <c r="AT72" s="74"/>
      <c r="AU72" s="74"/>
      <c r="AV72" s="74"/>
      <c r="AW72" s="76"/>
      <c r="AX72" s="76"/>
      <c r="AY72" s="76"/>
      <c r="AZ72" s="76"/>
      <c r="BA72" s="76"/>
      <c r="BB72" s="76"/>
      <c r="BC72" s="76"/>
      <c r="BD72" s="76"/>
      <c r="BE72" s="76"/>
      <c r="BF72" s="74">
        <v>7</v>
      </c>
      <c r="BG72" s="74">
        <v>1</v>
      </c>
      <c r="BH72" s="273">
        <v>12</v>
      </c>
      <c r="BI72" s="273">
        <v>12</v>
      </c>
      <c r="BJ72" s="74">
        <v>1956</v>
      </c>
      <c r="BK72" s="71" t="str">
        <f t="shared" ref="BK72:BK109" si="46">IF($A72&lt;&gt;"",CONCATENATE(IFERROR(LEFT($A72,FIND(",",$A72)-1),$A72),", ",TRIM($BJ72)),"")</f>
        <v>Upton, 1956</v>
      </c>
    </row>
    <row r="73" spans="1:63" ht="15">
      <c r="A73" s="74" t="s">
        <v>136</v>
      </c>
      <c r="B73" s="74"/>
      <c r="C73" s="74"/>
      <c r="D73" s="74"/>
      <c r="E73" s="75"/>
      <c r="F73" s="74"/>
      <c r="G73" s="74"/>
      <c r="H73" s="75"/>
      <c r="I73" s="74"/>
      <c r="J73" s="74"/>
      <c r="K73" s="75"/>
      <c r="L73" s="74"/>
      <c r="M73" s="74"/>
      <c r="N73" s="74"/>
      <c r="O73" s="74"/>
      <c r="P73" s="74"/>
      <c r="Q73" s="74"/>
      <c r="R73" s="74"/>
      <c r="S73" s="74"/>
      <c r="T73" s="74"/>
      <c r="U73" s="76"/>
      <c r="V73" s="76"/>
      <c r="W73" s="76"/>
      <c r="X73" s="76"/>
      <c r="Y73" s="76"/>
      <c r="Z73" s="76"/>
      <c r="AA73" s="76"/>
      <c r="AB73" s="76"/>
      <c r="AC73" s="76"/>
      <c r="AD73" s="74"/>
      <c r="AE73" s="74"/>
      <c r="AF73" s="74"/>
      <c r="AG73" s="75"/>
      <c r="AH73" s="74"/>
      <c r="AI73" s="74"/>
      <c r="AJ73" s="75"/>
      <c r="AK73" s="74"/>
      <c r="AL73" s="74"/>
      <c r="AM73" s="75"/>
      <c r="AN73" s="74"/>
      <c r="AO73" s="74"/>
      <c r="AP73" s="74"/>
      <c r="AQ73" s="74"/>
      <c r="AR73" s="74"/>
      <c r="AS73" s="74"/>
      <c r="AT73" s="74"/>
      <c r="AU73" s="74"/>
      <c r="AV73" s="74"/>
      <c r="AW73" s="76"/>
      <c r="AX73" s="76"/>
      <c r="AY73" s="76"/>
      <c r="AZ73" s="76"/>
      <c r="BA73" s="76"/>
      <c r="BB73" s="76"/>
      <c r="BC73" s="76"/>
      <c r="BD73" s="76"/>
      <c r="BE73" s="76"/>
      <c r="BF73" s="74">
        <v>1</v>
      </c>
      <c r="BG73" s="74">
        <v>8</v>
      </c>
      <c r="BH73" s="273">
        <v>5</v>
      </c>
      <c r="BI73" s="273">
        <v>15</v>
      </c>
      <c r="BJ73" s="74">
        <v>1955</v>
      </c>
      <c r="BK73" s="71" t="str">
        <f t="shared" si="46"/>
        <v>Upton, 1955</v>
      </c>
    </row>
    <row r="74" spans="1:63" ht="15">
      <c r="A74" s="74" t="s">
        <v>136</v>
      </c>
      <c r="B74" s="74"/>
      <c r="C74" s="74"/>
      <c r="D74" s="74"/>
      <c r="E74" s="75"/>
      <c r="F74" s="74"/>
      <c r="G74" s="74"/>
      <c r="H74" s="75"/>
      <c r="I74" s="74"/>
      <c r="J74" s="74"/>
      <c r="K74" s="75"/>
      <c r="L74" s="74"/>
      <c r="M74" s="74"/>
      <c r="N74" s="74"/>
      <c r="O74" s="74"/>
      <c r="P74" s="74"/>
      <c r="Q74" s="74"/>
      <c r="R74" s="74"/>
      <c r="S74" s="74"/>
      <c r="T74" s="74"/>
      <c r="U74" s="76"/>
      <c r="V74" s="76"/>
      <c r="W74" s="76"/>
      <c r="X74" s="76"/>
      <c r="Y74" s="76"/>
      <c r="Z74" s="76"/>
      <c r="AA74" s="76"/>
      <c r="AB74" s="76"/>
      <c r="AC74" s="76"/>
      <c r="AD74" s="74"/>
      <c r="AE74" s="74"/>
      <c r="AF74" s="74"/>
      <c r="AG74" s="75"/>
      <c r="AH74" s="74"/>
      <c r="AI74" s="74"/>
      <c r="AJ74" s="75"/>
      <c r="AK74" s="74"/>
      <c r="AL74" s="74"/>
      <c r="AM74" s="75"/>
      <c r="AN74" s="74"/>
      <c r="AO74" s="74"/>
      <c r="AP74" s="74"/>
      <c r="AQ74" s="74"/>
      <c r="AR74" s="74"/>
      <c r="AS74" s="74"/>
      <c r="AT74" s="74"/>
      <c r="AU74" s="74"/>
      <c r="AV74" s="74"/>
      <c r="AW74" s="76"/>
      <c r="AX74" s="76"/>
      <c r="AY74" s="76"/>
      <c r="AZ74" s="76"/>
      <c r="BA74" s="76"/>
      <c r="BB74" s="76"/>
      <c r="BC74" s="76"/>
      <c r="BD74" s="76"/>
      <c r="BE74" s="76"/>
      <c r="BF74" s="74">
        <v>4</v>
      </c>
      <c r="BG74" s="74">
        <v>6</v>
      </c>
      <c r="BH74" s="273">
        <v>8</v>
      </c>
      <c r="BI74" s="273">
        <v>12</v>
      </c>
      <c r="BJ74" s="74">
        <v>1954</v>
      </c>
      <c r="BK74" s="71" t="str">
        <f t="shared" si="46"/>
        <v>Upton, 1954</v>
      </c>
    </row>
    <row r="75" spans="1:63" ht="15">
      <c r="A75" s="74" t="s">
        <v>136</v>
      </c>
      <c r="B75" s="74"/>
      <c r="C75" s="74"/>
      <c r="D75" s="74"/>
      <c r="E75" s="75"/>
      <c r="F75" s="74"/>
      <c r="G75" s="74"/>
      <c r="H75" s="75"/>
      <c r="I75" s="74"/>
      <c r="J75" s="74"/>
      <c r="K75" s="75"/>
      <c r="L75" s="74"/>
      <c r="M75" s="74"/>
      <c r="N75" s="74"/>
      <c r="O75" s="74"/>
      <c r="P75" s="74"/>
      <c r="Q75" s="74"/>
      <c r="R75" s="74"/>
      <c r="S75" s="74"/>
      <c r="T75" s="74"/>
      <c r="U75" s="76"/>
      <c r="V75" s="76"/>
      <c r="W75" s="76"/>
      <c r="X75" s="76"/>
      <c r="Y75" s="76"/>
      <c r="Z75" s="76"/>
      <c r="AA75" s="76"/>
      <c r="AB75" s="76"/>
      <c r="AC75" s="76"/>
      <c r="AD75" s="74"/>
      <c r="AE75" s="74"/>
      <c r="AF75" s="74"/>
      <c r="AG75" s="75"/>
      <c r="AH75" s="74"/>
      <c r="AI75" s="74"/>
      <c r="AJ75" s="75"/>
      <c r="AK75" s="74"/>
      <c r="AL75" s="74"/>
      <c r="AM75" s="75"/>
      <c r="AN75" s="74"/>
      <c r="AO75" s="74"/>
      <c r="AP75" s="74"/>
      <c r="AQ75" s="74"/>
      <c r="AR75" s="74"/>
      <c r="AS75" s="74"/>
      <c r="AT75" s="74"/>
      <c r="AU75" s="74"/>
      <c r="AV75" s="74"/>
      <c r="AW75" s="76"/>
      <c r="AX75" s="76"/>
      <c r="AY75" s="76"/>
      <c r="AZ75" s="76"/>
      <c r="BA75" s="76"/>
      <c r="BB75" s="76"/>
      <c r="BC75" s="76"/>
      <c r="BD75" s="76"/>
      <c r="BE75" s="76"/>
      <c r="BF75" s="74">
        <v>6</v>
      </c>
      <c r="BG75" s="74">
        <v>4</v>
      </c>
      <c r="BH75" s="273">
        <v>16</v>
      </c>
      <c r="BI75" s="273">
        <v>6</v>
      </c>
      <c r="BJ75" s="74">
        <v>1953</v>
      </c>
      <c r="BK75" s="71" t="str">
        <f t="shared" si="46"/>
        <v>Upton, 1953</v>
      </c>
    </row>
    <row r="76" spans="1:63" ht="15">
      <c r="A76" s="74" t="s">
        <v>136</v>
      </c>
      <c r="B76" s="74"/>
      <c r="C76" s="74"/>
      <c r="D76" s="74"/>
      <c r="E76" s="75"/>
      <c r="F76" s="74"/>
      <c r="G76" s="74"/>
      <c r="H76" s="75"/>
      <c r="I76" s="74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6"/>
      <c r="V76" s="76"/>
      <c r="W76" s="76"/>
      <c r="X76" s="76"/>
      <c r="Y76" s="76"/>
      <c r="Z76" s="76"/>
      <c r="AA76" s="76"/>
      <c r="AB76" s="76"/>
      <c r="AC76" s="76"/>
      <c r="AD76" s="74"/>
      <c r="AE76" s="74"/>
      <c r="AF76" s="74"/>
      <c r="AG76" s="75"/>
      <c r="AH76" s="74"/>
      <c r="AI76" s="74"/>
      <c r="AJ76" s="75"/>
      <c r="AK76" s="74"/>
      <c r="AL76" s="74"/>
      <c r="AM76" s="75"/>
      <c r="AN76" s="74"/>
      <c r="AO76" s="74"/>
      <c r="AP76" s="74"/>
      <c r="AQ76" s="74"/>
      <c r="AR76" s="74"/>
      <c r="AS76" s="74"/>
      <c r="AT76" s="74"/>
      <c r="AU76" s="74"/>
      <c r="AV76" s="74"/>
      <c r="AW76" s="76"/>
      <c r="AX76" s="76"/>
      <c r="AY76" s="76"/>
      <c r="AZ76" s="76"/>
      <c r="BA76" s="76"/>
      <c r="BB76" s="76"/>
      <c r="BC76" s="76"/>
      <c r="BD76" s="76"/>
      <c r="BE76" s="76"/>
      <c r="BF76" s="74">
        <v>5</v>
      </c>
      <c r="BG76" s="74">
        <v>5</v>
      </c>
      <c r="BH76" s="273">
        <v>13</v>
      </c>
      <c r="BI76" s="273">
        <v>7</v>
      </c>
      <c r="BJ76" s="74">
        <v>1952</v>
      </c>
      <c r="BK76" s="71" t="str">
        <f t="shared" si="46"/>
        <v>Upton, 1952</v>
      </c>
    </row>
    <row r="77" spans="1:63" ht="15">
      <c r="A77" s="74" t="s">
        <v>136</v>
      </c>
      <c r="B77" s="74"/>
      <c r="C77" s="74"/>
      <c r="D77" s="74"/>
      <c r="E77" s="75"/>
      <c r="F77" s="74"/>
      <c r="G77" s="74"/>
      <c r="H77" s="75"/>
      <c r="I77" s="74"/>
      <c r="J77" s="74"/>
      <c r="K77" s="75"/>
      <c r="L77" s="74"/>
      <c r="M77" s="74"/>
      <c r="N77" s="74"/>
      <c r="O77" s="74"/>
      <c r="P77" s="74"/>
      <c r="Q77" s="74"/>
      <c r="R77" s="74"/>
      <c r="S77" s="74"/>
      <c r="T77" s="74"/>
      <c r="U77" s="76"/>
      <c r="V77" s="76"/>
      <c r="W77" s="76"/>
      <c r="X77" s="76"/>
      <c r="Y77" s="76"/>
      <c r="Z77" s="76"/>
      <c r="AA77" s="76"/>
      <c r="AB77" s="76"/>
      <c r="AC77" s="76"/>
      <c r="AD77" s="74"/>
      <c r="AE77" s="74"/>
      <c r="AF77" s="74"/>
      <c r="AG77" s="75"/>
      <c r="AH77" s="74"/>
      <c r="AI77" s="74"/>
      <c r="AJ77" s="75"/>
      <c r="AK77" s="74"/>
      <c r="AL77" s="74"/>
      <c r="AM77" s="75"/>
      <c r="AN77" s="74"/>
      <c r="AO77" s="74"/>
      <c r="AP77" s="74"/>
      <c r="AQ77" s="74"/>
      <c r="AR77" s="74"/>
      <c r="AS77" s="74"/>
      <c r="AT77" s="74"/>
      <c r="AU77" s="74"/>
      <c r="AV77" s="74"/>
      <c r="AW77" s="76"/>
      <c r="AX77" s="76"/>
      <c r="AY77" s="76"/>
      <c r="AZ77" s="76"/>
      <c r="BA77" s="76"/>
      <c r="BB77" s="76"/>
      <c r="BC77" s="76"/>
      <c r="BD77" s="76"/>
      <c r="BE77" s="76"/>
      <c r="BF77" s="74">
        <v>9</v>
      </c>
      <c r="BG77" s="74">
        <v>7</v>
      </c>
      <c r="BH77" s="273">
        <v>11</v>
      </c>
      <c r="BI77" s="273">
        <v>15</v>
      </c>
      <c r="BJ77" s="74">
        <v>1951</v>
      </c>
      <c r="BK77" s="71" t="str">
        <f t="shared" si="46"/>
        <v>Upton, 1951</v>
      </c>
    </row>
    <row r="78" spans="1:63" ht="15">
      <c r="A78" s="74" t="s">
        <v>136</v>
      </c>
      <c r="B78" s="74"/>
      <c r="C78" s="74"/>
      <c r="D78" s="74"/>
      <c r="E78" s="75"/>
      <c r="F78" s="74"/>
      <c r="G78" s="74"/>
      <c r="H78" s="75"/>
      <c r="I78" s="74"/>
      <c r="J78" s="74"/>
      <c r="K78" s="75"/>
      <c r="L78" s="74"/>
      <c r="M78" s="74"/>
      <c r="N78" s="74"/>
      <c r="O78" s="74"/>
      <c r="P78" s="74"/>
      <c r="Q78" s="74"/>
      <c r="R78" s="74"/>
      <c r="S78" s="74"/>
      <c r="T78" s="74"/>
      <c r="U78" s="76"/>
      <c r="V78" s="76"/>
      <c r="W78" s="76"/>
      <c r="X78" s="76"/>
      <c r="Y78" s="76"/>
      <c r="Z78" s="76"/>
      <c r="AA78" s="76"/>
      <c r="AB78" s="76"/>
      <c r="AC78" s="76"/>
      <c r="AD78" s="74"/>
      <c r="AE78" s="74"/>
      <c r="AF78" s="74"/>
      <c r="AG78" s="75"/>
      <c r="AH78" s="74"/>
      <c r="AI78" s="74"/>
      <c r="AJ78" s="75"/>
      <c r="AK78" s="74"/>
      <c r="AL78" s="74"/>
      <c r="AM78" s="75"/>
      <c r="AN78" s="74"/>
      <c r="AO78" s="74"/>
      <c r="AP78" s="74"/>
      <c r="AQ78" s="74"/>
      <c r="AR78" s="74"/>
      <c r="AS78" s="74"/>
      <c r="AT78" s="74"/>
      <c r="AU78" s="74"/>
      <c r="AV78" s="74"/>
      <c r="AW78" s="76"/>
      <c r="AX78" s="76"/>
      <c r="AY78" s="76"/>
      <c r="AZ78" s="76"/>
      <c r="BA78" s="76"/>
      <c r="BB78" s="76"/>
      <c r="BC78" s="76"/>
      <c r="BD78" s="76"/>
      <c r="BE78" s="76"/>
      <c r="BF78" s="74">
        <v>7</v>
      </c>
      <c r="BG78" s="74">
        <v>5</v>
      </c>
      <c r="BH78" s="273">
        <v>9</v>
      </c>
      <c r="BI78" s="273">
        <v>13</v>
      </c>
      <c r="BJ78" s="74">
        <v>1950</v>
      </c>
      <c r="BK78" s="71" t="str">
        <f t="shared" si="46"/>
        <v>Upton, 1950</v>
      </c>
    </row>
    <row r="79" spans="1:63" ht="15">
      <c r="A79" s="74" t="s">
        <v>136</v>
      </c>
      <c r="B79" s="74"/>
      <c r="C79" s="74"/>
      <c r="D79" s="74"/>
      <c r="E79" s="75"/>
      <c r="F79" s="74"/>
      <c r="G79" s="74"/>
      <c r="H79" s="75"/>
      <c r="I79" s="74"/>
      <c r="J79" s="74"/>
      <c r="K79" s="75"/>
      <c r="L79" s="74"/>
      <c r="M79" s="74"/>
      <c r="N79" s="74"/>
      <c r="O79" s="74"/>
      <c r="P79" s="74"/>
      <c r="Q79" s="74"/>
      <c r="R79" s="74"/>
      <c r="S79" s="74"/>
      <c r="T79" s="74"/>
      <c r="U79" s="76"/>
      <c r="V79" s="76"/>
      <c r="W79" s="76"/>
      <c r="X79" s="76"/>
      <c r="Y79" s="76"/>
      <c r="Z79" s="76"/>
      <c r="AA79" s="76"/>
      <c r="AB79" s="76"/>
      <c r="AC79" s="76"/>
      <c r="AD79" s="74"/>
      <c r="AE79" s="74"/>
      <c r="AF79" s="74"/>
      <c r="AG79" s="75"/>
      <c r="AH79" s="74"/>
      <c r="AI79" s="74"/>
      <c r="AJ79" s="75"/>
      <c r="AK79" s="74"/>
      <c r="AL79" s="74"/>
      <c r="AM79" s="75"/>
      <c r="AN79" s="74"/>
      <c r="AO79" s="74"/>
      <c r="AP79" s="74"/>
      <c r="AQ79" s="74"/>
      <c r="AR79" s="74"/>
      <c r="AS79" s="74"/>
      <c r="AT79" s="74"/>
      <c r="AU79" s="74"/>
      <c r="AV79" s="74"/>
      <c r="AW79" s="76"/>
      <c r="AX79" s="76"/>
      <c r="AY79" s="76"/>
      <c r="AZ79" s="76"/>
      <c r="BA79" s="76"/>
      <c r="BB79" s="76"/>
      <c r="BC79" s="76"/>
      <c r="BD79" s="76"/>
      <c r="BE79" s="76"/>
      <c r="BF79" s="74"/>
      <c r="BG79" s="74"/>
      <c r="BH79" s="273">
        <v>15</v>
      </c>
      <c r="BI79" s="273">
        <v>9</v>
      </c>
      <c r="BJ79" s="74">
        <v>1949</v>
      </c>
      <c r="BK79" s="71" t="str">
        <f t="shared" si="46"/>
        <v>Upton, 1949</v>
      </c>
    </row>
    <row r="80" spans="1:63" ht="15">
      <c r="A80" s="74" t="s">
        <v>136</v>
      </c>
      <c r="B80" s="74"/>
      <c r="C80" s="74"/>
      <c r="D80" s="74"/>
      <c r="E80" s="75"/>
      <c r="F80" s="74"/>
      <c r="G80" s="74"/>
      <c r="H80" s="75"/>
      <c r="I80" s="74"/>
      <c r="J80" s="74"/>
      <c r="K80" s="75"/>
      <c r="L80" s="74"/>
      <c r="M80" s="74"/>
      <c r="N80" s="74"/>
      <c r="O80" s="74"/>
      <c r="P80" s="74"/>
      <c r="Q80" s="74"/>
      <c r="R80" s="74"/>
      <c r="S80" s="74"/>
      <c r="T80" s="74"/>
      <c r="U80" s="76"/>
      <c r="V80" s="76"/>
      <c r="W80" s="76"/>
      <c r="X80" s="76"/>
      <c r="Y80" s="76"/>
      <c r="Z80" s="76"/>
      <c r="AA80" s="76"/>
      <c r="AB80" s="76"/>
      <c r="AC80" s="76"/>
      <c r="AD80" s="74"/>
      <c r="AE80" s="74"/>
      <c r="AF80" s="74"/>
      <c r="AG80" s="75"/>
      <c r="AH80" s="74"/>
      <c r="AI80" s="74"/>
      <c r="AJ80" s="75"/>
      <c r="AK80" s="74"/>
      <c r="AL80" s="74"/>
      <c r="AM80" s="75"/>
      <c r="AN80" s="74"/>
      <c r="AO80" s="74"/>
      <c r="AP80" s="74"/>
      <c r="AQ80" s="74"/>
      <c r="AR80" s="74"/>
      <c r="AS80" s="74"/>
      <c r="AT80" s="74"/>
      <c r="AU80" s="74"/>
      <c r="AV80" s="74"/>
      <c r="AW80" s="76"/>
      <c r="AX80" s="76"/>
      <c r="AY80" s="76"/>
      <c r="AZ80" s="76"/>
      <c r="BA80" s="76"/>
      <c r="BB80" s="76"/>
      <c r="BC80" s="76"/>
      <c r="BD80" s="76"/>
      <c r="BE80" s="76"/>
      <c r="BF80" s="74">
        <v>5</v>
      </c>
      <c r="BG80" s="74">
        <v>5</v>
      </c>
      <c r="BH80" s="273">
        <v>11</v>
      </c>
      <c r="BI80" s="273">
        <v>12</v>
      </c>
      <c r="BJ80" s="74">
        <v>1948</v>
      </c>
      <c r="BK80" s="71" t="str">
        <f t="shared" si="46"/>
        <v>Upton, 1948</v>
      </c>
    </row>
    <row r="81" spans="1:63" ht="15">
      <c r="A81" s="74" t="s">
        <v>136</v>
      </c>
      <c r="B81" s="74"/>
      <c r="C81" s="74"/>
      <c r="D81" s="74"/>
      <c r="E81" s="75"/>
      <c r="F81" s="74"/>
      <c r="G81" s="74"/>
      <c r="H81" s="75"/>
      <c r="I81" s="74"/>
      <c r="J81" s="74"/>
      <c r="K81" s="75"/>
      <c r="L81" s="74"/>
      <c r="M81" s="74"/>
      <c r="N81" s="74"/>
      <c r="O81" s="74"/>
      <c r="P81" s="74"/>
      <c r="Q81" s="74"/>
      <c r="R81" s="74"/>
      <c r="S81" s="74"/>
      <c r="T81" s="74"/>
      <c r="U81" s="76"/>
      <c r="V81" s="76"/>
      <c r="W81" s="76"/>
      <c r="X81" s="76"/>
      <c r="Y81" s="76"/>
      <c r="Z81" s="76"/>
      <c r="AA81" s="76"/>
      <c r="AB81" s="76"/>
      <c r="AC81" s="76"/>
      <c r="AD81" s="74"/>
      <c r="AE81" s="74"/>
      <c r="AF81" s="74"/>
      <c r="AG81" s="75"/>
      <c r="AH81" s="74"/>
      <c r="AI81" s="74"/>
      <c r="AJ81" s="75"/>
      <c r="AK81" s="74"/>
      <c r="AL81" s="74"/>
      <c r="AM81" s="75"/>
      <c r="AN81" s="74"/>
      <c r="AO81" s="74"/>
      <c r="AP81" s="74"/>
      <c r="AQ81" s="74"/>
      <c r="AR81" s="74"/>
      <c r="AS81" s="74"/>
      <c r="AT81" s="74"/>
      <c r="AU81" s="74"/>
      <c r="AV81" s="74"/>
      <c r="AW81" s="76"/>
      <c r="AX81" s="76"/>
      <c r="AY81" s="76"/>
      <c r="AZ81" s="76"/>
      <c r="BA81" s="76"/>
      <c r="BB81" s="76"/>
      <c r="BC81" s="76"/>
      <c r="BD81" s="76"/>
      <c r="BE81" s="76"/>
      <c r="BF81" s="74">
        <v>3</v>
      </c>
      <c r="BG81" s="74">
        <v>7</v>
      </c>
      <c r="BH81" s="273">
        <v>9</v>
      </c>
      <c r="BI81" s="273">
        <v>18</v>
      </c>
      <c r="BJ81" s="74">
        <v>1947</v>
      </c>
      <c r="BK81" s="71" t="str">
        <f t="shared" si="46"/>
        <v>Upton, 1947</v>
      </c>
    </row>
    <row r="82" spans="1:63" ht="15">
      <c r="A82" s="74" t="s">
        <v>136</v>
      </c>
      <c r="B82" s="74"/>
      <c r="C82" s="74"/>
      <c r="D82" s="74"/>
      <c r="E82" s="75"/>
      <c r="F82" s="74"/>
      <c r="G82" s="74"/>
      <c r="H82" s="75"/>
      <c r="I82" s="74"/>
      <c r="J82" s="74"/>
      <c r="K82" s="75"/>
      <c r="L82" s="74"/>
      <c r="M82" s="74"/>
      <c r="N82" s="74"/>
      <c r="O82" s="74"/>
      <c r="P82" s="74"/>
      <c r="Q82" s="74"/>
      <c r="R82" s="74"/>
      <c r="S82" s="74"/>
      <c r="T82" s="74"/>
      <c r="U82" s="76"/>
      <c r="V82" s="76"/>
      <c r="W82" s="76"/>
      <c r="X82" s="76"/>
      <c r="Y82" s="76"/>
      <c r="Z82" s="76"/>
      <c r="AA82" s="76"/>
      <c r="AB82" s="76"/>
      <c r="AC82" s="76"/>
      <c r="AD82" s="74"/>
      <c r="AE82" s="74"/>
      <c r="AF82" s="74"/>
      <c r="AG82" s="75"/>
      <c r="AH82" s="74"/>
      <c r="AI82" s="74"/>
      <c r="AJ82" s="75"/>
      <c r="AK82" s="74"/>
      <c r="AL82" s="74"/>
      <c r="AM82" s="75"/>
      <c r="AN82" s="74"/>
      <c r="AO82" s="74"/>
      <c r="AP82" s="74"/>
      <c r="AQ82" s="74"/>
      <c r="AR82" s="74"/>
      <c r="AS82" s="74"/>
      <c r="AT82" s="74"/>
      <c r="AU82" s="74"/>
      <c r="AV82" s="74"/>
      <c r="AW82" s="76"/>
      <c r="AX82" s="76"/>
      <c r="AY82" s="76"/>
      <c r="AZ82" s="76"/>
      <c r="BA82" s="76"/>
      <c r="BB82" s="76"/>
      <c r="BC82" s="76"/>
      <c r="BD82" s="76"/>
      <c r="BE82" s="76"/>
      <c r="BF82" s="74">
        <v>9</v>
      </c>
      <c r="BG82" s="74">
        <v>1</v>
      </c>
      <c r="BH82" s="273">
        <v>17</v>
      </c>
      <c r="BI82" s="273">
        <v>10</v>
      </c>
      <c r="BJ82" s="74">
        <v>1946</v>
      </c>
      <c r="BK82" s="71" t="str">
        <f t="shared" si="46"/>
        <v>Upton, 1946</v>
      </c>
    </row>
    <row r="83" spans="1:63" ht="15">
      <c r="A83" s="74" t="s">
        <v>136</v>
      </c>
      <c r="B83" s="74"/>
      <c r="C83" s="74"/>
      <c r="D83" s="74"/>
      <c r="E83" s="75"/>
      <c r="F83" s="74"/>
      <c r="G83" s="74"/>
      <c r="H83" s="75"/>
      <c r="I83" s="74"/>
      <c r="J83" s="74"/>
      <c r="K83" s="75"/>
      <c r="L83" s="74"/>
      <c r="M83" s="74"/>
      <c r="N83" s="74"/>
      <c r="O83" s="74"/>
      <c r="P83" s="74"/>
      <c r="Q83" s="74"/>
      <c r="R83" s="74"/>
      <c r="S83" s="74"/>
      <c r="T83" s="74"/>
      <c r="U83" s="76"/>
      <c r="V83" s="76"/>
      <c r="W83" s="76"/>
      <c r="X83" s="76"/>
      <c r="Y83" s="76"/>
      <c r="Z83" s="76"/>
      <c r="AA83" s="76"/>
      <c r="AB83" s="76"/>
      <c r="AC83" s="76"/>
      <c r="AD83" s="74"/>
      <c r="AE83" s="74"/>
      <c r="AF83" s="74"/>
      <c r="AG83" s="75"/>
      <c r="AH83" s="74"/>
      <c r="AI83" s="74"/>
      <c r="AJ83" s="75"/>
      <c r="AK83" s="74"/>
      <c r="AL83" s="74"/>
      <c r="AM83" s="75"/>
      <c r="AN83" s="74"/>
      <c r="AO83" s="74"/>
      <c r="AP83" s="74"/>
      <c r="AQ83" s="74"/>
      <c r="AR83" s="74"/>
      <c r="AS83" s="74"/>
      <c r="AT83" s="74"/>
      <c r="AU83" s="74"/>
      <c r="AV83" s="74"/>
      <c r="AW83" s="76"/>
      <c r="AX83" s="76"/>
      <c r="AY83" s="76"/>
      <c r="AZ83" s="76"/>
      <c r="BA83" s="76"/>
      <c r="BB83" s="76"/>
      <c r="BC83" s="76"/>
      <c r="BD83" s="76"/>
      <c r="BE83" s="76"/>
      <c r="BF83" s="74"/>
      <c r="BG83" s="74"/>
      <c r="BH83" s="273">
        <v>16</v>
      </c>
      <c r="BI83" s="273">
        <v>9</v>
      </c>
      <c r="BJ83" s="74">
        <v>1945</v>
      </c>
      <c r="BK83" s="71" t="str">
        <f t="shared" si="46"/>
        <v>Upton, 1945</v>
      </c>
    </row>
    <row r="84" spans="1:63" ht="15">
      <c r="A84" s="74" t="s">
        <v>136</v>
      </c>
      <c r="B84" s="74"/>
      <c r="C84" s="74"/>
      <c r="D84" s="74"/>
      <c r="E84" s="75"/>
      <c r="F84" s="74"/>
      <c r="G84" s="74"/>
      <c r="H84" s="75"/>
      <c r="I84" s="74"/>
      <c r="J84" s="74"/>
      <c r="K84" s="75"/>
      <c r="L84" s="74"/>
      <c r="M84" s="74"/>
      <c r="N84" s="74"/>
      <c r="O84" s="74"/>
      <c r="P84" s="74"/>
      <c r="Q84" s="74"/>
      <c r="R84" s="74"/>
      <c r="S84" s="74"/>
      <c r="T84" s="74"/>
      <c r="U84" s="76"/>
      <c r="V84" s="76"/>
      <c r="W84" s="76"/>
      <c r="X84" s="76"/>
      <c r="Y84" s="76"/>
      <c r="Z84" s="76"/>
      <c r="AA84" s="76"/>
      <c r="AB84" s="76"/>
      <c r="AC84" s="76"/>
      <c r="AD84" s="74"/>
      <c r="AE84" s="74"/>
      <c r="AF84" s="74"/>
      <c r="AG84" s="75"/>
      <c r="AH84" s="74"/>
      <c r="AI84" s="74"/>
      <c r="AJ84" s="75"/>
      <c r="AK84" s="74"/>
      <c r="AL84" s="74"/>
      <c r="AM84" s="75"/>
      <c r="AN84" s="74"/>
      <c r="AO84" s="74"/>
      <c r="AP84" s="74"/>
      <c r="AQ84" s="74"/>
      <c r="AR84" s="74"/>
      <c r="AS84" s="74"/>
      <c r="AT84" s="74"/>
      <c r="AU84" s="74"/>
      <c r="AV84" s="74"/>
      <c r="AW84" s="76"/>
      <c r="AX84" s="76"/>
      <c r="AY84" s="76"/>
      <c r="AZ84" s="76"/>
      <c r="BA84" s="76"/>
      <c r="BB84" s="76"/>
      <c r="BC84" s="76"/>
      <c r="BD84" s="76"/>
      <c r="BE84" s="76"/>
      <c r="BF84" s="74"/>
      <c r="BG84" s="74"/>
      <c r="BH84" s="273">
        <v>14</v>
      </c>
      <c r="BI84" s="273">
        <v>12</v>
      </c>
      <c r="BJ84" s="74">
        <v>1944</v>
      </c>
      <c r="BK84" s="71" t="str">
        <f t="shared" si="46"/>
        <v>Upton, 1944</v>
      </c>
    </row>
    <row r="85" spans="1:63" ht="15">
      <c r="A85" s="74" t="s">
        <v>136</v>
      </c>
      <c r="B85" s="74"/>
      <c r="C85" s="74"/>
      <c r="D85" s="74"/>
      <c r="E85" s="75"/>
      <c r="F85" s="74"/>
      <c r="G85" s="74"/>
      <c r="H85" s="75"/>
      <c r="I85" s="74"/>
      <c r="J85" s="74"/>
      <c r="K85" s="75"/>
      <c r="L85" s="74"/>
      <c r="M85" s="74"/>
      <c r="N85" s="74"/>
      <c r="O85" s="74"/>
      <c r="P85" s="74"/>
      <c r="Q85" s="74"/>
      <c r="R85" s="74"/>
      <c r="S85" s="74"/>
      <c r="T85" s="74"/>
      <c r="U85" s="76"/>
      <c r="V85" s="76"/>
      <c r="W85" s="76"/>
      <c r="X85" s="76"/>
      <c r="Y85" s="76"/>
      <c r="Z85" s="76"/>
      <c r="AA85" s="76"/>
      <c r="AB85" s="76"/>
      <c r="AC85" s="76"/>
      <c r="AD85" s="74"/>
      <c r="AE85" s="74"/>
      <c r="AF85" s="74"/>
      <c r="AG85" s="75"/>
      <c r="AH85" s="74"/>
      <c r="AI85" s="74"/>
      <c r="AJ85" s="75"/>
      <c r="AK85" s="74"/>
      <c r="AL85" s="74"/>
      <c r="AM85" s="75"/>
      <c r="AN85" s="74"/>
      <c r="AO85" s="74"/>
      <c r="AP85" s="74"/>
      <c r="AQ85" s="74"/>
      <c r="AR85" s="74"/>
      <c r="AS85" s="74"/>
      <c r="AT85" s="74"/>
      <c r="AU85" s="74"/>
      <c r="AV85" s="74"/>
      <c r="AW85" s="76"/>
      <c r="AX85" s="76"/>
      <c r="AY85" s="76"/>
      <c r="AZ85" s="76"/>
      <c r="BA85" s="76"/>
      <c r="BB85" s="76"/>
      <c r="BC85" s="76"/>
      <c r="BD85" s="76"/>
      <c r="BE85" s="76"/>
      <c r="BF85" s="74"/>
      <c r="BG85" s="74"/>
      <c r="BH85" s="273">
        <v>8</v>
      </c>
      <c r="BI85" s="273">
        <v>11</v>
      </c>
      <c r="BJ85" s="74">
        <v>1943</v>
      </c>
      <c r="BK85" s="71" t="str">
        <f t="shared" si="46"/>
        <v>Upton, 1943</v>
      </c>
    </row>
    <row r="86" spans="1:63" ht="15">
      <c r="A86" s="74" t="s">
        <v>136</v>
      </c>
      <c r="B86" s="74"/>
      <c r="C86" s="74"/>
      <c r="D86" s="74"/>
      <c r="E86" s="75"/>
      <c r="F86" s="74"/>
      <c r="G86" s="74"/>
      <c r="H86" s="75"/>
      <c r="I86" s="74"/>
      <c r="J86" s="74"/>
      <c r="K86" s="75"/>
      <c r="L86" s="74"/>
      <c r="M86" s="74"/>
      <c r="N86" s="74"/>
      <c r="O86" s="74"/>
      <c r="P86" s="74"/>
      <c r="Q86" s="74"/>
      <c r="R86" s="74"/>
      <c r="S86" s="74"/>
      <c r="T86" s="74"/>
      <c r="U86" s="76"/>
      <c r="V86" s="76"/>
      <c r="W86" s="76"/>
      <c r="X86" s="76"/>
      <c r="Y86" s="76"/>
      <c r="Z86" s="76"/>
      <c r="AA86" s="76"/>
      <c r="AB86" s="76"/>
      <c r="AC86" s="76"/>
      <c r="AD86" s="74"/>
      <c r="AE86" s="74"/>
      <c r="AF86" s="74"/>
      <c r="AG86" s="75"/>
      <c r="AH86" s="74"/>
      <c r="AI86" s="74"/>
      <c r="AJ86" s="75"/>
      <c r="AK86" s="74"/>
      <c r="AL86" s="74"/>
      <c r="AM86" s="75"/>
      <c r="AN86" s="74"/>
      <c r="AO86" s="74"/>
      <c r="AP86" s="74"/>
      <c r="AQ86" s="74"/>
      <c r="AR86" s="74"/>
      <c r="AS86" s="74"/>
      <c r="AT86" s="74"/>
      <c r="AU86" s="74"/>
      <c r="AV86" s="74"/>
      <c r="AW86" s="76"/>
      <c r="AX86" s="76"/>
      <c r="AY86" s="76"/>
      <c r="AZ86" s="76"/>
      <c r="BA86" s="76"/>
      <c r="BB86" s="76"/>
      <c r="BC86" s="76"/>
      <c r="BD86" s="76"/>
      <c r="BE86" s="76"/>
      <c r="BF86" s="74">
        <v>8</v>
      </c>
      <c r="BG86" s="74">
        <v>3</v>
      </c>
      <c r="BH86" s="273">
        <v>15</v>
      </c>
      <c r="BI86" s="273">
        <v>9</v>
      </c>
      <c r="BJ86" s="74">
        <v>1942</v>
      </c>
      <c r="BK86" s="71" t="str">
        <f t="shared" si="46"/>
        <v>Upton, 1942</v>
      </c>
    </row>
    <row r="87" spans="1:63" ht="15">
      <c r="A87" s="74" t="s">
        <v>136</v>
      </c>
      <c r="B87" s="74"/>
      <c r="C87" s="74"/>
      <c r="D87" s="74"/>
      <c r="E87" s="75"/>
      <c r="F87" s="74"/>
      <c r="G87" s="74"/>
      <c r="H87" s="75"/>
      <c r="I87" s="74"/>
      <c r="J87" s="74"/>
      <c r="K87" s="75"/>
      <c r="L87" s="74"/>
      <c r="M87" s="74"/>
      <c r="N87" s="74"/>
      <c r="O87" s="74"/>
      <c r="P87" s="74"/>
      <c r="Q87" s="74"/>
      <c r="R87" s="74"/>
      <c r="S87" s="74"/>
      <c r="T87" s="74"/>
      <c r="U87" s="76"/>
      <c r="V87" s="76"/>
      <c r="W87" s="76"/>
      <c r="X87" s="76"/>
      <c r="Y87" s="76"/>
      <c r="Z87" s="76"/>
      <c r="AA87" s="76"/>
      <c r="AB87" s="76"/>
      <c r="AC87" s="76"/>
      <c r="AD87" s="74"/>
      <c r="AE87" s="74"/>
      <c r="AF87" s="74"/>
      <c r="AG87" s="75"/>
      <c r="AH87" s="74"/>
      <c r="AI87" s="74"/>
      <c r="AJ87" s="75"/>
      <c r="AK87" s="74"/>
      <c r="AL87" s="74"/>
      <c r="AM87" s="75"/>
      <c r="AN87" s="74"/>
      <c r="AO87" s="74"/>
      <c r="AP87" s="74"/>
      <c r="AQ87" s="74"/>
      <c r="AR87" s="74"/>
      <c r="AS87" s="74"/>
      <c r="AT87" s="74"/>
      <c r="AU87" s="74"/>
      <c r="AV87" s="74"/>
      <c r="AW87" s="76"/>
      <c r="AX87" s="76"/>
      <c r="AY87" s="76"/>
      <c r="AZ87" s="76"/>
      <c r="BA87" s="76"/>
      <c r="BB87" s="76"/>
      <c r="BC87" s="76"/>
      <c r="BD87" s="76"/>
      <c r="BE87" s="76"/>
      <c r="BF87" s="74">
        <v>4</v>
      </c>
      <c r="BG87" s="74">
        <v>5</v>
      </c>
      <c r="BH87" s="273">
        <v>8</v>
      </c>
      <c r="BI87" s="273">
        <v>14</v>
      </c>
      <c r="BJ87" s="74">
        <v>1941</v>
      </c>
      <c r="BK87" s="71" t="str">
        <f t="shared" si="46"/>
        <v>Upton, 1941</v>
      </c>
    </row>
    <row r="88" spans="1:63" ht="15">
      <c r="A88" s="74" t="s">
        <v>136</v>
      </c>
      <c r="B88" s="74"/>
      <c r="C88" s="74"/>
      <c r="D88" s="74"/>
      <c r="E88" s="75"/>
      <c r="F88" s="74"/>
      <c r="G88" s="74"/>
      <c r="H88" s="75"/>
      <c r="I88" s="74"/>
      <c r="J88" s="74"/>
      <c r="K88" s="75"/>
      <c r="L88" s="74"/>
      <c r="M88" s="74"/>
      <c r="N88" s="74"/>
      <c r="O88" s="74"/>
      <c r="P88" s="74"/>
      <c r="Q88" s="74"/>
      <c r="R88" s="74"/>
      <c r="S88" s="74"/>
      <c r="T88" s="74"/>
      <c r="U88" s="76"/>
      <c r="V88" s="76"/>
      <c r="W88" s="76"/>
      <c r="X88" s="76"/>
      <c r="Y88" s="76"/>
      <c r="Z88" s="76"/>
      <c r="AA88" s="76"/>
      <c r="AB88" s="76"/>
      <c r="AC88" s="76"/>
      <c r="AD88" s="74"/>
      <c r="AE88" s="74"/>
      <c r="AF88" s="74"/>
      <c r="AG88" s="75"/>
      <c r="AH88" s="74"/>
      <c r="AI88" s="74"/>
      <c r="AJ88" s="75"/>
      <c r="AK88" s="74"/>
      <c r="AL88" s="74"/>
      <c r="AM88" s="75"/>
      <c r="AN88" s="74"/>
      <c r="AO88" s="74"/>
      <c r="AP88" s="74"/>
      <c r="AQ88" s="74"/>
      <c r="AR88" s="74"/>
      <c r="AS88" s="74"/>
      <c r="AT88" s="74"/>
      <c r="AU88" s="74"/>
      <c r="AV88" s="74"/>
      <c r="AW88" s="76"/>
      <c r="AX88" s="76"/>
      <c r="AY88" s="76"/>
      <c r="AZ88" s="76"/>
      <c r="BA88" s="76"/>
      <c r="BB88" s="76"/>
      <c r="BC88" s="76"/>
      <c r="BD88" s="76"/>
      <c r="BE88" s="76"/>
      <c r="BF88" s="74">
        <v>6</v>
      </c>
      <c r="BG88" s="74">
        <v>3</v>
      </c>
      <c r="BH88" s="273">
        <v>11</v>
      </c>
      <c r="BI88" s="273">
        <v>16</v>
      </c>
      <c r="BJ88" s="74">
        <v>1940</v>
      </c>
      <c r="BK88" s="71" t="str">
        <f t="shared" si="46"/>
        <v>Upton, 1940</v>
      </c>
    </row>
    <row r="89" spans="1:63" ht="15">
      <c r="A89" s="74" t="s">
        <v>136</v>
      </c>
      <c r="B89" s="74"/>
      <c r="C89" s="74"/>
      <c r="D89" s="74"/>
      <c r="E89" s="75"/>
      <c r="F89" s="74"/>
      <c r="G89" s="74"/>
      <c r="H89" s="75"/>
      <c r="I89" s="74"/>
      <c r="J89" s="74"/>
      <c r="K89" s="75"/>
      <c r="L89" s="74"/>
      <c r="M89" s="74"/>
      <c r="N89" s="74"/>
      <c r="O89" s="74"/>
      <c r="P89" s="74"/>
      <c r="Q89" s="74"/>
      <c r="R89" s="74"/>
      <c r="S89" s="74"/>
      <c r="T89" s="74"/>
      <c r="U89" s="76"/>
      <c r="V89" s="76"/>
      <c r="W89" s="76"/>
      <c r="X89" s="76"/>
      <c r="Y89" s="76"/>
      <c r="Z89" s="76"/>
      <c r="AA89" s="76"/>
      <c r="AB89" s="76"/>
      <c r="AC89" s="76"/>
      <c r="AD89" s="74"/>
      <c r="AE89" s="74"/>
      <c r="AF89" s="74"/>
      <c r="AG89" s="75"/>
      <c r="AH89" s="74"/>
      <c r="AI89" s="74"/>
      <c r="AJ89" s="75"/>
      <c r="AK89" s="74"/>
      <c r="AL89" s="74"/>
      <c r="AM89" s="75"/>
      <c r="AN89" s="74"/>
      <c r="AO89" s="74"/>
      <c r="AP89" s="74"/>
      <c r="AQ89" s="74"/>
      <c r="AR89" s="74"/>
      <c r="AS89" s="74"/>
      <c r="AT89" s="74"/>
      <c r="AU89" s="74"/>
      <c r="AV89" s="74"/>
      <c r="AW89" s="76"/>
      <c r="AX89" s="76"/>
      <c r="AY89" s="76"/>
      <c r="AZ89" s="76"/>
      <c r="BA89" s="76"/>
      <c r="BB89" s="76"/>
      <c r="BC89" s="76"/>
      <c r="BD89" s="76"/>
      <c r="BE89" s="76"/>
      <c r="BF89" s="74">
        <v>8</v>
      </c>
      <c r="BG89" s="74">
        <v>2</v>
      </c>
      <c r="BH89" s="273">
        <v>12</v>
      </c>
      <c r="BI89" s="273">
        <v>10</v>
      </c>
      <c r="BJ89" s="74">
        <v>1939</v>
      </c>
      <c r="BK89" s="71" t="str">
        <f t="shared" si="46"/>
        <v>Upton, 1939</v>
      </c>
    </row>
    <row r="90" spans="1:63" ht="15">
      <c r="A90" s="74" t="s">
        <v>136</v>
      </c>
      <c r="B90" s="74"/>
      <c r="C90" s="74"/>
      <c r="D90" s="74"/>
      <c r="E90" s="75"/>
      <c r="F90" s="74"/>
      <c r="G90" s="74"/>
      <c r="H90" s="75"/>
      <c r="I90" s="74"/>
      <c r="J90" s="74"/>
      <c r="K90" s="75"/>
      <c r="L90" s="74"/>
      <c r="M90" s="74"/>
      <c r="N90" s="74"/>
      <c r="O90" s="74"/>
      <c r="P90" s="74"/>
      <c r="Q90" s="74"/>
      <c r="R90" s="74"/>
      <c r="S90" s="74"/>
      <c r="T90" s="74"/>
      <c r="U90" s="76"/>
      <c r="V90" s="76"/>
      <c r="W90" s="76"/>
      <c r="X90" s="76"/>
      <c r="Y90" s="76"/>
      <c r="Z90" s="76"/>
      <c r="AA90" s="76"/>
      <c r="AB90" s="76"/>
      <c r="AC90" s="76"/>
      <c r="AD90" s="74"/>
      <c r="AE90" s="74"/>
      <c r="AF90" s="74"/>
      <c r="AG90" s="75"/>
      <c r="AH90" s="74"/>
      <c r="AI90" s="74"/>
      <c r="AJ90" s="75"/>
      <c r="AK90" s="74"/>
      <c r="AL90" s="74"/>
      <c r="AM90" s="75"/>
      <c r="AN90" s="74"/>
      <c r="AO90" s="74"/>
      <c r="AP90" s="74"/>
      <c r="AQ90" s="74"/>
      <c r="AR90" s="74"/>
      <c r="AS90" s="74"/>
      <c r="AT90" s="74"/>
      <c r="AU90" s="74"/>
      <c r="AV90" s="74"/>
      <c r="AW90" s="76"/>
      <c r="AX90" s="76"/>
      <c r="AY90" s="76"/>
      <c r="AZ90" s="76"/>
      <c r="BA90" s="76"/>
      <c r="BB90" s="76"/>
      <c r="BC90" s="76"/>
      <c r="BD90" s="76"/>
      <c r="BE90" s="76"/>
      <c r="BF90" s="74"/>
      <c r="BG90" s="74"/>
      <c r="BH90" s="273">
        <v>18</v>
      </c>
      <c r="BI90" s="273">
        <v>6</v>
      </c>
      <c r="BJ90" s="74">
        <v>1938</v>
      </c>
      <c r="BK90" s="71" t="str">
        <f t="shared" si="46"/>
        <v>Upton, 1938</v>
      </c>
    </row>
    <row r="91" spans="1:63" ht="15">
      <c r="A91" s="74" t="s">
        <v>136</v>
      </c>
      <c r="B91" s="74"/>
      <c r="C91" s="74"/>
      <c r="D91" s="74"/>
      <c r="E91" s="75"/>
      <c r="F91" s="74"/>
      <c r="G91" s="74"/>
      <c r="H91" s="75"/>
      <c r="I91" s="74"/>
      <c r="J91" s="74"/>
      <c r="K91" s="75"/>
      <c r="L91" s="74"/>
      <c r="M91" s="74"/>
      <c r="N91" s="74"/>
      <c r="O91" s="74"/>
      <c r="P91" s="74"/>
      <c r="Q91" s="74"/>
      <c r="R91" s="74"/>
      <c r="S91" s="74"/>
      <c r="T91" s="74"/>
      <c r="U91" s="76"/>
      <c r="V91" s="76"/>
      <c r="W91" s="76"/>
      <c r="X91" s="76"/>
      <c r="Y91" s="76"/>
      <c r="Z91" s="76"/>
      <c r="AA91" s="76"/>
      <c r="AB91" s="76"/>
      <c r="AC91" s="76"/>
      <c r="AD91" s="74"/>
      <c r="AE91" s="74"/>
      <c r="AF91" s="74"/>
      <c r="AG91" s="75"/>
      <c r="AH91" s="74"/>
      <c r="AI91" s="74"/>
      <c r="AJ91" s="75"/>
      <c r="AK91" s="74"/>
      <c r="AL91" s="74"/>
      <c r="AM91" s="75"/>
      <c r="AN91" s="74"/>
      <c r="AO91" s="74"/>
      <c r="AP91" s="74"/>
      <c r="AQ91" s="74"/>
      <c r="AR91" s="74"/>
      <c r="AS91" s="74"/>
      <c r="AT91" s="74"/>
      <c r="AU91" s="74"/>
      <c r="AV91" s="74"/>
      <c r="AW91" s="76"/>
      <c r="AX91" s="76"/>
      <c r="AY91" s="76"/>
      <c r="AZ91" s="76"/>
      <c r="BA91" s="76"/>
      <c r="BB91" s="76"/>
      <c r="BC91" s="76"/>
      <c r="BD91" s="76"/>
      <c r="BE91" s="76"/>
      <c r="BF91" s="74"/>
      <c r="BG91" s="74"/>
      <c r="BH91" s="273">
        <v>10</v>
      </c>
      <c r="BI91" s="273">
        <v>9</v>
      </c>
      <c r="BJ91" s="74">
        <v>1937</v>
      </c>
      <c r="BK91" s="71" t="str">
        <f t="shared" si="46"/>
        <v>Upton, 1937</v>
      </c>
    </row>
    <row r="92" spans="1:63" ht="15">
      <c r="A92" s="74" t="s">
        <v>136</v>
      </c>
      <c r="B92" s="74"/>
      <c r="C92" s="74"/>
      <c r="D92" s="74"/>
      <c r="E92" s="75"/>
      <c r="F92" s="74"/>
      <c r="G92" s="74"/>
      <c r="H92" s="75"/>
      <c r="I92" s="74"/>
      <c r="J92" s="74"/>
      <c r="K92" s="75"/>
      <c r="L92" s="74"/>
      <c r="M92" s="74"/>
      <c r="N92" s="74"/>
      <c r="O92" s="74"/>
      <c r="P92" s="74"/>
      <c r="Q92" s="74"/>
      <c r="R92" s="74"/>
      <c r="S92" s="74"/>
      <c r="T92" s="74"/>
      <c r="U92" s="76"/>
      <c r="V92" s="76"/>
      <c r="W92" s="76"/>
      <c r="X92" s="76"/>
      <c r="Y92" s="76"/>
      <c r="Z92" s="76"/>
      <c r="AA92" s="76"/>
      <c r="AB92" s="76"/>
      <c r="AC92" s="76"/>
      <c r="AD92" s="74"/>
      <c r="AE92" s="74"/>
      <c r="AF92" s="74"/>
      <c r="AG92" s="75"/>
      <c r="AH92" s="74"/>
      <c r="AI92" s="74"/>
      <c r="AJ92" s="75"/>
      <c r="AK92" s="74"/>
      <c r="AL92" s="74"/>
      <c r="AM92" s="75"/>
      <c r="AN92" s="74"/>
      <c r="AO92" s="74"/>
      <c r="AP92" s="74"/>
      <c r="AQ92" s="74"/>
      <c r="AR92" s="74"/>
      <c r="AS92" s="74"/>
      <c r="AT92" s="74"/>
      <c r="AU92" s="74"/>
      <c r="AV92" s="74"/>
      <c r="AW92" s="76"/>
      <c r="AX92" s="76"/>
      <c r="AY92" s="76"/>
      <c r="AZ92" s="76"/>
      <c r="BA92" s="76"/>
      <c r="BB92" s="76"/>
      <c r="BC92" s="76"/>
      <c r="BD92" s="76"/>
      <c r="BE92" s="76"/>
      <c r="BF92" s="74">
        <v>1</v>
      </c>
      <c r="BG92" s="74">
        <v>2</v>
      </c>
      <c r="BH92" s="273">
        <v>14</v>
      </c>
      <c r="BI92" s="273">
        <v>6</v>
      </c>
      <c r="BJ92" s="74">
        <v>1936</v>
      </c>
      <c r="BK92" s="71" t="str">
        <f t="shared" si="46"/>
        <v>Upton, 1936</v>
      </c>
    </row>
    <row r="93" spans="1:63" ht="15">
      <c r="A93" s="74" t="s">
        <v>136</v>
      </c>
      <c r="B93" s="74"/>
      <c r="C93" s="74"/>
      <c r="D93" s="74"/>
      <c r="E93" s="75"/>
      <c r="F93" s="74"/>
      <c r="G93" s="74"/>
      <c r="H93" s="75"/>
      <c r="I93" s="74"/>
      <c r="J93" s="74"/>
      <c r="K93" s="75"/>
      <c r="L93" s="74"/>
      <c r="M93" s="74"/>
      <c r="N93" s="74"/>
      <c r="O93" s="74"/>
      <c r="P93" s="74"/>
      <c r="Q93" s="74"/>
      <c r="R93" s="74"/>
      <c r="S93" s="74"/>
      <c r="T93" s="74"/>
      <c r="U93" s="76"/>
      <c r="V93" s="76"/>
      <c r="W93" s="76"/>
      <c r="X93" s="76"/>
      <c r="Y93" s="76"/>
      <c r="Z93" s="76"/>
      <c r="AA93" s="76"/>
      <c r="AB93" s="76"/>
      <c r="AC93" s="76"/>
      <c r="AD93" s="74"/>
      <c r="AE93" s="74"/>
      <c r="AF93" s="74"/>
      <c r="AG93" s="75"/>
      <c r="AH93" s="74"/>
      <c r="AI93" s="74"/>
      <c r="AJ93" s="75"/>
      <c r="AK93" s="74"/>
      <c r="AL93" s="74"/>
      <c r="AM93" s="75"/>
      <c r="AN93" s="74"/>
      <c r="AO93" s="74"/>
      <c r="AP93" s="74"/>
      <c r="AQ93" s="74"/>
      <c r="AR93" s="74"/>
      <c r="AS93" s="74"/>
      <c r="AT93" s="74"/>
      <c r="AU93" s="74"/>
      <c r="AV93" s="74"/>
      <c r="AW93" s="76"/>
      <c r="AX93" s="76"/>
      <c r="AY93" s="76"/>
      <c r="AZ93" s="76"/>
      <c r="BA93" s="76"/>
      <c r="BB93" s="76"/>
      <c r="BC93" s="76"/>
      <c r="BD93" s="76"/>
      <c r="BE93" s="76"/>
      <c r="BF93" s="74"/>
      <c r="BG93" s="74"/>
      <c r="BH93" s="273">
        <v>4</v>
      </c>
      <c r="BI93" s="273">
        <v>13</v>
      </c>
      <c r="BJ93" s="74">
        <v>1935</v>
      </c>
      <c r="BK93" s="71" t="str">
        <f t="shared" si="46"/>
        <v>Upton, 1935</v>
      </c>
    </row>
    <row r="94" spans="1:63" ht="15">
      <c r="A94" s="74" t="s">
        <v>136</v>
      </c>
      <c r="B94" s="74"/>
      <c r="C94" s="74"/>
      <c r="D94" s="74"/>
      <c r="E94" s="75"/>
      <c r="F94" s="74"/>
      <c r="G94" s="74"/>
      <c r="H94" s="75"/>
      <c r="I94" s="74"/>
      <c r="J94" s="74"/>
      <c r="K94" s="75"/>
      <c r="L94" s="74"/>
      <c r="M94" s="74"/>
      <c r="N94" s="74"/>
      <c r="O94" s="74"/>
      <c r="P94" s="74"/>
      <c r="Q94" s="74"/>
      <c r="R94" s="74"/>
      <c r="S94" s="74"/>
      <c r="T94" s="74"/>
      <c r="U94" s="76"/>
      <c r="V94" s="76"/>
      <c r="W94" s="76"/>
      <c r="X94" s="76"/>
      <c r="Y94" s="76"/>
      <c r="Z94" s="76"/>
      <c r="AA94" s="76"/>
      <c r="AB94" s="76"/>
      <c r="AC94" s="76"/>
      <c r="AD94" s="74"/>
      <c r="AE94" s="74"/>
      <c r="AF94" s="74"/>
      <c r="AG94" s="75"/>
      <c r="AH94" s="74"/>
      <c r="AI94" s="74"/>
      <c r="AJ94" s="75"/>
      <c r="AK94" s="74"/>
      <c r="AL94" s="74"/>
      <c r="AM94" s="75"/>
      <c r="AN94" s="74"/>
      <c r="AO94" s="74"/>
      <c r="AP94" s="74"/>
      <c r="AQ94" s="74"/>
      <c r="AR94" s="74"/>
      <c r="AS94" s="74"/>
      <c r="AT94" s="74"/>
      <c r="AU94" s="74"/>
      <c r="AV94" s="74"/>
      <c r="AW94" s="76"/>
      <c r="AX94" s="76"/>
      <c r="AY94" s="76"/>
      <c r="AZ94" s="76"/>
      <c r="BA94" s="76"/>
      <c r="BB94" s="76"/>
      <c r="BC94" s="76"/>
      <c r="BD94" s="76"/>
      <c r="BE94" s="76"/>
      <c r="BF94" s="74"/>
      <c r="BG94" s="74"/>
      <c r="BH94" s="273">
        <v>6</v>
      </c>
      <c r="BI94" s="273">
        <v>14</v>
      </c>
      <c r="BJ94" s="74">
        <v>1934</v>
      </c>
      <c r="BK94" s="71" t="str">
        <f t="shared" si="46"/>
        <v>Upton, 1934</v>
      </c>
    </row>
    <row r="95" spans="1:63" ht="15">
      <c r="A95" s="74" t="s">
        <v>136</v>
      </c>
      <c r="B95" s="74"/>
      <c r="C95" s="74"/>
      <c r="D95" s="74"/>
      <c r="E95" s="75"/>
      <c r="F95" s="74"/>
      <c r="G95" s="74"/>
      <c r="H95" s="75"/>
      <c r="I95" s="74"/>
      <c r="J95" s="74"/>
      <c r="K95" s="75"/>
      <c r="L95" s="74"/>
      <c r="M95" s="74"/>
      <c r="N95" s="74"/>
      <c r="O95" s="74"/>
      <c r="P95" s="74"/>
      <c r="Q95" s="74"/>
      <c r="R95" s="74"/>
      <c r="S95" s="74"/>
      <c r="T95" s="74"/>
      <c r="U95" s="76"/>
      <c r="V95" s="76"/>
      <c r="W95" s="76"/>
      <c r="X95" s="76"/>
      <c r="Y95" s="76"/>
      <c r="Z95" s="76"/>
      <c r="AA95" s="76"/>
      <c r="AB95" s="76"/>
      <c r="AC95" s="76"/>
      <c r="AD95" s="74"/>
      <c r="AE95" s="74"/>
      <c r="AF95" s="74"/>
      <c r="AG95" s="75"/>
      <c r="AH95" s="74"/>
      <c r="AI95" s="74"/>
      <c r="AJ95" s="75"/>
      <c r="AK95" s="74"/>
      <c r="AL95" s="74"/>
      <c r="AM95" s="75"/>
      <c r="AN95" s="74"/>
      <c r="AO95" s="74"/>
      <c r="AP95" s="74"/>
      <c r="AQ95" s="74"/>
      <c r="AR95" s="74"/>
      <c r="AS95" s="74"/>
      <c r="AT95" s="74"/>
      <c r="AU95" s="74"/>
      <c r="AV95" s="74"/>
      <c r="AW95" s="76"/>
      <c r="AX95" s="76"/>
      <c r="AY95" s="76"/>
      <c r="AZ95" s="76"/>
      <c r="BA95" s="76"/>
      <c r="BB95" s="76"/>
      <c r="BC95" s="76"/>
      <c r="BD95" s="76"/>
      <c r="BE95" s="76"/>
      <c r="BF95" s="74"/>
      <c r="BG95" s="74"/>
      <c r="BH95" s="273">
        <v>8</v>
      </c>
      <c r="BI95" s="273">
        <v>9</v>
      </c>
      <c r="BJ95" s="74">
        <v>1933</v>
      </c>
      <c r="BK95" s="71" t="str">
        <f t="shared" si="46"/>
        <v>Upton, 1933</v>
      </c>
    </row>
    <row r="96" spans="1:63" ht="15">
      <c r="A96" s="74" t="s">
        <v>136</v>
      </c>
      <c r="B96" s="74"/>
      <c r="C96" s="74"/>
      <c r="D96" s="74"/>
      <c r="E96" s="75"/>
      <c r="F96" s="74"/>
      <c r="G96" s="74"/>
      <c r="H96" s="75"/>
      <c r="I96" s="74"/>
      <c r="J96" s="74"/>
      <c r="K96" s="75"/>
      <c r="L96" s="74"/>
      <c r="M96" s="74"/>
      <c r="N96" s="74"/>
      <c r="O96" s="74"/>
      <c r="P96" s="74"/>
      <c r="Q96" s="74"/>
      <c r="R96" s="74"/>
      <c r="S96" s="74"/>
      <c r="T96" s="74"/>
      <c r="U96" s="76"/>
      <c r="V96" s="76"/>
      <c r="W96" s="76"/>
      <c r="X96" s="76"/>
      <c r="Y96" s="76"/>
      <c r="Z96" s="76"/>
      <c r="AA96" s="76"/>
      <c r="AB96" s="76"/>
      <c r="AC96" s="76"/>
      <c r="AD96" s="74"/>
      <c r="AE96" s="74"/>
      <c r="AF96" s="74"/>
      <c r="AG96" s="75"/>
      <c r="AH96" s="74"/>
      <c r="AI96" s="74"/>
      <c r="AJ96" s="75"/>
      <c r="AK96" s="74"/>
      <c r="AL96" s="74"/>
      <c r="AM96" s="75"/>
      <c r="AN96" s="74"/>
      <c r="AO96" s="74"/>
      <c r="AP96" s="74"/>
      <c r="AQ96" s="74"/>
      <c r="AR96" s="74"/>
      <c r="AS96" s="74"/>
      <c r="AT96" s="74"/>
      <c r="AU96" s="74"/>
      <c r="AV96" s="74"/>
      <c r="AW96" s="76"/>
      <c r="AX96" s="76"/>
      <c r="AY96" s="76"/>
      <c r="AZ96" s="76"/>
      <c r="BA96" s="76"/>
      <c r="BB96" s="76"/>
      <c r="BC96" s="76"/>
      <c r="BD96" s="76"/>
      <c r="BE96" s="76"/>
      <c r="BF96" s="74"/>
      <c r="BG96" s="74"/>
      <c r="BH96" s="273">
        <v>6</v>
      </c>
      <c r="BI96" s="273">
        <v>11</v>
      </c>
      <c r="BJ96" s="74">
        <v>1932</v>
      </c>
      <c r="BK96" s="71" t="str">
        <f t="shared" si="46"/>
        <v>Upton, 1932</v>
      </c>
    </row>
    <row r="97" spans="1:63" ht="15">
      <c r="A97" s="74" t="s">
        <v>136</v>
      </c>
      <c r="B97" s="74"/>
      <c r="C97" s="74"/>
      <c r="D97" s="74"/>
      <c r="E97" s="75"/>
      <c r="F97" s="74"/>
      <c r="G97" s="74"/>
      <c r="H97" s="75"/>
      <c r="I97" s="74"/>
      <c r="J97" s="74"/>
      <c r="K97" s="75"/>
      <c r="L97" s="74"/>
      <c r="M97" s="74"/>
      <c r="N97" s="74"/>
      <c r="O97" s="74"/>
      <c r="P97" s="74"/>
      <c r="Q97" s="74"/>
      <c r="R97" s="74"/>
      <c r="S97" s="74"/>
      <c r="T97" s="74"/>
      <c r="U97" s="76"/>
      <c r="V97" s="76"/>
      <c r="W97" s="76"/>
      <c r="X97" s="76"/>
      <c r="Y97" s="76"/>
      <c r="Z97" s="76"/>
      <c r="AA97" s="76"/>
      <c r="AB97" s="76"/>
      <c r="AC97" s="76"/>
      <c r="AD97" s="74"/>
      <c r="AE97" s="74"/>
      <c r="AF97" s="74"/>
      <c r="AG97" s="75"/>
      <c r="AH97" s="74"/>
      <c r="AI97" s="74"/>
      <c r="AJ97" s="75"/>
      <c r="AK97" s="74"/>
      <c r="AL97" s="74"/>
      <c r="AM97" s="75"/>
      <c r="AN97" s="74"/>
      <c r="AO97" s="74"/>
      <c r="AP97" s="74"/>
      <c r="AQ97" s="74"/>
      <c r="AR97" s="74"/>
      <c r="AS97" s="74"/>
      <c r="AT97" s="74"/>
      <c r="AU97" s="74"/>
      <c r="AV97" s="74"/>
      <c r="AW97" s="76"/>
      <c r="AX97" s="76"/>
      <c r="AY97" s="76"/>
      <c r="AZ97" s="76"/>
      <c r="BA97" s="76"/>
      <c r="BB97" s="76"/>
      <c r="BC97" s="76"/>
      <c r="BD97" s="76"/>
      <c r="BE97" s="76"/>
      <c r="BF97" s="74"/>
      <c r="BG97" s="74"/>
      <c r="BH97" s="74"/>
      <c r="BI97" s="74"/>
      <c r="BJ97" s="74"/>
      <c r="BK97" s="71" t="str">
        <f t="shared" si="46"/>
        <v xml:space="preserve">Upton, </v>
      </c>
    </row>
    <row r="98" spans="1:63" ht="15">
      <c r="A98" s="74" t="s">
        <v>136</v>
      </c>
      <c r="B98" s="74"/>
      <c r="C98" s="74"/>
      <c r="D98" s="74"/>
      <c r="E98" s="75"/>
      <c r="F98" s="74"/>
      <c r="G98" s="74"/>
      <c r="H98" s="75"/>
      <c r="I98" s="74"/>
      <c r="J98" s="74"/>
      <c r="K98" s="75"/>
      <c r="L98" s="74"/>
      <c r="M98" s="74"/>
      <c r="N98" s="74"/>
      <c r="O98" s="74"/>
      <c r="P98" s="74"/>
      <c r="Q98" s="74"/>
      <c r="R98" s="74"/>
      <c r="S98" s="74"/>
      <c r="T98" s="74"/>
      <c r="U98" s="76"/>
      <c r="V98" s="76"/>
      <c r="W98" s="76"/>
      <c r="X98" s="76"/>
      <c r="Y98" s="76"/>
      <c r="Z98" s="76"/>
      <c r="AA98" s="76"/>
      <c r="AB98" s="76"/>
      <c r="AC98" s="76"/>
      <c r="AD98" s="74"/>
      <c r="AE98" s="74"/>
      <c r="AF98" s="74"/>
      <c r="AG98" s="75"/>
      <c r="AH98" s="74"/>
      <c r="AI98" s="74"/>
      <c r="AJ98" s="75"/>
      <c r="AK98" s="74"/>
      <c r="AL98" s="74"/>
      <c r="AM98" s="75"/>
      <c r="AN98" s="74"/>
      <c r="AO98" s="74"/>
      <c r="AP98" s="74"/>
      <c r="AQ98" s="74"/>
      <c r="AR98" s="74"/>
      <c r="AS98" s="74"/>
      <c r="AT98" s="74"/>
      <c r="AU98" s="74"/>
      <c r="AV98" s="74"/>
      <c r="AW98" s="76"/>
      <c r="AX98" s="76"/>
      <c r="AY98" s="76"/>
      <c r="AZ98" s="76"/>
      <c r="BA98" s="76"/>
      <c r="BB98" s="76"/>
      <c r="BC98" s="76"/>
      <c r="BD98" s="76"/>
      <c r="BE98" s="76"/>
      <c r="BF98" s="74"/>
      <c r="BG98" s="74"/>
      <c r="BH98" s="74"/>
      <c r="BI98" s="74"/>
      <c r="BJ98" s="74"/>
      <c r="BK98" s="71" t="str">
        <f t="shared" si="46"/>
        <v xml:space="preserve">Upton, </v>
      </c>
    </row>
    <row r="99" spans="1:63" ht="15">
      <c r="A99" s="74" t="s">
        <v>136</v>
      </c>
      <c r="B99" s="74"/>
      <c r="C99" s="74"/>
      <c r="D99" s="74"/>
      <c r="E99" s="75"/>
      <c r="F99" s="74"/>
      <c r="G99" s="74"/>
      <c r="H99" s="75"/>
      <c r="I99" s="74"/>
      <c r="J99" s="74"/>
      <c r="K99" s="75"/>
      <c r="L99" s="74"/>
      <c r="M99" s="74"/>
      <c r="N99" s="74"/>
      <c r="O99" s="74"/>
      <c r="P99" s="74"/>
      <c r="Q99" s="74"/>
      <c r="R99" s="74"/>
      <c r="S99" s="74"/>
      <c r="T99" s="74"/>
      <c r="U99" s="76"/>
      <c r="V99" s="76"/>
      <c r="W99" s="76"/>
      <c r="X99" s="76"/>
      <c r="Y99" s="76"/>
      <c r="Z99" s="76"/>
      <c r="AA99" s="76"/>
      <c r="AB99" s="76"/>
      <c r="AC99" s="76"/>
      <c r="AD99" s="74"/>
      <c r="AE99" s="74"/>
      <c r="AF99" s="74"/>
      <c r="AG99" s="75"/>
      <c r="AH99" s="74"/>
      <c r="AI99" s="74"/>
      <c r="AJ99" s="75"/>
      <c r="AK99" s="74"/>
      <c r="AL99" s="74"/>
      <c r="AM99" s="75"/>
      <c r="AN99" s="74"/>
      <c r="AO99" s="74"/>
      <c r="AP99" s="74"/>
      <c r="AQ99" s="74"/>
      <c r="AR99" s="74"/>
      <c r="AS99" s="74"/>
      <c r="AT99" s="74"/>
      <c r="AU99" s="74"/>
      <c r="AV99" s="74"/>
      <c r="AW99" s="76"/>
      <c r="AX99" s="76"/>
      <c r="AY99" s="76"/>
      <c r="AZ99" s="76"/>
      <c r="BA99" s="76"/>
      <c r="BB99" s="76"/>
      <c r="BC99" s="76"/>
      <c r="BD99" s="76"/>
      <c r="BE99" s="76"/>
      <c r="BF99" s="74"/>
      <c r="BG99" s="74"/>
      <c r="BH99" s="74"/>
      <c r="BI99" s="74"/>
      <c r="BJ99" s="74"/>
      <c r="BK99" s="71" t="str">
        <f t="shared" si="46"/>
        <v xml:space="preserve">Upton, </v>
      </c>
    </row>
    <row r="100" spans="1:63" ht="15">
      <c r="A100" s="74" t="s">
        <v>136</v>
      </c>
      <c r="B100" s="74"/>
      <c r="C100" s="74"/>
      <c r="D100" s="74"/>
      <c r="E100" s="75"/>
      <c r="F100" s="74"/>
      <c r="G100" s="74"/>
      <c r="H100" s="75"/>
      <c r="I100" s="74"/>
      <c r="J100" s="74"/>
      <c r="K100" s="75"/>
      <c r="L100" s="74"/>
      <c r="M100" s="74"/>
      <c r="N100" s="74"/>
      <c r="O100" s="74"/>
      <c r="P100" s="74"/>
      <c r="Q100" s="74"/>
      <c r="R100" s="74"/>
      <c r="S100" s="74"/>
      <c r="T100" s="74"/>
      <c r="U100" s="76"/>
      <c r="V100" s="76"/>
      <c r="W100" s="76"/>
      <c r="X100" s="76"/>
      <c r="Y100" s="76"/>
      <c r="Z100" s="76"/>
      <c r="AA100" s="76"/>
      <c r="AB100" s="76"/>
      <c r="AC100" s="76"/>
      <c r="AD100" s="74"/>
      <c r="AE100" s="74"/>
      <c r="AF100" s="74"/>
      <c r="AG100" s="75"/>
      <c r="AH100" s="74"/>
      <c r="AI100" s="74"/>
      <c r="AJ100" s="75"/>
      <c r="AK100" s="74"/>
      <c r="AL100" s="74"/>
      <c r="AM100" s="75"/>
      <c r="AN100" s="74"/>
      <c r="AO100" s="74"/>
      <c r="AP100" s="74"/>
      <c r="AQ100" s="74"/>
      <c r="AR100" s="74"/>
      <c r="AS100" s="74"/>
      <c r="AT100" s="74"/>
      <c r="AU100" s="74"/>
      <c r="AV100" s="74"/>
      <c r="AW100" s="76"/>
      <c r="AX100" s="76"/>
      <c r="AY100" s="76"/>
      <c r="AZ100" s="76"/>
      <c r="BA100" s="76"/>
      <c r="BB100" s="76"/>
      <c r="BC100" s="76"/>
      <c r="BD100" s="76"/>
      <c r="BE100" s="76"/>
      <c r="BF100" s="74"/>
      <c r="BG100" s="74"/>
      <c r="BH100" s="74"/>
      <c r="BI100" s="74"/>
      <c r="BJ100" s="74"/>
      <c r="BK100" s="71" t="str">
        <f t="shared" si="46"/>
        <v xml:space="preserve">Upton, </v>
      </c>
    </row>
    <row r="101" spans="1:63" ht="15">
      <c r="A101" s="74" t="s">
        <v>136</v>
      </c>
      <c r="B101" s="74"/>
      <c r="C101" s="74"/>
      <c r="D101" s="74"/>
      <c r="E101" s="75"/>
      <c r="F101" s="74"/>
      <c r="G101" s="74"/>
      <c r="H101" s="75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6"/>
      <c r="V101" s="76"/>
      <c r="W101" s="76"/>
      <c r="X101" s="76"/>
      <c r="Y101" s="76"/>
      <c r="Z101" s="76"/>
      <c r="AA101" s="76"/>
      <c r="AB101" s="76"/>
      <c r="AC101" s="76"/>
      <c r="AD101" s="74"/>
      <c r="AE101" s="74"/>
      <c r="AF101" s="74"/>
      <c r="AG101" s="75"/>
      <c r="AH101" s="74"/>
      <c r="AI101" s="74"/>
      <c r="AJ101" s="75"/>
      <c r="AK101" s="74"/>
      <c r="AL101" s="74"/>
      <c r="AM101" s="75"/>
      <c r="AN101" s="74"/>
      <c r="AO101" s="74"/>
      <c r="AP101" s="74"/>
      <c r="AQ101" s="74"/>
      <c r="AR101" s="74"/>
      <c r="AS101" s="74"/>
      <c r="AT101" s="74"/>
      <c r="AU101" s="74"/>
      <c r="AV101" s="74"/>
      <c r="AW101" s="76"/>
      <c r="AX101" s="76"/>
      <c r="AY101" s="76"/>
      <c r="AZ101" s="76"/>
      <c r="BA101" s="76"/>
      <c r="BB101" s="76"/>
      <c r="BC101" s="76"/>
      <c r="BD101" s="76"/>
      <c r="BE101" s="76"/>
      <c r="BF101" s="74"/>
      <c r="BG101" s="74"/>
      <c r="BH101" s="74"/>
      <c r="BI101" s="74"/>
      <c r="BJ101" s="74"/>
      <c r="BK101" s="71" t="str">
        <f t="shared" si="46"/>
        <v xml:space="preserve">Upton, </v>
      </c>
    </row>
    <row r="102" spans="1:63" ht="15">
      <c r="A102" s="74" t="s">
        <v>136</v>
      </c>
      <c r="B102" s="74"/>
      <c r="C102" s="74"/>
      <c r="D102" s="74"/>
      <c r="E102" s="75"/>
      <c r="F102" s="74"/>
      <c r="G102" s="74"/>
      <c r="H102" s="75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6"/>
      <c r="V102" s="76"/>
      <c r="W102" s="76"/>
      <c r="X102" s="76"/>
      <c r="Y102" s="76"/>
      <c r="Z102" s="76"/>
      <c r="AA102" s="76"/>
      <c r="AB102" s="76"/>
      <c r="AC102" s="76"/>
      <c r="AD102" s="74"/>
      <c r="AE102" s="74"/>
      <c r="AF102" s="74"/>
      <c r="AG102" s="75"/>
      <c r="AH102" s="74"/>
      <c r="AI102" s="74"/>
      <c r="AJ102" s="75"/>
      <c r="AK102" s="74"/>
      <c r="AL102" s="74"/>
      <c r="AM102" s="75"/>
      <c r="AN102" s="74"/>
      <c r="AO102" s="74"/>
      <c r="AP102" s="74"/>
      <c r="AQ102" s="74"/>
      <c r="AR102" s="74"/>
      <c r="AS102" s="74"/>
      <c r="AT102" s="74"/>
      <c r="AU102" s="74"/>
      <c r="AV102" s="74"/>
      <c r="AW102" s="76"/>
      <c r="AX102" s="76"/>
      <c r="AY102" s="76"/>
      <c r="AZ102" s="76"/>
      <c r="BA102" s="76"/>
      <c r="BB102" s="76"/>
      <c r="BC102" s="76"/>
      <c r="BD102" s="76"/>
      <c r="BE102" s="76"/>
      <c r="BF102" s="74"/>
      <c r="BG102" s="74"/>
      <c r="BH102" s="74"/>
      <c r="BI102" s="74"/>
      <c r="BJ102" s="74"/>
      <c r="BK102" s="71" t="str">
        <f t="shared" si="46"/>
        <v xml:space="preserve">Upton, </v>
      </c>
    </row>
    <row r="103" spans="1:63" ht="15">
      <c r="A103" s="74" t="s">
        <v>136</v>
      </c>
      <c r="B103" s="74"/>
      <c r="C103" s="74"/>
      <c r="D103" s="74"/>
      <c r="E103" s="75"/>
      <c r="F103" s="74"/>
      <c r="G103" s="74"/>
      <c r="H103" s="75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6"/>
      <c r="V103" s="76"/>
      <c r="W103" s="76"/>
      <c r="X103" s="76"/>
      <c r="Y103" s="76"/>
      <c r="Z103" s="76"/>
      <c r="AA103" s="76"/>
      <c r="AB103" s="76"/>
      <c r="AC103" s="76"/>
      <c r="AD103" s="74"/>
      <c r="AE103" s="74"/>
      <c r="AF103" s="74"/>
      <c r="AG103" s="75"/>
      <c r="AH103" s="74"/>
      <c r="AI103" s="74"/>
      <c r="AJ103" s="75"/>
      <c r="AK103" s="74"/>
      <c r="AL103" s="74"/>
      <c r="AM103" s="75"/>
      <c r="AN103" s="74"/>
      <c r="AO103" s="74"/>
      <c r="AP103" s="74"/>
      <c r="AQ103" s="74"/>
      <c r="AR103" s="74"/>
      <c r="AS103" s="74"/>
      <c r="AT103" s="74"/>
      <c r="AU103" s="74"/>
      <c r="AV103" s="74"/>
      <c r="AW103" s="76"/>
      <c r="AX103" s="76"/>
      <c r="AY103" s="76"/>
      <c r="AZ103" s="76"/>
      <c r="BA103" s="76"/>
      <c r="BB103" s="76"/>
      <c r="BC103" s="76"/>
      <c r="BD103" s="76"/>
      <c r="BE103" s="76"/>
      <c r="BF103" s="74"/>
      <c r="BG103" s="74"/>
      <c r="BH103" s="74"/>
      <c r="BI103" s="74"/>
      <c r="BJ103" s="74"/>
      <c r="BK103" s="71" t="str">
        <f t="shared" si="46"/>
        <v xml:space="preserve">Upton, </v>
      </c>
    </row>
    <row r="104" spans="1:63" ht="15">
      <c r="A104" s="74" t="s">
        <v>136</v>
      </c>
      <c r="B104" s="74"/>
      <c r="C104" s="74"/>
      <c r="D104" s="74"/>
      <c r="E104" s="75"/>
      <c r="F104" s="74"/>
      <c r="G104" s="74"/>
      <c r="H104" s="75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6"/>
      <c r="V104" s="76"/>
      <c r="W104" s="76"/>
      <c r="X104" s="76"/>
      <c r="Y104" s="76"/>
      <c r="Z104" s="76"/>
      <c r="AA104" s="76"/>
      <c r="AB104" s="76"/>
      <c r="AC104" s="76"/>
      <c r="AD104" s="74"/>
      <c r="AE104" s="74"/>
      <c r="AF104" s="74"/>
      <c r="AG104" s="75"/>
      <c r="AH104" s="74"/>
      <c r="AI104" s="74"/>
      <c r="AJ104" s="75"/>
      <c r="AK104" s="74"/>
      <c r="AL104" s="74"/>
      <c r="AM104" s="75"/>
      <c r="AN104" s="74"/>
      <c r="AO104" s="74"/>
      <c r="AP104" s="74"/>
      <c r="AQ104" s="74"/>
      <c r="AR104" s="74"/>
      <c r="AS104" s="74"/>
      <c r="AT104" s="74"/>
      <c r="AU104" s="74"/>
      <c r="AV104" s="74"/>
      <c r="AW104" s="76"/>
      <c r="AX104" s="76"/>
      <c r="AY104" s="76"/>
      <c r="AZ104" s="76"/>
      <c r="BA104" s="76"/>
      <c r="BB104" s="76"/>
      <c r="BC104" s="76"/>
      <c r="BD104" s="76"/>
      <c r="BE104" s="76"/>
      <c r="BF104" s="74"/>
      <c r="BG104" s="74"/>
      <c r="BH104" s="74"/>
      <c r="BI104" s="74"/>
      <c r="BJ104" s="74"/>
      <c r="BK104" s="71" t="str">
        <f t="shared" si="46"/>
        <v xml:space="preserve">Upton, </v>
      </c>
    </row>
    <row r="105" spans="1:63" ht="15">
      <c r="A105" s="74" t="s">
        <v>136</v>
      </c>
      <c r="B105" s="74"/>
      <c r="C105" s="74"/>
      <c r="D105" s="74"/>
      <c r="E105" s="75"/>
      <c r="F105" s="74"/>
      <c r="G105" s="74"/>
      <c r="H105" s="75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6"/>
      <c r="V105" s="76"/>
      <c r="W105" s="76"/>
      <c r="X105" s="76"/>
      <c r="Y105" s="76"/>
      <c r="Z105" s="76"/>
      <c r="AA105" s="76"/>
      <c r="AB105" s="76"/>
      <c r="AC105" s="76"/>
      <c r="AD105" s="74"/>
      <c r="AE105" s="74"/>
      <c r="AF105" s="74"/>
      <c r="AG105" s="75"/>
      <c r="AH105" s="74"/>
      <c r="AI105" s="74"/>
      <c r="AJ105" s="75"/>
      <c r="AK105" s="74"/>
      <c r="AL105" s="74"/>
      <c r="AM105" s="75"/>
      <c r="AN105" s="74"/>
      <c r="AO105" s="74"/>
      <c r="AP105" s="74"/>
      <c r="AQ105" s="74"/>
      <c r="AR105" s="74"/>
      <c r="AS105" s="74"/>
      <c r="AT105" s="74"/>
      <c r="AU105" s="74"/>
      <c r="AV105" s="74"/>
      <c r="AW105" s="76"/>
      <c r="AX105" s="76"/>
      <c r="AY105" s="76"/>
      <c r="AZ105" s="76"/>
      <c r="BA105" s="76"/>
      <c r="BB105" s="76"/>
      <c r="BC105" s="76"/>
      <c r="BD105" s="76"/>
      <c r="BE105" s="76"/>
      <c r="BF105" s="74"/>
      <c r="BG105" s="74"/>
      <c r="BH105" s="74"/>
      <c r="BI105" s="74"/>
      <c r="BJ105" s="74"/>
      <c r="BK105" s="71" t="str">
        <f t="shared" si="46"/>
        <v xml:space="preserve">Upton, </v>
      </c>
    </row>
    <row r="106" spans="1:63" ht="15">
      <c r="A106" s="74" t="s">
        <v>136</v>
      </c>
      <c r="B106" s="74"/>
      <c r="C106" s="74"/>
      <c r="D106" s="74"/>
      <c r="E106" s="75"/>
      <c r="F106" s="74"/>
      <c r="G106" s="74"/>
      <c r="H106" s="75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6"/>
      <c r="V106" s="76"/>
      <c r="W106" s="76"/>
      <c r="X106" s="76"/>
      <c r="Y106" s="76"/>
      <c r="Z106" s="76"/>
      <c r="AA106" s="76"/>
      <c r="AB106" s="76"/>
      <c r="AC106" s="76"/>
      <c r="AD106" s="74"/>
      <c r="AE106" s="74"/>
      <c r="AF106" s="74"/>
      <c r="AG106" s="75"/>
      <c r="AH106" s="74"/>
      <c r="AI106" s="74"/>
      <c r="AJ106" s="75"/>
      <c r="AK106" s="74"/>
      <c r="AL106" s="74"/>
      <c r="AM106" s="75"/>
      <c r="AN106" s="74"/>
      <c r="AO106" s="74"/>
      <c r="AP106" s="74"/>
      <c r="AQ106" s="74"/>
      <c r="AR106" s="74"/>
      <c r="AS106" s="74"/>
      <c r="AT106" s="74"/>
      <c r="AU106" s="74"/>
      <c r="AV106" s="74"/>
      <c r="AW106" s="76"/>
      <c r="AX106" s="76"/>
      <c r="AY106" s="76"/>
      <c r="AZ106" s="76"/>
      <c r="BA106" s="76"/>
      <c r="BB106" s="76"/>
      <c r="BC106" s="76"/>
      <c r="BD106" s="76"/>
      <c r="BE106" s="76"/>
      <c r="BF106" s="74"/>
      <c r="BG106" s="74"/>
      <c r="BH106" s="74"/>
      <c r="BI106" s="74"/>
      <c r="BJ106" s="74"/>
      <c r="BK106" s="71" t="str">
        <f t="shared" si="46"/>
        <v xml:space="preserve">Upton, </v>
      </c>
    </row>
    <row r="107" spans="1:63" ht="15">
      <c r="A107" s="74" t="s">
        <v>136</v>
      </c>
      <c r="B107" s="74"/>
      <c r="C107" s="74"/>
      <c r="D107" s="74"/>
      <c r="E107" s="75"/>
      <c r="F107" s="74"/>
      <c r="G107" s="74"/>
      <c r="H107" s="75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6"/>
      <c r="V107" s="76"/>
      <c r="W107" s="76"/>
      <c r="X107" s="76"/>
      <c r="Y107" s="76"/>
      <c r="Z107" s="76"/>
      <c r="AA107" s="76"/>
      <c r="AB107" s="76"/>
      <c r="AC107" s="76"/>
      <c r="AD107" s="74"/>
      <c r="AE107" s="74"/>
      <c r="AF107" s="74"/>
      <c r="AG107" s="75"/>
      <c r="AH107" s="74"/>
      <c r="AI107" s="74"/>
      <c r="AJ107" s="75"/>
      <c r="AK107" s="74"/>
      <c r="AL107" s="74"/>
      <c r="AM107" s="75"/>
      <c r="AN107" s="74"/>
      <c r="AO107" s="74"/>
      <c r="AP107" s="74"/>
      <c r="AQ107" s="74"/>
      <c r="AR107" s="74"/>
      <c r="AS107" s="74"/>
      <c r="AT107" s="74"/>
      <c r="AU107" s="74"/>
      <c r="AV107" s="74"/>
      <c r="AW107" s="76"/>
      <c r="AX107" s="76"/>
      <c r="AY107" s="76"/>
      <c r="AZ107" s="76"/>
      <c r="BA107" s="76"/>
      <c r="BB107" s="76"/>
      <c r="BC107" s="76"/>
      <c r="BD107" s="76"/>
      <c r="BE107" s="76"/>
      <c r="BF107" s="74"/>
      <c r="BG107" s="74"/>
      <c r="BH107" s="74"/>
      <c r="BI107" s="74"/>
      <c r="BJ107" s="74"/>
      <c r="BK107" s="71" t="str">
        <f t="shared" si="46"/>
        <v xml:space="preserve">Upton, </v>
      </c>
    </row>
    <row r="108" spans="1:63" ht="15">
      <c r="A108" s="74" t="s">
        <v>136</v>
      </c>
      <c r="B108" s="74"/>
      <c r="C108" s="74"/>
      <c r="D108" s="74"/>
      <c r="E108" s="75"/>
      <c r="F108" s="74"/>
      <c r="G108" s="74"/>
      <c r="H108" s="75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6"/>
      <c r="V108" s="76"/>
      <c r="W108" s="76"/>
      <c r="X108" s="76"/>
      <c r="Y108" s="76"/>
      <c r="Z108" s="76"/>
      <c r="AA108" s="76"/>
      <c r="AB108" s="76"/>
      <c r="AC108" s="76"/>
      <c r="AD108" s="74"/>
      <c r="AE108" s="74"/>
      <c r="AF108" s="74"/>
      <c r="AG108" s="75"/>
      <c r="AH108" s="74"/>
      <c r="AI108" s="74"/>
      <c r="AJ108" s="75"/>
      <c r="AK108" s="74"/>
      <c r="AL108" s="74"/>
      <c r="AM108" s="75"/>
      <c r="AN108" s="74"/>
      <c r="AO108" s="74"/>
      <c r="AP108" s="74"/>
      <c r="AQ108" s="74"/>
      <c r="AR108" s="74"/>
      <c r="AS108" s="74"/>
      <c r="AT108" s="74"/>
      <c r="AU108" s="74"/>
      <c r="AV108" s="74"/>
      <c r="AW108" s="76"/>
      <c r="AX108" s="76"/>
      <c r="AY108" s="76"/>
      <c r="AZ108" s="76"/>
      <c r="BA108" s="76"/>
      <c r="BB108" s="76"/>
      <c r="BC108" s="76"/>
      <c r="BD108" s="76"/>
      <c r="BE108" s="76"/>
      <c r="BF108" s="74"/>
      <c r="BG108" s="74"/>
      <c r="BH108" s="74"/>
      <c r="BI108" s="74"/>
      <c r="BJ108" s="74"/>
      <c r="BK108" s="71" t="str">
        <f t="shared" si="46"/>
        <v xml:space="preserve">Upton, </v>
      </c>
    </row>
    <row r="109" spans="1:63" ht="15">
      <c r="A109" s="74" t="s">
        <v>136</v>
      </c>
      <c r="B109" s="74"/>
      <c r="C109" s="74"/>
      <c r="D109" s="74"/>
      <c r="E109" s="75"/>
      <c r="F109" s="74"/>
      <c r="G109" s="74"/>
      <c r="H109" s="75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6"/>
      <c r="V109" s="76"/>
      <c r="W109" s="76"/>
      <c r="X109" s="76"/>
      <c r="Y109" s="76"/>
      <c r="Z109" s="76"/>
      <c r="AA109" s="76"/>
      <c r="AB109" s="76"/>
      <c r="AC109" s="76"/>
      <c r="AD109" s="74"/>
      <c r="AE109" s="74"/>
      <c r="AF109" s="74"/>
      <c r="AG109" s="75"/>
      <c r="AH109" s="74"/>
      <c r="AI109" s="74"/>
      <c r="AJ109" s="75"/>
      <c r="AK109" s="74"/>
      <c r="AL109" s="74"/>
      <c r="AM109" s="75"/>
      <c r="AN109" s="74"/>
      <c r="AO109" s="74"/>
      <c r="AP109" s="74"/>
      <c r="AQ109" s="74"/>
      <c r="AR109" s="74"/>
      <c r="AS109" s="74"/>
      <c r="AT109" s="74"/>
      <c r="AU109" s="74"/>
      <c r="AV109" s="74"/>
      <c r="AW109" s="76"/>
      <c r="AX109" s="76"/>
      <c r="AY109" s="76"/>
      <c r="AZ109" s="76"/>
      <c r="BA109" s="76"/>
      <c r="BB109" s="76"/>
      <c r="BC109" s="76"/>
      <c r="BD109" s="76"/>
      <c r="BE109" s="76"/>
      <c r="BF109" s="74"/>
      <c r="BG109" s="74"/>
      <c r="BH109" s="74"/>
      <c r="BI109" s="74"/>
      <c r="BJ109" s="74"/>
      <c r="BK109" s="71" t="str">
        <f t="shared" si="46"/>
        <v xml:space="preserve">Upton, </v>
      </c>
    </row>
    <row r="110" spans="1:63">
      <c r="E110" s="48"/>
      <c r="H110" s="48"/>
      <c r="K110" s="48"/>
      <c r="U110" s="49"/>
      <c r="V110" s="49"/>
      <c r="W110" s="49"/>
      <c r="X110" s="49"/>
      <c r="Y110" s="49"/>
      <c r="Z110" s="49"/>
      <c r="AA110" s="49"/>
      <c r="AB110" s="49"/>
      <c r="AC110" s="49"/>
      <c r="AG110" s="48"/>
      <c r="AJ110" s="48"/>
      <c r="AM110" s="48"/>
      <c r="AW110" s="49"/>
      <c r="AX110" s="49"/>
      <c r="AY110" s="49"/>
      <c r="AZ110" s="49"/>
      <c r="BA110" s="49"/>
      <c r="BB110" s="49"/>
      <c r="BC110" s="49"/>
      <c r="BD110" s="49"/>
      <c r="BE110" s="49"/>
    </row>
    <row r="111" spans="1:63">
      <c r="E111" s="48"/>
      <c r="H111" s="48"/>
      <c r="K111" s="48"/>
      <c r="U111" s="49"/>
      <c r="V111" s="49"/>
      <c r="W111" s="49"/>
      <c r="X111" s="49"/>
      <c r="Y111" s="49"/>
      <c r="Z111" s="49"/>
      <c r="AA111" s="49"/>
      <c r="AB111" s="49"/>
      <c r="AC111" s="49"/>
      <c r="AG111" s="48"/>
      <c r="AJ111" s="48"/>
      <c r="AM111" s="48"/>
      <c r="AW111" s="49"/>
      <c r="AX111" s="49"/>
      <c r="AY111" s="49"/>
      <c r="AZ111" s="49"/>
      <c r="BA111" s="49"/>
      <c r="BB111" s="49"/>
      <c r="BC111" s="49"/>
      <c r="BD111" s="49"/>
      <c r="BE111" s="49"/>
    </row>
    <row r="112" spans="1:63">
      <c r="E112" s="48"/>
      <c r="H112" s="48"/>
      <c r="K112" s="48"/>
      <c r="U112" s="49"/>
      <c r="V112" s="49"/>
      <c r="W112" s="49"/>
      <c r="X112" s="49"/>
      <c r="Y112" s="49"/>
      <c r="Z112" s="49"/>
      <c r="AA112" s="49"/>
      <c r="AB112" s="49"/>
      <c r="AC112" s="49"/>
      <c r="AG112" s="48"/>
      <c r="AJ112" s="48"/>
      <c r="AM112" s="48"/>
      <c r="AW112" s="49"/>
      <c r="AX112" s="49"/>
      <c r="AY112" s="49"/>
      <c r="AZ112" s="49"/>
      <c r="BA112" s="49"/>
      <c r="BB112" s="49"/>
      <c r="BC112" s="49"/>
      <c r="BD112" s="49"/>
      <c r="BE112" s="49"/>
    </row>
    <row r="113" spans="5:57">
      <c r="E113" s="48"/>
      <c r="H113" s="48"/>
      <c r="K113" s="48"/>
      <c r="U113" s="49"/>
      <c r="V113" s="49"/>
      <c r="W113" s="49"/>
      <c r="X113" s="49"/>
      <c r="Y113" s="49"/>
      <c r="Z113" s="49"/>
      <c r="AA113" s="49"/>
      <c r="AB113" s="49"/>
      <c r="AC113" s="49"/>
      <c r="AG113" s="48"/>
      <c r="AJ113" s="48"/>
      <c r="AM113" s="48"/>
      <c r="AW113" s="49"/>
      <c r="AX113" s="49"/>
      <c r="AY113" s="49"/>
      <c r="AZ113" s="49"/>
      <c r="BA113" s="49"/>
      <c r="BB113" s="49"/>
      <c r="BC113" s="49"/>
      <c r="BD113" s="49"/>
      <c r="BE113" s="49"/>
    </row>
    <row r="114" spans="5:57">
      <c r="E114" s="48"/>
      <c r="H114" s="48"/>
      <c r="K114" s="48"/>
      <c r="U114" s="49"/>
      <c r="V114" s="49"/>
      <c r="W114" s="49"/>
      <c r="X114" s="49"/>
      <c r="Y114" s="49"/>
      <c r="Z114" s="49"/>
      <c r="AA114" s="49"/>
      <c r="AB114" s="49"/>
      <c r="AC114" s="49"/>
      <c r="AG114" s="48"/>
      <c r="AJ114" s="48"/>
      <c r="AM114" s="48"/>
      <c r="AW114" s="49"/>
      <c r="AX114" s="49"/>
      <c r="AY114" s="49"/>
      <c r="AZ114" s="49"/>
      <c r="BA114" s="49"/>
      <c r="BB114" s="49"/>
      <c r="BC114" s="49"/>
      <c r="BD114" s="49"/>
      <c r="BE114" s="49"/>
    </row>
    <row r="115" spans="5:57">
      <c r="E115" s="48"/>
      <c r="H115" s="48"/>
      <c r="K115" s="48"/>
      <c r="U115" s="49"/>
      <c r="V115" s="49"/>
      <c r="W115" s="49"/>
      <c r="X115" s="49"/>
      <c r="Y115" s="49"/>
      <c r="Z115" s="49"/>
      <c r="AA115" s="49"/>
      <c r="AB115" s="49"/>
      <c r="AC115" s="49"/>
      <c r="AG115" s="48"/>
      <c r="AJ115" s="48"/>
      <c r="AM115" s="48"/>
      <c r="AW115" s="49"/>
      <c r="AX115" s="49"/>
      <c r="AY115" s="49"/>
      <c r="AZ115" s="49"/>
      <c r="BA115" s="49"/>
      <c r="BB115" s="49"/>
      <c r="BC115" s="49"/>
      <c r="BD115" s="49"/>
      <c r="BE115" s="49"/>
    </row>
    <row r="116" spans="5:57">
      <c r="E116" s="48"/>
      <c r="H116" s="48"/>
      <c r="K116" s="48"/>
      <c r="U116" s="49"/>
      <c r="V116" s="49"/>
      <c r="W116" s="49"/>
      <c r="X116" s="49"/>
      <c r="Y116" s="49"/>
      <c r="Z116" s="49"/>
      <c r="AA116" s="49"/>
      <c r="AB116" s="49"/>
      <c r="AC116" s="49"/>
      <c r="AG116" s="48"/>
      <c r="AJ116" s="48"/>
      <c r="AM116" s="48"/>
      <c r="AW116" s="49"/>
      <c r="AX116" s="49"/>
      <c r="AY116" s="49"/>
      <c r="AZ116" s="49"/>
      <c r="BA116" s="49"/>
      <c r="BB116" s="49"/>
      <c r="BC116" s="49"/>
      <c r="BD116" s="49"/>
      <c r="BE116" s="49"/>
    </row>
    <row r="117" spans="5:57">
      <c r="E117" s="48"/>
      <c r="H117" s="48"/>
      <c r="K117" s="48"/>
      <c r="U117" s="49"/>
      <c r="V117" s="49"/>
      <c r="W117" s="49"/>
      <c r="X117" s="49"/>
      <c r="Y117" s="49"/>
      <c r="Z117" s="49"/>
      <c r="AA117" s="49"/>
      <c r="AB117" s="49"/>
      <c r="AC117" s="49"/>
      <c r="AG117" s="48"/>
      <c r="AJ117" s="48"/>
      <c r="AM117" s="48"/>
      <c r="AW117" s="49"/>
      <c r="AX117" s="49"/>
      <c r="AY117" s="49"/>
      <c r="AZ117" s="49"/>
      <c r="BA117" s="49"/>
      <c r="BB117" s="49"/>
      <c r="BC117" s="49"/>
      <c r="BD117" s="49"/>
      <c r="BE117" s="49"/>
    </row>
    <row r="118" spans="5:57">
      <c r="E118" s="48"/>
      <c r="H118" s="48"/>
      <c r="K118" s="48"/>
      <c r="U118" s="49"/>
      <c r="V118" s="49"/>
      <c r="W118" s="49"/>
      <c r="X118" s="49"/>
      <c r="Y118" s="49"/>
      <c r="Z118" s="49"/>
      <c r="AA118" s="49"/>
      <c r="AB118" s="49"/>
      <c r="AC118" s="49"/>
      <c r="AG118" s="48"/>
      <c r="AJ118" s="48"/>
      <c r="AM118" s="48"/>
      <c r="AW118" s="49"/>
      <c r="AX118" s="49"/>
      <c r="AY118" s="49"/>
      <c r="AZ118" s="49"/>
      <c r="BA118" s="49"/>
      <c r="BB118" s="49"/>
      <c r="BC118" s="49"/>
      <c r="BD118" s="49"/>
      <c r="BE118" s="49"/>
    </row>
    <row r="119" spans="5:57">
      <c r="E119" s="48"/>
      <c r="H119" s="48"/>
      <c r="K119" s="48"/>
      <c r="U119" s="49"/>
      <c r="V119" s="49"/>
      <c r="W119" s="49"/>
      <c r="X119" s="49"/>
      <c r="Y119" s="49"/>
      <c r="Z119" s="49"/>
      <c r="AA119" s="49"/>
      <c r="AB119" s="49"/>
      <c r="AC119" s="49"/>
      <c r="AG119" s="48"/>
      <c r="AJ119" s="48"/>
      <c r="AM119" s="48"/>
      <c r="AW119" s="49"/>
      <c r="AX119" s="49"/>
      <c r="AY119" s="49"/>
      <c r="AZ119" s="49"/>
      <c r="BA119" s="49"/>
      <c r="BB119" s="49"/>
      <c r="BC119" s="49"/>
      <c r="BD119" s="49"/>
      <c r="BE119" s="49"/>
    </row>
    <row r="120" spans="5:57">
      <c r="E120" s="48"/>
      <c r="H120" s="48"/>
      <c r="K120" s="48"/>
      <c r="U120" s="49"/>
      <c r="V120" s="49"/>
      <c r="W120" s="49"/>
      <c r="X120" s="49"/>
      <c r="Y120" s="49"/>
      <c r="Z120" s="49"/>
      <c r="AA120" s="49"/>
      <c r="AB120" s="49"/>
      <c r="AC120" s="49"/>
      <c r="AG120" s="48"/>
      <c r="AJ120" s="48"/>
      <c r="AM120" s="48"/>
      <c r="AW120" s="49"/>
      <c r="AX120" s="49"/>
      <c r="AY120" s="49"/>
      <c r="AZ120" s="49"/>
      <c r="BA120" s="49"/>
      <c r="BB120" s="49"/>
      <c r="BC120" s="49"/>
      <c r="BD120" s="49"/>
      <c r="BE120" s="49"/>
    </row>
    <row r="121" spans="5:57">
      <c r="E121" s="48"/>
      <c r="H121" s="48"/>
      <c r="K121" s="48"/>
      <c r="U121" s="49"/>
      <c r="V121" s="49"/>
      <c r="W121" s="49"/>
      <c r="X121" s="49"/>
      <c r="Y121" s="49"/>
      <c r="Z121" s="49"/>
      <c r="AA121" s="49"/>
      <c r="AB121" s="49"/>
      <c r="AC121" s="49"/>
      <c r="AG121" s="48"/>
      <c r="AJ121" s="48"/>
      <c r="AM121" s="48"/>
      <c r="AW121" s="49"/>
      <c r="AX121" s="49"/>
      <c r="AY121" s="49"/>
      <c r="AZ121" s="49"/>
      <c r="BA121" s="49"/>
      <c r="BB121" s="49"/>
      <c r="BC121" s="49"/>
      <c r="BD121" s="49"/>
      <c r="BE121" s="49"/>
    </row>
    <row r="122" spans="5:57">
      <c r="E122" s="48"/>
      <c r="H122" s="48"/>
      <c r="K122" s="48"/>
      <c r="U122" s="49"/>
      <c r="V122" s="49"/>
      <c r="W122" s="49"/>
      <c r="X122" s="49"/>
      <c r="Y122" s="49"/>
      <c r="Z122" s="49"/>
      <c r="AA122" s="49"/>
      <c r="AB122" s="49"/>
      <c r="AC122" s="49"/>
      <c r="AG122" s="48"/>
      <c r="AJ122" s="48"/>
      <c r="AM122" s="48"/>
      <c r="AW122" s="49"/>
      <c r="AX122" s="49"/>
      <c r="AY122" s="49"/>
      <c r="AZ122" s="49"/>
      <c r="BA122" s="49"/>
      <c r="BB122" s="49"/>
      <c r="BC122" s="49"/>
      <c r="BD122" s="49"/>
      <c r="BE122" s="49"/>
    </row>
    <row r="123" spans="5:57">
      <c r="E123" s="48"/>
      <c r="H123" s="48"/>
      <c r="K123" s="48"/>
      <c r="U123" s="49"/>
      <c r="V123" s="49"/>
      <c r="W123" s="49"/>
      <c r="X123" s="49"/>
      <c r="Y123" s="49"/>
      <c r="Z123" s="49"/>
      <c r="AA123" s="49"/>
      <c r="AB123" s="49"/>
      <c r="AC123" s="49"/>
      <c r="AG123" s="48"/>
      <c r="AJ123" s="48"/>
      <c r="AM123" s="48"/>
      <c r="AW123" s="49"/>
      <c r="AX123" s="49"/>
      <c r="AY123" s="49"/>
      <c r="AZ123" s="49"/>
      <c r="BA123" s="49"/>
      <c r="BB123" s="49"/>
      <c r="BC123" s="49"/>
      <c r="BD123" s="49"/>
      <c r="BE123" s="49"/>
    </row>
    <row r="124" spans="5:57">
      <c r="E124" s="48"/>
      <c r="H124" s="48"/>
      <c r="K124" s="48"/>
      <c r="U124" s="49"/>
      <c r="V124" s="49"/>
      <c r="W124" s="49"/>
      <c r="X124" s="49"/>
      <c r="Y124" s="49"/>
      <c r="Z124" s="49"/>
      <c r="AA124" s="49"/>
      <c r="AB124" s="49"/>
      <c r="AC124" s="49"/>
      <c r="AG124" s="48"/>
      <c r="AJ124" s="48"/>
      <c r="AM124" s="48"/>
      <c r="AW124" s="49"/>
      <c r="AX124" s="49"/>
      <c r="AY124" s="49"/>
      <c r="AZ124" s="49"/>
      <c r="BA124" s="49"/>
      <c r="BB124" s="49"/>
      <c r="BC124" s="49"/>
      <c r="BD124" s="49"/>
      <c r="BE124" s="49"/>
    </row>
    <row r="125" spans="5:57">
      <c r="E125" s="48"/>
      <c r="H125" s="48"/>
      <c r="K125" s="48"/>
      <c r="U125" s="49"/>
      <c r="V125" s="49"/>
      <c r="W125" s="49"/>
      <c r="X125" s="49"/>
      <c r="Y125" s="49"/>
      <c r="Z125" s="49"/>
      <c r="AA125" s="49"/>
      <c r="AB125" s="49"/>
      <c r="AC125" s="49"/>
      <c r="AG125" s="48"/>
      <c r="AJ125" s="48"/>
      <c r="AM125" s="48"/>
      <c r="AW125" s="49"/>
      <c r="AX125" s="49"/>
      <c r="AY125" s="49"/>
      <c r="AZ125" s="49"/>
      <c r="BA125" s="49"/>
      <c r="BB125" s="49"/>
      <c r="BC125" s="49"/>
      <c r="BD125" s="49"/>
      <c r="BE125" s="49"/>
    </row>
    <row r="126" spans="5:57">
      <c r="E126" s="48"/>
      <c r="H126" s="48"/>
      <c r="K126" s="48"/>
      <c r="U126" s="49"/>
      <c r="V126" s="49"/>
      <c r="W126" s="49"/>
      <c r="X126" s="49"/>
      <c r="Y126" s="49"/>
      <c r="Z126" s="49"/>
      <c r="AA126" s="49"/>
      <c r="AB126" s="49"/>
      <c r="AC126" s="49"/>
      <c r="AG126" s="48"/>
      <c r="AJ126" s="48"/>
      <c r="AM126" s="48"/>
      <c r="AW126" s="49"/>
      <c r="AX126" s="49"/>
      <c r="AY126" s="49"/>
      <c r="AZ126" s="49"/>
      <c r="BA126" s="49"/>
      <c r="BB126" s="49"/>
      <c r="BC126" s="49"/>
      <c r="BD126" s="49"/>
      <c r="BE126" s="49"/>
    </row>
    <row r="127" spans="5:57">
      <c r="E127" s="48"/>
      <c r="H127" s="48"/>
      <c r="K127" s="48"/>
      <c r="U127" s="49"/>
      <c r="V127" s="49"/>
      <c r="W127" s="49"/>
      <c r="X127" s="49"/>
      <c r="Y127" s="49"/>
      <c r="Z127" s="49"/>
      <c r="AA127" s="49"/>
      <c r="AB127" s="49"/>
      <c r="AC127" s="49"/>
      <c r="AG127" s="48"/>
      <c r="AJ127" s="48"/>
      <c r="AM127" s="48"/>
      <c r="AW127" s="49"/>
      <c r="AX127" s="49"/>
      <c r="AY127" s="49"/>
      <c r="AZ127" s="49"/>
      <c r="BA127" s="49"/>
      <c r="BB127" s="49"/>
      <c r="BC127" s="49"/>
      <c r="BD127" s="49"/>
      <c r="BE127" s="49"/>
    </row>
    <row r="128" spans="5:57">
      <c r="E128" s="48"/>
      <c r="H128" s="48"/>
      <c r="K128" s="48"/>
      <c r="U128" s="49"/>
      <c r="V128" s="49"/>
      <c r="W128" s="49"/>
      <c r="X128" s="49"/>
      <c r="Y128" s="49"/>
      <c r="Z128" s="49"/>
      <c r="AA128" s="49"/>
      <c r="AB128" s="49"/>
      <c r="AC128" s="49"/>
      <c r="AG128" s="48"/>
      <c r="AJ128" s="48"/>
      <c r="AM128" s="48"/>
      <c r="AW128" s="49"/>
      <c r="AX128" s="49"/>
      <c r="AY128" s="49"/>
      <c r="AZ128" s="49"/>
      <c r="BA128" s="49"/>
      <c r="BB128" s="49"/>
      <c r="BC128" s="49"/>
      <c r="BD128" s="49"/>
      <c r="BE128" s="49"/>
    </row>
    <row r="129" spans="5:57">
      <c r="E129" s="48"/>
      <c r="H129" s="48"/>
      <c r="K129" s="48"/>
      <c r="U129" s="49"/>
      <c r="V129" s="49"/>
      <c r="W129" s="49"/>
      <c r="X129" s="49"/>
      <c r="Y129" s="49"/>
      <c r="Z129" s="49"/>
      <c r="AA129" s="49"/>
      <c r="AB129" s="49"/>
      <c r="AC129" s="49"/>
      <c r="AG129" s="48"/>
      <c r="AJ129" s="48"/>
      <c r="AM129" s="48"/>
      <c r="AW129" s="49"/>
      <c r="AX129" s="49"/>
      <c r="AY129" s="49"/>
      <c r="AZ129" s="49"/>
      <c r="BA129" s="49"/>
      <c r="BB129" s="49"/>
      <c r="BC129" s="49"/>
      <c r="BD129" s="49"/>
      <c r="BE129" s="49"/>
    </row>
    <row r="130" spans="5:57">
      <c r="E130" s="48"/>
      <c r="H130" s="48"/>
      <c r="K130" s="48"/>
      <c r="U130" s="49"/>
      <c r="V130" s="49"/>
      <c r="W130" s="49"/>
      <c r="X130" s="49"/>
      <c r="Y130" s="49"/>
      <c r="Z130" s="49"/>
      <c r="AA130" s="49"/>
      <c r="AB130" s="49"/>
      <c r="AC130" s="49"/>
      <c r="AG130" s="48"/>
      <c r="AJ130" s="48"/>
      <c r="AM130" s="48"/>
      <c r="AW130" s="49"/>
      <c r="AX130" s="49"/>
      <c r="AY130" s="49"/>
      <c r="AZ130" s="49"/>
      <c r="BA130" s="49"/>
      <c r="BB130" s="49"/>
      <c r="BC130" s="49"/>
      <c r="BD130" s="49"/>
      <c r="BE130" s="49"/>
    </row>
    <row r="131" spans="5:57">
      <c r="E131" s="48"/>
      <c r="H131" s="48"/>
      <c r="K131" s="48"/>
      <c r="U131" s="49"/>
      <c r="V131" s="49"/>
      <c r="W131" s="49"/>
      <c r="X131" s="49"/>
      <c r="Y131" s="49"/>
      <c r="Z131" s="49"/>
      <c r="AA131" s="49"/>
      <c r="AB131" s="49"/>
      <c r="AC131" s="49"/>
      <c r="AG131" s="48"/>
      <c r="AJ131" s="48"/>
      <c r="AM131" s="48"/>
      <c r="AW131" s="49"/>
      <c r="AX131" s="49"/>
      <c r="AY131" s="49"/>
      <c r="AZ131" s="49"/>
      <c r="BA131" s="49"/>
      <c r="BB131" s="49"/>
      <c r="BC131" s="49"/>
      <c r="BD131" s="49"/>
      <c r="BE131" s="49"/>
    </row>
    <row r="132" spans="5:57">
      <c r="E132" s="48"/>
      <c r="H132" s="48"/>
      <c r="K132" s="48"/>
      <c r="U132" s="49"/>
      <c r="V132" s="49"/>
      <c r="W132" s="49"/>
      <c r="X132" s="49"/>
      <c r="Y132" s="49"/>
      <c r="Z132" s="49"/>
      <c r="AA132" s="49"/>
      <c r="AB132" s="49"/>
      <c r="AC132" s="49"/>
      <c r="AG132" s="48"/>
      <c r="AJ132" s="48"/>
      <c r="AM132" s="48"/>
      <c r="AW132" s="49"/>
      <c r="AX132" s="49"/>
      <c r="AY132" s="49"/>
      <c r="AZ132" s="49"/>
      <c r="BA132" s="49"/>
      <c r="BB132" s="49"/>
      <c r="BC132" s="49"/>
      <c r="BD132" s="49"/>
      <c r="BE132" s="49"/>
    </row>
    <row r="133" spans="5:57">
      <c r="E133" s="48"/>
      <c r="H133" s="48"/>
      <c r="K133" s="48"/>
      <c r="U133" s="49"/>
      <c r="V133" s="49"/>
      <c r="W133" s="49"/>
      <c r="X133" s="49"/>
      <c r="Y133" s="49"/>
      <c r="Z133" s="49"/>
      <c r="AA133" s="49"/>
      <c r="AB133" s="49"/>
      <c r="AC133" s="49"/>
      <c r="AG133" s="48"/>
      <c r="AJ133" s="48"/>
      <c r="AM133" s="48"/>
      <c r="AW133" s="49"/>
      <c r="AX133" s="49"/>
      <c r="AY133" s="49"/>
      <c r="AZ133" s="49"/>
      <c r="BA133" s="49"/>
      <c r="BB133" s="49"/>
      <c r="BC133" s="49"/>
      <c r="BD133" s="49"/>
      <c r="BE133" s="49"/>
    </row>
    <row r="134" spans="5:57">
      <c r="E134" s="48"/>
      <c r="H134" s="48"/>
      <c r="K134" s="48"/>
      <c r="U134" s="49"/>
      <c r="V134" s="49"/>
      <c r="W134" s="49"/>
      <c r="X134" s="49"/>
      <c r="Y134" s="49"/>
      <c r="Z134" s="49"/>
      <c r="AA134" s="49"/>
      <c r="AB134" s="49"/>
      <c r="AC134" s="49"/>
      <c r="AG134" s="48"/>
      <c r="AJ134" s="48"/>
      <c r="AM134" s="48"/>
      <c r="AW134" s="49"/>
      <c r="AX134" s="49"/>
      <c r="AY134" s="49"/>
      <c r="AZ134" s="49"/>
      <c r="BA134" s="49"/>
      <c r="BB134" s="49"/>
      <c r="BC134" s="49"/>
      <c r="BD134" s="49"/>
      <c r="BE134" s="49"/>
    </row>
    <row r="135" spans="5:57">
      <c r="E135" s="48"/>
      <c r="H135" s="48"/>
      <c r="K135" s="48"/>
      <c r="U135" s="49"/>
      <c r="V135" s="49"/>
      <c r="W135" s="49"/>
      <c r="X135" s="49"/>
      <c r="Y135" s="49"/>
      <c r="Z135" s="49"/>
      <c r="AA135" s="49"/>
      <c r="AB135" s="49"/>
      <c r="AC135" s="49"/>
      <c r="AG135" s="48"/>
      <c r="AJ135" s="48"/>
      <c r="AM135" s="48"/>
      <c r="AW135" s="49"/>
      <c r="AX135" s="49"/>
      <c r="AY135" s="49"/>
      <c r="AZ135" s="49"/>
      <c r="BA135" s="49"/>
      <c r="BB135" s="49"/>
      <c r="BC135" s="49"/>
      <c r="BD135" s="49"/>
      <c r="BE135" s="49"/>
    </row>
    <row r="136" spans="5:57">
      <c r="E136" s="48"/>
      <c r="H136" s="48"/>
      <c r="K136" s="48"/>
      <c r="U136" s="49"/>
      <c r="V136" s="49"/>
      <c r="W136" s="49"/>
      <c r="X136" s="49"/>
      <c r="Y136" s="49"/>
      <c r="Z136" s="49"/>
      <c r="AA136" s="49"/>
      <c r="AB136" s="49"/>
      <c r="AC136" s="49"/>
      <c r="AG136" s="48"/>
      <c r="AJ136" s="48"/>
      <c r="AM136" s="48"/>
      <c r="AW136" s="49"/>
      <c r="AX136" s="49"/>
      <c r="AY136" s="49"/>
      <c r="AZ136" s="49"/>
      <c r="BA136" s="49"/>
      <c r="BB136" s="49"/>
      <c r="BC136" s="49"/>
      <c r="BD136" s="49"/>
      <c r="BE136" s="49"/>
    </row>
    <row r="137" spans="5:57">
      <c r="E137" s="48"/>
      <c r="H137" s="48"/>
      <c r="K137" s="48"/>
      <c r="U137" s="49"/>
      <c r="V137" s="49"/>
      <c r="W137" s="49"/>
      <c r="X137" s="49"/>
      <c r="Y137" s="49"/>
      <c r="Z137" s="49"/>
      <c r="AA137" s="49"/>
      <c r="AB137" s="49"/>
      <c r="AC137" s="49"/>
      <c r="AG137" s="48"/>
      <c r="AJ137" s="48"/>
      <c r="AM137" s="48"/>
      <c r="AW137" s="49"/>
      <c r="AX137" s="49"/>
      <c r="AY137" s="49"/>
      <c r="AZ137" s="49"/>
      <c r="BA137" s="49"/>
      <c r="BB137" s="49"/>
      <c r="BC137" s="49"/>
      <c r="BD137" s="49"/>
      <c r="BE137" s="49"/>
    </row>
    <row r="138" spans="5:57">
      <c r="E138" s="48"/>
      <c r="H138" s="48"/>
      <c r="K138" s="48"/>
      <c r="U138" s="49"/>
      <c r="V138" s="49"/>
      <c r="W138" s="49"/>
      <c r="X138" s="49"/>
      <c r="Y138" s="49"/>
      <c r="Z138" s="49"/>
      <c r="AA138" s="49"/>
      <c r="AB138" s="49"/>
      <c r="AC138" s="49"/>
      <c r="AG138" s="48"/>
      <c r="AJ138" s="48"/>
      <c r="AM138" s="48"/>
      <c r="AW138" s="49"/>
      <c r="AX138" s="49"/>
      <c r="AY138" s="49"/>
      <c r="AZ138" s="49"/>
      <c r="BA138" s="49"/>
      <c r="BB138" s="49"/>
      <c r="BC138" s="49"/>
      <c r="BD138" s="49"/>
      <c r="BE138" s="49"/>
    </row>
    <row r="139" spans="5:57">
      <c r="E139" s="48"/>
      <c r="H139" s="48"/>
      <c r="K139" s="48"/>
      <c r="U139" s="49"/>
      <c r="V139" s="49"/>
      <c r="W139" s="49"/>
      <c r="X139" s="49"/>
      <c r="Y139" s="49"/>
      <c r="Z139" s="49"/>
      <c r="AA139" s="49"/>
      <c r="AB139" s="49"/>
      <c r="AC139" s="49"/>
      <c r="AG139" s="48"/>
      <c r="AJ139" s="48"/>
      <c r="AM139" s="48"/>
      <c r="AW139" s="49"/>
      <c r="AX139" s="49"/>
      <c r="AY139" s="49"/>
      <c r="AZ139" s="49"/>
      <c r="BA139" s="49"/>
      <c r="BB139" s="49"/>
      <c r="BC139" s="49"/>
      <c r="BD139" s="49"/>
      <c r="BE139" s="49"/>
    </row>
    <row r="140" spans="5:57">
      <c r="E140" s="48"/>
      <c r="H140" s="48"/>
      <c r="K140" s="48"/>
      <c r="U140" s="49"/>
      <c r="V140" s="49"/>
      <c r="W140" s="49"/>
      <c r="X140" s="49"/>
      <c r="Y140" s="49"/>
      <c r="Z140" s="49"/>
      <c r="AA140" s="49"/>
      <c r="AB140" s="49"/>
      <c r="AC140" s="49"/>
      <c r="AG140" s="48"/>
      <c r="AJ140" s="48"/>
      <c r="AM140" s="48"/>
      <c r="AW140" s="49"/>
      <c r="AX140" s="49"/>
      <c r="AY140" s="49"/>
      <c r="AZ140" s="49"/>
      <c r="BA140" s="49"/>
      <c r="BB140" s="49"/>
      <c r="BC140" s="49"/>
      <c r="BD140" s="49"/>
      <c r="BE140" s="49"/>
    </row>
    <row r="141" spans="5:57">
      <c r="E141" s="48"/>
      <c r="H141" s="48"/>
      <c r="K141" s="48"/>
      <c r="U141" s="49"/>
      <c r="V141" s="49"/>
      <c r="W141" s="49"/>
      <c r="X141" s="49"/>
      <c r="Y141" s="49"/>
      <c r="Z141" s="49"/>
      <c r="AA141" s="49"/>
      <c r="AB141" s="49"/>
      <c r="AC141" s="49"/>
      <c r="AG141" s="48"/>
      <c r="AJ141" s="48"/>
      <c r="AM141" s="48"/>
      <c r="AW141" s="49"/>
      <c r="AX141" s="49"/>
      <c r="AY141" s="49"/>
      <c r="AZ141" s="49"/>
      <c r="BA141" s="49"/>
      <c r="BB141" s="49"/>
      <c r="BC141" s="49"/>
      <c r="BD141" s="49"/>
      <c r="BE141" s="49"/>
    </row>
    <row r="142" spans="5:57">
      <c r="E142" s="48"/>
      <c r="H142" s="48"/>
      <c r="K142" s="48"/>
      <c r="U142" s="49"/>
      <c r="V142" s="49"/>
      <c r="W142" s="49"/>
      <c r="X142" s="49"/>
      <c r="Y142" s="49"/>
      <c r="Z142" s="49"/>
      <c r="AA142" s="49"/>
      <c r="AB142" s="49"/>
      <c r="AC142" s="49"/>
      <c r="AG142" s="48"/>
      <c r="AJ142" s="48"/>
      <c r="AM142" s="48"/>
      <c r="AW142" s="49"/>
      <c r="AX142" s="49"/>
      <c r="AY142" s="49"/>
      <c r="AZ142" s="49"/>
      <c r="BA142" s="49"/>
      <c r="BB142" s="49"/>
      <c r="BC142" s="49"/>
      <c r="BD142" s="49"/>
      <c r="BE142" s="49"/>
    </row>
    <row r="143" spans="5:57">
      <c r="E143" s="48"/>
      <c r="H143" s="48"/>
      <c r="K143" s="48"/>
      <c r="U143" s="49"/>
      <c r="V143" s="49"/>
      <c r="W143" s="49"/>
      <c r="X143" s="49"/>
      <c r="Y143" s="49"/>
      <c r="Z143" s="49"/>
      <c r="AA143" s="49"/>
      <c r="AB143" s="49"/>
      <c r="AC143" s="49"/>
      <c r="AG143" s="48"/>
      <c r="AJ143" s="48"/>
      <c r="AM143" s="48"/>
      <c r="AW143" s="49"/>
      <c r="AX143" s="49"/>
      <c r="AY143" s="49"/>
      <c r="AZ143" s="49"/>
      <c r="BA143" s="49"/>
      <c r="BB143" s="49"/>
      <c r="BC143" s="49"/>
      <c r="BD143" s="49"/>
      <c r="BE143" s="49"/>
    </row>
    <row r="144" spans="5:57">
      <c r="E144" s="48"/>
      <c r="H144" s="48"/>
      <c r="K144" s="48"/>
      <c r="U144" s="49"/>
      <c r="V144" s="49"/>
      <c r="W144" s="49"/>
      <c r="X144" s="49"/>
      <c r="Y144" s="49"/>
      <c r="Z144" s="49"/>
      <c r="AA144" s="49"/>
      <c r="AB144" s="49"/>
      <c r="AC144" s="49"/>
      <c r="AG144" s="48"/>
      <c r="AJ144" s="48"/>
      <c r="AM144" s="48"/>
      <c r="AW144" s="49"/>
      <c r="AX144" s="49"/>
      <c r="AY144" s="49"/>
      <c r="AZ144" s="49"/>
      <c r="BA144" s="49"/>
      <c r="BB144" s="49"/>
      <c r="BC144" s="49"/>
      <c r="BD144" s="49"/>
      <c r="BE144" s="49"/>
    </row>
    <row r="145" spans="5:57">
      <c r="E145" s="48"/>
      <c r="H145" s="48"/>
      <c r="K145" s="48"/>
      <c r="U145" s="49"/>
      <c r="V145" s="49"/>
      <c r="W145" s="49"/>
      <c r="X145" s="49"/>
      <c r="Y145" s="49"/>
      <c r="Z145" s="49"/>
      <c r="AA145" s="49"/>
      <c r="AB145" s="49"/>
      <c r="AC145" s="49"/>
      <c r="AG145" s="48"/>
      <c r="AJ145" s="48"/>
      <c r="AM145" s="48"/>
      <c r="AW145" s="49"/>
      <c r="AX145" s="49"/>
      <c r="AY145" s="49"/>
      <c r="AZ145" s="49"/>
      <c r="BA145" s="49"/>
      <c r="BB145" s="49"/>
      <c r="BC145" s="49"/>
      <c r="BD145" s="49"/>
      <c r="BE145" s="49"/>
    </row>
    <row r="146" spans="5:57">
      <c r="E146" s="48"/>
      <c r="H146" s="48"/>
      <c r="K146" s="48"/>
      <c r="U146" s="49"/>
      <c r="V146" s="49"/>
      <c r="W146" s="49"/>
      <c r="X146" s="49"/>
      <c r="Y146" s="49"/>
      <c r="Z146" s="49"/>
      <c r="AA146" s="49"/>
      <c r="AB146" s="49"/>
      <c r="AC146" s="49"/>
      <c r="AG146" s="48"/>
      <c r="AJ146" s="48"/>
      <c r="AM146" s="48"/>
      <c r="AW146" s="49"/>
      <c r="AX146" s="49"/>
      <c r="AY146" s="49"/>
      <c r="AZ146" s="49"/>
      <c r="BA146" s="49"/>
      <c r="BB146" s="49"/>
      <c r="BC146" s="49"/>
      <c r="BD146" s="49"/>
      <c r="BE146" s="49"/>
    </row>
    <row r="147" spans="5:57">
      <c r="E147" s="48"/>
      <c r="H147" s="48"/>
      <c r="K147" s="48"/>
      <c r="U147" s="49"/>
      <c r="V147" s="49"/>
      <c r="W147" s="49"/>
      <c r="X147" s="49"/>
      <c r="Y147" s="49"/>
      <c r="Z147" s="49"/>
      <c r="AA147" s="49"/>
      <c r="AB147" s="49"/>
      <c r="AC147" s="49"/>
      <c r="AG147" s="48"/>
      <c r="AJ147" s="48"/>
      <c r="AM147" s="48"/>
      <c r="AW147" s="49"/>
      <c r="AX147" s="49"/>
      <c r="AY147" s="49"/>
      <c r="AZ147" s="49"/>
      <c r="BA147" s="49"/>
      <c r="BB147" s="49"/>
      <c r="BC147" s="49"/>
      <c r="BD147" s="49"/>
      <c r="BE147" s="49"/>
    </row>
    <row r="148" spans="5:57">
      <c r="E148" s="48"/>
      <c r="H148" s="48"/>
      <c r="K148" s="48"/>
      <c r="U148" s="49"/>
      <c r="V148" s="49"/>
      <c r="W148" s="49"/>
      <c r="X148" s="49"/>
      <c r="Y148" s="49"/>
      <c r="Z148" s="49"/>
      <c r="AA148" s="49"/>
      <c r="AB148" s="49"/>
      <c r="AC148" s="49"/>
      <c r="AG148" s="48"/>
      <c r="AJ148" s="48"/>
      <c r="AM148" s="48"/>
      <c r="AW148" s="49"/>
      <c r="AX148" s="49"/>
      <c r="AY148" s="49"/>
      <c r="AZ148" s="49"/>
      <c r="BA148" s="49"/>
      <c r="BB148" s="49"/>
      <c r="BC148" s="49"/>
      <c r="BD148" s="49"/>
      <c r="BE148" s="49"/>
    </row>
    <row r="149" spans="5:57">
      <c r="E149" s="48"/>
      <c r="H149" s="48"/>
      <c r="K149" s="48"/>
      <c r="U149" s="49"/>
      <c r="V149" s="49"/>
      <c r="W149" s="49"/>
      <c r="X149" s="49"/>
      <c r="Y149" s="49"/>
      <c r="Z149" s="49"/>
      <c r="AA149" s="49"/>
      <c r="AB149" s="49"/>
      <c r="AC149" s="49"/>
      <c r="AG149" s="48"/>
      <c r="AJ149" s="48"/>
      <c r="AM149" s="48"/>
      <c r="AW149" s="49"/>
      <c r="AX149" s="49"/>
      <c r="AY149" s="49"/>
      <c r="AZ149" s="49"/>
      <c r="BA149" s="49"/>
      <c r="BB149" s="49"/>
      <c r="BC149" s="49"/>
      <c r="BD149" s="49"/>
      <c r="BE149" s="49"/>
    </row>
    <row r="150" spans="5:57">
      <c r="E150" s="48"/>
      <c r="H150" s="48"/>
      <c r="K150" s="48"/>
      <c r="U150" s="49"/>
      <c r="V150" s="49"/>
      <c r="W150" s="49"/>
      <c r="X150" s="49"/>
      <c r="Y150" s="49"/>
      <c r="Z150" s="49"/>
      <c r="AA150" s="49"/>
      <c r="AB150" s="49"/>
      <c r="AC150" s="49"/>
      <c r="AG150" s="48"/>
      <c r="AJ150" s="48"/>
      <c r="AM150" s="48"/>
      <c r="AW150" s="49"/>
      <c r="AX150" s="49"/>
      <c r="AY150" s="49"/>
      <c r="AZ150" s="49"/>
      <c r="BA150" s="49"/>
      <c r="BB150" s="49"/>
      <c r="BC150" s="49"/>
      <c r="BD150" s="49"/>
      <c r="BE150" s="49"/>
    </row>
    <row r="151" spans="5:57">
      <c r="E151" s="48"/>
      <c r="H151" s="48"/>
      <c r="K151" s="48"/>
      <c r="U151" s="49"/>
      <c r="V151" s="49"/>
      <c r="W151" s="49"/>
      <c r="X151" s="49"/>
      <c r="Y151" s="49"/>
      <c r="Z151" s="49"/>
      <c r="AA151" s="49"/>
      <c r="AB151" s="49"/>
      <c r="AC151" s="49"/>
      <c r="AG151" s="48"/>
      <c r="AJ151" s="48"/>
      <c r="AM151" s="48"/>
      <c r="AW151" s="49"/>
      <c r="AX151" s="49"/>
      <c r="AY151" s="49"/>
      <c r="AZ151" s="49"/>
      <c r="BA151" s="49"/>
      <c r="BB151" s="49"/>
      <c r="BC151" s="49"/>
      <c r="BD151" s="49"/>
      <c r="BE151" s="49"/>
    </row>
    <row r="152" spans="5:57">
      <c r="E152" s="48"/>
      <c r="H152" s="48"/>
      <c r="K152" s="48"/>
      <c r="U152" s="49"/>
      <c r="V152" s="49"/>
      <c r="W152" s="49"/>
      <c r="X152" s="49"/>
      <c r="Y152" s="49"/>
      <c r="Z152" s="49"/>
      <c r="AA152" s="49"/>
      <c r="AB152" s="49"/>
      <c r="AC152" s="49"/>
      <c r="AG152" s="48"/>
      <c r="AJ152" s="48"/>
      <c r="AM152" s="48"/>
      <c r="AW152" s="49"/>
      <c r="AX152" s="49"/>
      <c r="AY152" s="49"/>
      <c r="AZ152" s="49"/>
      <c r="BA152" s="49"/>
      <c r="BB152" s="49"/>
      <c r="BC152" s="49"/>
      <c r="BD152" s="49"/>
      <c r="BE152" s="49"/>
    </row>
    <row r="153" spans="5:57">
      <c r="E153" s="48"/>
      <c r="H153" s="48"/>
      <c r="K153" s="48"/>
      <c r="U153" s="49"/>
      <c r="V153" s="49"/>
      <c r="W153" s="49"/>
      <c r="X153" s="49"/>
      <c r="Y153" s="49"/>
      <c r="Z153" s="49"/>
      <c r="AA153" s="49"/>
      <c r="AB153" s="49"/>
      <c r="AC153" s="49"/>
      <c r="AG153" s="48"/>
      <c r="AJ153" s="48"/>
      <c r="AM153" s="48"/>
      <c r="AW153" s="49"/>
      <c r="AX153" s="49"/>
      <c r="AY153" s="49"/>
      <c r="AZ153" s="49"/>
      <c r="BA153" s="49"/>
      <c r="BB153" s="49"/>
      <c r="BC153" s="49"/>
      <c r="BD153" s="49"/>
      <c r="BE153" s="49"/>
    </row>
    <row r="154" spans="5:57">
      <c r="E154" s="48"/>
      <c r="H154" s="48"/>
      <c r="K154" s="48"/>
      <c r="U154" s="49"/>
      <c r="V154" s="49"/>
      <c r="W154" s="49"/>
      <c r="X154" s="49"/>
      <c r="Y154" s="49"/>
      <c r="Z154" s="49"/>
      <c r="AA154" s="49"/>
      <c r="AB154" s="49"/>
      <c r="AC154" s="49"/>
      <c r="AG154" s="48"/>
      <c r="AJ154" s="48"/>
      <c r="AM154" s="48"/>
      <c r="AW154" s="49"/>
      <c r="AX154" s="49"/>
      <c r="AY154" s="49"/>
      <c r="AZ154" s="49"/>
      <c r="BA154" s="49"/>
      <c r="BB154" s="49"/>
      <c r="BC154" s="49"/>
      <c r="BD154" s="49"/>
      <c r="BE154" s="49"/>
    </row>
    <row r="155" spans="5:57">
      <c r="E155" s="48"/>
      <c r="H155" s="48"/>
      <c r="K155" s="48"/>
      <c r="U155" s="49"/>
      <c r="V155" s="49"/>
      <c r="W155" s="49"/>
      <c r="X155" s="49"/>
      <c r="Y155" s="49"/>
      <c r="Z155" s="49"/>
      <c r="AA155" s="49"/>
      <c r="AB155" s="49"/>
      <c r="AC155" s="49"/>
      <c r="AG155" s="48"/>
      <c r="AJ155" s="48"/>
      <c r="AM155" s="48"/>
      <c r="AW155" s="49"/>
      <c r="AX155" s="49"/>
      <c r="AY155" s="49"/>
      <c r="AZ155" s="49"/>
      <c r="BA155" s="49"/>
      <c r="BB155" s="49"/>
      <c r="BC155" s="49"/>
      <c r="BD155" s="49"/>
      <c r="BE155" s="49"/>
    </row>
    <row r="156" spans="5:57">
      <c r="E156" s="48"/>
      <c r="H156" s="48"/>
      <c r="K156" s="48"/>
      <c r="U156" s="49"/>
      <c r="V156" s="49"/>
      <c r="W156" s="49"/>
      <c r="X156" s="49"/>
      <c r="Y156" s="49"/>
      <c r="Z156" s="49"/>
      <c r="AA156" s="49"/>
      <c r="AB156" s="49"/>
      <c r="AC156" s="49"/>
      <c r="AG156" s="48"/>
      <c r="AJ156" s="48"/>
      <c r="AM156" s="48"/>
      <c r="AW156" s="49"/>
      <c r="AX156" s="49"/>
      <c r="AY156" s="49"/>
      <c r="AZ156" s="49"/>
      <c r="BA156" s="49"/>
      <c r="BB156" s="49"/>
      <c r="BC156" s="49"/>
      <c r="BD156" s="49"/>
      <c r="BE156" s="49"/>
    </row>
    <row r="157" spans="5:57">
      <c r="E157" s="48"/>
      <c r="H157" s="48"/>
      <c r="K157" s="48"/>
      <c r="U157" s="49"/>
      <c r="V157" s="49"/>
      <c r="W157" s="49"/>
      <c r="X157" s="49"/>
      <c r="Y157" s="49"/>
      <c r="Z157" s="49"/>
      <c r="AA157" s="49"/>
      <c r="AB157" s="49"/>
      <c r="AC157" s="49"/>
      <c r="AG157" s="48"/>
      <c r="AJ157" s="48"/>
      <c r="AM157" s="48"/>
      <c r="AW157" s="49"/>
      <c r="AX157" s="49"/>
      <c r="AY157" s="49"/>
      <c r="AZ157" s="49"/>
      <c r="BA157" s="49"/>
      <c r="BB157" s="49"/>
      <c r="BC157" s="49"/>
      <c r="BD157" s="49"/>
      <c r="BE157" s="49"/>
    </row>
    <row r="158" spans="5:57">
      <c r="E158" s="48"/>
      <c r="H158" s="48"/>
      <c r="K158" s="48"/>
      <c r="U158" s="49"/>
      <c r="V158" s="49"/>
      <c r="W158" s="49"/>
      <c r="X158" s="49"/>
      <c r="Y158" s="49"/>
      <c r="Z158" s="49"/>
      <c r="AA158" s="49"/>
      <c r="AB158" s="49"/>
      <c r="AC158" s="49"/>
      <c r="AG158" s="48"/>
      <c r="AJ158" s="48"/>
      <c r="AM158" s="48"/>
      <c r="AW158" s="49"/>
      <c r="AX158" s="49"/>
      <c r="AY158" s="49"/>
      <c r="AZ158" s="49"/>
      <c r="BA158" s="49"/>
      <c r="BB158" s="49"/>
      <c r="BC158" s="49"/>
      <c r="BD158" s="49"/>
      <c r="BE158" s="49"/>
    </row>
    <row r="159" spans="5:57">
      <c r="E159" s="48"/>
      <c r="H159" s="48"/>
      <c r="K159" s="48"/>
      <c r="U159" s="49"/>
      <c r="V159" s="49"/>
      <c r="W159" s="49"/>
      <c r="X159" s="49"/>
      <c r="Y159" s="49"/>
      <c r="Z159" s="49"/>
      <c r="AA159" s="49"/>
      <c r="AB159" s="49"/>
      <c r="AC159" s="49"/>
      <c r="AG159" s="48"/>
      <c r="AJ159" s="48"/>
      <c r="AM159" s="48"/>
      <c r="AW159" s="49"/>
      <c r="AX159" s="49"/>
      <c r="AY159" s="49"/>
      <c r="AZ159" s="49"/>
      <c r="BA159" s="49"/>
      <c r="BB159" s="49"/>
      <c r="BC159" s="49"/>
      <c r="BD159" s="49"/>
      <c r="BE159" s="49"/>
    </row>
    <row r="160" spans="5:57">
      <c r="E160" s="48"/>
      <c r="H160" s="48"/>
      <c r="K160" s="48"/>
      <c r="U160" s="49"/>
      <c r="V160" s="49"/>
      <c r="W160" s="49"/>
      <c r="X160" s="49"/>
      <c r="Y160" s="49"/>
      <c r="Z160" s="49"/>
      <c r="AA160" s="49"/>
      <c r="AB160" s="49"/>
      <c r="AC160" s="49"/>
      <c r="AG160" s="48"/>
      <c r="AJ160" s="48"/>
      <c r="AM160" s="48"/>
      <c r="AW160" s="49"/>
      <c r="AX160" s="49"/>
      <c r="AY160" s="49"/>
      <c r="AZ160" s="49"/>
      <c r="BA160" s="49"/>
      <c r="BB160" s="49"/>
      <c r="BC160" s="49"/>
      <c r="BD160" s="49"/>
      <c r="BE160" s="49"/>
    </row>
    <row r="161" spans="5:57">
      <c r="E161" s="48"/>
      <c r="H161" s="48"/>
      <c r="K161" s="48"/>
      <c r="U161" s="49"/>
      <c r="V161" s="49"/>
      <c r="W161" s="49"/>
      <c r="X161" s="49"/>
      <c r="Y161" s="49"/>
      <c r="Z161" s="49"/>
      <c r="AA161" s="49"/>
      <c r="AB161" s="49"/>
      <c r="AC161" s="49"/>
      <c r="AG161" s="48"/>
      <c r="AJ161" s="48"/>
      <c r="AM161" s="48"/>
      <c r="AW161" s="49"/>
      <c r="AX161" s="49"/>
      <c r="AY161" s="49"/>
      <c r="AZ161" s="49"/>
      <c r="BA161" s="49"/>
      <c r="BB161" s="49"/>
      <c r="BC161" s="49"/>
      <c r="BD161" s="49"/>
      <c r="BE161" s="49"/>
    </row>
    <row r="162" spans="5:57">
      <c r="E162" s="48"/>
      <c r="H162" s="48"/>
      <c r="K162" s="48"/>
      <c r="U162" s="49"/>
      <c r="V162" s="49"/>
      <c r="W162" s="49"/>
      <c r="X162" s="49"/>
      <c r="Y162" s="49"/>
      <c r="Z162" s="49"/>
      <c r="AA162" s="49"/>
      <c r="AB162" s="49"/>
      <c r="AC162" s="49"/>
      <c r="AG162" s="48"/>
      <c r="AJ162" s="48"/>
      <c r="AM162" s="48"/>
      <c r="AW162" s="49"/>
      <c r="AX162" s="49"/>
      <c r="AY162" s="49"/>
      <c r="AZ162" s="49"/>
      <c r="BA162" s="49"/>
      <c r="BB162" s="49"/>
      <c r="BC162" s="49"/>
      <c r="BD162" s="49"/>
      <c r="BE162" s="49"/>
    </row>
    <row r="163" spans="5:57">
      <c r="E163" s="48"/>
      <c r="H163" s="48"/>
      <c r="K163" s="48"/>
      <c r="U163" s="49"/>
      <c r="V163" s="49"/>
      <c r="W163" s="49"/>
      <c r="X163" s="49"/>
      <c r="Y163" s="49"/>
      <c r="Z163" s="49"/>
      <c r="AA163" s="49"/>
      <c r="AB163" s="49"/>
      <c r="AC163" s="49"/>
      <c r="AG163" s="48"/>
      <c r="AJ163" s="48"/>
      <c r="AM163" s="48"/>
      <c r="AW163" s="49"/>
      <c r="AX163" s="49"/>
      <c r="AY163" s="49"/>
      <c r="AZ163" s="49"/>
      <c r="BA163" s="49"/>
      <c r="BB163" s="49"/>
      <c r="BC163" s="49"/>
      <c r="BD163" s="49"/>
      <c r="BE163" s="49"/>
    </row>
    <row r="164" spans="5:57">
      <c r="E164" s="48"/>
      <c r="H164" s="48"/>
      <c r="K164" s="48"/>
      <c r="U164" s="49"/>
      <c r="V164" s="49"/>
      <c r="W164" s="49"/>
      <c r="X164" s="49"/>
      <c r="Y164" s="49"/>
      <c r="Z164" s="49"/>
      <c r="AA164" s="49"/>
      <c r="AB164" s="49"/>
      <c r="AC164" s="49"/>
      <c r="AG164" s="48"/>
      <c r="AJ164" s="48"/>
      <c r="AM164" s="48"/>
      <c r="AW164" s="49"/>
      <c r="AX164" s="49"/>
      <c r="AY164" s="49"/>
      <c r="AZ164" s="49"/>
      <c r="BA164" s="49"/>
      <c r="BB164" s="49"/>
      <c r="BC164" s="49"/>
      <c r="BD164" s="49"/>
      <c r="BE164" s="49"/>
    </row>
    <row r="165" spans="5:57">
      <c r="E165" s="48"/>
      <c r="H165" s="48"/>
      <c r="K165" s="48"/>
      <c r="U165" s="49"/>
      <c r="V165" s="49"/>
      <c r="W165" s="49"/>
      <c r="X165" s="49"/>
      <c r="Y165" s="49"/>
      <c r="Z165" s="49"/>
      <c r="AA165" s="49"/>
      <c r="AB165" s="49"/>
      <c r="AC165" s="49"/>
      <c r="AG165" s="48"/>
      <c r="AJ165" s="48"/>
      <c r="AM165" s="48"/>
      <c r="AW165" s="49"/>
      <c r="AX165" s="49"/>
      <c r="AY165" s="49"/>
      <c r="AZ165" s="49"/>
      <c r="BA165" s="49"/>
      <c r="BB165" s="49"/>
      <c r="BC165" s="49"/>
      <c r="BD165" s="49"/>
      <c r="BE165" s="49"/>
    </row>
    <row r="166" spans="5:57">
      <c r="E166" s="48"/>
      <c r="H166" s="48"/>
      <c r="K166" s="48"/>
      <c r="U166" s="49"/>
      <c r="V166" s="49"/>
      <c r="W166" s="49"/>
      <c r="X166" s="49"/>
      <c r="Y166" s="49"/>
      <c r="Z166" s="49"/>
      <c r="AA166" s="49"/>
      <c r="AB166" s="49"/>
      <c r="AC166" s="49"/>
      <c r="AG166" s="48"/>
      <c r="AJ166" s="48"/>
      <c r="AM166" s="48"/>
      <c r="AW166" s="49"/>
      <c r="AX166" s="49"/>
      <c r="AY166" s="49"/>
      <c r="AZ166" s="49"/>
      <c r="BA166" s="49"/>
      <c r="BB166" s="49"/>
      <c r="BC166" s="49"/>
      <c r="BD166" s="49"/>
      <c r="BE166" s="49"/>
    </row>
    <row r="167" spans="5:57">
      <c r="E167" s="48"/>
      <c r="H167" s="48"/>
      <c r="K167" s="48"/>
      <c r="U167" s="49"/>
      <c r="V167" s="49"/>
      <c r="W167" s="49"/>
      <c r="X167" s="49"/>
      <c r="Y167" s="49"/>
      <c r="Z167" s="49"/>
      <c r="AA167" s="49"/>
      <c r="AB167" s="49"/>
      <c r="AC167" s="49"/>
      <c r="AG167" s="48"/>
      <c r="AJ167" s="48"/>
      <c r="AM167" s="48"/>
      <c r="AW167" s="49"/>
      <c r="AX167" s="49"/>
      <c r="AY167" s="49"/>
      <c r="AZ167" s="49"/>
      <c r="BA167" s="49"/>
      <c r="BB167" s="49"/>
      <c r="BC167" s="49"/>
      <c r="BD167" s="49"/>
      <c r="BE167" s="49"/>
    </row>
    <row r="168" spans="5:57">
      <c r="E168" s="48"/>
      <c r="H168" s="48"/>
      <c r="K168" s="48"/>
      <c r="U168" s="49"/>
      <c r="V168" s="49"/>
      <c r="W168" s="49"/>
      <c r="X168" s="49"/>
      <c r="Y168" s="49"/>
      <c r="Z168" s="49"/>
      <c r="AA168" s="49"/>
      <c r="AB168" s="49"/>
      <c r="AC168" s="49"/>
      <c r="AG168" s="48"/>
      <c r="AJ168" s="48"/>
      <c r="AM168" s="48"/>
      <c r="AW168" s="49"/>
      <c r="AX168" s="49"/>
      <c r="AY168" s="49"/>
      <c r="AZ168" s="49"/>
      <c r="BA168" s="49"/>
      <c r="BB168" s="49"/>
      <c r="BC168" s="49"/>
      <c r="BD168" s="49"/>
      <c r="BE168" s="49"/>
    </row>
    <row r="169" spans="5:57">
      <c r="E169" s="48"/>
      <c r="H169" s="48"/>
      <c r="K169" s="48"/>
      <c r="U169" s="49"/>
      <c r="V169" s="49"/>
      <c r="W169" s="49"/>
      <c r="X169" s="49"/>
      <c r="Y169" s="49"/>
      <c r="Z169" s="49"/>
      <c r="AA169" s="49"/>
      <c r="AB169" s="49"/>
      <c r="AC169" s="49"/>
      <c r="AG169" s="48"/>
      <c r="AJ169" s="48"/>
      <c r="AM169" s="48"/>
      <c r="AW169" s="49"/>
      <c r="AX169" s="49"/>
      <c r="AY169" s="49"/>
      <c r="AZ169" s="49"/>
      <c r="BA169" s="49"/>
      <c r="BB169" s="49"/>
      <c r="BC169" s="49"/>
      <c r="BD169" s="49"/>
      <c r="BE169" s="49"/>
    </row>
    <row r="170" spans="5:57">
      <c r="E170" s="48"/>
      <c r="H170" s="48"/>
      <c r="K170" s="48"/>
      <c r="U170" s="49"/>
      <c r="V170" s="49"/>
      <c r="W170" s="49"/>
      <c r="X170" s="49"/>
      <c r="Y170" s="49"/>
      <c r="Z170" s="49"/>
      <c r="AA170" s="49"/>
      <c r="AB170" s="49"/>
      <c r="AC170" s="49"/>
      <c r="AG170" s="48"/>
      <c r="AJ170" s="48"/>
      <c r="AM170" s="48"/>
      <c r="AW170" s="49"/>
      <c r="AX170" s="49"/>
      <c r="AY170" s="49"/>
      <c r="AZ170" s="49"/>
      <c r="BA170" s="49"/>
      <c r="BB170" s="49"/>
      <c r="BC170" s="49"/>
      <c r="BD170" s="49"/>
      <c r="BE170" s="49"/>
    </row>
    <row r="171" spans="5:57">
      <c r="E171" s="48"/>
      <c r="H171" s="48"/>
      <c r="K171" s="48"/>
      <c r="U171" s="49"/>
      <c r="V171" s="49"/>
      <c r="W171" s="49"/>
      <c r="X171" s="49"/>
      <c r="Y171" s="49"/>
      <c r="Z171" s="49"/>
      <c r="AA171" s="49"/>
      <c r="AB171" s="49"/>
      <c r="AC171" s="49"/>
      <c r="AG171" s="48"/>
      <c r="AJ171" s="48"/>
      <c r="AM171" s="48"/>
      <c r="AW171" s="49"/>
      <c r="AX171" s="49"/>
      <c r="AY171" s="49"/>
      <c r="AZ171" s="49"/>
      <c r="BA171" s="49"/>
      <c r="BB171" s="49"/>
      <c r="BC171" s="49"/>
      <c r="BD171" s="49"/>
      <c r="BE171" s="49"/>
    </row>
    <row r="172" spans="5:57">
      <c r="E172" s="48"/>
      <c r="H172" s="48"/>
      <c r="K172" s="48"/>
      <c r="U172" s="49"/>
      <c r="V172" s="49"/>
      <c r="W172" s="49"/>
      <c r="X172" s="49"/>
      <c r="Y172" s="49"/>
      <c r="Z172" s="49"/>
      <c r="AA172" s="49"/>
      <c r="AB172" s="49"/>
      <c r="AC172" s="49"/>
      <c r="AG172" s="48"/>
      <c r="AJ172" s="48"/>
      <c r="AM172" s="48"/>
      <c r="AW172" s="49"/>
      <c r="AX172" s="49"/>
      <c r="AY172" s="49"/>
      <c r="AZ172" s="49"/>
      <c r="BA172" s="49"/>
      <c r="BB172" s="49"/>
      <c r="BC172" s="49"/>
      <c r="BD172" s="49"/>
      <c r="BE172" s="49"/>
    </row>
    <row r="173" spans="5:57">
      <c r="E173" s="48"/>
      <c r="H173" s="48"/>
      <c r="K173" s="48"/>
      <c r="U173" s="49"/>
      <c r="V173" s="49"/>
      <c r="W173" s="49"/>
      <c r="X173" s="49"/>
      <c r="Y173" s="49"/>
      <c r="Z173" s="49"/>
      <c r="AA173" s="49"/>
      <c r="AB173" s="49"/>
      <c r="AC173" s="49"/>
      <c r="AG173" s="48"/>
      <c r="AJ173" s="48"/>
      <c r="AM173" s="48"/>
      <c r="AW173" s="49"/>
      <c r="AX173" s="49"/>
      <c r="AY173" s="49"/>
      <c r="AZ173" s="49"/>
      <c r="BA173" s="49"/>
      <c r="BB173" s="49"/>
      <c r="BC173" s="49"/>
      <c r="BD173" s="49"/>
      <c r="BE173" s="49"/>
    </row>
    <row r="174" spans="5:57">
      <c r="E174" s="48"/>
      <c r="H174" s="48"/>
      <c r="K174" s="48"/>
      <c r="U174" s="49"/>
      <c r="V174" s="49"/>
      <c r="W174" s="49"/>
      <c r="X174" s="49"/>
      <c r="Y174" s="49"/>
      <c r="Z174" s="49"/>
      <c r="AA174" s="49"/>
      <c r="AB174" s="49"/>
      <c r="AC174" s="49"/>
      <c r="AG174" s="48"/>
      <c r="AJ174" s="48"/>
      <c r="AM174" s="48"/>
      <c r="AW174" s="49"/>
      <c r="AX174" s="49"/>
      <c r="AY174" s="49"/>
      <c r="AZ174" s="49"/>
      <c r="BA174" s="49"/>
      <c r="BB174" s="49"/>
      <c r="BC174" s="49"/>
      <c r="BD174" s="49"/>
      <c r="BE174" s="49"/>
    </row>
    <row r="175" spans="5:57">
      <c r="E175" s="48"/>
      <c r="H175" s="48"/>
      <c r="K175" s="48"/>
      <c r="U175" s="49"/>
      <c r="V175" s="49"/>
      <c r="W175" s="49"/>
      <c r="X175" s="49"/>
      <c r="Y175" s="49"/>
      <c r="Z175" s="49"/>
      <c r="AA175" s="49"/>
      <c r="AB175" s="49"/>
      <c r="AC175" s="49"/>
      <c r="AG175" s="48"/>
      <c r="AJ175" s="48"/>
      <c r="AM175" s="48"/>
      <c r="AW175" s="49"/>
      <c r="AX175" s="49"/>
      <c r="AY175" s="49"/>
      <c r="AZ175" s="49"/>
      <c r="BA175" s="49"/>
      <c r="BB175" s="49"/>
      <c r="BC175" s="49"/>
      <c r="BD175" s="49"/>
      <c r="BE175" s="49"/>
    </row>
    <row r="176" spans="5:57">
      <c r="E176" s="48"/>
      <c r="H176" s="48"/>
      <c r="K176" s="48"/>
      <c r="U176" s="49"/>
      <c r="V176" s="49"/>
      <c r="W176" s="49"/>
      <c r="X176" s="49"/>
      <c r="Y176" s="49"/>
      <c r="Z176" s="49"/>
      <c r="AA176" s="49"/>
      <c r="AB176" s="49"/>
      <c r="AC176" s="49"/>
      <c r="AG176" s="48"/>
      <c r="AJ176" s="48"/>
      <c r="AM176" s="48"/>
      <c r="AW176" s="49"/>
      <c r="AX176" s="49"/>
      <c r="AY176" s="49"/>
      <c r="AZ176" s="49"/>
      <c r="BA176" s="49"/>
      <c r="BB176" s="49"/>
      <c r="BC176" s="49"/>
      <c r="BD176" s="49"/>
      <c r="BE176" s="49"/>
    </row>
    <row r="177" spans="5:57">
      <c r="E177" s="48"/>
      <c r="H177" s="48"/>
      <c r="K177" s="48"/>
      <c r="U177" s="49"/>
      <c r="V177" s="49"/>
      <c r="W177" s="49"/>
      <c r="X177" s="49"/>
      <c r="Y177" s="49"/>
      <c r="Z177" s="49"/>
      <c r="AA177" s="49"/>
      <c r="AB177" s="49"/>
      <c r="AC177" s="49"/>
      <c r="AG177" s="48"/>
      <c r="AJ177" s="48"/>
      <c r="AM177" s="48"/>
      <c r="AW177" s="49"/>
      <c r="AX177" s="49"/>
      <c r="AY177" s="49"/>
      <c r="AZ177" s="49"/>
      <c r="BA177" s="49"/>
      <c r="BB177" s="49"/>
      <c r="BC177" s="49"/>
      <c r="BD177" s="49"/>
      <c r="BE177" s="49"/>
    </row>
    <row r="178" spans="5:57">
      <c r="E178" s="48"/>
      <c r="H178" s="48"/>
      <c r="K178" s="48"/>
      <c r="U178" s="49"/>
      <c r="V178" s="49"/>
      <c r="W178" s="49"/>
      <c r="X178" s="49"/>
      <c r="Y178" s="49"/>
      <c r="Z178" s="49"/>
      <c r="AA178" s="49"/>
      <c r="AB178" s="49"/>
      <c r="AC178" s="49"/>
      <c r="AG178" s="48"/>
      <c r="AJ178" s="48"/>
      <c r="AM178" s="48"/>
      <c r="AW178" s="49"/>
      <c r="AX178" s="49"/>
      <c r="AY178" s="49"/>
      <c r="AZ178" s="49"/>
      <c r="BA178" s="49"/>
      <c r="BB178" s="49"/>
      <c r="BC178" s="49"/>
      <c r="BD178" s="49"/>
      <c r="BE178" s="49"/>
    </row>
    <row r="179" spans="5:57">
      <c r="E179" s="48"/>
      <c r="H179" s="48"/>
      <c r="K179" s="48"/>
      <c r="U179" s="49"/>
      <c r="V179" s="49"/>
      <c r="W179" s="49"/>
      <c r="X179" s="49"/>
      <c r="Y179" s="49"/>
      <c r="Z179" s="49"/>
      <c r="AA179" s="49"/>
      <c r="AB179" s="49"/>
      <c r="AC179" s="49"/>
      <c r="AG179" s="48"/>
      <c r="AJ179" s="48"/>
      <c r="AM179" s="48"/>
      <c r="AW179" s="49"/>
      <c r="AX179" s="49"/>
      <c r="AY179" s="49"/>
      <c r="AZ179" s="49"/>
      <c r="BA179" s="49"/>
      <c r="BB179" s="49"/>
      <c r="BC179" s="49"/>
      <c r="BD179" s="49"/>
      <c r="BE179" s="49"/>
    </row>
    <row r="180" spans="5:57">
      <c r="E180" s="48"/>
      <c r="H180" s="48"/>
      <c r="K180" s="48"/>
      <c r="U180" s="49"/>
      <c r="V180" s="49"/>
      <c r="W180" s="49"/>
      <c r="X180" s="49"/>
      <c r="Y180" s="49"/>
      <c r="Z180" s="49"/>
      <c r="AA180" s="49"/>
      <c r="AB180" s="49"/>
      <c r="AC180" s="49"/>
      <c r="AG180" s="48"/>
      <c r="AJ180" s="48"/>
      <c r="AM180" s="48"/>
      <c r="AW180" s="49"/>
      <c r="AX180" s="49"/>
      <c r="AY180" s="49"/>
      <c r="AZ180" s="49"/>
      <c r="BA180" s="49"/>
      <c r="BB180" s="49"/>
      <c r="BC180" s="49"/>
      <c r="BD180" s="49"/>
      <c r="BE180" s="49"/>
    </row>
    <row r="181" spans="5:57">
      <c r="E181" s="48"/>
      <c r="H181" s="48"/>
      <c r="K181" s="48"/>
      <c r="U181" s="49"/>
      <c r="V181" s="49"/>
      <c r="W181" s="49"/>
      <c r="X181" s="49"/>
      <c r="Y181" s="49"/>
      <c r="Z181" s="49"/>
      <c r="AA181" s="49"/>
      <c r="AB181" s="49"/>
      <c r="AC181" s="49"/>
      <c r="AG181" s="48"/>
      <c r="AJ181" s="48"/>
      <c r="AM181" s="48"/>
      <c r="AW181" s="49"/>
      <c r="AX181" s="49"/>
      <c r="AY181" s="49"/>
      <c r="AZ181" s="49"/>
      <c r="BA181" s="49"/>
      <c r="BB181" s="49"/>
      <c r="BC181" s="49"/>
      <c r="BD181" s="49"/>
      <c r="BE181" s="49"/>
    </row>
    <row r="182" spans="5:57">
      <c r="E182" s="48"/>
      <c r="H182" s="48"/>
      <c r="K182" s="48"/>
      <c r="U182" s="49"/>
      <c r="V182" s="49"/>
      <c r="W182" s="49"/>
      <c r="X182" s="49"/>
      <c r="Y182" s="49"/>
      <c r="Z182" s="49"/>
      <c r="AA182" s="49"/>
      <c r="AB182" s="49"/>
      <c r="AC182" s="49"/>
      <c r="AG182" s="48"/>
      <c r="AJ182" s="48"/>
      <c r="AM182" s="48"/>
      <c r="AW182" s="49"/>
      <c r="AX182" s="49"/>
      <c r="AY182" s="49"/>
      <c r="AZ182" s="49"/>
      <c r="BA182" s="49"/>
      <c r="BB182" s="49"/>
      <c r="BC182" s="49"/>
      <c r="BD182" s="49"/>
      <c r="BE182" s="49"/>
    </row>
    <row r="183" spans="5:57">
      <c r="E183" s="48"/>
      <c r="H183" s="48"/>
      <c r="K183" s="48"/>
      <c r="U183" s="49"/>
      <c r="V183" s="49"/>
      <c r="W183" s="49"/>
      <c r="X183" s="49"/>
      <c r="Y183" s="49"/>
      <c r="Z183" s="49"/>
      <c r="AA183" s="49"/>
      <c r="AB183" s="49"/>
      <c r="AC183" s="49"/>
      <c r="AG183" s="48"/>
      <c r="AJ183" s="48"/>
      <c r="AM183" s="48"/>
      <c r="AW183" s="49"/>
      <c r="AX183" s="49"/>
      <c r="AY183" s="49"/>
      <c r="AZ183" s="49"/>
      <c r="BA183" s="49"/>
      <c r="BB183" s="49"/>
      <c r="BC183" s="49"/>
      <c r="BD183" s="49"/>
      <c r="BE183" s="49"/>
    </row>
    <row r="184" spans="5:57">
      <c r="E184" s="48"/>
      <c r="H184" s="48"/>
      <c r="K184" s="48"/>
      <c r="U184" s="49"/>
      <c r="V184" s="49"/>
      <c r="W184" s="49"/>
      <c r="X184" s="49"/>
      <c r="Y184" s="49"/>
      <c r="Z184" s="49"/>
      <c r="AA184" s="49"/>
      <c r="AB184" s="49"/>
      <c r="AC184" s="49"/>
      <c r="AG184" s="48"/>
      <c r="AJ184" s="48"/>
      <c r="AM184" s="48"/>
      <c r="AW184" s="49"/>
      <c r="AX184" s="49"/>
      <c r="AY184" s="49"/>
      <c r="AZ184" s="49"/>
      <c r="BA184" s="49"/>
      <c r="BB184" s="49"/>
      <c r="BC184" s="49"/>
      <c r="BD184" s="49"/>
      <c r="BE184" s="49"/>
    </row>
    <row r="185" spans="5:57">
      <c r="E185" s="48"/>
      <c r="H185" s="48"/>
      <c r="K185" s="48"/>
      <c r="U185" s="49"/>
      <c r="V185" s="49"/>
      <c r="W185" s="49"/>
      <c r="X185" s="49"/>
      <c r="Y185" s="49"/>
      <c r="Z185" s="49"/>
      <c r="AA185" s="49"/>
      <c r="AB185" s="49"/>
      <c r="AC185" s="49"/>
      <c r="AG185" s="48"/>
      <c r="AJ185" s="48"/>
      <c r="AM185" s="48"/>
      <c r="AW185" s="49"/>
      <c r="AX185" s="49"/>
      <c r="AY185" s="49"/>
      <c r="AZ185" s="49"/>
      <c r="BA185" s="49"/>
      <c r="BB185" s="49"/>
      <c r="BC185" s="49"/>
      <c r="BD185" s="49"/>
      <c r="BE185" s="49"/>
    </row>
    <row r="186" spans="5:57">
      <c r="E186" s="48"/>
      <c r="H186" s="48"/>
      <c r="K186" s="48"/>
      <c r="U186" s="49"/>
      <c r="V186" s="49"/>
      <c r="W186" s="49"/>
      <c r="X186" s="49"/>
      <c r="Y186" s="49"/>
      <c r="Z186" s="49"/>
      <c r="AA186" s="49"/>
      <c r="AB186" s="49"/>
      <c r="AC186" s="49"/>
      <c r="AG186" s="48"/>
      <c r="AJ186" s="48"/>
      <c r="AM186" s="48"/>
      <c r="AW186" s="49"/>
      <c r="AX186" s="49"/>
      <c r="AY186" s="49"/>
      <c r="AZ186" s="49"/>
      <c r="BA186" s="49"/>
      <c r="BB186" s="49"/>
      <c r="BC186" s="49"/>
      <c r="BD186" s="49"/>
      <c r="BE186" s="49"/>
    </row>
    <row r="187" spans="5:57">
      <c r="E187" s="48"/>
      <c r="H187" s="48"/>
      <c r="K187" s="48"/>
      <c r="U187" s="49"/>
      <c r="V187" s="49"/>
      <c r="W187" s="49"/>
      <c r="X187" s="49"/>
      <c r="Y187" s="49"/>
      <c r="Z187" s="49"/>
      <c r="AA187" s="49"/>
      <c r="AB187" s="49"/>
      <c r="AC187" s="49"/>
      <c r="AG187" s="48"/>
      <c r="AJ187" s="48"/>
      <c r="AM187" s="48"/>
      <c r="AW187" s="49"/>
      <c r="AX187" s="49"/>
      <c r="AY187" s="49"/>
      <c r="AZ187" s="49"/>
      <c r="BA187" s="49"/>
      <c r="BB187" s="49"/>
      <c r="BC187" s="49"/>
      <c r="BD187" s="49"/>
      <c r="BE187" s="49"/>
    </row>
    <row r="188" spans="5:57">
      <c r="E188" s="48"/>
      <c r="H188" s="48"/>
      <c r="K188" s="48"/>
      <c r="U188" s="49"/>
      <c r="V188" s="49"/>
      <c r="W188" s="49"/>
      <c r="X188" s="49"/>
      <c r="Y188" s="49"/>
      <c r="Z188" s="49"/>
      <c r="AA188" s="49"/>
      <c r="AB188" s="49"/>
      <c r="AC188" s="49"/>
      <c r="AG188" s="48"/>
      <c r="AJ188" s="48"/>
      <c r="AM188" s="48"/>
      <c r="AW188" s="49"/>
      <c r="AX188" s="49"/>
      <c r="AY188" s="49"/>
      <c r="AZ188" s="49"/>
      <c r="BA188" s="49"/>
      <c r="BB188" s="49"/>
      <c r="BC188" s="49"/>
      <c r="BD188" s="49"/>
      <c r="BE188" s="49"/>
    </row>
    <row r="189" spans="5:57">
      <c r="E189" s="48"/>
      <c r="H189" s="48"/>
      <c r="K189" s="48"/>
      <c r="U189" s="49"/>
      <c r="V189" s="49"/>
      <c r="W189" s="49"/>
      <c r="X189" s="49"/>
      <c r="Y189" s="49"/>
      <c r="Z189" s="49"/>
      <c r="AA189" s="49"/>
      <c r="AB189" s="49"/>
      <c r="AC189" s="49"/>
      <c r="AG189" s="48"/>
      <c r="AJ189" s="48"/>
      <c r="AM189" s="48"/>
      <c r="AW189" s="49"/>
      <c r="AX189" s="49"/>
      <c r="AY189" s="49"/>
      <c r="AZ189" s="49"/>
      <c r="BA189" s="49"/>
      <c r="BB189" s="49"/>
      <c r="BC189" s="49"/>
      <c r="BD189" s="49"/>
      <c r="BE189" s="49"/>
    </row>
    <row r="190" spans="5:57">
      <c r="E190" s="48"/>
      <c r="H190" s="48"/>
      <c r="K190" s="48"/>
      <c r="U190" s="49"/>
      <c r="V190" s="49"/>
      <c r="W190" s="49"/>
      <c r="X190" s="49"/>
      <c r="Y190" s="49"/>
      <c r="Z190" s="49"/>
      <c r="AA190" s="49"/>
      <c r="AB190" s="49"/>
      <c r="AC190" s="49"/>
      <c r="AG190" s="48"/>
      <c r="AJ190" s="48"/>
      <c r="AM190" s="48"/>
      <c r="AW190" s="49"/>
      <c r="AX190" s="49"/>
      <c r="AY190" s="49"/>
      <c r="AZ190" s="49"/>
      <c r="BA190" s="49"/>
      <c r="BB190" s="49"/>
      <c r="BC190" s="49"/>
      <c r="BD190" s="49"/>
      <c r="BE190" s="49"/>
    </row>
    <row r="191" spans="5:57">
      <c r="E191" s="48"/>
      <c r="H191" s="48"/>
      <c r="K191" s="48"/>
      <c r="U191" s="49"/>
      <c r="V191" s="49"/>
      <c r="W191" s="49"/>
      <c r="X191" s="49"/>
      <c r="Y191" s="49"/>
      <c r="Z191" s="49"/>
      <c r="AA191" s="49"/>
      <c r="AB191" s="49"/>
      <c r="AC191" s="49"/>
      <c r="AG191" s="48"/>
      <c r="AJ191" s="48"/>
      <c r="AM191" s="48"/>
      <c r="AW191" s="49"/>
      <c r="AX191" s="49"/>
      <c r="AY191" s="49"/>
      <c r="AZ191" s="49"/>
      <c r="BA191" s="49"/>
      <c r="BB191" s="49"/>
      <c r="BC191" s="49"/>
      <c r="BD191" s="49"/>
      <c r="BE191" s="49"/>
    </row>
    <row r="192" spans="5:57">
      <c r="E192" s="48"/>
      <c r="H192" s="48"/>
      <c r="K192" s="48"/>
      <c r="U192" s="49"/>
      <c r="V192" s="49"/>
      <c r="W192" s="49"/>
      <c r="X192" s="49"/>
      <c r="Y192" s="49"/>
      <c r="Z192" s="49"/>
      <c r="AA192" s="49"/>
      <c r="AB192" s="49"/>
      <c r="AC192" s="49"/>
      <c r="AG192" s="48"/>
      <c r="AJ192" s="48"/>
      <c r="AM192" s="48"/>
      <c r="AW192" s="49"/>
      <c r="AX192" s="49"/>
      <c r="AY192" s="49"/>
      <c r="AZ192" s="49"/>
      <c r="BA192" s="49"/>
      <c r="BB192" s="49"/>
      <c r="BC192" s="49"/>
      <c r="BD192" s="49"/>
      <c r="BE192" s="49"/>
    </row>
    <row r="193" spans="5:57">
      <c r="E193" s="48"/>
      <c r="H193" s="48"/>
      <c r="K193" s="48"/>
      <c r="U193" s="49"/>
      <c r="V193" s="49"/>
      <c r="W193" s="49"/>
      <c r="X193" s="49"/>
      <c r="Y193" s="49"/>
      <c r="Z193" s="49"/>
      <c r="AA193" s="49"/>
      <c r="AB193" s="49"/>
      <c r="AC193" s="49"/>
      <c r="AG193" s="48"/>
      <c r="AJ193" s="48"/>
      <c r="AM193" s="48"/>
      <c r="AW193" s="49"/>
      <c r="AX193" s="49"/>
      <c r="AY193" s="49"/>
      <c r="AZ193" s="49"/>
      <c r="BA193" s="49"/>
      <c r="BB193" s="49"/>
      <c r="BC193" s="49"/>
      <c r="BD193" s="49"/>
      <c r="BE193" s="49"/>
    </row>
    <row r="194" spans="5:57">
      <c r="E194" s="48"/>
      <c r="H194" s="48"/>
      <c r="K194" s="48"/>
      <c r="U194" s="49"/>
      <c r="V194" s="49"/>
      <c r="W194" s="49"/>
      <c r="X194" s="49"/>
      <c r="Y194" s="49"/>
      <c r="Z194" s="49"/>
      <c r="AA194" s="49"/>
      <c r="AB194" s="49"/>
      <c r="AC194" s="49"/>
      <c r="AG194" s="48"/>
      <c r="AJ194" s="48"/>
      <c r="AM194" s="48"/>
      <c r="AW194" s="49"/>
      <c r="AX194" s="49"/>
      <c r="AY194" s="49"/>
      <c r="AZ194" s="49"/>
      <c r="BA194" s="49"/>
      <c r="BB194" s="49"/>
      <c r="BC194" s="49"/>
      <c r="BD194" s="49"/>
      <c r="BE194" s="49"/>
    </row>
    <row r="195" spans="5:57">
      <c r="E195" s="48"/>
      <c r="H195" s="48"/>
      <c r="K195" s="48"/>
      <c r="U195" s="49"/>
      <c r="V195" s="49"/>
      <c r="W195" s="49"/>
      <c r="X195" s="49"/>
      <c r="Y195" s="49"/>
      <c r="Z195" s="49"/>
      <c r="AA195" s="49"/>
      <c r="AB195" s="49"/>
      <c r="AC195" s="49"/>
      <c r="AG195" s="48"/>
      <c r="AJ195" s="48"/>
      <c r="AM195" s="48"/>
      <c r="AW195" s="49"/>
      <c r="AX195" s="49"/>
      <c r="AY195" s="49"/>
      <c r="AZ195" s="49"/>
      <c r="BA195" s="49"/>
      <c r="BB195" s="49"/>
      <c r="BC195" s="49"/>
      <c r="BD195" s="49"/>
      <c r="BE195" s="49"/>
    </row>
    <row r="196" spans="5:57">
      <c r="E196" s="48"/>
      <c r="H196" s="48"/>
      <c r="K196" s="48"/>
      <c r="U196" s="49"/>
      <c r="V196" s="49"/>
      <c r="W196" s="49"/>
      <c r="X196" s="49"/>
      <c r="Y196" s="49"/>
      <c r="Z196" s="49"/>
      <c r="AA196" s="49"/>
      <c r="AB196" s="49"/>
      <c r="AC196" s="49"/>
      <c r="AG196" s="48"/>
      <c r="AJ196" s="48"/>
      <c r="AM196" s="48"/>
      <c r="AW196" s="49"/>
      <c r="AX196" s="49"/>
      <c r="AY196" s="49"/>
      <c r="AZ196" s="49"/>
      <c r="BA196" s="49"/>
      <c r="BB196" s="49"/>
      <c r="BC196" s="49"/>
      <c r="BD196" s="49"/>
      <c r="BE196" s="49"/>
    </row>
    <row r="197" spans="5:57">
      <c r="E197" s="48"/>
      <c r="H197" s="48"/>
      <c r="K197" s="48"/>
      <c r="U197" s="49"/>
      <c r="V197" s="49"/>
      <c r="W197" s="49"/>
      <c r="X197" s="49"/>
      <c r="Y197" s="49"/>
      <c r="Z197" s="49"/>
      <c r="AA197" s="49"/>
      <c r="AB197" s="49"/>
      <c r="AC197" s="49"/>
      <c r="AG197" s="48"/>
      <c r="AJ197" s="48"/>
      <c r="AM197" s="48"/>
      <c r="AW197" s="49"/>
      <c r="AX197" s="49"/>
      <c r="AY197" s="49"/>
      <c r="AZ197" s="49"/>
      <c r="BA197" s="49"/>
      <c r="BB197" s="49"/>
      <c r="BC197" s="49"/>
      <c r="BD197" s="49"/>
      <c r="BE197" s="49"/>
    </row>
    <row r="198" spans="5:57">
      <c r="E198" s="48"/>
      <c r="H198" s="48"/>
      <c r="K198" s="48"/>
      <c r="U198" s="49"/>
      <c r="V198" s="49"/>
      <c r="W198" s="49"/>
      <c r="X198" s="49"/>
      <c r="Y198" s="49"/>
      <c r="Z198" s="49"/>
      <c r="AA198" s="49"/>
      <c r="AB198" s="49"/>
      <c r="AC198" s="49"/>
      <c r="AG198" s="48"/>
      <c r="AJ198" s="48"/>
      <c r="AM198" s="48"/>
      <c r="AW198" s="49"/>
      <c r="AX198" s="49"/>
      <c r="AY198" s="49"/>
      <c r="AZ198" s="49"/>
      <c r="BA198" s="49"/>
      <c r="BB198" s="49"/>
      <c r="BC198" s="49"/>
      <c r="BD198" s="49"/>
      <c r="BE198" s="49"/>
    </row>
    <row r="199" spans="5:57">
      <c r="E199" s="48"/>
      <c r="H199" s="48"/>
      <c r="K199" s="48"/>
      <c r="U199" s="49"/>
      <c r="V199" s="49"/>
      <c r="W199" s="49"/>
      <c r="X199" s="49"/>
      <c r="Y199" s="49"/>
      <c r="Z199" s="49"/>
      <c r="AA199" s="49"/>
      <c r="AB199" s="49"/>
      <c r="AC199" s="49"/>
      <c r="AG199" s="48"/>
      <c r="AJ199" s="48"/>
      <c r="AM199" s="48"/>
      <c r="AW199" s="49"/>
      <c r="AX199" s="49"/>
      <c r="AY199" s="49"/>
      <c r="AZ199" s="49"/>
      <c r="BA199" s="49"/>
      <c r="BB199" s="49"/>
      <c r="BC199" s="49"/>
      <c r="BD199" s="49"/>
      <c r="BE199" s="49"/>
    </row>
    <row r="200" spans="5:57">
      <c r="E200" s="48"/>
      <c r="H200" s="48"/>
      <c r="K200" s="48"/>
      <c r="U200" s="49"/>
      <c r="V200" s="49"/>
      <c r="W200" s="49"/>
      <c r="X200" s="49"/>
      <c r="Y200" s="49"/>
      <c r="Z200" s="49"/>
      <c r="AA200" s="49"/>
      <c r="AB200" s="49"/>
      <c r="AC200" s="49"/>
      <c r="AG200" s="48"/>
      <c r="AJ200" s="48"/>
      <c r="AM200" s="48"/>
      <c r="AW200" s="49"/>
      <c r="AX200" s="49"/>
      <c r="AY200" s="49"/>
      <c r="AZ200" s="49"/>
      <c r="BA200" s="49"/>
      <c r="BB200" s="49"/>
      <c r="BC200" s="49"/>
      <c r="BD200" s="49"/>
      <c r="BE200" s="49"/>
    </row>
    <row r="201" spans="5:57">
      <c r="E201" s="48"/>
      <c r="H201" s="48"/>
      <c r="K201" s="48"/>
      <c r="U201" s="49"/>
      <c r="V201" s="49"/>
      <c r="W201" s="49"/>
      <c r="X201" s="49"/>
      <c r="Y201" s="49"/>
      <c r="Z201" s="49"/>
      <c r="AA201" s="49"/>
      <c r="AB201" s="49"/>
      <c r="AC201" s="49"/>
      <c r="AG201" s="48"/>
      <c r="AJ201" s="48"/>
      <c r="AM201" s="48"/>
      <c r="AW201" s="49"/>
      <c r="AX201" s="49"/>
      <c r="AY201" s="49"/>
      <c r="AZ201" s="49"/>
      <c r="BA201" s="49"/>
      <c r="BB201" s="49"/>
      <c r="BC201" s="49"/>
      <c r="BD201" s="49"/>
      <c r="BE201" s="49"/>
    </row>
    <row r="202" spans="5:57">
      <c r="E202" s="48"/>
      <c r="H202" s="48"/>
      <c r="K202" s="48"/>
      <c r="U202" s="49"/>
      <c r="V202" s="49"/>
      <c r="W202" s="49"/>
      <c r="X202" s="49"/>
      <c r="Y202" s="49"/>
      <c r="Z202" s="49"/>
      <c r="AA202" s="49"/>
      <c r="AB202" s="49"/>
      <c r="AC202" s="49"/>
      <c r="AG202" s="48"/>
      <c r="AJ202" s="48"/>
      <c r="AM202" s="48"/>
      <c r="AW202" s="49"/>
      <c r="AX202" s="49"/>
      <c r="AY202" s="49"/>
      <c r="AZ202" s="49"/>
      <c r="BA202" s="49"/>
      <c r="BB202" s="49"/>
      <c r="BC202" s="49"/>
      <c r="BD202" s="49"/>
      <c r="BE202" s="49"/>
    </row>
    <row r="203" spans="5:57">
      <c r="E203" s="48"/>
      <c r="H203" s="48"/>
      <c r="K203" s="48"/>
      <c r="U203" s="49"/>
      <c r="V203" s="49"/>
      <c r="W203" s="49"/>
      <c r="X203" s="49"/>
      <c r="Y203" s="49"/>
      <c r="Z203" s="49"/>
      <c r="AA203" s="49"/>
      <c r="AB203" s="49"/>
      <c r="AC203" s="49"/>
      <c r="AG203" s="48"/>
      <c r="AJ203" s="48"/>
      <c r="AM203" s="48"/>
      <c r="AW203" s="49"/>
      <c r="AX203" s="49"/>
      <c r="AY203" s="49"/>
      <c r="AZ203" s="49"/>
      <c r="BA203" s="49"/>
      <c r="BB203" s="49"/>
      <c r="BC203" s="49"/>
      <c r="BD203" s="49"/>
      <c r="BE203" s="49"/>
    </row>
    <row r="204" spans="5:57">
      <c r="E204" s="48"/>
      <c r="H204" s="48"/>
      <c r="K204" s="48"/>
      <c r="U204" s="49"/>
      <c r="V204" s="49"/>
      <c r="W204" s="49"/>
      <c r="X204" s="49"/>
      <c r="Y204" s="49"/>
      <c r="Z204" s="49"/>
      <c r="AA204" s="49"/>
      <c r="AB204" s="49"/>
      <c r="AC204" s="49"/>
      <c r="AG204" s="48"/>
      <c r="AJ204" s="48"/>
      <c r="AM204" s="48"/>
      <c r="AW204" s="49"/>
      <c r="AX204" s="49"/>
      <c r="AY204" s="49"/>
      <c r="AZ204" s="49"/>
      <c r="BA204" s="49"/>
      <c r="BB204" s="49"/>
      <c r="BC204" s="49"/>
      <c r="BD204" s="49"/>
      <c r="BE204" s="49"/>
    </row>
    <row r="205" spans="5:57">
      <c r="E205" s="48"/>
      <c r="H205" s="48"/>
      <c r="K205" s="48"/>
      <c r="U205" s="49"/>
      <c r="V205" s="49"/>
      <c r="W205" s="49"/>
      <c r="X205" s="49"/>
      <c r="Y205" s="49"/>
      <c r="Z205" s="49"/>
      <c r="AA205" s="49"/>
      <c r="AB205" s="49"/>
      <c r="AC205" s="49"/>
      <c r="AG205" s="48"/>
      <c r="AJ205" s="48"/>
      <c r="AM205" s="48"/>
      <c r="AW205" s="49"/>
      <c r="AX205" s="49"/>
      <c r="AY205" s="49"/>
      <c r="AZ205" s="49"/>
      <c r="BA205" s="49"/>
      <c r="BB205" s="49"/>
      <c r="BC205" s="49"/>
      <c r="BD205" s="49"/>
      <c r="BE205" s="49"/>
    </row>
    <row r="206" spans="5:57">
      <c r="E206" s="48"/>
      <c r="H206" s="48"/>
      <c r="K206" s="48"/>
      <c r="U206" s="49"/>
      <c r="V206" s="49"/>
      <c r="W206" s="49"/>
      <c r="X206" s="49"/>
      <c r="Y206" s="49"/>
      <c r="Z206" s="49"/>
      <c r="AA206" s="49"/>
      <c r="AB206" s="49"/>
      <c r="AC206" s="49"/>
      <c r="AG206" s="48"/>
      <c r="AJ206" s="48"/>
      <c r="AM206" s="48"/>
      <c r="AW206" s="49"/>
      <c r="AX206" s="49"/>
      <c r="AY206" s="49"/>
      <c r="AZ206" s="49"/>
      <c r="BA206" s="49"/>
      <c r="BB206" s="49"/>
      <c r="BC206" s="49"/>
      <c r="BD206" s="49"/>
      <c r="BE206" s="49"/>
    </row>
    <row r="207" spans="5:57">
      <c r="E207" s="48"/>
      <c r="H207" s="48"/>
      <c r="K207" s="48"/>
      <c r="U207" s="49"/>
      <c r="V207" s="49"/>
      <c r="W207" s="49"/>
      <c r="X207" s="49"/>
      <c r="Y207" s="49"/>
      <c r="Z207" s="49"/>
      <c r="AA207" s="49"/>
      <c r="AB207" s="49"/>
      <c r="AC207" s="49"/>
      <c r="AG207" s="48"/>
      <c r="AJ207" s="48"/>
      <c r="AM207" s="48"/>
      <c r="AW207" s="49"/>
      <c r="AX207" s="49"/>
      <c r="AY207" s="49"/>
      <c r="AZ207" s="49"/>
      <c r="BA207" s="49"/>
      <c r="BB207" s="49"/>
      <c r="BC207" s="49"/>
      <c r="BD207" s="49"/>
      <c r="BE207" s="49"/>
    </row>
    <row r="208" spans="5:57">
      <c r="E208" s="48"/>
      <c r="H208" s="48"/>
      <c r="K208" s="48"/>
      <c r="U208" s="49"/>
      <c r="V208" s="49"/>
      <c r="W208" s="49"/>
      <c r="X208" s="49"/>
      <c r="Y208" s="49"/>
      <c r="Z208" s="49"/>
      <c r="AA208" s="49"/>
      <c r="AB208" s="49"/>
      <c r="AC208" s="49"/>
      <c r="AG208" s="48"/>
      <c r="AJ208" s="48"/>
      <c r="AM208" s="48"/>
      <c r="AW208" s="49"/>
      <c r="AX208" s="49"/>
      <c r="AY208" s="49"/>
      <c r="AZ208" s="49"/>
      <c r="BA208" s="49"/>
      <c r="BB208" s="49"/>
      <c r="BC208" s="49"/>
      <c r="BD208" s="49"/>
      <c r="BE208" s="49"/>
    </row>
    <row r="209" spans="5:57">
      <c r="E209" s="48"/>
      <c r="H209" s="48"/>
      <c r="K209" s="48"/>
      <c r="U209" s="49"/>
      <c r="V209" s="49"/>
      <c r="W209" s="49"/>
      <c r="X209" s="49"/>
      <c r="Y209" s="49"/>
      <c r="Z209" s="49"/>
      <c r="AA209" s="49"/>
      <c r="AB209" s="49"/>
      <c r="AC209" s="49"/>
      <c r="AG209" s="48"/>
      <c r="AJ209" s="48"/>
      <c r="AM209" s="48"/>
      <c r="AW209" s="49"/>
      <c r="AX209" s="49"/>
      <c r="AY209" s="49"/>
      <c r="AZ209" s="49"/>
      <c r="BA209" s="49"/>
      <c r="BB209" s="49"/>
      <c r="BC209" s="49"/>
      <c r="BD209" s="49"/>
      <c r="BE209" s="49"/>
    </row>
    <row r="210" spans="5:57">
      <c r="E210" s="48"/>
      <c r="H210" s="48"/>
      <c r="K210" s="48"/>
      <c r="U210" s="49"/>
      <c r="V210" s="49"/>
      <c r="W210" s="49"/>
      <c r="X210" s="49"/>
      <c r="Y210" s="49"/>
      <c r="Z210" s="49"/>
      <c r="AA210" s="49"/>
      <c r="AB210" s="49"/>
      <c r="AC210" s="49"/>
      <c r="AG210" s="48"/>
      <c r="AJ210" s="48"/>
      <c r="AM210" s="48"/>
      <c r="AW210" s="49"/>
      <c r="AX210" s="49"/>
      <c r="AY210" s="49"/>
      <c r="AZ210" s="49"/>
      <c r="BA210" s="49"/>
      <c r="BB210" s="49"/>
      <c r="BC210" s="49"/>
      <c r="BD210" s="49"/>
      <c r="BE210" s="49"/>
    </row>
    <row r="211" spans="5:57">
      <c r="E211" s="48"/>
      <c r="H211" s="48"/>
      <c r="K211" s="48"/>
      <c r="U211" s="49"/>
      <c r="V211" s="49"/>
      <c r="W211" s="49"/>
      <c r="X211" s="49"/>
      <c r="Y211" s="49"/>
      <c r="Z211" s="49"/>
      <c r="AA211" s="49"/>
      <c r="AB211" s="49"/>
      <c r="AC211" s="49"/>
      <c r="AG211" s="48"/>
      <c r="AJ211" s="48"/>
      <c r="AM211" s="48"/>
      <c r="AW211" s="49"/>
      <c r="AX211" s="49"/>
      <c r="AY211" s="49"/>
      <c r="AZ211" s="49"/>
      <c r="BA211" s="49"/>
      <c r="BB211" s="49"/>
      <c r="BC211" s="49"/>
      <c r="BD211" s="49"/>
      <c r="BE211" s="49"/>
    </row>
    <row r="212" spans="5:57">
      <c r="E212" s="48"/>
      <c r="H212" s="48"/>
      <c r="K212" s="48"/>
      <c r="U212" s="49"/>
      <c r="V212" s="49"/>
      <c r="W212" s="49"/>
      <c r="X212" s="49"/>
      <c r="Y212" s="49"/>
      <c r="Z212" s="49"/>
      <c r="AA212" s="49"/>
      <c r="AB212" s="49"/>
      <c r="AC212" s="49"/>
      <c r="AG212" s="48"/>
      <c r="AJ212" s="48"/>
      <c r="AM212" s="48"/>
      <c r="AW212" s="49"/>
      <c r="AX212" s="49"/>
      <c r="AY212" s="49"/>
      <c r="AZ212" s="49"/>
      <c r="BA212" s="49"/>
      <c r="BB212" s="49"/>
      <c r="BC212" s="49"/>
      <c r="BD212" s="49"/>
      <c r="BE212" s="49"/>
    </row>
    <row r="213" spans="5:57">
      <c r="E213" s="48"/>
      <c r="H213" s="48"/>
      <c r="K213" s="48"/>
      <c r="U213" s="49"/>
      <c r="V213" s="49"/>
      <c r="W213" s="49"/>
      <c r="X213" s="49"/>
      <c r="Y213" s="49"/>
      <c r="Z213" s="49"/>
      <c r="AA213" s="49"/>
      <c r="AB213" s="49"/>
      <c r="AC213" s="49"/>
      <c r="AG213" s="48"/>
      <c r="AJ213" s="48"/>
      <c r="AM213" s="48"/>
      <c r="AW213" s="49"/>
      <c r="AX213" s="49"/>
      <c r="AY213" s="49"/>
      <c r="AZ213" s="49"/>
      <c r="BA213" s="49"/>
      <c r="BB213" s="49"/>
      <c r="BC213" s="49"/>
      <c r="BD213" s="49"/>
      <c r="BE213" s="49"/>
    </row>
    <row r="214" spans="5:57">
      <c r="E214" s="48"/>
      <c r="H214" s="48"/>
      <c r="K214" s="48"/>
      <c r="U214" s="49"/>
      <c r="V214" s="49"/>
      <c r="W214" s="49"/>
      <c r="X214" s="49"/>
      <c r="Y214" s="49"/>
      <c r="Z214" s="49"/>
      <c r="AA214" s="49"/>
      <c r="AB214" s="49"/>
      <c r="AC214" s="49"/>
      <c r="AG214" s="48"/>
      <c r="AJ214" s="48"/>
      <c r="AM214" s="48"/>
      <c r="AW214" s="49"/>
      <c r="AX214" s="49"/>
      <c r="AY214" s="49"/>
      <c r="AZ214" s="49"/>
      <c r="BA214" s="49"/>
      <c r="BB214" s="49"/>
      <c r="BC214" s="49"/>
      <c r="BD214" s="49"/>
      <c r="BE214" s="49"/>
    </row>
    <row r="215" spans="5:57">
      <c r="E215" s="48"/>
      <c r="H215" s="48"/>
      <c r="K215" s="48"/>
      <c r="U215" s="49"/>
      <c r="V215" s="49"/>
      <c r="W215" s="49"/>
      <c r="X215" s="49"/>
      <c r="Y215" s="49"/>
      <c r="Z215" s="49"/>
      <c r="AA215" s="49"/>
      <c r="AB215" s="49"/>
      <c r="AC215" s="49"/>
      <c r="AG215" s="48"/>
      <c r="AJ215" s="48"/>
      <c r="AM215" s="48"/>
      <c r="AW215" s="49"/>
      <c r="AX215" s="49"/>
      <c r="AY215" s="49"/>
      <c r="AZ215" s="49"/>
      <c r="BA215" s="49"/>
      <c r="BB215" s="49"/>
      <c r="BC215" s="49"/>
      <c r="BD215" s="49"/>
      <c r="BE215" s="49"/>
    </row>
    <row r="216" spans="5:57">
      <c r="E216" s="48"/>
      <c r="H216" s="48"/>
      <c r="K216" s="48"/>
      <c r="U216" s="49"/>
      <c r="V216" s="49"/>
      <c r="W216" s="49"/>
      <c r="X216" s="49"/>
      <c r="Y216" s="49"/>
      <c r="Z216" s="49"/>
      <c r="AA216" s="49"/>
      <c r="AB216" s="49"/>
      <c r="AC216" s="49"/>
      <c r="AG216" s="48"/>
      <c r="AJ216" s="48"/>
      <c r="AM216" s="48"/>
      <c r="AW216" s="49"/>
      <c r="AX216" s="49"/>
      <c r="AY216" s="49"/>
      <c r="AZ216" s="49"/>
      <c r="BA216" s="49"/>
      <c r="BB216" s="49"/>
      <c r="BC216" s="49"/>
      <c r="BD216" s="49"/>
      <c r="BE216" s="49"/>
    </row>
    <row r="217" spans="5:57">
      <c r="E217" s="48"/>
      <c r="H217" s="48"/>
      <c r="K217" s="48"/>
      <c r="U217" s="49"/>
      <c r="V217" s="49"/>
      <c r="W217" s="49"/>
      <c r="X217" s="49"/>
      <c r="Y217" s="49"/>
      <c r="Z217" s="49"/>
      <c r="AA217" s="49"/>
      <c r="AB217" s="49"/>
      <c r="AC217" s="49"/>
      <c r="AG217" s="48"/>
      <c r="AJ217" s="48"/>
      <c r="AM217" s="48"/>
      <c r="AW217" s="49"/>
      <c r="AX217" s="49"/>
      <c r="AY217" s="49"/>
      <c r="AZ217" s="49"/>
      <c r="BA217" s="49"/>
      <c r="BB217" s="49"/>
      <c r="BC217" s="49"/>
      <c r="BD217" s="49"/>
      <c r="BE217" s="49"/>
    </row>
    <row r="218" spans="5:57">
      <c r="E218" s="48"/>
      <c r="H218" s="48"/>
      <c r="K218" s="48"/>
      <c r="U218" s="49"/>
      <c r="V218" s="49"/>
      <c r="W218" s="49"/>
      <c r="X218" s="49"/>
      <c r="Y218" s="49"/>
      <c r="Z218" s="49"/>
      <c r="AA218" s="49"/>
      <c r="AB218" s="49"/>
      <c r="AC218" s="49"/>
      <c r="AG218" s="48"/>
      <c r="AJ218" s="48"/>
      <c r="AM218" s="48"/>
      <c r="AW218" s="49"/>
      <c r="AX218" s="49"/>
      <c r="AY218" s="49"/>
      <c r="AZ218" s="49"/>
      <c r="BA218" s="49"/>
      <c r="BB218" s="49"/>
      <c r="BC218" s="49"/>
      <c r="BD218" s="49"/>
      <c r="BE218" s="49"/>
    </row>
    <row r="219" spans="5:57">
      <c r="E219" s="48"/>
      <c r="H219" s="48"/>
      <c r="K219" s="48"/>
      <c r="U219" s="49"/>
      <c r="V219" s="49"/>
      <c r="W219" s="49"/>
      <c r="X219" s="49"/>
      <c r="Y219" s="49"/>
      <c r="Z219" s="49"/>
      <c r="AA219" s="49"/>
      <c r="AB219" s="49"/>
      <c r="AC219" s="49"/>
      <c r="AG219" s="48"/>
      <c r="AJ219" s="48"/>
      <c r="AM219" s="48"/>
      <c r="AW219" s="49"/>
      <c r="AX219" s="49"/>
      <c r="AY219" s="49"/>
      <c r="AZ219" s="49"/>
      <c r="BA219" s="49"/>
      <c r="BB219" s="49"/>
      <c r="BC219" s="49"/>
      <c r="BD219" s="49"/>
      <c r="BE219" s="49"/>
    </row>
    <row r="220" spans="5:57">
      <c r="E220" s="48"/>
      <c r="H220" s="48"/>
      <c r="K220" s="48"/>
      <c r="U220" s="49"/>
      <c r="V220" s="49"/>
      <c r="W220" s="49"/>
      <c r="X220" s="49"/>
      <c r="Y220" s="49"/>
      <c r="Z220" s="49"/>
      <c r="AA220" s="49"/>
      <c r="AB220" s="49"/>
      <c r="AC220" s="49"/>
      <c r="AG220" s="48"/>
      <c r="AJ220" s="48"/>
      <c r="AM220" s="48"/>
      <c r="AW220" s="49"/>
      <c r="AX220" s="49"/>
      <c r="AY220" s="49"/>
      <c r="AZ220" s="49"/>
      <c r="BA220" s="49"/>
      <c r="BB220" s="49"/>
      <c r="BC220" s="49"/>
      <c r="BD220" s="49"/>
      <c r="BE220" s="49"/>
    </row>
    <row r="221" spans="5:57">
      <c r="E221" s="48"/>
      <c r="H221" s="48"/>
      <c r="K221" s="48"/>
      <c r="U221" s="49"/>
      <c r="V221" s="49"/>
      <c r="W221" s="49"/>
      <c r="X221" s="49"/>
      <c r="Y221" s="49"/>
      <c r="Z221" s="49"/>
      <c r="AA221" s="49"/>
      <c r="AB221" s="49"/>
      <c r="AC221" s="49"/>
      <c r="AG221" s="48"/>
      <c r="AJ221" s="48"/>
      <c r="AM221" s="48"/>
      <c r="AW221" s="49"/>
      <c r="AX221" s="49"/>
      <c r="AY221" s="49"/>
      <c r="AZ221" s="49"/>
      <c r="BA221" s="49"/>
      <c r="BB221" s="49"/>
      <c r="BC221" s="49"/>
      <c r="BD221" s="49"/>
      <c r="BE221" s="49"/>
    </row>
    <row r="222" spans="5:57">
      <c r="E222" s="48"/>
      <c r="H222" s="48"/>
      <c r="K222" s="48"/>
      <c r="U222" s="49"/>
      <c r="V222" s="49"/>
      <c r="W222" s="49"/>
      <c r="X222" s="49"/>
      <c r="Y222" s="49"/>
      <c r="Z222" s="49"/>
      <c r="AA222" s="49"/>
      <c r="AB222" s="49"/>
      <c r="AC222" s="49"/>
      <c r="AG222" s="48"/>
      <c r="AJ222" s="48"/>
      <c r="AM222" s="48"/>
      <c r="AW222" s="49"/>
      <c r="AX222" s="49"/>
      <c r="AY222" s="49"/>
      <c r="AZ222" s="49"/>
      <c r="BA222" s="49"/>
      <c r="BB222" s="49"/>
      <c r="BC222" s="49"/>
      <c r="BD222" s="49"/>
      <c r="BE222" s="49"/>
    </row>
    <row r="223" spans="5:57">
      <c r="E223" s="48"/>
      <c r="H223" s="48"/>
      <c r="K223" s="48"/>
      <c r="U223" s="49"/>
      <c r="V223" s="49"/>
      <c r="W223" s="49"/>
      <c r="X223" s="49"/>
      <c r="Y223" s="49"/>
      <c r="Z223" s="49"/>
      <c r="AA223" s="49"/>
      <c r="AB223" s="49"/>
      <c r="AC223" s="49"/>
      <c r="AG223" s="48"/>
      <c r="AJ223" s="48"/>
      <c r="AM223" s="48"/>
      <c r="AW223" s="49"/>
      <c r="AX223" s="49"/>
      <c r="AY223" s="49"/>
      <c r="AZ223" s="49"/>
      <c r="BA223" s="49"/>
      <c r="BB223" s="49"/>
      <c r="BC223" s="49"/>
      <c r="BD223" s="49"/>
      <c r="BE223" s="49"/>
    </row>
    <row r="224" spans="5:57">
      <c r="E224" s="48"/>
      <c r="H224" s="48"/>
      <c r="K224" s="48"/>
      <c r="U224" s="49"/>
      <c r="V224" s="49"/>
      <c r="W224" s="49"/>
      <c r="X224" s="49"/>
      <c r="Y224" s="49"/>
      <c r="Z224" s="49"/>
      <c r="AA224" s="49"/>
      <c r="AB224" s="49"/>
      <c r="AC224" s="49"/>
      <c r="AG224" s="48"/>
      <c r="AJ224" s="48"/>
      <c r="AM224" s="48"/>
      <c r="AW224" s="49"/>
      <c r="AX224" s="49"/>
      <c r="AY224" s="49"/>
      <c r="AZ224" s="49"/>
      <c r="BA224" s="49"/>
      <c r="BB224" s="49"/>
      <c r="BC224" s="49"/>
      <c r="BD224" s="49"/>
      <c r="BE224" s="49"/>
    </row>
    <row r="225" spans="5:57">
      <c r="E225" s="48"/>
      <c r="H225" s="48"/>
      <c r="K225" s="48"/>
      <c r="U225" s="49"/>
      <c r="V225" s="49"/>
      <c r="W225" s="49"/>
      <c r="X225" s="49"/>
      <c r="Y225" s="49"/>
      <c r="Z225" s="49"/>
      <c r="AA225" s="49"/>
      <c r="AB225" s="49"/>
      <c r="AC225" s="49"/>
      <c r="AG225" s="48"/>
      <c r="AJ225" s="48"/>
      <c r="AM225" s="48"/>
      <c r="AW225" s="49"/>
      <c r="AX225" s="49"/>
      <c r="AY225" s="49"/>
      <c r="AZ225" s="49"/>
      <c r="BA225" s="49"/>
      <c r="BB225" s="49"/>
      <c r="BC225" s="49"/>
      <c r="BD225" s="49"/>
      <c r="BE225" s="49"/>
    </row>
    <row r="226" spans="5:57">
      <c r="E226" s="48"/>
      <c r="H226" s="48"/>
      <c r="K226" s="48"/>
      <c r="U226" s="49"/>
      <c r="V226" s="49"/>
      <c r="W226" s="49"/>
      <c r="X226" s="49"/>
      <c r="Y226" s="49"/>
      <c r="Z226" s="49"/>
      <c r="AA226" s="49"/>
      <c r="AB226" s="49"/>
      <c r="AC226" s="49"/>
      <c r="AG226" s="48"/>
      <c r="AJ226" s="48"/>
      <c r="AM226" s="48"/>
      <c r="AW226" s="49"/>
      <c r="AX226" s="49"/>
      <c r="AY226" s="49"/>
      <c r="AZ226" s="49"/>
      <c r="BA226" s="49"/>
      <c r="BB226" s="49"/>
      <c r="BC226" s="49"/>
      <c r="BD226" s="49"/>
      <c r="BE226" s="49"/>
    </row>
    <row r="227" spans="5:57">
      <c r="E227" s="48"/>
      <c r="H227" s="48"/>
      <c r="K227" s="48"/>
      <c r="U227" s="49"/>
      <c r="V227" s="49"/>
      <c r="W227" s="49"/>
      <c r="X227" s="49"/>
      <c r="Y227" s="49"/>
      <c r="Z227" s="49"/>
      <c r="AA227" s="49"/>
      <c r="AB227" s="49"/>
      <c r="AC227" s="49"/>
      <c r="AG227" s="48"/>
      <c r="AJ227" s="48"/>
      <c r="AM227" s="48"/>
      <c r="AW227" s="49"/>
      <c r="AX227" s="49"/>
      <c r="AY227" s="49"/>
      <c r="AZ227" s="49"/>
      <c r="BA227" s="49"/>
      <c r="BB227" s="49"/>
      <c r="BC227" s="49"/>
      <c r="BD227" s="49"/>
      <c r="BE227" s="49"/>
    </row>
    <row r="228" spans="5:57">
      <c r="E228" s="48"/>
      <c r="H228" s="48"/>
      <c r="K228" s="48"/>
      <c r="U228" s="49"/>
      <c r="V228" s="49"/>
      <c r="W228" s="49"/>
      <c r="X228" s="49"/>
      <c r="Y228" s="49"/>
      <c r="Z228" s="49"/>
      <c r="AA228" s="49"/>
      <c r="AB228" s="49"/>
      <c r="AC228" s="49"/>
      <c r="AG228" s="48"/>
      <c r="AJ228" s="48"/>
      <c r="AM228" s="48"/>
      <c r="AW228" s="49"/>
      <c r="AX228" s="49"/>
      <c r="AY228" s="49"/>
      <c r="AZ228" s="49"/>
      <c r="BA228" s="49"/>
      <c r="BB228" s="49"/>
      <c r="BC228" s="49"/>
      <c r="BD228" s="49"/>
      <c r="BE228" s="49"/>
    </row>
    <row r="229" spans="5:57">
      <c r="E229" s="48"/>
      <c r="H229" s="48"/>
      <c r="K229" s="48"/>
      <c r="U229" s="49"/>
      <c r="V229" s="49"/>
      <c r="W229" s="49"/>
      <c r="X229" s="49"/>
      <c r="Y229" s="49"/>
      <c r="Z229" s="49"/>
      <c r="AA229" s="49"/>
      <c r="AB229" s="49"/>
      <c r="AC229" s="49"/>
      <c r="AG229" s="48"/>
      <c r="AJ229" s="48"/>
      <c r="AM229" s="48"/>
      <c r="AW229" s="49"/>
      <c r="AX229" s="49"/>
      <c r="AY229" s="49"/>
      <c r="AZ229" s="49"/>
      <c r="BA229" s="49"/>
      <c r="BB229" s="49"/>
      <c r="BC229" s="49"/>
      <c r="BD229" s="49"/>
      <c r="BE229" s="49"/>
    </row>
    <row r="230" spans="5:57">
      <c r="E230" s="48"/>
      <c r="H230" s="48"/>
      <c r="K230" s="48"/>
      <c r="U230" s="49"/>
      <c r="V230" s="49"/>
      <c r="W230" s="49"/>
      <c r="X230" s="49"/>
      <c r="Y230" s="49"/>
      <c r="Z230" s="49"/>
      <c r="AA230" s="49"/>
      <c r="AB230" s="49"/>
      <c r="AC230" s="49"/>
      <c r="AG230" s="48"/>
      <c r="AJ230" s="48"/>
      <c r="AM230" s="48"/>
      <c r="AW230" s="49"/>
      <c r="AX230" s="49"/>
      <c r="AY230" s="49"/>
      <c r="AZ230" s="49"/>
      <c r="BA230" s="49"/>
      <c r="BB230" s="49"/>
      <c r="BC230" s="49"/>
      <c r="BD230" s="49"/>
      <c r="BE230" s="49"/>
    </row>
    <row r="231" spans="5:57">
      <c r="E231" s="48"/>
      <c r="H231" s="48"/>
      <c r="K231" s="48"/>
      <c r="U231" s="49"/>
      <c r="V231" s="49"/>
      <c r="W231" s="49"/>
      <c r="X231" s="49"/>
      <c r="Y231" s="49"/>
      <c r="Z231" s="49"/>
      <c r="AA231" s="49"/>
      <c r="AB231" s="49"/>
      <c r="AC231" s="49"/>
      <c r="AG231" s="48"/>
      <c r="AJ231" s="48"/>
      <c r="AM231" s="48"/>
      <c r="AW231" s="49"/>
      <c r="AX231" s="49"/>
      <c r="AY231" s="49"/>
      <c r="AZ231" s="49"/>
      <c r="BA231" s="49"/>
      <c r="BB231" s="49"/>
      <c r="BC231" s="49"/>
      <c r="BD231" s="49"/>
      <c r="BE231" s="49"/>
    </row>
    <row r="232" spans="5:57">
      <c r="E232" s="48"/>
      <c r="H232" s="48"/>
      <c r="K232" s="48"/>
      <c r="U232" s="49"/>
      <c r="V232" s="49"/>
      <c r="W232" s="49"/>
      <c r="X232" s="49"/>
      <c r="Y232" s="49"/>
      <c r="Z232" s="49"/>
      <c r="AA232" s="49"/>
      <c r="AB232" s="49"/>
      <c r="AC232" s="49"/>
      <c r="AG232" s="48"/>
      <c r="AJ232" s="48"/>
      <c r="AM232" s="48"/>
      <c r="AW232" s="49"/>
      <c r="AX232" s="49"/>
      <c r="AY232" s="49"/>
      <c r="AZ232" s="49"/>
      <c r="BA232" s="49"/>
      <c r="BB232" s="49"/>
      <c r="BC232" s="49"/>
      <c r="BD232" s="49"/>
      <c r="BE232" s="49"/>
    </row>
    <row r="233" spans="5:57">
      <c r="E233" s="48"/>
      <c r="H233" s="48"/>
      <c r="K233" s="48"/>
      <c r="U233" s="49"/>
      <c r="V233" s="49"/>
      <c r="W233" s="49"/>
      <c r="X233" s="49"/>
      <c r="Y233" s="49"/>
      <c r="Z233" s="49"/>
      <c r="AA233" s="49"/>
      <c r="AB233" s="49"/>
      <c r="AC233" s="49"/>
      <c r="AG233" s="48"/>
      <c r="AJ233" s="48"/>
      <c r="AM233" s="48"/>
      <c r="AW233" s="49"/>
      <c r="AX233" s="49"/>
      <c r="AY233" s="49"/>
      <c r="AZ233" s="49"/>
      <c r="BA233" s="49"/>
      <c r="BB233" s="49"/>
      <c r="BC233" s="49"/>
      <c r="BD233" s="49"/>
      <c r="BE233" s="49"/>
    </row>
    <row r="234" spans="5:57">
      <c r="E234" s="48"/>
      <c r="H234" s="48"/>
      <c r="K234" s="48"/>
      <c r="U234" s="49"/>
      <c r="V234" s="49"/>
      <c r="W234" s="49"/>
      <c r="X234" s="49"/>
      <c r="Y234" s="49"/>
      <c r="Z234" s="49"/>
      <c r="AA234" s="49"/>
      <c r="AB234" s="49"/>
      <c r="AC234" s="49"/>
      <c r="AG234" s="48"/>
      <c r="AJ234" s="48"/>
      <c r="AM234" s="48"/>
      <c r="AW234" s="49"/>
      <c r="AX234" s="49"/>
      <c r="AY234" s="49"/>
      <c r="AZ234" s="49"/>
      <c r="BA234" s="49"/>
      <c r="BB234" s="49"/>
      <c r="BC234" s="49"/>
      <c r="BD234" s="49"/>
      <c r="BE234" s="49"/>
    </row>
    <row r="235" spans="5:57">
      <c r="E235" s="48"/>
      <c r="H235" s="48"/>
      <c r="K235" s="48"/>
      <c r="U235" s="49"/>
      <c r="V235" s="49"/>
      <c r="W235" s="49"/>
      <c r="X235" s="49"/>
      <c r="Y235" s="49"/>
      <c r="Z235" s="49"/>
      <c r="AA235" s="49"/>
      <c r="AB235" s="49"/>
      <c r="AC235" s="49"/>
      <c r="AG235" s="48"/>
      <c r="AJ235" s="48"/>
      <c r="AM235" s="48"/>
      <c r="AW235" s="49"/>
      <c r="AX235" s="49"/>
      <c r="AY235" s="49"/>
      <c r="AZ235" s="49"/>
      <c r="BA235" s="49"/>
      <c r="BB235" s="49"/>
      <c r="BC235" s="49"/>
      <c r="BD235" s="49"/>
      <c r="BE235" s="49"/>
    </row>
    <row r="236" spans="5:57">
      <c r="E236" s="48"/>
      <c r="H236" s="48"/>
      <c r="K236" s="48"/>
      <c r="U236" s="49"/>
      <c r="V236" s="49"/>
      <c r="W236" s="49"/>
      <c r="X236" s="49"/>
      <c r="Y236" s="49"/>
      <c r="Z236" s="49"/>
      <c r="AA236" s="49"/>
      <c r="AB236" s="49"/>
      <c r="AC236" s="49"/>
      <c r="AG236" s="48"/>
      <c r="AJ236" s="48"/>
      <c r="AM236" s="48"/>
      <c r="AW236" s="49"/>
      <c r="AX236" s="49"/>
      <c r="AY236" s="49"/>
      <c r="AZ236" s="49"/>
      <c r="BA236" s="49"/>
      <c r="BB236" s="49"/>
      <c r="BC236" s="49"/>
      <c r="BD236" s="49"/>
      <c r="BE236" s="49"/>
    </row>
    <row r="237" spans="5:57">
      <c r="E237" s="48"/>
      <c r="H237" s="48"/>
      <c r="K237" s="48"/>
      <c r="U237" s="49"/>
      <c r="V237" s="49"/>
      <c r="W237" s="49"/>
      <c r="X237" s="49"/>
      <c r="Y237" s="49"/>
      <c r="Z237" s="49"/>
      <c r="AA237" s="49"/>
      <c r="AB237" s="49"/>
      <c r="AC237" s="49"/>
      <c r="AG237" s="48"/>
      <c r="AJ237" s="48"/>
      <c r="AM237" s="48"/>
      <c r="AW237" s="49"/>
      <c r="AX237" s="49"/>
      <c r="AY237" s="49"/>
      <c r="AZ237" s="49"/>
      <c r="BA237" s="49"/>
      <c r="BB237" s="49"/>
      <c r="BC237" s="49"/>
      <c r="BD237" s="49"/>
      <c r="BE237" s="49"/>
    </row>
    <row r="238" spans="5:57">
      <c r="E238" s="48"/>
      <c r="H238" s="48"/>
      <c r="K238" s="48"/>
      <c r="U238" s="49"/>
      <c r="V238" s="49"/>
      <c r="W238" s="49"/>
      <c r="X238" s="49"/>
      <c r="Y238" s="49"/>
      <c r="Z238" s="49"/>
      <c r="AA238" s="49"/>
      <c r="AB238" s="49"/>
      <c r="AC238" s="49"/>
      <c r="AG238" s="48"/>
      <c r="AJ238" s="48"/>
      <c r="AM238" s="48"/>
      <c r="AW238" s="49"/>
      <c r="AX238" s="49"/>
      <c r="AY238" s="49"/>
      <c r="AZ238" s="49"/>
      <c r="BA238" s="49"/>
      <c r="BB238" s="49"/>
      <c r="BC238" s="49"/>
      <c r="BD238" s="49"/>
      <c r="BE238" s="49"/>
    </row>
    <row r="239" spans="5:57">
      <c r="E239" s="48"/>
      <c r="H239" s="48"/>
      <c r="K239" s="48"/>
      <c r="U239" s="49"/>
      <c r="V239" s="49"/>
      <c r="W239" s="49"/>
      <c r="X239" s="49"/>
      <c r="Y239" s="49"/>
      <c r="Z239" s="49"/>
      <c r="AA239" s="49"/>
      <c r="AB239" s="49"/>
      <c r="AC239" s="49"/>
      <c r="AG239" s="48"/>
      <c r="AJ239" s="48"/>
      <c r="AM239" s="48"/>
      <c r="AW239" s="49"/>
      <c r="AX239" s="49"/>
      <c r="AY239" s="49"/>
      <c r="AZ239" s="49"/>
      <c r="BA239" s="49"/>
      <c r="BB239" s="49"/>
      <c r="BC239" s="49"/>
      <c r="BD239" s="49"/>
      <c r="BE239" s="49"/>
    </row>
    <row r="240" spans="5:57">
      <c r="E240" s="48"/>
      <c r="H240" s="48"/>
      <c r="K240" s="48"/>
      <c r="U240" s="49"/>
      <c r="V240" s="49"/>
      <c r="W240" s="49"/>
      <c r="X240" s="49"/>
      <c r="Y240" s="49"/>
      <c r="Z240" s="49"/>
      <c r="AA240" s="49"/>
      <c r="AB240" s="49"/>
      <c r="AC240" s="49"/>
      <c r="AG240" s="48"/>
      <c r="AJ240" s="48"/>
      <c r="AM240" s="48"/>
      <c r="AW240" s="49"/>
      <c r="AX240" s="49"/>
      <c r="AY240" s="49"/>
      <c r="AZ240" s="49"/>
      <c r="BA240" s="49"/>
      <c r="BB240" s="49"/>
      <c r="BC240" s="49"/>
      <c r="BD240" s="49"/>
      <c r="BE240" s="49"/>
    </row>
    <row r="241" spans="5:57">
      <c r="E241" s="48"/>
      <c r="H241" s="48"/>
      <c r="K241" s="48"/>
      <c r="U241" s="49"/>
      <c r="V241" s="49"/>
      <c r="W241" s="49"/>
      <c r="X241" s="49"/>
      <c r="Y241" s="49"/>
      <c r="Z241" s="49"/>
      <c r="AA241" s="49"/>
      <c r="AB241" s="49"/>
      <c r="AC241" s="49"/>
      <c r="AG241" s="48"/>
      <c r="AJ241" s="48"/>
      <c r="AM241" s="48"/>
      <c r="AW241" s="49"/>
      <c r="AX241" s="49"/>
      <c r="AY241" s="49"/>
      <c r="AZ241" s="49"/>
      <c r="BA241" s="49"/>
      <c r="BB241" s="49"/>
      <c r="BC241" s="49"/>
      <c r="BD241" s="49"/>
      <c r="BE241" s="49"/>
    </row>
    <row r="242" spans="5:57">
      <c r="E242" s="48"/>
      <c r="H242" s="48"/>
      <c r="K242" s="48"/>
      <c r="U242" s="49"/>
      <c r="V242" s="49"/>
      <c r="W242" s="49"/>
      <c r="X242" s="49"/>
      <c r="Y242" s="49"/>
      <c r="Z242" s="49"/>
      <c r="AA242" s="49"/>
      <c r="AB242" s="49"/>
      <c r="AC242" s="49"/>
      <c r="AG242" s="48"/>
      <c r="AJ242" s="48"/>
      <c r="AM242" s="48"/>
      <c r="AW242" s="49"/>
      <c r="AX242" s="49"/>
      <c r="AY242" s="49"/>
      <c r="AZ242" s="49"/>
      <c r="BA242" s="49"/>
      <c r="BB242" s="49"/>
      <c r="BC242" s="49"/>
      <c r="BD242" s="49"/>
      <c r="BE242" s="49"/>
    </row>
    <row r="243" spans="5:57">
      <c r="E243" s="48"/>
      <c r="H243" s="48"/>
      <c r="K243" s="48"/>
      <c r="U243" s="49"/>
      <c r="V243" s="49"/>
      <c r="W243" s="49"/>
      <c r="X243" s="49"/>
      <c r="Y243" s="49"/>
      <c r="Z243" s="49"/>
      <c r="AA243" s="49"/>
      <c r="AB243" s="49"/>
      <c r="AC243" s="49"/>
      <c r="AG243" s="48"/>
      <c r="AJ243" s="48"/>
      <c r="AM243" s="48"/>
      <c r="AW243" s="49"/>
      <c r="AX243" s="49"/>
      <c r="AY243" s="49"/>
      <c r="AZ243" s="49"/>
      <c r="BA243" s="49"/>
      <c r="BB243" s="49"/>
      <c r="BC243" s="49"/>
      <c r="BD243" s="49"/>
      <c r="BE243" s="49"/>
    </row>
    <row r="244" spans="5:57">
      <c r="E244" s="48"/>
      <c r="H244" s="48"/>
      <c r="K244" s="48"/>
      <c r="U244" s="49"/>
      <c r="V244" s="49"/>
      <c r="W244" s="49"/>
      <c r="X244" s="49"/>
      <c r="Y244" s="49"/>
      <c r="Z244" s="49"/>
      <c r="AA244" s="49"/>
      <c r="AB244" s="49"/>
      <c r="AC244" s="49"/>
      <c r="AG244" s="48"/>
      <c r="AJ244" s="48"/>
      <c r="AM244" s="48"/>
      <c r="AW244" s="49"/>
      <c r="AX244" s="49"/>
      <c r="AY244" s="49"/>
      <c r="AZ244" s="49"/>
      <c r="BA244" s="49"/>
      <c r="BB244" s="49"/>
      <c r="BC244" s="49"/>
      <c r="BD244" s="49"/>
      <c r="BE244" s="49"/>
    </row>
    <row r="245" spans="5:57">
      <c r="E245" s="48"/>
      <c r="H245" s="48"/>
      <c r="K245" s="48"/>
      <c r="U245" s="49"/>
      <c r="V245" s="49"/>
      <c r="W245" s="49"/>
      <c r="X245" s="49"/>
      <c r="Y245" s="49"/>
      <c r="Z245" s="49"/>
      <c r="AA245" s="49"/>
      <c r="AB245" s="49"/>
      <c r="AC245" s="49"/>
      <c r="AG245" s="48"/>
      <c r="AJ245" s="48"/>
      <c r="AM245" s="48"/>
      <c r="AW245" s="49"/>
      <c r="AX245" s="49"/>
      <c r="AY245" s="49"/>
      <c r="AZ245" s="49"/>
      <c r="BA245" s="49"/>
      <c r="BB245" s="49"/>
      <c r="BC245" s="49"/>
      <c r="BD245" s="49"/>
      <c r="BE245" s="49"/>
    </row>
    <row r="246" spans="5:57">
      <c r="E246" s="48"/>
      <c r="H246" s="48"/>
      <c r="K246" s="48"/>
      <c r="U246" s="49"/>
      <c r="V246" s="49"/>
      <c r="W246" s="49"/>
      <c r="X246" s="49"/>
      <c r="Y246" s="49"/>
      <c r="Z246" s="49"/>
      <c r="AA246" s="49"/>
      <c r="AB246" s="49"/>
      <c r="AC246" s="49"/>
      <c r="AG246" s="48"/>
      <c r="AJ246" s="48"/>
      <c r="AM246" s="48"/>
      <c r="AW246" s="49"/>
      <c r="AX246" s="49"/>
      <c r="AY246" s="49"/>
      <c r="AZ246" s="49"/>
      <c r="BA246" s="49"/>
      <c r="BB246" s="49"/>
      <c r="BC246" s="49"/>
      <c r="BD246" s="49"/>
      <c r="BE246" s="49"/>
    </row>
    <row r="247" spans="5:57">
      <c r="E247" s="48"/>
      <c r="H247" s="48"/>
      <c r="K247" s="48"/>
      <c r="U247" s="49"/>
      <c r="V247" s="49"/>
      <c r="W247" s="49"/>
      <c r="X247" s="49"/>
      <c r="Y247" s="49"/>
      <c r="Z247" s="49"/>
      <c r="AA247" s="49"/>
      <c r="AB247" s="49"/>
      <c r="AC247" s="49"/>
      <c r="AG247" s="48"/>
      <c r="AJ247" s="48"/>
      <c r="AM247" s="48"/>
      <c r="AW247" s="49"/>
      <c r="AX247" s="49"/>
      <c r="AY247" s="49"/>
      <c r="AZ247" s="49"/>
      <c r="BA247" s="49"/>
      <c r="BB247" s="49"/>
      <c r="BC247" s="49"/>
      <c r="BD247" s="49"/>
      <c r="BE247" s="49"/>
    </row>
    <row r="248" spans="5:57">
      <c r="E248" s="48"/>
      <c r="H248" s="48"/>
      <c r="K248" s="48"/>
      <c r="U248" s="49"/>
      <c r="V248" s="49"/>
      <c r="W248" s="49"/>
      <c r="X248" s="49"/>
      <c r="Y248" s="49"/>
      <c r="Z248" s="49"/>
      <c r="AA248" s="49"/>
      <c r="AB248" s="49"/>
      <c r="AC248" s="49"/>
      <c r="AG248" s="48"/>
      <c r="AJ248" s="48"/>
      <c r="AM248" s="48"/>
      <c r="AW248" s="49"/>
      <c r="AX248" s="49"/>
      <c r="AY248" s="49"/>
      <c r="AZ248" s="49"/>
      <c r="BA248" s="49"/>
      <c r="BB248" s="49"/>
      <c r="BC248" s="49"/>
      <c r="BD248" s="49"/>
      <c r="BE248" s="49"/>
    </row>
    <row r="249" spans="5:57">
      <c r="E249" s="48"/>
      <c r="H249" s="48"/>
      <c r="K249" s="48"/>
      <c r="U249" s="49"/>
      <c r="V249" s="49"/>
      <c r="W249" s="49"/>
      <c r="X249" s="49"/>
      <c r="Y249" s="49"/>
      <c r="Z249" s="49"/>
      <c r="AA249" s="49"/>
      <c r="AB249" s="49"/>
      <c r="AC249" s="49"/>
      <c r="AG249" s="48"/>
      <c r="AJ249" s="48"/>
      <c r="AM249" s="48"/>
      <c r="AW249" s="49"/>
      <c r="AX249" s="49"/>
      <c r="AY249" s="49"/>
      <c r="AZ249" s="49"/>
      <c r="BA249" s="49"/>
      <c r="BB249" s="49"/>
      <c r="BC249" s="49"/>
      <c r="BD249" s="49"/>
      <c r="BE249" s="49"/>
    </row>
    <row r="250" spans="5:57">
      <c r="E250" s="48"/>
      <c r="H250" s="48"/>
      <c r="K250" s="48"/>
      <c r="U250" s="49"/>
      <c r="V250" s="49"/>
      <c r="W250" s="49"/>
      <c r="X250" s="49"/>
      <c r="Y250" s="49"/>
      <c r="Z250" s="49"/>
      <c r="AA250" s="49"/>
      <c r="AB250" s="49"/>
      <c r="AC250" s="49"/>
      <c r="AG250" s="48"/>
      <c r="AJ250" s="48"/>
      <c r="AM250" s="48"/>
      <c r="AW250" s="49"/>
      <c r="AX250" s="49"/>
      <c r="AY250" s="49"/>
      <c r="AZ250" s="49"/>
      <c r="BA250" s="49"/>
      <c r="BB250" s="49"/>
      <c r="BC250" s="49"/>
      <c r="BD250" s="49"/>
      <c r="BE250" s="49"/>
    </row>
    <row r="251" spans="5:57">
      <c r="E251" s="48"/>
      <c r="H251" s="48"/>
      <c r="K251" s="48"/>
      <c r="U251" s="49"/>
      <c r="V251" s="49"/>
      <c r="W251" s="49"/>
      <c r="X251" s="49"/>
      <c r="Y251" s="49"/>
      <c r="Z251" s="49"/>
      <c r="AA251" s="49"/>
      <c r="AB251" s="49"/>
      <c r="AC251" s="49"/>
      <c r="AG251" s="48"/>
      <c r="AJ251" s="48"/>
      <c r="AM251" s="48"/>
      <c r="AW251" s="49"/>
      <c r="AX251" s="49"/>
      <c r="AY251" s="49"/>
      <c r="AZ251" s="49"/>
      <c r="BA251" s="49"/>
      <c r="BB251" s="49"/>
      <c r="BC251" s="49"/>
      <c r="BD251" s="49"/>
      <c r="BE251" s="49"/>
    </row>
    <row r="252" spans="5:57">
      <c r="E252" s="48"/>
      <c r="H252" s="48"/>
      <c r="K252" s="48"/>
      <c r="U252" s="49"/>
      <c r="V252" s="49"/>
      <c r="W252" s="49"/>
      <c r="X252" s="49"/>
      <c r="Y252" s="49"/>
      <c r="Z252" s="49"/>
      <c r="AA252" s="49"/>
      <c r="AB252" s="49"/>
      <c r="AC252" s="49"/>
      <c r="AG252" s="48"/>
      <c r="AJ252" s="48"/>
      <c r="AM252" s="48"/>
      <c r="AW252" s="49"/>
      <c r="AX252" s="49"/>
      <c r="AY252" s="49"/>
      <c r="AZ252" s="49"/>
      <c r="BA252" s="49"/>
      <c r="BB252" s="49"/>
      <c r="BC252" s="49"/>
      <c r="BD252" s="49"/>
      <c r="BE252" s="49"/>
    </row>
    <row r="253" spans="5:57">
      <c r="E253" s="48"/>
      <c r="H253" s="48"/>
      <c r="K253" s="48"/>
      <c r="U253" s="49"/>
      <c r="V253" s="49"/>
      <c r="W253" s="49"/>
      <c r="X253" s="49"/>
      <c r="Y253" s="49"/>
      <c r="Z253" s="49"/>
      <c r="AA253" s="49"/>
      <c r="AB253" s="49"/>
      <c r="AC253" s="49"/>
      <c r="AG253" s="48"/>
      <c r="AJ253" s="48"/>
      <c r="AM253" s="48"/>
      <c r="AW253" s="49"/>
      <c r="AX253" s="49"/>
      <c r="AY253" s="49"/>
      <c r="AZ253" s="49"/>
      <c r="BA253" s="49"/>
      <c r="BB253" s="49"/>
      <c r="BC253" s="49"/>
      <c r="BD253" s="49"/>
      <c r="BE253" s="49"/>
    </row>
    <row r="254" spans="5:57">
      <c r="E254" s="48"/>
      <c r="H254" s="48"/>
      <c r="K254" s="48"/>
      <c r="U254" s="49"/>
      <c r="V254" s="49"/>
      <c r="W254" s="49"/>
      <c r="X254" s="49"/>
      <c r="Y254" s="49"/>
      <c r="Z254" s="49"/>
      <c r="AA254" s="49"/>
      <c r="AB254" s="49"/>
      <c r="AC254" s="49"/>
      <c r="AG254" s="48"/>
      <c r="AJ254" s="48"/>
      <c r="AM254" s="48"/>
      <c r="AW254" s="49"/>
      <c r="AX254" s="49"/>
      <c r="AY254" s="49"/>
      <c r="AZ254" s="49"/>
      <c r="BA254" s="49"/>
      <c r="BB254" s="49"/>
      <c r="BC254" s="49"/>
      <c r="BD254" s="49"/>
      <c r="BE254" s="49"/>
    </row>
    <row r="255" spans="5:57">
      <c r="E255" s="48"/>
      <c r="H255" s="48"/>
      <c r="K255" s="48"/>
      <c r="U255" s="49"/>
      <c r="V255" s="49"/>
      <c r="W255" s="49"/>
      <c r="X255" s="49"/>
      <c r="Y255" s="49"/>
      <c r="Z255" s="49"/>
      <c r="AA255" s="49"/>
      <c r="AB255" s="49"/>
      <c r="AC255" s="49"/>
      <c r="AG255" s="48"/>
      <c r="AJ255" s="48"/>
      <c r="AM255" s="48"/>
      <c r="AW255" s="49"/>
      <c r="AX255" s="49"/>
      <c r="AY255" s="49"/>
      <c r="AZ255" s="49"/>
      <c r="BA255" s="49"/>
      <c r="BB255" s="49"/>
      <c r="BC255" s="49"/>
      <c r="BD255" s="49"/>
      <c r="BE255" s="49"/>
    </row>
    <row r="256" spans="5:57">
      <c r="E256" s="48"/>
      <c r="H256" s="48"/>
      <c r="K256" s="48"/>
      <c r="U256" s="49"/>
      <c r="V256" s="49"/>
      <c r="W256" s="49"/>
      <c r="X256" s="49"/>
      <c r="Y256" s="49"/>
      <c r="Z256" s="49"/>
      <c r="AA256" s="49"/>
      <c r="AB256" s="49"/>
      <c r="AC256" s="49"/>
      <c r="AG256" s="48"/>
      <c r="AJ256" s="48"/>
      <c r="AM256" s="48"/>
      <c r="AW256" s="49"/>
      <c r="AX256" s="49"/>
      <c r="AY256" s="49"/>
      <c r="AZ256" s="49"/>
      <c r="BA256" s="49"/>
      <c r="BB256" s="49"/>
      <c r="BC256" s="49"/>
      <c r="BD256" s="49"/>
      <c r="BE256" s="49"/>
    </row>
    <row r="257" spans="5:57">
      <c r="E257" s="48"/>
      <c r="H257" s="48"/>
      <c r="K257" s="48"/>
      <c r="U257" s="49"/>
      <c r="V257" s="49"/>
      <c r="W257" s="49"/>
      <c r="X257" s="49"/>
      <c r="Y257" s="49"/>
      <c r="Z257" s="49"/>
      <c r="AA257" s="49"/>
      <c r="AB257" s="49"/>
      <c r="AC257" s="49"/>
      <c r="AG257" s="48"/>
      <c r="AJ257" s="48"/>
      <c r="AM257" s="48"/>
      <c r="AW257" s="49"/>
      <c r="AX257" s="49"/>
      <c r="AY257" s="49"/>
      <c r="AZ257" s="49"/>
      <c r="BA257" s="49"/>
      <c r="BB257" s="49"/>
      <c r="BC257" s="49"/>
      <c r="BD257" s="49"/>
      <c r="BE257" s="49"/>
    </row>
    <row r="258" spans="5:57">
      <c r="E258" s="48"/>
      <c r="H258" s="48"/>
      <c r="K258" s="48"/>
      <c r="U258" s="49"/>
      <c r="V258" s="49"/>
      <c r="W258" s="49"/>
      <c r="X258" s="49"/>
      <c r="Y258" s="49"/>
      <c r="Z258" s="49"/>
      <c r="AA258" s="49"/>
      <c r="AB258" s="49"/>
      <c r="AC258" s="49"/>
      <c r="AG258" s="48"/>
      <c r="AJ258" s="48"/>
      <c r="AM258" s="48"/>
      <c r="AW258" s="49"/>
      <c r="AX258" s="49"/>
      <c r="AY258" s="49"/>
      <c r="AZ258" s="49"/>
      <c r="BA258" s="49"/>
      <c r="BB258" s="49"/>
      <c r="BC258" s="49"/>
      <c r="BD258" s="49"/>
      <c r="BE258" s="49"/>
    </row>
    <row r="259" spans="5:57">
      <c r="E259" s="48"/>
      <c r="H259" s="48"/>
      <c r="K259" s="48"/>
      <c r="U259" s="49"/>
      <c r="V259" s="49"/>
      <c r="W259" s="49"/>
      <c r="X259" s="49"/>
      <c r="Y259" s="49"/>
      <c r="Z259" s="49"/>
      <c r="AA259" s="49"/>
      <c r="AB259" s="49"/>
      <c r="AC259" s="49"/>
      <c r="AG259" s="48"/>
      <c r="AJ259" s="48"/>
      <c r="AM259" s="48"/>
      <c r="AW259" s="49"/>
      <c r="AX259" s="49"/>
      <c r="AY259" s="49"/>
      <c r="AZ259" s="49"/>
      <c r="BA259" s="49"/>
      <c r="BB259" s="49"/>
      <c r="BC259" s="49"/>
      <c r="BD259" s="49"/>
      <c r="BE259" s="49"/>
    </row>
    <row r="260" spans="5:57">
      <c r="E260" s="48"/>
      <c r="H260" s="48"/>
      <c r="K260" s="48"/>
      <c r="U260" s="49"/>
      <c r="V260" s="49"/>
      <c r="W260" s="49"/>
      <c r="X260" s="49"/>
      <c r="Y260" s="49"/>
      <c r="Z260" s="49"/>
      <c r="AA260" s="49"/>
      <c r="AB260" s="49"/>
      <c r="AC260" s="49"/>
      <c r="AG260" s="48"/>
      <c r="AJ260" s="48"/>
      <c r="AM260" s="48"/>
      <c r="AW260" s="49"/>
      <c r="AX260" s="49"/>
      <c r="AY260" s="49"/>
      <c r="AZ260" s="49"/>
      <c r="BA260" s="49"/>
      <c r="BB260" s="49"/>
      <c r="BC260" s="49"/>
      <c r="BD260" s="49"/>
      <c r="BE260" s="49"/>
    </row>
    <row r="261" spans="5:57">
      <c r="E261" s="48"/>
      <c r="H261" s="48"/>
      <c r="K261" s="48"/>
      <c r="U261" s="49"/>
      <c r="V261" s="49"/>
      <c r="W261" s="49"/>
      <c r="X261" s="49"/>
      <c r="Y261" s="49"/>
      <c r="Z261" s="49"/>
      <c r="AA261" s="49"/>
      <c r="AB261" s="49"/>
      <c r="AC261" s="49"/>
      <c r="AG261" s="48"/>
      <c r="AJ261" s="48"/>
      <c r="AM261" s="48"/>
      <c r="AW261" s="49"/>
      <c r="AX261" s="49"/>
      <c r="AY261" s="49"/>
      <c r="AZ261" s="49"/>
      <c r="BA261" s="49"/>
      <c r="BB261" s="49"/>
      <c r="BC261" s="49"/>
      <c r="BD261" s="49"/>
      <c r="BE261" s="49"/>
    </row>
    <row r="262" spans="5:57">
      <c r="E262" s="48"/>
      <c r="H262" s="48"/>
      <c r="K262" s="48"/>
      <c r="U262" s="49"/>
      <c r="V262" s="49"/>
      <c r="W262" s="49"/>
      <c r="X262" s="49"/>
      <c r="Y262" s="49"/>
      <c r="Z262" s="49"/>
      <c r="AA262" s="49"/>
      <c r="AB262" s="49"/>
      <c r="AC262" s="49"/>
      <c r="AG262" s="48"/>
      <c r="AJ262" s="48"/>
      <c r="AM262" s="48"/>
      <c r="AW262" s="49"/>
      <c r="AX262" s="49"/>
      <c r="AY262" s="49"/>
      <c r="AZ262" s="49"/>
      <c r="BA262" s="49"/>
      <c r="BB262" s="49"/>
      <c r="BC262" s="49"/>
      <c r="BD262" s="49"/>
      <c r="BE262" s="49"/>
    </row>
    <row r="263" spans="5:57">
      <c r="E263" s="48"/>
      <c r="H263" s="48"/>
      <c r="K263" s="48"/>
      <c r="U263" s="49"/>
      <c r="V263" s="49"/>
      <c r="W263" s="49"/>
      <c r="X263" s="49"/>
      <c r="Y263" s="49"/>
      <c r="Z263" s="49"/>
      <c r="AA263" s="49"/>
      <c r="AB263" s="49"/>
      <c r="AC263" s="49"/>
      <c r="AG263" s="48"/>
      <c r="AJ263" s="48"/>
      <c r="AM263" s="48"/>
      <c r="AW263" s="49"/>
      <c r="AX263" s="49"/>
      <c r="AY263" s="49"/>
      <c r="AZ263" s="49"/>
      <c r="BA263" s="49"/>
      <c r="BB263" s="49"/>
      <c r="BC263" s="49"/>
      <c r="BD263" s="49"/>
      <c r="BE263" s="49"/>
    </row>
    <row r="264" spans="5:57">
      <c r="E264" s="48"/>
      <c r="H264" s="48"/>
      <c r="K264" s="48"/>
      <c r="U264" s="49"/>
      <c r="V264" s="49"/>
      <c r="W264" s="49"/>
      <c r="X264" s="49"/>
      <c r="Y264" s="49"/>
      <c r="Z264" s="49"/>
      <c r="AA264" s="49"/>
      <c r="AB264" s="49"/>
      <c r="AC264" s="49"/>
      <c r="AG264" s="48"/>
      <c r="AJ264" s="48"/>
      <c r="AM264" s="48"/>
      <c r="AW264" s="49"/>
      <c r="AX264" s="49"/>
      <c r="AY264" s="49"/>
      <c r="AZ264" s="49"/>
      <c r="BA264" s="49"/>
      <c r="BB264" s="49"/>
      <c r="BC264" s="49"/>
      <c r="BD264" s="49"/>
      <c r="BE264" s="49"/>
    </row>
    <row r="265" spans="5:57">
      <c r="E265" s="48"/>
      <c r="H265" s="48"/>
      <c r="K265" s="48"/>
      <c r="U265" s="49"/>
      <c r="V265" s="49"/>
      <c r="W265" s="49"/>
      <c r="X265" s="49"/>
      <c r="Y265" s="49"/>
      <c r="Z265" s="49"/>
      <c r="AA265" s="49"/>
      <c r="AB265" s="49"/>
      <c r="AC265" s="49"/>
      <c r="AG265" s="48"/>
      <c r="AJ265" s="48"/>
      <c r="AM265" s="48"/>
      <c r="AW265" s="49"/>
      <c r="AX265" s="49"/>
      <c r="AY265" s="49"/>
      <c r="AZ265" s="49"/>
      <c r="BA265" s="49"/>
      <c r="BB265" s="49"/>
      <c r="BC265" s="49"/>
      <c r="BD265" s="49"/>
      <c r="BE265" s="49"/>
    </row>
    <row r="266" spans="5:57">
      <c r="E266" s="48"/>
      <c r="H266" s="48"/>
      <c r="K266" s="48"/>
      <c r="U266" s="49"/>
      <c r="V266" s="49"/>
      <c r="W266" s="49"/>
      <c r="X266" s="49"/>
      <c r="Y266" s="49"/>
      <c r="Z266" s="49"/>
      <c r="AA266" s="49"/>
      <c r="AB266" s="49"/>
      <c r="AC266" s="49"/>
      <c r="AG266" s="48"/>
      <c r="AJ266" s="48"/>
      <c r="AM266" s="48"/>
      <c r="AW266" s="49"/>
      <c r="AX266" s="49"/>
      <c r="AY266" s="49"/>
      <c r="AZ266" s="49"/>
      <c r="BA266" s="49"/>
      <c r="BB266" s="49"/>
      <c r="BC266" s="49"/>
      <c r="BD266" s="49"/>
      <c r="BE266" s="49"/>
    </row>
    <row r="267" spans="5:57">
      <c r="E267" s="48"/>
      <c r="H267" s="48"/>
      <c r="K267" s="48"/>
      <c r="U267" s="49"/>
      <c r="V267" s="49"/>
      <c r="W267" s="49"/>
      <c r="X267" s="49"/>
      <c r="Y267" s="49"/>
      <c r="Z267" s="49"/>
      <c r="AA267" s="49"/>
      <c r="AB267" s="49"/>
      <c r="AC267" s="49"/>
      <c r="AG267" s="48"/>
      <c r="AJ267" s="48"/>
      <c r="AM267" s="48"/>
      <c r="AW267" s="49"/>
      <c r="AX267" s="49"/>
      <c r="AY267" s="49"/>
      <c r="AZ267" s="49"/>
      <c r="BA267" s="49"/>
      <c r="BB267" s="49"/>
      <c r="BC267" s="49"/>
      <c r="BD267" s="49"/>
      <c r="BE267" s="49"/>
    </row>
    <row r="268" spans="5:57">
      <c r="E268" s="48"/>
      <c r="H268" s="48"/>
      <c r="K268" s="48"/>
      <c r="U268" s="49"/>
      <c r="V268" s="49"/>
      <c r="W268" s="49"/>
      <c r="X268" s="49"/>
      <c r="Y268" s="49"/>
      <c r="Z268" s="49"/>
      <c r="AA268" s="49"/>
      <c r="AB268" s="49"/>
      <c r="AC268" s="49"/>
      <c r="AG268" s="48"/>
      <c r="AJ268" s="48"/>
      <c r="AM268" s="48"/>
      <c r="AW268" s="49"/>
      <c r="AX268" s="49"/>
      <c r="AY268" s="49"/>
      <c r="AZ268" s="49"/>
      <c r="BA268" s="49"/>
      <c r="BB268" s="49"/>
      <c r="BC268" s="49"/>
      <c r="BD268" s="49"/>
      <c r="BE268" s="49"/>
    </row>
    <row r="269" spans="5:57">
      <c r="E269" s="48"/>
      <c r="H269" s="48"/>
      <c r="K269" s="48"/>
      <c r="U269" s="49"/>
      <c r="V269" s="49"/>
      <c r="W269" s="49"/>
      <c r="X269" s="49"/>
      <c r="Y269" s="49"/>
      <c r="Z269" s="49"/>
      <c r="AA269" s="49"/>
      <c r="AB269" s="49"/>
      <c r="AC269" s="49"/>
      <c r="AG269" s="48"/>
      <c r="AJ269" s="48"/>
      <c r="AM269" s="48"/>
      <c r="AW269" s="49"/>
      <c r="AX269" s="49"/>
      <c r="AY269" s="49"/>
      <c r="AZ269" s="49"/>
      <c r="BA269" s="49"/>
      <c r="BB269" s="49"/>
      <c r="BC269" s="49"/>
      <c r="BD269" s="49"/>
      <c r="BE269" s="49"/>
    </row>
    <row r="270" spans="5:57">
      <c r="E270" s="48"/>
      <c r="H270" s="48"/>
      <c r="K270" s="48"/>
      <c r="U270" s="49"/>
      <c r="V270" s="49"/>
      <c r="W270" s="49"/>
      <c r="X270" s="49"/>
      <c r="Y270" s="49"/>
      <c r="Z270" s="49"/>
      <c r="AA270" s="49"/>
      <c r="AB270" s="49"/>
      <c r="AC270" s="49"/>
      <c r="AG270" s="48"/>
      <c r="AJ270" s="48"/>
      <c r="AM270" s="48"/>
      <c r="AW270" s="49"/>
      <c r="AX270" s="49"/>
      <c r="AY270" s="49"/>
      <c r="AZ270" s="49"/>
      <c r="BA270" s="49"/>
      <c r="BB270" s="49"/>
      <c r="BC270" s="49"/>
      <c r="BD270" s="49"/>
      <c r="BE270" s="49"/>
    </row>
    <row r="271" spans="5:57">
      <c r="E271" s="48"/>
      <c r="H271" s="48"/>
      <c r="K271" s="48"/>
      <c r="U271" s="49"/>
      <c r="V271" s="49"/>
      <c r="W271" s="49"/>
      <c r="X271" s="49"/>
      <c r="Y271" s="49"/>
      <c r="Z271" s="49"/>
      <c r="AA271" s="49"/>
      <c r="AB271" s="49"/>
      <c r="AC271" s="49"/>
      <c r="AG271" s="48"/>
      <c r="AJ271" s="48"/>
      <c r="AM271" s="48"/>
      <c r="AW271" s="49"/>
      <c r="AX271" s="49"/>
      <c r="AY271" s="49"/>
      <c r="AZ271" s="49"/>
      <c r="BA271" s="49"/>
      <c r="BB271" s="49"/>
      <c r="BC271" s="49"/>
      <c r="BD271" s="49"/>
      <c r="BE271" s="49"/>
    </row>
    <row r="272" spans="5:57">
      <c r="E272" s="48"/>
      <c r="H272" s="48"/>
      <c r="K272" s="48"/>
      <c r="U272" s="49"/>
      <c r="V272" s="49"/>
      <c r="W272" s="49"/>
      <c r="X272" s="49"/>
      <c r="Y272" s="49"/>
      <c r="Z272" s="49"/>
      <c r="AA272" s="49"/>
      <c r="AB272" s="49"/>
      <c r="AC272" s="49"/>
      <c r="AG272" s="48"/>
      <c r="AJ272" s="48"/>
      <c r="AM272" s="48"/>
      <c r="AW272" s="49"/>
      <c r="AX272" s="49"/>
      <c r="AY272" s="49"/>
      <c r="AZ272" s="49"/>
      <c r="BA272" s="49"/>
      <c r="BB272" s="49"/>
      <c r="BC272" s="49"/>
      <c r="BD272" s="49"/>
      <c r="BE272" s="49"/>
    </row>
    <row r="273" spans="5:57">
      <c r="E273" s="48"/>
      <c r="H273" s="48"/>
      <c r="K273" s="48"/>
      <c r="U273" s="49"/>
      <c r="V273" s="49"/>
      <c r="W273" s="49"/>
      <c r="X273" s="49"/>
      <c r="Y273" s="49"/>
      <c r="Z273" s="49"/>
      <c r="AA273" s="49"/>
      <c r="AB273" s="49"/>
      <c r="AC273" s="49"/>
      <c r="AG273" s="48"/>
      <c r="AJ273" s="48"/>
      <c r="AM273" s="48"/>
      <c r="AW273" s="49"/>
      <c r="AX273" s="49"/>
      <c r="AY273" s="49"/>
      <c r="AZ273" s="49"/>
      <c r="BA273" s="49"/>
      <c r="BB273" s="49"/>
      <c r="BC273" s="49"/>
      <c r="BD273" s="49"/>
      <c r="BE273" s="49"/>
    </row>
    <row r="274" spans="5:57">
      <c r="E274" s="48"/>
      <c r="H274" s="48"/>
      <c r="K274" s="48"/>
      <c r="U274" s="49"/>
      <c r="V274" s="49"/>
      <c r="W274" s="49"/>
      <c r="X274" s="49"/>
      <c r="Y274" s="49"/>
      <c r="Z274" s="49"/>
      <c r="AA274" s="49"/>
      <c r="AB274" s="49"/>
      <c r="AC274" s="49"/>
      <c r="AG274" s="48"/>
      <c r="AJ274" s="48"/>
      <c r="AM274" s="48"/>
      <c r="AW274" s="49"/>
      <c r="AX274" s="49"/>
      <c r="AY274" s="49"/>
      <c r="AZ274" s="49"/>
      <c r="BA274" s="49"/>
      <c r="BB274" s="49"/>
      <c r="BC274" s="49"/>
      <c r="BD274" s="49"/>
      <c r="BE274" s="49"/>
    </row>
    <row r="275" spans="5:57">
      <c r="E275" s="48"/>
      <c r="H275" s="48"/>
      <c r="K275" s="48"/>
      <c r="U275" s="49"/>
      <c r="V275" s="49"/>
      <c r="W275" s="49"/>
      <c r="X275" s="49"/>
      <c r="Y275" s="49"/>
      <c r="Z275" s="49"/>
      <c r="AA275" s="49"/>
      <c r="AB275" s="49"/>
      <c r="AC275" s="49"/>
      <c r="AG275" s="48"/>
      <c r="AJ275" s="48"/>
      <c r="AM275" s="48"/>
      <c r="AW275" s="49"/>
      <c r="AX275" s="49"/>
      <c r="AY275" s="49"/>
      <c r="AZ275" s="49"/>
      <c r="BA275" s="49"/>
      <c r="BB275" s="49"/>
      <c r="BC275" s="49"/>
      <c r="BD275" s="49"/>
      <c r="BE275" s="49"/>
    </row>
    <row r="276" spans="5:57">
      <c r="E276" s="48"/>
      <c r="H276" s="48"/>
      <c r="K276" s="48"/>
      <c r="U276" s="49"/>
      <c r="V276" s="49"/>
      <c r="W276" s="49"/>
      <c r="X276" s="49"/>
      <c r="Y276" s="49"/>
      <c r="Z276" s="49"/>
      <c r="AA276" s="49"/>
      <c r="AB276" s="49"/>
      <c r="AC276" s="49"/>
      <c r="AG276" s="48"/>
      <c r="AJ276" s="48"/>
      <c r="AM276" s="48"/>
      <c r="AW276" s="49"/>
      <c r="AX276" s="49"/>
      <c r="AY276" s="49"/>
      <c r="AZ276" s="49"/>
      <c r="BA276" s="49"/>
      <c r="BB276" s="49"/>
      <c r="BC276" s="49"/>
      <c r="BD276" s="49"/>
      <c r="BE276" s="49"/>
    </row>
    <row r="277" spans="5:57">
      <c r="E277" s="48"/>
      <c r="H277" s="48"/>
      <c r="K277" s="48"/>
      <c r="U277" s="49"/>
      <c r="V277" s="49"/>
      <c r="W277" s="49"/>
      <c r="X277" s="49"/>
      <c r="Y277" s="49"/>
      <c r="Z277" s="49"/>
      <c r="AA277" s="49"/>
      <c r="AB277" s="49"/>
      <c r="AC277" s="49"/>
      <c r="AG277" s="48"/>
      <c r="AJ277" s="48"/>
      <c r="AM277" s="48"/>
      <c r="AW277" s="49"/>
      <c r="AX277" s="49"/>
      <c r="AY277" s="49"/>
      <c r="AZ277" s="49"/>
      <c r="BA277" s="49"/>
      <c r="BB277" s="49"/>
      <c r="BC277" s="49"/>
      <c r="BD277" s="49"/>
      <c r="BE277" s="49"/>
    </row>
    <row r="278" spans="5:57">
      <c r="E278" s="48"/>
      <c r="H278" s="48"/>
      <c r="K278" s="48"/>
      <c r="U278" s="49"/>
      <c r="V278" s="49"/>
      <c r="W278" s="49"/>
      <c r="X278" s="49"/>
      <c r="Y278" s="49"/>
      <c r="Z278" s="49"/>
      <c r="AA278" s="49"/>
      <c r="AB278" s="49"/>
      <c r="AC278" s="49"/>
      <c r="AG278" s="48"/>
      <c r="AJ278" s="48"/>
      <c r="AM278" s="48"/>
      <c r="AW278" s="49"/>
      <c r="AX278" s="49"/>
      <c r="AY278" s="49"/>
      <c r="AZ278" s="49"/>
      <c r="BA278" s="49"/>
      <c r="BB278" s="49"/>
      <c r="BC278" s="49"/>
      <c r="BD278" s="49"/>
      <c r="BE278" s="49"/>
    </row>
    <row r="279" spans="5:57">
      <c r="E279" s="48"/>
      <c r="H279" s="48"/>
      <c r="K279" s="48"/>
      <c r="U279" s="49"/>
      <c r="V279" s="49"/>
      <c r="W279" s="49"/>
      <c r="X279" s="49"/>
      <c r="Y279" s="49"/>
      <c r="Z279" s="49"/>
      <c r="AA279" s="49"/>
      <c r="AB279" s="49"/>
      <c r="AC279" s="49"/>
      <c r="AG279" s="48"/>
      <c r="AJ279" s="48"/>
      <c r="AM279" s="48"/>
      <c r="AW279" s="49"/>
      <c r="AX279" s="49"/>
      <c r="AY279" s="49"/>
      <c r="AZ279" s="49"/>
      <c r="BA279" s="49"/>
      <c r="BB279" s="49"/>
      <c r="BC279" s="49"/>
      <c r="BD279" s="49"/>
      <c r="BE279" s="49"/>
    </row>
    <row r="280" spans="5:57">
      <c r="E280" s="48"/>
      <c r="H280" s="48"/>
      <c r="K280" s="48"/>
      <c r="U280" s="49"/>
      <c r="V280" s="49"/>
      <c r="W280" s="49"/>
      <c r="X280" s="49"/>
      <c r="Y280" s="49"/>
      <c r="Z280" s="49"/>
      <c r="AA280" s="49"/>
      <c r="AB280" s="49"/>
      <c r="AC280" s="49"/>
      <c r="AG280" s="48"/>
      <c r="AJ280" s="48"/>
      <c r="AM280" s="48"/>
      <c r="AW280" s="49"/>
      <c r="AX280" s="49"/>
      <c r="AY280" s="49"/>
      <c r="AZ280" s="49"/>
      <c r="BA280" s="49"/>
      <c r="BB280" s="49"/>
      <c r="BC280" s="49"/>
      <c r="BD280" s="49"/>
      <c r="BE280" s="49"/>
    </row>
    <row r="281" spans="5:57">
      <c r="E281" s="48"/>
      <c r="H281" s="48"/>
      <c r="K281" s="48"/>
      <c r="U281" s="49"/>
      <c r="V281" s="49"/>
      <c r="W281" s="49"/>
      <c r="X281" s="49"/>
      <c r="Y281" s="49"/>
      <c r="Z281" s="49"/>
      <c r="AA281" s="49"/>
      <c r="AB281" s="49"/>
      <c r="AC281" s="49"/>
      <c r="AG281" s="48"/>
      <c r="AJ281" s="48"/>
      <c r="AM281" s="48"/>
      <c r="AW281" s="49"/>
      <c r="AX281" s="49"/>
      <c r="AY281" s="49"/>
      <c r="AZ281" s="49"/>
      <c r="BA281" s="49"/>
      <c r="BB281" s="49"/>
      <c r="BC281" s="49"/>
      <c r="BD281" s="49"/>
      <c r="BE281" s="49"/>
    </row>
    <row r="282" spans="5:57">
      <c r="E282" s="48"/>
      <c r="H282" s="48"/>
      <c r="K282" s="48"/>
      <c r="U282" s="49"/>
      <c r="V282" s="49"/>
      <c r="W282" s="49"/>
      <c r="X282" s="49"/>
      <c r="Y282" s="49"/>
      <c r="Z282" s="49"/>
      <c r="AA282" s="49"/>
      <c r="AB282" s="49"/>
      <c r="AC282" s="49"/>
      <c r="AG282" s="48"/>
      <c r="AJ282" s="48"/>
      <c r="AM282" s="48"/>
      <c r="AW282" s="49"/>
      <c r="AX282" s="49"/>
      <c r="AY282" s="49"/>
      <c r="AZ282" s="49"/>
      <c r="BA282" s="49"/>
      <c r="BB282" s="49"/>
      <c r="BC282" s="49"/>
      <c r="BD282" s="49"/>
      <c r="BE282" s="49"/>
    </row>
    <row r="283" spans="5:57">
      <c r="E283" s="48"/>
      <c r="H283" s="48"/>
      <c r="K283" s="48"/>
      <c r="U283" s="49"/>
      <c r="V283" s="49"/>
      <c r="W283" s="49"/>
      <c r="X283" s="49"/>
      <c r="Y283" s="49"/>
      <c r="Z283" s="49"/>
      <c r="AA283" s="49"/>
      <c r="AB283" s="49"/>
      <c r="AC283" s="49"/>
      <c r="AG283" s="48"/>
      <c r="AJ283" s="48"/>
      <c r="AM283" s="48"/>
      <c r="AW283" s="49"/>
      <c r="AX283" s="49"/>
      <c r="AY283" s="49"/>
      <c r="AZ283" s="49"/>
      <c r="BA283" s="49"/>
      <c r="BB283" s="49"/>
      <c r="BC283" s="49"/>
      <c r="BD283" s="49"/>
      <c r="BE283" s="49"/>
    </row>
    <row r="284" spans="5:57">
      <c r="E284" s="48"/>
      <c r="H284" s="48"/>
      <c r="K284" s="48"/>
      <c r="U284" s="49"/>
      <c r="V284" s="49"/>
      <c r="W284" s="49"/>
      <c r="X284" s="49"/>
      <c r="Y284" s="49"/>
      <c r="Z284" s="49"/>
      <c r="AA284" s="49"/>
      <c r="AB284" s="49"/>
      <c r="AC284" s="49"/>
      <c r="AG284" s="48"/>
      <c r="AJ284" s="48"/>
      <c r="AM284" s="48"/>
      <c r="AW284" s="49"/>
      <c r="AX284" s="49"/>
      <c r="AY284" s="49"/>
      <c r="AZ284" s="49"/>
      <c r="BA284" s="49"/>
      <c r="BB284" s="49"/>
      <c r="BC284" s="49"/>
      <c r="BD284" s="49"/>
      <c r="BE284" s="49"/>
    </row>
    <row r="285" spans="5:57">
      <c r="E285" s="48"/>
      <c r="H285" s="48"/>
      <c r="K285" s="48"/>
      <c r="U285" s="49"/>
      <c r="V285" s="49"/>
      <c r="W285" s="49"/>
      <c r="X285" s="49"/>
      <c r="Y285" s="49"/>
      <c r="Z285" s="49"/>
      <c r="AA285" s="49"/>
      <c r="AB285" s="49"/>
      <c r="AC285" s="49"/>
      <c r="AG285" s="48"/>
      <c r="AJ285" s="48"/>
      <c r="AM285" s="48"/>
      <c r="AW285" s="49"/>
      <c r="AX285" s="49"/>
      <c r="AY285" s="49"/>
      <c r="AZ285" s="49"/>
      <c r="BA285" s="49"/>
      <c r="BB285" s="49"/>
      <c r="BC285" s="49"/>
      <c r="BD285" s="49"/>
      <c r="BE285" s="49"/>
    </row>
    <row r="286" spans="5:57">
      <c r="E286" s="48"/>
      <c r="H286" s="48"/>
      <c r="K286" s="48"/>
      <c r="U286" s="49"/>
      <c r="V286" s="49"/>
      <c r="W286" s="49"/>
      <c r="X286" s="49"/>
      <c r="Y286" s="49"/>
      <c r="Z286" s="49"/>
      <c r="AA286" s="49"/>
      <c r="AB286" s="49"/>
      <c r="AC286" s="49"/>
      <c r="AG286" s="48"/>
      <c r="AJ286" s="48"/>
      <c r="AM286" s="48"/>
      <c r="AW286" s="49"/>
      <c r="AX286" s="49"/>
      <c r="AY286" s="49"/>
      <c r="AZ286" s="49"/>
      <c r="BA286" s="49"/>
      <c r="BB286" s="49"/>
      <c r="BC286" s="49"/>
      <c r="BD286" s="49"/>
      <c r="BE286" s="49"/>
    </row>
    <row r="287" spans="5:57">
      <c r="E287" s="48"/>
      <c r="H287" s="48"/>
      <c r="K287" s="48"/>
      <c r="U287" s="49"/>
      <c r="V287" s="49"/>
      <c r="W287" s="49"/>
      <c r="X287" s="49"/>
      <c r="Y287" s="49"/>
      <c r="Z287" s="49"/>
      <c r="AA287" s="49"/>
      <c r="AB287" s="49"/>
      <c r="AC287" s="49"/>
      <c r="AG287" s="48"/>
      <c r="AJ287" s="48"/>
      <c r="AM287" s="48"/>
      <c r="AW287" s="49"/>
      <c r="AX287" s="49"/>
      <c r="AY287" s="49"/>
      <c r="AZ287" s="49"/>
      <c r="BA287" s="49"/>
      <c r="BB287" s="49"/>
      <c r="BC287" s="49"/>
      <c r="BD287" s="49"/>
      <c r="BE287" s="49"/>
    </row>
    <row r="288" spans="5:57">
      <c r="E288" s="48"/>
      <c r="H288" s="48"/>
      <c r="K288" s="48"/>
      <c r="U288" s="49"/>
      <c r="V288" s="49"/>
      <c r="W288" s="49"/>
      <c r="X288" s="49"/>
      <c r="Y288" s="49"/>
      <c r="Z288" s="49"/>
      <c r="AA288" s="49"/>
      <c r="AB288" s="49"/>
      <c r="AC288" s="49"/>
      <c r="AG288" s="48"/>
      <c r="AJ288" s="48"/>
      <c r="AM288" s="48"/>
      <c r="AW288" s="49"/>
      <c r="AX288" s="49"/>
      <c r="AY288" s="49"/>
      <c r="AZ288" s="49"/>
      <c r="BA288" s="49"/>
      <c r="BB288" s="49"/>
      <c r="BC288" s="49"/>
      <c r="BD288" s="49"/>
      <c r="BE288" s="49"/>
    </row>
    <row r="289" spans="5:57">
      <c r="E289" s="48"/>
      <c r="H289" s="48"/>
      <c r="K289" s="48"/>
      <c r="U289" s="49"/>
      <c r="V289" s="49"/>
      <c r="W289" s="49"/>
      <c r="X289" s="49"/>
      <c r="Y289" s="49"/>
      <c r="Z289" s="49"/>
      <c r="AA289" s="49"/>
      <c r="AB289" s="49"/>
      <c r="AC289" s="49"/>
      <c r="AG289" s="48"/>
      <c r="AJ289" s="48"/>
      <c r="AM289" s="48"/>
      <c r="AW289" s="49"/>
      <c r="AX289" s="49"/>
      <c r="AY289" s="49"/>
      <c r="AZ289" s="49"/>
      <c r="BA289" s="49"/>
      <c r="BB289" s="49"/>
      <c r="BC289" s="49"/>
      <c r="BD289" s="49"/>
      <c r="BE289" s="49"/>
    </row>
    <row r="290" spans="5:57">
      <c r="E290" s="48"/>
      <c r="H290" s="48"/>
      <c r="K290" s="48"/>
      <c r="U290" s="49"/>
      <c r="V290" s="49"/>
      <c r="W290" s="49"/>
      <c r="X290" s="49"/>
      <c r="Y290" s="49"/>
      <c r="Z290" s="49"/>
      <c r="AA290" s="49"/>
      <c r="AB290" s="49"/>
      <c r="AC290" s="49"/>
      <c r="AG290" s="48"/>
      <c r="AJ290" s="48"/>
      <c r="AM290" s="48"/>
      <c r="AW290" s="49"/>
      <c r="AX290" s="49"/>
      <c r="AY290" s="49"/>
      <c r="AZ290" s="49"/>
      <c r="BA290" s="49"/>
      <c r="BB290" s="49"/>
      <c r="BC290" s="49"/>
      <c r="BD290" s="49"/>
      <c r="BE290" s="49"/>
    </row>
    <row r="291" spans="5:57">
      <c r="E291" s="48"/>
      <c r="H291" s="48"/>
      <c r="K291" s="48"/>
      <c r="U291" s="49"/>
      <c r="V291" s="49"/>
      <c r="W291" s="49"/>
      <c r="X291" s="49"/>
      <c r="Y291" s="49"/>
      <c r="Z291" s="49"/>
      <c r="AA291" s="49"/>
      <c r="AB291" s="49"/>
      <c r="AC291" s="49"/>
      <c r="AG291" s="48"/>
      <c r="AJ291" s="48"/>
      <c r="AM291" s="48"/>
      <c r="AW291" s="49"/>
      <c r="AX291" s="49"/>
      <c r="AY291" s="49"/>
      <c r="AZ291" s="49"/>
      <c r="BA291" s="49"/>
      <c r="BB291" s="49"/>
      <c r="BC291" s="49"/>
      <c r="BD291" s="49"/>
      <c r="BE291" s="49"/>
    </row>
    <row r="292" spans="5:57">
      <c r="E292" s="48"/>
      <c r="H292" s="48"/>
      <c r="K292" s="48"/>
      <c r="U292" s="49"/>
      <c r="V292" s="49"/>
      <c r="W292" s="49"/>
      <c r="X292" s="49"/>
      <c r="Y292" s="49"/>
      <c r="Z292" s="49"/>
      <c r="AA292" s="49"/>
      <c r="AB292" s="49"/>
      <c r="AC292" s="49"/>
      <c r="AG292" s="48"/>
      <c r="AJ292" s="48"/>
      <c r="AM292" s="48"/>
      <c r="AW292" s="49"/>
      <c r="AX292" s="49"/>
      <c r="AY292" s="49"/>
      <c r="AZ292" s="49"/>
      <c r="BA292" s="49"/>
      <c r="BB292" s="49"/>
      <c r="BC292" s="49"/>
      <c r="BD292" s="49"/>
      <c r="BE292" s="49"/>
    </row>
    <row r="293" spans="5:57">
      <c r="E293" s="48"/>
      <c r="H293" s="48"/>
      <c r="K293" s="48"/>
      <c r="U293" s="49"/>
      <c r="V293" s="49"/>
      <c r="W293" s="49"/>
      <c r="X293" s="49"/>
      <c r="Y293" s="49"/>
      <c r="Z293" s="49"/>
      <c r="AA293" s="49"/>
      <c r="AB293" s="49"/>
      <c r="AC293" s="49"/>
      <c r="AG293" s="48"/>
      <c r="AJ293" s="48"/>
      <c r="AM293" s="48"/>
      <c r="AW293" s="49"/>
      <c r="AX293" s="49"/>
      <c r="AY293" s="49"/>
      <c r="AZ293" s="49"/>
      <c r="BA293" s="49"/>
      <c r="BB293" s="49"/>
      <c r="BC293" s="49"/>
      <c r="BD293" s="49"/>
      <c r="BE293" s="49"/>
    </row>
    <row r="294" spans="5:57">
      <c r="E294" s="48"/>
      <c r="H294" s="48"/>
      <c r="K294" s="48"/>
      <c r="U294" s="49"/>
      <c r="V294" s="49"/>
      <c r="W294" s="49"/>
      <c r="X294" s="49"/>
      <c r="Y294" s="49"/>
      <c r="Z294" s="49"/>
      <c r="AA294" s="49"/>
      <c r="AB294" s="49"/>
      <c r="AC294" s="49"/>
      <c r="AG294" s="48"/>
      <c r="AJ294" s="48"/>
      <c r="AM294" s="48"/>
      <c r="AW294" s="49"/>
      <c r="AX294" s="49"/>
      <c r="AY294" s="49"/>
      <c r="AZ294" s="49"/>
      <c r="BA294" s="49"/>
      <c r="BB294" s="49"/>
      <c r="BC294" s="49"/>
      <c r="BD294" s="49"/>
      <c r="BE294" s="49"/>
    </row>
    <row r="295" spans="5:57">
      <c r="E295" s="48"/>
      <c r="H295" s="48"/>
      <c r="K295" s="48"/>
      <c r="U295" s="49"/>
      <c r="V295" s="49"/>
      <c r="W295" s="49"/>
      <c r="X295" s="49"/>
      <c r="Y295" s="49"/>
      <c r="Z295" s="49"/>
      <c r="AA295" s="49"/>
      <c r="AB295" s="49"/>
      <c r="AC295" s="49"/>
      <c r="AG295" s="48"/>
      <c r="AJ295" s="48"/>
      <c r="AM295" s="48"/>
      <c r="AW295" s="49"/>
      <c r="AX295" s="49"/>
      <c r="AY295" s="49"/>
      <c r="AZ295" s="49"/>
      <c r="BA295" s="49"/>
      <c r="BB295" s="49"/>
      <c r="BC295" s="49"/>
      <c r="BD295" s="49"/>
      <c r="BE295" s="49"/>
    </row>
    <row r="296" spans="5:57">
      <c r="E296" s="48"/>
      <c r="H296" s="48"/>
      <c r="K296" s="48"/>
      <c r="U296" s="49"/>
      <c r="V296" s="49"/>
      <c r="W296" s="49"/>
      <c r="X296" s="49"/>
      <c r="Y296" s="49"/>
      <c r="Z296" s="49"/>
      <c r="AA296" s="49"/>
      <c r="AB296" s="49"/>
      <c r="AC296" s="49"/>
      <c r="AG296" s="48"/>
      <c r="AJ296" s="48"/>
      <c r="AM296" s="48"/>
      <c r="AW296" s="49"/>
      <c r="AX296" s="49"/>
      <c r="AY296" s="49"/>
      <c r="AZ296" s="49"/>
      <c r="BA296" s="49"/>
      <c r="BB296" s="49"/>
      <c r="BC296" s="49"/>
      <c r="BD296" s="49"/>
      <c r="BE296" s="49"/>
    </row>
    <row r="297" spans="5:57">
      <c r="E297" s="48"/>
      <c r="H297" s="48"/>
      <c r="K297" s="48"/>
      <c r="U297" s="49"/>
      <c r="V297" s="49"/>
      <c r="W297" s="49"/>
      <c r="X297" s="49"/>
      <c r="Y297" s="49"/>
      <c r="Z297" s="49"/>
      <c r="AA297" s="49"/>
      <c r="AB297" s="49"/>
      <c r="AC297" s="49"/>
      <c r="AG297" s="48"/>
      <c r="AJ297" s="48"/>
      <c r="AM297" s="48"/>
      <c r="AW297" s="49"/>
      <c r="AX297" s="49"/>
      <c r="AY297" s="49"/>
      <c r="AZ297" s="49"/>
      <c r="BA297" s="49"/>
      <c r="BB297" s="49"/>
      <c r="BC297" s="49"/>
      <c r="BD297" s="49"/>
      <c r="BE297" s="49"/>
    </row>
    <row r="298" spans="5:57">
      <c r="E298" s="48"/>
      <c r="H298" s="48"/>
      <c r="K298" s="48"/>
      <c r="U298" s="49"/>
      <c r="V298" s="49"/>
      <c r="W298" s="49"/>
      <c r="X298" s="49"/>
      <c r="Y298" s="49"/>
      <c r="Z298" s="49"/>
      <c r="AA298" s="49"/>
      <c r="AB298" s="49"/>
      <c r="AC298" s="49"/>
      <c r="AG298" s="48"/>
      <c r="AJ298" s="48"/>
      <c r="AM298" s="48"/>
      <c r="AW298" s="49"/>
      <c r="AX298" s="49"/>
      <c r="AY298" s="49"/>
      <c r="AZ298" s="49"/>
      <c r="BA298" s="49"/>
      <c r="BB298" s="49"/>
      <c r="BC298" s="49"/>
      <c r="BD298" s="49"/>
      <c r="BE298" s="49"/>
    </row>
    <row r="299" spans="5:57">
      <c r="E299" s="48"/>
      <c r="H299" s="48"/>
      <c r="K299" s="48"/>
      <c r="U299" s="49"/>
      <c r="V299" s="49"/>
      <c r="W299" s="49"/>
      <c r="X299" s="49"/>
      <c r="Y299" s="49"/>
      <c r="Z299" s="49"/>
      <c r="AA299" s="49"/>
      <c r="AB299" s="49"/>
      <c r="AC299" s="49"/>
      <c r="AG299" s="48"/>
      <c r="AJ299" s="48"/>
      <c r="AM299" s="48"/>
      <c r="AW299" s="49"/>
      <c r="AX299" s="49"/>
      <c r="AY299" s="49"/>
      <c r="AZ299" s="49"/>
      <c r="BA299" s="49"/>
      <c r="BB299" s="49"/>
      <c r="BC299" s="49"/>
      <c r="BD299" s="49"/>
      <c r="BE299" s="49"/>
    </row>
    <row r="300" spans="5:57">
      <c r="E300" s="48"/>
      <c r="H300" s="48"/>
      <c r="K300" s="48"/>
      <c r="U300" s="49"/>
      <c r="V300" s="49"/>
      <c r="W300" s="49"/>
      <c r="X300" s="49"/>
      <c r="Y300" s="49"/>
      <c r="Z300" s="49"/>
      <c r="AA300" s="49"/>
      <c r="AB300" s="49"/>
      <c r="AC300" s="49"/>
      <c r="AG300" s="48"/>
      <c r="AJ300" s="48"/>
      <c r="AM300" s="48"/>
      <c r="AW300" s="49"/>
      <c r="AX300" s="49"/>
      <c r="AY300" s="49"/>
      <c r="AZ300" s="49"/>
      <c r="BA300" s="49"/>
      <c r="BB300" s="49"/>
      <c r="BC300" s="49"/>
      <c r="BD300" s="49"/>
      <c r="BE300" s="49"/>
    </row>
    <row r="301" spans="5:57">
      <c r="E301" s="48"/>
      <c r="H301" s="48"/>
      <c r="K301" s="48"/>
      <c r="U301" s="49"/>
      <c r="V301" s="49"/>
      <c r="W301" s="49"/>
      <c r="X301" s="49"/>
      <c r="Y301" s="49"/>
      <c r="Z301" s="49"/>
      <c r="AA301" s="49"/>
      <c r="AB301" s="49"/>
      <c r="AC301" s="49"/>
      <c r="AG301" s="48"/>
      <c r="AJ301" s="48"/>
      <c r="AM301" s="48"/>
      <c r="AW301" s="49"/>
      <c r="AX301" s="49"/>
      <c r="AY301" s="49"/>
      <c r="AZ301" s="49"/>
      <c r="BA301" s="49"/>
      <c r="BB301" s="49"/>
      <c r="BC301" s="49"/>
      <c r="BD301" s="49"/>
      <c r="BE301" s="49"/>
    </row>
    <row r="302" spans="5:57">
      <c r="E302" s="48"/>
      <c r="H302" s="48"/>
      <c r="K302" s="48"/>
      <c r="U302" s="49"/>
      <c r="V302" s="49"/>
      <c r="W302" s="49"/>
      <c r="X302" s="49"/>
      <c r="Y302" s="49"/>
      <c r="Z302" s="49"/>
      <c r="AA302" s="49"/>
      <c r="AB302" s="49"/>
      <c r="AC302" s="49"/>
      <c r="AG302" s="48"/>
      <c r="AJ302" s="48"/>
      <c r="AM302" s="48"/>
      <c r="AW302" s="49"/>
      <c r="AX302" s="49"/>
      <c r="AY302" s="49"/>
      <c r="AZ302" s="49"/>
      <c r="BA302" s="49"/>
      <c r="BB302" s="49"/>
      <c r="BC302" s="49"/>
      <c r="BD302" s="49"/>
      <c r="BE302" s="49"/>
    </row>
    <row r="303" spans="5:57">
      <c r="E303" s="48"/>
      <c r="H303" s="48"/>
      <c r="K303" s="48"/>
      <c r="U303" s="49"/>
      <c r="V303" s="49"/>
      <c r="W303" s="49"/>
      <c r="X303" s="49"/>
      <c r="Y303" s="49"/>
      <c r="Z303" s="49"/>
      <c r="AA303" s="49"/>
      <c r="AB303" s="49"/>
      <c r="AC303" s="49"/>
      <c r="AG303" s="48"/>
      <c r="AJ303" s="48"/>
      <c r="AM303" s="48"/>
      <c r="AW303" s="49"/>
      <c r="AX303" s="49"/>
      <c r="AY303" s="49"/>
      <c r="AZ303" s="49"/>
      <c r="BA303" s="49"/>
      <c r="BB303" s="49"/>
      <c r="BC303" s="49"/>
      <c r="BD303" s="49"/>
      <c r="BE303" s="49"/>
    </row>
    <row r="304" spans="5:57">
      <c r="E304" s="48"/>
      <c r="H304" s="48"/>
      <c r="K304" s="48"/>
      <c r="U304" s="49"/>
      <c r="V304" s="49"/>
      <c r="W304" s="49"/>
      <c r="X304" s="49"/>
      <c r="Y304" s="49"/>
      <c r="Z304" s="49"/>
      <c r="AA304" s="49"/>
      <c r="AB304" s="49"/>
      <c r="AC304" s="49"/>
      <c r="AG304" s="48"/>
      <c r="AJ304" s="48"/>
      <c r="AM304" s="48"/>
      <c r="AW304" s="49"/>
      <c r="AX304" s="49"/>
      <c r="AY304" s="49"/>
      <c r="AZ304" s="49"/>
      <c r="BA304" s="49"/>
      <c r="BB304" s="49"/>
      <c r="BC304" s="49"/>
      <c r="BD304" s="49"/>
      <c r="BE304" s="49"/>
    </row>
    <row r="305" spans="5:57">
      <c r="E305" s="48"/>
      <c r="H305" s="48"/>
      <c r="K305" s="48"/>
      <c r="U305" s="49"/>
      <c r="V305" s="49"/>
      <c r="W305" s="49"/>
      <c r="X305" s="49"/>
      <c r="Y305" s="49"/>
      <c r="Z305" s="49"/>
      <c r="AA305" s="49"/>
      <c r="AB305" s="49"/>
      <c r="AC305" s="49"/>
      <c r="AG305" s="48"/>
      <c r="AJ305" s="48"/>
      <c r="AM305" s="48"/>
      <c r="AW305" s="49"/>
      <c r="AX305" s="49"/>
      <c r="AY305" s="49"/>
      <c r="AZ305" s="49"/>
      <c r="BA305" s="49"/>
      <c r="BB305" s="49"/>
      <c r="BC305" s="49"/>
      <c r="BD305" s="49"/>
      <c r="BE305" s="49"/>
    </row>
    <row r="306" spans="5:57">
      <c r="E306" s="48"/>
      <c r="H306" s="48"/>
      <c r="K306" s="48"/>
      <c r="U306" s="49"/>
      <c r="V306" s="49"/>
      <c r="W306" s="49"/>
      <c r="X306" s="49"/>
      <c r="Y306" s="49"/>
      <c r="Z306" s="49"/>
      <c r="AA306" s="49"/>
      <c r="AB306" s="49"/>
      <c r="AC306" s="49"/>
      <c r="AG306" s="48"/>
      <c r="AJ306" s="48"/>
      <c r="AM306" s="48"/>
      <c r="AW306" s="49"/>
      <c r="AX306" s="49"/>
      <c r="AY306" s="49"/>
      <c r="AZ306" s="49"/>
      <c r="BA306" s="49"/>
      <c r="BB306" s="49"/>
      <c r="BC306" s="49"/>
      <c r="BD306" s="49"/>
      <c r="BE306" s="49"/>
    </row>
    <row r="307" spans="5:57">
      <c r="E307" s="48"/>
      <c r="H307" s="48"/>
      <c r="K307" s="48"/>
      <c r="U307" s="49"/>
      <c r="V307" s="49"/>
      <c r="W307" s="49"/>
      <c r="X307" s="49"/>
      <c r="Y307" s="49"/>
      <c r="Z307" s="49"/>
      <c r="AA307" s="49"/>
      <c r="AB307" s="49"/>
      <c r="AC307" s="49"/>
      <c r="AG307" s="48"/>
      <c r="AJ307" s="48"/>
      <c r="AM307" s="48"/>
      <c r="AW307" s="49"/>
      <c r="AX307" s="49"/>
      <c r="AY307" s="49"/>
      <c r="AZ307" s="49"/>
      <c r="BA307" s="49"/>
      <c r="BB307" s="49"/>
      <c r="BC307" s="49"/>
      <c r="BD307" s="49"/>
      <c r="BE307" s="49"/>
    </row>
    <row r="308" spans="5:57">
      <c r="E308" s="48"/>
      <c r="H308" s="48"/>
      <c r="K308" s="48"/>
      <c r="U308" s="49"/>
      <c r="V308" s="49"/>
      <c r="W308" s="49"/>
      <c r="X308" s="49"/>
      <c r="Y308" s="49"/>
      <c r="Z308" s="49"/>
      <c r="AA308" s="49"/>
      <c r="AB308" s="49"/>
      <c r="AC308" s="49"/>
      <c r="AG308" s="48"/>
      <c r="AJ308" s="48"/>
      <c r="AM308" s="48"/>
      <c r="AW308" s="49"/>
      <c r="AX308" s="49"/>
      <c r="AY308" s="49"/>
      <c r="AZ308" s="49"/>
      <c r="BA308" s="49"/>
      <c r="BB308" s="49"/>
      <c r="BC308" s="49"/>
      <c r="BD308" s="49"/>
      <c r="BE308" s="49"/>
    </row>
    <row r="309" spans="5:57">
      <c r="E309" s="48"/>
      <c r="H309" s="48"/>
      <c r="K309" s="48"/>
      <c r="U309" s="49"/>
      <c r="V309" s="49"/>
      <c r="W309" s="49"/>
      <c r="X309" s="49"/>
      <c r="Y309" s="49"/>
      <c r="Z309" s="49"/>
      <c r="AA309" s="49"/>
      <c r="AB309" s="49"/>
      <c r="AC309" s="49"/>
      <c r="AG309" s="48"/>
      <c r="AJ309" s="48"/>
      <c r="AM309" s="48"/>
      <c r="AW309" s="49"/>
      <c r="AX309" s="49"/>
      <c r="AY309" s="49"/>
      <c r="AZ309" s="49"/>
      <c r="BA309" s="49"/>
      <c r="BB309" s="49"/>
      <c r="BC309" s="49"/>
      <c r="BD309" s="49"/>
      <c r="BE309" s="49"/>
    </row>
    <row r="310" spans="5:57">
      <c r="E310" s="48"/>
      <c r="H310" s="48"/>
      <c r="K310" s="48"/>
      <c r="U310" s="49"/>
      <c r="V310" s="49"/>
      <c r="W310" s="49"/>
      <c r="X310" s="49"/>
      <c r="Y310" s="49"/>
      <c r="Z310" s="49"/>
      <c r="AA310" s="49"/>
      <c r="AB310" s="49"/>
      <c r="AC310" s="49"/>
      <c r="AG310" s="48"/>
      <c r="AJ310" s="48"/>
      <c r="AM310" s="48"/>
      <c r="AW310" s="49"/>
      <c r="AX310" s="49"/>
      <c r="AY310" s="49"/>
      <c r="AZ310" s="49"/>
      <c r="BA310" s="49"/>
      <c r="BB310" s="49"/>
      <c r="BC310" s="49"/>
      <c r="BD310" s="49"/>
      <c r="BE310" s="49"/>
    </row>
    <row r="311" spans="5:57">
      <c r="E311" s="48"/>
      <c r="H311" s="48"/>
      <c r="K311" s="48"/>
      <c r="U311" s="49"/>
      <c r="V311" s="49"/>
      <c r="W311" s="49"/>
      <c r="X311" s="49"/>
      <c r="Y311" s="49"/>
      <c r="Z311" s="49"/>
      <c r="AA311" s="49"/>
      <c r="AB311" s="49"/>
      <c r="AC311" s="49"/>
      <c r="AG311" s="48"/>
      <c r="AJ311" s="48"/>
      <c r="AM311" s="48"/>
      <c r="AW311" s="49"/>
      <c r="AX311" s="49"/>
      <c r="AY311" s="49"/>
      <c r="AZ311" s="49"/>
      <c r="BA311" s="49"/>
      <c r="BB311" s="49"/>
      <c r="BC311" s="49"/>
      <c r="BD311" s="49"/>
      <c r="BE311" s="49"/>
    </row>
    <row r="312" spans="5:57">
      <c r="E312" s="48"/>
      <c r="H312" s="48"/>
      <c r="K312" s="48"/>
      <c r="U312" s="49"/>
      <c r="V312" s="49"/>
      <c r="W312" s="49"/>
      <c r="X312" s="49"/>
      <c r="Y312" s="49"/>
      <c r="Z312" s="49"/>
      <c r="AA312" s="49"/>
      <c r="AB312" s="49"/>
      <c r="AC312" s="49"/>
      <c r="AG312" s="48"/>
      <c r="AJ312" s="48"/>
      <c r="AM312" s="48"/>
      <c r="AW312" s="49"/>
      <c r="AX312" s="49"/>
      <c r="AY312" s="49"/>
      <c r="AZ312" s="49"/>
      <c r="BA312" s="49"/>
      <c r="BB312" s="49"/>
      <c r="BC312" s="49"/>
      <c r="BD312" s="49"/>
      <c r="BE312" s="49"/>
    </row>
    <row r="313" spans="5:57">
      <c r="E313" s="48"/>
      <c r="H313" s="48"/>
      <c r="K313" s="48"/>
      <c r="U313" s="49"/>
      <c r="V313" s="49"/>
      <c r="W313" s="49"/>
      <c r="X313" s="49"/>
      <c r="Y313" s="49"/>
      <c r="Z313" s="49"/>
      <c r="AA313" s="49"/>
      <c r="AB313" s="49"/>
      <c r="AC313" s="49"/>
      <c r="AG313" s="48"/>
      <c r="AJ313" s="48"/>
      <c r="AM313" s="48"/>
      <c r="AW313" s="49"/>
      <c r="AX313" s="49"/>
      <c r="AY313" s="49"/>
      <c r="AZ313" s="49"/>
      <c r="BA313" s="49"/>
      <c r="BB313" s="49"/>
      <c r="BC313" s="49"/>
      <c r="BD313" s="49"/>
      <c r="BE313" s="49"/>
    </row>
    <row r="314" spans="5:57">
      <c r="E314" s="48"/>
      <c r="H314" s="48"/>
      <c r="K314" s="48"/>
      <c r="U314" s="49"/>
      <c r="V314" s="49"/>
      <c r="W314" s="49"/>
      <c r="X314" s="49"/>
      <c r="Y314" s="49"/>
      <c r="Z314" s="49"/>
      <c r="AA314" s="49"/>
      <c r="AB314" s="49"/>
      <c r="AC314" s="49"/>
      <c r="AG314" s="48"/>
      <c r="AJ314" s="48"/>
      <c r="AM314" s="48"/>
      <c r="AW314" s="49"/>
      <c r="AX314" s="49"/>
      <c r="AY314" s="49"/>
      <c r="AZ314" s="49"/>
      <c r="BA314" s="49"/>
      <c r="BB314" s="49"/>
      <c r="BC314" s="49"/>
      <c r="BD314" s="49"/>
      <c r="BE314" s="49"/>
    </row>
    <row r="315" spans="5:57">
      <c r="E315" s="48"/>
      <c r="H315" s="48"/>
      <c r="K315" s="48"/>
      <c r="U315" s="49"/>
      <c r="V315" s="49"/>
      <c r="W315" s="49"/>
      <c r="X315" s="49"/>
      <c r="Y315" s="49"/>
      <c r="Z315" s="49"/>
      <c r="AA315" s="49"/>
      <c r="AB315" s="49"/>
      <c r="AC315" s="49"/>
      <c r="AG315" s="48"/>
      <c r="AJ315" s="48"/>
      <c r="AM315" s="48"/>
      <c r="AW315" s="49"/>
      <c r="AX315" s="49"/>
      <c r="AY315" s="49"/>
      <c r="AZ315" s="49"/>
      <c r="BA315" s="49"/>
      <c r="BB315" s="49"/>
      <c r="BC315" s="49"/>
      <c r="BD315" s="49"/>
      <c r="BE315" s="49"/>
    </row>
    <row r="316" spans="5:57">
      <c r="E316" s="48"/>
      <c r="H316" s="48"/>
      <c r="K316" s="48"/>
      <c r="U316" s="49"/>
      <c r="V316" s="49"/>
      <c r="W316" s="49"/>
      <c r="X316" s="49"/>
      <c r="Y316" s="49"/>
      <c r="Z316" s="49"/>
      <c r="AA316" s="49"/>
      <c r="AB316" s="49"/>
      <c r="AC316" s="49"/>
      <c r="AG316" s="48"/>
      <c r="AJ316" s="48"/>
      <c r="AM316" s="48"/>
      <c r="AW316" s="49"/>
      <c r="AX316" s="49"/>
      <c r="AY316" s="49"/>
      <c r="AZ316" s="49"/>
      <c r="BA316" s="49"/>
      <c r="BB316" s="49"/>
      <c r="BC316" s="49"/>
      <c r="BD316" s="49"/>
      <c r="BE316" s="49"/>
    </row>
    <row r="317" spans="5:57">
      <c r="E317" s="48"/>
      <c r="H317" s="48"/>
      <c r="K317" s="48"/>
      <c r="U317" s="49"/>
      <c r="V317" s="49"/>
      <c r="W317" s="49"/>
      <c r="X317" s="49"/>
      <c r="Y317" s="49"/>
      <c r="Z317" s="49"/>
      <c r="AA317" s="49"/>
      <c r="AB317" s="49"/>
      <c r="AC317" s="49"/>
      <c r="AG317" s="48"/>
      <c r="AJ317" s="48"/>
      <c r="AM317" s="48"/>
      <c r="AW317" s="49"/>
      <c r="AX317" s="49"/>
      <c r="AY317" s="49"/>
      <c r="AZ317" s="49"/>
      <c r="BA317" s="49"/>
      <c r="BB317" s="49"/>
      <c r="BC317" s="49"/>
      <c r="BD317" s="49"/>
      <c r="BE317" s="49"/>
    </row>
    <row r="318" spans="5:57">
      <c r="E318" s="48"/>
      <c r="H318" s="48"/>
      <c r="K318" s="48"/>
      <c r="U318" s="49"/>
      <c r="V318" s="49"/>
      <c r="W318" s="49"/>
      <c r="X318" s="49"/>
      <c r="Y318" s="49"/>
      <c r="Z318" s="49"/>
      <c r="AA318" s="49"/>
      <c r="AB318" s="49"/>
      <c r="AC318" s="49"/>
      <c r="AG318" s="48"/>
      <c r="AJ318" s="48"/>
      <c r="AM318" s="48"/>
      <c r="AW318" s="49"/>
      <c r="AX318" s="49"/>
      <c r="AY318" s="49"/>
      <c r="AZ318" s="49"/>
      <c r="BA318" s="49"/>
      <c r="BB318" s="49"/>
      <c r="BC318" s="49"/>
      <c r="BD318" s="49"/>
      <c r="BE318" s="49"/>
    </row>
    <row r="319" spans="5:57">
      <c r="E319" s="48"/>
      <c r="H319" s="48"/>
      <c r="K319" s="48"/>
      <c r="U319" s="49"/>
      <c r="V319" s="49"/>
      <c r="W319" s="49"/>
      <c r="X319" s="49"/>
      <c r="Y319" s="49"/>
      <c r="Z319" s="49"/>
      <c r="AA319" s="49"/>
      <c r="AB319" s="49"/>
      <c r="AC319" s="49"/>
      <c r="AG319" s="48"/>
      <c r="AJ319" s="48"/>
      <c r="AM319" s="48"/>
      <c r="AW319" s="49"/>
      <c r="AX319" s="49"/>
      <c r="AY319" s="49"/>
      <c r="AZ319" s="49"/>
      <c r="BA319" s="49"/>
      <c r="BB319" s="49"/>
      <c r="BC319" s="49"/>
      <c r="BD319" s="49"/>
      <c r="BE319" s="49"/>
    </row>
    <row r="320" spans="5:57">
      <c r="E320" s="48"/>
      <c r="H320" s="48"/>
      <c r="K320" s="48"/>
      <c r="U320" s="49"/>
      <c r="V320" s="49"/>
      <c r="W320" s="49"/>
      <c r="X320" s="49"/>
      <c r="Y320" s="49"/>
      <c r="Z320" s="49"/>
      <c r="AA320" s="49"/>
      <c r="AB320" s="49"/>
      <c r="AC320" s="49"/>
      <c r="AG320" s="48"/>
      <c r="AJ320" s="48"/>
      <c r="AM320" s="48"/>
      <c r="AW320" s="49"/>
      <c r="AX320" s="49"/>
      <c r="AY320" s="49"/>
      <c r="AZ320" s="49"/>
      <c r="BA320" s="49"/>
      <c r="BB320" s="49"/>
      <c r="BC320" s="49"/>
      <c r="BD320" s="49"/>
      <c r="BE320" s="49"/>
    </row>
    <row r="321" spans="5:57">
      <c r="E321" s="48"/>
      <c r="H321" s="48"/>
      <c r="K321" s="48"/>
      <c r="U321" s="49"/>
      <c r="V321" s="49"/>
      <c r="W321" s="49"/>
      <c r="X321" s="49"/>
      <c r="Y321" s="49"/>
      <c r="Z321" s="49"/>
      <c r="AA321" s="49"/>
      <c r="AB321" s="49"/>
      <c r="AC321" s="49"/>
      <c r="AG321" s="48"/>
      <c r="AJ321" s="48"/>
      <c r="AM321" s="48"/>
      <c r="AW321" s="49"/>
      <c r="AX321" s="49"/>
      <c r="AY321" s="49"/>
      <c r="AZ321" s="49"/>
      <c r="BA321" s="49"/>
      <c r="BB321" s="49"/>
      <c r="BC321" s="49"/>
      <c r="BD321" s="49"/>
      <c r="BE321" s="49"/>
    </row>
    <row r="322" spans="5:57">
      <c r="E322" s="48"/>
      <c r="H322" s="48"/>
      <c r="K322" s="48"/>
      <c r="U322" s="49"/>
      <c r="V322" s="49"/>
      <c r="W322" s="49"/>
      <c r="X322" s="49"/>
      <c r="Y322" s="49"/>
      <c r="Z322" s="49"/>
      <c r="AA322" s="49"/>
      <c r="AB322" s="49"/>
      <c r="AC322" s="49"/>
      <c r="AG322" s="48"/>
      <c r="AJ322" s="48"/>
      <c r="AM322" s="48"/>
      <c r="AW322" s="49"/>
      <c r="AX322" s="49"/>
      <c r="AY322" s="49"/>
      <c r="AZ322" s="49"/>
      <c r="BA322" s="49"/>
      <c r="BB322" s="49"/>
      <c r="BC322" s="49"/>
      <c r="BD322" s="49"/>
      <c r="BE322" s="49"/>
    </row>
    <row r="323" spans="5:57">
      <c r="E323" s="48"/>
      <c r="H323" s="48"/>
      <c r="K323" s="48"/>
      <c r="U323" s="49"/>
      <c r="V323" s="49"/>
      <c r="W323" s="49"/>
      <c r="X323" s="49"/>
      <c r="Y323" s="49"/>
      <c r="Z323" s="49"/>
      <c r="AA323" s="49"/>
      <c r="AB323" s="49"/>
      <c r="AC323" s="49"/>
      <c r="AG323" s="48"/>
      <c r="AJ323" s="48"/>
      <c r="AM323" s="48"/>
      <c r="AW323" s="49"/>
      <c r="AX323" s="49"/>
      <c r="AY323" s="49"/>
      <c r="AZ323" s="49"/>
      <c r="BA323" s="49"/>
      <c r="BB323" s="49"/>
      <c r="BC323" s="49"/>
      <c r="BD323" s="49"/>
      <c r="BE323" s="49"/>
    </row>
    <row r="324" spans="5:57">
      <c r="E324" s="48"/>
      <c r="H324" s="48"/>
      <c r="K324" s="48"/>
      <c r="U324" s="49"/>
      <c r="V324" s="49"/>
      <c r="W324" s="49"/>
      <c r="X324" s="49"/>
      <c r="Y324" s="49"/>
      <c r="Z324" s="49"/>
      <c r="AA324" s="49"/>
      <c r="AB324" s="49"/>
      <c r="AC324" s="49"/>
      <c r="AG324" s="48"/>
      <c r="AJ324" s="48"/>
      <c r="AM324" s="48"/>
      <c r="AW324" s="49"/>
      <c r="AX324" s="49"/>
      <c r="AY324" s="49"/>
      <c r="AZ324" s="49"/>
      <c r="BA324" s="49"/>
      <c r="BB324" s="49"/>
      <c r="BC324" s="49"/>
      <c r="BD324" s="49"/>
      <c r="BE324" s="49"/>
    </row>
    <row r="325" spans="5:57">
      <c r="E325" s="48"/>
      <c r="H325" s="48"/>
      <c r="K325" s="48"/>
      <c r="U325" s="49"/>
      <c r="V325" s="49"/>
      <c r="W325" s="49"/>
      <c r="X325" s="49"/>
      <c r="Y325" s="49"/>
      <c r="Z325" s="49"/>
      <c r="AA325" s="49"/>
      <c r="AB325" s="49"/>
      <c r="AC325" s="49"/>
      <c r="AG325" s="48"/>
      <c r="AJ325" s="48"/>
      <c r="AM325" s="48"/>
      <c r="AW325" s="49"/>
      <c r="AX325" s="49"/>
      <c r="AY325" s="49"/>
      <c r="AZ325" s="49"/>
      <c r="BA325" s="49"/>
      <c r="BB325" s="49"/>
      <c r="BC325" s="49"/>
      <c r="BD325" s="49"/>
      <c r="BE325" s="49"/>
    </row>
    <row r="326" spans="5:57">
      <c r="E326" s="48"/>
      <c r="H326" s="48"/>
      <c r="K326" s="48"/>
      <c r="U326" s="49"/>
      <c r="V326" s="49"/>
      <c r="W326" s="49"/>
      <c r="X326" s="49"/>
      <c r="Y326" s="49"/>
      <c r="Z326" s="49"/>
      <c r="AA326" s="49"/>
      <c r="AB326" s="49"/>
      <c r="AC326" s="49"/>
      <c r="AG326" s="48"/>
      <c r="AJ326" s="48"/>
      <c r="AM326" s="48"/>
      <c r="AW326" s="49"/>
      <c r="AX326" s="49"/>
      <c r="AY326" s="49"/>
      <c r="AZ326" s="49"/>
      <c r="BA326" s="49"/>
      <c r="BB326" s="49"/>
      <c r="BC326" s="49"/>
      <c r="BD326" s="49"/>
      <c r="BE326" s="49"/>
    </row>
    <row r="327" spans="5:57">
      <c r="E327" s="48"/>
      <c r="H327" s="48"/>
      <c r="K327" s="48"/>
      <c r="U327" s="49"/>
      <c r="V327" s="49"/>
      <c r="W327" s="49"/>
      <c r="X327" s="49"/>
      <c r="Y327" s="49"/>
      <c r="Z327" s="49"/>
      <c r="AA327" s="49"/>
      <c r="AB327" s="49"/>
      <c r="AC327" s="49"/>
      <c r="AG327" s="48"/>
      <c r="AJ327" s="48"/>
      <c r="AM327" s="48"/>
      <c r="AW327" s="49"/>
      <c r="AX327" s="49"/>
      <c r="AY327" s="49"/>
      <c r="AZ327" s="49"/>
      <c r="BA327" s="49"/>
      <c r="BB327" s="49"/>
      <c r="BC327" s="49"/>
      <c r="BD327" s="49"/>
      <c r="BE327" s="49"/>
    </row>
    <row r="328" spans="5:57">
      <c r="E328" s="48"/>
      <c r="H328" s="48"/>
      <c r="K328" s="48"/>
      <c r="U328" s="49"/>
      <c r="V328" s="49"/>
      <c r="W328" s="49"/>
      <c r="X328" s="49"/>
      <c r="Y328" s="49"/>
      <c r="Z328" s="49"/>
      <c r="AA328" s="49"/>
      <c r="AB328" s="49"/>
      <c r="AC328" s="49"/>
      <c r="AG328" s="48"/>
      <c r="AJ328" s="48"/>
      <c r="AM328" s="48"/>
      <c r="AW328" s="49"/>
      <c r="AX328" s="49"/>
      <c r="AY328" s="49"/>
      <c r="AZ328" s="49"/>
      <c r="BA328" s="49"/>
      <c r="BB328" s="49"/>
      <c r="BC328" s="49"/>
      <c r="BD328" s="49"/>
      <c r="BE328" s="49"/>
    </row>
    <row r="329" spans="5:57">
      <c r="E329" s="48"/>
      <c r="H329" s="48"/>
      <c r="K329" s="48"/>
      <c r="U329" s="49"/>
      <c r="V329" s="49"/>
      <c r="W329" s="49"/>
      <c r="X329" s="49"/>
      <c r="Y329" s="49"/>
      <c r="Z329" s="49"/>
      <c r="AA329" s="49"/>
      <c r="AB329" s="49"/>
      <c r="AC329" s="49"/>
      <c r="AG329" s="48"/>
      <c r="AJ329" s="48"/>
      <c r="AM329" s="48"/>
      <c r="AW329" s="49"/>
      <c r="AX329" s="49"/>
      <c r="AY329" s="49"/>
      <c r="AZ329" s="49"/>
      <c r="BA329" s="49"/>
      <c r="BB329" s="49"/>
      <c r="BC329" s="49"/>
      <c r="BD329" s="49"/>
      <c r="BE329" s="49"/>
    </row>
    <row r="330" spans="5:57">
      <c r="E330" s="48"/>
      <c r="H330" s="48"/>
      <c r="K330" s="48"/>
      <c r="U330" s="49"/>
      <c r="V330" s="49"/>
      <c r="W330" s="49"/>
      <c r="X330" s="49"/>
      <c r="Y330" s="49"/>
      <c r="Z330" s="49"/>
      <c r="AA330" s="49"/>
      <c r="AB330" s="49"/>
      <c r="AC330" s="49"/>
      <c r="AG330" s="48"/>
      <c r="AJ330" s="48"/>
      <c r="AM330" s="48"/>
      <c r="AW330" s="49"/>
      <c r="AX330" s="49"/>
      <c r="AY330" s="49"/>
      <c r="AZ330" s="49"/>
      <c r="BA330" s="49"/>
      <c r="BB330" s="49"/>
      <c r="BC330" s="49"/>
      <c r="BD330" s="49"/>
      <c r="BE330" s="49"/>
    </row>
    <row r="331" spans="5:57">
      <c r="E331" s="48"/>
      <c r="H331" s="48"/>
      <c r="K331" s="48"/>
      <c r="U331" s="49"/>
      <c r="V331" s="49"/>
      <c r="W331" s="49"/>
      <c r="X331" s="49"/>
      <c r="Y331" s="49"/>
      <c r="Z331" s="49"/>
      <c r="AA331" s="49"/>
      <c r="AB331" s="49"/>
      <c r="AC331" s="49"/>
      <c r="AG331" s="48"/>
      <c r="AJ331" s="48"/>
      <c r="AM331" s="48"/>
      <c r="AW331" s="49"/>
      <c r="AX331" s="49"/>
      <c r="AY331" s="49"/>
      <c r="AZ331" s="49"/>
      <c r="BA331" s="49"/>
      <c r="BB331" s="49"/>
      <c r="BC331" s="49"/>
      <c r="BD331" s="49"/>
      <c r="BE331" s="49"/>
    </row>
    <row r="332" spans="5:57">
      <c r="E332" s="48"/>
      <c r="H332" s="48"/>
      <c r="K332" s="48"/>
      <c r="U332" s="49"/>
      <c r="V332" s="49"/>
      <c r="W332" s="49"/>
      <c r="X332" s="49"/>
      <c r="Y332" s="49"/>
      <c r="Z332" s="49"/>
      <c r="AA332" s="49"/>
      <c r="AB332" s="49"/>
      <c r="AC332" s="49"/>
      <c r="AG332" s="48"/>
      <c r="AJ332" s="48"/>
      <c r="AM332" s="48"/>
      <c r="AW332" s="49"/>
      <c r="AX332" s="49"/>
      <c r="AY332" s="49"/>
      <c r="AZ332" s="49"/>
      <c r="BA332" s="49"/>
      <c r="BB332" s="49"/>
      <c r="BC332" s="49"/>
      <c r="BD332" s="49"/>
      <c r="BE332" s="49"/>
    </row>
    <row r="333" spans="5:57">
      <c r="E333" s="48"/>
      <c r="H333" s="48"/>
      <c r="K333" s="48"/>
      <c r="U333" s="49"/>
      <c r="V333" s="49"/>
      <c r="W333" s="49"/>
      <c r="X333" s="49"/>
      <c r="Y333" s="49"/>
      <c r="Z333" s="49"/>
      <c r="AA333" s="49"/>
      <c r="AB333" s="49"/>
      <c r="AC333" s="49"/>
      <c r="AG333" s="48"/>
      <c r="AJ333" s="48"/>
      <c r="AM333" s="48"/>
      <c r="AW333" s="49"/>
      <c r="AX333" s="49"/>
      <c r="AY333" s="49"/>
      <c r="AZ333" s="49"/>
      <c r="BA333" s="49"/>
      <c r="BB333" s="49"/>
      <c r="BC333" s="49"/>
      <c r="BD333" s="49"/>
      <c r="BE333" s="49"/>
    </row>
    <row r="334" spans="5:57">
      <c r="E334" s="48"/>
      <c r="H334" s="48"/>
      <c r="K334" s="48"/>
      <c r="U334" s="49"/>
      <c r="V334" s="49"/>
      <c r="W334" s="49"/>
      <c r="X334" s="49"/>
      <c r="Y334" s="49"/>
      <c r="Z334" s="49"/>
      <c r="AA334" s="49"/>
      <c r="AB334" s="49"/>
      <c r="AC334" s="49"/>
      <c r="AG334" s="48"/>
      <c r="AJ334" s="48"/>
      <c r="AM334" s="48"/>
      <c r="AW334" s="49"/>
      <c r="AX334" s="49"/>
      <c r="AY334" s="49"/>
      <c r="AZ334" s="49"/>
      <c r="BA334" s="49"/>
      <c r="BB334" s="49"/>
      <c r="BC334" s="49"/>
      <c r="BD334" s="49"/>
      <c r="BE334" s="49"/>
    </row>
    <row r="335" spans="5:57">
      <c r="E335" s="48"/>
      <c r="H335" s="48"/>
      <c r="K335" s="48"/>
      <c r="U335" s="49"/>
      <c r="V335" s="49"/>
      <c r="W335" s="49"/>
      <c r="X335" s="49"/>
      <c r="Y335" s="49"/>
      <c r="Z335" s="49"/>
      <c r="AA335" s="49"/>
      <c r="AB335" s="49"/>
      <c r="AC335" s="49"/>
      <c r="AG335" s="48"/>
      <c r="AJ335" s="48"/>
      <c r="AM335" s="48"/>
      <c r="AW335" s="49"/>
      <c r="AX335" s="49"/>
      <c r="AY335" s="49"/>
      <c r="AZ335" s="49"/>
      <c r="BA335" s="49"/>
      <c r="BB335" s="49"/>
      <c r="BC335" s="49"/>
      <c r="BD335" s="49"/>
      <c r="BE335" s="49"/>
    </row>
    <row r="336" spans="5:57">
      <c r="E336" s="48"/>
      <c r="H336" s="48"/>
      <c r="K336" s="48"/>
      <c r="U336" s="49"/>
      <c r="V336" s="49"/>
      <c r="W336" s="49"/>
      <c r="X336" s="49"/>
      <c r="Y336" s="49"/>
      <c r="Z336" s="49"/>
      <c r="AA336" s="49"/>
      <c r="AB336" s="49"/>
      <c r="AC336" s="49"/>
      <c r="AG336" s="48"/>
      <c r="AJ336" s="48"/>
      <c r="AM336" s="48"/>
      <c r="AW336" s="49"/>
      <c r="AX336" s="49"/>
      <c r="AY336" s="49"/>
      <c r="AZ336" s="49"/>
      <c r="BA336" s="49"/>
      <c r="BB336" s="49"/>
      <c r="BC336" s="49"/>
      <c r="BD336" s="49"/>
      <c r="BE336" s="49"/>
    </row>
    <row r="337" spans="5:57">
      <c r="E337" s="48"/>
      <c r="H337" s="48"/>
      <c r="K337" s="48"/>
      <c r="U337" s="49"/>
      <c r="V337" s="49"/>
      <c r="W337" s="49"/>
      <c r="X337" s="49"/>
      <c r="Y337" s="49"/>
      <c r="Z337" s="49"/>
      <c r="AA337" s="49"/>
      <c r="AB337" s="49"/>
      <c r="AC337" s="49"/>
      <c r="AG337" s="48"/>
      <c r="AJ337" s="48"/>
      <c r="AM337" s="48"/>
      <c r="AW337" s="49"/>
      <c r="AX337" s="49"/>
      <c r="AY337" s="49"/>
      <c r="AZ337" s="49"/>
      <c r="BA337" s="49"/>
      <c r="BB337" s="49"/>
      <c r="BC337" s="49"/>
      <c r="BD337" s="49"/>
      <c r="BE337" s="49"/>
    </row>
    <row r="338" spans="5:57">
      <c r="E338" s="48"/>
      <c r="H338" s="48"/>
      <c r="K338" s="48"/>
      <c r="U338" s="49"/>
      <c r="V338" s="49"/>
      <c r="W338" s="49"/>
      <c r="X338" s="49"/>
      <c r="Y338" s="49"/>
      <c r="Z338" s="49"/>
      <c r="AA338" s="49"/>
      <c r="AB338" s="49"/>
      <c r="AC338" s="49"/>
      <c r="AG338" s="48"/>
      <c r="AJ338" s="48"/>
      <c r="AM338" s="48"/>
      <c r="AW338" s="49"/>
      <c r="AX338" s="49"/>
      <c r="AY338" s="49"/>
      <c r="AZ338" s="49"/>
      <c r="BA338" s="49"/>
      <c r="BB338" s="49"/>
      <c r="BC338" s="49"/>
      <c r="BD338" s="49"/>
      <c r="BE338" s="49"/>
    </row>
    <row r="339" spans="5:57">
      <c r="E339" s="48"/>
      <c r="H339" s="48"/>
      <c r="K339" s="48"/>
      <c r="U339" s="49"/>
      <c r="V339" s="49"/>
      <c r="W339" s="49"/>
      <c r="X339" s="49"/>
      <c r="Y339" s="49"/>
      <c r="Z339" s="49"/>
      <c r="AA339" s="49"/>
      <c r="AB339" s="49"/>
      <c r="AC339" s="49"/>
      <c r="AG339" s="48"/>
      <c r="AJ339" s="48"/>
      <c r="AM339" s="48"/>
      <c r="AW339" s="49"/>
      <c r="AX339" s="49"/>
      <c r="AY339" s="49"/>
      <c r="AZ339" s="49"/>
      <c r="BA339" s="49"/>
      <c r="BB339" s="49"/>
      <c r="BC339" s="49"/>
      <c r="BD339" s="49"/>
      <c r="BE339" s="49"/>
    </row>
    <row r="340" spans="5:57">
      <c r="E340" s="48"/>
      <c r="H340" s="48"/>
      <c r="K340" s="48"/>
      <c r="U340" s="49"/>
      <c r="V340" s="49"/>
      <c r="W340" s="49"/>
      <c r="X340" s="49"/>
      <c r="Y340" s="49"/>
      <c r="Z340" s="49"/>
      <c r="AA340" s="49"/>
      <c r="AB340" s="49"/>
      <c r="AC340" s="49"/>
      <c r="AG340" s="48"/>
      <c r="AJ340" s="48"/>
      <c r="AM340" s="48"/>
      <c r="AW340" s="49"/>
      <c r="AX340" s="49"/>
      <c r="AY340" s="49"/>
      <c r="AZ340" s="49"/>
      <c r="BA340" s="49"/>
      <c r="BB340" s="49"/>
      <c r="BC340" s="49"/>
      <c r="BD340" s="49"/>
      <c r="BE340" s="49"/>
    </row>
    <row r="341" spans="5:57">
      <c r="E341" s="48"/>
      <c r="H341" s="48"/>
      <c r="K341" s="48"/>
      <c r="U341" s="49"/>
      <c r="V341" s="49"/>
      <c r="W341" s="49"/>
      <c r="X341" s="49"/>
      <c r="Y341" s="49"/>
      <c r="Z341" s="49"/>
      <c r="AA341" s="49"/>
      <c r="AB341" s="49"/>
      <c r="AC341" s="49"/>
      <c r="AG341" s="48"/>
      <c r="AJ341" s="48"/>
      <c r="AM341" s="48"/>
      <c r="AW341" s="49"/>
      <c r="AX341" s="49"/>
      <c r="AY341" s="49"/>
      <c r="AZ341" s="49"/>
      <c r="BA341" s="49"/>
      <c r="BB341" s="49"/>
      <c r="BC341" s="49"/>
      <c r="BD341" s="49"/>
      <c r="BE341" s="49"/>
    </row>
    <row r="342" spans="5:57">
      <c r="E342" s="48"/>
      <c r="H342" s="48"/>
      <c r="K342" s="48"/>
      <c r="U342" s="49"/>
      <c r="V342" s="49"/>
      <c r="W342" s="49"/>
      <c r="X342" s="49"/>
      <c r="Y342" s="49"/>
      <c r="Z342" s="49"/>
      <c r="AA342" s="49"/>
      <c r="AB342" s="49"/>
      <c r="AC342" s="49"/>
      <c r="AG342" s="48"/>
      <c r="AJ342" s="48"/>
      <c r="AM342" s="48"/>
      <c r="AW342" s="49"/>
      <c r="AX342" s="49"/>
      <c r="AY342" s="49"/>
      <c r="AZ342" s="49"/>
      <c r="BA342" s="49"/>
      <c r="BB342" s="49"/>
      <c r="BC342" s="49"/>
      <c r="BD342" s="49"/>
      <c r="BE342" s="49"/>
    </row>
    <row r="343" spans="5:57">
      <c r="E343" s="48"/>
      <c r="H343" s="48"/>
      <c r="K343" s="48"/>
      <c r="U343" s="49"/>
      <c r="V343" s="49"/>
      <c r="W343" s="49"/>
      <c r="X343" s="49"/>
      <c r="Y343" s="49"/>
      <c r="Z343" s="49"/>
      <c r="AA343" s="49"/>
      <c r="AB343" s="49"/>
      <c r="AC343" s="49"/>
      <c r="AG343" s="48"/>
      <c r="AJ343" s="48"/>
      <c r="AM343" s="48"/>
      <c r="AW343" s="49"/>
      <c r="AX343" s="49"/>
      <c r="AY343" s="49"/>
      <c r="AZ343" s="49"/>
      <c r="BA343" s="49"/>
      <c r="BB343" s="49"/>
      <c r="BC343" s="49"/>
      <c r="BD343" s="49"/>
      <c r="BE343" s="49"/>
    </row>
    <row r="344" spans="5:57">
      <c r="E344" s="48"/>
      <c r="H344" s="48"/>
      <c r="K344" s="48"/>
      <c r="U344" s="49"/>
      <c r="V344" s="49"/>
      <c r="W344" s="49"/>
      <c r="X344" s="49"/>
      <c r="Y344" s="49"/>
      <c r="Z344" s="49"/>
      <c r="AA344" s="49"/>
      <c r="AB344" s="49"/>
      <c r="AC344" s="49"/>
      <c r="AG344" s="48"/>
      <c r="AJ344" s="48"/>
      <c r="AM344" s="48"/>
      <c r="AW344" s="49"/>
      <c r="AX344" s="49"/>
      <c r="AY344" s="49"/>
      <c r="AZ344" s="49"/>
      <c r="BA344" s="49"/>
      <c r="BB344" s="49"/>
      <c r="BC344" s="49"/>
      <c r="BD344" s="49"/>
      <c r="BE344" s="49"/>
    </row>
    <row r="345" spans="5:57">
      <c r="E345" s="48"/>
      <c r="H345" s="48"/>
      <c r="K345" s="48"/>
      <c r="U345" s="49"/>
      <c r="V345" s="49"/>
      <c r="W345" s="49"/>
      <c r="X345" s="49"/>
      <c r="Y345" s="49"/>
      <c r="Z345" s="49"/>
      <c r="AA345" s="49"/>
      <c r="AB345" s="49"/>
      <c r="AC345" s="49"/>
      <c r="AG345" s="48"/>
      <c r="AJ345" s="48"/>
      <c r="AM345" s="48"/>
      <c r="AW345" s="49"/>
      <c r="AX345" s="49"/>
      <c r="AY345" s="49"/>
      <c r="AZ345" s="49"/>
      <c r="BA345" s="49"/>
      <c r="BB345" s="49"/>
      <c r="BC345" s="49"/>
      <c r="BD345" s="49"/>
      <c r="BE345" s="49"/>
    </row>
    <row r="346" spans="5:57">
      <c r="E346" s="48"/>
      <c r="H346" s="48"/>
      <c r="K346" s="48"/>
      <c r="U346" s="49"/>
      <c r="V346" s="49"/>
      <c r="W346" s="49"/>
      <c r="X346" s="49"/>
      <c r="Y346" s="49"/>
      <c r="Z346" s="49"/>
      <c r="AA346" s="49"/>
      <c r="AB346" s="49"/>
      <c r="AC346" s="49"/>
      <c r="AG346" s="48"/>
      <c r="AJ346" s="48"/>
      <c r="AM346" s="48"/>
      <c r="AW346" s="49"/>
      <c r="AX346" s="49"/>
      <c r="AY346" s="49"/>
      <c r="AZ346" s="49"/>
      <c r="BA346" s="49"/>
      <c r="BB346" s="49"/>
      <c r="BC346" s="49"/>
      <c r="BD346" s="49"/>
      <c r="BE346" s="49"/>
    </row>
    <row r="347" spans="5:57">
      <c r="E347" s="48"/>
      <c r="H347" s="48"/>
      <c r="K347" s="48"/>
      <c r="U347" s="49"/>
      <c r="V347" s="49"/>
      <c r="W347" s="49"/>
      <c r="X347" s="49"/>
      <c r="Y347" s="49"/>
      <c r="Z347" s="49"/>
      <c r="AA347" s="49"/>
      <c r="AB347" s="49"/>
      <c r="AC347" s="49"/>
      <c r="AG347" s="48"/>
      <c r="AJ347" s="48"/>
      <c r="AM347" s="48"/>
      <c r="AW347" s="49"/>
      <c r="AX347" s="49"/>
      <c r="AY347" s="49"/>
      <c r="AZ347" s="49"/>
      <c r="BA347" s="49"/>
      <c r="BB347" s="49"/>
      <c r="BC347" s="49"/>
      <c r="BD347" s="49"/>
      <c r="BE347" s="49"/>
    </row>
    <row r="348" spans="5:57">
      <c r="E348" s="48"/>
      <c r="H348" s="48"/>
      <c r="K348" s="48"/>
      <c r="U348" s="49"/>
      <c r="V348" s="49"/>
      <c r="W348" s="49"/>
      <c r="X348" s="49"/>
      <c r="Y348" s="49"/>
      <c r="Z348" s="49"/>
      <c r="AA348" s="49"/>
      <c r="AB348" s="49"/>
      <c r="AC348" s="49"/>
      <c r="AG348" s="48"/>
      <c r="AJ348" s="48"/>
      <c r="AM348" s="48"/>
      <c r="AW348" s="49"/>
      <c r="AX348" s="49"/>
      <c r="AY348" s="49"/>
      <c r="AZ348" s="49"/>
      <c r="BA348" s="49"/>
      <c r="BB348" s="49"/>
      <c r="BC348" s="49"/>
      <c r="BD348" s="49"/>
      <c r="BE348" s="49"/>
    </row>
    <row r="349" spans="5:57">
      <c r="E349" s="48"/>
      <c r="H349" s="48"/>
      <c r="K349" s="48"/>
      <c r="U349" s="49"/>
      <c r="V349" s="49"/>
      <c r="W349" s="49"/>
      <c r="X349" s="49"/>
      <c r="Y349" s="49"/>
      <c r="Z349" s="49"/>
      <c r="AA349" s="49"/>
      <c r="AB349" s="49"/>
      <c r="AC349" s="49"/>
      <c r="AG349" s="48"/>
      <c r="AJ349" s="48"/>
      <c r="AM349" s="48"/>
      <c r="AW349" s="49"/>
      <c r="AX349" s="49"/>
      <c r="AY349" s="49"/>
      <c r="AZ349" s="49"/>
      <c r="BA349" s="49"/>
      <c r="BB349" s="49"/>
      <c r="BC349" s="49"/>
      <c r="BD349" s="49"/>
      <c r="BE349" s="49"/>
    </row>
    <row r="350" spans="5:57">
      <c r="E350" s="48"/>
      <c r="H350" s="48"/>
      <c r="K350" s="48"/>
      <c r="U350" s="49"/>
      <c r="V350" s="49"/>
      <c r="W350" s="49"/>
      <c r="X350" s="49"/>
      <c r="Y350" s="49"/>
      <c r="Z350" s="49"/>
      <c r="AA350" s="49"/>
      <c r="AB350" s="49"/>
      <c r="AC350" s="49"/>
      <c r="AG350" s="48"/>
      <c r="AJ350" s="48"/>
      <c r="AM350" s="48"/>
      <c r="AW350" s="49"/>
      <c r="AX350" s="49"/>
      <c r="AY350" s="49"/>
      <c r="AZ350" s="49"/>
      <c r="BA350" s="49"/>
      <c r="BB350" s="49"/>
      <c r="BC350" s="49"/>
      <c r="BD350" s="49"/>
      <c r="BE350" s="49"/>
    </row>
    <row r="351" spans="5:57">
      <c r="E351" s="48"/>
      <c r="H351" s="48"/>
      <c r="K351" s="48"/>
      <c r="U351" s="49"/>
      <c r="V351" s="49"/>
      <c r="W351" s="49"/>
      <c r="X351" s="49"/>
      <c r="Y351" s="49"/>
      <c r="Z351" s="49"/>
      <c r="AA351" s="49"/>
      <c r="AB351" s="49"/>
      <c r="AC351" s="49"/>
      <c r="AG351" s="48"/>
      <c r="AJ351" s="48"/>
      <c r="AM351" s="48"/>
      <c r="AW351" s="49"/>
      <c r="AX351" s="49"/>
      <c r="AY351" s="49"/>
      <c r="AZ351" s="49"/>
      <c r="BA351" s="49"/>
      <c r="BB351" s="49"/>
      <c r="BC351" s="49"/>
      <c r="BD351" s="49"/>
      <c r="BE351" s="49"/>
    </row>
    <row r="352" spans="5:57">
      <c r="E352" s="48"/>
      <c r="H352" s="48"/>
      <c r="K352" s="48"/>
      <c r="U352" s="49"/>
      <c r="V352" s="49"/>
      <c r="W352" s="49"/>
      <c r="X352" s="49"/>
      <c r="Y352" s="49"/>
      <c r="Z352" s="49"/>
      <c r="AA352" s="49"/>
      <c r="AB352" s="49"/>
      <c r="AC352" s="49"/>
      <c r="AG352" s="48"/>
      <c r="AJ352" s="48"/>
      <c r="AM352" s="48"/>
      <c r="AW352" s="49"/>
      <c r="AX352" s="49"/>
      <c r="AY352" s="49"/>
      <c r="AZ352" s="49"/>
      <c r="BA352" s="49"/>
      <c r="BB352" s="49"/>
      <c r="BC352" s="49"/>
      <c r="BD352" s="49"/>
      <c r="BE352" s="49"/>
    </row>
    <row r="353" spans="5:57">
      <c r="E353" s="48"/>
      <c r="H353" s="48"/>
      <c r="K353" s="48"/>
      <c r="U353" s="49"/>
      <c r="V353" s="49"/>
      <c r="W353" s="49"/>
      <c r="X353" s="49"/>
      <c r="Y353" s="49"/>
      <c r="Z353" s="49"/>
      <c r="AA353" s="49"/>
      <c r="AB353" s="49"/>
      <c r="AC353" s="49"/>
      <c r="AG353" s="48"/>
      <c r="AJ353" s="48"/>
      <c r="AM353" s="48"/>
      <c r="AW353" s="49"/>
      <c r="AX353" s="49"/>
      <c r="AY353" s="49"/>
      <c r="AZ353" s="49"/>
      <c r="BA353" s="49"/>
      <c r="BB353" s="49"/>
      <c r="BC353" s="49"/>
      <c r="BD353" s="49"/>
      <c r="BE353" s="49"/>
    </row>
    <row r="354" spans="5:57">
      <c r="E354" s="48"/>
      <c r="H354" s="48"/>
      <c r="K354" s="48"/>
      <c r="U354" s="49"/>
      <c r="V354" s="49"/>
      <c r="W354" s="49"/>
      <c r="X354" s="49"/>
      <c r="Y354" s="49"/>
      <c r="Z354" s="49"/>
      <c r="AA354" s="49"/>
      <c r="AB354" s="49"/>
      <c r="AC354" s="49"/>
      <c r="AG354" s="48"/>
      <c r="AJ354" s="48"/>
      <c r="AM354" s="48"/>
      <c r="AW354" s="49"/>
      <c r="AX354" s="49"/>
      <c r="AY354" s="49"/>
      <c r="AZ354" s="49"/>
      <c r="BA354" s="49"/>
      <c r="BB354" s="49"/>
      <c r="BC354" s="49"/>
      <c r="BD354" s="49"/>
      <c r="BE354" s="49"/>
    </row>
    <row r="355" spans="5:57">
      <c r="E355" s="48"/>
      <c r="H355" s="48"/>
      <c r="K355" s="48"/>
      <c r="U355" s="49"/>
      <c r="V355" s="49"/>
      <c r="W355" s="49"/>
      <c r="X355" s="49"/>
      <c r="Y355" s="49"/>
      <c r="Z355" s="49"/>
      <c r="AA355" s="49"/>
      <c r="AB355" s="49"/>
      <c r="AC355" s="49"/>
      <c r="AG355" s="48"/>
      <c r="AJ355" s="48"/>
      <c r="AM355" s="48"/>
      <c r="AW355" s="49"/>
      <c r="AX355" s="49"/>
      <c r="AY355" s="49"/>
      <c r="AZ355" s="49"/>
      <c r="BA355" s="49"/>
      <c r="BB355" s="49"/>
      <c r="BC355" s="49"/>
      <c r="BD355" s="49"/>
      <c r="BE355" s="49"/>
    </row>
    <row r="356" spans="5:57">
      <c r="E356" s="48"/>
      <c r="H356" s="48"/>
      <c r="K356" s="48"/>
      <c r="U356" s="49"/>
      <c r="V356" s="49"/>
      <c r="W356" s="49"/>
      <c r="X356" s="49"/>
      <c r="Y356" s="49"/>
      <c r="Z356" s="49"/>
      <c r="AA356" s="49"/>
      <c r="AB356" s="49"/>
      <c r="AC356" s="49"/>
      <c r="AG356" s="48"/>
      <c r="AJ356" s="48"/>
      <c r="AM356" s="48"/>
      <c r="AW356" s="49"/>
      <c r="AX356" s="49"/>
      <c r="AY356" s="49"/>
      <c r="AZ356" s="49"/>
      <c r="BA356" s="49"/>
      <c r="BB356" s="49"/>
      <c r="BC356" s="49"/>
      <c r="BD356" s="49"/>
      <c r="BE356" s="49"/>
    </row>
    <row r="357" spans="5:57">
      <c r="E357" s="48"/>
      <c r="H357" s="48"/>
      <c r="K357" s="48"/>
      <c r="U357" s="49"/>
      <c r="V357" s="49"/>
      <c r="W357" s="49"/>
      <c r="X357" s="49"/>
      <c r="Y357" s="49"/>
      <c r="Z357" s="49"/>
      <c r="AA357" s="49"/>
      <c r="AB357" s="49"/>
      <c r="AC357" s="49"/>
      <c r="AG357" s="48"/>
      <c r="AJ357" s="48"/>
      <c r="AM357" s="48"/>
      <c r="AW357" s="49"/>
      <c r="AX357" s="49"/>
      <c r="AY357" s="49"/>
      <c r="AZ357" s="49"/>
      <c r="BA357" s="49"/>
      <c r="BB357" s="49"/>
      <c r="BC357" s="49"/>
      <c r="BD357" s="49"/>
      <c r="BE357" s="49"/>
    </row>
    <row r="358" spans="5:57">
      <c r="E358" s="48"/>
      <c r="H358" s="48"/>
      <c r="K358" s="48"/>
      <c r="U358" s="49"/>
      <c r="V358" s="49"/>
      <c r="W358" s="49"/>
      <c r="X358" s="49"/>
      <c r="Y358" s="49"/>
      <c r="Z358" s="49"/>
      <c r="AA358" s="49"/>
      <c r="AB358" s="49"/>
      <c r="AC358" s="49"/>
      <c r="AG358" s="48"/>
      <c r="AJ358" s="48"/>
      <c r="AM358" s="48"/>
      <c r="AW358" s="49"/>
      <c r="AX358" s="49"/>
      <c r="AY358" s="49"/>
      <c r="AZ358" s="49"/>
      <c r="BA358" s="49"/>
      <c r="BB358" s="49"/>
      <c r="BC358" s="49"/>
      <c r="BD358" s="49"/>
      <c r="BE358" s="49"/>
    </row>
    <row r="359" spans="5:57">
      <c r="E359" s="48"/>
      <c r="H359" s="48"/>
      <c r="K359" s="48"/>
      <c r="U359" s="49"/>
      <c r="V359" s="49"/>
      <c r="W359" s="49"/>
      <c r="X359" s="49"/>
      <c r="Y359" s="49"/>
      <c r="Z359" s="49"/>
      <c r="AA359" s="49"/>
      <c r="AB359" s="49"/>
      <c r="AC359" s="49"/>
      <c r="AG359" s="48"/>
      <c r="AJ359" s="48"/>
      <c r="AM359" s="48"/>
      <c r="AW359" s="49"/>
      <c r="AX359" s="49"/>
      <c r="AY359" s="49"/>
      <c r="AZ359" s="49"/>
      <c r="BA359" s="49"/>
      <c r="BB359" s="49"/>
      <c r="BC359" s="49"/>
      <c r="BD359" s="49"/>
      <c r="BE359" s="49"/>
    </row>
    <row r="360" spans="5:57">
      <c r="E360" s="48"/>
      <c r="H360" s="48"/>
      <c r="K360" s="48"/>
      <c r="U360" s="49"/>
      <c r="V360" s="49"/>
      <c r="W360" s="49"/>
      <c r="X360" s="49"/>
      <c r="Y360" s="49"/>
      <c r="Z360" s="49"/>
      <c r="AA360" s="49"/>
      <c r="AB360" s="49"/>
      <c r="AC360" s="49"/>
      <c r="AG360" s="48"/>
      <c r="AJ360" s="48"/>
      <c r="AM360" s="48"/>
      <c r="AW360" s="49"/>
      <c r="AX360" s="49"/>
      <c r="AY360" s="49"/>
      <c r="AZ360" s="49"/>
      <c r="BA360" s="49"/>
      <c r="BB360" s="49"/>
      <c r="BC360" s="49"/>
      <c r="BD360" s="49"/>
      <c r="BE360" s="49"/>
    </row>
    <row r="361" spans="5:57">
      <c r="E361" s="48"/>
      <c r="H361" s="48"/>
      <c r="K361" s="48"/>
      <c r="U361" s="49"/>
      <c r="V361" s="49"/>
      <c r="W361" s="49"/>
      <c r="X361" s="49"/>
      <c r="Y361" s="49"/>
      <c r="Z361" s="49"/>
      <c r="AA361" s="49"/>
      <c r="AB361" s="49"/>
      <c r="AC361" s="49"/>
      <c r="AG361" s="48"/>
      <c r="AJ361" s="48"/>
      <c r="AM361" s="48"/>
      <c r="AW361" s="49"/>
      <c r="AX361" s="49"/>
      <c r="AY361" s="49"/>
      <c r="AZ361" s="49"/>
      <c r="BA361" s="49"/>
      <c r="BB361" s="49"/>
      <c r="BC361" s="49"/>
      <c r="BD361" s="49"/>
      <c r="BE361" s="49"/>
    </row>
    <row r="362" spans="5:57">
      <c r="E362" s="48"/>
      <c r="H362" s="48"/>
      <c r="K362" s="48"/>
      <c r="U362" s="49"/>
      <c r="V362" s="49"/>
      <c r="W362" s="49"/>
      <c r="X362" s="49"/>
      <c r="Y362" s="49"/>
      <c r="Z362" s="49"/>
      <c r="AA362" s="49"/>
      <c r="AB362" s="49"/>
      <c r="AC362" s="49"/>
      <c r="AG362" s="48"/>
      <c r="AJ362" s="48"/>
      <c r="AM362" s="48"/>
      <c r="AW362" s="49"/>
      <c r="AX362" s="49"/>
      <c r="AY362" s="49"/>
      <c r="AZ362" s="49"/>
      <c r="BA362" s="49"/>
      <c r="BB362" s="49"/>
      <c r="BC362" s="49"/>
      <c r="BD362" s="49"/>
      <c r="BE362" s="49"/>
    </row>
    <row r="363" spans="5:57">
      <c r="E363" s="48"/>
      <c r="H363" s="48"/>
      <c r="K363" s="48"/>
      <c r="U363" s="49"/>
      <c r="V363" s="49"/>
      <c r="W363" s="49"/>
      <c r="X363" s="49"/>
      <c r="Y363" s="49"/>
      <c r="Z363" s="49"/>
      <c r="AA363" s="49"/>
      <c r="AB363" s="49"/>
      <c r="AC363" s="49"/>
      <c r="AG363" s="48"/>
      <c r="AJ363" s="48"/>
      <c r="AM363" s="48"/>
      <c r="AW363" s="49"/>
      <c r="AX363" s="49"/>
      <c r="AY363" s="49"/>
      <c r="AZ363" s="49"/>
      <c r="BA363" s="49"/>
      <c r="BB363" s="49"/>
      <c r="BC363" s="49"/>
      <c r="BD363" s="49"/>
      <c r="BE363" s="49"/>
    </row>
    <row r="364" spans="5:57">
      <c r="E364" s="48"/>
      <c r="H364" s="48"/>
      <c r="K364" s="48"/>
      <c r="U364" s="49"/>
      <c r="V364" s="49"/>
      <c r="W364" s="49"/>
      <c r="X364" s="49"/>
      <c r="Y364" s="49"/>
      <c r="Z364" s="49"/>
      <c r="AA364" s="49"/>
      <c r="AB364" s="49"/>
      <c r="AC364" s="49"/>
      <c r="AG364" s="48"/>
      <c r="AJ364" s="48"/>
      <c r="AM364" s="48"/>
      <c r="AW364" s="49"/>
      <c r="AX364" s="49"/>
      <c r="AY364" s="49"/>
      <c r="AZ364" s="49"/>
      <c r="BA364" s="49"/>
      <c r="BB364" s="49"/>
      <c r="BC364" s="49"/>
      <c r="BD364" s="49"/>
      <c r="BE364" s="49"/>
    </row>
    <row r="365" spans="5:57">
      <c r="E365" s="48"/>
      <c r="H365" s="48"/>
      <c r="K365" s="48"/>
      <c r="U365" s="49"/>
      <c r="V365" s="49"/>
      <c r="W365" s="49"/>
      <c r="X365" s="49"/>
      <c r="Y365" s="49"/>
      <c r="Z365" s="49"/>
      <c r="AA365" s="49"/>
      <c r="AB365" s="49"/>
      <c r="AC365" s="49"/>
      <c r="AG365" s="48"/>
      <c r="AJ365" s="48"/>
      <c r="AM365" s="48"/>
      <c r="AW365" s="49"/>
      <c r="AX365" s="49"/>
      <c r="AY365" s="49"/>
      <c r="AZ365" s="49"/>
      <c r="BA365" s="49"/>
      <c r="BB365" s="49"/>
      <c r="BC365" s="49"/>
      <c r="BD365" s="49"/>
      <c r="BE365" s="49"/>
    </row>
    <row r="366" spans="5:57">
      <c r="E366" s="48"/>
      <c r="H366" s="48"/>
      <c r="K366" s="48"/>
      <c r="U366" s="49"/>
      <c r="V366" s="49"/>
      <c r="W366" s="49"/>
      <c r="X366" s="49"/>
      <c r="Y366" s="49"/>
      <c r="Z366" s="49"/>
      <c r="AA366" s="49"/>
      <c r="AB366" s="49"/>
      <c r="AC366" s="49"/>
      <c r="AG366" s="48"/>
      <c r="AJ366" s="48"/>
      <c r="AM366" s="48"/>
      <c r="AW366" s="49"/>
      <c r="AX366" s="49"/>
      <c r="AY366" s="49"/>
      <c r="AZ366" s="49"/>
      <c r="BA366" s="49"/>
      <c r="BB366" s="49"/>
      <c r="BC366" s="49"/>
      <c r="BD366" s="49"/>
      <c r="BE366" s="49"/>
    </row>
    <row r="367" spans="5:57">
      <c r="E367" s="48"/>
      <c r="H367" s="48"/>
      <c r="K367" s="48"/>
      <c r="U367" s="49"/>
      <c r="V367" s="49"/>
      <c r="W367" s="49"/>
      <c r="X367" s="49"/>
      <c r="Y367" s="49"/>
      <c r="Z367" s="49"/>
      <c r="AA367" s="49"/>
      <c r="AB367" s="49"/>
      <c r="AC367" s="49"/>
      <c r="AG367" s="48"/>
      <c r="AJ367" s="48"/>
      <c r="AM367" s="48"/>
      <c r="AW367" s="49"/>
      <c r="AX367" s="49"/>
      <c r="AY367" s="49"/>
      <c r="AZ367" s="49"/>
      <c r="BA367" s="49"/>
      <c r="BB367" s="49"/>
      <c r="BC367" s="49"/>
      <c r="BD367" s="49"/>
      <c r="BE367" s="49"/>
    </row>
    <row r="368" spans="5:57">
      <c r="E368" s="48"/>
      <c r="H368" s="48"/>
      <c r="K368" s="48"/>
      <c r="U368" s="49"/>
      <c r="V368" s="49"/>
      <c r="W368" s="49"/>
      <c r="X368" s="49"/>
      <c r="Y368" s="49"/>
      <c r="Z368" s="49"/>
      <c r="AA368" s="49"/>
      <c r="AB368" s="49"/>
      <c r="AC368" s="49"/>
      <c r="AG368" s="48"/>
      <c r="AJ368" s="48"/>
      <c r="AM368" s="48"/>
      <c r="AW368" s="49"/>
      <c r="AX368" s="49"/>
      <c r="AY368" s="49"/>
      <c r="AZ368" s="49"/>
      <c r="BA368" s="49"/>
      <c r="BB368" s="49"/>
      <c r="BC368" s="49"/>
      <c r="BD368" s="49"/>
      <c r="BE368" s="49"/>
    </row>
    <row r="369" spans="5:57">
      <c r="E369" s="48"/>
      <c r="H369" s="48"/>
      <c r="K369" s="48"/>
      <c r="U369" s="49"/>
      <c r="V369" s="49"/>
      <c r="W369" s="49"/>
      <c r="X369" s="49"/>
      <c r="Y369" s="49"/>
      <c r="Z369" s="49"/>
      <c r="AA369" s="49"/>
      <c r="AB369" s="49"/>
      <c r="AC369" s="49"/>
      <c r="AG369" s="48"/>
      <c r="AJ369" s="48"/>
      <c r="AM369" s="48"/>
      <c r="AW369" s="49"/>
      <c r="AX369" s="49"/>
      <c r="AY369" s="49"/>
      <c r="AZ369" s="49"/>
      <c r="BA369" s="49"/>
      <c r="BB369" s="49"/>
      <c r="BC369" s="49"/>
      <c r="BD369" s="49"/>
      <c r="BE369" s="49"/>
    </row>
    <row r="370" spans="5:57">
      <c r="E370" s="48"/>
      <c r="H370" s="48"/>
      <c r="K370" s="48"/>
      <c r="U370" s="49"/>
      <c r="V370" s="49"/>
      <c r="W370" s="49"/>
      <c r="X370" s="49"/>
      <c r="Y370" s="49"/>
      <c r="Z370" s="49"/>
      <c r="AA370" s="49"/>
      <c r="AB370" s="49"/>
      <c r="AC370" s="49"/>
      <c r="AG370" s="48"/>
      <c r="AJ370" s="48"/>
      <c r="AM370" s="48"/>
      <c r="AW370" s="49"/>
      <c r="AX370" s="49"/>
      <c r="AY370" s="49"/>
      <c r="AZ370" s="49"/>
      <c r="BA370" s="49"/>
      <c r="BB370" s="49"/>
      <c r="BC370" s="49"/>
      <c r="BD370" s="49"/>
      <c r="BE370" s="49"/>
    </row>
    <row r="371" spans="5:57">
      <c r="E371" s="48"/>
      <c r="H371" s="48"/>
      <c r="K371" s="48"/>
      <c r="U371" s="49"/>
      <c r="V371" s="49"/>
      <c r="W371" s="49"/>
      <c r="X371" s="49"/>
      <c r="Y371" s="49"/>
      <c r="Z371" s="49"/>
      <c r="AA371" s="49"/>
      <c r="AB371" s="49"/>
      <c r="AC371" s="49"/>
      <c r="AG371" s="48"/>
      <c r="AJ371" s="48"/>
      <c r="AM371" s="48"/>
      <c r="AW371" s="49"/>
      <c r="AX371" s="49"/>
      <c r="AY371" s="49"/>
      <c r="AZ371" s="49"/>
      <c r="BA371" s="49"/>
      <c r="BB371" s="49"/>
      <c r="BC371" s="49"/>
      <c r="BD371" s="49"/>
      <c r="BE371" s="49"/>
    </row>
    <row r="372" spans="5:57">
      <c r="E372" s="48"/>
      <c r="H372" s="48"/>
      <c r="K372" s="48"/>
      <c r="U372" s="49"/>
      <c r="V372" s="49"/>
      <c r="W372" s="49"/>
      <c r="X372" s="49"/>
      <c r="Y372" s="49"/>
      <c r="Z372" s="49"/>
      <c r="AA372" s="49"/>
      <c r="AB372" s="49"/>
      <c r="AC372" s="49"/>
      <c r="AG372" s="48"/>
      <c r="AJ372" s="48"/>
      <c r="AM372" s="48"/>
      <c r="AW372" s="49"/>
      <c r="AX372" s="49"/>
      <c r="AY372" s="49"/>
      <c r="AZ372" s="49"/>
      <c r="BA372" s="49"/>
      <c r="BB372" s="49"/>
      <c r="BC372" s="49"/>
      <c r="BD372" s="49"/>
      <c r="BE372" s="49"/>
    </row>
    <row r="373" spans="5:57">
      <c r="E373" s="48"/>
      <c r="H373" s="48"/>
      <c r="K373" s="48"/>
      <c r="U373" s="49"/>
      <c r="V373" s="49"/>
      <c r="W373" s="49"/>
      <c r="X373" s="49"/>
      <c r="Y373" s="49"/>
      <c r="Z373" s="49"/>
      <c r="AA373" s="49"/>
      <c r="AB373" s="49"/>
      <c r="AC373" s="49"/>
      <c r="AG373" s="48"/>
      <c r="AJ373" s="48"/>
      <c r="AM373" s="48"/>
      <c r="AW373" s="49"/>
      <c r="AX373" s="49"/>
      <c r="AY373" s="49"/>
      <c r="AZ373" s="49"/>
      <c r="BA373" s="49"/>
      <c r="BB373" s="49"/>
      <c r="BC373" s="49"/>
      <c r="BD373" s="49"/>
      <c r="BE373" s="49"/>
    </row>
    <row r="374" spans="5:57">
      <c r="E374" s="48"/>
      <c r="H374" s="48"/>
      <c r="K374" s="48"/>
      <c r="U374" s="49"/>
      <c r="V374" s="49"/>
      <c r="W374" s="49"/>
      <c r="X374" s="49"/>
      <c r="Y374" s="49"/>
      <c r="Z374" s="49"/>
      <c r="AA374" s="49"/>
      <c r="AB374" s="49"/>
      <c r="AC374" s="49"/>
      <c r="AG374" s="48"/>
      <c r="AJ374" s="48"/>
      <c r="AM374" s="48"/>
      <c r="AW374" s="49"/>
      <c r="AX374" s="49"/>
      <c r="AY374" s="49"/>
      <c r="AZ374" s="49"/>
      <c r="BA374" s="49"/>
      <c r="BB374" s="49"/>
      <c r="BC374" s="49"/>
      <c r="BD374" s="49"/>
      <c r="BE374" s="49"/>
    </row>
    <row r="375" spans="5:57">
      <c r="E375" s="48"/>
      <c r="H375" s="48"/>
      <c r="K375" s="48"/>
      <c r="U375" s="49"/>
      <c r="V375" s="49"/>
      <c r="W375" s="49"/>
      <c r="X375" s="49"/>
      <c r="Y375" s="49"/>
      <c r="Z375" s="49"/>
      <c r="AA375" s="49"/>
      <c r="AB375" s="49"/>
      <c r="AC375" s="49"/>
      <c r="AG375" s="48"/>
      <c r="AJ375" s="48"/>
      <c r="AM375" s="48"/>
      <c r="AW375" s="49"/>
      <c r="AX375" s="49"/>
      <c r="AY375" s="49"/>
      <c r="AZ375" s="49"/>
      <c r="BA375" s="49"/>
      <c r="BB375" s="49"/>
      <c r="BC375" s="49"/>
      <c r="BD375" s="49"/>
      <c r="BE375" s="49"/>
    </row>
    <row r="376" spans="5:57">
      <c r="E376" s="48"/>
      <c r="H376" s="48"/>
      <c r="K376" s="48"/>
      <c r="U376" s="49"/>
      <c r="V376" s="49"/>
      <c r="W376" s="49"/>
      <c r="X376" s="49"/>
      <c r="Y376" s="49"/>
      <c r="Z376" s="49"/>
      <c r="AA376" s="49"/>
      <c r="AB376" s="49"/>
      <c r="AC376" s="49"/>
      <c r="AG376" s="48"/>
      <c r="AJ376" s="48"/>
      <c r="AM376" s="48"/>
      <c r="AW376" s="49"/>
      <c r="AX376" s="49"/>
      <c r="AY376" s="49"/>
      <c r="AZ376" s="49"/>
      <c r="BA376" s="49"/>
      <c r="BB376" s="49"/>
      <c r="BC376" s="49"/>
      <c r="BD376" s="49"/>
      <c r="BE376" s="49"/>
    </row>
    <row r="377" spans="5:57">
      <c r="E377" s="48"/>
      <c r="H377" s="48"/>
      <c r="K377" s="48"/>
      <c r="U377" s="49"/>
      <c r="V377" s="49"/>
      <c r="W377" s="49"/>
      <c r="X377" s="49"/>
      <c r="Y377" s="49"/>
      <c r="Z377" s="49"/>
      <c r="AA377" s="49"/>
      <c r="AB377" s="49"/>
      <c r="AC377" s="49"/>
      <c r="AG377" s="48"/>
      <c r="AJ377" s="48"/>
      <c r="AM377" s="48"/>
      <c r="AW377" s="49"/>
      <c r="AX377" s="49"/>
      <c r="AY377" s="49"/>
      <c r="AZ377" s="49"/>
      <c r="BA377" s="49"/>
      <c r="BB377" s="49"/>
      <c r="BC377" s="49"/>
      <c r="BD377" s="49"/>
      <c r="BE377" s="49"/>
    </row>
    <row r="378" spans="5:57">
      <c r="E378" s="48"/>
      <c r="H378" s="48"/>
      <c r="K378" s="48"/>
      <c r="U378" s="49"/>
      <c r="V378" s="49"/>
      <c r="W378" s="49"/>
      <c r="X378" s="49"/>
      <c r="Y378" s="49"/>
      <c r="Z378" s="49"/>
      <c r="AA378" s="49"/>
      <c r="AB378" s="49"/>
      <c r="AC378" s="49"/>
      <c r="AG378" s="48"/>
      <c r="AJ378" s="48"/>
      <c r="AM378" s="48"/>
      <c r="AW378" s="49"/>
      <c r="AX378" s="49"/>
      <c r="AY378" s="49"/>
      <c r="AZ378" s="49"/>
      <c r="BA378" s="49"/>
      <c r="BB378" s="49"/>
      <c r="BC378" s="49"/>
      <c r="BD378" s="49"/>
      <c r="BE378" s="49"/>
    </row>
    <row r="379" spans="5:57">
      <c r="E379" s="48"/>
      <c r="H379" s="48"/>
      <c r="K379" s="48"/>
      <c r="U379" s="49"/>
      <c r="V379" s="49"/>
      <c r="W379" s="49"/>
      <c r="X379" s="49"/>
      <c r="Y379" s="49"/>
      <c r="Z379" s="49"/>
      <c r="AA379" s="49"/>
      <c r="AB379" s="49"/>
      <c r="AC379" s="49"/>
      <c r="AG379" s="48"/>
      <c r="AJ379" s="48"/>
      <c r="AM379" s="48"/>
      <c r="AW379" s="49"/>
      <c r="AX379" s="49"/>
      <c r="AY379" s="49"/>
      <c r="AZ379" s="49"/>
      <c r="BA379" s="49"/>
      <c r="BB379" s="49"/>
      <c r="BC379" s="49"/>
      <c r="BD379" s="49"/>
      <c r="BE379" s="49"/>
    </row>
    <row r="380" spans="5:57">
      <c r="E380" s="48"/>
      <c r="H380" s="48"/>
      <c r="K380" s="48"/>
      <c r="U380" s="49"/>
      <c r="V380" s="49"/>
      <c r="W380" s="49"/>
      <c r="X380" s="49"/>
      <c r="Y380" s="49"/>
      <c r="Z380" s="49"/>
      <c r="AA380" s="49"/>
      <c r="AB380" s="49"/>
      <c r="AC380" s="49"/>
      <c r="AG380" s="48"/>
      <c r="AJ380" s="48"/>
      <c r="AM380" s="48"/>
      <c r="AW380" s="49"/>
      <c r="AX380" s="49"/>
      <c r="AY380" s="49"/>
      <c r="AZ380" s="49"/>
      <c r="BA380" s="49"/>
      <c r="BB380" s="49"/>
      <c r="BC380" s="49"/>
      <c r="BD380" s="49"/>
      <c r="BE380" s="49"/>
    </row>
    <row r="381" spans="5:57">
      <c r="E381" s="48"/>
      <c r="H381" s="48"/>
      <c r="K381" s="48"/>
      <c r="U381" s="49"/>
      <c r="V381" s="49"/>
      <c r="W381" s="49"/>
      <c r="X381" s="49"/>
      <c r="Y381" s="49"/>
      <c r="Z381" s="49"/>
      <c r="AA381" s="49"/>
      <c r="AB381" s="49"/>
      <c r="AC381" s="49"/>
      <c r="AG381" s="48"/>
      <c r="AJ381" s="48"/>
      <c r="AM381" s="48"/>
      <c r="AW381" s="49"/>
      <c r="AX381" s="49"/>
      <c r="AY381" s="49"/>
      <c r="AZ381" s="49"/>
      <c r="BA381" s="49"/>
      <c r="BB381" s="49"/>
      <c r="BC381" s="49"/>
      <c r="BD381" s="49"/>
      <c r="BE381" s="49"/>
    </row>
    <row r="382" spans="5:57">
      <c r="E382" s="48"/>
      <c r="H382" s="48"/>
      <c r="K382" s="48"/>
      <c r="U382" s="49"/>
      <c r="V382" s="49"/>
      <c r="W382" s="49"/>
      <c r="X382" s="49"/>
      <c r="Y382" s="49"/>
      <c r="Z382" s="49"/>
      <c r="AA382" s="49"/>
      <c r="AB382" s="49"/>
      <c r="AC382" s="49"/>
      <c r="AG382" s="48"/>
      <c r="AJ382" s="48"/>
      <c r="AM382" s="48"/>
      <c r="AW382" s="49"/>
      <c r="AX382" s="49"/>
      <c r="AY382" s="49"/>
      <c r="AZ382" s="49"/>
      <c r="BA382" s="49"/>
      <c r="BB382" s="49"/>
      <c r="BC382" s="49"/>
      <c r="BD382" s="49"/>
      <c r="BE382" s="49"/>
    </row>
    <row r="383" spans="5:57">
      <c r="E383" s="48"/>
      <c r="H383" s="48"/>
      <c r="K383" s="48"/>
      <c r="U383" s="49"/>
      <c r="V383" s="49"/>
      <c r="W383" s="49"/>
      <c r="X383" s="49"/>
      <c r="Y383" s="49"/>
      <c r="Z383" s="49"/>
      <c r="AA383" s="49"/>
      <c r="AB383" s="49"/>
      <c r="AC383" s="49"/>
      <c r="AG383" s="48"/>
      <c r="AJ383" s="48"/>
      <c r="AM383" s="48"/>
      <c r="AW383" s="49"/>
      <c r="AX383" s="49"/>
      <c r="AY383" s="49"/>
      <c r="AZ383" s="49"/>
      <c r="BA383" s="49"/>
      <c r="BB383" s="49"/>
      <c r="BC383" s="49"/>
      <c r="BD383" s="49"/>
      <c r="BE383" s="49"/>
    </row>
    <row r="384" spans="5:57">
      <c r="E384" s="48"/>
      <c r="H384" s="48"/>
      <c r="K384" s="48"/>
      <c r="U384" s="49"/>
      <c r="V384" s="49"/>
      <c r="W384" s="49"/>
      <c r="X384" s="49"/>
      <c r="Y384" s="49"/>
      <c r="Z384" s="49"/>
      <c r="AA384" s="49"/>
      <c r="AB384" s="49"/>
      <c r="AC384" s="49"/>
      <c r="AG384" s="48"/>
      <c r="AJ384" s="48"/>
      <c r="AM384" s="48"/>
      <c r="AW384" s="49"/>
      <c r="AX384" s="49"/>
      <c r="AY384" s="49"/>
      <c r="AZ384" s="49"/>
      <c r="BA384" s="49"/>
      <c r="BB384" s="49"/>
      <c r="BC384" s="49"/>
      <c r="BD384" s="49"/>
      <c r="BE384" s="49"/>
    </row>
    <row r="385" spans="5:57">
      <c r="E385" s="48"/>
      <c r="H385" s="48"/>
      <c r="K385" s="48"/>
      <c r="U385" s="49"/>
      <c r="V385" s="49"/>
      <c r="W385" s="49"/>
      <c r="X385" s="49"/>
      <c r="Y385" s="49"/>
      <c r="Z385" s="49"/>
      <c r="AA385" s="49"/>
      <c r="AB385" s="49"/>
      <c r="AC385" s="49"/>
      <c r="AG385" s="48"/>
      <c r="AJ385" s="48"/>
      <c r="AM385" s="48"/>
      <c r="AW385" s="49"/>
      <c r="AX385" s="49"/>
      <c r="AY385" s="49"/>
      <c r="AZ385" s="49"/>
      <c r="BA385" s="49"/>
      <c r="BB385" s="49"/>
      <c r="BC385" s="49"/>
      <c r="BD385" s="49"/>
      <c r="BE385" s="49"/>
    </row>
    <row r="386" spans="5:57">
      <c r="E386" s="48"/>
      <c r="H386" s="48"/>
      <c r="K386" s="48"/>
      <c r="U386" s="49"/>
      <c r="V386" s="49"/>
      <c r="W386" s="49"/>
      <c r="X386" s="49"/>
      <c r="Y386" s="49"/>
      <c r="Z386" s="49"/>
      <c r="AA386" s="49"/>
      <c r="AB386" s="49"/>
      <c r="AC386" s="49"/>
      <c r="AG386" s="48"/>
      <c r="AJ386" s="48"/>
      <c r="AM386" s="48"/>
      <c r="AW386" s="49"/>
      <c r="AX386" s="49"/>
      <c r="AY386" s="49"/>
      <c r="AZ386" s="49"/>
      <c r="BA386" s="49"/>
      <c r="BB386" s="49"/>
      <c r="BC386" s="49"/>
      <c r="BD386" s="49"/>
      <c r="BE386" s="49"/>
    </row>
    <row r="387" spans="5:57">
      <c r="E387" s="48"/>
      <c r="H387" s="48"/>
      <c r="K387" s="48"/>
      <c r="U387" s="49"/>
      <c r="V387" s="49"/>
      <c r="W387" s="49"/>
      <c r="X387" s="49"/>
      <c r="Y387" s="49"/>
      <c r="Z387" s="49"/>
      <c r="AA387" s="49"/>
      <c r="AB387" s="49"/>
      <c r="AC387" s="49"/>
      <c r="AG387" s="48"/>
      <c r="AJ387" s="48"/>
      <c r="AM387" s="48"/>
      <c r="AW387" s="49"/>
      <c r="AX387" s="49"/>
      <c r="AY387" s="49"/>
      <c r="AZ387" s="49"/>
      <c r="BA387" s="49"/>
      <c r="BB387" s="49"/>
      <c r="BC387" s="49"/>
      <c r="BD387" s="49"/>
      <c r="BE387" s="49"/>
    </row>
    <row r="388" spans="5:57">
      <c r="E388" s="48"/>
      <c r="H388" s="48"/>
      <c r="K388" s="48"/>
      <c r="U388" s="49"/>
      <c r="V388" s="49"/>
      <c r="W388" s="49"/>
      <c r="X388" s="49"/>
      <c r="Y388" s="49"/>
      <c r="Z388" s="49"/>
      <c r="AA388" s="49"/>
      <c r="AB388" s="49"/>
      <c r="AC388" s="49"/>
      <c r="AG388" s="48"/>
      <c r="AJ388" s="48"/>
      <c r="AM388" s="48"/>
      <c r="AW388" s="49"/>
      <c r="AX388" s="49"/>
      <c r="AY388" s="49"/>
      <c r="AZ388" s="49"/>
      <c r="BA388" s="49"/>
      <c r="BB388" s="49"/>
      <c r="BC388" s="49"/>
      <c r="BD388" s="49"/>
      <c r="BE388" s="49"/>
    </row>
    <row r="389" spans="5:57">
      <c r="E389" s="48"/>
      <c r="H389" s="48"/>
      <c r="K389" s="48"/>
      <c r="U389" s="49"/>
      <c r="V389" s="49"/>
      <c r="W389" s="49"/>
      <c r="X389" s="49"/>
      <c r="Y389" s="49"/>
      <c r="Z389" s="49"/>
      <c r="AA389" s="49"/>
      <c r="AB389" s="49"/>
      <c r="AC389" s="49"/>
      <c r="AG389" s="48"/>
      <c r="AJ389" s="48"/>
      <c r="AM389" s="48"/>
      <c r="AW389" s="49"/>
      <c r="AX389" s="49"/>
      <c r="AY389" s="49"/>
      <c r="AZ389" s="49"/>
      <c r="BA389" s="49"/>
      <c r="BB389" s="49"/>
      <c r="BC389" s="49"/>
      <c r="BD389" s="49"/>
      <c r="BE389" s="49"/>
    </row>
    <row r="390" spans="5:57">
      <c r="E390" s="48"/>
      <c r="H390" s="48"/>
      <c r="K390" s="48"/>
      <c r="U390" s="49"/>
      <c r="V390" s="49"/>
      <c r="W390" s="49"/>
      <c r="X390" s="49"/>
      <c r="Y390" s="49"/>
      <c r="Z390" s="49"/>
      <c r="AA390" s="49"/>
      <c r="AB390" s="49"/>
      <c r="AC390" s="49"/>
      <c r="AG390" s="48"/>
      <c r="AJ390" s="48"/>
      <c r="AM390" s="48"/>
      <c r="AW390" s="49"/>
      <c r="AX390" s="49"/>
      <c r="AY390" s="49"/>
      <c r="AZ390" s="49"/>
      <c r="BA390" s="49"/>
      <c r="BB390" s="49"/>
      <c r="BC390" s="49"/>
      <c r="BD390" s="49"/>
      <c r="BE390" s="49"/>
    </row>
    <row r="391" spans="5:57">
      <c r="E391" s="48"/>
      <c r="H391" s="48"/>
      <c r="K391" s="48"/>
      <c r="U391" s="49"/>
      <c r="V391" s="49"/>
      <c r="W391" s="49"/>
      <c r="X391" s="49"/>
      <c r="Y391" s="49"/>
      <c r="Z391" s="49"/>
      <c r="AA391" s="49"/>
      <c r="AB391" s="49"/>
      <c r="AC391" s="49"/>
      <c r="AG391" s="48"/>
      <c r="AJ391" s="48"/>
      <c r="AM391" s="48"/>
      <c r="AW391" s="49"/>
      <c r="AX391" s="49"/>
      <c r="AY391" s="49"/>
      <c r="AZ391" s="49"/>
      <c r="BA391" s="49"/>
      <c r="BB391" s="49"/>
      <c r="BC391" s="49"/>
      <c r="BD391" s="49"/>
      <c r="BE391" s="49"/>
    </row>
    <row r="392" spans="5:57">
      <c r="E392" s="48"/>
      <c r="H392" s="48"/>
      <c r="K392" s="48"/>
      <c r="U392" s="49"/>
      <c r="V392" s="49"/>
      <c r="W392" s="49"/>
      <c r="X392" s="49"/>
      <c r="Y392" s="49"/>
      <c r="Z392" s="49"/>
      <c r="AA392" s="49"/>
      <c r="AB392" s="49"/>
      <c r="AC392" s="49"/>
      <c r="AG392" s="48"/>
      <c r="AJ392" s="48"/>
      <c r="AM392" s="48"/>
      <c r="AW392" s="49"/>
      <c r="AX392" s="49"/>
      <c r="AY392" s="49"/>
      <c r="AZ392" s="49"/>
      <c r="BA392" s="49"/>
      <c r="BB392" s="49"/>
      <c r="BC392" s="49"/>
      <c r="BD392" s="49"/>
      <c r="BE392" s="49"/>
    </row>
    <row r="393" spans="5:57">
      <c r="E393" s="48"/>
      <c r="H393" s="48"/>
      <c r="K393" s="48"/>
      <c r="U393" s="49"/>
      <c r="V393" s="49"/>
      <c r="W393" s="49"/>
      <c r="X393" s="49"/>
      <c r="Y393" s="49"/>
      <c r="Z393" s="49"/>
      <c r="AA393" s="49"/>
      <c r="AB393" s="49"/>
      <c r="AC393" s="49"/>
      <c r="AG393" s="48"/>
      <c r="AJ393" s="48"/>
      <c r="AM393" s="48"/>
      <c r="AW393" s="49"/>
      <c r="AX393" s="49"/>
      <c r="AY393" s="49"/>
      <c r="AZ393" s="49"/>
      <c r="BA393" s="49"/>
      <c r="BB393" s="49"/>
      <c r="BC393" s="49"/>
      <c r="BD393" s="49"/>
      <c r="BE393" s="49"/>
    </row>
    <row r="394" spans="5:57">
      <c r="E394" s="48"/>
      <c r="H394" s="48"/>
      <c r="K394" s="48"/>
      <c r="U394" s="49"/>
      <c r="V394" s="49"/>
      <c r="W394" s="49"/>
      <c r="X394" s="49"/>
      <c r="Y394" s="49"/>
      <c r="Z394" s="49"/>
      <c r="AA394" s="49"/>
      <c r="AB394" s="49"/>
      <c r="AC394" s="49"/>
      <c r="AG394" s="48"/>
      <c r="AJ394" s="48"/>
      <c r="AM394" s="48"/>
      <c r="AW394" s="49"/>
      <c r="AX394" s="49"/>
      <c r="AY394" s="49"/>
      <c r="AZ394" s="49"/>
      <c r="BA394" s="49"/>
      <c r="BB394" s="49"/>
      <c r="BC394" s="49"/>
      <c r="BD394" s="49"/>
      <c r="BE394" s="49"/>
    </row>
    <row r="395" spans="5:57">
      <c r="E395" s="48"/>
      <c r="H395" s="48"/>
      <c r="K395" s="48"/>
      <c r="U395" s="49"/>
      <c r="V395" s="49"/>
      <c r="W395" s="49"/>
      <c r="X395" s="49"/>
      <c r="Y395" s="49"/>
      <c r="Z395" s="49"/>
      <c r="AA395" s="49"/>
      <c r="AB395" s="49"/>
      <c r="AC395" s="49"/>
      <c r="AG395" s="48"/>
      <c r="AJ395" s="48"/>
      <c r="AM395" s="48"/>
      <c r="AW395" s="49"/>
      <c r="AX395" s="49"/>
      <c r="AY395" s="49"/>
      <c r="AZ395" s="49"/>
      <c r="BA395" s="49"/>
      <c r="BB395" s="49"/>
      <c r="BC395" s="49"/>
      <c r="BD395" s="49"/>
      <c r="BE395" s="49"/>
    </row>
    <row r="396" spans="5:57">
      <c r="E396" s="48"/>
      <c r="H396" s="48"/>
      <c r="K396" s="48"/>
      <c r="U396" s="49"/>
      <c r="V396" s="49"/>
      <c r="W396" s="49"/>
      <c r="X396" s="49"/>
      <c r="Y396" s="49"/>
      <c r="Z396" s="49"/>
      <c r="AA396" s="49"/>
      <c r="AB396" s="49"/>
      <c r="AC396" s="49"/>
      <c r="AG396" s="48"/>
      <c r="AJ396" s="48"/>
      <c r="AM396" s="48"/>
      <c r="AW396" s="49"/>
      <c r="AX396" s="49"/>
      <c r="AY396" s="49"/>
      <c r="AZ396" s="49"/>
      <c r="BA396" s="49"/>
      <c r="BB396" s="49"/>
      <c r="BC396" s="49"/>
      <c r="BD396" s="49"/>
      <c r="BE396" s="49"/>
    </row>
    <row r="397" spans="5:57">
      <c r="E397" s="48"/>
      <c r="H397" s="48"/>
      <c r="K397" s="48"/>
      <c r="U397" s="49"/>
      <c r="V397" s="49"/>
      <c r="W397" s="49"/>
      <c r="X397" s="49"/>
      <c r="Y397" s="49"/>
      <c r="Z397" s="49"/>
      <c r="AA397" s="49"/>
      <c r="AB397" s="49"/>
      <c r="AC397" s="49"/>
      <c r="AG397" s="48"/>
      <c r="AJ397" s="48"/>
      <c r="AM397" s="48"/>
      <c r="AW397" s="49"/>
      <c r="AX397" s="49"/>
      <c r="AY397" s="49"/>
      <c r="AZ397" s="49"/>
      <c r="BA397" s="49"/>
      <c r="BB397" s="49"/>
      <c r="BC397" s="49"/>
      <c r="BD397" s="49"/>
      <c r="BE397" s="49"/>
    </row>
    <row r="398" spans="5:57">
      <c r="E398" s="48"/>
      <c r="H398" s="48"/>
      <c r="K398" s="48"/>
      <c r="U398" s="49"/>
      <c r="V398" s="49"/>
      <c r="W398" s="49"/>
      <c r="X398" s="49"/>
      <c r="Y398" s="49"/>
      <c r="Z398" s="49"/>
      <c r="AA398" s="49"/>
      <c r="AB398" s="49"/>
      <c r="AC398" s="49"/>
      <c r="AG398" s="48"/>
      <c r="AJ398" s="48"/>
      <c r="AM398" s="48"/>
      <c r="AW398" s="49"/>
      <c r="AX398" s="49"/>
      <c r="AY398" s="49"/>
      <c r="AZ398" s="49"/>
      <c r="BA398" s="49"/>
      <c r="BB398" s="49"/>
      <c r="BC398" s="49"/>
      <c r="BD398" s="49"/>
      <c r="BE398" s="49"/>
    </row>
    <row r="399" spans="5:57">
      <c r="E399" s="48"/>
      <c r="H399" s="48"/>
      <c r="K399" s="48"/>
      <c r="U399" s="49"/>
      <c r="V399" s="49"/>
      <c r="W399" s="49"/>
      <c r="X399" s="49"/>
      <c r="Y399" s="49"/>
      <c r="Z399" s="49"/>
      <c r="AA399" s="49"/>
      <c r="AB399" s="49"/>
      <c r="AC399" s="49"/>
      <c r="AG399" s="48"/>
      <c r="AJ399" s="48"/>
      <c r="AM399" s="48"/>
      <c r="AW399" s="49"/>
      <c r="AX399" s="49"/>
      <c r="AY399" s="49"/>
      <c r="AZ399" s="49"/>
      <c r="BA399" s="49"/>
      <c r="BB399" s="49"/>
      <c r="BC399" s="49"/>
      <c r="BD399" s="49"/>
      <c r="BE399" s="49"/>
    </row>
    <row r="400" spans="5:57">
      <c r="E400" s="48"/>
      <c r="H400" s="48"/>
      <c r="K400" s="48"/>
      <c r="U400" s="49"/>
      <c r="V400" s="49"/>
      <c r="W400" s="49"/>
      <c r="X400" s="49"/>
      <c r="Y400" s="49"/>
      <c r="Z400" s="49"/>
      <c r="AA400" s="49"/>
      <c r="AB400" s="49"/>
      <c r="AC400" s="49"/>
      <c r="AG400" s="48"/>
      <c r="AJ400" s="48"/>
      <c r="AM400" s="48"/>
      <c r="AW400" s="49"/>
      <c r="AX400" s="49"/>
      <c r="AY400" s="49"/>
      <c r="AZ400" s="49"/>
      <c r="BA400" s="49"/>
      <c r="BB400" s="49"/>
      <c r="BC400" s="49"/>
      <c r="BD400" s="49"/>
      <c r="BE400" s="49"/>
    </row>
    <row r="401" spans="5:57">
      <c r="E401" s="48"/>
      <c r="H401" s="48"/>
      <c r="K401" s="48"/>
      <c r="U401" s="49"/>
      <c r="V401" s="49"/>
      <c r="W401" s="49"/>
      <c r="X401" s="49"/>
      <c r="Y401" s="49"/>
      <c r="Z401" s="49"/>
      <c r="AA401" s="49"/>
      <c r="AB401" s="49"/>
      <c r="AC401" s="49"/>
      <c r="AG401" s="48"/>
      <c r="AJ401" s="48"/>
      <c r="AM401" s="48"/>
      <c r="AW401" s="49"/>
      <c r="AX401" s="49"/>
      <c r="AY401" s="49"/>
      <c r="AZ401" s="49"/>
      <c r="BA401" s="49"/>
      <c r="BB401" s="49"/>
      <c r="BC401" s="49"/>
      <c r="BD401" s="49"/>
      <c r="BE401" s="49"/>
    </row>
    <row r="402" spans="5:57">
      <c r="E402" s="48"/>
      <c r="H402" s="48"/>
      <c r="K402" s="48"/>
      <c r="U402" s="49"/>
      <c r="V402" s="49"/>
      <c r="W402" s="49"/>
      <c r="X402" s="49"/>
      <c r="Y402" s="49"/>
      <c r="Z402" s="49"/>
      <c r="AA402" s="49"/>
      <c r="AB402" s="49"/>
      <c r="AC402" s="49"/>
      <c r="AG402" s="48"/>
      <c r="AJ402" s="48"/>
      <c r="AM402" s="48"/>
      <c r="AW402" s="49"/>
      <c r="AX402" s="49"/>
      <c r="AY402" s="49"/>
      <c r="AZ402" s="49"/>
      <c r="BA402" s="49"/>
      <c r="BB402" s="49"/>
      <c r="BC402" s="49"/>
      <c r="BD402" s="49"/>
      <c r="BE402" s="49"/>
    </row>
    <row r="403" spans="5:57">
      <c r="E403" s="48"/>
      <c r="H403" s="48"/>
      <c r="K403" s="48"/>
      <c r="U403" s="49"/>
      <c r="V403" s="49"/>
      <c r="W403" s="49"/>
      <c r="X403" s="49"/>
      <c r="Y403" s="49"/>
      <c r="Z403" s="49"/>
      <c r="AA403" s="49"/>
      <c r="AB403" s="49"/>
      <c r="AC403" s="49"/>
      <c r="AG403" s="48"/>
      <c r="AJ403" s="48"/>
      <c r="AM403" s="48"/>
      <c r="AW403" s="49"/>
      <c r="AX403" s="49"/>
      <c r="AY403" s="49"/>
      <c r="AZ403" s="49"/>
      <c r="BA403" s="49"/>
      <c r="BB403" s="49"/>
      <c r="BC403" s="49"/>
      <c r="BD403" s="49"/>
      <c r="BE403" s="49"/>
    </row>
    <row r="404" spans="5:57">
      <c r="E404" s="48"/>
      <c r="H404" s="48"/>
      <c r="K404" s="48"/>
      <c r="U404" s="49"/>
      <c r="V404" s="49"/>
      <c r="W404" s="49"/>
      <c r="X404" s="49"/>
      <c r="Y404" s="49"/>
      <c r="Z404" s="49"/>
      <c r="AA404" s="49"/>
      <c r="AB404" s="49"/>
      <c r="AC404" s="49"/>
      <c r="AG404" s="48"/>
      <c r="AJ404" s="48"/>
      <c r="AM404" s="48"/>
      <c r="AW404" s="49"/>
      <c r="AX404" s="49"/>
      <c r="AY404" s="49"/>
      <c r="AZ404" s="49"/>
      <c r="BA404" s="49"/>
      <c r="BB404" s="49"/>
      <c r="BC404" s="49"/>
      <c r="BD404" s="49"/>
      <c r="BE404" s="49"/>
    </row>
    <row r="405" spans="5:57">
      <c r="E405" s="48"/>
      <c r="H405" s="48"/>
      <c r="K405" s="48"/>
      <c r="U405" s="49"/>
      <c r="V405" s="49"/>
      <c r="W405" s="49"/>
      <c r="X405" s="49"/>
      <c r="Y405" s="49"/>
      <c r="Z405" s="49"/>
      <c r="AA405" s="49"/>
      <c r="AB405" s="49"/>
      <c r="AC405" s="49"/>
      <c r="AG405" s="48"/>
      <c r="AJ405" s="48"/>
      <c r="AM405" s="48"/>
      <c r="AW405" s="49"/>
      <c r="AX405" s="49"/>
      <c r="AY405" s="49"/>
      <c r="AZ405" s="49"/>
      <c r="BA405" s="49"/>
      <c r="BB405" s="49"/>
      <c r="BC405" s="49"/>
      <c r="BD405" s="49"/>
      <c r="BE405" s="49"/>
    </row>
    <row r="406" spans="5:57">
      <c r="E406" s="48"/>
      <c r="H406" s="48"/>
      <c r="K406" s="48"/>
      <c r="U406" s="49"/>
      <c r="V406" s="49"/>
      <c r="W406" s="49"/>
      <c r="X406" s="49"/>
      <c r="Y406" s="49"/>
      <c r="Z406" s="49"/>
      <c r="AA406" s="49"/>
      <c r="AB406" s="49"/>
      <c r="AC406" s="49"/>
      <c r="AG406" s="48"/>
      <c r="AJ406" s="48"/>
      <c r="AM406" s="48"/>
      <c r="AW406" s="49"/>
      <c r="AX406" s="49"/>
      <c r="AY406" s="49"/>
      <c r="AZ406" s="49"/>
      <c r="BA406" s="49"/>
      <c r="BB406" s="49"/>
      <c r="BC406" s="49"/>
      <c r="BD406" s="49"/>
      <c r="BE406" s="49"/>
    </row>
    <row r="407" spans="5:57">
      <c r="E407" s="48"/>
      <c r="H407" s="48"/>
      <c r="K407" s="48"/>
      <c r="U407" s="49"/>
      <c r="V407" s="49"/>
      <c r="W407" s="49"/>
      <c r="X407" s="49"/>
      <c r="Y407" s="49"/>
      <c r="Z407" s="49"/>
      <c r="AA407" s="49"/>
      <c r="AB407" s="49"/>
      <c r="AC407" s="49"/>
      <c r="AG407" s="48"/>
      <c r="AJ407" s="48"/>
      <c r="AM407" s="48"/>
      <c r="AW407" s="49"/>
      <c r="AX407" s="49"/>
      <c r="AY407" s="49"/>
      <c r="AZ407" s="49"/>
      <c r="BA407" s="49"/>
      <c r="BB407" s="49"/>
      <c r="BC407" s="49"/>
      <c r="BD407" s="49"/>
      <c r="BE407" s="49"/>
    </row>
    <row r="408" spans="5:57">
      <c r="E408" s="48"/>
      <c r="H408" s="48"/>
      <c r="K408" s="48"/>
      <c r="U408" s="49"/>
      <c r="V408" s="49"/>
      <c r="W408" s="49"/>
      <c r="X408" s="49"/>
      <c r="Y408" s="49"/>
      <c r="Z408" s="49"/>
      <c r="AA408" s="49"/>
      <c r="AB408" s="49"/>
      <c r="AC408" s="49"/>
      <c r="AG408" s="48"/>
      <c r="AJ408" s="48"/>
      <c r="AM408" s="48"/>
      <c r="AW408" s="49"/>
      <c r="AX408" s="49"/>
      <c r="AY408" s="49"/>
      <c r="AZ408" s="49"/>
      <c r="BA408" s="49"/>
      <c r="BB408" s="49"/>
      <c r="BC408" s="49"/>
      <c r="BD408" s="49"/>
      <c r="BE408" s="49"/>
    </row>
    <row r="409" spans="5:57">
      <c r="E409" s="48"/>
      <c r="H409" s="48"/>
      <c r="K409" s="48"/>
      <c r="U409" s="49"/>
      <c r="V409" s="49"/>
      <c r="W409" s="49"/>
      <c r="X409" s="49"/>
      <c r="Y409" s="49"/>
      <c r="Z409" s="49"/>
      <c r="AA409" s="49"/>
      <c r="AB409" s="49"/>
      <c r="AC409" s="49"/>
      <c r="AG409" s="48"/>
      <c r="AJ409" s="48"/>
      <c r="AM409" s="48"/>
      <c r="AW409" s="49"/>
      <c r="AX409" s="49"/>
      <c r="AY409" s="49"/>
      <c r="AZ409" s="49"/>
      <c r="BA409" s="49"/>
      <c r="BB409" s="49"/>
      <c r="BC409" s="49"/>
      <c r="BD409" s="49"/>
      <c r="BE409" s="49"/>
    </row>
    <row r="410" spans="5:57">
      <c r="E410" s="48"/>
      <c r="H410" s="48"/>
      <c r="K410" s="48"/>
      <c r="U410" s="49"/>
      <c r="V410" s="49"/>
      <c r="W410" s="49"/>
      <c r="X410" s="49"/>
      <c r="Y410" s="49"/>
      <c r="Z410" s="49"/>
      <c r="AA410" s="49"/>
      <c r="AB410" s="49"/>
      <c r="AC410" s="49"/>
      <c r="AG410" s="48"/>
      <c r="AJ410" s="48"/>
      <c r="AM410" s="48"/>
      <c r="AW410" s="49"/>
      <c r="AX410" s="49"/>
      <c r="AY410" s="49"/>
      <c r="AZ410" s="49"/>
      <c r="BA410" s="49"/>
      <c r="BB410" s="49"/>
      <c r="BC410" s="49"/>
      <c r="BD410" s="49"/>
      <c r="BE410" s="49"/>
    </row>
    <row r="411" spans="5:57">
      <c r="E411" s="48"/>
      <c r="H411" s="48"/>
      <c r="K411" s="48"/>
      <c r="U411" s="49"/>
      <c r="V411" s="49"/>
      <c r="W411" s="49"/>
      <c r="X411" s="49"/>
      <c r="Y411" s="49"/>
      <c r="Z411" s="49"/>
      <c r="AA411" s="49"/>
      <c r="AB411" s="49"/>
      <c r="AC411" s="49"/>
      <c r="AG411" s="48"/>
      <c r="AJ411" s="48"/>
      <c r="AM411" s="48"/>
      <c r="AW411" s="49"/>
      <c r="AX411" s="49"/>
      <c r="AY411" s="49"/>
      <c r="AZ411" s="49"/>
      <c r="BA411" s="49"/>
      <c r="BB411" s="49"/>
      <c r="BC411" s="49"/>
      <c r="BD411" s="49"/>
      <c r="BE411" s="49"/>
    </row>
    <row r="412" spans="5:57">
      <c r="E412" s="48"/>
      <c r="H412" s="48"/>
      <c r="K412" s="48"/>
      <c r="U412" s="49"/>
      <c r="V412" s="49"/>
      <c r="W412" s="49"/>
      <c r="X412" s="49"/>
      <c r="Y412" s="49"/>
      <c r="Z412" s="49"/>
      <c r="AA412" s="49"/>
      <c r="AB412" s="49"/>
      <c r="AC412" s="49"/>
      <c r="AG412" s="48"/>
      <c r="AJ412" s="48"/>
      <c r="AM412" s="48"/>
      <c r="AW412" s="49"/>
      <c r="AX412" s="49"/>
      <c r="AY412" s="49"/>
      <c r="AZ412" s="49"/>
      <c r="BA412" s="49"/>
      <c r="BB412" s="49"/>
      <c r="BC412" s="49"/>
      <c r="BD412" s="49"/>
      <c r="BE412" s="49"/>
    </row>
    <row r="413" spans="5:57">
      <c r="E413" s="48"/>
      <c r="H413" s="48"/>
      <c r="K413" s="48"/>
      <c r="U413" s="49"/>
      <c r="V413" s="49"/>
      <c r="W413" s="49"/>
      <c r="X413" s="49"/>
      <c r="Y413" s="49"/>
      <c r="Z413" s="49"/>
      <c r="AA413" s="49"/>
      <c r="AB413" s="49"/>
      <c r="AC413" s="49"/>
      <c r="AG413" s="48"/>
      <c r="AJ413" s="48"/>
      <c r="AM413" s="48"/>
      <c r="AW413" s="49"/>
      <c r="AX413" s="49"/>
      <c r="AY413" s="49"/>
      <c r="AZ413" s="49"/>
      <c r="BA413" s="49"/>
      <c r="BB413" s="49"/>
      <c r="BC413" s="49"/>
      <c r="BD413" s="49"/>
      <c r="BE413" s="49"/>
    </row>
    <row r="414" spans="5:57">
      <c r="E414" s="48"/>
      <c r="H414" s="48"/>
      <c r="K414" s="48"/>
      <c r="U414" s="49"/>
      <c r="V414" s="49"/>
      <c r="W414" s="49"/>
      <c r="X414" s="49"/>
      <c r="Y414" s="49"/>
      <c r="Z414" s="49"/>
      <c r="AA414" s="49"/>
      <c r="AB414" s="49"/>
      <c r="AC414" s="49"/>
      <c r="AG414" s="48"/>
      <c r="AJ414" s="48"/>
      <c r="AM414" s="48"/>
      <c r="AW414" s="49"/>
      <c r="AX414" s="49"/>
      <c r="AY414" s="49"/>
      <c r="AZ414" s="49"/>
      <c r="BA414" s="49"/>
      <c r="BB414" s="49"/>
      <c r="BC414" s="49"/>
      <c r="BD414" s="49"/>
      <c r="BE414" s="49"/>
    </row>
    <row r="415" spans="5:57">
      <c r="E415" s="48"/>
      <c r="H415" s="48"/>
      <c r="K415" s="48"/>
      <c r="U415" s="49"/>
      <c r="V415" s="49"/>
      <c r="W415" s="49"/>
      <c r="X415" s="49"/>
      <c r="Y415" s="49"/>
      <c r="Z415" s="49"/>
      <c r="AA415" s="49"/>
      <c r="AB415" s="49"/>
      <c r="AC415" s="49"/>
      <c r="AG415" s="48"/>
      <c r="AJ415" s="48"/>
      <c r="AM415" s="48"/>
      <c r="AW415" s="49"/>
      <c r="AX415" s="49"/>
      <c r="AY415" s="49"/>
      <c r="AZ415" s="49"/>
      <c r="BA415" s="49"/>
      <c r="BB415" s="49"/>
      <c r="BC415" s="49"/>
      <c r="BD415" s="49"/>
      <c r="BE415" s="49"/>
    </row>
    <row r="416" spans="5:57">
      <c r="E416" s="48"/>
      <c r="H416" s="48"/>
      <c r="K416" s="48"/>
      <c r="U416" s="49"/>
      <c r="V416" s="49"/>
      <c r="W416" s="49"/>
      <c r="X416" s="49"/>
      <c r="Y416" s="49"/>
      <c r="Z416" s="49"/>
      <c r="AA416" s="49"/>
      <c r="AB416" s="49"/>
      <c r="AC416" s="49"/>
      <c r="AG416" s="48"/>
      <c r="AJ416" s="48"/>
      <c r="AM416" s="48"/>
      <c r="AW416" s="49"/>
      <c r="AX416" s="49"/>
      <c r="AY416" s="49"/>
      <c r="AZ416" s="49"/>
      <c r="BA416" s="49"/>
      <c r="BB416" s="49"/>
      <c r="BC416" s="49"/>
      <c r="BD416" s="49"/>
      <c r="BE416" s="49"/>
    </row>
    <row r="417" spans="5:57">
      <c r="E417" s="48"/>
      <c r="H417" s="48"/>
      <c r="K417" s="48"/>
      <c r="U417" s="49"/>
      <c r="V417" s="49"/>
      <c r="W417" s="49"/>
      <c r="X417" s="49"/>
      <c r="Y417" s="49"/>
      <c r="Z417" s="49"/>
      <c r="AA417" s="49"/>
      <c r="AB417" s="49"/>
      <c r="AC417" s="49"/>
      <c r="AG417" s="48"/>
      <c r="AJ417" s="48"/>
      <c r="AM417" s="48"/>
      <c r="AW417" s="49"/>
      <c r="AX417" s="49"/>
      <c r="AY417" s="49"/>
      <c r="AZ417" s="49"/>
      <c r="BA417" s="49"/>
      <c r="BB417" s="49"/>
      <c r="BC417" s="49"/>
      <c r="BD417" s="49"/>
      <c r="BE417" s="49"/>
    </row>
    <row r="418" spans="5:57">
      <c r="E418" s="48"/>
      <c r="H418" s="48"/>
      <c r="K418" s="48"/>
      <c r="U418" s="49"/>
      <c r="V418" s="49"/>
      <c r="W418" s="49"/>
      <c r="X418" s="49"/>
      <c r="Y418" s="49"/>
      <c r="Z418" s="49"/>
      <c r="AA418" s="49"/>
      <c r="AB418" s="49"/>
      <c r="AC418" s="49"/>
      <c r="AG418" s="48"/>
      <c r="AJ418" s="48"/>
      <c r="AM418" s="48"/>
      <c r="AW418" s="49"/>
      <c r="AX418" s="49"/>
      <c r="AY418" s="49"/>
      <c r="AZ418" s="49"/>
      <c r="BA418" s="49"/>
      <c r="BB418" s="49"/>
      <c r="BC418" s="49"/>
      <c r="BD418" s="49"/>
      <c r="BE418" s="49"/>
    </row>
    <row r="419" spans="5:57">
      <c r="E419" s="48"/>
      <c r="H419" s="48"/>
      <c r="K419" s="48"/>
      <c r="U419" s="49"/>
      <c r="V419" s="49"/>
      <c r="W419" s="49"/>
      <c r="X419" s="49"/>
      <c r="Y419" s="49"/>
      <c r="Z419" s="49"/>
      <c r="AA419" s="49"/>
      <c r="AB419" s="49"/>
      <c r="AC419" s="49"/>
      <c r="AG419" s="48"/>
      <c r="AJ419" s="48"/>
      <c r="AM419" s="48"/>
      <c r="AW419" s="49"/>
      <c r="AX419" s="49"/>
      <c r="AY419" s="49"/>
      <c r="AZ419" s="49"/>
      <c r="BA419" s="49"/>
      <c r="BB419" s="49"/>
      <c r="BC419" s="49"/>
      <c r="BD419" s="49"/>
      <c r="BE419" s="49"/>
    </row>
    <row r="420" spans="5:57">
      <c r="E420" s="48"/>
      <c r="H420" s="48"/>
      <c r="K420" s="48"/>
      <c r="U420" s="49"/>
      <c r="V420" s="49"/>
      <c r="W420" s="49"/>
      <c r="X420" s="49"/>
      <c r="Y420" s="49"/>
      <c r="Z420" s="49"/>
      <c r="AA420" s="49"/>
      <c r="AB420" s="49"/>
      <c r="AC420" s="49"/>
      <c r="AG420" s="48"/>
      <c r="AJ420" s="48"/>
      <c r="AM420" s="48"/>
      <c r="AW420" s="49"/>
      <c r="AX420" s="49"/>
      <c r="AY420" s="49"/>
      <c r="AZ420" s="49"/>
      <c r="BA420" s="49"/>
      <c r="BB420" s="49"/>
      <c r="BC420" s="49"/>
      <c r="BD420" s="49"/>
      <c r="BE420" s="49"/>
    </row>
    <row r="421" spans="5:57">
      <c r="E421" s="48"/>
      <c r="H421" s="48"/>
      <c r="K421" s="48"/>
      <c r="U421" s="49"/>
      <c r="V421" s="49"/>
      <c r="W421" s="49"/>
      <c r="X421" s="49"/>
      <c r="Y421" s="49"/>
      <c r="Z421" s="49"/>
      <c r="AA421" s="49"/>
      <c r="AB421" s="49"/>
      <c r="AC421" s="49"/>
      <c r="AG421" s="48"/>
      <c r="AJ421" s="48"/>
      <c r="AM421" s="48"/>
      <c r="AW421" s="49"/>
      <c r="AX421" s="49"/>
      <c r="AY421" s="49"/>
      <c r="AZ421" s="49"/>
      <c r="BA421" s="49"/>
      <c r="BB421" s="49"/>
      <c r="BC421" s="49"/>
      <c r="BD421" s="49"/>
      <c r="BE421" s="49"/>
    </row>
    <row r="422" spans="5:57">
      <c r="E422" s="48"/>
      <c r="H422" s="48"/>
      <c r="K422" s="48"/>
      <c r="U422" s="49"/>
      <c r="V422" s="49"/>
      <c r="W422" s="49"/>
      <c r="X422" s="49"/>
      <c r="Y422" s="49"/>
      <c r="Z422" s="49"/>
      <c r="AA422" s="49"/>
      <c r="AB422" s="49"/>
      <c r="AC422" s="49"/>
      <c r="AG422" s="48"/>
      <c r="AJ422" s="48"/>
      <c r="AM422" s="48"/>
      <c r="AW422" s="49"/>
      <c r="AX422" s="49"/>
      <c r="AY422" s="49"/>
      <c r="AZ422" s="49"/>
      <c r="BA422" s="49"/>
      <c r="BB422" s="49"/>
      <c r="BC422" s="49"/>
      <c r="BD422" s="49"/>
      <c r="BE422" s="49"/>
    </row>
    <row r="423" spans="5:57">
      <c r="E423" s="48"/>
      <c r="H423" s="48"/>
      <c r="K423" s="48"/>
      <c r="U423" s="49"/>
      <c r="V423" s="49"/>
      <c r="W423" s="49"/>
      <c r="X423" s="49"/>
      <c r="Y423" s="49"/>
      <c r="Z423" s="49"/>
      <c r="AA423" s="49"/>
      <c r="AB423" s="49"/>
      <c r="AC423" s="49"/>
      <c r="AG423" s="48"/>
      <c r="AJ423" s="48"/>
      <c r="AM423" s="48"/>
      <c r="AW423" s="49"/>
      <c r="AX423" s="49"/>
      <c r="AY423" s="49"/>
      <c r="AZ423" s="49"/>
      <c r="BA423" s="49"/>
      <c r="BB423" s="49"/>
      <c r="BC423" s="49"/>
      <c r="BD423" s="49"/>
      <c r="BE423" s="49"/>
    </row>
    <row r="424" spans="5:57">
      <c r="E424" s="48"/>
      <c r="H424" s="48"/>
      <c r="K424" s="48"/>
      <c r="U424" s="49"/>
      <c r="V424" s="49"/>
      <c r="W424" s="49"/>
      <c r="X424" s="49"/>
      <c r="Y424" s="49"/>
      <c r="Z424" s="49"/>
      <c r="AA424" s="49"/>
      <c r="AB424" s="49"/>
      <c r="AC424" s="49"/>
      <c r="AG424" s="48"/>
      <c r="AJ424" s="48"/>
      <c r="AM424" s="48"/>
      <c r="AW424" s="49"/>
      <c r="AX424" s="49"/>
      <c r="AY424" s="49"/>
      <c r="AZ424" s="49"/>
      <c r="BA424" s="49"/>
      <c r="BB424" s="49"/>
      <c r="BC424" s="49"/>
      <c r="BD424" s="49"/>
      <c r="BE424" s="49"/>
    </row>
    <row r="425" spans="5:57">
      <c r="E425" s="48"/>
      <c r="H425" s="48"/>
      <c r="K425" s="48"/>
      <c r="U425" s="49"/>
      <c r="V425" s="49"/>
      <c r="W425" s="49"/>
      <c r="X425" s="49"/>
      <c r="Y425" s="49"/>
      <c r="Z425" s="49"/>
      <c r="AA425" s="49"/>
      <c r="AB425" s="49"/>
      <c r="AC425" s="49"/>
      <c r="AG425" s="48"/>
      <c r="AJ425" s="48"/>
      <c r="AM425" s="48"/>
      <c r="AW425" s="49"/>
      <c r="AX425" s="49"/>
      <c r="AY425" s="49"/>
      <c r="AZ425" s="49"/>
      <c r="BA425" s="49"/>
      <c r="BB425" s="49"/>
      <c r="BC425" s="49"/>
      <c r="BD425" s="49"/>
      <c r="BE425" s="49"/>
    </row>
    <row r="426" spans="5:57">
      <c r="E426" s="48"/>
      <c r="H426" s="48"/>
      <c r="K426" s="48"/>
      <c r="U426" s="49"/>
      <c r="V426" s="49"/>
      <c r="W426" s="49"/>
      <c r="X426" s="49"/>
      <c r="Y426" s="49"/>
      <c r="Z426" s="49"/>
      <c r="AA426" s="49"/>
      <c r="AB426" s="49"/>
      <c r="AC426" s="49"/>
      <c r="AG426" s="48"/>
      <c r="AJ426" s="48"/>
      <c r="AM426" s="48"/>
      <c r="AW426" s="49"/>
      <c r="AX426" s="49"/>
      <c r="AY426" s="49"/>
      <c r="AZ426" s="49"/>
      <c r="BA426" s="49"/>
      <c r="BB426" s="49"/>
      <c r="BC426" s="49"/>
      <c r="BD426" s="49"/>
      <c r="BE426" s="49"/>
    </row>
    <row r="427" spans="5:57">
      <c r="E427" s="48"/>
      <c r="H427" s="48"/>
      <c r="K427" s="48"/>
      <c r="U427" s="49"/>
      <c r="V427" s="49"/>
      <c r="W427" s="49"/>
      <c r="X427" s="49"/>
      <c r="Y427" s="49"/>
      <c r="Z427" s="49"/>
      <c r="AA427" s="49"/>
      <c r="AB427" s="49"/>
      <c r="AC427" s="49"/>
      <c r="AG427" s="48"/>
      <c r="AJ427" s="48"/>
      <c r="AM427" s="48"/>
      <c r="AW427" s="49"/>
      <c r="AX427" s="49"/>
      <c r="AY427" s="49"/>
      <c r="AZ427" s="49"/>
      <c r="BA427" s="49"/>
      <c r="BB427" s="49"/>
      <c r="BC427" s="49"/>
      <c r="BD427" s="49"/>
      <c r="BE427" s="49"/>
    </row>
    <row r="428" spans="5:57">
      <c r="E428" s="48"/>
      <c r="H428" s="48"/>
      <c r="K428" s="48"/>
      <c r="U428" s="49"/>
      <c r="V428" s="49"/>
      <c r="W428" s="49"/>
      <c r="X428" s="49"/>
      <c r="Y428" s="49"/>
      <c r="Z428" s="49"/>
      <c r="AA428" s="49"/>
      <c r="AB428" s="49"/>
      <c r="AC428" s="49"/>
      <c r="AG428" s="48"/>
      <c r="AJ428" s="48"/>
      <c r="AM428" s="48"/>
      <c r="AW428" s="49"/>
      <c r="AX428" s="49"/>
      <c r="AY428" s="49"/>
      <c r="AZ428" s="49"/>
      <c r="BA428" s="49"/>
      <c r="BB428" s="49"/>
      <c r="BC428" s="49"/>
      <c r="BD428" s="49"/>
      <c r="BE428" s="49"/>
    </row>
    <row r="429" spans="5:57">
      <c r="E429" s="48"/>
      <c r="H429" s="48"/>
      <c r="K429" s="48"/>
      <c r="U429" s="49"/>
      <c r="V429" s="49"/>
      <c r="W429" s="49"/>
      <c r="X429" s="49"/>
      <c r="Y429" s="49"/>
      <c r="Z429" s="49"/>
      <c r="AA429" s="49"/>
      <c r="AB429" s="49"/>
      <c r="AC429" s="49"/>
      <c r="AG429" s="48"/>
      <c r="AJ429" s="48"/>
      <c r="AM429" s="48"/>
      <c r="AW429" s="49"/>
      <c r="AX429" s="49"/>
      <c r="AY429" s="49"/>
      <c r="AZ429" s="49"/>
      <c r="BA429" s="49"/>
      <c r="BB429" s="49"/>
      <c r="BC429" s="49"/>
      <c r="BD429" s="49"/>
      <c r="BE429" s="49"/>
    </row>
    <row r="430" spans="5:57">
      <c r="E430" s="48"/>
      <c r="H430" s="48"/>
      <c r="K430" s="48"/>
      <c r="U430" s="49"/>
      <c r="V430" s="49"/>
      <c r="W430" s="49"/>
      <c r="X430" s="49"/>
      <c r="Y430" s="49"/>
      <c r="Z430" s="49"/>
      <c r="AA430" s="49"/>
      <c r="AB430" s="49"/>
      <c r="AC430" s="49"/>
      <c r="AG430" s="48"/>
      <c r="AJ430" s="48"/>
      <c r="AM430" s="48"/>
      <c r="AW430" s="49"/>
      <c r="AX430" s="49"/>
      <c r="AY430" s="49"/>
      <c r="AZ430" s="49"/>
      <c r="BA430" s="49"/>
      <c r="BB430" s="49"/>
      <c r="BC430" s="49"/>
      <c r="BD430" s="49"/>
      <c r="BE430" s="49"/>
    </row>
    <row r="431" spans="5:57">
      <c r="E431" s="48"/>
      <c r="H431" s="48"/>
      <c r="K431" s="48"/>
      <c r="U431" s="49"/>
      <c r="V431" s="49"/>
      <c r="W431" s="49"/>
      <c r="X431" s="49"/>
      <c r="Y431" s="49"/>
      <c r="Z431" s="49"/>
      <c r="AA431" s="49"/>
      <c r="AB431" s="49"/>
      <c r="AC431" s="49"/>
      <c r="AG431" s="48"/>
      <c r="AJ431" s="48"/>
      <c r="AM431" s="48"/>
      <c r="AW431" s="49"/>
      <c r="AX431" s="49"/>
      <c r="AY431" s="49"/>
      <c r="AZ431" s="49"/>
      <c r="BA431" s="49"/>
      <c r="BB431" s="49"/>
      <c r="BC431" s="49"/>
      <c r="BD431" s="49"/>
      <c r="BE431" s="49"/>
    </row>
    <row r="432" spans="5:57">
      <c r="E432" s="48"/>
      <c r="H432" s="48"/>
      <c r="K432" s="48"/>
      <c r="U432" s="49"/>
      <c r="V432" s="49"/>
      <c r="W432" s="49"/>
      <c r="X432" s="49"/>
      <c r="Y432" s="49"/>
      <c r="Z432" s="49"/>
      <c r="AA432" s="49"/>
      <c r="AB432" s="49"/>
      <c r="AC432" s="49"/>
      <c r="AG432" s="48"/>
      <c r="AJ432" s="48"/>
      <c r="AM432" s="48"/>
      <c r="AW432" s="49"/>
      <c r="AX432" s="49"/>
      <c r="AY432" s="49"/>
      <c r="AZ432" s="49"/>
      <c r="BA432" s="49"/>
      <c r="BB432" s="49"/>
      <c r="BC432" s="49"/>
      <c r="BD432" s="49"/>
      <c r="BE432" s="49"/>
    </row>
    <row r="433" spans="5:57">
      <c r="E433" s="48"/>
      <c r="H433" s="48"/>
      <c r="K433" s="48"/>
      <c r="U433" s="49"/>
      <c r="V433" s="49"/>
      <c r="W433" s="49"/>
      <c r="X433" s="49"/>
      <c r="Y433" s="49"/>
      <c r="Z433" s="49"/>
      <c r="AA433" s="49"/>
      <c r="AB433" s="49"/>
      <c r="AC433" s="49"/>
      <c r="AG433" s="48"/>
      <c r="AJ433" s="48"/>
      <c r="AM433" s="48"/>
      <c r="AW433" s="49"/>
      <c r="AX433" s="49"/>
      <c r="AY433" s="49"/>
      <c r="AZ433" s="49"/>
      <c r="BA433" s="49"/>
      <c r="BB433" s="49"/>
      <c r="BC433" s="49"/>
      <c r="BD433" s="49"/>
      <c r="BE433" s="49"/>
    </row>
    <row r="434" spans="5:57">
      <c r="E434" s="48"/>
      <c r="H434" s="48"/>
      <c r="K434" s="48"/>
      <c r="U434" s="49"/>
      <c r="V434" s="49"/>
      <c r="W434" s="49"/>
      <c r="X434" s="49"/>
      <c r="Y434" s="49"/>
      <c r="Z434" s="49"/>
      <c r="AA434" s="49"/>
      <c r="AB434" s="49"/>
      <c r="AC434" s="49"/>
      <c r="AG434" s="48"/>
      <c r="AJ434" s="48"/>
      <c r="AM434" s="48"/>
      <c r="AW434" s="49"/>
      <c r="AX434" s="49"/>
      <c r="AY434" s="49"/>
      <c r="AZ434" s="49"/>
      <c r="BA434" s="49"/>
      <c r="BB434" s="49"/>
      <c r="BC434" s="49"/>
      <c r="BD434" s="49"/>
      <c r="BE434" s="49"/>
    </row>
    <row r="435" spans="5:57">
      <c r="E435" s="48"/>
      <c r="H435" s="48"/>
      <c r="K435" s="48"/>
      <c r="U435" s="49"/>
      <c r="V435" s="49"/>
      <c r="W435" s="49"/>
      <c r="X435" s="49"/>
      <c r="Y435" s="49"/>
      <c r="Z435" s="49"/>
      <c r="AA435" s="49"/>
      <c r="AB435" s="49"/>
      <c r="AC435" s="49"/>
      <c r="AG435" s="48"/>
      <c r="AJ435" s="48"/>
      <c r="AM435" s="48"/>
      <c r="AW435" s="49"/>
      <c r="AX435" s="49"/>
      <c r="AY435" s="49"/>
      <c r="AZ435" s="49"/>
      <c r="BA435" s="49"/>
      <c r="BB435" s="49"/>
      <c r="BC435" s="49"/>
      <c r="BD435" s="49"/>
      <c r="BE435" s="49"/>
    </row>
    <row r="436" spans="5:57">
      <c r="E436" s="48"/>
      <c r="H436" s="48"/>
      <c r="K436" s="48"/>
      <c r="U436" s="49"/>
      <c r="V436" s="49"/>
      <c r="W436" s="49"/>
      <c r="X436" s="49"/>
      <c r="Y436" s="49"/>
      <c r="Z436" s="49"/>
      <c r="AA436" s="49"/>
      <c r="AB436" s="49"/>
      <c r="AC436" s="49"/>
      <c r="AG436" s="48"/>
      <c r="AJ436" s="48"/>
      <c r="AM436" s="48"/>
      <c r="AW436" s="49"/>
      <c r="AX436" s="49"/>
      <c r="AY436" s="49"/>
      <c r="AZ436" s="49"/>
      <c r="BA436" s="49"/>
      <c r="BB436" s="49"/>
      <c r="BC436" s="49"/>
      <c r="BD436" s="49"/>
      <c r="BE436" s="49"/>
    </row>
    <row r="437" spans="5:57">
      <c r="E437" s="48"/>
      <c r="H437" s="48"/>
      <c r="K437" s="48"/>
      <c r="U437" s="49"/>
      <c r="V437" s="49"/>
      <c r="W437" s="49"/>
      <c r="X437" s="49"/>
      <c r="Y437" s="49"/>
      <c r="Z437" s="49"/>
      <c r="AA437" s="49"/>
      <c r="AB437" s="49"/>
      <c r="AC437" s="49"/>
      <c r="AG437" s="48"/>
      <c r="AJ437" s="48"/>
      <c r="AM437" s="48"/>
      <c r="AW437" s="49"/>
      <c r="AX437" s="49"/>
      <c r="AY437" s="49"/>
      <c r="AZ437" s="49"/>
      <c r="BA437" s="49"/>
      <c r="BB437" s="49"/>
      <c r="BC437" s="49"/>
      <c r="BD437" s="49"/>
      <c r="BE437" s="49"/>
    </row>
    <row r="438" spans="5:57">
      <c r="E438" s="48"/>
      <c r="H438" s="48"/>
      <c r="K438" s="48"/>
      <c r="U438" s="49"/>
      <c r="V438" s="49"/>
      <c r="W438" s="49"/>
      <c r="X438" s="49"/>
      <c r="Y438" s="49"/>
      <c r="Z438" s="49"/>
      <c r="AA438" s="49"/>
      <c r="AB438" s="49"/>
      <c r="AC438" s="49"/>
      <c r="AG438" s="48"/>
      <c r="AJ438" s="48"/>
      <c r="AM438" s="48"/>
      <c r="AW438" s="49"/>
      <c r="AX438" s="49"/>
      <c r="AY438" s="49"/>
      <c r="AZ438" s="49"/>
      <c r="BA438" s="49"/>
      <c r="BB438" s="49"/>
      <c r="BC438" s="49"/>
      <c r="BD438" s="49"/>
      <c r="BE438" s="49"/>
    </row>
    <row r="439" spans="5:57">
      <c r="E439" s="48"/>
      <c r="H439" s="48"/>
      <c r="K439" s="48"/>
      <c r="U439" s="49"/>
      <c r="V439" s="49"/>
      <c r="W439" s="49"/>
      <c r="X439" s="49"/>
      <c r="Y439" s="49"/>
      <c r="Z439" s="49"/>
      <c r="AA439" s="49"/>
      <c r="AB439" s="49"/>
      <c r="AC439" s="49"/>
      <c r="AG439" s="48"/>
      <c r="AJ439" s="48"/>
      <c r="AM439" s="48"/>
      <c r="AW439" s="49"/>
      <c r="AX439" s="49"/>
      <c r="AY439" s="49"/>
      <c r="AZ439" s="49"/>
      <c r="BA439" s="49"/>
      <c r="BB439" s="49"/>
      <c r="BC439" s="49"/>
      <c r="BD439" s="49"/>
      <c r="BE439" s="49"/>
    </row>
    <row r="440" spans="5:57">
      <c r="E440" s="48"/>
      <c r="H440" s="48"/>
      <c r="K440" s="48"/>
      <c r="U440" s="49"/>
      <c r="V440" s="49"/>
      <c r="W440" s="49"/>
      <c r="X440" s="49"/>
      <c r="Y440" s="49"/>
      <c r="Z440" s="49"/>
      <c r="AA440" s="49"/>
      <c r="AB440" s="49"/>
      <c r="AC440" s="49"/>
      <c r="AG440" s="48"/>
      <c r="AJ440" s="48"/>
      <c r="AM440" s="48"/>
      <c r="AW440" s="49"/>
      <c r="AX440" s="49"/>
      <c r="AY440" s="49"/>
      <c r="AZ440" s="49"/>
      <c r="BA440" s="49"/>
      <c r="BB440" s="49"/>
      <c r="BC440" s="49"/>
      <c r="BD440" s="49"/>
      <c r="BE440" s="49"/>
    </row>
    <row r="441" spans="5:57">
      <c r="E441" s="48"/>
      <c r="H441" s="48"/>
      <c r="K441" s="48"/>
      <c r="U441" s="49"/>
      <c r="V441" s="49"/>
      <c r="W441" s="49"/>
      <c r="X441" s="49"/>
      <c r="Y441" s="49"/>
      <c r="Z441" s="49"/>
      <c r="AA441" s="49"/>
      <c r="AB441" s="49"/>
      <c r="AC441" s="49"/>
      <c r="AG441" s="48"/>
      <c r="AJ441" s="48"/>
      <c r="AM441" s="48"/>
      <c r="AW441" s="49"/>
      <c r="AX441" s="49"/>
      <c r="AY441" s="49"/>
      <c r="AZ441" s="49"/>
      <c r="BA441" s="49"/>
      <c r="BB441" s="49"/>
      <c r="BC441" s="49"/>
      <c r="BD441" s="49"/>
      <c r="BE441" s="49"/>
    </row>
    <row r="442" spans="5:57">
      <c r="E442" s="48"/>
      <c r="H442" s="48"/>
      <c r="K442" s="48"/>
      <c r="U442" s="49"/>
      <c r="V442" s="49"/>
      <c r="W442" s="49"/>
      <c r="X442" s="49"/>
      <c r="Y442" s="49"/>
      <c r="Z442" s="49"/>
      <c r="AA442" s="49"/>
      <c r="AB442" s="49"/>
      <c r="AC442" s="49"/>
      <c r="AG442" s="48"/>
      <c r="AJ442" s="48"/>
      <c r="AM442" s="48"/>
      <c r="AW442" s="49"/>
      <c r="AX442" s="49"/>
      <c r="AY442" s="49"/>
      <c r="AZ442" s="49"/>
      <c r="BA442" s="49"/>
      <c r="BB442" s="49"/>
      <c r="BC442" s="49"/>
      <c r="BD442" s="49"/>
      <c r="BE442" s="49"/>
    </row>
    <row r="443" spans="5:57">
      <c r="E443" s="48"/>
      <c r="H443" s="48"/>
      <c r="K443" s="48"/>
      <c r="U443" s="49"/>
      <c r="V443" s="49"/>
      <c r="W443" s="49"/>
      <c r="X443" s="49"/>
      <c r="Y443" s="49"/>
      <c r="Z443" s="49"/>
      <c r="AA443" s="49"/>
      <c r="AB443" s="49"/>
      <c r="AC443" s="49"/>
      <c r="AG443" s="48"/>
      <c r="AJ443" s="48"/>
      <c r="AM443" s="48"/>
      <c r="AW443" s="49"/>
      <c r="AX443" s="49"/>
      <c r="AY443" s="49"/>
      <c r="AZ443" s="49"/>
      <c r="BA443" s="49"/>
      <c r="BB443" s="49"/>
      <c r="BC443" s="49"/>
      <c r="BD443" s="49"/>
      <c r="BE443" s="49"/>
    </row>
    <row r="444" spans="5:57">
      <c r="E444" s="48"/>
      <c r="H444" s="48"/>
      <c r="K444" s="48"/>
      <c r="U444" s="49"/>
      <c r="V444" s="49"/>
      <c r="W444" s="49"/>
      <c r="X444" s="49"/>
      <c r="Y444" s="49"/>
      <c r="Z444" s="49"/>
      <c r="AA444" s="49"/>
      <c r="AB444" s="49"/>
      <c r="AC444" s="49"/>
      <c r="AG444" s="48"/>
      <c r="AJ444" s="48"/>
      <c r="AM444" s="48"/>
      <c r="AW444" s="49"/>
      <c r="AX444" s="49"/>
      <c r="AY444" s="49"/>
      <c r="AZ444" s="49"/>
      <c r="BA444" s="49"/>
      <c r="BB444" s="49"/>
      <c r="BC444" s="49"/>
      <c r="BD444" s="49"/>
      <c r="BE444" s="49"/>
    </row>
    <row r="445" spans="5:57">
      <c r="E445" s="48"/>
      <c r="H445" s="48"/>
      <c r="K445" s="48"/>
      <c r="U445" s="49"/>
      <c r="V445" s="49"/>
      <c r="W445" s="49"/>
      <c r="X445" s="49"/>
      <c r="Y445" s="49"/>
      <c r="Z445" s="49"/>
      <c r="AA445" s="49"/>
      <c r="AB445" s="49"/>
      <c r="AC445" s="49"/>
      <c r="AG445" s="48"/>
      <c r="AJ445" s="48"/>
      <c r="AM445" s="48"/>
      <c r="AW445" s="49"/>
      <c r="AX445" s="49"/>
      <c r="AY445" s="49"/>
      <c r="AZ445" s="49"/>
      <c r="BA445" s="49"/>
      <c r="BB445" s="49"/>
      <c r="BC445" s="49"/>
      <c r="BD445" s="49"/>
      <c r="BE445" s="49"/>
    </row>
    <row r="446" spans="5:57">
      <c r="E446" s="48"/>
      <c r="H446" s="48"/>
      <c r="K446" s="48"/>
      <c r="U446" s="49"/>
      <c r="V446" s="49"/>
      <c r="W446" s="49"/>
      <c r="X446" s="49"/>
      <c r="Y446" s="49"/>
      <c r="Z446" s="49"/>
      <c r="AA446" s="49"/>
      <c r="AB446" s="49"/>
      <c r="AC446" s="49"/>
      <c r="AG446" s="48"/>
      <c r="AJ446" s="48"/>
      <c r="AM446" s="48"/>
      <c r="AW446" s="49"/>
      <c r="AX446" s="49"/>
      <c r="AY446" s="49"/>
      <c r="AZ446" s="49"/>
      <c r="BA446" s="49"/>
      <c r="BB446" s="49"/>
      <c r="BC446" s="49"/>
      <c r="BD446" s="49"/>
      <c r="BE446" s="49"/>
    </row>
    <row r="447" spans="5:57">
      <c r="E447" s="48"/>
      <c r="H447" s="48"/>
      <c r="K447" s="48"/>
      <c r="U447" s="49"/>
      <c r="V447" s="49"/>
      <c r="W447" s="49"/>
      <c r="X447" s="49"/>
      <c r="Y447" s="49"/>
      <c r="Z447" s="49"/>
      <c r="AA447" s="49"/>
      <c r="AB447" s="49"/>
      <c r="AC447" s="49"/>
      <c r="AG447" s="48"/>
      <c r="AJ447" s="48"/>
      <c r="AM447" s="48"/>
      <c r="AW447" s="49"/>
      <c r="AX447" s="49"/>
      <c r="AY447" s="49"/>
      <c r="AZ447" s="49"/>
      <c r="BA447" s="49"/>
      <c r="BB447" s="49"/>
      <c r="BC447" s="49"/>
      <c r="BD447" s="49"/>
      <c r="BE447" s="49"/>
    </row>
    <row r="448" spans="5:57">
      <c r="E448" s="48"/>
      <c r="H448" s="48"/>
      <c r="K448" s="48"/>
      <c r="U448" s="49"/>
      <c r="V448" s="49"/>
      <c r="W448" s="49"/>
      <c r="X448" s="49"/>
      <c r="Y448" s="49"/>
      <c r="Z448" s="49"/>
      <c r="AA448" s="49"/>
      <c r="AB448" s="49"/>
      <c r="AC448" s="49"/>
      <c r="AG448" s="48"/>
      <c r="AJ448" s="48"/>
      <c r="AM448" s="48"/>
      <c r="AW448" s="49"/>
      <c r="AX448" s="49"/>
      <c r="AY448" s="49"/>
      <c r="AZ448" s="49"/>
      <c r="BA448" s="49"/>
      <c r="BB448" s="49"/>
      <c r="BC448" s="49"/>
      <c r="BD448" s="49"/>
      <c r="BE448" s="49"/>
    </row>
    <row r="449" spans="5:57">
      <c r="E449" s="48"/>
      <c r="H449" s="48"/>
      <c r="K449" s="48"/>
      <c r="U449" s="49"/>
      <c r="V449" s="49"/>
      <c r="W449" s="49"/>
      <c r="X449" s="49"/>
      <c r="Y449" s="49"/>
      <c r="Z449" s="49"/>
      <c r="AA449" s="49"/>
      <c r="AB449" s="49"/>
      <c r="AC449" s="49"/>
      <c r="AG449" s="48"/>
      <c r="AJ449" s="48"/>
      <c r="AM449" s="48"/>
      <c r="AW449" s="49"/>
      <c r="AX449" s="49"/>
      <c r="AY449" s="49"/>
      <c r="AZ449" s="49"/>
      <c r="BA449" s="49"/>
      <c r="BB449" s="49"/>
      <c r="BC449" s="49"/>
      <c r="BD449" s="49"/>
      <c r="BE449" s="49"/>
    </row>
    <row r="450" spans="5:57">
      <c r="E450" s="48"/>
      <c r="H450" s="48"/>
      <c r="K450" s="48"/>
      <c r="U450" s="49"/>
      <c r="V450" s="49"/>
      <c r="W450" s="49"/>
      <c r="X450" s="49"/>
      <c r="Y450" s="49"/>
      <c r="Z450" s="49"/>
      <c r="AA450" s="49"/>
      <c r="AB450" s="49"/>
      <c r="AC450" s="49"/>
      <c r="AG450" s="48"/>
      <c r="AJ450" s="48"/>
      <c r="AM450" s="48"/>
      <c r="AW450" s="49"/>
      <c r="AX450" s="49"/>
      <c r="AY450" s="49"/>
      <c r="AZ450" s="49"/>
      <c r="BA450" s="49"/>
      <c r="BB450" s="49"/>
      <c r="BC450" s="49"/>
      <c r="BD450" s="49"/>
      <c r="BE450" s="49"/>
    </row>
    <row r="451" spans="5:57">
      <c r="E451" s="48"/>
      <c r="H451" s="48"/>
      <c r="K451" s="48"/>
      <c r="U451" s="49"/>
      <c r="V451" s="49"/>
      <c r="W451" s="49"/>
      <c r="X451" s="49"/>
      <c r="Y451" s="49"/>
      <c r="Z451" s="49"/>
      <c r="AA451" s="49"/>
      <c r="AB451" s="49"/>
      <c r="AC451" s="49"/>
      <c r="AG451" s="48"/>
      <c r="AJ451" s="48"/>
      <c r="AM451" s="48"/>
      <c r="AW451" s="49"/>
      <c r="AX451" s="49"/>
      <c r="AY451" s="49"/>
      <c r="AZ451" s="49"/>
      <c r="BA451" s="49"/>
      <c r="BB451" s="49"/>
      <c r="BC451" s="49"/>
      <c r="BD451" s="49"/>
      <c r="BE451" s="49"/>
    </row>
    <row r="452" spans="5:57">
      <c r="E452" s="48"/>
      <c r="H452" s="48"/>
      <c r="K452" s="48"/>
      <c r="U452" s="49"/>
      <c r="V452" s="49"/>
      <c r="W452" s="49"/>
      <c r="X452" s="49"/>
      <c r="Y452" s="49"/>
      <c r="Z452" s="49"/>
      <c r="AA452" s="49"/>
      <c r="AB452" s="49"/>
      <c r="AC452" s="49"/>
      <c r="AG452" s="48"/>
      <c r="AJ452" s="48"/>
      <c r="AM452" s="48"/>
      <c r="AW452" s="49"/>
      <c r="AX452" s="49"/>
      <c r="AY452" s="49"/>
      <c r="AZ452" s="49"/>
      <c r="BA452" s="49"/>
      <c r="BB452" s="49"/>
      <c r="BC452" s="49"/>
      <c r="BD452" s="49"/>
      <c r="BE452" s="49"/>
    </row>
    <row r="453" spans="5:57">
      <c r="E453" s="48"/>
      <c r="H453" s="48"/>
      <c r="K453" s="48"/>
      <c r="U453" s="49"/>
      <c r="V453" s="49"/>
      <c r="W453" s="49"/>
      <c r="X453" s="49"/>
      <c r="Y453" s="49"/>
      <c r="Z453" s="49"/>
      <c r="AA453" s="49"/>
      <c r="AB453" s="49"/>
      <c r="AC453" s="49"/>
      <c r="AG453" s="48"/>
      <c r="AJ453" s="48"/>
      <c r="AM453" s="48"/>
      <c r="AW453" s="49"/>
      <c r="AX453" s="49"/>
      <c r="AY453" s="49"/>
      <c r="AZ453" s="49"/>
      <c r="BA453" s="49"/>
      <c r="BB453" s="49"/>
      <c r="BC453" s="49"/>
      <c r="BD453" s="49"/>
      <c r="BE453" s="49"/>
    </row>
    <row r="454" spans="5:57">
      <c r="E454" s="48"/>
      <c r="H454" s="48"/>
      <c r="K454" s="48"/>
      <c r="U454" s="49"/>
      <c r="V454" s="49"/>
      <c r="W454" s="49"/>
      <c r="X454" s="49"/>
      <c r="Y454" s="49"/>
      <c r="Z454" s="49"/>
      <c r="AA454" s="49"/>
      <c r="AB454" s="49"/>
      <c r="AC454" s="49"/>
      <c r="AG454" s="48"/>
      <c r="AJ454" s="48"/>
      <c r="AM454" s="48"/>
      <c r="AW454" s="49"/>
      <c r="AX454" s="49"/>
      <c r="AY454" s="49"/>
      <c r="AZ454" s="49"/>
      <c r="BA454" s="49"/>
      <c r="BB454" s="49"/>
      <c r="BC454" s="49"/>
      <c r="BD454" s="49"/>
      <c r="BE454" s="49"/>
    </row>
    <row r="455" spans="5:57">
      <c r="E455" s="48"/>
      <c r="H455" s="48"/>
      <c r="K455" s="48"/>
      <c r="U455" s="49"/>
      <c r="V455" s="49"/>
      <c r="W455" s="49"/>
      <c r="X455" s="49"/>
      <c r="Y455" s="49"/>
      <c r="Z455" s="49"/>
      <c r="AA455" s="49"/>
      <c r="AB455" s="49"/>
      <c r="AC455" s="49"/>
      <c r="AG455" s="48"/>
      <c r="AJ455" s="48"/>
      <c r="AM455" s="48"/>
      <c r="AW455" s="49"/>
      <c r="AX455" s="49"/>
      <c r="AY455" s="49"/>
      <c r="AZ455" s="49"/>
      <c r="BA455" s="49"/>
      <c r="BB455" s="49"/>
      <c r="BC455" s="49"/>
      <c r="BD455" s="49"/>
      <c r="BE455" s="49"/>
    </row>
    <row r="456" spans="5:57">
      <c r="E456" s="48"/>
      <c r="H456" s="48"/>
      <c r="K456" s="48"/>
      <c r="U456" s="49"/>
      <c r="V456" s="49"/>
      <c r="W456" s="49"/>
      <c r="X456" s="49"/>
      <c r="Y456" s="49"/>
      <c r="Z456" s="49"/>
      <c r="AA456" s="49"/>
      <c r="AB456" s="49"/>
      <c r="AC456" s="49"/>
      <c r="AG456" s="48"/>
      <c r="AJ456" s="48"/>
      <c r="AM456" s="48"/>
      <c r="AW456" s="49"/>
      <c r="AX456" s="49"/>
      <c r="AY456" s="49"/>
      <c r="AZ456" s="49"/>
      <c r="BA456" s="49"/>
      <c r="BB456" s="49"/>
      <c r="BC456" s="49"/>
      <c r="BD456" s="49"/>
      <c r="BE456" s="49"/>
    </row>
    <row r="457" spans="5:57">
      <c r="E457" s="48"/>
      <c r="H457" s="48"/>
      <c r="K457" s="48"/>
      <c r="U457" s="49"/>
      <c r="V457" s="49"/>
      <c r="W457" s="49"/>
      <c r="X457" s="49"/>
      <c r="Y457" s="49"/>
      <c r="Z457" s="49"/>
      <c r="AA457" s="49"/>
      <c r="AB457" s="49"/>
      <c r="AC457" s="49"/>
      <c r="AG457" s="48"/>
      <c r="AJ457" s="48"/>
      <c r="AM457" s="48"/>
      <c r="AW457" s="49"/>
      <c r="AX457" s="49"/>
      <c r="AY457" s="49"/>
      <c r="AZ457" s="49"/>
      <c r="BA457" s="49"/>
      <c r="BB457" s="49"/>
      <c r="BC457" s="49"/>
      <c r="BD457" s="49"/>
      <c r="BE457" s="49"/>
    </row>
    <row r="458" spans="5:57">
      <c r="E458" s="48"/>
      <c r="H458" s="48"/>
      <c r="K458" s="48"/>
      <c r="U458" s="49"/>
      <c r="V458" s="49"/>
      <c r="W458" s="49"/>
      <c r="X458" s="49"/>
      <c r="Y458" s="49"/>
      <c r="Z458" s="49"/>
      <c r="AA458" s="49"/>
      <c r="AB458" s="49"/>
      <c r="AC458" s="49"/>
      <c r="AG458" s="48"/>
      <c r="AJ458" s="48"/>
      <c r="AM458" s="48"/>
      <c r="AW458" s="49"/>
      <c r="AX458" s="49"/>
      <c r="AY458" s="49"/>
      <c r="AZ458" s="49"/>
      <c r="BA458" s="49"/>
      <c r="BB458" s="49"/>
      <c r="BC458" s="49"/>
      <c r="BD458" s="49"/>
      <c r="BE458" s="49"/>
    </row>
    <row r="459" spans="5:57">
      <c r="E459" s="48"/>
      <c r="H459" s="48"/>
      <c r="K459" s="48"/>
      <c r="U459" s="49"/>
      <c r="V459" s="49"/>
      <c r="W459" s="49"/>
      <c r="X459" s="49"/>
      <c r="Y459" s="49"/>
      <c r="Z459" s="49"/>
      <c r="AA459" s="49"/>
      <c r="AB459" s="49"/>
      <c r="AC459" s="49"/>
      <c r="AG459" s="48"/>
      <c r="AJ459" s="48"/>
      <c r="AM459" s="48"/>
      <c r="AW459" s="49"/>
      <c r="AX459" s="49"/>
      <c r="AY459" s="49"/>
      <c r="AZ459" s="49"/>
      <c r="BA459" s="49"/>
      <c r="BB459" s="49"/>
      <c r="BC459" s="49"/>
      <c r="BD459" s="49"/>
      <c r="BE459" s="49"/>
    </row>
    <row r="460" spans="5:57">
      <c r="E460" s="48"/>
      <c r="H460" s="48"/>
      <c r="K460" s="48"/>
      <c r="U460" s="49"/>
      <c r="V460" s="49"/>
      <c r="W460" s="49"/>
      <c r="X460" s="49"/>
      <c r="Y460" s="49"/>
      <c r="Z460" s="49"/>
      <c r="AA460" s="49"/>
      <c r="AB460" s="49"/>
      <c r="AC460" s="49"/>
      <c r="AG460" s="48"/>
      <c r="AJ460" s="48"/>
      <c r="AM460" s="48"/>
      <c r="AW460" s="49"/>
      <c r="AX460" s="49"/>
      <c r="AY460" s="49"/>
      <c r="AZ460" s="49"/>
      <c r="BA460" s="49"/>
      <c r="BB460" s="49"/>
      <c r="BC460" s="49"/>
      <c r="BD460" s="49"/>
      <c r="BE460" s="49"/>
    </row>
    <row r="461" spans="5:57">
      <c r="E461" s="48"/>
      <c r="H461" s="48"/>
      <c r="K461" s="48"/>
      <c r="U461" s="49"/>
      <c r="V461" s="49"/>
      <c r="W461" s="49"/>
      <c r="X461" s="49"/>
      <c r="Y461" s="49"/>
      <c r="Z461" s="49"/>
      <c r="AA461" s="49"/>
      <c r="AB461" s="49"/>
      <c r="AC461" s="49"/>
      <c r="AG461" s="48"/>
      <c r="AJ461" s="48"/>
      <c r="AM461" s="48"/>
      <c r="AW461" s="49"/>
      <c r="AX461" s="49"/>
      <c r="AY461" s="49"/>
      <c r="AZ461" s="49"/>
      <c r="BA461" s="49"/>
      <c r="BB461" s="49"/>
      <c r="BC461" s="49"/>
      <c r="BD461" s="49"/>
      <c r="BE461" s="49"/>
    </row>
    <row r="462" spans="5:57">
      <c r="E462" s="48"/>
      <c r="H462" s="48"/>
      <c r="K462" s="48"/>
      <c r="U462" s="49"/>
      <c r="V462" s="49"/>
      <c r="W462" s="49"/>
      <c r="X462" s="49"/>
      <c r="Y462" s="49"/>
      <c r="Z462" s="49"/>
      <c r="AA462" s="49"/>
      <c r="AB462" s="49"/>
      <c r="AC462" s="49"/>
      <c r="AG462" s="48"/>
      <c r="AJ462" s="48"/>
      <c r="AM462" s="48"/>
      <c r="AW462" s="49"/>
      <c r="AX462" s="49"/>
      <c r="AY462" s="49"/>
      <c r="AZ462" s="49"/>
      <c r="BA462" s="49"/>
      <c r="BB462" s="49"/>
      <c r="BC462" s="49"/>
      <c r="BD462" s="49"/>
      <c r="BE462" s="49"/>
    </row>
    <row r="463" spans="5:57">
      <c r="E463" s="48"/>
      <c r="H463" s="48"/>
      <c r="K463" s="48"/>
      <c r="U463" s="49"/>
      <c r="V463" s="49"/>
      <c r="W463" s="49"/>
      <c r="X463" s="49"/>
      <c r="Y463" s="49"/>
      <c r="Z463" s="49"/>
      <c r="AA463" s="49"/>
      <c r="AB463" s="49"/>
      <c r="AC463" s="49"/>
      <c r="AG463" s="48"/>
      <c r="AJ463" s="48"/>
      <c r="AM463" s="48"/>
      <c r="AW463" s="49"/>
      <c r="AX463" s="49"/>
      <c r="AY463" s="49"/>
      <c r="AZ463" s="49"/>
      <c r="BA463" s="49"/>
      <c r="BB463" s="49"/>
      <c r="BC463" s="49"/>
      <c r="BD463" s="49"/>
      <c r="BE463" s="49"/>
    </row>
    <row r="464" spans="5:57">
      <c r="E464" s="48"/>
      <c r="H464" s="48"/>
      <c r="K464" s="48"/>
      <c r="U464" s="49"/>
      <c r="V464" s="49"/>
      <c r="W464" s="49"/>
      <c r="X464" s="49"/>
      <c r="Y464" s="49"/>
      <c r="Z464" s="49"/>
      <c r="AA464" s="49"/>
      <c r="AB464" s="49"/>
      <c r="AC464" s="49"/>
      <c r="AG464" s="48"/>
      <c r="AJ464" s="48"/>
      <c r="AM464" s="48"/>
      <c r="AW464" s="49"/>
      <c r="AX464" s="49"/>
      <c r="AY464" s="49"/>
      <c r="AZ464" s="49"/>
      <c r="BA464" s="49"/>
      <c r="BB464" s="49"/>
      <c r="BC464" s="49"/>
      <c r="BD464" s="49"/>
      <c r="BE464" s="49"/>
    </row>
    <row r="465" spans="5:57">
      <c r="E465" s="48"/>
      <c r="H465" s="48"/>
      <c r="K465" s="48"/>
      <c r="U465" s="49"/>
      <c r="V465" s="49"/>
      <c r="W465" s="49"/>
      <c r="X465" s="49"/>
      <c r="Y465" s="49"/>
      <c r="Z465" s="49"/>
      <c r="AA465" s="49"/>
      <c r="AB465" s="49"/>
      <c r="AC465" s="49"/>
      <c r="AG465" s="48"/>
      <c r="AJ465" s="48"/>
      <c r="AM465" s="48"/>
      <c r="AW465" s="49"/>
      <c r="AX465" s="49"/>
      <c r="AY465" s="49"/>
      <c r="AZ465" s="49"/>
      <c r="BA465" s="49"/>
      <c r="BB465" s="49"/>
      <c r="BC465" s="49"/>
      <c r="BD465" s="49"/>
      <c r="BE465" s="49"/>
    </row>
    <row r="466" spans="5:57">
      <c r="E466" s="48"/>
      <c r="H466" s="48"/>
      <c r="K466" s="48"/>
      <c r="U466" s="49"/>
      <c r="V466" s="49"/>
      <c r="W466" s="49"/>
      <c r="X466" s="49"/>
      <c r="Y466" s="49"/>
      <c r="Z466" s="49"/>
      <c r="AA466" s="49"/>
      <c r="AB466" s="49"/>
      <c r="AC466" s="49"/>
      <c r="AG466" s="48"/>
      <c r="AJ466" s="48"/>
      <c r="AM466" s="48"/>
      <c r="AW466" s="49"/>
      <c r="AX466" s="49"/>
      <c r="AY466" s="49"/>
      <c r="AZ466" s="49"/>
      <c r="BA466" s="49"/>
      <c r="BB466" s="49"/>
      <c r="BC466" s="49"/>
      <c r="BD466" s="49"/>
      <c r="BE466" s="49"/>
    </row>
    <row r="467" spans="5:57">
      <c r="E467" s="48"/>
      <c r="H467" s="48"/>
      <c r="K467" s="48"/>
      <c r="U467" s="49"/>
      <c r="V467" s="49"/>
      <c r="W467" s="49"/>
      <c r="X467" s="49"/>
      <c r="Y467" s="49"/>
      <c r="Z467" s="49"/>
      <c r="AA467" s="49"/>
      <c r="AB467" s="49"/>
      <c r="AC467" s="49"/>
      <c r="AG467" s="48"/>
      <c r="AJ467" s="48"/>
      <c r="AM467" s="48"/>
      <c r="AW467" s="49"/>
      <c r="AX467" s="49"/>
      <c r="AY467" s="49"/>
      <c r="AZ467" s="49"/>
      <c r="BA467" s="49"/>
      <c r="BB467" s="49"/>
      <c r="BC467" s="49"/>
      <c r="BD467" s="49"/>
      <c r="BE467" s="49"/>
    </row>
    <row r="468" spans="5:57">
      <c r="E468" s="48"/>
      <c r="H468" s="48"/>
      <c r="K468" s="48"/>
      <c r="U468" s="49"/>
      <c r="V468" s="49"/>
      <c r="W468" s="49"/>
      <c r="X468" s="49"/>
      <c r="Y468" s="49"/>
      <c r="Z468" s="49"/>
      <c r="AA468" s="49"/>
      <c r="AB468" s="49"/>
      <c r="AC468" s="49"/>
      <c r="AG468" s="48"/>
      <c r="AJ468" s="48"/>
      <c r="AM468" s="48"/>
      <c r="AW468" s="49"/>
      <c r="AX468" s="49"/>
      <c r="AY468" s="49"/>
      <c r="AZ468" s="49"/>
      <c r="BA468" s="49"/>
      <c r="BB468" s="49"/>
      <c r="BC468" s="49"/>
      <c r="BD468" s="49"/>
      <c r="BE468" s="49"/>
    </row>
    <row r="469" spans="5:57">
      <c r="E469" s="48"/>
      <c r="H469" s="48"/>
      <c r="K469" s="48"/>
      <c r="U469" s="49"/>
      <c r="V469" s="49"/>
      <c r="W469" s="49"/>
      <c r="X469" s="49"/>
      <c r="Y469" s="49"/>
      <c r="Z469" s="49"/>
      <c r="AA469" s="49"/>
      <c r="AB469" s="49"/>
      <c r="AC469" s="49"/>
      <c r="AG469" s="48"/>
      <c r="AJ469" s="48"/>
      <c r="AM469" s="48"/>
      <c r="AW469" s="49"/>
      <c r="AX469" s="49"/>
      <c r="AY469" s="49"/>
      <c r="AZ469" s="49"/>
      <c r="BA469" s="49"/>
      <c r="BB469" s="49"/>
      <c r="BC469" s="49"/>
      <c r="BD469" s="49"/>
      <c r="BE469" s="49"/>
    </row>
    <row r="470" spans="5:57">
      <c r="E470" s="48"/>
      <c r="H470" s="48"/>
      <c r="K470" s="48"/>
      <c r="U470" s="49"/>
      <c r="V470" s="49"/>
      <c r="W470" s="49"/>
      <c r="X470" s="49"/>
      <c r="Y470" s="49"/>
      <c r="Z470" s="49"/>
      <c r="AA470" s="49"/>
      <c r="AB470" s="49"/>
      <c r="AC470" s="49"/>
      <c r="AG470" s="48"/>
      <c r="AJ470" s="48"/>
      <c r="AM470" s="48"/>
      <c r="AW470" s="49"/>
      <c r="AX470" s="49"/>
      <c r="AY470" s="49"/>
      <c r="AZ470" s="49"/>
      <c r="BA470" s="49"/>
      <c r="BB470" s="49"/>
      <c r="BC470" s="49"/>
      <c r="BD470" s="49"/>
      <c r="BE470" s="49"/>
    </row>
    <row r="471" spans="5:57">
      <c r="E471" s="48"/>
      <c r="H471" s="48"/>
      <c r="K471" s="48"/>
      <c r="U471" s="49"/>
      <c r="V471" s="49"/>
      <c r="W471" s="49"/>
      <c r="X471" s="49"/>
      <c r="Y471" s="49"/>
      <c r="Z471" s="49"/>
      <c r="AA471" s="49"/>
      <c r="AB471" s="49"/>
      <c r="AC471" s="49"/>
      <c r="AG471" s="48"/>
      <c r="AJ471" s="48"/>
      <c r="AM471" s="48"/>
      <c r="AW471" s="49"/>
      <c r="AX471" s="49"/>
      <c r="AY471" s="49"/>
      <c r="AZ471" s="49"/>
      <c r="BA471" s="49"/>
      <c r="BB471" s="49"/>
      <c r="BC471" s="49"/>
      <c r="BD471" s="49"/>
      <c r="BE471" s="49"/>
    </row>
    <row r="472" spans="5:57">
      <c r="E472" s="48"/>
      <c r="H472" s="48"/>
      <c r="K472" s="48"/>
      <c r="U472" s="49"/>
      <c r="V472" s="49"/>
      <c r="W472" s="49"/>
      <c r="X472" s="49"/>
      <c r="Y472" s="49"/>
      <c r="Z472" s="49"/>
      <c r="AA472" s="49"/>
      <c r="AB472" s="49"/>
      <c r="AC472" s="49"/>
      <c r="AG472" s="48"/>
      <c r="AJ472" s="48"/>
      <c r="AM472" s="48"/>
      <c r="AW472" s="49"/>
      <c r="AX472" s="49"/>
      <c r="AY472" s="49"/>
      <c r="AZ472" s="49"/>
      <c r="BA472" s="49"/>
      <c r="BB472" s="49"/>
      <c r="BC472" s="49"/>
      <c r="BD472" s="49"/>
      <c r="BE472" s="49"/>
    </row>
    <row r="473" spans="5:57">
      <c r="E473" s="48"/>
      <c r="H473" s="48"/>
      <c r="K473" s="48"/>
      <c r="U473" s="49"/>
      <c r="V473" s="49"/>
      <c r="W473" s="49"/>
      <c r="X473" s="49"/>
      <c r="Y473" s="49"/>
      <c r="Z473" s="49"/>
      <c r="AA473" s="49"/>
      <c r="AB473" s="49"/>
      <c r="AC473" s="49"/>
      <c r="AG473" s="48"/>
      <c r="AJ473" s="48"/>
      <c r="AM473" s="48"/>
      <c r="AW473" s="49"/>
      <c r="AX473" s="49"/>
      <c r="AY473" s="49"/>
      <c r="AZ473" s="49"/>
      <c r="BA473" s="49"/>
      <c r="BB473" s="49"/>
      <c r="BC473" s="49"/>
      <c r="BD473" s="49"/>
      <c r="BE473" s="49"/>
    </row>
    <row r="474" spans="5:57">
      <c r="E474" s="48"/>
      <c r="H474" s="48"/>
      <c r="K474" s="48"/>
      <c r="U474" s="49"/>
      <c r="V474" s="49"/>
      <c r="W474" s="49"/>
      <c r="X474" s="49"/>
      <c r="Y474" s="49"/>
      <c r="Z474" s="49"/>
      <c r="AA474" s="49"/>
      <c r="AB474" s="49"/>
      <c r="AC474" s="49"/>
      <c r="AG474" s="48"/>
      <c r="AJ474" s="48"/>
      <c r="AM474" s="48"/>
      <c r="AW474" s="49"/>
      <c r="AX474" s="49"/>
      <c r="AY474" s="49"/>
      <c r="AZ474" s="49"/>
      <c r="BA474" s="49"/>
      <c r="BB474" s="49"/>
      <c r="BC474" s="49"/>
      <c r="BD474" s="49"/>
      <c r="BE474" s="49"/>
    </row>
    <row r="475" spans="5:57">
      <c r="E475" s="48"/>
      <c r="H475" s="48"/>
      <c r="K475" s="48"/>
      <c r="U475" s="49"/>
      <c r="V475" s="49"/>
      <c r="W475" s="49"/>
      <c r="X475" s="49"/>
      <c r="Y475" s="49"/>
      <c r="Z475" s="49"/>
      <c r="AA475" s="49"/>
      <c r="AB475" s="49"/>
      <c r="AC475" s="49"/>
      <c r="AG475" s="48"/>
      <c r="AJ475" s="48"/>
      <c r="AM475" s="48"/>
      <c r="AW475" s="49"/>
      <c r="AX475" s="49"/>
      <c r="AY475" s="49"/>
      <c r="AZ475" s="49"/>
      <c r="BA475" s="49"/>
      <c r="BB475" s="49"/>
      <c r="BC475" s="49"/>
      <c r="BD475" s="49"/>
      <c r="BE475" s="49"/>
    </row>
    <row r="476" spans="5:57">
      <c r="E476" s="48"/>
      <c r="H476" s="48"/>
      <c r="K476" s="48"/>
      <c r="U476" s="49"/>
      <c r="V476" s="49"/>
      <c r="W476" s="49"/>
      <c r="X476" s="49"/>
      <c r="Y476" s="49"/>
      <c r="Z476" s="49"/>
      <c r="AA476" s="49"/>
      <c r="AB476" s="49"/>
      <c r="AC476" s="49"/>
      <c r="AG476" s="48"/>
      <c r="AJ476" s="48"/>
      <c r="AM476" s="48"/>
      <c r="AW476" s="49"/>
      <c r="AX476" s="49"/>
      <c r="AY476" s="49"/>
      <c r="AZ476" s="49"/>
      <c r="BA476" s="49"/>
      <c r="BB476" s="49"/>
      <c r="BC476" s="49"/>
      <c r="BD476" s="49"/>
      <c r="BE476" s="49"/>
    </row>
    <row r="477" spans="5:57">
      <c r="E477" s="48"/>
      <c r="H477" s="48"/>
      <c r="K477" s="48"/>
      <c r="U477" s="49"/>
      <c r="V477" s="49"/>
      <c r="W477" s="49"/>
      <c r="X477" s="49"/>
      <c r="Y477" s="49"/>
      <c r="Z477" s="49"/>
      <c r="AA477" s="49"/>
      <c r="AB477" s="49"/>
      <c r="AC477" s="49"/>
      <c r="AG477" s="48"/>
      <c r="AJ477" s="48"/>
      <c r="AM477" s="48"/>
      <c r="AW477" s="49"/>
      <c r="AX477" s="49"/>
      <c r="AY477" s="49"/>
      <c r="AZ477" s="49"/>
      <c r="BA477" s="49"/>
      <c r="BB477" s="49"/>
      <c r="BC477" s="49"/>
      <c r="BD477" s="49"/>
      <c r="BE477" s="49"/>
    </row>
    <row r="478" spans="5:57">
      <c r="E478" s="48"/>
      <c r="H478" s="48"/>
      <c r="K478" s="48"/>
      <c r="U478" s="49"/>
      <c r="V478" s="49"/>
      <c r="W478" s="49"/>
      <c r="X478" s="49"/>
      <c r="Y478" s="49"/>
      <c r="Z478" s="49"/>
      <c r="AA478" s="49"/>
      <c r="AB478" s="49"/>
      <c r="AC478" s="49"/>
      <c r="AG478" s="48"/>
      <c r="AJ478" s="48"/>
      <c r="AM478" s="48"/>
      <c r="AW478" s="49"/>
      <c r="AX478" s="49"/>
      <c r="AY478" s="49"/>
      <c r="AZ478" s="49"/>
      <c r="BA478" s="49"/>
      <c r="BB478" s="49"/>
      <c r="BC478" s="49"/>
      <c r="BD478" s="49"/>
      <c r="BE478" s="49"/>
    </row>
    <row r="479" spans="5:57">
      <c r="E479" s="48"/>
      <c r="H479" s="48"/>
      <c r="K479" s="48"/>
      <c r="U479" s="49"/>
      <c r="V479" s="49"/>
      <c r="W479" s="49"/>
      <c r="X479" s="49"/>
      <c r="Y479" s="49"/>
      <c r="Z479" s="49"/>
      <c r="AA479" s="49"/>
      <c r="AB479" s="49"/>
      <c r="AC479" s="49"/>
      <c r="AG479" s="48"/>
      <c r="AJ479" s="48"/>
      <c r="AM479" s="48"/>
      <c r="AW479" s="49"/>
      <c r="AX479" s="49"/>
      <c r="AY479" s="49"/>
      <c r="AZ479" s="49"/>
      <c r="BA479" s="49"/>
      <c r="BB479" s="49"/>
      <c r="BC479" s="49"/>
      <c r="BD479" s="49"/>
      <c r="BE479" s="49"/>
    </row>
    <row r="480" spans="5:57">
      <c r="E480" s="48"/>
      <c r="H480" s="48"/>
      <c r="K480" s="48"/>
      <c r="U480" s="49"/>
      <c r="V480" s="49"/>
      <c r="W480" s="49"/>
      <c r="X480" s="49"/>
      <c r="Y480" s="49"/>
      <c r="Z480" s="49"/>
      <c r="AA480" s="49"/>
      <c r="AB480" s="49"/>
      <c r="AC480" s="49"/>
      <c r="AG480" s="48"/>
      <c r="AJ480" s="48"/>
      <c r="AM480" s="48"/>
      <c r="AW480" s="49"/>
      <c r="AX480" s="49"/>
      <c r="AY480" s="49"/>
      <c r="AZ480" s="49"/>
      <c r="BA480" s="49"/>
      <c r="BB480" s="49"/>
      <c r="BC480" s="49"/>
      <c r="BD480" s="49"/>
      <c r="BE480" s="49"/>
    </row>
    <row r="481" spans="5:57">
      <c r="E481" s="48"/>
      <c r="H481" s="48"/>
      <c r="K481" s="48"/>
      <c r="U481" s="49"/>
      <c r="V481" s="49"/>
      <c r="W481" s="49"/>
      <c r="X481" s="49"/>
      <c r="Y481" s="49"/>
      <c r="Z481" s="49"/>
      <c r="AA481" s="49"/>
      <c r="AB481" s="49"/>
      <c r="AC481" s="49"/>
      <c r="AG481" s="48"/>
      <c r="AJ481" s="48"/>
      <c r="AM481" s="48"/>
      <c r="AW481" s="49"/>
      <c r="AX481" s="49"/>
      <c r="AY481" s="49"/>
      <c r="AZ481" s="49"/>
      <c r="BA481" s="49"/>
      <c r="BB481" s="49"/>
      <c r="BC481" s="49"/>
      <c r="BD481" s="49"/>
      <c r="BE481" s="49"/>
    </row>
    <row r="482" spans="5:57">
      <c r="E482" s="48"/>
      <c r="H482" s="48"/>
      <c r="K482" s="48"/>
      <c r="U482" s="49"/>
      <c r="V482" s="49"/>
      <c r="W482" s="49"/>
      <c r="X482" s="49"/>
      <c r="Y482" s="49"/>
      <c r="Z482" s="49"/>
      <c r="AA482" s="49"/>
      <c r="AB482" s="49"/>
      <c r="AC482" s="49"/>
      <c r="AG482" s="48"/>
      <c r="AJ482" s="48"/>
      <c r="AM482" s="48"/>
      <c r="AW482" s="49"/>
      <c r="AX482" s="49"/>
      <c r="AY482" s="49"/>
      <c r="AZ482" s="49"/>
      <c r="BA482" s="49"/>
      <c r="BB482" s="49"/>
      <c r="BC482" s="49"/>
      <c r="BD482" s="49"/>
      <c r="BE482" s="49"/>
    </row>
    <row r="483" spans="5:57">
      <c r="E483" s="48"/>
      <c r="H483" s="48"/>
      <c r="K483" s="48"/>
      <c r="U483" s="49"/>
      <c r="V483" s="49"/>
      <c r="W483" s="49"/>
      <c r="X483" s="49"/>
      <c r="Y483" s="49"/>
      <c r="Z483" s="49"/>
      <c r="AA483" s="49"/>
      <c r="AB483" s="49"/>
      <c r="AC483" s="49"/>
      <c r="AG483" s="48"/>
      <c r="AJ483" s="48"/>
      <c r="AM483" s="48"/>
      <c r="AW483" s="49"/>
      <c r="AX483" s="49"/>
      <c r="AY483" s="49"/>
      <c r="AZ483" s="49"/>
      <c r="BA483" s="49"/>
      <c r="BB483" s="49"/>
      <c r="BC483" s="49"/>
      <c r="BD483" s="49"/>
      <c r="BE483" s="49"/>
    </row>
    <row r="484" spans="5:57">
      <c r="E484" s="48"/>
      <c r="H484" s="48"/>
      <c r="K484" s="48"/>
      <c r="U484" s="49"/>
      <c r="V484" s="49"/>
      <c r="W484" s="49"/>
      <c r="X484" s="49"/>
      <c r="Y484" s="49"/>
      <c r="Z484" s="49"/>
      <c r="AA484" s="49"/>
      <c r="AB484" s="49"/>
      <c r="AC484" s="49"/>
      <c r="AG484" s="48"/>
      <c r="AJ484" s="48"/>
      <c r="AM484" s="48"/>
      <c r="AW484" s="49"/>
      <c r="AX484" s="49"/>
      <c r="AY484" s="49"/>
      <c r="AZ484" s="49"/>
      <c r="BA484" s="49"/>
      <c r="BB484" s="49"/>
      <c r="BC484" s="49"/>
      <c r="BD484" s="49"/>
      <c r="BE484" s="49"/>
    </row>
    <row r="485" spans="5:57">
      <c r="E485" s="48"/>
      <c r="H485" s="48"/>
      <c r="K485" s="48"/>
      <c r="U485" s="49"/>
      <c r="V485" s="49"/>
      <c r="W485" s="49"/>
      <c r="X485" s="49"/>
      <c r="Y485" s="49"/>
      <c r="Z485" s="49"/>
      <c r="AA485" s="49"/>
      <c r="AB485" s="49"/>
      <c r="AC485" s="49"/>
      <c r="AG485" s="48"/>
      <c r="AJ485" s="48"/>
      <c r="AM485" s="48"/>
      <c r="AW485" s="49"/>
      <c r="AX485" s="49"/>
      <c r="AY485" s="49"/>
      <c r="AZ485" s="49"/>
      <c r="BA485" s="49"/>
      <c r="BB485" s="49"/>
      <c r="BC485" s="49"/>
      <c r="BD485" s="49"/>
      <c r="BE485" s="49"/>
    </row>
    <row r="486" spans="5:57">
      <c r="E486" s="48"/>
      <c r="H486" s="48"/>
      <c r="K486" s="48"/>
      <c r="U486" s="49"/>
      <c r="V486" s="49"/>
      <c r="W486" s="49"/>
      <c r="X486" s="49"/>
      <c r="Y486" s="49"/>
      <c r="Z486" s="49"/>
      <c r="AA486" s="49"/>
      <c r="AB486" s="49"/>
      <c r="AC486" s="49"/>
      <c r="AG486" s="48"/>
      <c r="AJ486" s="48"/>
      <c r="AM486" s="48"/>
      <c r="AW486" s="49"/>
      <c r="AX486" s="49"/>
      <c r="AY486" s="49"/>
      <c r="AZ486" s="49"/>
      <c r="BA486" s="49"/>
      <c r="BB486" s="49"/>
      <c r="BC486" s="49"/>
      <c r="BD486" s="49"/>
      <c r="BE486" s="49"/>
    </row>
    <row r="487" spans="5:57">
      <c r="E487" s="48"/>
      <c r="H487" s="48"/>
      <c r="K487" s="48"/>
      <c r="U487" s="49"/>
      <c r="V487" s="49"/>
      <c r="W487" s="49"/>
      <c r="X487" s="49"/>
      <c r="Y487" s="49"/>
      <c r="Z487" s="49"/>
      <c r="AA487" s="49"/>
      <c r="AB487" s="49"/>
      <c r="AC487" s="49"/>
      <c r="AG487" s="48"/>
      <c r="AJ487" s="48"/>
      <c r="AM487" s="48"/>
      <c r="AW487" s="49"/>
      <c r="AX487" s="49"/>
      <c r="AY487" s="49"/>
      <c r="AZ487" s="49"/>
      <c r="BA487" s="49"/>
      <c r="BB487" s="49"/>
      <c r="BC487" s="49"/>
      <c r="BD487" s="49"/>
      <c r="BE487" s="49"/>
    </row>
    <row r="488" spans="5:57">
      <c r="E488" s="48"/>
      <c r="H488" s="48"/>
      <c r="K488" s="48"/>
      <c r="U488" s="49"/>
      <c r="V488" s="49"/>
      <c r="W488" s="49"/>
      <c r="X488" s="49"/>
      <c r="Y488" s="49"/>
      <c r="Z488" s="49"/>
      <c r="AA488" s="49"/>
      <c r="AB488" s="49"/>
      <c r="AC488" s="49"/>
      <c r="AG488" s="48"/>
      <c r="AJ488" s="48"/>
      <c r="AM488" s="48"/>
      <c r="AW488" s="49"/>
      <c r="AX488" s="49"/>
      <c r="AY488" s="49"/>
      <c r="AZ488" s="49"/>
      <c r="BA488" s="49"/>
      <c r="BB488" s="49"/>
      <c r="BC488" s="49"/>
      <c r="BD488" s="49"/>
      <c r="BE488" s="49"/>
    </row>
    <row r="489" spans="5:57">
      <c r="E489" s="48"/>
      <c r="H489" s="48"/>
      <c r="K489" s="48"/>
      <c r="U489" s="49"/>
      <c r="V489" s="49"/>
      <c r="W489" s="49"/>
      <c r="X489" s="49"/>
      <c r="Y489" s="49"/>
      <c r="Z489" s="49"/>
      <c r="AA489" s="49"/>
      <c r="AB489" s="49"/>
      <c r="AC489" s="49"/>
      <c r="AG489" s="48"/>
      <c r="AJ489" s="48"/>
      <c r="AM489" s="48"/>
      <c r="AW489" s="49"/>
      <c r="AX489" s="49"/>
      <c r="AY489" s="49"/>
      <c r="AZ489" s="49"/>
      <c r="BA489" s="49"/>
      <c r="BB489" s="49"/>
      <c r="BC489" s="49"/>
      <c r="BD489" s="49"/>
      <c r="BE489" s="49"/>
    </row>
    <row r="490" spans="5:57">
      <c r="E490" s="48"/>
      <c r="H490" s="48"/>
      <c r="K490" s="48"/>
      <c r="U490" s="49"/>
      <c r="V490" s="49"/>
      <c r="W490" s="49"/>
      <c r="X490" s="49"/>
      <c r="Y490" s="49"/>
      <c r="Z490" s="49"/>
      <c r="AA490" s="49"/>
      <c r="AB490" s="49"/>
      <c r="AC490" s="49"/>
      <c r="AG490" s="48"/>
      <c r="AJ490" s="48"/>
      <c r="AM490" s="48"/>
      <c r="AW490" s="49"/>
      <c r="AX490" s="49"/>
      <c r="AY490" s="49"/>
      <c r="AZ490" s="49"/>
      <c r="BA490" s="49"/>
      <c r="BB490" s="49"/>
      <c r="BC490" s="49"/>
      <c r="BD490" s="49"/>
      <c r="BE490" s="49"/>
    </row>
    <row r="491" spans="5:57">
      <c r="E491" s="48"/>
      <c r="H491" s="48"/>
      <c r="K491" s="48"/>
      <c r="U491" s="49"/>
      <c r="V491" s="49"/>
      <c r="W491" s="49"/>
      <c r="X491" s="49"/>
      <c r="Y491" s="49"/>
      <c r="Z491" s="49"/>
      <c r="AA491" s="49"/>
      <c r="AB491" s="49"/>
      <c r="AC491" s="49"/>
      <c r="AG491" s="48"/>
      <c r="AJ491" s="48"/>
      <c r="AM491" s="48"/>
      <c r="AW491" s="49"/>
      <c r="AX491" s="49"/>
      <c r="AY491" s="49"/>
      <c r="AZ491" s="49"/>
      <c r="BA491" s="49"/>
      <c r="BB491" s="49"/>
      <c r="BC491" s="49"/>
      <c r="BD491" s="49"/>
      <c r="BE491" s="49"/>
    </row>
    <row r="492" spans="5:57">
      <c r="E492" s="48"/>
      <c r="H492" s="48"/>
      <c r="K492" s="48"/>
      <c r="U492" s="49"/>
      <c r="V492" s="49"/>
      <c r="W492" s="49"/>
      <c r="X492" s="49"/>
      <c r="Y492" s="49"/>
      <c r="Z492" s="49"/>
      <c r="AA492" s="49"/>
      <c r="AB492" s="49"/>
      <c r="AC492" s="49"/>
      <c r="AG492" s="48"/>
      <c r="AJ492" s="48"/>
      <c r="AM492" s="48"/>
      <c r="AW492" s="49"/>
      <c r="AX492" s="49"/>
      <c r="AY492" s="49"/>
      <c r="AZ492" s="49"/>
      <c r="BA492" s="49"/>
      <c r="BB492" s="49"/>
      <c r="BC492" s="49"/>
      <c r="BD492" s="49"/>
      <c r="BE492" s="49"/>
    </row>
    <row r="493" spans="5:57">
      <c r="E493" s="48"/>
      <c r="H493" s="48"/>
      <c r="K493" s="48"/>
      <c r="U493" s="49"/>
      <c r="V493" s="49"/>
      <c r="W493" s="49"/>
      <c r="X493" s="49"/>
      <c r="Y493" s="49"/>
      <c r="Z493" s="49"/>
      <c r="AA493" s="49"/>
      <c r="AB493" s="49"/>
      <c r="AC493" s="49"/>
      <c r="AG493" s="48"/>
      <c r="AJ493" s="48"/>
      <c r="AM493" s="48"/>
      <c r="AW493" s="49"/>
      <c r="AX493" s="49"/>
      <c r="AY493" s="49"/>
      <c r="AZ493" s="49"/>
      <c r="BA493" s="49"/>
      <c r="BB493" s="49"/>
      <c r="BC493" s="49"/>
      <c r="BD493" s="49"/>
      <c r="BE493" s="49"/>
    </row>
    <row r="494" spans="5:57">
      <c r="E494" s="48"/>
      <c r="H494" s="48"/>
      <c r="K494" s="48"/>
      <c r="U494" s="49"/>
      <c r="V494" s="49"/>
      <c r="W494" s="49"/>
      <c r="X494" s="49"/>
      <c r="Y494" s="49"/>
      <c r="Z494" s="49"/>
      <c r="AA494" s="49"/>
      <c r="AB494" s="49"/>
      <c r="AC494" s="49"/>
      <c r="AG494" s="48"/>
      <c r="AJ494" s="48"/>
      <c r="AM494" s="48"/>
      <c r="AW494" s="49"/>
      <c r="AX494" s="49"/>
      <c r="AY494" s="49"/>
      <c r="AZ494" s="49"/>
      <c r="BA494" s="49"/>
      <c r="BB494" s="49"/>
      <c r="BC494" s="49"/>
      <c r="BD494" s="49"/>
      <c r="BE494" s="49"/>
    </row>
    <row r="495" spans="5:57">
      <c r="E495" s="48"/>
      <c r="H495" s="48"/>
      <c r="K495" s="48"/>
      <c r="U495" s="49"/>
      <c r="V495" s="49"/>
      <c r="W495" s="49"/>
      <c r="X495" s="49"/>
      <c r="Y495" s="49"/>
      <c r="Z495" s="49"/>
      <c r="AA495" s="49"/>
      <c r="AB495" s="49"/>
      <c r="AC495" s="49"/>
      <c r="AG495" s="48"/>
      <c r="AJ495" s="48"/>
      <c r="AM495" s="48"/>
      <c r="AW495" s="49"/>
      <c r="AX495" s="49"/>
      <c r="AY495" s="49"/>
      <c r="AZ495" s="49"/>
      <c r="BA495" s="49"/>
      <c r="BB495" s="49"/>
      <c r="BC495" s="49"/>
      <c r="BD495" s="49"/>
      <c r="BE495" s="49"/>
    </row>
    <row r="496" spans="5:57">
      <c r="E496" s="48"/>
      <c r="H496" s="48"/>
      <c r="K496" s="48"/>
      <c r="U496" s="49"/>
      <c r="V496" s="49"/>
      <c r="W496" s="49"/>
      <c r="X496" s="49"/>
      <c r="Y496" s="49"/>
      <c r="Z496" s="49"/>
      <c r="AA496" s="49"/>
      <c r="AB496" s="49"/>
      <c r="AC496" s="49"/>
      <c r="AG496" s="48"/>
      <c r="AJ496" s="48"/>
      <c r="AM496" s="48"/>
      <c r="AW496" s="49"/>
      <c r="AX496" s="49"/>
      <c r="AY496" s="49"/>
      <c r="AZ496" s="49"/>
      <c r="BA496" s="49"/>
      <c r="BB496" s="49"/>
      <c r="BC496" s="49"/>
      <c r="BD496" s="49"/>
      <c r="BE496" s="49"/>
    </row>
    <row r="497" spans="5:57">
      <c r="E497" s="48"/>
      <c r="H497" s="48"/>
      <c r="K497" s="48"/>
      <c r="U497" s="49"/>
      <c r="V497" s="49"/>
      <c r="W497" s="49"/>
      <c r="X497" s="49"/>
      <c r="Y497" s="49"/>
      <c r="Z497" s="49"/>
      <c r="AA497" s="49"/>
      <c r="AB497" s="49"/>
      <c r="AC497" s="49"/>
      <c r="AG497" s="48"/>
      <c r="AJ497" s="48"/>
      <c r="AM497" s="48"/>
      <c r="AW497" s="49"/>
      <c r="AX497" s="49"/>
      <c r="AY497" s="49"/>
      <c r="AZ497" s="49"/>
      <c r="BA497" s="49"/>
      <c r="BB497" s="49"/>
      <c r="BC497" s="49"/>
      <c r="BD497" s="49"/>
      <c r="BE497" s="49"/>
    </row>
    <row r="498" spans="5:57">
      <c r="E498" s="48"/>
      <c r="H498" s="48"/>
      <c r="K498" s="48"/>
      <c r="U498" s="49"/>
      <c r="V498" s="49"/>
      <c r="W498" s="49"/>
      <c r="X498" s="49"/>
      <c r="Y498" s="49"/>
      <c r="Z498" s="49"/>
      <c r="AA498" s="49"/>
      <c r="AB498" s="49"/>
      <c r="AC498" s="49"/>
      <c r="AG498" s="48"/>
      <c r="AJ498" s="48"/>
      <c r="AM498" s="48"/>
      <c r="AW498" s="49"/>
      <c r="AX498" s="49"/>
      <c r="AY498" s="49"/>
      <c r="AZ498" s="49"/>
      <c r="BA498" s="49"/>
      <c r="BB498" s="49"/>
      <c r="BC498" s="49"/>
      <c r="BD498" s="49"/>
      <c r="BE498" s="49"/>
    </row>
    <row r="499" spans="5:57">
      <c r="E499" s="48"/>
      <c r="H499" s="48"/>
      <c r="K499" s="48"/>
      <c r="U499" s="49"/>
      <c r="V499" s="49"/>
      <c r="W499" s="49"/>
      <c r="X499" s="49"/>
      <c r="Y499" s="49"/>
      <c r="Z499" s="49"/>
      <c r="AA499" s="49"/>
      <c r="AB499" s="49"/>
      <c r="AC499" s="49"/>
      <c r="AG499" s="48"/>
      <c r="AJ499" s="48"/>
      <c r="AM499" s="48"/>
      <c r="AW499" s="49"/>
      <c r="AX499" s="49"/>
      <c r="AY499" s="49"/>
      <c r="AZ499" s="49"/>
      <c r="BA499" s="49"/>
      <c r="BB499" s="49"/>
      <c r="BC499" s="49"/>
      <c r="BD499" s="49"/>
      <c r="BE499" s="49"/>
    </row>
    <row r="500" spans="5:57">
      <c r="E500" s="48"/>
      <c r="H500" s="48"/>
      <c r="K500" s="48"/>
      <c r="U500" s="49"/>
      <c r="V500" s="49"/>
      <c r="W500" s="49"/>
      <c r="X500" s="49"/>
      <c r="Y500" s="49"/>
      <c r="Z500" s="49"/>
      <c r="AA500" s="49"/>
      <c r="AB500" s="49"/>
      <c r="AC500" s="49"/>
      <c r="AG500" s="48"/>
      <c r="AJ500" s="48"/>
      <c r="AM500" s="48"/>
      <c r="AW500" s="49"/>
      <c r="AX500" s="49"/>
      <c r="AY500" s="49"/>
      <c r="AZ500" s="49"/>
      <c r="BA500" s="49"/>
      <c r="BB500" s="49"/>
      <c r="BC500" s="49"/>
      <c r="BD500" s="49"/>
      <c r="BE500" s="49"/>
    </row>
    <row r="501" spans="5:57">
      <c r="E501" s="48"/>
      <c r="H501" s="48"/>
      <c r="K501" s="48"/>
      <c r="U501" s="49"/>
      <c r="V501" s="49"/>
      <c r="W501" s="49"/>
      <c r="X501" s="49"/>
      <c r="Y501" s="49"/>
      <c r="Z501" s="49"/>
      <c r="AA501" s="49"/>
      <c r="AB501" s="49"/>
      <c r="AC501" s="49"/>
      <c r="AG501" s="48"/>
      <c r="AJ501" s="48"/>
      <c r="AM501" s="48"/>
      <c r="AW501" s="49"/>
      <c r="AX501" s="49"/>
      <c r="AY501" s="49"/>
      <c r="AZ501" s="49"/>
      <c r="BA501" s="49"/>
      <c r="BB501" s="49"/>
      <c r="BC501" s="49"/>
      <c r="BD501" s="49"/>
      <c r="BE501" s="49"/>
    </row>
    <row r="502" spans="5:57">
      <c r="E502" s="48"/>
      <c r="H502" s="48"/>
      <c r="K502" s="48"/>
      <c r="U502" s="49"/>
      <c r="V502" s="49"/>
      <c r="W502" s="49"/>
      <c r="X502" s="49"/>
      <c r="Y502" s="49"/>
      <c r="Z502" s="49"/>
      <c r="AA502" s="49"/>
      <c r="AB502" s="49"/>
      <c r="AC502" s="49"/>
      <c r="AG502" s="48"/>
      <c r="AJ502" s="48"/>
      <c r="AM502" s="48"/>
      <c r="AW502" s="49"/>
      <c r="AX502" s="49"/>
      <c r="AY502" s="49"/>
      <c r="AZ502" s="49"/>
      <c r="BA502" s="49"/>
      <c r="BB502" s="49"/>
      <c r="BC502" s="49"/>
      <c r="BD502" s="49"/>
      <c r="BE502" s="49"/>
    </row>
    <row r="503" spans="5:57">
      <c r="E503" s="48"/>
      <c r="H503" s="48"/>
      <c r="K503" s="48"/>
      <c r="U503" s="49"/>
      <c r="V503" s="49"/>
      <c r="W503" s="49"/>
      <c r="X503" s="49"/>
      <c r="Y503" s="49"/>
      <c r="Z503" s="49"/>
      <c r="AA503" s="49"/>
      <c r="AB503" s="49"/>
      <c r="AC503" s="49"/>
      <c r="AG503" s="48"/>
      <c r="AJ503" s="48"/>
      <c r="AM503" s="48"/>
      <c r="AW503" s="49"/>
      <c r="AX503" s="49"/>
      <c r="AY503" s="49"/>
      <c r="AZ503" s="49"/>
      <c r="BA503" s="49"/>
      <c r="BB503" s="49"/>
      <c r="BC503" s="49"/>
      <c r="BD503" s="49"/>
      <c r="BE503" s="49"/>
    </row>
    <row r="504" spans="5:57">
      <c r="E504" s="48"/>
      <c r="H504" s="48"/>
      <c r="K504" s="48"/>
      <c r="U504" s="49"/>
      <c r="V504" s="49"/>
      <c r="W504" s="49"/>
      <c r="X504" s="49"/>
      <c r="Y504" s="49"/>
      <c r="Z504" s="49"/>
      <c r="AA504" s="49"/>
      <c r="AB504" s="49"/>
      <c r="AC504" s="49"/>
      <c r="AG504" s="48"/>
      <c r="AJ504" s="48"/>
      <c r="AM504" s="48"/>
      <c r="AW504" s="49"/>
      <c r="AX504" s="49"/>
      <c r="AY504" s="49"/>
      <c r="AZ504" s="49"/>
      <c r="BA504" s="49"/>
      <c r="BB504" s="49"/>
      <c r="BC504" s="49"/>
      <c r="BD504" s="49"/>
      <c r="BE504" s="49"/>
    </row>
    <row r="505" spans="5:57">
      <c r="E505" s="48"/>
      <c r="H505" s="48"/>
      <c r="K505" s="48"/>
      <c r="U505" s="49"/>
      <c r="V505" s="49"/>
      <c r="W505" s="49"/>
      <c r="X505" s="49"/>
      <c r="Y505" s="49"/>
      <c r="Z505" s="49"/>
      <c r="AA505" s="49"/>
      <c r="AB505" s="49"/>
      <c r="AC505" s="49"/>
      <c r="AG505" s="48"/>
      <c r="AJ505" s="48"/>
      <c r="AM505" s="48"/>
      <c r="AW505" s="49"/>
      <c r="AX505" s="49"/>
      <c r="AY505" s="49"/>
      <c r="AZ505" s="49"/>
      <c r="BA505" s="49"/>
      <c r="BB505" s="49"/>
      <c r="BC505" s="49"/>
      <c r="BD505" s="49"/>
      <c r="BE505" s="49"/>
    </row>
    <row r="506" spans="5:57">
      <c r="E506" s="48"/>
      <c r="H506" s="48"/>
      <c r="K506" s="48"/>
      <c r="U506" s="49"/>
      <c r="V506" s="49"/>
      <c r="W506" s="49"/>
      <c r="X506" s="49"/>
      <c r="Y506" s="49"/>
      <c r="Z506" s="49"/>
      <c r="AA506" s="49"/>
      <c r="AB506" s="49"/>
      <c r="AC506" s="49"/>
      <c r="AG506" s="48"/>
      <c r="AJ506" s="48"/>
      <c r="AM506" s="48"/>
      <c r="AW506" s="49"/>
      <c r="AX506" s="49"/>
      <c r="AY506" s="49"/>
      <c r="AZ506" s="49"/>
      <c r="BA506" s="49"/>
      <c r="BB506" s="49"/>
      <c r="BC506" s="49"/>
      <c r="BD506" s="49"/>
      <c r="BE506" s="49"/>
    </row>
    <row r="507" spans="5:57">
      <c r="E507" s="48"/>
      <c r="H507" s="48"/>
      <c r="K507" s="48"/>
      <c r="U507" s="49"/>
      <c r="V507" s="49"/>
      <c r="W507" s="49"/>
      <c r="X507" s="49"/>
      <c r="Y507" s="49"/>
      <c r="Z507" s="49"/>
      <c r="AA507" s="49"/>
      <c r="AB507" s="49"/>
      <c r="AC507" s="49"/>
      <c r="AG507" s="48"/>
      <c r="AJ507" s="48"/>
      <c r="AM507" s="48"/>
      <c r="AW507" s="49"/>
      <c r="AX507" s="49"/>
      <c r="AY507" s="49"/>
      <c r="AZ507" s="49"/>
      <c r="BA507" s="49"/>
      <c r="BB507" s="49"/>
      <c r="BC507" s="49"/>
      <c r="BD507" s="49"/>
      <c r="BE507" s="49"/>
    </row>
    <row r="508" spans="5:57">
      <c r="E508" s="48"/>
      <c r="H508" s="48"/>
      <c r="K508" s="48"/>
      <c r="U508" s="49"/>
      <c r="V508" s="49"/>
      <c r="W508" s="49"/>
      <c r="X508" s="49"/>
      <c r="Y508" s="49"/>
      <c r="Z508" s="49"/>
      <c r="AA508" s="49"/>
      <c r="AB508" s="49"/>
      <c r="AC508" s="49"/>
      <c r="AG508" s="48"/>
      <c r="AJ508" s="48"/>
      <c r="AM508" s="48"/>
      <c r="AW508" s="49"/>
      <c r="AX508" s="49"/>
      <c r="AY508" s="49"/>
      <c r="AZ508" s="49"/>
      <c r="BA508" s="49"/>
      <c r="BB508" s="49"/>
      <c r="BC508" s="49"/>
      <c r="BD508" s="49"/>
      <c r="BE508" s="49"/>
    </row>
    <row r="509" spans="5:57">
      <c r="E509" s="48"/>
      <c r="H509" s="48"/>
      <c r="K509" s="48"/>
      <c r="U509" s="49"/>
      <c r="V509" s="49"/>
      <c r="W509" s="49"/>
      <c r="X509" s="49"/>
      <c r="Y509" s="49"/>
      <c r="Z509" s="49"/>
      <c r="AA509" s="49"/>
      <c r="AB509" s="49"/>
      <c r="AC509" s="49"/>
      <c r="AG509" s="48"/>
      <c r="AJ509" s="48"/>
      <c r="AM509" s="48"/>
      <c r="AW509" s="49"/>
      <c r="AX509" s="49"/>
      <c r="AY509" s="49"/>
      <c r="AZ509" s="49"/>
      <c r="BA509" s="49"/>
      <c r="BB509" s="49"/>
      <c r="BC509" s="49"/>
      <c r="BD509" s="49"/>
      <c r="BE509" s="49"/>
    </row>
    <row r="510" spans="5:57">
      <c r="E510" s="48"/>
      <c r="H510" s="48"/>
      <c r="K510" s="48"/>
      <c r="U510" s="49"/>
      <c r="V510" s="49"/>
      <c r="W510" s="49"/>
      <c r="X510" s="49"/>
      <c r="Y510" s="49"/>
      <c r="Z510" s="49"/>
      <c r="AA510" s="49"/>
      <c r="AB510" s="49"/>
      <c r="AC510" s="49"/>
      <c r="AG510" s="48"/>
      <c r="AJ510" s="48"/>
      <c r="AM510" s="48"/>
      <c r="AW510" s="49"/>
      <c r="AX510" s="49"/>
      <c r="AY510" s="49"/>
      <c r="AZ510" s="49"/>
      <c r="BA510" s="49"/>
      <c r="BB510" s="49"/>
      <c r="BC510" s="49"/>
      <c r="BD510" s="49"/>
      <c r="BE510" s="49"/>
    </row>
    <row r="511" spans="5:57">
      <c r="E511" s="48"/>
      <c r="H511" s="48"/>
      <c r="K511" s="48"/>
      <c r="U511" s="49"/>
      <c r="V511" s="49"/>
      <c r="W511" s="49"/>
      <c r="X511" s="49"/>
      <c r="Y511" s="49"/>
      <c r="Z511" s="49"/>
      <c r="AA511" s="49"/>
      <c r="AB511" s="49"/>
      <c r="AC511" s="49"/>
      <c r="AG511" s="48"/>
      <c r="AJ511" s="48"/>
      <c r="AM511" s="48"/>
      <c r="AW511" s="49"/>
      <c r="AX511" s="49"/>
      <c r="AY511" s="49"/>
      <c r="AZ511" s="49"/>
      <c r="BA511" s="49"/>
      <c r="BB511" s="49"/>
      <c r="BC511" s="49"/>
      <c r="BD511" s="49"/>
      <c r="BE511" s="49"/>
    </row>
    <row r="512" spans="5:57">
      <c r="E512" s="48"/>
      <c r="H512" s="48"/>
      <c r="K512" s="48"/>
      <c r="U512" s="49"/>
      <c r="V512" s="49"/>
      <c r="W512" s="49"/>
      <c r="X512" s="49"/>
      <c r="Y512" s="49"/>
      <c r="Z512" s="49"/>
      <c r="AA512" s="49"/>
      <c r="AB512" s="49"/>
      <c r="AC512" s="49"/>
      <c r="AG512" s="48"/>
      <c r="AJ512" s="48"/>
      <c r="AM512" s="48"/>
      <c r="AW512" s="49"/>
      <c r="AX512" s="49"/>
      <c r="AY512" s="49"/>
      <c r="AZ512" s="49"/>
      <c r="BA512" s="49"/>
      <c r="BB512" s="49"/>
      <c r="BC512" s="49"/>
      <c r="BD512" s="49"/>
      <c r="BE512" s="49"/>
    </row>
    <row r="513" spans="5:57">
      <c r="E513" s="48"/>
      <c r="H513" s="48"/>
      <c r="K513" s="48"/>
      <c r="U513" s="49"/>
      <c r="V513" s="49"/>
      <c r="W513" s="49"/>
      <c r="X513" s="49"/>
      <c r="Y513" s="49"/>
      <c r="Z513" s="49"/>
      <c r="AA513" s="49"/>
      <c r="AB513" s="49"/>
      <c r="AC513" s="49"/>
      <c r="AG513" s="48"/>
      <c r="AJ513" s="48"/>
      <c r="AM513" s="48"/>
      <c r="AW513" s="49"/>
      <c r="AX513" s="49"/>
      <c r="AY513" s="49"/>
      <c r="AZ513" s="49"/>
      <c r="BA513" s="49"/>
      <c r="BB513" s="49"/>
      <c r="BC513" s="49"/>
      <c r="BD513" s="49"/>
      <c r="BE513" s="49"/>
    </row>
    <row r="514" spans="5:57">
      <c r="E514" s="48"/>
      <c r="H514" s="48"/>
      <c r="K514" s="48"/>
      <c r="U514" s="49"/>
      <c r="V514" s="49"/>
      <c r="W514" s="49"/>
      <c r="X514" s="49"/>
      <c r="Y514" s="49"/>
      <c r="Z514" s="49"/>
      <c r="AA514" s="49"/>
      <c r="AB514" s="49"/>
      <c r="AC514" s="49"/>
      <c r="AG514" s="48"/>
      <c r="AJ514" s="48"/>
      <c r="AM514" s="48"/>
      <c r="AW514" s="49"/>
      <c r="AX514" s="49"/>
      <c r="AY514" s="49"/>
      <c r="AZ514" s="49"/>
      <c r="BA514" s="49"/>
      <c r="BB514" s="49"/>
      <c r="BC514" s="49"/>
      <c r="BD514" s="49"/>
      <c r="BE514" s="49"/>
    </row>
    <row r="515" spans="5:57">
      <c r="E515" s="48"/>
      <c r="H515" s="48"/>
      <c r="K515" s="48"/>
      <c r="U515" s="49"/>
      <c r="V515" s="49"/>
      <c r="W515" s="49"/>
      <c r="X515" s="49"/>
      <c r="Y515" s="49"/>
      <c r="Z515" s="49"/>
      <c r="AA515" s="49"/>
      <c r="AB515" s="49"/>
      <c r="AC515" s="49"/>
      <c r="AG515" s="48"/>
      <c r="AJ515" s="48"/>
      <c r="AM515" s="48"/>
      <c r="AW515" s="49"/>
      <c r="AX515" s="49"/>
      <c r="AY515" s="49"/>
      <c r="AZ515" s="49"/>
      <c r="BA515" s="49"/>
      <c r="BB515" s="49"/>
      <c r="BC515" s="49"/>
      <c r="BD515" s="49"/>
      <c r="BE515" s="49"/>
    </row>
    <row r="516" spans="5:57">
      <c r="E516" s="48"/>
      <c r="H516" s="48"/>
      <c r="K516" s="48"/>
      <c r="U516" s="49"/>
      <c r="V516" s="49"/>
      <c r="W516" s="49"/>
      <c r="X516" s="49"/>
      <c r="Y516" s="49"/>
      <c r="Z516" s="49"/>
      <c r="AA516" s="49"/>
      <c r="AB516" s="49"/>
      <c r="AC516" s="49"/>
      <c r="AG516" s="48"/>
      <c r="AJ516" s="48"/>
      <c r="AM516" s="48"/>
      <c r="AW516" s="49"/>
      <c r="AX516" s="49"/>
      <c r="AY516" s="49"/>
      <c r="AZ516" s="49"/>
      <c r="BA516" s="49"/>
      <c r="BB516" s="49"/>
      <c r="BC516" s="49"/>
      <c r="BD516" s="49"/>
      <c r="BE516" s="49"/>
    </row>
    <row r="517" spans="5:57">
      <c r="E517" s="48"/>
      <c r="H517" s="48"/>
      <c r="K517" s="48"/>
      <c r="U517" s="49"/>
      <c r="V517" s="49"/>
      <c r="W517" s="49"/>
      <c r="X517" s="49"/>
      <c r="Y517" s="49"/>
      <c r="Z517" s="49"/>
      <c r="AA517" s="49"/>
      <c r="AB517" s="49"/>
      <c r="AC517" s="49"/>
      <c r="AG517" s="48"/>
      <c r="AJ517" s="48"/>
      <c r="AM517" s="48"/>
      <c r="AW517" s="49"/>
      <c r="AX517" s="49"/>
      <c r="AY517" s="49"/>
      <c r="AZ517" s="49"/>
      <c r="BA517" s="49"/>
      <c r="BB517" s="49"/>
      <c r="BC517" s="49"/>
      <c r="BD517" s="49"/>
      <c r="BE517" s="49"/>
    </row>
    <row r="518" spans="5:57">
      <c r="E518" s="48"/>
      <c r="H518" s="48"/>
      <c r="K518" s="48"/>
      <c r="U518" s="49"/>
      <c r="V518" s="49"/>
      <c r="W518" s="49"/>
      <c r="X518" s="49"/>
      <c r="Y518" s="49"/>
      <c r="Z518" s="49"/>
      <c r="AA518" s="49"/>
      <c r="AB518" s="49"/>
      <c r="AC518" s="49"/>
      <c r="AG518" s="48"/>
      <c r="AJ518" s="48"/>
      <c r="AM518" s="48"/>
      <c r="AW518" s="49"/>
      <c r="AX518" s="49"/>
      <c r="AY518" s="49"/>
      <c r="AZ518" s="49"/>
      <c r="BA518" s="49"/>
      <c r="BB518" s="49"/>
      <c r="BC518" s="49"/>
      <c r="BD518" s="49"/>
      <c r="BE518" s="49"/>
    </row>
    <row r="519" spans="5:57">
      <c r="E519" s="48"/>
      <c r="H519" s="48"/>
      <c r="K519" s="48"/>
      <c r="U519" s="49"/>
      <c r="V519" s="49"/>
      <c r="W519" s="49"/>
      <c r="X519" s="49"/>
      <c r="Y519" s="49"/>
      <c r="Z519" s="49"/>
      <c r="AA519" s="49"/>
      <c r="AB519" s="49"/>
      <c r="AC519" s="49"/>
      <c r="AG519" s="48"/>
      <c r="AJ519" s="48"/>
      <c r="AM519" s="48"/>
      <c r="AW519" s="49"/>
      <c r="AX519" s="49"/>
      <c r="AY519" s="49"/>
      <c r="AZ519" s="49"/>
      <c r="BA519" s="49"/>
      <c r="BB519" s="49"/>
      <c r="BC519" s="49"/>
      <c r="BD519" s="49"/>
      <c r="BE519" s="49"/>
    </row>
    <row r="520" spans="5:57">
      <c r="E520" s="48"/>
      <c r="H520" s="48"/>
      <c r="K520" s="48"/>
      <c r="U520" s="49"/>
      <c r="V520" s="49"/>
      <c r="W520" s="49"/>
      <c r="X520" s="49"/>
      <c r="Y520" s="49"/>
      <c r="Z520" s="49"/>
      <c r="AA520" s="49"/>
      <c r="AB520" s="49"/>
      <c r="AC520" s="49"/>
      <c r="AG520" s="48"/>
      <c r="AJ520" s="48"/>
      <c r="AM520" s="48"/>
      <c r="AW520" s="49"/>
      <c r="AX520" s="49"/>
      <c r="AY520" s="49"/>
      <c r="AZ520" s="49"/>
      <c r="BA520" s="49"/>
      <c r="BB520" s="49"/>
      <c r="BC520" s="49"/>
      <c r="BD520" s="49"/>
      <c r="BE520" s="49"/>
    </row>
    <row r="521" spans="5:57">
      <c r="E521" s="48"/>
      <c r="H521" s="48"/>
      <c r="K521" s="48"/>
      <c r="U521" s="49"/>
      <c r="V521" s="49"/>
      <c r="W521" s="49"/>
      <c r="X521" s="49"/>
      <c r="Y521" s="49"/>
      <c r="Z521" s="49"/>
      <c r="AA521" s="49"/>
      <c r="AB521" s="49"/>
      <c r="AC521" s="49"/>
      <c r="AG521" s="48"/>
      <c r="AJ521" s="48"/>
      <c r="AM521" s="48"/>
      <c r="AW521" s="49"/>
      <c r="AX521" s="49"/>
      <c r="AY521" s="49"/>
      <c r="AZ521" s="49"/>
      <c r="BA521" s="49"/>
      <c r="BB521" s="49"/>
      <c r="BC521" s="49"/>
      <c r="BD521" s="49"/>
      <c r="BE521" s="49"/>
    </row>
    <row r="522" spans="5:57">
      <c r="E522" s="48"/>
      <c r="H522" s="48"/>
      <c r="K522" s="48"/>
      <c r="U522" s="49"/>
      <c r="V522" s="49"/>
      <c r="W522" s="49"/>
      <c r="X522" s="49"/>
      <c r="Y522" s="49"/>
      <c r="Z522" s="49"/>
      <c r="AA522" s="49"/>
      <c r="AB522" s="49"/>
      <c r="AC522" s="49"/>
      <c r="AG522" s="48"/>
      <c r="AJ522" s="48"/>
      <c r="AM522" s="48"/>
      <c r="AW522" s="49"/>
      <c r="AX522" s="49"/>
      <c r="AY522" s="49"/>
      <c r="AZ522" s="49"/>
      <c r="BA522" s="49"/>
      <c r="BB522" s="49"/>
      <c r="BC522" s="49"/>
      <c r="BD522" s="49"/>
      <c r="BE522" s="49"/>
    </row>
    <row r="523" spans="5:57">
      <c r="E523" s="48"/>
      <c r="H523" s="48"/>
      <c r="K523" s="48"/>
      <c r="U523" s="49"/>
      <c r="V523" s="49"/>
      <c r="W523" s="49"/>
      <c r="X523" s="49"/>
      <c r="Y523" s="49"/>
      <c r="Z523" s="49"/>
      <c r="AA523" s="49"/>
      <c r="AB523" s="49"/>
      <c r="AC523" s="49"/>
      <c r="AG523" s="48"/>
      <c r="AJ523" s="48"/>
      <c r="AM523" s="48"/>
      <c r="AW523" s="49"/>
      <c r="AX523" s="49"/>
      <c r="AY523" s="49"/>
      <c r="AZ523" s="49"/>
      <c r="BA523" s="49"/>
      <c r="BB523" s="49"/>
      <c r="BC523" s="49"/>
      <c r="BD523" s="49"/>
      <c r="BE523" s="49"/>
    </row>
    <row r="524" spans="5:57">
      <c r="E524" s="48"/>
      <c r="H524" s="48"/>
      <c r="K524" s="48"/>
      <c r="U524" s="49"/>
      <c r="V524" s="49"/>
      <c r="W524" s="49"/>
      <c r="X524" s="49"/>
      <c r="Y524" s="49"/>
      <c r="Z524" s="49"/>
      <c r="AA524" s="49"/>
      <c r="AB524" s="49"/>
      <c r="AC524" s="49"/>
      <c r="AG524" s="48"/>
      <c r="AJ524" s="48"/>
      <c r="AM524" s="48"/>
      <c r="AW524" s="49"/>
      <c r="AX524" s="49"/>
      <c r="AY524" s="49"/>
      <c r="AZ524" s="49"/>
      <c r="BA524" s="49"/>
      <c r="BB524" s="49"/>
      <c r="BC524" s="49"/>
      <c r="BD524" s="49"/>
      <c r="BE524" s="49"/>
    </row>
    <row r="525" spans="5:57">
      <c r="E525" s="48"/>
      <c r="H525" s="48"/>
      <c r="K525" s="48"/>
      <c r="U525" s="49"/>
      <c r="V525" s="49"/>
      <c r="W525" s="49"/>
      <c r="X525" s="49"/>
      <c r="Y525" s="49"/>
      <c r="Z525" s="49"/>
      <c r="AA525" s="49"/>
      <c r="AB525" s="49"/>
      <c r="AC525" s="49"/>
      <c r="AG525" s="48"/>
      <c r="AJ525" s="48"/>
      <c r="AM525" s="48"/>
      <c r="AW525" s="49"/>
      <c r="AX525" s="49"/>
      <c r="AY525" s="49"/>
      <c r="AZ525" s="49"/>
      <c r="BA525" s="49"/>
      <c r="BB525" s="49"/>
      <c r="BC525" s="49"/>
      <c r="BD525" s="49"/>
      <c r="BE525" s="49"/>
    </row>
    <row r="526" spans="5:57">
      <c r="E526" s="48"/>
      <c r="H526" s="48"/>
      <c r="K526" s="48"/>
      <c r="U526" s="49"/>
      <c r="V526" s="49"/>
      <c r="W526" s="49"/>
      <c r="X526" s="49"/>
      <c r="Y526" s="49"/>
      <c r="Z526" s="49"/>
      <c r="AA526" s="49"/>
      <c r="AB526" s="49"/>
      <c r="AC526" s="49"/>
      <c r="AG526" s="48"/>
      <c r="AJ526" s="48"/>
      <c r="AM526" s="48"/>
      <c r="AW526" s="49"/>
      <c r="AX526" s="49"/>
      <c r="AY526" s="49"/>
      <c r="AZ526" s="49"/>
      <c r="BA526" s="49"/>
      <c r="BB526" s="49"/>
      <c r="BC526" s="49"/>
      <c r="BD526" s="49"/>
      <c r="BE526" s="49"/>
    </row>
    <row r="527" spans="5:57">
      <c r="E527" s="48"/>
      <c r="H527" s="48"/>
      <c r="K527" s="48"/>
      <c r="U527" s="49"/>
      <c r="V527" s="49"/>
      <c r="W527" s="49"/>
      <c r="X527" s="49"/>
      <c r="Y527" s="49"/>
      <c r="Z527" s="49"/>
      <c r="AA527" s="49"/>
      <c r="AB527" s="49"/>
      <c r="AC527" s="49"/>
      <c r="AG527" s="48"/>
      <c r="AJ527" s="48"/>
      <c r="AM527" s="48"/>
      <c r="AW527" s="49"/>
      <c r="AX527" s="49"/>
      <c r="AY527" s="49"/>
      <c r="AZ527" s="49"/>
      <c r="BA527" s="49"/>
      <c r="BB527" s="49"/>
      <c r="BC527" s="49"/>
      <c r="BD527" s="49"/>
      <c r="BE527" s="49"/>
    </row>
    <row r="528" spans="5:57">
      <c r="E528" s="48"/>
      <c r="H528" s="48"/>
      <c r="K528" s="48"/>
      <c r="U528" s="49"/>
      <c r="V528" s="49"/>
      <c r="W528" s="49"/>
      <c r="X528" s="49"/>
      <c r="Y528" s="49"/>
      <c r="Z528" s="49"/>
      <c r="AA528" s="49"/>
      <c r="AB528" s="49"/>
      <c r="AC528" s="49"/>
      <c r="AG528" s="48"/>
      <c r="AJ528" s="48"/>
      <c r="AM528" s="48"/>
      <c r="AW528" s="49"/>
      <c r="AX528" s="49"/>
      <c r="AY528" s="49"/>
      <c r="AZ528" s="49"/>
      <c r="BA528" s="49"/>
      <c r="BB528" s="49"/>
      <c r="BC528" s="49"/>
      <c r="BD528" s="49"/>
      <c r="BE528" s="49"/>
    </row>
    <row r="529" spans="5:57">
      <c r="E529" s="48"/>
      <c r="H529" s="48"/>
      <c r="K529" s="48"/>
      <c r="U529" s="49"/>
      <c r="V529" s="49"/>
      <c r="W529" s="49"/>
      <c r="X529" s="49"/>
      <c r="Y529" s="49"/>
      <c r="Z529" s="49"/>
      <c r="AA529" s="49"/>
      <c r="AB529" s="49"/>
      <c r="AC529" s="49"/>
      <c r="AG529" s="48"/>
      <c r="AJ529" s="48"/>
      <c r="AM529" s="48"/>
      <c r="AW529" s="49"/>
      <c r="AX529" s="49"/>
      <c r="AY529" s="49"/>
      <c r="AZ529" s="49"/>
      <c r="BA529" s="49"/>
      <c r="BB529" s="49"/>
      <c r="BC529" s="49"/>
      <c r="BD529" s="49"/>
      <c r="BE529" s="49"/>
    </row>
    <row r="530" spans="5:57">
      <c r="E530" s="48"/>
      <c r="H530" s="48"/>
      <c r="K530" s="48"/>
      <c r="U530" s="49"/>
      <c r="V530" s="49"/>
      <c r="W530" s="49"/>
      <c r="X530" s="49"/>
      <c r="Y530" s="49"/>
      <c r="Z530" s="49"/>
      <c r="AA530" s="49"/>
      <c r="AB530" s="49"/>
      <c r="AC530" s="49"/>
      <c r="AG530" s="48"/>
      <c r="AJ530" s="48"/>
      <c r="AM530" s="48"/>
      <c r="AW530" s="49"/>
      <c r="AX530" s="49"/>
      <c r="AY530" s="49"/>
      <c r="AZ530" s="49"/>
      <c r="BA530" s="49"/>
      <c r="BB530" s="49"/>
      <c r="BC530" s="49"/>
      <c r="BD530" s="49"/>
      <c r="BE530" s="49"/>
    </row>
    <row r="531" spans="5:57">
      <c r="E531" s="48"/>
      <c r="H531" s="48"/>
      <c r="K531" s="48"/>
      <c r="U531" s="49"/>
      <c r="V531" s="49"/>
      <c r="W531" s="49"/>
      <c r="X531" s="49"/>
      <c r="Y531" s="49"/>
      <c r="Z531" s="49"/>
      <c r="AA531" s="49"/>
      <c r="AB531" s="49"/>
      <c r="AC531" s="49"/>
      <c r="AG531" s="48"/>
      <c r="AJ531" s="48"/>
      <c r="AM531" s="48"/>
      <c r="AW531" s="49"/>
      <c r="AX531" s="49"/>
      <c r="AY531" s="49"/>
      <c r="AZ531" s="49"/>
      <c r="BA531" s="49"/>
      <c r="BB531" s="49"/>
      <c r="BC531" s="49"/>
      <c r="BD531" s="49"/>
      <c r="BE531" s="49"/>
    </row>
    <row r="532" spans="5:57">
      <c r="E532" s="48"/>
      <c r="H532" s="48"/>
      <c r="K532" s="48"/>
      <c r="U532" s="49"/>
      <c r="V532" s="49"/>
      <c r="W532" s="49"/>
      <c r="X532" s="49"/>
      <c r="Y532" s="49"/>
      <c r="Z532" s="49"/>
      <c r="AA532" s="49"/>
      <c r="AB532" s="49"/>
      <c r="AC532" s="49"/>
      <c r="AG532" s="48"/>
      <c r="AJ532" s="48"/>
      <c r="AM532" s="48"/>
      <c r="AW532" s="49"/>
      <c r="AX532" s="49"/>
      <c r="AY532" s="49"/>
      <c r="AZ532" s="49"/>
      <c r="BA532" s="49"/>
      <c r="BB532" s="49"/>
      <c r="BC532" s="49"/>
      <c r="BD532" s="49"/>
      <c r="BE532" s="49"/>
    </row>
    <row r="533" spans="5:57">
      <c r="E533" s="48"/>
      <c r="H533" s="48"/>
      <c r="K533" s="48"/>
      <c r="U533" s="49"/>
      <c r="V533" s="49"/>
      <c r="W533" s="49"/>
      <c r="X533" s="49"/>
      <c r="Y533" s="49"/>
      <c r="Z533" s="49"/>
      <c r="AA533" s="49"/>
      <c r="AB533" s="49"/>
      <c r="AC533" s="49"/>
      <c r="AG533" s="48"/>
      <c r="AJ533" s="48"/>
      <c r="AM533" s="48"/>
      <c r="AW533" s="49"/>
      <c r="AX533" s="49"/>
      <c r="AY533" s="49"/>
      <c r="AZ533" s="49"/>
      <c r="BA533" s="49"/>
      <c r="BB533" s="49"/>
      <c r="BC533" s="49"/>
      <c r="BD533" s="49"/>
      <c r="BE533" s="49"/>
    </row>
    <row r="534" spans="5:57">
      <c r="E534" s="48"/>
      <c r="H534" s="48"/>
      <c r="K534" s="48"/>
      <c r="U534" s="49"/>
      <c r="V534" s="49"/>
      <c r="W534" s="49"/>
      <c r="X534" s="49"/>
      <c r="Y534" s="49"/>
      <c r="Z534" s="49"/>
      <c r="AA534" s="49"/>
      <c r="AB534" s="49"/>
      <c r="AC534" s="49"/>
      <c r="AG534" s="48"/>
      <c r="AJ534" s="48"/>
      <c r="AM534" s="48"/>
      <c r="AW534" s="49"/>
      <c r="AX534" s="49"/>
      <c r="AY534" s="49"/>
      <c r="AZ534" s="49"/>
      <c r="BA534" s="49"/>
      <c r="BB534" s="49"/>
      <c r="BC534" s="49"/>
      <c r="BD534" s="49"/>
      <c r="BE534" s="49"/>
    </row>
    <row r="535" spans="5:57">
      <c r="E535" s="48"/>
      <c r="H535" s="48"/>
      <c r="K535" s="48"/>
      <c r="U535" s="49"/>
      <c r="V535" s="49"/>
      <c r="W535" s="49"/>
      <c r="X535" s="49"/>
      <c r="Y535" s="49"/>
      <c r="Z535" s="49"/>
      <c r="AA535" s="49"/>
      <c r="AB535" s="49"/>
      <c r="AC535" s="49"/>
      <c r="AG535" s="48"/>
      <c r="AJ535" s="48"/>
      <c r="AM535" s="48"/>
      <c r="AW535" s="49"/>
      <c r="AX535" s="49"/>
      <c r="AY535" s="49"/>
      <c r="AZ535" s="49"/>
      <c r="BA535" s="49"/>
      <c r="BB535" s="49"/>
      <c r="BC535" s="49"/>
      <c r="BD535" s="49"/>
      <c r="BE535" s="49"/>
    </row>
    <row r="536" spans="5:57">
      <c r="E536" s="48"/>
      <c r="H536" s="48"/>
      <c r="K536" s="48"/>
      <c r="U536" s="49"/>
      <c r="V536" s="49"/>
      <c r="W536" s="49"/>
      <c r="X536" s="49"/>
      <c r="Y536" s="49"/>
      <c r="Z536" s="49"/>
      <c r="AA536" s="49"/>
      <c r="AB536" s="49"/>
      <c r="AC536" s="49"/>
      <c r="AG536" s="48"/>
      <c r="AJ536" s="48"/>
      <c r="AM536" s="48"/>
      <c r="AW536" s="49"/>
      <c r="AX536" s="49"/>
      <c r="AY536" s="49"/>
      <c r="AZ536" s="49"/>
      <c r="BA536" s="49"/>
      <c r="BB536" s="49"/>
      <c r="BC536" s="49"/>
      <c r="BD536" s="49"/>
      <c r="BE536" s="49"/>
    </row>
    <row r="537" spans="5:57">
      <c r="E537" s="48"/>
      <c r="H537" s="48"/>
      <c r="K537" s="48"/>
      <c r="U537" s="49"/>
      <c r="V537" s="49"/>
      <c r="W537" s="49"/>
      <c r="X537" s="49"/>
      <c r="Y537" s="49"/>
      <c r="Z537" s="49"/>
      <c r="AA537" s="49"/>
      <c r="AB537" s="49"/>
      <c r="AC537" s="49"/>
      <c r="AG537" s="48"/>
      <c r="AJ537" s="48"/>
      <c r="AM537" s="48"/>
      <c r="AW537" s="49"/>
      <c r="AX537" s="49"/>
      <c r="AY537" s="49"/>
      <c r="AZ537" s="49"/>
      <c r="BA537" s="49"/>
      <c r="BB537" s="49"/>
      <c r="BC537" s="49"/>
      <c r="BD537" s="49"/>
      <c r="BE537" s="49"/>
    </row>
    <row r="538" spans="5:57">
      <c r="E538" s="48"/>
      <c r="H538" s="48"/>
      <c r="K538" s="48"/>
      <c r="U538" s="49"/>
      <c r="V538" s="49"/>
      <c r="W538" s="49"/>
      <c r="X538" s="49"/>
      <c r="Y538" s="49"/>
      <c r="Z538" s="49"/>
      <c r="AA538" s="49"/>
      <c r="AB538" s="49"/>
      <c r="AC538" s="49"/>
      <c r="AG538" s="48"/>
      <c r="AJ538" s="48"/>
      <c r="AM538" s="48"/>
      <c r="AW538" s="49"/>
      <c r="AX538" s="49"/>
      <c r="AY538" s="49"/>
      <c r="AZ538" s="49"/>
      <c r="BA538" s="49"/>
      <c r="BB538" s="49"/>
      <c r="BC538" s="49"/>
      <c r="BD538" s="49"/>
      <c r="BE538" s="49"/>
    </row>
    <row r="539" spans="5:57">
      <c r="E539" s="48"/>
      <c r="H539" s="48"/>
      <c r="K539" s="48"/>
      <c r="U539" s="49"/>
      <c r="V539" s="49"/>
      <c r="W539" s="49"/>
      <c r="X539" s="49"/>
      <c r="Y539" s="49"/>
      <c r="Z539" s="49"/>
      <c r="AA539" s="49"/>
      <c r="AB539" s="49"/>
      <c r="AC539" s="49"/>
      <c r="AG539" s="48"/>
      <c r="AJ539" s="48"/>
      <c r="AM539" s="48"/>
      <c r="AW539" s="49"/>
      <c r="AX539" s="49"/>
      <c r="AY539" s="49"/>
      <c r="AZ539" s="49"/>
      <c r="BA539" s="49"/>
      <c r="BB539" s="49"/>
      <c r="BC539" s="49"/>
      <c r="BD539" s="49"/>
      <c r="BE539" s="49"/>
    </row>
    <row r="540" spans="5:57">
      <c r="E540" s="48"/>
      <c r="H540" s="48"/>
      <c r="K540" s="48"/>
      <c r="U540" s="49"/>
      <c r="V540" s="49"/>
      <c r="W540" s="49"/>
      <c r="X540" s="49"/>
      <c r="Y540" s="49"/>
      <c r="Z540" s="49"/>
      <c r="AA540" s="49"/>
      <c r="AB540" s="49"/>
      <c r="AC540" s="49"/>
      <c r="AG540" s="48"/>
      <c r="AJ540" s="48"/>
      <c r="AM540" s="48"/>
      <c r="AW540" s="49"/>
      <c r="AX540" s="49"/>
      <c r="AY540" s="49"/>
      <c r="AZ540" s="49"/>
      <c r="BA540" s="49"/>
      <c r="BB540" s="49"/>
      <c r="BC540" s="49"/>
      <c r="BD540" s="49"/>
      <c r="BE540" s="49"/>
    </row>
    <row r="541" spans="5:57">
      <c r="E541" s="48"/>
      <c r="H541" s="48"/>
      <c r="K541" s="48"/>
      <c r="U541" s="49"/>
      <c r="V541" s="49"/>
      <c r="W541" s="49"/>
      <c r="X541" s="49"/>
      <c r="Y541" s="49"/>
      <c r="Z541" s="49"/>
      <c r="AA541" s="49"/>
      <c r="AB541" s="49"/>
      <c r="AC541" s="49"/>
      <c r="AG541" s="48"/>
      <c r="AJ541" s="48"/>
      <c r="AM541" s="48"/>
      <c r="AW541" s="49"/>
      <c r="AX541" s="49"/>
      <c r="AY541" s="49"/>
      <c r="AZ541" s="49"/>
      <c r="BA541" s="49"/>
      <c r="BB541" s="49"/>
      <c r="BC541" s="49"/>
      <c r="BD541" s="49"/>
      <c r="BE541" s="49"/>
    </row>
    <row r="542" spans="5:57">
      <c r="E542" s="48"/>
      <c r="H542" s="48"/>
      <c r="K542" s="48"/>
      <c r="U542" s="49"/>
      <c r="V542" s="49"/>
      <c r="W542" s="49"/>
      <c r="X542" s="49"/>
      <c r="Y542" s="49"/>
      <c r="Z542" s="49"/>
      <c r="AA542" s="49"/>
      <c r="AB542" s="49"/>
      <c r="AC542" s="49"/>
      <c r="AG542" s="48"/>
      <c r="AJ542" s="48"/>
      <c r="AM542" s="48"/>
      <c r="AW542" s="49"/>
      <c r="AX542" s="49"/>
      <c r="AY542" s="49"/>
      <c r="AZ542" s="49"/>
      <c r="BA542" s="49"/>
      <c r="BB542" s="49"/>
      <c r="BC542" s="49"/>
      <c r="BD542" s="49"/>
      <c r="BE542" s="49"/>
    </row>
    <row r="543" spans="5:57">
      <c r="E543" s="48"/>
      <c r="H543" s="48"/>
      <c r="K543" s="48"/>
      <c r="U543" s="49"/>
      <c r="V543" s="49"/>
      <c r="W543" s="49"/>
      <c r="X543" s="49"/>
      <c r="Y543" s="49"/>
      <c r="Z543" s="49"/>
      <c r="AA543" s="49"/>
      <c r="AB543" s="49"/>
      <c r="AC543" s="49"/>
      <c r="AG543" s="48"/>
      <c r="AJ543" s="48"/>
      <c r="AM543" s="48"/>
      <c r="AW543" s="49"/>
      <c r="AX543" s="49"/>
      <c r="AY543" s="49"/>
      <c r="AZ543" s="49"/>
      <c r="BA543" s="49"/>
      <c r="BB543" s="49"/>
      <c r="BC543" s="49"/>
      <c r="BD543" s="49"/>
      <c r="BE543" s="49"/>
    </row>
    <row r="544" spans="5:57">
      <c r="E544" s="48"/>
      <c r="H544" s="48"/>
      <c r="K544" s="48"/>
      <c r="U544" s="49"/>
      <c r="V544" s="49"/>
      <c r="W544" s="49"/>
      <c r="X544" s="49"/>
      <c r="Y544" s="49"/>
      <c r="Z544" s="49"/>
      <c r="AA544" s="49"/>
      <c r="AB544" s="49"/>
      <c r="AC544" s="49"/>
      <c r="AG544" s="48"/>
      <c r="AJ544" s="48"/>
      <c r="AM544" s="48"/>
      <c r="AW544" s="49"/>
      <c r="AX544" s="49"/>
      <c r="AY544" s="49"/>
      <c r="AZ544" s="49"/>
      <c r="BA544" s="49"/>
      <c r="BB544" s="49"/>
      <c r="BC544" s="49"/>
      <c r="BD544" s="49"/>
      <c r="BE544" s="49"/>
    </row>
    <row r="545" spans="5:57">
      <c r="E545" s="48"/>
      <c r="H545" s="48"/>
      <c r="K545" s="48"/>
      <c r="U545" s="49"/>
      <c r="V545" s="49"/>
      <c r="W545" s="49"/>
      <c r="X545" s="49"/>
      <c r="Y545" s="49"/>
      <c r="Z545" s="49"/>
      <c r="AA545" s="49"/>
      <c r="AB545" s="49"/>
      <c r="AC545" s="49"/>
      <c r="AG545" s="48"/>
      <c r="AJ545" s="48"/>
      <c r="AM545" s="48"/>
      <c r="AW545" s="49"/>
      <c r="AX545" s="49"/>
      <c r="AY545" s="49"/>
      <c r="AZ545" s="49"/>
      <c r="BA545" s="49"/>
      <c r="BB545" s="49"/>
      <c r="BC545" s="49"/>
      <c r="BD545" s="49"/>
      <c r="BE545" s="49"/>
    </row>
    <row r="546" spans="5:57">
      <c r="E546" s="48"/>
      <c r="H546" s="48"/>
      <c r="K546" s="48"/>
      <c r="U546" s="49"/>
      <c r="V546" s="49"/>
      <c r="W546" s="49"/>
      <c r="X546" s="49"/>
      <c r="Y546" s="49"/>
      <c r="Z546" s="49"/>
      <c r="AA546" s="49"/>
      <c r="AB546" s="49"/>
      <c r="AC546" s="49"/>
      <c r="AG546" s="48"/>
      <c r="AJ546" s="48"/>
      <c r="AM546" s="48"/>
      <c r="AW546" s="49"/>
      <c r="AX546" s="49"/>
      <c r="AY546" s="49"/>
      <c r="AZ546" s="49"/>
      <c r="BA546" s="49"/>
      <c r="BB546" s="49"/>
      <c r="BC546" s="49"/>
      <c r="BD546" s="49"/>
      <c r="BE546" s="49"/>
    </row>
    <row r="547" spans="5:57">
      <c r="E547" s="48"/>
      <c r="H547" s="48"/>
      <c r="K547" s="48"/>
      <c r="U547" s="49"/>
      <c r="V547" s="49"/>
      <c r="W547" s="49"/>
      <c r="X547" s="49"/>
      <c r="Y547" s="49"/>
      <c r="Z547" s="49"/>
      <c r="AA547" s="49"/>
      <c r="AB547" s="49"/>
      <c r="AC547" s="49"/>
      <c r="AG547" s="48"/>
      <c r="AJ547" s="48"/>
      <c r="AM547" s="48"/>
      <c r="AW547" s="49"/>
      <c r="AX547" s="49"/>
      <c r="AY547" s="49"/>
      <c r="AZ547" s="49"/>
      <c r="BA547" s="49"/>
      <c r="BB547" s="49"/>
      <c r="BC547" s="49"/>
      <c r="BD547" s="49"/>
      <c r="BE547" s="49"/>
    </row>
    <row r="548" spans="5:57">
      <c r="E548" s="48"/>
      <c r="H548" s="48"/>
      <c r="K548" s="48"/>
      <c r="U548" s="49"/>
      <c r="V548" s="49"/>
      <c r="W548" s="49"/>
      <c r="X548" s="49"/>
      <c r="Y548" s="49"/>
      <c r="Z548" s="49"/>
      <c r="AA548" s="49"/>
      <c r="AB548" s="49"/>
      <c r="AC548" s="49"/>
      <c r="AG548" s="48"/>
      <c r="AJ548" s="48"/>
      <c r="AM548" s="48"/>
      <c r="AW548" s="49"/>
      <c r="AX548" s="49"/>
      <c r="AY548" s="49"/>
      <c r="AZ548" s="49"/>
      <c r="BA548" s="49"/>
      <c r="BB548" s="49"/>
      <c r="BC548" s="49"/>
      <c r="BD548" s="49"/>
      <c r="BE548" s="49"/>
    </row>
    <row r="549" spans="5:57">
      <c r="E549" s="48"/>
      <c r="H549" s="48"/>
      <c r="K549" s="48"/>
      <c r="U549" s="49"/>
      <c r="V549" s="49"/>
      <c r="W549" s="49"/>
      <c r="X549" s="49"/>
      <c r="Y549" s="49"/>
      <c r="Z549" s="49"/>
      <c r="AA549" s="49"/>
      <c r="AB549" s="49"/>
      <c r="AC549" s="49"/>
      <c r="AG549" s="48"/>
      <c r="AJ549" s="48"/>
      <c r="AM549" s="48"/>
      <c r="AW549" s="49"/>
      <c r="AX549" s="49"/>
      <c r="AY549" s="49"/>
      <c r="AZ549" s="49"/>
      <c r="BA549" s="49"/>
      <c r="BB549" s="49"/>
      <c r="BC549" s="49"/>
      <c r="BD549" s="49"/>
      <c r="BE549" s="49"/>
    </row>
    <row r="550" spans="5:57">
      <c r="E550" s="48"/>
      <c r="H550" s="48"/>
      <c r="K550" s="48"/>
      <c r="U550" s="49"/>
      <c r="V550" s="49"/>
      <c r="W550" s="49"/>
      <c r="X550" s="49"/>
      <c r="Y550" s="49"/>
      <c r="Z550" s="49"/>
      <c r="AA550" s="49"/>
      <c r="AB550" s="49"/>
      <c r="AC550" s="49"/>
      <c r="AG550" s="48"/>
      <c r="AJ550" s="48"/>
      <c r="AM550" s="48"/>
      <c r="AW550" s="49"/>
      <c r="AX550" s="49"/>
      <c r="AY550" s="49"/>
      <c r="AZ550" s="49"/>
      <c r="BA550" s="49"/>
      <c r="BB550" s="49"/>
      <c r="BC550" s="49"/>
      <c r="BD550" s="49"/>
      <c r="BE550" s="49"/>
    </row>
    <row r="551" spans="5:57">
      <c r="E551" s="48"/>
      <c r="H551" s="48"/>
      <c r="K551" s="48"/>
      <c r="U551" s="49"/>
      <c r="V551" s="49"/>
      <c r="W551" s="49"/>
      <c r="X551" s="49"/>
      <c r="Y551" s="49"/>
      <c r="Z551" s="49"/>
      <c r="AA551" s="49"/>
      <c r="AB551" s="49"/>
      <c r="AC551" s="49"/>
      <c r="AG551" s="48"/>
      <c r="AJ551" s="48"/>
      <c r="AM551" s="48"/>
      <c r="AW551" s="49"/>
      <c r="AX551" s="49"/>
      <c r="AY551" s="49"/>
      <c r="AZ551" s="49"/>
      <c r="BA551" s="49"/>
      <c r="BB551" s="49"/>
      <c r="BC551" s="49"/>
      <c r="BD551" s="49"/>
      <c r="BE551" s="49"/>
    </row>
    <row r="552" spans="5:57">
      <c r="E552" s="48"/>
      <c r="H552" s="48"/>
      <c r="K552" s="48"/>
      <c r="U552" s="49"/>
      <c r="V552" s="49"/>
      <c r="W552" s="49"/>
      <c r="X552" s="49"/>
      <c r="Y552" s="49"/>
      <c r="Z552" s="49"/>
      <c r="AA552" s="49"/>
      <c r="AB552" s="49"/>
      <c r="AC552" s="49"/>
      <c r="AG552" s="48"/>
      <c r="AJ552" s="48"/>
      <c r="AM552" s="48"/>
      <c r="AW552" s="49"/>
      <c r="AX552" s="49"/>
      <c r="AY552" s="49"/>
      <c r="AZ552" s="49"/>
      <c r="BA552" s="49"/>
      <c r="BB552" s="49"/>
      <c r="BC552" s="49"/>
      <c r="BD552" s="49"/>
      <c r="BE552" s="49"/>
    </row>
    <row r="553" spans="5:57">
      <c r="E553" s="48"/>
      <c r="H553" s="48"/>
      <c r="K553" s="48"/>
      <c r="U553" s="49"/>
      <c r="V553" s="49"/>
      <c r="W553" s="49"/>
      <c r="X553" s="49"/>
      <c r="Y553" s="49"/>
      <c r="Z553" s="49"/>
      <c r="AA553" s="49"/>
      <c r="AB553" s="49"/>
      <c r="AC553" s="49"/>
      <c r="AG553" s="48"/>
      <c r="AJ553" s="48"/>
      <c r="AM553" s="48"/>
      <c r="AW553" s="49"/>
      <c r="AX553" s="49"/>
      <c r="AY553" s="49"/>
      <c r="AZ553" s="49"/>
      <c r="BA553" s="49"/>
      <c r="BB553" s="49"/>
      <c r="BC553" s="49"/>
      <c r="BD553" s="49"/>
      <c r="BE553" s="49"/>
    </row>
    <row r="554" spans="5:57">
      <c r="E554" s="48"/>
      <c r="H554" s="48"/>
      <c r="K554" s="48"/>
      <c r="U554" s="49"/>
      <c r="V554" s="49"/>
      <c r="W554" s="49"/>
      <c r="X554" s="49"/>
      <c r="Y554" s="49"/>
      <c r="Z554" s="49"/>
      <c r="AA554" s="49"/>
      <c r="AB554" s="49"/>
      <c r="AC554" s="49"/>
      <c r="AG554" s="48"/>
      <c r="AJ554" s="48"/>
      <c r="AM554" s="48"/>
      <c r="AW554" s="49"/>
      <c r="AX554" s="49"/>
      <c r="AY554" s="49"/>
      <c r="AZ554" s="49"/>
      <c r="BA554" s="49"/>
      <c r="BB554" s="49"/>
      <c r="BC554" s="49"/>
      <c r="BD554" s="49"/>
      <c r="BE554" s="49"/>
    </row>
    <row r="555" spans="5:57">
      <c r="E555" s="48"/>
      <c r="H555" s="48"/>
      <c r="K555" s="48"/>
      <c r="U555" s="49"/>
      <c r="V555" s="49"/>
      <c r="W555" s="49"/>
      <c r="X555" s="49"/>
      <c r="Y555" s="49"/>
      <c r="Z555" s="49"/>
      <c r="AA555" s="49"/>
      <c r="AB555" s="49"/>
      <c r="AC555" s="49"/>
      <c r="AG555" s="48"/>
      <c r="AJ555" s="48"/>
      <c r="AM555" s="48"/>
      <c r="AW555" s="49"/>
      <c r="AX555" s="49"/>
      <c r="AY555" s="49"/>
      <c r="AZ555" s="49"/>
      <c r="BA555" s="49"/>
      <c r="BB555" s="49"/>
      <c r="BC555" s="49"/>
      <c r="BD555" s="49"/>
      <c r="BE555" s="49"/>
    </row>
    <row r="556" spans="5:57">
      <c r="E556" s="48"/>
      <c r="H556" s="48"/>
      <c r="K556" s="48"/>
      <c r="U556" s="49"/>
      <c r="V556" s="49"/>
      <c r="W556" s="49"/>
      <c r="X556" s="49"/>
      <c r="Y556" s="49"/>
      <c r="Z556" s="49"/>
      <c r="AA556" s="49"/>
      <c r="AB556" s="49"/>
      <c r="AC556" s="49"/>
      <c r="AG556" s="48"/>
      <c r="AJ556" s="48"/>
      <c r="AM556" s="48"/>
      <c r="AW556" s="49"/>
      <c r="AX556" s="49"/>
      <c r="AY556" s="49"/>
      <c r="AZ556" s="49"/>
      <c r="BA556" s="49"/>
      <c r="BB556" s="49"/>
      <c r="BC556" s="49"/>
      <c r="BD556" s="49"/>
      <c r="BE556" s="49"/>
    </row>
    <row r="557" spans="5:57">
      <c r="E557" s="48"/>
      <c r="H557" s="48"/>
      <c r="K557" s="48"/>
      <c r="U557" s="49"/>
      <c r="V557" s="49"/>
      <c r="W557" s="49"/>
      <c r="X557" s="49"/>
      <c r="Y557" s="49"/>
      <c r="Z557" s="49"/>
      <c r="AA557" s="49"/>
      <c r="AB557" s="49"/>
      <c r="AC557" s="49"/>
      <c r="AG557" s="48"/>
      <c r="AJ557" s="48"/>
      <c r="AM557" s="48"/>
      <c r="AW557" s="49"/>
      <c r="AX557" s="49"/>
      <c r="AY557" s="49"/>
      <c r="AZ557" s="49"/>
      <c r="BA557" s="49"/>
      <c r="BB557" s="49"/>
      <c r="BC557" s="49"/>
      <c r="BD557" s="49"/>
      <c r="BE557" s="49"/>
    </row>
    <row r="558" spans="5:57">
      <c r="E558" s="48"/>
      <c r="H558" s="48"/>
      <c r="K558" s="48"/>
      <c r="U558" s="49"/>
      <c r="V558" s="49"/>
      <c r="W558" s="49"/>
      <c r="X558" s="49"/>
      <c r="Y558" s="49"/>
      <c r="Z558" s="49"/>
      <c r="AA558" s="49"/>
      <c r="AB558" s="49"/>
      <c r="AC558" s="49"/>
      <c r="AG558" s="48"/>
      <c r="AJ558" s="48"/>
      <c r="AM558" s="48"/>
      <c r="AW558" s="49"/>
      <c r="AX558" s="49"/>
      <c r="AY558" s="49"/>
      <c r="AZ558" s="49"/>
      <c r="BA558" s="49"/>
      <c r="BB558" s="49"/>
      <c r="BC558" s="49"/>
      <c r="BD558" s="49"/>
      <c r="BE558" s="49"/>
    </row>
    <row r="559" spans="5:57">
      <c r="E559" s="48"/>
      <c r="H559" s="48"/>
      <c r="K559" s="48"/>
      <c r="U559" s="49"/>
      <c r="V559" s="49"/>
      <c r="W559" s="49"/>
      <c r="X559" s="49"/>
      <c r="Y559" s="49"/>
      <c r="Z559" s="49"/>
      <c r="AA559" s="49"/>
      <c r="AB559" s="49"/>
      <c r="AC559" s="49"/>
      <c r="AG559" s="48"/>
      <c r="AJ559" s="48"/>
      <c r="AM559" s="48"/>
      <c r="AW559" s="49"/>
      <c r="AX559" s="49"/>
      <c r="AY559" s="49"/>
      <c r="AZ559" s="49"/>
      <c r="BA559" s="49"/>
      <c r="BB559" s="49"/>
      <c r="BC559" s="49"/>
      <c r="BD559" s="49"/>
      <c r="BE559" s="49"/>
    </row>
    <row r="560" spans="5:57">
      <c r="E560" s="48"/>
      <c r="H560" s="48"/>
      <c r="K560" s="48"/>
      <c r="U560" s="49"/>
      <c r="V560" s="49"/>
      <c r="W560" s="49"/>
      <c r="X560" s="49"/>
      <c r="Y560" s="49"/>
      <c r="Z560" s="49"/>
      <c r="AA560" s="49"/>
      <c r="AB560" s="49"/>
      <c r="AC560" s="49"/>
      <c r="AG560" s="48"/>
      <c r="AJ560" s="48"/>
      <c r="AM560" s="48"/>
      <c r="AW560" s="49"/>
      <c r="AX560" s="49"/>
      <c r="AY560" s="49"/>
      <c r="AZ560" s="49"/>
      <c r="BA560" s="49"/>
      <c r="BB560" s="49"/>
      <c r="BC560" s="49"/>
      <c r="BD560" s="49"/>
      <c r="BE560" s="49"/>
    </row>
    <row r="561" spans="5:57">
      <c r="E561" s="48"/>
      <c r="H561" s="48"/>
      <c r="K561" s="48"/>
      <c r="U561" s="49"/>
      <c r="V561" s="49"/>
      <c r="W561" s="49"/>
      <c r="X561" s="49"/>
      <c r="Y561" s="49"/>
      <c r="Z561" s="49"/>
      <c r="AA561" s="49"/>
      <c r="AB561" s="49"/>
      <c r="AC561" s="49"/>
      <c r="AG561" s="48"/>
      <c r="AJ561" s="48"/>
      <c r="AM561" s="48"/>
      <c r="AW561" s="49"/>
      <c r="AX561" s="49"/>
      <c r="AY561" s="49"/>
      <c r="AZ561" s="49"/>
      <c r="BA561" s="49"/>
      <c r="BB561" s="49"/>
      <c r="BC561" s="49"/>
      <c r="BD561" s="49"/>
      <c r="BE561" s="49"/>
    </row>
    <row r="562" spans="5:57">
      <c r="E562" s="48"/>
      <c r="H562" s="48"/>
      <c r="K562" s="48"/>
      <c r="U562" s="49"/>
      <c r="V562" s="49"/>
      <c r="W562" s="49"/>
      <c r="X562" s="49"/>
      <c r="Y562" s="49"/>
      <c r="Z562" s="49"/>
      <c r="AA562" s="49"/>
      <c r="AB562" s="49"/>
      <c r="AC562" s="49"/>
      <c r="AG562" s="48"/>
      <c r="AJ562" s="48"/>
      <c r="AM562" s="48"/>
      <c r="AW562" s="49"/>
      <c r="AX562" s="49"/>
      <c r="AY562" s="49"/>
      <c r="AZ562" s="49"/>
      <c r="BA562" s="49"/>
      <c r="BB562" s="49"/>
      <c r="BC562" s="49"/>
      <c r="BD562" s="49"/>
      <c r="BE562" s="49"/>
    </row>
    <row r="563" spans="5:57">
      <c r="E563" s="48"/>
      <c r="H563" s="48"/>
      <c r="K563" s="48"/>
      <c r="U563" s="49"/>
      <c r="V563" s="49"/>
      <c r="W563" s="49"/>
      <c r="X563" s="49"/>
      <c r="Y563" s="49"/>
      <c r="Z563" s="49"/>
      <c r="AA563" s="49"/>
      <c r="AB563" s="49"/>
      <c r="AC563" s="49"/>
      <c r="AG563" s="48"/>
      <c r="AJ563" s="48"/>
      <c r="AM563" s="48"/>
      <c r="AW563" s="49"/>
      <c r="AX563" s="49"/>
      <c r="AY563" s="49"/>
      <c r="AZ563" s="49"/>
      <c r="BA563" s="49"/>
      <c r="BB563" s="49"/>
      <c r="BC563" s="49"/>
      <c r="BD563" s="49"/>
      <c r="BE563" s="49"/>
    </row>
    <row r="564" spans="5:57">
      <c r="E564" s="48"/>
      <c r="H564" s="48"/>
      <c r="K564" s="48"/>
      <c r="U564" s="49"/>
      <c r="V564" s="49"/>
      <c r="W564" s="49"/>
      <c r="X564" s="49"/>
      <c r="Y564" s="49"/>
      <c r="Z564" s="49"/>
      <c r="AA564" s="49"/>
      <c r="AB564" s="49"/>
      <c r="AC564" s="49"/>
      <c r="AG564" s="48"/>
      <c r="AJ564" s="48"/>
      <c r="AM564" s="48"/>
      <c r="AW564" s="49"/>
      <c r="AX564" s="49"/>
      <c r="AY564" s="49"/>
      <c r="AZ564" s="49"/>
      <c r="BA564" s="49"/>
      <c r="BB564" s="49"/>
      <c r="BC564" s="49"/>
      <c r="BD564" s="49"/>
      <c r="BE564" s="49"/>
    </row>
    <row r="565" spans="5:57">
      <c r="E565" s="48"/>
      <c r="H565" s="48"/>
      <c r="K565" s="48"/>
      <c r="U565" s="49"/>
      <c r="V565" s="49"/>
      <c r="W565" s="49"/>
      <c r="X565" s="49"/>
      <c r="Y565" s="49"/>
      <c r="Z565" s="49"/>
      <c r="AA565" s="49"/>
      <c r="AB565" s="49"/>
      <c r="AC565" s="49"/>
      <c r="AG565" s="48"/>
      <c r="AJ565" s="48"/>
      <c r="AM565" s="48"/>
      <c r="AW565" s="49"/>
      <c r="AX565" s="49"/>
      <c r="AY565" s="49"/>
      <c r="AZ565" s="49"/>
      <c r="BA565" s="49"/>
      <c r="BB565" s="49"/>
      <c r="BC565" s="49"/>
      <c r="BD565" s="49"/>
      <c r="BE565" s="49"/>
    </row>
    <row r="566" spans="5:57">
      <c r="E566" s="48"/>
      <c r="H566" s="48"/>
      <c r="K566" s="48"/>
      <c r="U566" s="49"/>
      <c r="V566" s="49"/>
      <c r="W566" s="49"/>
      <c r="X566" s="49"/>
      <c r="Y566" s="49"/>
      <c r="Z566" s="49"/>
      <c r="AA566" s="49"/>
      <c r="AB566" s="49"/>
      <c r="AC566" s="49"/>
      <c r="AG566" s="48"/>
      <c r="AJ566" s="48"/>
      <c r="AM566" s="48"/>
      <c r="AW566" s="49"/>
      <c r="AX566" s="49"/>
      <c r="AY566" s="49"/>
      <c r="AZ566" s="49"/>
      <c r="BA566" s="49"/>
      <c r="BB566" s="49"/>
      <c r="BC566" s="49"/>
      <c r="BD566" s="49"/>
      <c r="BE566" s="49"/>
    </row>
    <row r="567" spans="5:57">
      <c r="E567" s="48"/>
      <c r="H567" s="48"/>
      <c r="K567" s="48"/>
      <c r="U567" s="49"/>
      <c r="V567" s="49"/>
      <c r="W567" s="49"/>
      <c r="X567" s="49"/>
      <c r="Y567" s="49"/>
      <c r="Z567" s="49"/>
      <c r="AA567" s="49"/>
      <c r="AB567" s="49"/>
      <c r="AC567" s="49"/>
      <c r="AG567" s="48"/>
      <c r="AJ567" s="48"/>
      <c r="AM567" s="48"/>
      <c r="AW567" s="49"/>
      <c r="AX567" s="49"/>
      <c r="AY567" s="49"/>
      <c r="AZ567" s="49"/>
      <c r="BA567" s="49"/>
      <c r="BB567" s="49"/>
      <c r="BC567" s="49"/>
      <c r="BD567" s="49"/>
      <c r="BE567" s="49"/>
    </row>
    <row r="568" spans="5:57">
      <c r="E568" s="48"/>
      <c r="H568" s="48"/>
      <c r="K568" s="48"/>
      <c r="U568" s="49"/>
      <c r="V568" s="49"/>
      <c r="W568" s="49"/>
      <c r="X568" s="49"/>
      <c r="Y568" s="49"/>
      <c r="Z568" s="49"/>
      <c r="AA568" s="49"/>
      <c r="AB568" s="49"/>
      <c r="AC568" s="49"/>
      <c r="AG568" s="48"/>
      <c r="AJ568" s="48"/>
      <c r="AM568" s="48"/>
      <c r="AW568" s="49"/>
      <c r="AX568" s="49"/>
      <c r="AY568" s="49"/>
      <c r="AZ568" s="49"/>
      <c r="BA568" s="49"/>
      <c r="BB568" s="49"/>
      <c r="BC568" s="49"/>
      <c r="BD568" s="49"/>
      <c r="BE568" s="49"/>
    </row>
    <row r="569" spans="5:57">
      <c r="E569" s="48"/>
      <c r="H569" s="48"/>
      <c r="K569" s="48"/>
      <c r="U569" s="49"/>
      <c r="V569" s="49"/>
      <c r="W569" s="49"/>
      <c r="X569" s="49"/>
      <c r="Y569" s="49"/>
      <c r="Z569" s="49"/>
      <c r="AA569" s="49"/>
      <c r="AB569" s="49"/>
      <c r="AC569" s="49"/>
      <c r="AG569" s="48"/>
      <c r="AJ569" s="48"/>
      <c r="AM569" s="48"/>
      <c r="AW569" s="49"/>
      <c r="AX569" s="49"/>
      <c r="AY569" s="49"/>
      <c r="AZ569" s="49"/>
      <c r="BA569" s="49"/>
      <c r="BB569" s="49"/>
      <c r="BC569" s="49"/>
      <c r="BD569" s="49"/>
      <c r="BE569" s="49"/>
    </row>
    <row r="570" spans="5:57">
      <c r="E570" s="48"/>
      <c r="H570" s="48"/>
      <c r="K570" s="48"/>
      <c r="U570" s="49"/>
      <c r="V570" s="49"/>
      <c r="W570" s="49"/>
      <c r="X570" s="49"/>
      <c r="Y570" s="49"/>
      <c r="Z570" s="49"/>
      <c r="AA570" s="49"/>
      <c r="AB570" s="49"/>
      <c r="AC570" s="49"/>
      <c r="AG570" s="48"/>
      <c r="AJ570" s="48"/>
      <c r="AM570" s="48"/>
      <c r="AW570" s="49"/>
      <c r="AX570" s="49"/>
      <c r="AY570" s="49"/>
      <c r="AZ570" s="49"/>
      <c r="BA570" s="49"/>
      <c r="BB570" s="49"/>
      <c r="BC570" s="49"/>
      <c r="BD570" s="49"/>
      <c r="BE570" s="49"/>
    </row>
    <row r="571" spans="5:57">
      <c r="E571" s="48"/>
      <c r="H571" s="48"/>
      <c r="K571" s="48"/>
      <c r="U571" s="49"/>
      <c r="V571" s="49"/>
      <c r="W571" s="49"/>
      <c r="X571" s="49"/>
      <c r="Y571" s="49"/>
      <c r="Z571" s="49"/>
      <c r="AA571" s="49"/>
      <c r="AB571" s="49"/>
      <c r="AC571" s="49"/>
      <c r="AG571" s="48"/>
      <c r="AJ571" s="48"/>
      <c r="AM571" s="48"/>
      <c r="AW571" s="49"/>
      <c r="AX571" s="49"/>
      <c r="AY571" s="49"/>
      <c r="AZ571" s="49"/>
      <c r="BA571" s="49"/>
      <c r="BB571" s="49"/>
      <c r="BC571" s="49"/>
      <c r="BD571" s="49"/>
      <c r="BE571" s="49"/>
    </row>
    <row r="572" spans="5:57">
      <c r="E572" s="48"/>
      <c r="H572" s="48"/>
      <c r="K572" s="48"/>
      <c r="U572" s="49"/>
      <c r="V572" s="49"/>
      <c r="W572" s="49"/>
      <c r="X572" s="49"/>
      <c r="Y572" s="49"/>
      <c r="Z572" s="49"/>
      <c r="AA572" s="49"/>
      <c r="AB572" s="49"/>
      <c r="AC572" s="49"/>
      <c r="AG572" s="48"/>
      <c r="AJ572" s="48"/>
      <c r="AM572" s="48"/>
      <c r="AW572" s="49"/>
      <c r="AX572" s="49"/>
      <c r="AY572" s="49"/>
      <c r="AZ572" s="49"/>
      <c r="BA572" s="49"/>
      <c r="BB572" s="49"/>
      <c r="BC572" s="49"/>
      <c r="BD572" s="49"/>
      <c r="BE572" s="49"/>
    </row>
    <row r="573" spans="5:57">
      <c r="E573" s="48"/>
      <c r="H573" s="48"/>
      <c r="K573" s="48"/>
      <c r="U573" s="49"/>
      <c r="V573" s="49"/>
      <c r="W573" s="49"/>
      <c r="X573" s="49"/>
      <c r="Y573" s="49"/>
      <c r="Z573" s="49"/>
      <c r="AA573" s="49"/>
      <c r="AB573" s="49"/>
      <c r="AC573" s="49"/>
      <c r="AG573" s="48"/>
      <c r="AJ573" s="48"/>
      <c r="AM573" s="48"/>
      <c r="AW573" s="49"/>
      <c r="AX573" s="49"/>
      <c r="AY573" s="49"/>
      <c r="AZ573" s="49"/>
      <c r="BA573" s="49"/>
      <c r="BB573" s="49"/>
      <c r="BC573" s="49"/>
      <c r="BD573" s="49"/>
      <c r="BE573" s="49"/>
    </row>
    <row r="574" spans="5:57">
      <c r="E574" s="48"/>
      <c r="H574" s="48"/>
      <c r="K574" s="48"/>
      <c r="U574" s="49"/>
      <c r="V574" s="49"/>
      <c r="W574" s="49"/>
      <c r="X574" s="49"/>
      <c r="Y574" s="49"/>
      <c r="Z574" s="49"/>
      <c r="AA574" s="49"/>
      <c r="AB574" s="49"/>
      <c r="AC574" s="49"/>
      <c r="AG574" s="48"/>
      <c r="AJ574" s="48"/>
      <c r="AM574" s="48"/>
      <c r="AW574" s="49"/>
      <c r="AX574" s="49"/>
      <c r="AY574" s="49"/>
      <c r="AZ574" s="49"/>
      <c r="BA574" s="49"/>
      <c r="BB574" s="49"/>
      <c r="BC574" s="49"/>
      <c r="BD574" s="49"/>
      <c r="BE574" s="49"/>
    </row>
    <row r="575" spans="5:57">
      <c r="E575" s="48"/>
      <c r="H575" s="48"/>
      <c r="K575" s="48"/>
      <c r="U575" s="49"/>
      <c r="V575" s="49"/>
      <c r="W575" s="49"/>
      <c r="X575" s="49"/>
      <c r="Y575" s="49"/>
      <c r="Z575" s="49"/>
      <c r="AA575" s="49"/>
      <c r="AB575" s="49"/>
      <c r="AC575" s="49"/>
      <c r="AG575" s="48"/>
      <c r="AJ575" s="48"/>
      <c r="AM575" s="48"/>
      <c r="AW575" s="49"/>
      <c r="AX575" s="49"/>
      <c r="AY575" s="49"/>
      <c r="AZ575" s="49"/>
      <c r="BA575" s="49"/>
      <c r="BB575" s="49"/>
      <c r="BC575" s="49"/>
      <c r="BD575" s="49"/>
      <c r="BE575" s="49"/>
    </row>
    <row r="576" spans="5:57">
      <c r="E576" s="48"/>
      <c r="H576" s="48"/>
      <c r="K576" s="48"/>
      <c r="U576" s="49"/>
      <c r="V576" s="49"/>
      <c r="W576" s="49"/>
      <c r="X576" s="49"/>
      <c r="Y576" s="49"/>
      <c r="Z576" s="49"/>
      <c r="AA576" s="49"/>
      <c r="AB576" s="49"/>
      <c r="AC576" s="49"/>
      <c r="AG576" s="48"/>
      <c r="AJ576" s="48"/>
      <c r="AM576" s="48"/>
      <c r="AW576" s="49"/>
      <c r="AX576" s="49"/>
      <c r="AY576" s="49"/>
      <c r="AZ576" s="49"/>
      <c r="BA576" s="49"/>
      <c r="BB576" s="49"/>
      <c r="BC576" s="49"/>
      <c r="BD576" s="49"/>
      <c r="BE576" s="49"/>
    </row>
    <row r="577" spans="5:57">
      <c r="E577" s="48"/>
      <c r="H577" s="48"/>
      <c r="K577" s="48"/>
      <c r="U577" s="49"/>
      <c r="V577" s="49"/>
      <c r="W577" s="49"/>
      <c r="X577" s="49"/>
      <c r="Y577" s="49"/>
      <c r="Z577" s="49"/>
      <c r="AA577" s="49"/>
      <c r="AB577" s="49"/>
      <c r="AC577" s="49"/>
      <c r="AG577" s="48"/>
      <c r="AJ577" s="48"/>
      <c r="AM577" s="48"/>
      <c r="AW577" s="49"/>
      <c r="AX577" s="49"/>
      <c r="AY577" s="49"/>
      <c r="AZ577" s="49"/>
      <c r="BA577" s="49"/>
      <c r="BB577" s="49"/>
      <c r="BC577" s="49"/>
      <c r="BD577" s="49"/>
      <c r="BE577" s="49"/>
    </row>
    <row r="578" spans="5:57">
      <c r="E578" s="48"/>
      <c r="H578" s="48"/>
      <c r="K578" s="48"/>
      <c r="U578" s="49"/>
      <c r="V578" s="49"/>
      <c r="W578" s="49"/>
      <c r="X578" s="49"/>
      <c r="Y578" s="49"/>
      <c r="Z578" s="49"/>
      <c r="AA578" s="49"/>
      <c r="AB578" s="49"/>
      <c r="AC578" s="49"/>
      <c r="AG578" s="48"/>
      <c r="AJ578" s="48"/>
      <c r="AM578" s="48"/>
      <c r="AW578" s="49"/>
      <c r="AX578" s="49"/>
      <c r="AY578" s="49"/>
      <c r="AZ578" s="49"/>
      <c r="BA578" s="49"/>
      <c r="BB578" s="49"/>
      <c r="BC578" s="49"/>
      <c r="BD578" s="49"/>
      <c r="BE578" s="49"/>
    </row>
    <row r="579" spans="5:57">
      <c r="E579" s="48"/>
      <c r="H579" s="48"/>
      <c r="K579" s="48"/>
      <c r="U579" s="49"/>
      <c r="V579" s="49"/>
      <c r="W579" s="49"/>
      <c r="X579" s="49"/>
      <c r="Y579" s="49"/>
      <c r="Z579" s="49"/>
      <c r="AA579" s="49"/>
      <c r="AB579" s="49"/>
      <c r="AC579" s="49"/>
      <c r="AG579" s="48"/>
      <c r="AJ579" s="48"/>
      <c r="AM579" s="48"/>
      <c r="AW579" s="49"/>
      <c r="AX579" s="49"/>
      <c r="AY579" s="49"/>
      <c r="AZ579" s="49"/>
      <c r="BA579" s="49"/>
      <c r="BB579" s="49"/>
      <c r="BC579" s="49"/>
      <c r="BD579" s="49"/>
      <c r="BE579" s="49"/>
    </row>
    <row r="580" spans="5:57">
      <c r="E580" s="48"/>
      <c r="H580" s="48"/>
      <c r="K580" s="48"/>
      <c r="U580" s="49"/>
      <c r="V580" s="49"/>
      <c r="W580" s="49"/>
      <c r="X580" s="49"/>
      <c r="Y580" s="49"/>
      <c r="Z580" s="49"/>
      <c r="AA580" s="49"/>
      <c r="AB580" s="49"/>
      <c r="AC580" s="49"/>
      <c r="AG580" s="48"/>
      <c r="AJ580" s="48"/>
      <c r="AM580" s="48"/>
      <c r="AW580" s="49"/>
      <c r="AX580" s="49"/>
      <c r="AY580" s="49"/>
      <c r="AZ580" s="49"/>
      <c r="BA580" s="49"/>
      <c r="BB580" s="49"/>
      <c r="BC580" s="49"/>
      <c r="BD580" s="49"/>
      <c r="BE580" s="49"/>
    </row>
    <row r="581" spans="5:57">
      <c r="E581" s="48"/>
      <c r="H581" s="48"/>
      <c r="K581" s="48"/>
      <c r="U581" s="49"/>
      <c r="V581" s="49"/>
      <c r="W581" s="49"/>
      <c r="X581" s="49"/>
      <c r="Y581" s="49"/>
      <c r="Z581" s="49"/>
      <c r="AA581" s="49"/>
      <c r="AB581" s="49"/>
      <c r="AC581" s="49"/>
      <c r="AG581" s="48"/>
      <c r="AJ581" s="48"/>
      <c r="AM581" s="48"/>
      <c r="AW581" s="49"/>
      <c r="AX581" s="49"/>
      <c r="AY581" s="49"/>
      <c r="AZ581" s="49"/>
      <c r="BA581" s="49"/>
      <c r="BB581" s="49"/>
      <c r="BC581" s="49"/>
      <c r="BD581" s="49"/>
      <c r="BE581" s="49"/>
    </row>
    <row r="582" spans="5:57">
      <c r="E582" s="48"/>
      <c r="H582" s="48"/>
      <c r="K582" s="48"/>
      <c r="U582" s="49"/>
      <c r="V582" s="49"/>
      <c r="W582" s="49"/>
      <c r="X582" s="49"/>
      <c r="Y582" s="49"/>
      <c r="Z582" s="49"/>
      <c r="AA582" s="49"/>
      <c r="AB582" s="49"/>
      <c r="AC582" s="49"/>
      <c r="AG582" s="48"/>
      <c r="AJ582" s="48"/>
      <c r="AM582" s="48"/>
      <c r="AW582" s="49"/>
      <c r="AX582" s="49"/>
      <c r="AY582" s="49"/>
      <c r="AZ582" s="49"/>
      <c r="BA582" s="49"/>
      <c r="BB582" s="49"/>
      <c r="BC582" s="49"/>
      <c r="BD582" s="49"/>
      <c r="BE582" s="49"/>
    </row>
    <row r="583" spans="5:57">
      <c r="E583" s="48"/>
      <c r="H583" s="48"/>
      <c r="K583" s="48"/>
      <c r="U583" s="49"/>
      <c r="V583" s="49"/>
      <c r="W583" s="49"/>
      <c r="X583" s="49"/>
      <c r="Y583" s="49"/>
      <c r="Z583" s="49"/>
      <c r="AA583" s="49"/>
      <c r="AB583" s="49"/>
      <c r="AC583" s="49"/>
      <c r="AG583" s="48"/>
      <c r="AJ583" s="48"/>
      <c r="AM583" s="48"/>
      <c r="AW583" s="49"/>
      <c r="AX583" s="49"/>
      <c r="AY583" s="49"/>
      <c r="AZ583" s="49"/>
      <c r="BA583" s="49"/>
      <c r="BB583" s="49"/>
      <c r="BC583" s="49"/>
      <c r="BD583" s="49"/>
      <c r="BE583" s="49"/>
    </row>
    <row r="584" spans="5:57">
      <c r="E584" s="48"/>
      <c r="H584" s="48"/>
      <c r="K584" s="48"/>
      <c r="U584" s="49"/>
      <c r="V584" s="49"/>
      <c r="W584" s="49"/>
      <c r="X584" s="49"/>
      <c r="Y584" s="49"/>
      <c r="Z584" s="49"/>
      <c r="AA584" s="49"/>
      <c r="AB584" s="49"/>
      <c r="AC584" s="49"/>
      <c r="AG584" s="48"/>
      <c r="AJ584" s="48"/>
      <c r="AM584" s="48"/>
      <c r="AW584" s="49"/>
      <c r="AX584" s="49"/>
      <c r="AY584" s="49"/>
      <c r="AZ584" s="49"/>
      <c r="BA584" s="49"/>
      <c r="BB584" s="49"/>
      <c r="BC584" s="49"/>
      <c r="BD584" s="49"/>
      <c r="BE584" s="49"/>
    </row>
    <row r="585" spans="5:57">
      <c r="E585" s="48"/>
      <c r="H585" s="48"/>
      <c r="K585" s="48"/>
      <c r="U585" s="49"/>
      <c r="V585" s="49"/>
      <c r="W585" s="49"/>
      <c r="X585" s="49"/>
      <c r="Y585" s="49"/>
      <c r="Z585" s="49"/>
      <c r="AA585" s="49"/>
      <c r="AB585" s="49"/>
      <c r="AC585" s="49"/>
      <c r="AG585" s="48"/>
      <c r="AJ585" s="48"/>
      <c r="AM585" s="48"/>
      <c r="AW585" s="49"/>
      <c r="AX585" s="49"/>
      <c r="AY585" s="49"/>
      <c r="AZ585" s="49"/>
      <c r="BA585" s="49"/>
      <c r="BB585" s="49"/>
      <c r="BC585" s="49"/>
      <c r="BD585" s="49"/>
      <c r="BE585" s="49"/>
    </row>
    <row r="586" spans="5:57">
      <c r="E586" s="48"/>
      <c r="H586" s="48"/>
      <c r="K586" s="48"/>
      <c r="U586" s="49"/>
      <c r="V586" s="49"/>
      <c r="W586" s="49"/>
      <c r="X586" s="49"/>
      <c r="Y586" s="49"/>
      <c r="Z586" s="49"/>
      <c r="AA586" s="49"/>
      <c r="AB586" s="49"/>
      <c r="AC586" s="49"/>
      <c r="AG586" s="48"/>
      <c r="AJ586" s="48"/>
      <c r="AM586" s="48"/>
      <c r="AW586" s="49"/>
      <c r="AX586" s="49"/>
      <c r="AY586" s="49"/>
      <c r="AZ586" s="49"/>
      <c r="BA586" s="49"/>
      <c r="BB586" s="49"/>
      <c r="BC586" s="49"/>
      <c r="BD586" s="49"/>
      <c r="BE586" s="49"/>
    </row>
    <row r="587" spans="5:57">
      <c r="E587" s="48"/>
      <c r="H587" s="48"/>
      <c r="K587" s="48"/>
      <c r="U587" s="49"/>
      <c r="V587" s="49"/>
      <c r="W587" s="49"/>
      <c r="X587" s="49"/>
      <c r="Y587" s="49"/>
      <c r="Z587" s="49"/>
      <c r="AA587" s="49"/>
      <c r="AB587" s="49"/>
      <c r="AC587" s="49"/>
      <c r="AG587" s="48"/>
      <c r="AJ587" s="48"/>
      <c r="AM587" s="48"/>
      <c r="AW587" s="49"/>
      <c r="AX587" s="49"/>
      <c r="AY587" s="49"/>
      <c r="AZ587" s="49"/>
      <c r="BA587" s="49"/>
      <c r="BB587" s="49"/>
      <c r="BC587" s="49"/>
      <c r="BD587" s="49"/>
      <c r="BE587" s="49"/>
    </row>
    <row r="588" spans="5:57">
      <c r="E588" s="48"/>
      <c r="H588" s="48"/>
      <c r="K588" s="48"/>
      <c r="U588" s="49"/>
      <c r="V588" s="49"/>
      <c r="W588" s="49"/>
      <c r="X588" s="49"/>
      <c r="Y588" s="49"/>
      <c r="Z588" s="49"/>
      <c r="AA588" s="49"/>
      <c r="AB588" s="49"/>
      <c r="AC588" s="49"/>
      <c r="AG588" s="48"/>
      <c r="AJ588" s="48"/>
      <c r="AM588" s="48"/>
      <c r="AW588" s="49"/>
      <c r="AX588" s="49"/>
      <c r="AY588" s="49"/>
      <c r="AZ588" s="49"/>
      <c r="BA588" s="49"/>
      <c r="BB588" s="49"/>
      <c r="BC588" s="49"/>
      <c r="BD588" s="49"/>
      <c r="BE588" s="49"/>
    </row>
    <row r="589" spans="5:57">
      <c r="E589" s="48"/>
      <c r="H589" s="48"/>
      <c r="K589" s="48"/>
      <c r="U589" s="49"/>
      <c r="V589" s="49"/>
      <c r="W589" s="49"/>
      <c r="X589" s="49"/>
      <c r="Y589" s="49"/>
      <c r="Z589" s="49"/>
      <c r="AA589" s="49"/>
      <c r="AB589" s="49"/>
      <c r="AC589" s="49"/>
      <c r="AG589" s="48"/>
      <c r="AJ589" s="48"/>
      <c r="AM589" s="48"/>
      <c r="AW589" s="49"/>
      <c r="AX589" s="49"/>
      <c r="AY589" s="49"/>
      <c r="AZ589" s="49"/>
      <c r="BA589" s="49"/>
      <c r="BB589" s="49"/>
      <c r="BC589" s="49"/>
      <c r="BD589" s="49"/>
      <c r="BE589" s="49"/>
    </row>
    <row r="590" spans="5:57">
      <c r="E590" s="48"/>
      <c r="H590" s="48"/>
      <c r="K590" s="48"/>
      <c r="U590" s="49"/>
      <c r="V590" s="49"/>
      <c r="W590" s="49"/>
      <c r="X590" s="49"/>
      <c r="Y590" s="49"/>
      <c r="Z590" s="49"/>
      <c r="AA590" s="49"/>
      <c r="AB590" s="49"/>
      <c r="AC590" s="49"/>
      <c r="AG590" s="48"/>
      <c r="AJ590" s="48"/>
      <c r="AM590" s="48"/>
      <c r="AW590" s="49"/>
      <c r="AX590" s="49"/>
      <c r="AY590" s="49"/>
      <c r="AZ590" s="49"/>
      <c r="BA590" s="49"/>
      <c r="BB590" s="49"/>
      <c r="BC590" s="49"/>
      <c r="BD590" s="49"/>
      <c r="BE590" s="49"/>
    </row>
    <row r="591" spans="5:57">
      <c r="E591" s="48"/>
      <c r="H591" s="48"/>
      <c r="K591" s="48"/>
      <c r="U591" s="49"/>
      <c r="V591" s="49"/>
      <c r="W591" s="49"/>
      <c r="X591" s="49"/>
      <c r="Y591" s="49"/>
      <c r="Z591" s="49"/>
      <c r="AA591" s="49"/>
      <c r="AB591" s="49"/>
      <c r="AC591" s="49"/>
      <c r="AG591" s="48"/>
      <c r="AJ591" s="48"/>
      <c r="AM591" s="48"/>
      <c r="AW591" s="49"/>
      <c r="AX591" s="49"/>
      <c r="AY591" s="49"/>
      <c r="AZ591" s="49"/>
      <c r="BA591" s="49"/>
      <c r="BB591" s="49"/>
      <c r="BC591" s="49"/>
      <c r="BD591" s="49"/>
      <c r="BE591" s="49"/>
    </row>
    <row r="592" spans="5:57">
      <c r="E592" s="48"/>
      <c r="H592" s="48"/>
      <c r="K592" s="48"/>
      <c r="U592" s="49"/>
      <c r="V592" s="49"/>
      <c r="W592" s="49"/>
      <c r="X592" s="49"/>
      <c r="Y592" s="49"/>
      <c r="Z592" s="49"/>
      <c r="AA592" s="49"/>
      <c r="AB592" s="49"/>
      <c r="AC592" s="49"/>
      <c r="AG592" s="48"/>
      <c r="AJ592" s="48"/>
      <c r="AM592" s="48"/>
      <c r="AW592" s="49"/>
      <c r="AX592" s="49"/>
      <c r="AY592" s="49"/>
      <c r="AZ592" s="49"/>
      <c r="BA592" s="49"/>
      <c r="BB592" s="49"/>
      <c r="BC592" s="49"/>
      <c r="BD592" s="49"/>
      <c r="BE592" s="49"/>
    </row>
    <row r="593" spans="5:57">
      <c r="E593" s="48"/>
      <c r="H593" s="48"/>
      <c r="K593" s="48"/>
      <c r="U593" s="49"/>
      <c r="V593" s="49"/>
      <c r="W593" s="49"/>
      <c r="X593" s="49"/>
      <c r="Y593" s="49"/>
      <c r="Z593" s="49"/>
      <c r="AA593" s="49"/>
      <c r="AB593" s="49"/>
      <c r="AC593" s="49"/>
      <c r="AG593" s="48"/>
      <c r="AJ593" s="48"/>
      <c r="AM593" s="48"/>
      <c r="AW593" s="49"/>
      <c r="AX593" s="49"/>
      <c r="AY593" s="49"/>
      <c r="AZ593" s="49"/>
      <c r="BA593" s="49"/>
      <c r="BB593" s="49"/>
      <c r="BC593" s="49"/>
      <c r="BD593" s="49"/>
      <c r="BE593" s="49"/>
    </row>
    <row r="594" spans="5:57">
      <c r="E594" s="48"/>
      <c r="H594" s="48"/>
      <c r="K594" s="48"/>
      <c r="U594" s="49"/>
      <c r="V594" s="49"/>
      <c r="W594" s="49"/>
      <c r="X594" s="49"/>
      <c r="Y594" s="49"/>
      <c r="Z594" s="49"/>
      <c r="AA594" s="49"/>
      <c r="AB594" s="49"/>
      <c r="AC594" s="49"/>
      <c r="AG594" s="48"/>
      <c r="AJ594" s="48"/>
      <c r="AM594" s="48"/>
      <c r="AW594" s="49"/>
      <c r="AX594" s="49"/>
      <c r="AY594" s="49"/>
      <c r="AZ594" s="49"/>
      <c r="BA594" s="49"/>
      <c r="BB594" s="49"/>
      <c r="BC594" s="49"/>
      <c r="BD594" s="49"/>
      <c r="BE594" s="49"/>
    </row>
    <row r="595" spans="5:57">
      <c r="E595" s="48"/>
      <c r="H595" s="48"/>
      <c r="K595" s="48"/>
      <c r="U595" s="49"/>
      <c r="V595" s="49"/>
      <c r="W595" s="49"/>
      <c r="X595" s="49"/>
      <c r="Y595" s="49"/>
      <c r="Z595" s="49"/>
      <c r="AA595" s="49"/>
      <c r="AB595" s="49"/>
      <c r="AC595" s="49"/>
      <c r="AG595" s="48"/>
      <c r="AJ595" s="48"/>
      <c r="AM595" s="48"/>
      <c r="AW595" s="49"/>
      <c r="AX595" s="49"/>
      <c r="AY595" s="49"/>
      <c r="AZ595" s="49"/>
      <c r="BA595" s="49"/>
      <c r="BB595" s="49"/>
      <c r="BC595" s="49"/>
      <c r="BD595" s="49"/>
      <c r="BE595" s="49"/>
    </row>
    <row r="596" spans="5:57">
      <c r="E596" s="48"/>
      <c r="H596" s="48"/>
      <c r="K596" s="48"/>
      <c r="U596" s="49"/>
      <c r="V596" s="49"/>
      <c r="W596" s="49"/>
      <c r="X596" s="49"/>
      <c r="Y596" s="49"/>
      <c r="Z596" s="49"/>
      <c r="AA596" s="49"/>
      <c r="AB596" s="49"/>
      <c r="AC596" s="49"/>
      <c r="AG596" s="48"/>
      <c r="AJ596" s="48"/>
      <c r="AM596" s="48"/>
      <c r="AW596" s="49"/>
      <c r="AX596" s="49"/>
      <c r="AY596" s="49"/>
      <c r="AZ596" s="49"/>
      <c r="BA596" s="49"/>
      <c r="BB596" s="49"/>
      <c r="BC596" s="49"/>
      <c r="BD596" s="49"/>
      <c r="BE596" s="49"/>
    </row>
    <row r="597" spans="5:57">
      <c r="E597" s="48"/>
      <c r="H597" s="48"/>
      <c r="K597" s="48"/>
      <c r="U597" s="49"/>
      <c r="V597" s="49"/>
      <c r="W597" s="49"/>
      <c r="X597" s="49"/>
      <c r="Y597" s="49"/>
      <c r="Z597" s="49"/>
      <c r="AA597" s="49"/>
      <c r="AB597" s="49"/>
      <c r="AC597" s="49"/>
      <c r="AG597" s="48"/>
      <c r="AJ597" s="48"/>
      <c r="AM597" s="48"/>
      <c r="AW597" s="49"/>
      <c r="AX597" s="49"/>
      <c r="AY597" s="49"/>
      <c r="AZ597" s="49"/>
      <c r="BA597" s="49"/>
      <c r="BB597" s="49"/>
      <c r="BC597" s="49"/>
      <c r="BD597" s="49"/>
      <c r="BE597" s="49"/>
    </row>
    <row r="598" spans="5:57">
      <c r="E598" s="48"/>
      <c r="H598" s="48"/>
      <c r="K598" s="48"/>
      <c r="U598" s="49"/>
      <c r="V598" s="49"/>
      <c r="W598" s="49"/>
      <c r="X598" s="49"/>
      <c r="Y598" s="49"/>
      <c r="Z598" s="49"/>
      <c r="AA598" s="49"/>
      <c r="AB598" s="49"/>
      <c r="AC598" s="49"/>
      <c r="AG598" s="48"/>
      <c r="AJ598" s="48"/>
      <c r="AM598" s="48"/>
      <c r="AW598" s="49"/>
      <c r="AX598" s="49"/>
      <c r="AY598" s="49"/>
      <c r="AZ598" s="49"/>
      <c r="BA598" s="49"/>
      <c r="BB598" s="49"/>
      <c r="BC598" s="49"/>
      <c r="BD598" s="49"/>
      <c r="BE598" s="49"/>
    </row>
    <row r="599" spans="5:57">
      <c r="E599" s="48"/>
      <c r="H599" s="48"/>
      <c r="K599" s="48"/>
      <c r="U599" s="49"/>
      <c r="V599" s="49"/>
      <c r="W599" s="49"/>
      <c r="X599" s="49"/>
      <c r="Y599" s="49"/>
      <c r="Z599" s="49"/>
      <c r="AA599" s="49"/>
      <c r="AB599" s="49"/>
      <c r="AC599" s="49"/>
      <c r="AG599" s="48"/>
      <c r="AJ599" s="48"/>
      <c r="AM599" s="48"/>
      <c r="AW599" s="49"/>
      <c r="AX599" s="49"/>
      <c r="AY599" s="49"/>
      <c r="AZ599" s="49"/>
      <c r="BA599" s="49"/>
      <c r="BB599" s="49"/>
      <c r="BC599" s="49"/>
      <c r="BD599" s="49"/>
      <c r="BE599" s="49"/>
    </row>
    <row r="600" spans="5:57">
      <c r="E600" s="48"/>
      <c r="H600" s="48"/>
      <c r="K600" s="48"/>
      <c r="U600" s="49"/>
      <c r="V600" s="49"/>
      <c r="W600" s="49"/>
      <c r="X600" s="49"/>
      <c r="Y600" s="49"/>
      <c r="Z600" s="49"/>
      <c r="AA600" s="49"/>
      <c r="AB600" s="49"/>
      <c r="AC600" s="49"/>
      <c r="AG600" s="48"/>
      <c r="AJ600" s="48"/>
      <c r="AM600" s="48"/>
      <c r="AW600" s="49"/>
      <c r="AX600" s="49"/>
      <c r="AY600" s="49"/>
      <c r="AZ600" s="49"/>
      <c r="BA600" s="49"/>
      <c r="BB600" s="49"/>
      <c r="BC600" s="49"/>
      <c r="BD600" s="49"/>
      <c r="BE600" s="49"/>
    </row>
    <row r="601" spans="5:57">
      <c r="E601" s="48"/>
      <c r="H601" s="48"/>
      <c r="K601" s="48"/>
      <c r="U601" s="49"/>
      <c r="V601" s="49"/>
      <c r="W601" s="49"/>
      <c r="X601" s="49"/>
      <c r="Y601" s="49"/>
      <c r="Z601" s="49"/>
      <c r="AA601" s="49"/>
      <c r="AB601" s="49"/>
      <c r="AC601" s="49"/>
      <c r="AG601" s="48"/>
      <c r="AJ601" s="48"/>
      <c r="AM601" s="48"/>
      <c r="AW601" s="49"/>
      <c r="AX601" s="49"/>
      <c r="AY601" s="49"/>
      <c r="AZ601" s="49"/>
      <c r="BA601" s="49"/>
      <c r="BB601" s="49"/>
      <c r="BC601" s="49"/>
      <c r="BD601" s="49"/>
      <c r="BE601" s="49"/>
    </row>
    <row r="602" spans="5:57">
      <c r="E602" s="48"/>
      <c r="H602" s="48"/>
      <c r="K602" s="48"/>
      <c r="U602" s="49"/>
      <c r="V602" s="49"/>
      <c r="W602" s="49"/>
      <c r="X602" s="49"/>
      <c r="Y602" s="49"/>
      <c r="Z602" s="49"/>
      <c r="AA602" s="49"/>
      <c r="AB602" s="49"/>
      <c r="AC602" s="49"/>
      <c r="AG602" s="48"/>
      <c r="AJ602" s="48"/>
      <c r="AM602" s="48"/>
      <c r="AW602" s="49"/>
      <c r="AX602" s="49"/>
      <c r="AY602" s="49"/>
      <c r="AZ602" s="49"/>
      <c r="BA602" s="49"/>
      <c r="BB602" s="49"/>
      <c r="BC602" s="49"/>
      <c r="BD602" s="49"/>
      <c r="BE602" s="49"/>
    </row>
    <row r="603" spans="5:57">
      <c r="E603" s="48"/>
      <c r="H603" s="48"/>
      <c r="K603" s="48"/>
      <c r="U603" s="49"/>
      <c r="V603" s="49"/>
      <c r="W603" s="49"/>
      <c r="X603" s="49"/>
      <c r="Y603" s="49"/>
      <c r="Z603" s="49"/>
      <c r="AA603" s="49"/>
      <c r="AB603" s="49"/>
      <c r="AC603" s="49"/>
      <c r="AG603" s="48"/>
      <c r="AJ603" s="48"/>
      <c r="AM603" s="48"/>
      <c r="AW603" s="49"/>
      <c r="AX603" s="49"/>
      <c r="AY603" s="49"/>
      <c r="AZ603" s="49"/>
      <c r="BA603" s="49"/>
      <c r="BB603" s="49"/>
      <c r="BC603" s="49"/>
      <c r="BD603" s="49"/>
      <c r="BE603" s="49"/>
    </row>
    <row r="604" spans="5:57">
      <c r="E604" s="48"/>
      <c r="H604" s="48"/>
      <c r="K604" s="48"/>
      <c r="U604" s="49"/>
      <c r="V604" s="49"/>
      <c r="W604" s="49"/>
      <c r="X604" s="49"/>
      <c r="Y604" s="49"/>
      <c r="Z604" s="49"/>
      <c r="AA604" s="49"/>
      <c r="AB604" s="49"/>
      <c r="AC604" s="49"/>
      <c r="AG604" s="48"/>
      <c r="AJ604" s="48"/>
      <c r="AM604" s="48"/>
      <c r="AW604" s="49"/>
      <c r="AX604" s="49"/>
      <c r="AY604" s="49"/>
      <c r="AZ604" s="49"/>
      <c r="BA604" s="49"/>
      <c r="BB604" s="49"/>
      <c r="BC604" s="49"/>
      <c r="BD604" s="49"/>
      <c r="BE604" s="49"/>
    </row>
    <row r="605" spans="5:57">
      <c r="E605" s="48"/>
      <c r="H605" s="48"/>
      <c r="K605" s="48"/>
      <c r="U605" s="49"/>
      <c r="V605" s="49"/>
      <c r="W605" s="49"/>
      <c r="X605" s="49"/>
      <c r="Y605" s="49"/>
      <c r="Z605" s="49"/>
      <c r="AA605" s="49"/>
      <c r="AB605" s="49"/>
      <c r="AC605" s="49"/>
      <c r="AG605" s="48"/>
      <c r="AJ605" s="48"/>
      <c r="AM605" s="48"/>
      <c r="AW605" s="49"/>
      <c r="AX605" s="49"/>
      <c r="AY605" s="49"/>
      <c r="AZ605" s="49"/>
      <c r="BA605" s="49"/>
      <c r="BB605" s="49"/>
      <c r="BC605" s="49"/>
      <c r="BD605" s="49"/>
      <c r="BE605" s="49"/>
    </row>
    <row r="606" spans="5:57">
      <c r="E606" s="48"/>
      <c r="H606" s="48"/>
      <c r="K606" s="48"/>
      <c r="U606" s="49"/>
      <c r="V606" s="49"/>
      <c r="W606" s="49"/>
      <c r="X606" s="49"/>
      <c r="Y606" s="49"/>
      <c r="Z606" s="49"/>
      <c r="AA606" s="49"/>
      <c r="AB606" s="49"/>
      <c r="AC606" s="49"/>
      <c r="AG606" s="48"/>
      <c r="AJ606" s="48"/>
      <c r="AM606" s="48"/>
      <c r="AW606" s="49"/>
      <c r="AX606" s="49"/>
      <c r="AY606" s="49"/>
      <c r="AZ606" s="49"/>
      <c r="BA606" s="49"/>
      <c r="BB606" s="49"/>
      <c r="BC606" s="49"/>
      <c r="BD606" s="49"/>
      <c r="BE606" s="49"/>
    </row>
    <row r="607" spans="5:57">
      <c r="E607" s="48"/>
      <c r="H607" s="48"/>
      <c r="K607" s="48"/>
      <c r="U607" s="49"/>
      <c r="V607" s="49"/>
      <c r="W607" s="49"/>
      <c r="X607" s="49"/>
      <c r="Y607" s="49"/>
      <c r="Z607" s="49"/>
      <c r="AA607" s="49"/>
      <c r="AB607" s="49"/>
      <c r="AC607" s="49"/>
      <c r="AG607" s="48"/>
      <c r="AJ607" s="48"/>
      <c r="AM607" s="48"/>
      <c r="AW607" s="49"/>
      <c r="AX607" s="49"/>
      <c r="AY607" s="49"/>
      <c r="AZ607" s="49"/>
      <c r="BA607" s="49"/>
      <c r="BB607" s="49"/>
      <c r="BC607" s="49"/>
      <c r="BD607" s="49"/>
      <c r="BE607" s="49"/>
    </row>
    <row r="608" spans="5:57">
      <c r="E608" s="48"/>
      <c r="H608" s="48"/>
      <c r="K608" s="48"/>
      <c r="U608" s="49"/>
      <c r="V608" s="49"/>
      <c r="W608" s="49"/>
      <c r="X608" s="49"/>
      <c r="Y608" s="49"/>
      <c r="Z608" s="49"/>
      <c r="AA608" s="49"/>
      <c r="AB608" s="49"/>
      <c r="AC608" s="49"/>
      <c r="AG608" s="48"/>
      <c r="AJ608" s="48"/>
      <c r="AM608" s="48"/>
      <c r="AW608" s="49"/>
      <c r="AX608" s="49"/>
      <c r="AY608" s="49"/>
      <c r="AZ608" s="49"/>
      <c r="BA608" s="49"/>
      <c r="BB608" s="49"/>
      <c r="BC608" s="49"/>
      <c r="BD608" s="49"/>
      <c r="BE608" s="49"/>
    </row>
    <row r="609" spans="5:57">
      <c r="E609" s="48"/>
      <c r="H609" s="48"/>
      <c r="K609" s="48"/>
      <c r="U609" s="49"/>
      <c r="V609" s="49"/>
      <c r="W609" s="49"/>
      <c r="X609" s="49"/>
      <c r="Y609" s="49"/>
      <c r="Z609" s="49"/>
      <c r="AA609" s="49"/>
      <c r="AB609" s="49"/>
      <c r="AC609" s="49"/>
      <c r="AG609" s="48"/>
      <c r="AJ609" s="48"/>
      <c r="AM609" s="48"/>
      <c r="AW609" s="49"/>
      <c r="AX609" s="49"/>
      <c r="AY609" s="49"/>
      <c r="AZ609" s="49"/>
      <c r="BA609" s="49"/>
      <c r="BB609" s="49"/>
      <c r="BC609" s="49"/>
      <c r="BD609" s="49"/>
      <c r="BE609" s="49"/>
    </row>
    <row r="610" spans="5:57">
      <c r="E610" s="48"/>
      <c r="H610" s="48"/>
      <c r="K610" s="48"/>
      <c r="U610" s="49"/>
      <c r="V610" s="49"/>
      <c r="W610" s="49"/>
      <c r="X610" s="49"/>
      <c r="Y610" s="49"/>
      <c r="Z610" s="49"/>
      <c r="AA610" s="49"/>
      <c r="AB610" s="49"/>
      <c r="AC610" s="49"/>
      <c r="AG610" s="48"/>
      <c r="AJ610" s="48"/>
      <c r="AM610" s="48"/>
      <c r="AW610" s="49"/>
      <c r="AX610" s="49"/>
      <c r="AY610" s="49"/>
      <c r="AZ610" s="49"/>
      <c r="BA610" s="49"/>
      <c r="BB610" s="49"/>
      <c r="BC610" s="49"/>
      <c r="BD610" s="49"/>
      <c r="BE610" s="49"/>
    </row>
    <row r="611" spans="5:57">
      <c r="E611" s="48"/>
      <c r="H611" s="48"/>
      <c r="K611" s="48"/>
      <c r="U611" s="49"/>
      <c r="V611" s="49"/>
      <c r="W611" s="49"/>
      <c r="X611" s="49"/>
      <c r="Y611" s="49"/>
      <c r="Z611" s="49"/>
      <c r="AA611" s="49"/>
      <c r="AB611" s="49"/>
      <c r="AC611" s="49"/>
      <c r="AG611" s="48"/>
      <c r="AJ611" s="48"/>
      <c r="AM611" s="48"/>
      <c r="AW611" s="49"/>
      <c r="AX611" s="49"/>
      <c r="AY611" s="49"/>
      <c r="AZ611" s="49"/>
      <c r="BA611" s="49"/>
      <c r="BB611" s="49"/>
      <c r="BC611" s="49"/>
      <c r="BD611" s="49"/>
      <c r="BE611" s="49"/>
    </row>
    <row r="612" spans="5:57">
      <c r="E612" s="48"/>
      <c r="H612" s="48"/>
      <c r="K612" s="48"/>
      <c r="U612" s="49"/>
      <c r="V612" s="49"/>
      <c r="W612" s="49"/>
      <c r="X612" s="49"/>
      <c r="Y612" s="49"/>
      <c r="Z612" s="49"/>
      <c r="AA612" s="49"/>
      <c r="AB612" s="49"/>
      <c r="AC612" s="49"/>
      <c r="AG612" s="48"/>
      <c r="AJ612" s="48"/>
      <c r="AM612" s="48"/>
      <c r="AW612" s="49"/>
      <c r="AX612" s="49"/>
      <c r="AY612" s="49"/>
      <c r="AZ612" s="49"/>
      <c r="BA612" s="49"/>
      <c r="BB612" s="49"/>
      <c r="BC612" s="49"/>
      <c r="BD612" s="49"/>
      <c r="BE612" s="49"/>
    </row>
    <row r="613" spans="5:57">
      <c r="E613" s="48"/>
      <c r="H613" s="48"/>
      <c r="K613" s="48"/>
      <c r="U613" s="49"/>
      <c r="V613" s="49"/>
      <c r="W613" s="49"/>
      <c r="X613" s="49"/>
      <c r="Y613" s="49"/>
      <c r="Z613" s="49"/>
      <c r="AA613" s="49"/>
      <c r="AB613" s="49"/>
      <c r="AC613" s="49"/>
      <c r="AG613" s="48"/>
      <c r="AJ613" s="48"/>
      <c r="AM613" s="48"/>
      <c r="AW613" s="49"/>
      <c r="AX613" s="49"/>
      <c r="AY613" s="49"/>
      <c r="AZ613" s="49"/>
      <c r="BA613" s="49"/>
      <c r="BB613" s="49"/>
      <c r="BC613" s="49"/>
      <c r="BD613" s="49"/>
      <c r="BE613" s="49"/>
    </row>
    <row r="614" spans="5:57">
      <c r="E614" s="48"/>
      <c r="H614" s="48"/>
      <c r="K614" s="48"/>
      <c r="U614" s="49"/>
      <c r="V614" s="49"/>
      <c r="W614" s="49"/>
      <c r="X614" s="49"/>
      <c r="Y614" s="49"/>
      <c r="Z614" s="49"/>
      <c r="AA614" s="49"/>
      <c r="AB614" s="49"/>
      <c r="AC614" s="49"/>
      <c r="AG614" s="48"/>
      <c r="AJ614" s="48"/>
      <c r="AM614" s="48"/>
      <c r="AW614" s="49"/>
      <c r="AX614" s="49"/>
      <c r="AY614" s="49"/>
      <c r="AZ614" s="49"/>
      <c r="BA614" s="49"/>
      <c r="BB614" s="49"/>
      <c r="BC614" s="49"/>
      <c r="BD614" s="49"/>
      <c r="BE614" s="49"/>
    </row>
    <row r="615" spans="5:57">
      <c r="E615" s="48"/>
      <c r="H615" s="48"/>
      <c r="K615" s="48"/>
      <c r="U615" s="49"/>
      <c r="V615" s="49"/>
      <c r="W615" s="49"/>
      <c r="X615" s="49"/>
      <c r="Y615" s="49"/>
      <c r="Z615" s="49"/>
      <c r="AA615" s="49"/>
      <c r="AB615" s="49"/>
      <c r="AC615" s="49"/>
      <c r="AG615" s="48"/>
      <c r="AJ615" s="48"/>
      <c r="AM615" s="48"/>
      <c r="AW615" s="49"/>
      <c r="AX615" s="49"/>
      <c r="AY615" s="49"/>
      <c r="AZ615" s="49"/>
      <c r="BA615" s="49"/>
      <c r="BB615" s="49"/>
      <c r="BC615" s="49"/>
      <c r="BD615" s="49"/>
      <c r="BE615" s="49"/>
    </row>
    <row r="616" spans="5:57">
      <c r="E616" s="48"/>
      <c r="H616" s="48"/>
      <c r="K616" s="48"/>
      <c r="U616" s="49"/>
      <c r="V616" s="49"/>
      <c r="W616" s="49"/>
      <c r="X616" s="49"/>
      <c r="Y616" s="49"/>
      <c r="Z616" s="49"/>
      <c r="AA616" s="49"/>
      <c r="AB616" s="49"/>
      <c r="AC616" s="49"/>
      <c r="AG616" s="48"/>
      <c r="AJ616" s="48"/>
      <c r="AM616" s="48"/>
      <c r="AW616" s="49"/>
      <c r="AX616" s="49"/>
      <c r="AY616" s="49"/>
      <c r="AZ616" s="49"/>
      <c r="BA616" s="49"/>
      <c r="BB616" s="49"/>
      <c r="BC616" s="49"/>
      <c r="BD616" s="49"/>
      <c r="BE616" s="49"/>
    </row>
    <row r="617" spans="5:57">
      <c r="E617" s="48"/>
      <c r="H617" s="48"/>
      <c r="K617" s="48"/>
      <c r="U617" s="49"/>
      <c r="V617" s="49"/>
      <c r="W617" s="49"/>
      <c r="X617" s="49"/>
      <c r="Y617" s="49"/>
      <c r="Z617" s="49"/>
      <c r="AA617" s="49"/>
      <c r="AB617" s="49"/>
      <c r="AC617" s="49"/>
      <c r="AG617" s="48"/>
      <c r="AJ617" s="48"/>
      <c r="AM617" s="48"/>
      <c r="AW617" s="49"/>
      <c r="AX617" s="49"/>
      <c r="AY617" s="49"/>
      <c r="AZ617" s="49"/>
      <c r="BA617" s="49"/>
      <c r="BB617" s="49"/>
      <c r="BC617" s="49"/>
      <c r="BD617" s="49"/>
      <c r="BE617" s="49"/>
    </row>
    <row r="618" spans="5:57">
      <c r="E618" s="48"/>
      <c r="H618" s="48"/>
      <c r="K618" s="48"/>
      <c r="U618" s="49"/>
      <c r="V618" s="49"/>
      <c r="W618" s="49"/>
      <c r="X618" s="49"/>
      <c r="Y618" s="49"/>
      <c r="Z618" s="49"/>
      <c r="AA618" s="49"/>
      <c r="AB618" s="49"/>
      <c r="AC618" s="49"/>
      <c r="AG618" s="48"/>
      <c r="AJ618" s="48"/>
      <c r="AM618" s="48"/>
      <c r="AW618" s="49"/>
      <c r="AX618" s="49"/>
      <c r="AY618" s="49"/>
      <c r="AZ618" s="49"/>
      <c r="BA618" s="49"/>
      <c r="BB618" s="49"/>
      <c r="BC618" s="49"/>
      <c r="BD618" s="49"/>
      <c r="BE618" s="49"/>
    </row>
    <row r="619" spans="5:57">
      <c r="E619" s="48"/>
      <c r="H619" s="48"/>
      <c r="K619" s="48"/>
      <c r="U619" s="49"/>
      <c r="V619" s="49"/>
      <c r="W619" s="49"/>
      <c r="X619" s="49"/>
      <c r="Y619" s="49"/>
      <c r="Z619" s="49"/>
      <c r="AA619" s="49"/>
      <c r="AB619" s="49"/>
      <c r="AC619" s="49"/>
      <c r="AG619" s="48"/>
      <c r="AJ619" s="48"/>
      <c r="AM619" s="48"/>
      <c r="AW619" s="49"/>
      <c r="AX619" s="49"/>
      <c r="AY619" s="49"/>
      <c r="AZ619" s="49"/>
      <c r="BA619" s="49"/>
      <c r="BB619" s="49"/>
      <c r="BC619" s="49"/>
      <c r="BD619" s="49"/>
      <c r="BE619" s="49"/>
    </row>
    <row r="620" spans="5:57">
      <c r="E620" s="48"/>
      <c r="H620" s="48"/>
      <c r="K620" s="48"/>
      <c r="U620" s="49"/>
      <c r="V620" s="49"/>
      <c r="W620" s="49"/>
      <c r="X620" s="49"/>
      <c r="Y620" s="49"/>
      <c r="Z620" s="49"/>
      <c r="AA620" s="49"/>
      <c r="AB620" s="49"/>
      <c r="AC620" s="49"/>
      <c r="AG620" s="48"/>
      <c r="AJ620" s="48"/>
      <c r="AM620" s="48"/>
      <c r="AW620" s="49"/>
      <c r="AX620" s="49"/>
      <c r="AY620" s="49"/>
      <c r="AZ620" s="49"/>
      <c r="BA620" s="49"/>
      <c r="BB620" s="49"/>
      <c r="BC620" s="49"/>
      <c r="BD620" s="49"/>
      <c r="BE620" s="49"/>
    </row>
    <row r="621" spans="5:57">
      <c r="E621" s="48"/>
      <c r="H621" s="48"/>
      <c r="K621" s="48"/>
      <c r="U621" s="49"/>
      <c r="V621" s="49"/>
      <c r="W621" s="49"/>
      <c r="X621" s="49"/>
      <c r="Y621" s="49"/>
      <c r="Z621" s="49"/>
      <c r="AA621" s="49"/>
      <c r="AB621" s="49"/>
      <c r="AC621" s="49"/>
      <c r="AG621" s="48"/>
      <c r="AJ621" s="48"/>
      <c r="AM621" s="48"/>
      <c r="AW621" s="49"/>
      <c r="AX621" s="49"/>
      <c r="AY621" s="49"/>
      <c r="AZ621" s="49"/>
      <c r="BA621" s="49"/>
      <c r="BB621" s="49"/>
      <c r="BC621" s="49"/>
      <c r="BD621" s="49"/>
      <c r="BE621" s="49"/>
    </row>
    <row r="622" spans="5:57">
      <c r="E622" s="48"/>
      <c r="H622" s="48"/>
      <c r="K622" s="48"/>
      <c r="U622" s="49"/>
      <c r="V622" s="49"/>
      <c r="W622" s="49"/>
      <c r="X622" s="49"/>
      <c r="Y622" s="49"/>
      <c r="Z622" s="49"/>
      <c r="AA622" s="49"/>
      <c r="AB622" s="49"/>
      <c r="AC622" s="49"/>
      <c r="AG622" s="48"/>
      <c r="AJ622" s="48"/>
      <c r="AM622" s="48"/>
      <c r="AW622" s="49"/>
      <c r="AX622" s="49"/>
      <c r="AY622" s="49"/>
      <c r="AZ622" s="49"/>
      <c r="BA622" s="49"/>
      <c r="BB622" s="49"/>
      <c r="BC622" s="49"/>
      <c r="BD622" s="49"/>
      <c r="BE622" s="49"/>
    </row>
    <row r="623" spans="5:57">
      <c r="E623" s="48"/>
      <c r="H623" s="48"/>
      <c r="K623" s="48"/>
      <c r="U623" s="49"/>
      <c r="V623" s="49"/>
      <c r="W623" s="49"/>
      <c r="X623" s="49"/>
      <c r="Y623" s="49"/>
      <c r="Z623" s="49"/>
      <c r="AA623" s="49"/>
      <c r="AB623" s="49"/>
      <c r="AC623" s="49"/>
      <c r="AG623" s="48"/>
      <c r="AJ623" s="48"/>
      <c r="AM623" s="48"/>
      <c r="AW623" s="49"/>
      <c r="AX623" s="49"/>
      <c r="AY623" s="49"/>
      <c r="AZ623" s="49"/>
      <c r="BA623" s="49"/>
      <c r="BB623" s="49"/>
      <c r="BC623" s="49"/>
      <c r="BD623" s="49"/>
      <c r="BE623" s="49"/>
    </row>
    <row r="624" spans="5:57">
      <c r="E624" s="48"/>
      <c r="H624" s="48"/>
      <c r="K624" s="48"/>
      <c r="U624" s="49"/>
      <c r="V624" s="49"/>
      <c r="W624" s="49"/>
      <c r="X624" s="49"/>
      <c r="Y624" s="49"/>
      <c r="Z624" s="49"/>
      <c r="AA624" s="49"/>
      <c r="AB624" s="49"/>
      <c r="AC624" s="49"/>
      <c r="AG624" s="48"/>
      <c r="AJ624" s="48"/>
      <c r="AM624" s="48"/>
      <c r="AW624" s="49"/>
      <c r="AX624" s="49"/>
      <c r="AY624" s="49"/>
      <c r="AZ624" s="49"/>
      <c r="BA624" s="49"/>
      <c r="BB624" s="49"/>
      <c r="BC624" s="49"/>
      <c r="BD624" s="49"/>
      <c r="BE624" s="49"/>
    </row>
    <row r="625" spans="5:57">
      <c r="E625" s="48"/>
      <c r="H625" s="48"/>
      <c r="K625" s="48"/>
      <c r="U625" s="49"/>
      <c r="V625" s="49"/>
      <c r="W625" s="49"/>
      <c r="X625" s="49"/>
      <c r="Y625" s="49"/>
      <c r="Z625" s="49"/>
      <c r="AA625" s="49"/>
      <c r="AB625" s="49"/>
      <c r="AC625" s="49"/>
      <c r="AG625" s="48"/>
      <c r="AJ625" s="48"/>
      <c r="AM625" s="48"/>
      <c r="AW625" s="49"/>
      <c r="AX625" s="49"/>
      <c r="AY625" s="49"/>
      <c r="AZ625" s="49"/>
      <c r="BA625" s="49"/>
      <c r="BB625" s="49"/>
      <c r="BC625" s="49"/>
      <c r="BD625" s="49"/>
      <c r="BE625" s="49"/>
    </row>
    <row r="626" spans="5:57">
      <c r="E626" s="48"/>
      <c r="H626" s="48"/>
      <c r="K626" s="48"/>
      <c r="U626" s="49"/>
      <c r="V626" s="49"/>
      <c r="W626" s="49"/>
      <c r="X626" s="49"/>
      <c r="Y626" s="49"/>
      <c r="Z626" s="49"/>
      <c r="AA626" s="49"/>
      <c r="AB626" s="49"/>
      <c r="AC626" s="49"/>
      <c r="AG626" s="48"/>
      <c r="AJ626" s="48"/>
      <c r="AM626" s="48"/>
      <c r="AW626" s="49"/>
      <c r="AX626" s="49"/>
      <c r="AY626" s="49"/>
      <c r="AZ626" s="49"/>
      <c r="BA626" s="49"/>
      <c r="BB626" s="49"/>
      <c r="BC626" s="49"/>
      <c r="BD626" s="49"/>
      <c r="BE626" s="49"/>
    </row>
    <row r="627" spans="5:57">
      <c r="E627" s="48"/>
      <c r="H627" s="48"/>
      <c r="K627" s="48"/>
      <c r="U627" s="49"/>
      <c r="V627" s="49"/>
      <c r="W627" s="49"/>
      <c r="X627" s="49"/>
      <c r="Y627" s="49"/>
      <c r="Z627" s="49"/>
      <c r="AA627" s="49"/>
      <c r="AB627" s="49"/>
      <c r="AC627" s="49"/>
      <c r="AG627" s="48"/>
      <c r="AJ627" s="48"/>
      <c r="AM627" s="48"/>
      <c r="AW627" s="49"/>
      <c r="AX627" s="49"/>
      <c r="AY627" s="49"/>
      <c r="AZ627" s="49"/>
      <c r="BA627" s="49"/>
      <c r="BB627" s="49"/>
      <c r="BC627" s="49"/>
      <c r="BD627" s="49"/>
      <c r="BE627" s="49"/>
    </row>
    <row r="628" spans="5:57">
      <c r="E628" s="48"/>
      <c r="H628" s="48"/>
      <c r="K628" s="48"/>
      <c r="U628" s="49"/>
      <c r="V628" s="49"/>
      <c r="W628" s="49"/>
      <c r="X628" s="49"/>
      <c r="Y628" s="49"/>
      <c r="Z628" s="49"/>
      <c r="AA628" s="49"/>
      <c r="AB628" s="49"/>
      <c r="AC628" s="49"/>
      <c r="AG628" s="48"/>
      <c r="AJ628" s="48"/>
      <c r="AM628" s="48"/>
      <c r="AW628" s="49"/>
      <c r="AX628" s="49"/>
      <c r="AY628" s="49"/>
      <c r="AZ628" s="49"/>
      <c r="BA628" s="49"/>
      <c r="BB628" s="49"/>
      <c r="BC628" s="49"/>
      <c r="BD628" s="49"/>
      <c r="BE628" s="49"/>
    </row>
    <row r="629" spans="5:57">
      <c r="E629" s="48"/>
      <c r="H629" s="48"/>
      <c r="K629" s="48"/>
      <c r="U629" s="49"/>
      <c r="V629" s="49"/>
      <c r="W629" s="49"/>
      <c r="X629" s="49"/>
      <c r="Y629" s="49"/>
      <c r="Z629" s="49"/>
      <c r="AA629" s="49"/>
      <c r="AB629" s="49"/>
      <c r="AC629" s="49"/>
      <c r="AG629" s="48"/>
      <c r="AJ629" s="48"/>
      <c r="AM629" s="48"/>
      <c r="AW629" s="49"/>
      <c r="AX629" s="49"/>
      <c r="AY629" s="49"/>
      <c r="AZ629" s="49"/>
      <c r="BA629" s="49"/>
      <c r="BB629" s="49"/>
      <c r="BC629" s="49"/>
      <c r="BD629" s="49"/>
      <c r="BE629" s="49"/>
    </row>
    <row r="630" spans="5:57">
      <c r="E630" s="48"/>
      <c r="H630" s="48"/>
      <c r="K630" s="48"/>
      <c r="U630" s="49"/>
      <c r="V630" s="49"/>
      <c r="W630" s="49"/>
      <c r="X630" s="49"/>
      <c r="Y630" s="49"/>
      <c r="Z630" s="49"/>
      <c r="AA630" s="49"/>
      <c r="AB630" s="49"/>
      <c r="AC630" s="49"/>
      <c r="AG630" s="48"/>
      <c r="AJ630" s="48"/>
      <c r="AM630" s="48"/>
      <c r="AW630" s="49"/>
      <c r="AX630" s="49"/>
      <c r="AY630" s="49"/>
      <c r="AZ630" s="49"/>
      <c r="BA630" s="49"/>
      <c r="BB630" s="49"/>
      <c r="BC630" s="49"/>
      <c r="BD630" s="49"/>
      <c r="BE630" s="49"/>
    </row>
    <row r="631" spans="5:57">
      <c r="E631" s="48"/>
      <c r="H631" s="48"/>
      <c r="K631" s="48"/>
      <c r="U631" s="49"/>
      <c r="V631" s="49"/>
      <c r="W631" s="49"/>
      <c r="X631" s="49"/>
      <c r="Y631" s="49"/>
      <c r="Z631" s="49"/>
      <c r="AA631" s="49"/>
      <c r="AB631" s="49"/>
      <c r="AC631" s="49"/>
      <c r="AG631" s="48"/>
      <c r="AJ631" s="48"/>
      <c r="AM631" s="48"/>
      <c r="AW631" s="49"/>
      <c r="AX631" s="49"/>
      <c r="AY631" s="49"/>
      <c r="AZ631" s="49"/>
      <c r="BA631" s="49"/>
      <c r="BB631" s="49"/>
      <c r="BC631" s="49"/>
      <c r="BD631" s="49"/>
      <c r="BE631" s="49"/>
    </row>
    <row r="632" spans="5:57">
      <c r="E632" s="48"/>
      <c r="H632" s="48"/>
      <c r="K632" s="48"/>
      <c r="U632" s="49"/>
      <c r="V632" s="49"/>
      <c r="W632" s="49"/>
      <c r="X632" s="49"/>
      <c r="Y632" s="49"/>
      <c r="Z632" s="49"/>
      <c r="AA632" s="49"/>
      <c r="AB632" s="49"/>
      <c r="AC632" s="49"/>
      <c r="AG632" s="48"/>
      <c r="AJ632" s="48"/>
      <c r="AM632" s="48"/>
      <c r="AW632" s="49"/>
      <c r="AX632" s="49"/>
      <c r="AY632" s="49"/>
      <c r="AZ632" s="49"/>
      <c r="BA632" s="49"/>
      <c r="BB632" s="49"/>
      <c r="BC632" s="49"/>
      <c r="BD632" s="49"/>
      <c r="BE632" s="49"/>
    </row>
    <row r="633" spans="5:57">
      <c r="E633" s="48"/>
      <c r="H633" s="48"/>
      <c r="K633" s="48"/>
      <c r="U633" s="49"/>
      <c r="V633" s="49"/>
      <c r="W633" s="49"/>
      <c r="X633" s="49"/>
      <c r="Y633" s="49"/>
      <c r="Z633" s="49"/>
      <c r="AA633" s="49"/>
      <c r="AB633" s="49"/>
      <c r="AC633" s="49"/>
      <c r="AG633" s="48"/>
      <c r="AJ633" s="48"/>
      <c r="AM633" s="48"/>
      <c r="AW633" s="49"/>
      <c r="AX633" s="49"/>
      <c r="AY633" s="49"/>
      <c r="AZ633" s="49"/>
      <c r="BA633" s="49"/>
      <c r="BB633" s="49"/>
      <c r="BC633" s="49"/>
      <c r="BD633" s="49"/>
      <c r="BE633" s="49"/>
    </row>
    <row r="634" spans="5:57">
      <c r="E634" s="48"/>
      <c r="H634" s="48"/>
      <c r="K634" s="48"/>
      <c r="U634" s="49"/>
      <c r="V634" s="49"/>
      <c r="W634" s="49"/>
      <c r="X634" s="49"/>
      <c r="Y634" s="49"/>
      <c r="Z634" s="49"/>
      <c r="AA634" s="49"/>
      <c r="AB634" s="49"/>
      <c r="AC634" s="49"/>
      <c r="AG634" s="48"/>
      <c r="AJ634" s="48"/>
      <c r="AM634" s="48"/>
      <c r="AW634" s="49"/>
      <c r="AX634" s="49"/>
      <c r="AY634" s="49"/>
      <c r="AZ634" s="49"/>
      <c r="BA634" s="49"/>
      <c r="BB634" s="49"/>
      <c r="BC634" s="49"/>
      <c r="BD634" s="49"/>
      <c r="BE634" s="49"/>
    </row>
    <row r="635" spans="5:57">
      <c r="E635" s="48"/>
      <c r="H635" s="48"/>
      <c r="K635" s="48"/>
      <c r="U635" s="49"/>
      <c r="V635" s="49"/>
      <c r="W635" s="49"/>
      <c r="X635" s="49"/>
      <c r="Y635" s="49"/>
      <c r="Z635" s="49"/>
      <c r="AA635" s="49"/>
      <c r="AB635" s="49"/>
      <c r="AC635" s="49"/>
      <c r="AG635" s="48"/>
      <c r="AJ635" s="48"/>
      <c r="AM635" s="48"/>
      <c r="AW635" s="49"/>
      <c r="AX635" s="49"/>
      <c r="AY635" s="49"/>
      <c r="AZ635" s="49"/>
      <c r="BA635" s="49"/>
      <c r="BB635" s="49"/>
      <c r="BC635" s="49"/>
      <c r="BD635" s="49"/>
      <c r="BE635" s="49"/>
    </row>
    <row r="636" spans="5:57">
      <c r="E636" s="48"/>
      <c r="H636" s="48"/>
      <c r="K636" s="48"/>
      <c r="U636" s="49"/>
      <c r="V636" s="49"/>
      <c r="W636" s="49"/>
      <c r="X636" s="49"/>
      <c r="Y636" s="49"/>
      <c r="Z636" s="49"/>
      <c r="AA636" s="49"/>
      <c r="AB636" s="49"/>
      <c r="AC636" s="49"/>
      <c r="AG636" s="48"/>
      <c r="AJ636" s="48"/>
      <c r="AM636" s="48"/>
      <c r="AW636" s="49"/>
      <c r="AX636" s="49"/>
      <c r="AY636" s="49"/>
      <c r="AZ636" s="49"/>
      <c r="BA636" s="49"/>
      <c r="BB636" s="49"/>
      <c r="BC636" s="49"/>
      <c r="BD636" s="49"/>
      <c r="BE636" s="49"/>
    </row>
    <row r="637" spans="5:57">
      <c r="E637" s="48"/>
      <c r="H637" s="48"/>
      <c r="K637" s="48"/>
      <c r="U637" s="49"/>
      <c r="V637" s="49"/>
      <c r="W637" s="49"/>
      <c r="X637" s="49"/>
      <c r="Y637" s="49"/>
      <c r="Z637" s="49"/>
      <c r="AA637" s="49"/>
      <c r="AB637" s="49"/>
      <c r="AC637" s="49"/>
      <c r="AG637" s="48"/>
      <c r="AJ637" s="48"/>
      <c r="AM637" s="48"/>
      <c r="AW637" s="49"/>
      <c r="AX637" s="49"/>
      <c r="AY637" s="49"/>
      <c r="AZ637" s="49"/>
      <c r="BA637" s="49"/>
      <c r="BB637" s="49"/>
      <c r="BC637" s="49"/>
      <c r="BD637" s="49"/>
      <c r="BE637" s="49"/>
    </row>
    <row r="638" spans="5:57">
      <c r="E638" s="48"/>
      <c r="H638" s="48"/>
      <c r="K638" s="48"/>
      <c r="U638" s="49"/>
      <c r="V638" s="49"/>
      <c r="W638" s="49"/>
      <c r="X638" s="49"/>
      <c r="Y638" s="49"/>
      <c r="Z638" s="49"/>
      <c r="AA638" s="49"/>
      <c r="AB638" s="49"/>
      <c r="AC638" s="49"/>
      <c r="AG638" s="48"/>
      <c r="AJ638" s="48"/>
      <c r="AM638" s="48"/>
      <c r="AW638" s="49"/>
      <c r="AX638" s="49"/>
      <c r="AY638" s="49"/>
      <c r="AZ638" s="49"/>
      <c r="BA638" s="49"/>
      <c r="BB638" s="49"/>
      <c r="BC638" s="49"/>
      <c r="BD638" s="49"/>
      <c r="BE638" s="49"/>
    </row>
    <row r="639" spans="5:57">
      <c r="E639" s="48"/>
      <c r="H639" s="48"/>
      <c r="K639" s="48"/>
      <c r="U639" s="49"/>
      <c r="V639" s="49"/>
      <c r="W639" s="49"/>
      <c r="X639" s="49"/>
      <c r="Y639" s="49"/>
      <c r="Z639" s="49"/>
      <c r="AA639" s="49"/>
      <c r="AB639" s="49"/>
      <c r="AC639" s="49"/>
      <c r="AG639" s="48"/>
      <c r="AJ639" s="48"/>
      <c r="AM639" s="48"/>
      <c r="AW639" s="49"/>
      <c r="AX639" s="49"/>
      <c r="AY639" s="49"/>
      <c r="AZ639" s="49"/>
      <c r="BA639" s="49"/>
      <c r="BB639" s="49"/>
      <c r="BC639" s="49"/>
      <c r="BD639" s="49"/>
      <c r="BE639" s="49"/>
    </row>
    <row r="640" spans="5:57">
      <c r="E640" s="48"/>
      <c r="H640" s="48"/>
      <c r="K640" s="48"/>
      <c r="U640" s="49"/>
      <c r="V640" s="49"/>
      <c r="W640" s="49"/>
      <c r="X640" s="49"/>
      <c r="Y640" s="49"/>
      <c r="Z640" s="49"/>
      <c r="AA640" s="49"/>
      <c r="AB640" s="49"/>
      <c r="AC640" s="49"/>
      <c r="AG640" s="48"/>
      <c r="AJ640" s="48"/>
      <c r="AM640" s="48"/>
      <c r="AW640" s="49"/>
      <c r="AX640" s="49"/>
      <c r="AY640" s="49"/>
      <c r="AZ640" s="49"/>
      <c r="BA640" s="49"/>
      <c r="BB640" s="49"/>
      <c r="BC640" s="49"/>
      <c r="BD640" s="49"/>
      <c r="BE640" s="49"/>
    </row>
    <row r="641" spans="5:57">
      <c r="E641" s="48"/>
      <c r="H641" s="48"/>
      <c r="K641" s="48"/>
      <c r="U641" s="49"/>
      <c r="V641" s="49"/>
      <c r="W641" s="49"/>
      <c r="X641" s="49"/>
      <c r="Y641" s="49"/>
      <c r="Z641" s="49"/>
      <c r="AA641" s="49"/>
      <c r="AB641" s="49"/>
      <c r="AC641" s="49"/>
      <c r="AG641" s="48"/>
      <c r="AJ641" s="48"/>
      <c r="AM641" s="48"/>
      <c r="AW641" s="49"/>
      <c r="AX641" s="49"/>
      <c r="AY641" s="49"/>
      <c r="AZ641" s="49"/>
      <c r="BA641" s="49"/>
      <c r="BB641" s="49"/>
      <c r="BC641" s="49"/>
      <c r="BD641" s="49"/>
      <c r="BE641" s="49"/>
    </row>
    <row r="642" spans="5:57">
      <c r="E642" s="48"/>
      <c r="H642" s="48"/>
      <c r="K642" s="48"/>
      <c r="U642" s="49"/>
      <c r="V642" s="49"/>
      <c r="W642" s="49"/>
      <c r="X642" s="49"/>
      <c r="Y642" s="49"/>
      <c r="Z642" s="49"/>
      <c r="AA642" s="49"/>
      <c r="AB642" s="49"/>
      <c r="AC642" s="49"/>
      <c r="AG642" s="48"/>
      <c r="AJ642" s="48"/>
      <c r="AM642" s="48"/>
      <c r="AW642" s="49"/>
      <c r="AX642" s="49"/>
      <c r="AY642" s="49"/>
      <c r="AZ642" s="49"/>
      <c r="BA642" s="49"/>
      <c r="BB642" s="49"/>
      <c r="BC642" s="49"/>
      <c r="BD642" s="49"/>
      <c r="BE642" s="49"/>
    </row>
    <row r="643" spans="5:57">
      <c r="E643" s="48"/>
      <c r="H643" s="48"/>
      <c r="K643" s="48"/>
      <c r="U643" s="49"/>
      <c r="V643" s="49"/>
      <c r="W643" s="49"/>
      <c r="X643" s="49"/>
      <c r="Y643" s="49"/>
      <c r="Z643" s="49"/>
      <c r="AA643" s="49"/>
      <c r="AB643" s="49"/>
      <c r="AC643" s="49"/>
      <c r="AG643" s="48"/>
      <c r="AJ643" s="48"/>
      <c r="AM643" s="48"/>
      <c r="AW643" s="49"/>
      <c r="AX643" s="49"/>
      <c r="AY643" s="49"/>
      <c r="AZ643" s="49"/>
      <c r="BA643" s="49"/>
      <c r="BB643" s="49"/>
      <c r="BC643" s="49"/>
      <c r="BD643" s="49"/>
      <c r="BE643" s="49"/>
    </row>
    <row r="644" spans="5:57">
      <c r="E644" s="48"/>
      <c r="H644" s="48"/>
      <c r="K644" s="48"/>
      <c r="U644" s="49"/>
      <c r="V644" s="49"/>
      <c r="W644" s="49"/>
      <c r="X644" s="49"/>
      <c r="Y644" s="49"/>
      <c r="Z644" s="49"/>
      <c r="AA644" s="49"/>
      <c r="AB644" s="49"/>
      <c r="AC644" s="49"/>
      <c r="AG644" s="48"/>
      <c r="AJ644" s="48"/>
      <c r="AM644" s="48"/>
      <c r="AW644" s="49"/>
      <c r="AX644" s="49"/>
      <c r="AY644" s="49"/>
      <c r="AZ644" s="49"/>
      <c r="BA644" s="49"/>
      <c r="BB644" s="49"/>
      <c r="BC644" s="49"/>
      <c r="BD644" s="49"/>
      <c r="BE644" s="49"/>
    </row>
    <row r="645" spans="5:57">
      <c r="E645" s="48"/>
      <c r="H645" s="48"/>
      <c r="K645" s="48"/>
      <c r="U645" s="49"/>
      <c r="V645" s="49"/>
      <c r="W645" s="49"/>
      <c r="X645" s="49"/>
      <c r="Y645" s="49"/>
      <c r="Z645" s="49"/>
      <c r="AA645" s="49"/>
      <c r="AB645" s="49"/>
      <c r="AC645" s="49"/>
      <c r="AG645" s="48"/>
      <c r="AJ645" s="48"/>
      <c r="AM645" s="48"/>
      <c r="AW645" s="49"/>
      <c r="AX645" s="49"/>
      <c r="AY645" s="49"/>
      <c r="AZ645" s="49"/>
      <c r="BA645" s="49"/>
      <c r="BB645" s="49"/>
      <c r="BC645" s="49"/>
      <c r="BD645" s="49"/>
      <c r="BE645" s="49"/>
    </row>
    <row r="646" spans="5:57">
      <c r="E646" s="48"/>
      <c r="H646" s="48"/>
      <c r="K646" s="48"/>
      <c r="U646" s="49"/>
      <c r="V646" s="49"/>
      <c r="W646" s="49"/>
      <c r="X646" s="49"/>
      <c r="Y646" s="49"/>
      <c r="Z646" s="49"/>
      <c r="AA646" s="49"/>
      <c r="AB646" s="49"/>
      <c r="AC646" s="49"/>
      <c r="AG646" s="48"/>
      <c r="AJ646" s="48"/>
      <c r="AM646" s="48"/>
      <c r="AW646" s="49"/>
      <c r="AX646" s="49"/>
      <c r="AY646" s="49"/>
      <c r="AZ646" s="49"/>
      <c r="BA646" s="49"/>
      <c r="BB646" s="49"/>
      <c r="BC646" s="49"/>
      <c r="BD646" s="49"/>
      <c r="BE646" s="49"/>
    </row>
    <row r="647" spans="5:57">
      <c r="E647" s="48"/>
      <c r="H647" s="48"/>
      <c r="K647" s="48"/>
      <c r="U647" s="49"/>
      <c r="V647" s="49"/>
      <c r="W647" s="49"/>
      <c r="X647" s="49"/>
      <c r="Y647" s="49"/>
      <c r="Z647" s="49"/>
      <c r="AA647" s="49"/>
      <c r="AB647" s="49"/>
      <c r="AC647" s="49"/>
      <c r="AG647" s="48"/>
      <c r="AJ647" s="48"/>
      <c r="AM647" s="48"/>
      <c r="AW647" s="49"/>
      <c r="AX647" s="49"/>
      <c r="AY647" s="49"/>
      <c r="AZ647" s="49"/>
      <c r="BA647" s="49"/>
      <c r="BB647" s="49"/>
      <c r="BC647" s="49"/>
      <c r="BD647" s="49"/>
      <c r="BE647" s="49"/>
    </row>
    <row r="648" spans="5:57">
      <c r="E648" s="48"/>
      <c r="H648" s="48"/>
      <c r="K648" s="48"/>
      <c r="U648" s="49"/>
      <c r="V648" s="49"/>
      <c r="W648" s="49"/>
      <c r="X648" s="49"/>
      <c r="Y648" s="49"/>
      <c r="Z648" s="49"/>
      <c r="AA648" s="49"/>
      <c r="AB648" s="49"/>
      <c r="AC648" s="49"/>
      <c r="AG648" s="48"/>
      <c r="AJ648" s="48"/>
      <c r="AM648" s="48"/>
      <c r="AW648" s="49"/>
      <c r="AX648" s="49"/>
      <c r="AY648" s="49"/>
      <c r="AZ648" s="49"/>
      <c r="BA648" s="49"/>
      <c r="BB648" s="49"/>
      <c r="BC648" s="49"/>
      <c r="BD648" s="49"/>
      <c r="BE648" s="49"/>
    </row>
    <row r="649" spans="5:57">
      <c r="E649" s="48"/>
      <c r="H649" s="48"/>
      <c r="K649" s="48"/>
      <c r="U649" s="49"/>
      <c r="V649" s="49"/>
      <c r="W649" s="49"/>
      <c r="X649" s="49"/>
      <c r="Y649" s="49"/>
      <c r="Z649" s="49"/>
      <c r="AA649" s="49"/>
      <c r="AB649" s="49"/>
      <c r="AC649" s="49"/>
      <c r="AG649" s="48"/>
      <c r="AJ649" s="48"/>
      <c r="AM649" s="48"/>
      <c r="AW649" s="49"/>
      <c r="AX649" s="49"/>
      <c r="AY649" s="49"/>
      <c r="AZ649" s="49"/>
      <c r="BA649" s="49"/>
      <c r="BB649" s="49"/>
      <c r="BC649" s="49"/>
      <c r="BD649" s="49"/>
      <c r="BE649" s="49"/>
    </row>
    <row r="650" spans="5:57">
      <c r="E650" s="48"/>
      <c r="H650" s="48"/>
      <c r="K650" s="48"/>
      <c r="U650" s="49"/>
      <c r="V650" s="49"/>
      <c r="W650" s="49"/>
      <c r="X650" s="49"/>
      <c r="Y650" s="49"/>
      <c r="Z650" s="49"/>
      <c r="AA650" s="49"/>
      <c r="AB650" s="49"/>
      <c r="AC650" s="49"/>
      <c r="AG650" s="48"/>
      <c r="AJ650" s="48"/>
      <c r="AM650" s="48"/>
      <c r="AW650" s="49"/>
      <c r="AX650" s="49"/>
      <c r="AY650" s="49"/>
      <c r="AZ650" s="49"/>
      <c r="BA650" s="49"/>
      <c r="BB650" s="49"/>
      <c r="BC650" s="49"/>
      <c r="BD650" s="49"/>
      <c r="BE650" s="49"/>
    </row>
    <row r="651" spans="5:57">
      <c r="E651" s="48"/>
      <c r="H651" s="48"/>
      <c r="K651" s="48"/>
      <c r="U651" s="49"/>
      <c r="V651" s="49"/>
      <c r="W651" s="49"/>
      <c r="X651" s="49"/>
      <c r="Y651" s="49"/>
      <c r="Z651" s="49"/>
      <c r="AA651" s="49"/>
      <c r="AB651" s="49"/>
      <c r="AC651" s="49"/>
      <c r="AG651" s="48"/>
      <c r="AJ651" s="48"/>
      <c r="AM651" s="48"/>
      <c r="AW651" s="49"/>
      <c r="AX651" s="49"/>
      <c r="AY651" s="49"/>
      <c r="AZ651" s="49"/>
      <c r="BA651" s="49"/>
      <c r="BB651" s="49"/>
      <c r="BC651" s="49"/>
      <c r="BD651" s="49"/>
      <c r="BE651" s="49"/>
    </row>
    <row r="652" spans="5:57">
      <c r="E652" s="48"/>
      <c r="H652" s="48"/>
      <c r="K652" s="48"/>
      <c r="U652" s="49"/>
      <c r="V652" s="49"/>
      <c r="W652" s="49"/>
      <c r="X652" s="49"/>
      <c r="Y652" s="49"/>
      <c r="Z652" s="49"/>
      <c r="AA652" s="49"/>
      <c r="AB652" s="49"/>
      <c r="AC652" s="49"/>
      <c r="AG652" s="48"/>
      <c r="AJ652" s="48"/>
      <c r="AM652" s="48"/>
      <c r="AW652" s="49"/>
      <c r="AX652" s="49"/>
      <c r="AY652" s="49"/>
      <c r="AZ652" s="49"/>
      <c r="BA652" s="49"/>
      <c r="BB652" s="49"/>
      <c r="BC652" s="49"/>
      <c r="BD652" s="49"/>
      <c r="BE652" s="49"/>
    </row>
    <row r="653" spans="5:57">
      <c r="E653" s="48"/>
      <c r="H653" s="48"/>
      <c r="K653" s="48"/>
      <c r="U653" s="49"/>
      <c r="V653" s="49"/>
      <c r="W653" s="49"/>
      <c r="X653" s="49"/>
      <c r="Y653" s="49"/>
      <c r="Z653" s="49"/>
      <c r="AA653" s="49"/>
      <c r="AB653" s="49"/>
      <c r="AC653" s="49"/>
      <c r="AG653" s="48"/>
      <c r="AJ653" s="48"/>
      <c r="AM653" s="48"/>
      <c r="AW653" s="49"/>
      <c r="AX653" s="49"/>
      <c r="AY653" s="49"/>
      <c r="AZ653" s="49"/>
      <c r="BA653" s="49"/>
      <c r="BB653" s="49"/>
      <c r="BC653" s="49"/>
      <c r="BD653" s="49"/>
      <c r="BE653" s="49"/>
    </row>
    <row r="654" spans="5:57">
      <c r="E654" s="48"/>
      <c r="H654" s="48"/>
      <c r="K654" s="48"/>
      <c r="U654" s="49"/>
      <c r="V654" s="49"/>
      <c r="W654" s="49"/>
      <c r="X654" s="49"/>
      <c r="Y654" s="49"/>
      <c r="Z654" s="49"/>
      <c r="AA654" s="49"/>
      <c r="AB654" s="49"/>
      <c r="AC654" s="49"/>
      <c r="AG654" s="48"/>
      <c r="AJ654" s="48"/>
      <c r="AM654" s="48"/>
      <c r="AW654" s="49"/>
      <c r="AX654" s="49"/>
      <c r="AY654" s="49"/>
      <c r="AZ654" s="49"/>
      <c r="BA654" s="49"/>
      <c r="BB654" s="49"/>
      <c r="BC654" s="49"/>
      <c r="BD654" s="49"/>
      <c r="BE654" s="49"/>
    </row>
    <row r="655" spans="5:57">
      <c r="E655" s="48"/>
      <c r="H655" s="48"/>
      <c r="K655" s="48"/>
      <c r="U655" s="49"/>
      <c r="V655" s="49"/>
      <c r="W655" s="49"/>
      <c r="X655" s="49"/>
      <c r="Y655" s="49"/>
      <c r="Z655" s="49"/>
      <c r="AA655" s="49"/>
      <c r="AB655" s="49"/>
      <c r="AC655" s="49"/>
      <c r="AG655" s="48"/>
      <c r="AJ655" s="48"/>
      <c r="AM655" s="48"/>
      <c r="AW655" s="49"/>
      <c r="AX655" s="49"/>
      <c r="AY655" s="49"/>
      <c r="AZ655" s="49"/>
      <c r="BA655" s="49"/>
      <c r="BB655" s="49"/>
      <c r="BC655" s="49"/>
      <c r="BD655" s="49"/>
      <c r="BE655" s="49"/>
    </row>
    <row r="656" spans="5:57">
      <c r="E656" s="48"/>
      <c r="H656" s="48"/>
      <c r="K656" s="48"/>
      <c r="U656" s="49"/>
      <c r="V656" s="49"/>
      <c r="W656" s="49"/>
      <c r="X656" s="49"/>
      <c r="Y656" s="49"/>
      <c r="Z656" s="49"/>
      <c r="AA656" s="49"/>
      <c r="AB656" s="49"/>
      <c r="AC656" s="49"/>
      <c r="AG656" s="48"/>
      <c r="AJ656" s="48"/>
      <c r="AM656" s="48"/>
      <c r="AW656" s="49"/>
      <c r="AX656" s="49"/>
      <c r="AY656" s="49"/>
      <c r="AZ656" s="49"/>
      <c r="BA656" s="49"/>
      <c r="BB656" s="49"/>
      <c r="BC656" s="49"/>
      <c r="BD656" s="49"/>
      <c r="BE656" s="49"/>
    </row>
    <row r="657" spans="5:57">
      <c r="E657" s="48"/>
      <c r="H657" s="48"/>
      <c r="K657" s="48"/>
      <c r="U657" s="49"/>
      <c r="V657" s="49"/>
      <c r="W657" s="49"/>
      <c r="X657" s="49"/>
      <c r="Y657" s="49"/>
      <c r="Z657" s="49"/>
      <c r="AA657" s="49"/>
      <c r="AB657" s="49"/>
      <c r="AC657" s="49"/>
      <c r="AG657" s="48"/>
      <c r="AJ657" s="48"/>
      <c r="AM657" s="48"/>
      <c r="AW657" s="49"/>
      <c r="AX657" s="49"/>
      <c r="AY657" s="49"/>
      <c r="AZ657" s="49"/>
      <c r="BA657" s="49"/>
      <c r="BB657" s="49"/>
      <c r="BC657" s="49"/>
      <c r="BD657" s="49"/>
      <c r="BE657" s="49"/>
    </row>
    <row r="658" spans="5:57">
      <c r="E658" s="48"/>
      <c r="H658" s="48"/>
      <c r="K658" s="48"/>
      <c r="U658" s="49"/>
      <c r="V658" s="49"/>
      <c r="W658" s="49"/>
      <c r="X658" s="49"/>
      <c r="Y658" s="49"/>
      <c r="Z658" s="49"/>
      <c r="AA658" s="49"/>
      <c r="AB658" s="49"/>
      <c r="AC658" s="49"/>
      <c r="AG658" s="48"/>
      <c r="AJ658" s="48"/>
      <c r="AM658" s="48"/>
      <c r="AW658" s="49"/>
      <c r="AX658" s="49"/>
      <c r="AY658" s="49"/>
      <c r="AZ658" s="49"/>
      <c r="BA658" s="49"/>
      <c r="BB658" s="49"/>
      <c r="BC658" s="49"/>
      <c r="BD658" s="49"/>
      <c r="BE658" s="49"/>
    </row>
    <row r="659" spans="5:57">
      <c r="E659" s="48"/>
      <c r="H659" s="48"/>
      <c r="K659" s="48"/>
      <c r="U659" s="49"/>
      <c r="V659" s="49"/>
      <c r="W659" s="49"/>
      <c r="X659" s="49"/>
      <c r="Y659" s="49"/>
      <c r="Z659" s="49"/>
      <c r="AA659" s="49"/>
      <c r="AB659" s="49"/>
      <c r="AC659" s="49"/>
      <c r="AG659" s="48"/>
      <c r="AJ659" s="48"/>
      <c r="AM659" s="48"/>
      <c r="AW659" s="49"/>
      <c r="AX659" s="49"/>
      <c r="AY659" s="49"/>
      <c r="AZ659" s="49"/>
      <c r="BA659" s="49"/>
      <c r="BB659" s="49"/>
      <c r="BC659" s="49"/>
      <c r="BD659" s="49"/>
      <c r="BE659" s="49"/>
    </row>
    <row r="660" spans="5:57">
      <c r="E660" s="48"/>
      <c r="H660" s="48"/>
      <c r="K660" s="48"/>
      <c r="U660" s="49"/>
      <c r="V660" s="49"/>
      <c r="W660" s="49"/>
      <c r="X660" s="49"/>
      <c r="Y660" s="49"/>
      <c r="Z660" s="49"/>
      <c r="AA660" s="49"/>
      <c r="AB660" s="49"/>
      <c r="AC660" s="49"/>
      <c r="AG660" s="48"/>
      <c r="AJ660" s="48"/>
      <c r="AM660" s="48"/>
      <c r="AW660" s="49"/>
      <c r="AX660" s="49"/>
      <c r="AY660" s="49"/>
      <c r="AZ660" s="49"/>
      <c r="BA660" s="49"/>
      <c r="BB660" s="49"/>
      <c r="BC660" s="49"/>
      <c r="BD660" s="49"/>
      <c r="BE660" s="49"/>
    </row>
    <row r="661" spans="5:57">
      <c r="E661" s="48"/>
      <c r="H661" s="48"/>
      <c r="K661" s="48"/>
      <c r="U661" s="49"/>
      <c r="V661" s="49"/>
      <c r="W661" s="49"/>
      <c r="X661" s="49"/>
      <c r="Y661" s="49"/>
      <c r="Z661" s="49"/>
      <c r="AA661" s="49"/>
      <c r="AB661" s="49"/>
      <c r="AC661" s="49"/>
      <c r="AG661" s="48"/>
      <c r="AJ661" s="48"/>
      <c r="AM661" s="48"/>
      <c r="AW661" s="49"/>
      <c r="AX661" s="49"/>
      <c r="AY661" s="49"/>
      <c r="AZ661" s="49"/>
      <c r="BA661" s="49"/>
      <c r="BB661" s="49"/>
      <c r="BC661" s="49"/>
      <c r="BD661" s="49"/>
      <c r="BE661" s="49"/>
    </row>
    <row r="662" spans="5:57">
      <c r="E662" s="48"/>
      <c r="H662" s="48"/>
      <c r="K662" s="48"/>
      <c r="U662" s="49"/>
      <c r="V662" s="49"/>
      <c r="W662" s="49"/>
      <c r="X662" s="49"/>
      <c r="Y662" s="49"/>
      <c r="Z662" s="49"/>
      <c r="AA662" s="49"/>
      <c r="AB662" s="49"/>
      <c r="AC662" s="49"/>
      <c r="AG662" s="48"/>
      <c r="AJ662" s="48"/>
      <c r="AM662" s="48"/>
      <c r="AW662" s="49"/>
      <c r="AX662" s="49"/>
      <c r="AY662" s="49"/>
      <c r="AZ662" s="49"/>
      <c r="BA662" s="49"/>
      <c r="BB662" s="49"/>
      <c r="BC662" s="49"/>
      <c r="BD662" s="49"/>
      <c r="BE662" s="49"/>
    </row>
    <row r="663" spans="5:57">
      <c r="E663" s="48"/>
      <c r="H663" s="48"/>
      <c r="K663" s="48"/>
      <c r="U663" s="49"/>
      <c r="V663" s="49"/>
      <c r="W663" s="49"/>
      <c r="X663" s="49"/>
      <c r="Y663" s="49"/>
      <c r="Z663" s="49"/>
      <c r="AA663" s="49"/>
      <c r="AB663" s="49"/>
      <c r="AC663" s="49"/>
      <c r="AG663" s="48"/>
      <c r="AJ663" s="48"/>
      <c r="AM663" s="48"/>
      <c r="AW663" s="49"/>
      <c r="AX663" s="49"/>
      <c r="AY663" s="49"/>
      <c r="AZ663" s="49"/>
      <c r="BA663" s="49"/>
      <c r="BB663" s="49"/>
      <c r="BC663" s="49"/>
      <c r="BD663" s="49"/>
      <c r="BE663" s="49"/>
    </row>
    <row r="664" spans="5:57">
      <c r="E664" s="48"/>
      <c r="H664" s="48"/>
      <c r="K664" s="48"/>
      <c r="U664" s="49"/>
      <c r="V664" s="49"/>
      <c r="W664" s="49"/>
      <c r="X664" s="49"/>
      <c r="Y664" s="49"/>
      <c r="Z664" s="49"/>
      <c r="AA664" s="49"/>
      <c r="AB664" s="49"/>
      <c r="AC664" s="49"/>
      <c r="AG664" s="48"/>
      <c r="AJ664" s="48"/>
      <c r="AM664" s="48"/>
      <c r="AW664" s="49"/>
      <c r="AX664" s="49"/>
      <c r="AY664" s="49"/>
      <c r="AZ664" s="49"/>
      <c r="BA664" s="49"/>
      <c r="BB664" s="49"/>
      <c r="BC664" s="49"/>
      <c r="BD664" s="49"/>
      <c r="BE664" s="49"/>
    </row>
    <row r="665" spans="5:57">
      <c r="E665" s="48"/>
      <c r="H665" s="48"/>
      <c r="K665" s="48"/>
      <c r="U665" s="49"/>
      <c r="V665" s="49"/>
      <c r="W665" s="49"/>
      <c r="X665" s="49"/>
      <c r="Y665" s="49"/>
      <c r="Z665" s="49"/>
      <c r="AA665" s="49"/>
      <c r="AB665" s="49"/>
      <c r="AC665" s="49"/>
      <c r="AG665" s="48"/>
      <c r="AJ665" s="48"/>
      <c r="AM665" s="48"/>
      <c r="AW665" s="49"/>
      <c r="AX665" s="49"/>
      <c r="AY665" s="49"/>
      <c r="AZ665" s="49"/>
      <c r="BA665" s="49"/>
      <c r="BB665" s="49"/>
      <c r="BC665" s="49"/>
      <c r="BD665" s="49"/>
      <c r="BE665" s="49"/>
    </row>
    <row r="666" spans="5:57">
      <c r="E666" s="48"/>
      <c r="H666" s="48"/>
      <c r="K666" s="48"/>
      <c r="U666" s="49"/>
      <c r="V666" s="49"/>
      <c r="W666" s="49"/>
      <c r="X666" s="49"/>
      <c r="Y666" s="49"/>
      <c r="Z666" s="49"/>
      <c r="AA666" s="49"/>
      <c r="AB666" s="49"/>
      <c r="AC666" s="49"/>
      <c r="AG666" s="48"/>
      <c r="AJ666" s="48"/>
      <c r="AM666" s="48"/>
      <c r="AW666" s="49"/>
      <c r="AX666" s="49"/>
      <c r="AY666" s="49"/>
      <c r="AZ666" s="49"/>
      <c r="BA666" s="49"/>
      <c r="BB666" s="49"/>
      <c r="BC666" s="49"/>
      <c r="BD666" s="49"/>
      <c r="BE666" s="49"/>
    </row>
    <row r="667" spans="5:57">
      <c r="E667" s="48"/>
      <c r="H667" s="48"/>
      <c r="K667" s="48"/>
      <c r="U667" s="49"/>
      <c r="V667" s="49"/>
      <c r="W667" s="49"/>
      <c r="X667" s="49"/>
      <c r="Y667" s="49"/>
      <c r="Z667" s="49"/>
      <c r="AA667" s="49"/>
      <c r="AB667" s="49"/>
      <c r="AC667" s="49"/>
      <c r="AG667" s="48"/>
      <c r="AJ667" s="48"/>
      <c r="AM667" s="48"/>
      <c r="AW667" s="49"/>
      <c r="AX667" s="49"/>
      <c r="AY667" s="49"/>
      <c r="AZ667" s="49"/>
      <c r="BA667" s="49"/>
      <c r="BB667" s="49"/>
      <c r="BC667" s="49"/>
      <c r="BD667" s="49"/>
      <c r="BE667" s="49"/>
    </row>
    <row r="668" spans="5:57">
      <c r="E668" s="48"/>
      <c r="H668" s="48"/>
      <c r="K668" s="48"/>
      <c r="U668" s="49"/>
      <c r="V668" s="49"/>
      <c r="W668" s="49"/>
      <c r="X668" s="49"/>
      <c r="Y668" s="49"/>
      <c r="Z668" s="49"/>
      <c r="AA668" s="49"/>
      <c r="AB668" s="49"/>
      <c r="AC668" s="49"/>
      <c r="AG668" s="48"/>
      <c r="AJ668" s="48"/>
      <c r="AM668" s="48"/>
      <c r="AW668" s="49"/>
      <c r="AX668" s="49"/>
      <c r="AY668" s="49"/>
      <c r="AZ668" s="49"/>
      <c r="BA668" s="49"/>
      <c r="BB668" s="49"/>
      <c r="BC668" s="49"/>
      <c r="BD668" s="49"/>
      <c r="BE668" s="49"/>
    </row>
    <row r="669" spans="5:57">
      <c r="E669" s="48"/>
      <c r="H669" s="48"/>
      <c r="K669" s="48"/>
      <c r="U669" s="49"/>
      <c r="V669" s="49"/>
      <c r="W669" s="49"/>
      <c r="X669" s="49"/>
      <c r="Y669" s="49"/>
      <c r="Z669" s="49"/>
      <c r="AA669" s="49"/>
      <c r="AB669" s="49"/>
      <c r="AC669" s="49"/>
      <c r="AG669" s="48"/>
      <c r="AJ669" s="48"/>
      <c r="AM669" s="48"/>
      <c r="AW669" s="49"/>
      <c r="AX669" s="49"/>
      <c r="AY669" s="49"/>
      <c r="AZ669" s="49"/>
      <c r="BA669" s="49"/>
      <c r="BB669" s="49"/>
      <c r="BC669" s="49"/>
      <c r="BD669" s="49"/>
      <c r="BE669" s="49"/>
    </row>
    <row r="670" spans="5:57">
      <c r="E670" s="48"/>
      <c r="H670" s="48"/>
      <c r="K670" s="48"/>
      <c r="U670" s="49"/>
      <c r="V670" s="49"/>
      <c r="W670" s="49"/>
      <c r="X670" s="49"/>
      <c r="Y670" s="49"/>
      <c r="Z670" s="49"/>
      <c r="AA670" s="49"/>
      <c r="AB670" s="49"/>
      <c r="AC670" s="49"/>
      <c r="AG670" s="48"/>
      <c r="AJ670" s="48"/>
      <c r="AM670" s="48"/>
      <c r="AW670" s="49"/>
      <c r="AX670" s="49"/>
      <c r="AY670" s="49"/>
      <c r="AZ670" s="49"/>
      <c r="BA670" s="49"/>
      <c r="BB670" s="49"/>
      <c r="BC670" s="49"/>
      <c r="BD670" s="49"/>
      <c r="BE670" s="49"/>
    </row>
    <row r="671" spans="5:57">
      <c r="E671" s="48"/>
      <c r="H671" s="48"/>
      <c r="K671" s="48"/>
      <c r="U671" s="49"/>
      <c r="V671" s="49"/>
      <c r="W671" s="49"/>
      <c r="X671" s="49"/>
      <c r="Y671" s="49"/>
      <c r="Z671" s="49"/>
      <c r="AA671" s="49"/>
      <c r="AB671" s="49"/>
      <c r="AC671" s="49"/>
      <c r="AG671" s="48"/>
      <c r="AJ671" s="48"/>
      <c r="AM671" s="48"/>
      <c r="AW671" s="49"/>
      <c r="AX671" s="49"/>
      <c r="AY671" s="49"/>
      <c r="AZ671" s="49"/>
      <c r="BA671" s="49"/>
      <c r="BB671" s="49"/>
      <c r="BC671" s="49"/>
      <c r="BD671" s="49"/>
      <c r="BE671" s="49"/>
    </row>
    <row r="672" spans="5:57">
      <c r="E672" s="48"/>
      <c r="H672" s="48"/>
      <c r="K672" s="48"/>
      <c r="U672" s="49"/>
      <c r="V672" s="49"/>
      <c r="W672" s="49"/>
      <c r="X672" s="49"/>
      <c r="Y672" s="49"/>
      <c r="Z672" s="49"/>
      <c r="AA672" s="49"/>
      <c r="AB672" s="49"/>
      <c r="AC672" s="49"/>
      <c r="AG672" s="48"/>
      <c r="AJ672" s="48"/>
      <c r="AM672" s="48"/>
      <c r="AW672" s="49"/>
      <c r="AX672" s="49"/>
      <c r="AY672" s="49"/>
      <c r="AZ672" s="49"/>
      <c r="BA672" s="49"/>
      <c r="BB672" s="49"/>
      <c r="BC672" s="49"/>
      <c r="BD672" s="49"/>
      <c r="BE672" s="49"/>
    </row>
    <row r="673" spans="5:57">
      <c r="E673" s="48"/>
      <c r="H673" s="48"/>
      <c r="K673" s="48"/>
      <c r="U673" s="49"/>
      <c r="V673" s="49"/>
      <c r="W673" s="49"/>
      <c r="X673" s="49"/>
      <c r="Y673" s="49"/>
      <c r="Z673" s="49"/>
      <c r="AA673" s="49"/>
      <c r="AB673" s="49"/>
      <c r="AC673" s="49"/>
      <c r="AG673" s="48"/>
      <c r="AJ673" s="48"/>
      <c r="AM673" s="48"/>
      <c r="AW673" s="49"/>
      <c r="AX673" s="49"/>
      <c r="AY673" s="49"/>
      <c r="AZ673" s="49"/>
      <c r="BA673" s="49"/>
      <c r="BB673" s="49"/>
      <c r="BC673" s="49"/>
      <c r="BD673" s="49"/>
      <c r="BE673" s="49"/>
    </row>
    <row r="674" spans="5:57">
      <c r="E674" s="48"/>
      <c r="H674" s="48"/>
      <c r="K674" s="48"/>
      <c r="U674" s="49"/>
      <c r="V674" s="49"/>
      <c r="W674" s="49"/>
      <c r="X674" s="49"/>
      <c r="Y674" s="49"/>
      <c r="Z674" s="49"/>
      <c r="AA674" s="49"/>
      <c r="AB674" s="49"/>
      <c r="AC674" s="49"/>
      <c r="AG674" s="48"/>
      <c r="AJ674" s="48"/>
      <c r="AM674" s="48"/>
      <c r="AW674" s="49"/>
      <c r="AX674" s="49"/>
      <c r="AY674" s="49"/>
      <c r="AZ674" s="49"/>
      <c r="BA674" s="49"/>
      <c r="BB674" s="49"/>
      <c r="BC674" s="49"/>
      <c r="BD674" s="49"/>
      <c r="BE674" s="49"/>
    </row>
    <row r="675" spans="5:57">
      <c r="E675" s="48"/>
      <c r="H675" s="48"/>
      <c r="K675" s="48"/>
      <c r="U675" s="49"/>
      <c r="V675" s="49"/>
      <c r="W675" s="49"/>
      <c r="X675" s="49"/>
      <c r="Y675" s="49"/>
      <c r="Z675" s="49"/>
      <c r="AA675" s="49"/>
      <c r="AB675" s="49"/>
      <c r="AC675" s="49"/>
      <c r="AG675" s="48"/>
      <c r="AJ675" s="48"/>
      <c r="AM675" s="48"/>
      <c r="AW675" s="49"/>
      <c r="AX675" s="49"/>
      <c r="AY675" s="49"/>
      <c r="AZ675" s="49"/>
      <c r="BA675" s="49"/>
      <c r="BB675" s="49"/>
      <c r="BC675" s="49"/>
      <c r="BD675" s="49"/>
      <c r="BE675" s="49"/>
    </row>
    <row r="676" spans="5:57">
      <c r="E676" s="48"/>
      <c r="H676" s="48"/>
      <c r="K676" s="48"/>
      <c r="U676" s="49"/>
      <c r="V676" s="49"/>
      <c r="W676" s="49"/>
      <c r="X676" s="49"/>
      <c r="Y676" s="49"/>
      <c r="Z676" s="49"/>
      <c r="AA676" s="49"/>
      <c r="AB676" s="49"/>
      <c r="AC676" s="49"/>
      <c r="AG676" s="48"/>
      <c r="AJ676" s="48"/>
      <c r="AM676" s="48"/>
      <c r="AW676" s="49"/>
      <c r="AX676" s="49"/>
      <c r="AY676" s="49"/>
      <c r="AZ676" s="49"/>
      <c r="BA676" s="49"/>
      <c r="BB676" s="49"/>
      <c r="BC676" s="49"/>
      <c r="BD676" s="49"/>
      <c r="BE676" s="49"/>
    </row>
    <row r="677" spans="5:57">
      <c r="E677" s="48"/>
      <c r="H677" s="48"/>
      <c r="K677" s="48"/>
      <c r="U677" s="49"/>
      <c r="V677" s="49"/>
      <c r="W677" s="49"/>
      <c r="X677" s="49"/>
      <c r="Y677" s="49"/>
      <c r="Z677" s="49"/>
      <c r="AA677" s="49"/>
      <c r="AB677" s="49"/>
      <c r="AC677" s="49"/>
      <c r="AG677" s="48"/>
      <c r="AJ677" s="48"/>
      <c r="AM677" s="48"/>
      <c r="AW677" s="49"/>
      <c r="AX677" s="49"/>
      <c r="AY677" s="49"/>
      <c r="AZ677" s="49"/>
      <c r="BA677" s="49"/>
      <c r="BB677" s="49"/>
      <c r="BC677" s="49"/>
      <c r="BD677" s="49"/>
      <c r="BE677" s="49"/>
    </row>
    <row r="678" spans="5:57">
      <c r="E678" s="48"/>
      <c r="H678" s="48"/>
      <c r="K678" s="48"/>
      <c r="U678" s="49"/>
      <c r="V678" s="49"/>
      <c r="W678" s="49"/>
      <c r="X678" s="49"/>
      <c r="Y678" s="49"/>
      <c r="Z678" s="49"/>
      <c r="AA678" s="49"/>
      <c r="AB678" s="49"/>
      <c r="AC678" s="49"/>
      <c r="AG678" s="48"/>
      <c r="AJ678" s="48"/>
      <c r="AM678" s="48"/>
      <c r="AW678" s="49"/>
      <c r="AX678" s="49"/>
      <c r="AY678" s="49"/>
      <c r="AZ678" s="49"/>
      <c r="BA678" s="49"/>
      <c r="BB678" s="49"/>
      <c r="BC678" s="49"/>
      <c r="BD678" s="49"/>
      <c r="BE678" s="49"/>
    </row>
    <row r="679" spans="5:57">
      <c r="E679" s="48"/>
      <c r="H679" s="48"/>
      <c r="K679" s="48"/>
      <c r="U679" s="49"/>
      <c r="V679" s="49"/>
      <c r="W679" s="49"/>
      <c r="X679" s="49"/>
      <c r="Y679" s="49"/>
      <c r="Z679" s="49"/>
      <c r="AA679" s="49"/>
      <c r="AB679" s="49"/>
      <c r="AC679" s="49"/>
      <c r="AG679" s="48"/>
      <c r="AJ679" s="48"/>
      <c r="AM679" s="48"/>
      <c r="AW679" s="49"/>
      <c r="AX679" s="49"/>
      <c r="AY679" s="49"/>
      <c r="AZ679" s="49"/>
      <c r="BA679" s="49"/>
      <c r="BB679" s="49"/>
      <c r="BC679" s="49"/>
      <c r="BD679" s="49"/>
      <c r="BE679" s="49"/>
    </row>
    <row r="680" spans="5:57">
      <c r="E680" s="48"/>
      <c r="H680" s="48"/>
      <c r="K680" s="48"/>
      <c r="U680" s="49"/>
      <c r="V680" s="49"/>
      <c r="W680" s="49"/>
      <c r="X680" s="49"/>
      <c r="Y680" s="49"/>
      <c r="Z680" s="49"/>
      <c r="AA680" s="49"/>
      <c r="AB680" s="49"/>
      <c r="AC680" s="49"/>
      <c r="AG680" s="48"/>
      <c r="AJ680" s="48"/>
      <c r="AM680" s="48"/>
      <c r="AW680" s="49"/>
      <c r="AX680" s="49"/>
      <c r="AY680" s="49"/>
      <c r="AZ680" s="49"/>
      <c r="BA680" s="49"/>
      <c r="BB680" s="49"/>
      <c r="BC680" s="49"/>
      <c r="BD680" s="49"/>
      <c r="BE680" s="49"/>
    </row>
    <row r="681" spans="5:57">
      <c r="E681" s="48"/>
      <c r="H681" s="48"/>
      <c r="K681" s="48"/>
      <c r="U681" s="49"/>
      <c r="V681" s="49"/>
      <c r="W681" s="49"/>
      <c r="X681" s="49"/>
      <c r="Y681" s="49"/>
      <c r="Z681" s="49"/>
      <c r="AA681" s="49"/>
      <c r="AB681" s="49"/>
      <c r="AC681" s="49"/>
      <c r="AG681" s="48"/>
      <c r="AJ681" s="48"/>
      <c r="AM681" s="48"/>
      <c r="AW681" s="49"/>
      <c r="AX681" s="49"/>
      <c r="AY681" s="49"/>
      <c r="AZ681" s="49"/>
      <c r="BA681" s="49"/>
      <c r="BB681" s="49"/>
      <c r="BC681" s="49"/>
      <c r="BD681" s="49"/>
      <c r="BE681" s="49"/>
    </row>
    <row r="682" spans="5:57">
      <c r="E682" s="48"/>
      <c r="H682" s="48"/>
      <c r="K682" s="48"/>
      <c r="U682" s="49"/>
      <c r="V682" s="49"/>
      <c r="W682" s="49"/>
      <c r="X682" s="49"/>
      <c r="Y682" s="49"/>
      <c r="Z682" s="49"/>
      <c r="AA682" s="49"/>
      <c r="AB682" s="49"/>
      <c r="AC682" s="49"/>
      <c r="AG682" s="48"/>
      <c r="AJ682" s="48"/>
      <c r="AM682" s="48"/>
      <c r="AW682" s="49"/>
      <c r="AX682" s="49"/>
      <c r="AY682" s="49"/>
      <c r="AZ682" s="49"/>
      <c r="BA682" s="49"/>
      <c r="BB682" s="49"/>
      <c r="BC682" s="49"/>
      <c r="BD682" s="49"/>
      <c r="BE682" s="49"/>
    </row>
    <row r="683" spans="5:57">
      <c r="E683" s="48"/>
      <c r="H683" s="48"/>
      <c r="K683" s="48"/>
      <c r="U683" s="49"/>
      <c r="V683" s="49"/>
      <c r="W683" s="49"/>
      <c r="X683" s="49"/>
      <c r="Y683" s="49"/>
      <c r="Z683" s="49"/>
      <c r="AA683" s="49"/>
      <c r="AB683" s="49"/>
      <c r="AC683" s="49"/>
      <c r="AG683" s="48"/>
      <c r="AJ683" s="48"/>
      <c r="AM683" s="48"/>
      <c r="AW683" s="49"/>
      <c r="AX683" s="49"/>
      <c r="AY683" s="49"/>
      <c r="AZ683" s="49"/>
      <c r="BA683" s="49"/>
      <c r="BB683" s="49"/>
      <c r="BC683" s="49"/>
      <c r="BD683" s="49"/>
      <c r="BE683" s="49"/>
    </row>
    <row r="684" spans="5:57">
      <c r="E684" s="48"/>
      <c r="H684" s="48"/>
      <c r="K684" s="48"/>
      <c r="U684" s="49"/>
      <c r="V684" s="49"/>
      <c r="W684" s="49"/>
      <c r="X684" s="49"/>
      <c r="Y684" s="49"/>
      <c r="Z684" s="49"/>
      <c r="AA684" s="49"/>
      <c r="AB684" s="49"/>
      <c r="AC684" s="49"/>
      <c r="AG684" s="48"/>
      <c r="AJ684" s="48"/>
      <c r="AM684" s="48"/>
      <c r="AW684" s="49"/>
      <c r="AX684" s="49"/>
      <c r="AY684" s="49"/>
      <c r="AZ684" s="49"/>
      <c r="BA684" s="49"/>
      <c r="BB684" s="49"/>
      <c r="BC684" s="49"/>
      <c r="BD684" s="49"/>
      <c r="BE684" s="49"/>
    </row>
    <row r="685" spans="5:57">
      <c r="E685" s="48"/>
      <c r="H685" s="48"/>
      <c r="K685" s="48"/>
      <c r="U685" s="49"/>
      <c r="V685" s="49"/>
      <c r="W685" s="49"/>
      <c r="X685" s="49"/>
      <c r="Y685" s="49"/>
      <c r="Z685" s="49"/>
      <c r="AA685" s="49"/>
      <c r="AB685" s="49"/>
      <c r="AC685" s="49"/>
      <c r="AG685" s="48"/>
      <c r="AJ685" s="48"/>
      <c r="AM685" s="48"/>
      <c r="AW685" s="49"/>
      <c r="AX685" s="49"/>
      <c r="AY685" s="49"/>
      <c r="AZ685" s="49"/>
      <c r="BA685" s="49"/>
      <c r="BB685" s="49"/>
      <c r="BC685" s="49"/>
      <c r="BD685" s="49"/>
      <c r="BE685" s="49"/>
    </row>
    <row r="686" spans="5:57">
      <c r="E686" s="48"/>
      <c r="H686" s="48"/>
      <c r="K686" s="48"/>
      <c r="U686" s="49"/>
      <c r="V686" s="49"/>
      <c r="W686" s="49"/>
      <c r="X686" s="49"/>
      <c r="Y686" s="49"/>
      <c r="Z686" s="49"/>
      <c r="AA686" s="49"/>
      <c r="AB686" s="49"/>
      <c r="AC686" s="49"/>
      <c r="AG686" s="48"/>
      <c r="AJ686" s="48"/>
      <c r="AM686" s="48"/>
      <c r="AW686" s="49"/>
      <c r="AX686" s="49"/>
      <c r="AY686" s="49"/>
      <c r="AZ686" s="49"/>
      <c r="BA686" s="49"/>
      <c r="BB686" s="49"/>
      <c r="BC686" s="49"/>
      <c r="BD686" s="49"/>
      <c r="BE686" s="49"/>
    </row>
    <row r="687" spans="5:57">
      <c r="E687" s="48"/>
      <c r="H687" s="48"/>
      <c r="K687" s="48"/>
      <c r="U687" s="49"/>
      <c r="V687" s="49"/>
      <c r="W687" s="49"/>
      <c r="X687" s="49"/>
      <c r="Y687" s="49"/>
      <c r="Z687" s="49"/>
      <c r="AA687" s="49"/>
      <c r="AB687" s="49"/>
      <c r="AC687" s="49"/>
      <c r="AG687" s="48"/>
      <c r="AJ687" s="48"/>
      <c r="AM687" s="48"/>
      <c r="AW687" s="49"/>
      <c r="AX687" s="49"/>
      <c r="AY687" s="49"/>
      <c r="AZ687" s="49"/>
      <c r="BA687" s="49"/>
      <c r="BB687" s="49"/>
      <c r="BC687" s="49"/>
      <c r="BD687" s="49"/>
      <c r="BE687" s="49"/>
    </row>
    <row r="688" spans="5:57">
      <c r="E688" s="48"/>
      <c r="H688" s="48"/>
      <c r="K688" s="48"/>
      <c r="U688" s="49"/>
      <c r="V688" s="49"/>
      <c r="W688" s="49"/>
      <c r="X688" s="49"/>
      <c r="Y688" s="49"/>
      <c r="Z688" s="49"/>
      <c r="AA688" s="49"/>
      <c r="AB688" s="49"/>
      <c r="AC688" s="49"/>
      <c r="AG688" s="48"/>
      <c r="AJ688" s="48"/>
      <c r="AM688" s="48"/>
      <c r="AW688" s="49"/>
      <c r="AX688" s="49"/>
      <c r="AY688" s="49"/>
      <c r="AZ688" s="49"/>
      <c r="BA688" s="49"/>
      <c r="BB688" s="49"/>
      <c r="BC688" s="49"/>
      <c r="BD688" s="49"/>
      <c r="BE688" s="49"/>
    </row>
    <row r="689" spans="5:57">
      <c r="E689" s="48"/>
      <c r="H689" s="48"/>
      <c r="K689" s="48"/>
      <c r="U689" s="49"/>
      <c r="V689" s="49"/>
      <c r="W689" s="49"/>
      <c r="X689" s="49"/>
      <c r="Y689" s="49"/>
      <c r="Z689" s="49"/>
      <c r="AA689" s="49"/>
      <c r="AB689" s="49"/>
      <c r="AC689" s="49"/>
      <c r="AG689" s="48"/>
      <c r="AJ689" s="48"/>
      <c r="AM689" s="48"/>
      <c r="AW689" s="49"/>
      <c r="AX689" s="49"/>
      <c r="AY689" s="49"/>
      <c r="AZ689" s="49"/>
      <c r="BA689" s="49"/>
      <c r="BB689" s="49"/>
      <c r="BC689" s="49"/>
      <c r="BD689" s="49"/>
      <c r="BE689" s="49"/>
    </row>
    <row r="690" spans="5:57">
      <c r="E690" s="48"/>
      <c r="H690" s="48"/>
      <c r="K690" s="48"/>
      <c r="U690" s="49"/>
      <c r="V690" s="49"/>
      <c r="W690" s="49"/>
      <c r="X690" s="49"/>
      <c r="Y690" s="49"/>
      <c r="Z690" s="49"/>
      <c r="AA690" s="49"/>
      <c r="AB690" s="49"/>
      <c r="AC690" s="49"/>
      <c r="AG690" s="48"/>
      <c r="AJ690" s="48"/>
      <c r="AM690" s="48"/>
      <c r="AW690" s="49"/>
      <c r="AX690" s="49"/>
      <c r="AY690" s="49"/>
      <c r="AZ690" s="49"/>
      <c r="BA690" s="49"/>
      <c r="BB690" s="49"/>
      <c r="BC690" s="49"/>
      <c r="BD690" s="49"/>
      <c r="BE690" s="49"/>
    </row>
    <row r="691" spans="5:57">
      <c r="E691" s="48"/>
      <c r="H691" s="48"/>
      <c r="K691" s="48"/>
      <c r="U691" s="49"/>
      <c r="V691" s="49"/>
      <c r="W691" s="49"/>
      <c r="X691" s="49"/>
      <c r="Y691" s="49"/>
      <c r="Z691" s="49"/>
      <c r="AA691" s="49"/>
      <c r="AB691" s="49"/>
      <c r="AC691" s="49"/>
      <c r="AG691" s="48"/>
      <c r="AJ691" s="48"/>
      <c r="AM691" s="48"/>
      <c r="AW691" s="49"/>
      <c r="AX691" s="49"/>
      <c r="AY691" s="49"/>
      <c r="AZ691" s="49"/>
      <c r="BA691" s="49"/>
      <c r="BB691" s="49"/>
      <c r="BC691" s="49"/>
      <c r="BD691" s="49"/>
      <c r="BE691" s="49"/>
    </row>
    <row r="692" spans="5:57">
      <c r="E692" s="48"/>
      <c r="H692" s="48"/>
      <c r="K692" s="48"/>
      <c r="U692" s="49"/>
      <c r="V692" s="49"/>
      <c r="W692" s="49"/>
      <c r="X692" s="49"/>
      <c r="Y692" s="49"/>
      <c r="Z692" s="49"/>
      <c r="AA692" s="49"/>
      <c r="AB692" s="49"/>
      <c r="AC692" s="49"/>
      <c r="AG692" s="48"/>
      <c r="AJ692" s="48"/>
      <c r="AM692" s="48"/>
      <c r="AW692" s="49"/>
      <c r="AX692" s="49"/>
      <c r="AY692" s="49"/>
      <c r="AZ692" s="49"/>
      <c r="BA692" s="49"/>
      <c r="BB692" s="49"/>
      <c r="BC692" s="49"/>
      <c r="BD692" s="49"/>
      <c r="BE692" s="49"/>
    </row>
    <row r="693" spans="5:57">
      <c r="E693" s="48"/>
      <c r="H693" s="48"/>
      <c r="K693" s="48"/>
      <c r="U693" s="49"/>
      <c r="V693" s="49"/>
      <c r="W693" s="49"/>
      <c r="X693" s="49"/>
      <c r="Y693" s="49"/>
      <c r="Z693" s="49"/>
      <c r="AA693" s="49"/>
      <c r="AB693" s="49"/>
      <c r="AC693" s="49"/>
      <c r="AG693" s="48"/>
      <c r="AJ693" s="48"/>
      <c r="AM693" s="48"/>
      <c r="AW693" s="49"/>
      <c r="AX693" s="49"/>
      <c r="AY693" s="49"/>
      <c r="AZ693" s="49"/>
      <c r="BA693" s="49"/>
      <c r="BB693" s="49"/>
      <c r="BC693" s="49"/>
      <c r="BD693" s="49"/>
      <c r="BE693" s="49"/>
    </row>
    <row r="694" spans="5:57">
      <c r="E694" s="48"/>
      <c r="H694" s="48"/>
      <c r="K694" s="48"/>
      <c r="U694" s="49"/>
      <c r="V694" s="49"/>
      <c r="W694" s="49"/>
      <c r="X694" s="49"/>
      <c r="Y694" s="49"/>
      <c r="Z694" s="49"/>
      <c r="AA694" s="49"/>
      <c r="AB694" s="49"/>
      <c r="AC694" s="49"/>
      <c r="AG694" s="48"/>
      <c r="AJ694" s="48"/>
      <c r="AM694" s="48"/>
      <c r="AW694" s="49"/>
      <c r="AX694" s="49"/>
      <c r="AY694" s="49"/>
      <c r="AZ694" s="49"/>
      <c r="BA694" s="49"/>
      <c r="BB694" s="49"/>
      <c r="BC694" s="49"/>
      <c r="BD694" s="49"/>
      <c r="BE694" s="49"/>
    </row>
    <row r="695" spans="5:57">
      <c r="E695" s="48"/>
      <c r="H695" s="48"/>
      <c r="K695" s="48"/>
      <c r="U695" s="49"/>
      <c r="V695" s="49"/>
      <c r="W695" s="49"/>
      <c r="X695" s="49"/>
      <c r="Y695" s="49"/>
      <c r="Z695" s="49"/>
      <c r="AA695" s="49"/>
      <c r="AB695" s="49"/>
      <c r="AC695" s="49"/>
      <c r="AG695" s="48"/>
      <c r="AJ695" s="48"/>
      <c r="AM695" s="48"/>
      <c r="AW695" s="49"/>
      <c r="AX695" s="49"/>
      <c r="AY695" s="49"/>
      <c r="AZ695" s="49"/>
      <c r="BA695" s="49"/>
      <c r="BB695" s="49"/>
      <c r="BC695" s="49"/>
      <c r="BD695" s="49"/>
      <c r="BE695" s="49"/>
    </row>
    <row r="696" spans="5:57">
      <c r="E696" s="48"/>
      <c r="H696" s="48"/>
      <c r="K696" s="48"/>
      <c r="U696" s="49"/>
      <c r="V696" s="49"/>
      <c r="W696" s="49"/>
      <c r="X696" s="49"/>
      <c r="Y696" s="49"/>
      <c r="Z696" s="49"/>
      <c r="AA696" s="49"/>
      <c r="AB696" s="49"/>
      <c r="AC696" s="49"/>
      <c r="AG696" s="48"/>
      <c r="AJ696" s="48"/>
      <c r="AM696" s="48"/>
      <c r="AW696" s="49"/>
      <c r="AX696" s="49"/>
      <c r="AY696" s="49"/>
      <c r="AZ696" s="49"/>
      <c r="BA696" s="49"/>
      <c r="BB696" s="49"/>
      <c r="BC696" s="49"/>
      <c r="BD696" s="49"/>
      <c r="BE696" s="49"/>
    </row>
    <row r="697" spans="5:57">
      <c r="E697" s="48"/>
      <c r="H697" s="48"/>
      <c r="K697" s="48"/>
      <c r="U697" s="49"/>
      <c r="V697" s="49"/>
      <c r="W697" s="49"/>
      <c r="X697" s="49"/>
      <c r="Y697" s="49"/>
      <c r="Z697" s="49"/>
      <c r="AA697" s="49"/>
      <c r="AB697" s="49"/>
      <c r="AC697" s="49"/>
      <c r="AG697" s="48"/>
      <c r="AJ697" s="48"/>
      <c r="AM697" s="48"/>
      <c r="AW697" s="49"/>
      <c r="AX697" s="49"/>
      <c r="AY697" s="49"/>
      <c r="AZ697" s="49"/>
      <c r="BA697" s="49"/>
      <c r="BB697" s="49"/>
      <c r="BC697" s="49"/>
      <c r="BD697" s="49"/>
      <c r="BE697" s="49"/>
    </row>
    <row r="698" spans="5:57">
      <c r="E698" s="48"/>
      <c r="H698" s="48"/>
      <c r="K698" s="48"/>
      <c r="U698" s="49"/>
      <c r="V698" s="49"/>
      <c r="W698" s="49"/>
      <c r="X698" s="49"/>
      <c r="Y698" s="49"/>
      <c r="Z698" s="49"/>
      <c r="AA698" s="49"/>
      <c r="AB698" s="49"/>
      <c r="AC698" s="49"/>
      <c r="AG698" s="48"/>
      <c r="AJ698" s="48"/>
      <c r="AM698" s="48"/>
      <c r="AW698" s="49"/>
      <c r="AX698" s="49"/>
      <c r="AY698" s="49"/>
      <c r="AZ698" s="49"/>
      <c r="BA698" s="49"/>
      <c r="BB698" s="49"/>
      <c r="BC698" s="49"/>
      <c r="BD698" s="49"/>
      <c r="BE698" s="49"/>
    </row>
    <row r="699" spans="5:57">
      <c r="E699" s="48"/>
      <c r="H699" s="48"/>
      <c r="K699" s="48"/>
      <c r="U699" s="49"/>
      <c r="V699" s="49"/>
      <c r="W699" s="49"/>
      <c r="X699" s="49"/>
      <c r="Y699" s="49"/>
      <c r="Z699" s="49"/>
      <c r="AA699" s="49"/>
      <c r="AB699" s="49"/>
      <c r="AC699" s="49"/>
      <c r="AG699" s="48"/>
      <c r="AJ699" s="48"/>
      <c r="AM699" s="48"/>
      <c r="AW699" s="49"/>
      <c r="AX699" s="49"/>
      <c r="AY699" s="49"/>
      <c r="AZ699" s="49"/>
      <c r="BA699" s="49"/>
      <c r="BB699" s="49"/>
      <c r="BC699" s="49"/>
      <c r="BD699" s="49"/>
      <c r="BE699" s="49"/>
    </row>
    <row r="700" spans="5:57">
      <c r="E700" s="48"/>
      <c r="H700" s="48"/>
      <c r="K700" s="48"/>
      <c r="U700" s="49"/>
      <c r="V700" s="49"/>
      <c r="W700" s="49"/>
      <c r="X700" s="49"/>
      <c r="Y700" s="49"/>
      <c r="Z700" s="49"/>
      <c r="AA700" s="49"/>
      <c r="AB700" s="49"/>
      <c r="AC700" s="49"/>
      <c r="AG700" s="48"/>
      <c r="AJ700" s="48"/>
      <c r="AM700" s="48"/>
      <c r="AW700" s="49"/>
      <c r="AX700" s="49"/>
      <c r="AY700" s="49"/>
      <c r="AZ700" s="49"/>
      <c r="BA700" s="49"/>
      <c r="BB700" s="49"/>
      <c r="BC700" s="49"/>
      <c r="BD700" s="49"/>
      <c r="BE700" s="49"/>
    </row>
    <row r="701" spans="5:57">
      <c r="E701" s="48"/>
      <c r="H701" s="48"/>
      <c r="K701" s="48"/>
      <c r="U701" s="49"/>
      <c r="V701" s="49"/>
      <c r="W701" s="49"/>
      <c r="X701" s="49"/>
      <c r="Y701" s="49"/>
      <c r="Z701" s="49"/>
      <c r="AA701" s="49"/>
      <c r="AB701" s="49"/>
      <c r="AC701" s="49"/>
      <c r="AG701" s="48"/>
      <c r="AJ701" s="48"/>
      <c r="AM701" s="48"/>
      <c r="AW701" s="49"/>
      <c r="AX701" s="49"/>
      <c r="AY701" s="49"/>
      <c r="AZ701" s="49"/>
      <c r="BA701" s="49"/>
      <c r="BB701" s="49"/>
      <c r="BC701" s="49"/>
      <c r="BD701" s="49"/>
      <c r="BE701" s="49"/>
    </row>
    <row r="702" spans="5:57">
      <c r="E702" s="48"/>
      <c r="H702" s="48"/>
      <c r="K702" s="48"/>
      <c r="U702" s="49"/>
      <c r="V702" s="49"/>
      <c r="W702" s="49"/>
      <c r="X702" s="49"/>
      <c r="Y702" s="49"/>
      <c r="Z702" s="49"/>
      <c r="AA702" s="49"/>
      <c r="AB702" s="49"/>
      <c r="AC702" s="49"/>
      <c r="AG702" s="48"/>
      <c r="AJ702" s="48"/>
      <c r="AM702" s="48"/>
      <c r="AW702" s="49"/>
      <c r="AX702" s="49"/>
      <c r="AY702" s="49"/>
      <c r="AZ702" s="49"/>
      <c r="BA702" s="49"/>
      <c r="BB702" s="49"/>
      <c r="BC702" s="49"/>
      <c r="BD702" s="49"/>
      <c r="BE702" s="49"/>
    </row>
    <row r="703" spans="5:57">
      <c r="E703" s="48"/>
      <c r="H703" s="48"/>
      <c r="K703" s="48"/>
      <c r="U703" s="49"/>
      <c r="V703" s="49"/>
      <c r="W703" s="49"/>
      <c r="X703" s="49"/>
      <c r="Y703" s="49"/>
      <c r="Z703" s="49"/>
      <c r="AA703" s="49"/>
      <c r="AB703" s="49"/>
      <c r="AC703" s="49"/>
      <c r="AG703" s="48"/>
      <c r="AJ703" s="48"/>
      <c r="AM703" s="48"/>
      <c r="AW703" s="49"/>
      <c r="AX703" s="49"/>
      <c r="AY703" s="49"/>
      <c r="AZ703" s="49"/>
      <c r="BA703" s="49"/>
      <c r="BB703" s="49"/>
      <c r="BC703" s="49"/>
      <c r="BD703" s="49"/>
      <c r="BE703" s="49"/>
    </row>
    <row r="704" spans="5:57">
      <c r="E704" s="48"/>
      <c r="H704" s="48"/>
      <c r="K704" s="48"/>
      <c r="U704" s="49"/>
      <c r="V704" s="49"/>
      <c r="W704" s="49"/>
      <c r="X704" s="49"/>
      <c r="Y704" s="49"/>
      <c r="Z704" s="49"/>
      <c r="AA704" s="49"/>
      <c r="AB704" s="49"/>
      <c r="AC704" s="49"/>
      <c r="AG704" s="48"/>
      <c r="AJ704" s="48"/>
      <c r="AM704" s="48"/>
      <c r="AW704" s="49"/>
      <c r="AX704" s="49"/>
      <c r="AY704" s="49"/>
      <c r="AZ704" s="49"/>
      <c r="BA704" s="49"/>
      <c r="BB704" s="49"/>
      <c r="BC704" s="49"/>
      <c r="BD704" s="49"/>
      <c r="BE704" s="49"/>
    </row>
    <row r="705" spans="5:57">
      <c r="E705" s="48"/>
      <c r="H705" s="48"/>
      <c r="K705" s="48"/>
      <c r="U705" s="49"/>
      <c r="V705" s="49"/>
      <c r="W705" s="49"/>
      <c r="X705" s="49"/>
      <c r="Y705" s="49"/>
      <c r="Z705" s="49"/>
      <c r="AA705" s="49"/>
      <c r="AB705" s="49"/>
      <c r="AC705" s="49"/>
      <c r="AG705" s="48"/>
      <c r="AJ705" s="48"/>
      <c r="AM705" s="48"/>
      <c r="AW705" s="49"/>
      <c r="AX705" s="49"/>
      <c r="AY705" s="49"/>
      <c r="AZ705" s="49"/>
      <c r="BA705" s="49"/>
      <c r="BB705" s="49"/>
      <c r="BC705" s="49"/>
      <c r="BD705" s="49"/>
      <c r="BE705" s="49"/>
    </row>
    <row r="706" spans="5:57">
      <c r="E706" s="48"/>
      <c r="H706" s="48"/>
      <c r="K706" s="48"/>
      <c r="U706" s="49"/>
      <c r="V706" s="49"/>
      <c r="W706" s="49"/>
      <c r="X706" s="49"/>
      <c r="Y706" s="49"/>
      <c r="Z706" s="49"/>
      <c r="AA706" s="49"/>
      <c r="AB706" s="49"/>
      <c r="AC706" s="49"/>
      <c r="AG706" s="48"/>
      <c r="AJ706" s="48"/>
      <c r="AM706" s="48"/>
      <c r="AW706" s="49"/>
      <c r="AX706" s="49"/>
      <c r="AY706" s="49"/>
      <c r="AZ706" s="49"/>
      <c r="BA706" s="49"/>
      <c r="BB706" s="49"/>
      <c r="BC706" s="49"/>
      <c r="BD706" s="49"/>
      <c r="BE706" s="49"/>
    </row>
    <row r="707" spans="5:57">
      <c r="E707" s="48"/>
      <c r="H707" s="48"/>
      <c r="K707" s="48"/>
      <c r="U707" s="49"/>
      <c r="V707" s="49"/>
      <c r="W707" s="49"/>
      <c r="X707" s="49"/>
      <c r="Y707" s="49"/>
      <c r="Z707" s="49"/>
      <c r="AA707" s="49"/>
      <c r="AB707" s="49"/>
      <c r="AC707" s="49"/>
      <c r="AG707" s="48"/>
      <c r="AJ707" s="48"/>
      <c r="AM707" s="48"/>
      <c r="AW707" s="49"/>
      <c r="AX707" s="49"/>
      <c r="AY707" s="49"/>
      <c r="AZ707" s="49"/>
      <c r="BA707" s="49"/>
      <c r="BB707" s="49"/>
      <c r="BC707" s="49"/>
      <c r="BD707" s="49"/>
      <c r="BE707" s="49"/>
    </row>
    <row r="708" spans="5:57">
      <c r="E708" s="48"/>
      <c r="H708" s="48"/>
      <c r="K708" s="48"/>
      <c r="U708" s="49"/>
      <c r="V708" s="49"/>
      <c r="W708" s="49"/>
      <c r="X708" s="49"/>
      <c r="Y708" s="49"/>
      <c r="Z708" s="49"/>
      <c r="AA708" s="49"/>
      <c r="AB708" s="49"/>
      <c r="AC708" s="49"/>
      <c r="AG708" s="48"/>
      <c r="AJ708" s="48"/>
      <c r="AM708" s="48"/>
      <c r="AW708" s="49"/>
      <c r="AX708" s="49"/>
      <c r="AY708" s="49"/>
      <c r="AZ708" s="49"/>
      <c r="BA708" s="49"/>
      <c r="BB708" s="49"/>
      <c r="BC708" s="49"/>
      <c r="BD708" s="49"/>
      <c r="BE708" s="49"/>
    </row>
    <row r="709" spans="5:57">
      <c r="E709" s="48"/>
      <c r="H709" s="48"/>
      <c r="K709" s="48"/>
      <c r="U709" s="49"/>
      <c r="V709" s="49"/>
      <c r="W709" s="49"/>
      <c r="X709" s="49"/>
      <c r="Y709" s="49"/>
      <c r="Z709" s="49"/>
      <c r="AA709" s="49"/>
      <c r="AB709" s="49"/>
      <c r="AC709" s="49"/>
      <c r="AG709" s="48"/>
      <c r="AJ709" s="48"/>
      <c r="AM709" s="48"/>
      <c r="AW709" s="49"/>
      <c r="AX709" s="49"/>
      <c r="AY709" s="49"/>
      <c r="AZ709" s="49"/>
      <c r="BA709" s="49"/>
      <c r="BB709" s="49"/>
      <c r="BC709" s="49"/>
      <c r="BD709" s="49"/>
      <c r="BE709" s="49"/>
    </row>
    <row r="710" spans="5:57">
      <c r="E710" s="48"/>
      <c r="H710" s="48"/>
      <c r="K710" s="48"/>
      <c r="U710" s="49"/>
      <c r="V710" s="49"/>
      <c r="W710" s="49"/>
      <c r="X710" s="49"/>
      <c r="Y710" s="49"/>
      <c r="Z710" s="49"/>
      <c r="AA710" s="49"/>
      <c r="AB710" s="49"/>
      <c r="AC710" s="49"/>
      <c r="AG710" s="48"/>
      <c r="AJ710" s="48"/>
      <c r="AM710" s="48"/>
      <c r="AW710" s="49"/>
      <c r="AX710" s="49"/>
      <c r="AY710" s="49"/>
      <c r="AZ710" s="49"/>
      <c r="BA710" s="49"/>
      <c r="BB710" s="49"/>
      <c r="BC710" s="49"/>
      <c r="BD710" s="49"/>
      <c r="BE710" s="49"/>
    </row>
    <row r="711" spans="5:57">
      <c r="E711" s="48"/>
      <c r="H711" s="48"/>
      <c r="K711" s="48"/>
      <c r="U711" s="49"/>
      <c r="V711" s="49"/>
      <c r="W711" s="49"/>
      <c r="X711" s="49"/>
      <c r="Y711" s="49"/>
      <c r="Z711" s="49"/>
      <c r="AA711" s="49"/>
      <c r="AB711" s="49"/>
      <c r="AC711" s="49"/>
      <c r="AG711" s="48"/>
      <c r="AJ711" s="48"/>
      <c r="AM711" s="48"/>
      <c r="AW711" s="49"/>
      <c r="AX711" s="49"/>
      <c r="AY711" s="49"/>
      <c r="AZ711" s="49"/>
      <c r="BA711" s="49"/>
      <c r="BB711" s="49"/>
      <c r="BC711" s="49"/>
      <c r="BD711" s="49"/>
      <c r="BE711" s="49"/>
    </row>
    <row r="712" spans="5:57">
      <c r="E712" s="48"/>
      <c r="H712" s="48"/>
      <c r="K712" s="48"/>
      <c r="U712" s="49"/>
      <c r="V712" s="49"/>
      <c r="W712" s="49"/>
      <c r="X712" s="49"/>
      <c r="Y712" s="49"/>
      <c r="Z712" s="49"/>
      <c r="AA712" s="49"/>
      <c r="AB712" s="49"/>
      <c r="AC712" s="49"/>
      <c r="AG712" s="48"/>
      <c r="AJ712" s="48"/>
      <c r="AM712" s="48"/>
      <c r="AW712" s="49"/>
      <c r="AX712" s="49"/>
      <c r="AY712" s="49"/>
      <c r="AZ712" s="49"/>
      <c r="BA712" s="49"/>
      <c r="BB712" s="49"/>
      <c r="BC712" s="49"/>
      <c r="BD712" s="49"/>
      <c r="BE712" s="49"/>
    </row>
    <row r="713" spans="5:57">
      <c r="E713" s="48"/>
      <c r="H713" s="48"/>
      <c r="K713" s="48"/>
      <c r="U713" s="49"/>
      <c r="V713" s="49"/>
      <c r="W713" s="49"/>
      <c r="X713" s="49"/>
      <c r="Y713" s="49"/>
      <c r="Z713" s="49"/>
      <c r="AA713" s="49"/>
      <c r="AB713" s="49"/>
      <c r="AC713" s="49"/>
      <c r="AG713" s="48"/>
      <c r="AJ713" s="48"/>
      <c r="AM713" s="48"/>
      <c r="AW713" s="49"/>
      <c r="AX713" s="49"/>
      <c r="AY713" s="49"/>
      <c r="AZ713" s="49"/>
      <c r="BA713" s="49"/>
      <c r="BB713" s="49"/>
      <c r="BC713" s="49"/>
      <c r="BD713" s="49"/>
      <c r="BE713" s="49"/>
    </row>
    <row r="714" spans="5:57">
      <c r="E714" s="48"/>
      <c r="H714" s="48"/>
      <c r="K714" s="48"/>
      <c r="U714" s="49"/>
      <c r="V714" s="49"/>
      <c r="W714" s="49"/>
      <c r="X714" s="49"/>
      <c r="Y714" s="49"/>
      <c r="Z714" s="49"/>
      <c r="AA714" s="49"/>
      <c r="AB714" s="49"/>
      <c r="AC714" s="49"/>
      <c r="AG714" s="48"/>
      <c r="AJ714" s="48"/>
      <c r="AM714" s="48"/>
      <c r="AW714" s="49"/>
      <c r="AX714" s="49"/>
      <c r="AY714" s="49"/>
      <c r="AZ714" s="49"/>
      <c r="BA714" s="49"/>
      <c r="BB714" s="49"/>
      <c r="BC714" s="49"/>
      <c r="BD714" s="49"/>
      <c r="BE714" s="49"/>
    </row>
    <row r="715" spans="5:57">
      <c r="E715" s="48"/>
      <c r="H715" s="48"/>
      <c r="K715" s="48"/>
      <c r="U715" s="49"/>
      <c r="V715" s="49"/>
      <c r="W715" s="49"/>
      <c r="X715" s="49"/>
      <c r="Y715" s="49"/>
      <c r="Z715" s="49"/>
      <c r="AA715" s="49"/>
      <c r="AB715" s="49"/>
      <c r="AC715" s="49"/>
      <c r="AG715" s="48"/>
      <c r="AJ715" s="48"/>
      <c r="AM715" s="48"/>
      <c r="AW715" s="49"/>
      <c r="AX715" s="49"/>
      <c r="AY715" s="49"/>
      <c r="AZ715" s="49"/>
      <c r="BA715" s="49"/>
      <c r="BB715" s="49"/>
      <c r="BC715" s="49"/>
      <c r="BD715" s="49"/>
      <c r="BE715" s="49"/>
    </row>
    <row r="716" spans="5:57">
      <c r="E716" s="48"/>
      <c r="H716" s="48"/>
      <c r="K716" s="48"/>
      <c r="U716" s="49"/>
      <c r="V716" s="49"/>
      <c r="W716" s="49"/>
      <c r="X716" s="49"/>
      <c r="Y716" s="49"/>
      <c r="Z716" s="49"/>
      <c r="AA716" s="49"/>
      <c r="AB716" s="49"/>
      <c r="AC716" s="49"/>
      <c r="AG716" s="48"/>
      <c r="AJ716" s="48"/>
      <c r="AM716" s="48"/>
      <c r="AW716" s="49"/>
      <c r="AX716" s="49"/>
      <c r="AY716" s="49"/>
      <c r="AZ716" s="49"/>
      <c r="BA716" s="49"/>
      <c r="BB716" s="49"/>
      <c r="BC716" s="49"/>
      <c r="BD716" s="49"/>
      <c r="BE716" s="49"/>
    </row>
    <row r="717" spans="5:57">
      <c r="E717" s="48"/>
      <c r="H717" s="48"/>
      <c r="K717" s="48"/>
      <c r="U717" s="49"/>
      <c r="V717" s="49"/>
      <c r="W717" s="49"/>
      <c r="X717" s="49"/>
      <c r="Y717" s="49"/>
      <c r="Z717" s="49"/>
      <c r="AA717" s="49"/>
      <c r="AB717" s="49"/>
      <c r="AC717" s="49"/>
      <c r="AG717" s="48"/>
      <c r="AJ717" s="48"/>
      <c r="AM717" s="48"/>
      <c r="AW717" s="49"/>
      <c r="AX717" s="49"/>
      <c r="AY717" s="49"/>
      <c r="AZ717" s="49"/>
      <c r="BA717" s="49"/>
      <c r="BB717" s="49"/>
      <c r="BC717" s="49"/>
      <c r="BD717" s="49"/>
      <c r="BE717" s="49"/>
    </row>
    <row r="718" spans="5:57">
      <c r="E718" s="48"/>
      <c r="H718" s="48"/>
      <c r="K718" s="48"/>
      <c r="U718" s="49"/>
      <c r="V718" s="49"/>
      <c r="W718" s="49"/>
      <c r="X718" s="49"/>
      <c r="Y718" s="49"/>
      <c r="Z718" s="49"/>
      <c r="AA718" s="49"/>
      <c r="AB718" s="49"/>
      <c r="AC718" s="49"/>
      <c r="AG718" s="48"/>
      <c r="AJ718" s="48"/>
      <c r="AM718" s="48"/>
      <c r="AW718" s="49"/>
      <c r="AX718" s="49"/>
      <c r="AY718" s="49"/>
      <c r="AZ718" s="49"/>
      <c r="BA718" s="49"/>
      <c r="BB718" s="49"/>
      <c r="BC718" s="49"/>
      <c r="BD718" s="49"/>
      <c r="BE718" s="49"/>
    </row>
    <row r="719" spans="5:57">
      <c r="E719" s="48"/>
      <c r="H719" s="48"/>
      <c r="K719" s="48"/>
      <c r="U719" s="49"/>
      <c r="V719" s="49"/>
      <c r="W719" s="49"/>
      <c r="X719" s="49"/>
      <c r="Y719" s="49"/>
      <c r="Z719" s="49"/>
      <c r="AA719" s="49"/>
      <c r="AB719" s="49"/>
      <c r="AC719" s="49"/>
      <c r="AG719" s="48"/>
      <c r="AJ719" s="48"/>
      <c r="AM719" s="48"/>
      <c r="AW719" s="49"/>
      <c r="AX719" s="49"/>
      <c r="AY719" s="49"/>
      <c r="AZ719" s="49"/>
      <c r="BA719" s="49"/>
      <c r="BB719" s="49"/>
      <c r="BC719" s="49"/>
      <c r="BD719" s="49"/>
      <c r="BE719" s="49"/>
    </row>
    <row r="720" spans="5:57">
      <c r="E720" s="48"/>
      <c r="H720" s="48"/>
      <c r="K720" s="48"/>
      <c r="U720" s="49"/>
      <c r="V720" s="49"/>
      <c r="W720" s="49"/>
      <c r="X720" s="49"/>
      <c r="Y720" s="49"/>
      <c r="Z720" s="49"/>
      <c r="AA720" s="49"/>
      <c r="AB720" s="49"/>
      <c r="AC720" s="49"/>
      <c r="AG720" s="48"/>
      <c r="AJ720" s="48"/>
      <c r="AM720" s="48"/>
      <c r="AW720" s="49"/>
      <c r="AX720" s="49"/>
      <c r="AY720" s="49"/>
      <c r="AZ720" s="49"/>
      <c r="BA720" s="49"/>
      <c r="BB720" s="49"/>
      <c r="BC720" s="49"/>
      <c r="BD720" s="49"/>
      <c r="BE720" s="49"/>
    </row>
    <row r="721" spans="5:57">
      <c r="E721" s="48"/>
      <c r="H721" s="48"/>
      <c r="K721" s="48"/>
      <c r="U721" s="49"/>
      <c r="V721" s="49"/>
      <c r="W721" s="49"/>
      <c r="X721" s="49"/>
      <c r="Y721" s="49"/>
      <c r="Z721" s="49"/>
      <c r="AA721" s="49"/>
      <c r="AB721" s="49"/>
      <c r="AC721" s="49"/>
      <c r="AG721" s="48"/>
      <c r="AJ721" s="48"/>
      <c r="AM721" s="48"/>
      <c r="AW721" s="49"/>
      <c r="AX721" s="49"/>
      <c r="AY721" s="49"/>
      <c r="AZ721" s="49"/>
      <c r="BA721" s="49"/>
      <c r="BB721" s="49"/>
      <c r="BC721" s="49"/>
      <c r="BD721" s="49"/>
      <c r="BE721" s="49"/>
    </row>
    <row r="722" spans="5:57">
      <c r="E722" s="48"/>
      <c r="H722" s="48"/>
      <c r="K722" s="48"/>
      <c r="U722" s="49"/>
      <c r="V722" s="49"/>
      <c r="W722" s="49"/>
      <c r="X722" s="49"/>
      <c r="Y722" s="49"/>
      <c r="Z722" s="49"/>
      <c r="AA722" s="49"/>
      <c r="AB722" s="49"/>
      <c r="AC722" s="49"/>
      <c r="AG722" s="48"/>
      <c r="AJ722" s="48"/>
      <c r="AM722" s="48"/>
      <c r="AW722" s="49"/>
      <c r="AX722" s="49"/>
      <c r="AY722" s="49"/>
      <c r="AZ722" s="49"/>
      <c r="BA722" s="49"/>
      <c r="BB722" s="49"/>
      <c r="BC722" s="49"/>
      <c r="BD722" s="49"/>
      <c r="BE722" s="49"/>
    </row>
    <row r="723" spans="5:57">
      <c r="E723" s="48"/>
      <c r="H723" s="48"/>
      <c r="K723" s="48"/>
      <c r="U723" s="49"/>
      <c r="V723" s="49"/>
      <c r="W723" s="49"/>
      <c r="X723" s="49"/>
      <c r="Y723" s="49"/>
      <c r="Z723" s="49"/>
      <c r="AA723" s="49"/>
      <c r="AB723" s="49"/>
      <c r="AC723" s="49"/>
      <c r="AG723" s="48"/>
      <c r="AJ723" s="48"/>
      <c r="AM723" s="48"/>
      <c r="AW723" s="49"/>
      <c r="AX723" s="49"/>
      <c r="AY723" s="49"/>
      <c r="AZ723" s="49"/>
      <c r="BA723" s="49"/>
      <c r="BB723" s="49"/>
      <c r="BC723" s="49"/>
      <c r="BD723" s="49"/>
      <c r="BE723" s="49"/>
    </row>
    <row r="724" spans="5:57">
      <c r="E724" s="48"/>
      <c r="H724" s="48"/>
      <c r="K724" s="48"/>
      <c r="U724" s="49"/>
      <c r="V724" s="49"/>
      <c r="W724" s="49"/>
      <c r="X724" s="49"/>
      <c r="Y724" s="49"/>
      <c r="Z724" s="49"/>
      <c r="AA724" s="49"/>
      <c r="AB724" s="49"/>
      <c r="AC724" s="49"/>
      <c r="AG724" s="48"/>
      <c r="AJ724" s="48"/>
      <c r="AM724" s="48"/>
      <c r="AW724" s="49"/>
      <c r="AX724" s="49"/>
      <c r="AY724" s="49"/>
      <c r="AZ724" s="49"/>
      <c r="BA724" s="49"/>
      <c r="BB724" s="49"/>
      <c r="BC724" s="49"/>
      <c r="BD724" s="49"/>
      <c r="BE724" s="49"/>
    </row>
    <row r="725" spans="5:57">
      <c r="E725" s="48"/>
      <c r="H725" s="48"/>
      <c r="K725" s="48"/>
      <c r="U725" s="49"/>
      <c r="V725" s="49"/>
      <c r="W725" s="49"/>
      <c r="X725" s="49"/>
      <c r="Y725" s="49"/>
      <c r="Z725" s="49"/>
      <c r="AA725" s="49"/>
      <c r="AB725" s="49"/>
      <c r="AC725" s="49"/>
      <c r="AG725" s="48"/>
      <c r="AJ725" s="48"/>
      <c r="AM725" s="48"/>
      <c r="AW725" s="49"/>
      <c r="AX725" s="49"/>
      <c r="AY725" s="49"/>
      <c r="AZ725" s="49"/>
      <c r="BA725" s="49"/>
      <c r="BB725" s="49"/>
      <c r="BC725" s="49"/>
      <c r="BD725" s="49"/>
      <c r="BE725" s="49"/>
    </row>
    <row r="726" spans="5:57">
      <c r="E726" s="48"/>
      <c r="H726" s="48"/>
      <c r="K726" s="48"/>
      <c r="U726" s="49"/>
      <c r="V726" s="49"/>
      <c r="W726" s="49"/>
      <c r="X726" s="49"/>
      <c r="Y726" s="49"/>
      <c r="Z726" s="49"/>
      <c r="AA726" s="49"/>
      <c r="AB726" s="49"/>
      <c r="AC726" s="49"/>
      <c r="AG726" s="48"/>
      <c r="AJ726" s="48"/>
      <c r="AM726" s="48"/>
      <c r="AW726" s="49"/>
      <c r="AX726" s="49"/>
      <c r="AY726" s="49"/>
      <c r="AZ726" s="49"/>
      <c r="BA726" s="49"/>
      <c r="BB726" s="49"/>
      <c r="BC726" s="49"/>
      <c r="BD726" s="49"/>
      <c r="BE726" s="49"/>
    </row>
    <row r="727" spans="5:57">
      <c r="E727" s="48"/>
      <c r="H727" s="48"/>
      <c r="K727" s="48"/>
      <c r="U727" s="49"/>
      <c r="V727" s="49"/>
      <c r="W727" s="49"/>
      <c r="X727" s="49"/>
      <c r="Y727" s="49"/>
      <c r="Z727" s="49"/>
      <c r="AA727" s="49"/>
      <c r="AB727" s="49"/>
      <c r="AC727" s="49"/>
      <c r="AG727" s="48"/>
      <c r="AJ727" s="48"/>
      <c r="AM727" s="48"/>
      <c r="AW727" s="49"/>
      <c r="AX727" s="49"/>
      <c r="AY727" s="49"/>
      <c r="AZ727" s="49"/>
      <c r="BA727" s="49"/>
      <c r="BB727" s="49"/>
      <c r="BC727" s="49"/>
      <c r="BD727" s="49"/>
      <c r="BE727" s="49"/>
    </row>
    <row r="728" spans="5:57">
      <c r="E728" s="48"/>
      <c r="H728" s="48"/>
      <c r="K728" s="48"/>
      <c r="U728" s="49"/>
      <c r="V728" s="49"/>
      <c r="W728" s="49"/>
      <c r="X728" s="49"/>
      <c r="Y728" s="49"/>
      <c r="Z728" s="49"/>
      <c r="AA728" s="49"/>
      <c r="AB728" s="49"/>
      <c r="AC728" s="49"/>
      <c r="AG728" s="48"/>
      <c r="AJ728" s="48"/>
      <c r="AM728" s="48"/>
      <c r="AW728" s="49"/>
      <c r="AX728" s="49"/>
      <c r="AY728" s="49"/>
      <c r="AZ728" s="49"/>
      <c r="BA728" s="49"/>
      <c r="BB728" s="49"/>
      <c r="BC728" s="49"/>
      <c r="BD728" s="49"/>
      <c r="BE728" s="49"/>
    </row>
    <row r="729" spans="5:57">
      <c r="E729" s="48"/>
      <c r="H729" s="48"/>
      <c r="K729" s="48"/>
      <c r="U729" s="49"/>
      <c r="V729" s="49"/>
      <c r="W729" s="49"/>
      <c r="X729" s="49"/>
      <c r="Y729" s="49"/>
      <c r="Z729" s="49"/>
      <c r="AA729" s="49"/>
      <c r="AB729" s="49"/>
      <c r="AC729" s="49"/>
      <c r="AG729" s="48"/>
      <c r="AJ729" s="48"/>
      <c r="AM729" s="48"/>
      <c r="AW729" s="49"/>
      <c r="AX729" s="49"/>
      <c r="AY729" s="49"/>
      <c r="AZ729" s="49"/>
      <c r="BA729" s="49"/>
      <c r="BB729" s="49"/>
      <c r="BC729" s="49"/>
      <c r="BD729" s="49"/>
      <c r="BE729" s="49"/>
    </row>
    <row r="730" spans="5:57">
      <c r="E730" s="48"/>
      <c r="H730" s="48"/>
      <c r="K730" s="48"/>
      <c r="U730" s="49"/>
      <c r="V730" s="49"/>
      <c r="W730" s="49"/>
      <c r="X730" s="49"/>
      <c r="Y730" s="49"/>
      <c r="Z730" s="49"/>
      <c r="AA730" s="49"/>
      <c r="AB730" s="49"/>
      <c r="AC730" s="49"/>
      <c r="AG730" s="48"/>
      <c r="AJ730" s="48"/>
      <c r="AM730" s="48"/>
      <c r="AW730" s="49"/>
      <c r="AX730" s="49"/>
      <c r="AY730" s="49"/>
      <c r="AZ730" s="49"/>
      <c r="BA730" s="49"/>
      <c r="BB730" s="49"/>
      <c r="BC730" s="49"/>
      <c r="BD730" s="49"/>
      <c r="BE730" s="49"/>
    </row>
    <row r="731" spans="5:57">
      <c r="E731" s="48"/>
      <c r="H731" s="48"/>
      <c r="K731" s="48"/>
      <c r="U731" s="49"/>
      <c r="V731" s="49"/>
      <c r="W731" s="49"/>
      <c r="X731" s="49"/>
      <c r="Y731" s="49"/>
      <c r="Z731" s="49"/>
      <c r="AA731" s="49"/>
      <c r="AB731" s="49"/>
      <c r="AC731" s="49"/>
      <c r="AG731" s="48"/>
      <c r="AJ731" s="48"/>
      <c r="AM731" s="48"/>
      <c r="AW731" s="49"/>
      <c r="AX731" s="49"/>
      <c r="AY731" s="49"/>
      <c r="AZ731" s="49"/>
      <c r="BA731" s="49"/>
      <c r="BB731" s="49"/>
      <c r="BC731" s="49"/>
      <c r="BD731" s="49"/>
      <c r="BE731" s="49"/>
    </row>
    <row r="732" spans="5:57">
      <c r="E732" s="48"/>
      <c r="H732" s="48"/>
      <c r="K732" s="48"/>
      <c r="U732" s="49"/>
      <c r="V732" s="49"/>
      <c r="W732" s="49"/>
      <c r="X732" s="49"/>
      <c r="Y732" s="49"/>
      <c r="Z732" s="49"/>
      <c r="AA732" s="49"/>
      <c r="AB732" s="49"/>
      <c r="AC732" s="49"/>
      <c r="AG732" s="48"/>
      <c r="AJ732" s="48"/>
      <c r="AM732" s="48"/>
      <c r="AW732" s="49"/>
      <c r="AX732" s="49"/>
      <c r="AY732" s="49"/>
      <c r="AZ732" s="49"/>
      <c r="BA732" s="49"/>
      <c r="BB732" s="49"/>
      <c r="BC732" s="49"/>
      <c r="BD732" s="49"/>
      <c r="BE732" s="49"/>
    </row>
    <row r="733" spans="5:57">
      <c r="E733" s="48"/>
      <c r="H733" s="48"/>
      <c r="K733" s="48"/>
      <c r="U733" s="49"/>
      <c r="V733" s="49"/>
      <c r="W733" s="49"/>
      <c r="X733" s="49"/>
      <c r="Y733" s="49"/>
      <c r="Z733" s="49"/>
      <c r="AA733" s="49"/>
      <c r="AB733" s="49"/>
      <c r="AC733" s="49"/>
      <c r="AG733" s="48"/>
      <c r="AJ733" s="48"/>
      <c r="AM733" s="48"/>
      <c r="AW733" s="49"/>
      <c r="AX733" s="49"/>
      <c r="AY733" s="49"/>
      <c r="AZ733" s="49"/>
      <c r="BA733" s="49"/>
      <c r="BB733" s="49"/>
      <c r="BC733" s="49"/>
      <c r="BD733" s="49"/>
      <c r="BE733" s="49"/>
    </row>
    <row r="734" spans="5:57">
      <c r="E734" s="48"/>
      <c r="H734" s="48"/>
      <c r="K734" s="48"/>
      <c r="U734" s="49"/>
      <c r="V734" s="49"/>
      <c r="W734" s="49"/>
      <c r="X734" s="49"/>
      <c r="Y734" s="49"/>
      <c r="Z734" s="49"/>
      <c r="AA734" s="49"/>
      <c r="AB734" s="49"/>
      <c r="AC734" s="49"/>
      <c r="AG734" s="48"/>
      <c r="AJ734" s="48"/>
      <c r="AM734" s="48"/>
      <c r="AW734" s="49"/>
      <c r="AX734" s="49"/>
      <c r="AY734" s="49"/>
      <c r="AZ734" s="49"/>
      <c r="BA734" s="49"/>
      <c r="BB734" s="49"/>
      <c r="BC734" s="49"/>
      <c r="BD734" s="49"/>
      <c r="BE734" s="49"/>
    </row>
    <row r="735" spans="5:57">
      <c r="E735" s="48"/>
      <c r="H735" s="48"/>
      <c r="K735" s="48"/>
      <c r="U735" s="49"/>
      <c r="V735" s="49"/>
      <c r="W735" s="49"/>
      <c r="X735" s="49"/>
      <c r="Y735" s="49"/>
      <c r="Z735" s="49"/>
      <c r="AA735" s="49"/>
      <c r="AB735" s="49"/>
      <c r="AC735" s="49"/>
      <c r="AG735" s="48"/>
      <c r="AJ735" s="48"/>
      <c r="AM735" s="48"/>
      <c r="AW735" s="49"/>
      <c r="AX735" s="49"/>
      <c r="AY735" s="49"/>
      <c r="AZ735" s="49"/>
      <c r="BA735" s="49"/>
      <c r="BB735" s="49"/>
      <c r="BC735" s="49"/>
      <c r="BD735" s="49"/>
      <c r="BE735" s="49"/>
    </row>
    <row r="736" spans="5:57">
      <c r="E736" s="48"/>
      <c r="H736" s="48"/>
      <c r="K736" s="48"/>
      <c r="U736" s="49"/>
      <c r="V736" s="49"/>
      <c r="W736" s="49"/>
      <c r="X736" s="49"/>
      <c r="Y736" s="49"/>
      <c r="Z736" s="49"/>
      <c r="AA736" s="49"/>
      <c r="AB736" s="49"/>
      <c r="AC736" s="49"/>
      <c r="AG736" s="48"/>
      <c r="AJ736" s="48"/>
      <c r="AM736" s="48"/>
      <c r="AW736" s="49"/>
      <c r="AX736" s="49"/>
      <c r="AY736" s="49"/>
      <c r="AZ736" s="49"/>
      <c r="BA736" s="49"/>
      <c r="BB736" s="49"/>
      <c r="BC736" s="49"/>
      <c r="BD736" s="49"/>
      <c r="BE736" s="49"/>
    </row>
    <row r="737" spans="5:57">
      <c r="E737" s="48"/>
      <c r="H737" s="48"/>
      <c r="K737" s="48"/>
      <c r="U737" s="49"/>
      <c r="V737" s="49"/>
      <c r="W737" s="49"/>
      <c r="X737" s="49"/>
      <c r="Y737" s="49"/>
      <c r="Z737" s="49"/>
      <c r="AA737" s="49"/>
      <c r="AB737" s="49"/>
      <c r="AC737" s="49"/>
      <c r="AG737" s="48"/>
      <c r="AJ737" s="48"/>
      <c r="AM737" s="48"/>
      <c r="AW737" s="49"/>
      <c r="AX737" s="49"/>
      <c r="AY737" s="49"/>
      <c r="AZ737" s="49"/>
      <c r="BA737" s="49"/>
      <c r="BB737" s="49"/>
      <c r="BC737" s="49"/>
      <c r="BD737" s="49"/>
      <c r="BE737" s="49"/>
    </row>
    <row r="738" spans="5:57">
      <c r="E738" s="48"/>
      <c r="H738" s="48"/>
      <c r="K738" s="48"/>
      <c r="U738" s="49"/>
      <c r="V738" s="49"/>
      <c r="W738" s="49"/>
      <c r="X738" s="49"/>
      <c r="Y738" s="49"/>
      <c r="Z738" s="49"/>
      <c r="AA738" s="49"/>
      <c r="AB738" s="49"/>
      <c r="AC738" s="49"/>
      <c r="AG738" s="48"/>
      <c r="AJ738" s="48"/>
      <c r="AM738" s="48"/>
      <c r="AW738" s="49"/>
      <c r="AX738" s="49"/>
      <c r="AY738" s="49"/>
      <c r="AZ738" s="49"/>
      <c r="BA738" s="49"/>
      <c r="BB738" s="49"/>
      <c r="BC738" s="49"/>
      <c r="BD738" s="49"/>
      <c r="BE738" s="49"/>
    </row>
    <row r="739" spans="5:57">
      <c r="E739" s="48"/>
      <c r="H739" s="48"/>
      <c r="K739" s="48"/>
      <c r="U739" s="49"/>
      <c r="V739" s="49"/>
      <c r="W739" s="49"/>
      <c r="X739" s="49"/>
      <c r="Y739" s="49"/>
      <c r="Z739" s="49"/>
      <c r="AA739" s="49"/>
      <c r="AB739" s="49"/>
      <c r="AC739" s="49"/>
      <c r="AG739" s="48"/>
      <c r="AJ739" s="48"/>
      <c r="AM739" s="48"/>
      <c r="AW739" s="49"/>
      <c r="AX739" s="49"/>
      <c r="AY739" s="49"/>
      <c r="AZ739" s="49"/>
      <c r="BA739" s="49"/>
      <c r="BB739" s="49"/>
      <c r="BC739" s="49"/>
      <c r="BD739" s="49"/>
      <c r="BE739" s="49"/>
    </row>
    <row r="740" spans="5:57">
      <c r="E740" s="48"/>
      <c r="H740" s="48"/>
      <c r="K740" s="48"/>
      <c r="U740" s="49"/>
      <c r="V740" s="49"/>
      <c r="W740" s="49"/>
      <c r="X740" s="49"/>
      <c r="Y740" s="49"/>
      <c r="Z740" s="49"/>
      <c r="AA740" s="49"/>
      <c r="AB740" s="49"/>
      <c r="AC740" s="49"/>
      <c r="AG740" s="48"/>
      <c r="AJ740" s="48"/>
      <c r="AM740" s="48"/>
      <c r="AW740" s="49"/>
      <c r="AX740" s="49"/>
      <c r="AY740" s="49"/>
      <c r="AZ740" s="49"/>
      <c r="BA740" s="49"/>
      <c r="BB740" s="49"/>
      <c r="BC740" s="49"/>
      <c r="BD740" s="49"/>
      <c r="BE740" s="49"/>
    </row>
    <row r="741" spans="5:57">
      <c r="E741" s="48"/>
      <c r="H741" s="48"/>
      <c r="K741" s="48"/>
      <c r="U741" s="49"/>
      <c r="V741" s="49"/>
      <c r="W741" s="49"/>
      <c r="X741" s="49"/>
      <c r="Y741" s="49"/>
      <c r="Z741" s="49"/>
      <c r="AA741" s="49"/>
      <c r="AB741" s="49"/>
      <c r="AC741" s="49"/>
      <c r="AG741" s="48"/>
      <c r="AJ741" s="48"/>
      <c r="AM741" s="48"/>
      <c r="AW741" s="49"/>
      <c r="AX741" s="49"/>
      <c r="AY741" s="49"/>
      <c r="AZ741" s="49"/>
      <c r="BA741" s="49"/>
      <c r="BB741" s="49"/>
      <c r="BC741" s="49"/>
      <c r="BD741" s="49"/>
      <c r="BE741" s="49"/>
    </row>
    <row r="742" spans="5:57">
      <c r="E742" s="48"/>
      <c r="H742" s="48"/>
      <c r="K742" s="48"/>
      <c r="U742" s="49"/>
      <c r="V742" s="49"/>
      <c r="W742" s="49"/>
      <c r="X742" s="49"/>
      <c r="Y742" s="49"/>
      <c r="Z742" s="49"/>
      <c r="AA742" s="49"/>
      <c r="AB742" s="49"/>
      <c r="AC742" s="49"/>
      <c r="AG742" s="48"/>
      <c r="AJ742" s="48"/>
      <c r="AM742" s="48"/>
      <c r="AW742" s="49"/>
      <c r="AX742" s="49"/>
      <c r="AY742" s="49"/>
      <c r="AZ742" s="49"/>
      <c r="BA742" s="49"/>
      <c r="BB742" s="49"/>
      <c r="BC742" s="49"/>
      <c r="BD742" s="49"/>
      <c r="BE742" s="49"/>
    </row>
    <row r="743" spans="5:57">
      <c r="E743" s="48"/>
      <c r="H743" s="48"/>
      <c r="K743" s="48"/>
      <c r="U743" s="49"/>
      <c r="V743" s="49"/>
      <c r="W743" s="49"/>
      <c r="X743" s="49"/>
      <c r="Y743" s="49"/>
      <c r="Z743" s="49"/>
      <c r="AA743" s="49"/>
      <c r="AB743" s="49"/>
      <c r="AC743" s="49"/>
      <c r="AG743" s="48"/>
      <c r="AJ743" s="48"/>
      <c r="AM743" s="48"/>
      <c r="AW743" s="49"/>
      <c r="AX743" s="49"/>
      <c r="AY743" s="49"/>
      <c r="AZ743" s="49"/>
      <c r="BA743" s="49"/>
      <c r="BB743" s="49"/>
      <c r="BC743" s="49"/>
      <c r="BD743" s="49"/>
      <c r="BE743" s="49"/>
    </row>
    <row r="744" spans="5:57">
      <c r="E744" s="48"/>
      <c r="H744" s="48"/>
      <c r="K744" s="48"/>
      <c r="U744" s="49"/>
      <c r="V744" s="49"/>
      <c r="W744" s="49"/>
      <c r="X744" s="49"/>
      <c r="Y744" s="49"/>
      <c r="Z744" s="49"/>
      <c r="AA744" s="49"/>
      <c r="AB744" s="49"/>
      <c r="AC744" s="49"/>
      <c r="AG744" s="48"/>
      <c r="AJ744" s="48"/>
      <c r="AM744" s="48"/>
      <c r="AW744" s="49"/>
      <c r="AX744" s="49"/>
      <c r="AY744" s="49"/>
      <c r="AZ744" s="49"/>
      <c r="BA744" s="49"/>
      <c r="BB744" s="49"/>
      <c r="BC744" s="49"/>
      <c r="BD744" s="49"/>
      <c r="BE744" s="49"/>
    </row>
    <row r="745" spans="5:57">
      <c r="E745" s="48"/>
      <c r="H745" s="48"/>
      <c r="K745" s="48"/>
      <c r="U745" s="49"/>
      <c r="V745" s="49"/>
      <c r="W745" s="49"/>
      <c r="X745" s="49"/>
      <c r="Y745" s="49"/>
      <c r="Z745" s="49"/>
      <c r="AA745" s="49"/>
      <c r="AB745" s="49"/>
      <c r="AC745" s="49"/>
      <c r="AG745" s="48"/>
      <c r="AJ745" s="48"/>
      <c r="AM745" s="48"/>
      <c r="AW745" s="49"/>
      <c r="AX745" s="49"/>
      <c r="AY745" s="49"/>
      <c r="AZ745" s="49"/>
      <c r="BA745" s="49"/>
      <c r="BB745" s="49"/>
      <c r="BC745" s="49"/>
      <c r="BD745" s="49"/>
      <c r="BE745" s="49"/>
    </row>
    <row r="746" spans="5:57">
      <c r="E746" s="48"/>
      <c r="H746" s="48"/>
      <c r="K746" s="48"/>
      <c r="U746" s="49"/>
      <c r="V746" s="49"/>
      <c r="W746" s="49"/>
      <c r="X746" s="49"/>
      <c r="Y746" s="49"/>
      <c r="Z746" s="49"/>
      <c r="AA746" s="49"/>
      <c r="AB746" s="49"/>
      <c r="AC746" s="49"/>
      <c r="AG746" s="48"/>
      <c r="AJ746" s="48"/>
      <c r="AM746" s="48"/>
      <c r="AW746" s="49"/>
      <c r="AX746" s="49"/>
      <c r="AY746" s="49"/>
      <c r="AZ746" s="49"/>
      <c r="BA746" s="49"/>
      <c r="BB746" s="49"/>
      <c r="BC746" s="49"/>
      <c r="BD746" s="49"/>
      <c r="BE746" s="49"/>
    </row>
    <row r="747" spans="5:57">
      <c r="E747" s="48"/>
      <c r="H747" s="48"/>
      <c r="K747" s="48"/>
      <c r="U747" s="49"/>
      <c r="V747" s="49"/>
      <c r="W747" s="49"/>
      <c r="X747" s="49"/>
      <c r="Y747" s="49"/>
      <c r="Z747" s="49"/>
      <c r="AA747" s="49"/>
      <c r="AB747" s="49"/>
      <c r="AC747" s="49"/>
      <c r="AG747" s="48"/>
      <c r="AJ747" s="48"/>
      <c r="AM747" s="48"/>
      <c r="AW747" s="49"/>
      <c r="AX747" s="49"/>
      <c r="AY747" s="49"/>
      <c r="AZ747" s="49"/>
      <c r="BA747" s="49"/>
      <c r="BB747" s="49"/>
      <c r="BC747" s="49"/>
      <c r="BD747" s="49"/>
      <c r="BE747" s="49"/>
    </row>
    <row r="748" spans="5:57">
      <c r="E748" s="48"/>
      <c r="H748" s="48"/>
      <c r="K748" s="48"/>
      <c r="U748" s="49"/>
      <c r="V748" s="49"/>
      <c r="W748" s="49"/>
      <c r="X748" s="49"/>
      <c r="Y748" s="49"/>
      <c r="Z748" s="49"/>
      <c r="AA748" s="49"/>
      <c r="AB748" s="49"/>
      <c r="AC748" s="49"/>
      <c r="AG748" s="48"/>
      <c r="AJ748" s="48"/>
      <c r="AM748" s="48"/>
      <c r="AW748" s="49"/>
      <c r="AX748" s="49"/>
      <c r="AY748" s="49"/>
      <c r="AZ748" s="49"/>
      <c r="BA748" s="49"/>
      <c r="BB748" s="49"/>
      <c r="BC748" s="49"/>
      <c r="BD748" s="49"/>
      <c r="BE748" s="49"/>
    </row>
    <row r="749" spans="5:57">
      <c r="E749" s="48"/>
      <c r="H749" s="48"/>
      <c r="K749" s="48"/>
      <c r="U749" s="49"/>
      <c r="V749" s="49"/>
      <c r="W749" s="49"/>
      <c r="X749" s="49"/>
      <c r="Y749" s="49"/>
      <c r="Z749" s="49"/>
      <c r="AA749" s="49"/>
      <c r="AB749" s="49"/>
      <c r="AC749" s="49"/>
      <c r="AG749" s="48"/>
      <c r="AJ749" s="48"/>
      <c r="AM749" s="48"/>
      <c r="AW749" s="49"/>
      <c r="AX749" s="49"/>
      <c r="AY749" s="49"/>
      <c r="AZ749" s="49"/>
      <c r="BA749" s="49"/>
      <c r="BB749" s="49"/>
      <c r="BC749" s="49"/>
      <c r="BD749" s="49"/>
      <c r="BE749" s="49"/>
    </row>
    <row r="750" spans="5:57">
      <c r="E750" s="48"/>
      <c r="H750" s="48"/>
      <c r="K750" s="48"/>
      <c r="U750" s="49"/>
      <c r="V750" s="49"/>
      <c r="W750" s="49"/>
      <c r="X750" s="49"/>
      <c r="Y750" s="49"/>
      <c r="Z750" s="49"/>
      <c r="AA750" s="49"/>
      <c r="AB750" s="49"/>
      <c r="AC750" s="49"/>
      <c r="AG750" s="48"/>
      <c r="AJ750" s="48"/>
      <c r="AM750" s="48"/>
      <c r="AW750" s="49"/>
      <c r="AX750" s="49"/>
      <c r="AY750" s="49"/>
      <c r="AZ750" s="49"/>
      <c r="BA750" s="49"/>
      <c r="BB750" s="49"/>
      <c r="BC750" s="49"/>
      <c r="BD750" s="49"/>
      <c r="BE750" s="49"/>
    </row>
    <row r="751" spans="5:57">
      <c r="E751" s="48"/>
      <c r="H751" s="48"/>
      <c r="K751" s="48"/>
      <c r="U751" s="49"/>
      <c r="V751" s="49"/>
      <c r="W751" s="49"/>
      <c r="X751" s="49"/>
      <c r="Y751" s="49"/>
      <c r="Z751" s="49"/>
      <c r="AA751" s="49"/>
      <c r="AB751" s="49"/>
      <c r="AC751" s="49"/>
      <c r="AG751" s="48"/>
      <c r="AJ751" s="48"/>
      <c r="AM751" s="48"/>
      <c r="AW751" s="49"/>
      <c r="AX751" s="49"/>
      <c r="AY751" s="49"/>
      <c r="AZ751" s="49"/>
      <c r="BA751" s="49"/>
      <c r="BB751" s="49"/>
      <c r="BC751" s="49"/>
      <c r="BD751" s="49"/>
      <c r="BE751" s="49"/>
    </row>
    <row r="752" spans="5:57">
      <c r="E752" s="48"/>
      <c r="H752" s="48"/>
      <c r="K752" s="48"/>
      <c r="U752" s="49"/>
      <c r="V752" s="49"/>
      <c r="W752" s="49"/>
      <c r="X752" s="49"/>
      <c r="Y752" s="49"/>
      <c r="Z752" s="49"/>
      <c r="AA752" s="49"/>
      <c r="AB752" s="49"/>
      <c r="AC752" s="49"/>
      <c r="AG752" s="48"/>
      <c r="AJ752" s="48"/>
      <c r="AM752" s="48"/>
      <c r="AW752" s="49"/>
      <c r="AX752" s="49"/>
      <c r="AY752" s="49"/>
      <c r="AZ752" s="49"/>
      <c r="BA752" s="49"/>
      <c r="BB752" s="49"/>
      <c r="BC752" s="49"/>
      <c r="BD752" s="49"/>
      <c r="BE752" s="49"/>
    </row>
    <row r="753" spans="5:57">
      <c r="E753" s="48"/>
      <c r="H753" s="48"/>
      <c r="K753" s="48"/>
      <c r="U753" s="49"/>
      <c r="V753" s="49"/>
      <c r="W753" s="49"/>
      <c r="X753" s="49"/>
      <c r="Y753" s="49"/>
      <c r="Z753" s="49"/>
      <c r="AA753" s="49"/>
      <c r="AB753" s="49"/>
      <c r="AC753" s="49"/>
      <c r="AG753" s="48"/>
      <c r="AJ753" s="48"/>
      <c r="AM753" s="48"/>
      <c r="AW753" s="49"/>
      <c r="AX753" s="49"/>
      <c r="AY753" s="49"/>
      <c r="AZ753" s="49"/>
      <c r="BA753" s="49"/>
      <c r="BB753" s="49"/>
      <c r="BC753" s="49"/>
      <c r="BD753" s="49"/>
      <c r="BE753" s="49"/>
    </row>
    <row r="754" spans="5:57">
      <c r="E754" s="48"/>
      <c r="H754" s="48"/>
      <c r="K754" s="48"/>
      <c r="U754" s="49"/>
      <c r="V754" s="49"/>
      <c r="W754" s="49"/>
      <c r="X754" s="49"/>
      <c r="Y754" s="49"/>
      <c r="Z754" s="49"/>
      <c r="AA754" s="49"/>
      <c r="AB754" s="49"/>
      <c r="AC754" s="49"/>
      <c r="AG754" s="48"/>
      <c r="AJ754" s="48"/>
      <c r="AM754" s="48"/>
      <c r="AW754" s="49"/>
      <c r="AX754" s="49"/>
      <c r="AY754" s="49"/>
      <c r="AZ754" s="49"/>
      <c r="BA754" s="49"/>
      <c r="BB754" s="49"/>
      <c r="BC754" s="49"/>
      <c r="BD754" s="49"/>
      <c r="BE754" s="49"/>
    </row>
    <row r="755" spans="5:57">
      <c r="E755" s="48"/>
      <c r="H755" s="48"/>
      <c r="K755" s="48"/>
      <c r="U755" s="49"/>
      <c r="V755" s="49"/>
      <c r="W755" s="49"/>
      <c r="X755" s="49"/>
      <c r="Y755" s="49"/>
      <c r="Z755" s="49"/>
      <c r="AA755" s="49"/>
      <c r="AB755" s="49"/>
      <c r="AC755" s="49"/>
      <c r="AG755" s="48"/>
      <c r="AJ755" s="48"/>
      <c r="AM755" s="48"/>
      <c r="AW755" s="49"/>
      <c r="AX755" s="49"/>
      <c r="AY755" s="49"/>
      <c r="AZ755" s="49"/>
      <c r="BA755" s="49"/>
      <c r="BB755" s="49"/>
      <c r="BC755" s="49"/>
      <c r="BD755" s="49"/>
      <c r="BE755" s="49"/>
    </row>
    <row r="756" spans="5:57">
      <c r="E756" s="48"/>
      <c r="H756" s="48"/>
      <c r="K756" s="48"/>
      <c r="U756" s="49"/>
      <c r="V756" s="49"/>
      <c r="W756" s="49"/>
      <c r="X756" s="49"/>
      <c r="Y756" s="49"/>
      <c r="Z756" s="49"/>
      <c r="AA756" s="49"/>
      <c r="AB756" s="49"/>
      <c r="AC756" s="49"/>
      <c r="AG756" s="48"/>
      <c r="AJ756" s="48"/>
      <c r="AM756" s="48"/>
      <c r="AW756" s="49"/>
      <c r="AX756" s="49"/>
      <c r="AY756" s="49"/>
      <c r="AZ756" s="49"/>
      <c r="BA756" s="49"/>
      <c r="BB756" s="49"/>
      <c r="BC756" s="49"/>
      <c r="BD756" s="49"/>
      <c r="BE756" s="49"/>
    </row>
    <row r="757" spans="5:57">
      <c r="E757" s="48"/>
      <c r="H757" s="48"/>
      <c r="K757" s="48"/>
      <c r="U757" s="49"/>
      <c r="V757" s="49"/>
      <c r="W757" s="49"/>
      <c r="X757" s="49"/>
      <c r="Y757" s="49"/>
      <c r="Z757" s="49"/>
      <c r="AA757" s="49"/>
      <c r="AB757" s="49"/>
      <c r="AC757" s="49"/>
      <c r="AG757" s="48"/>
      <c r="AJ757" s="48"/>
      <c r="AM757" s="48"/>
      <c r="AW757" s="49"/>
      <c r="AX757" s="49"/>
      <c r="AY757" s="49"/>
      <c r="AZ757" s="49"/>
      <c r="BA757" s="49"/>
      <c r="BB757" s="49"/>
      <c r="BC757" s="49"/>
      <c r="BD757" s="49"/>
      <c r="BE757" s="49"/>
    </row>
    <row r="758" spans="5:57">
      <c r="E758" s="48"/>
      <c r="H758" s="48"/>
      <c r="K758" s="48"/>
      <c r="U758" s="49"/>
      <c r="V758" s="49"/>
      <c r="W758" s="49"/>
      <c r="X758" s="49"/>
      <c r="Y758" s="49"/>
      <c r="Z758" s="49"/>
      <c r="AA758" s="49"/>
      <c r="AB758" s="49"/>
      <c r="AC758" s="49"/>
      <c r="AG758" s="48"/>
      <c r="AJ758" s="48"/>
      <c r="AM758" s="48"/>
      <c r="AW758" s="49"/>
      <c r="AX758" s="49"/>
      <c r="AY758" s="49"/>
      <c r="AZ758" s="49"/>
      <c r="BA758" s="49"/>
      <c r="BB758" s="49"/>
      <c r="BC758" s="49"/>
      <c r="BD758" s="49"/>
      <c r="BE758" s="49"/>
    </row>
    <row r="759" spans="5:57">
      <c r="E759" s="48"/>
      <c r="H759" s="48"/>
      <c r="K759" s="48"/>
      <c r="U759" s="49"/>
      <c r="V759" s="49"/>
      <c r="W759" s="49"/>
      <c r="X759" s="49"/>
      <c r="Y759" s="49"/>
      <c r="Z759" s="49"/>
      <c r="AA759" s="49"/>
      <c r="AB759" s="49"/>
      <c r="AC759" s="49"/>
      <c r="AG759" s="48"/>
      <c r="AJ759" s="48"/>
      <c r="AM759" s="48"/>
      <c r="AW759" s="49"/>
      <c r="AX759" s="49"/>
      <c r="AY759" s="49"/>
      <c r="AZ759" s="49"/>
      <c r="BA759" s="49"/>
      <c r="BB759" s="49"/>
      <c r="BC759" s="49"/>
      <c r="BD759" s="49"/>
      <c r="BE759" s="49"/>
    </row>
    <row r="760" spans="5:57">
      <c r="E760" s="48"/>
      <c r="H760" s="48"/>
      <c r="K760" s="48"/>
      <c r="U760" s="49"/>
      <c r="V760" s="49"/>
      <c r="W760" s="49"/>
      <c r="X760" s="49"/>
      <c r="Y760" s="49"/>
      <c r="Z760" s="49"/>
      <c r="AA760" s="49"/>
      <c r="AB760" s="49"/>
      <c r="AC760" s="49"/>
      <c r="AG760" s="48"/>
      <c r="AJ760" s="48"/>
      <c r="AM760" s="48"/>
      <c r="AW760" s="49"/>
      <c r="AX760" s="49"/>
      <c r="AY760" s="49"/>
      <c r="AZ760" s="49"/>
      <c r="BA760" s="49"/>
      <c r="BB760" s="49"/>
      <c r="BC760" s="49"/>
      <c r="BD760" s="49"/>
      <c r="BE760" s="49"/>
    </row>
    <row r="761" spans="5:57">
      <c r="E761" s="48"/>
      <c r="H761" s="48"/>
      <c r="K761" s="48"/>
      <c r="U761" s="49"/>
      <c r="V761" s="49"/>
      <c r="W761" s="49"/>
      <c r="X761" s="49"/>
      <c r="Y761" s="49"/>
      <c r="Z761" s="49"/>
      <c r="AA761" s="49"/>
      <c r="AB761" s="49"/>
      <c r="AC761" s="49"/>
      <c r="AG761" s="48"/>
      <c r="AJ761" s="48"/>
      <c r="AM761" s="48"/>
      <c r="AW761" s="49"/>
      <c r="AX761" s="49"/>
      <c r="AY761" s="49"/>
      <c r="AZ761" s="49"/>
      <c r="BA761" s="49"/>
      <c r="BB761" s="49"/>
      <c r="BC761" s="49"/>
      <c r="BD761" s="49"/>
      <c r="BE761" s="49"/>
    </row>
    <row r="762" spans="5:57">
      <c r="E762" s="48"/>
      <c r="H762" s="48"/>
      <c r="K762" s="48"/>
      <c r="U762" s="49"/>
      <c r="V762" s="49"/>
      <c r="W762" s="49"/>
      <c r="X762" s="49"/>
      <c r="Y762" s="49"/>
      <c r="Z762" s="49"/>
      <c r="AA762" s="49"/>
      <c r="AB762" s="49"/>
      <c r="AC762" s="49"/>
      <c r="AG762" s="48"/>
      <c r="AJ762" s="48"/>
      <c r="AM762" s="48"/>
      <c r="AW762" s="49"/>
      <c r="AX762" s="49"/>
      <c r="AY762" s="49"/>
      <c r="AZ762" s="49"/>
      <c r="BA762" s="49"/>
      <c r="BB762" s="49"/>
      <c r="BC762" s="49"/>
      <c r="BD762" s="49"/>
      <c r="BE762" s="49"/>
    </row>
    <row r="763" spans="5:57">
      <c r="E763" s="48"/>
      <c r="H763" s="48"/>
      <c r="K763" s="48"/>
      <c r="U763" s="49"/>
      <c r="V763" s="49"/>
      <c r="W763" s="49"/>
      <c r="X763" s="49"/>
      <c r="Y763" s="49"/>
      <c r="Z763" s="49"/>
      <c r="AA763" s="49"/>
      <c r="AB763" s="49"/>
      <c r="AC763" s="49"/>
      <c r="AG763" s="48"/>
      <c r="AJ763" s="48"/>
      <c r="AM763" s="48"/>
      <c r="AW763" s="49"/>
      <c r="AX763" s="49"/>
      <c r="AY763" s="49"/>
      <c r="AZ763" s="49"/>
      <c r="BA763" s="49"/>
      <c r="BB763" s="49"/>
      <c r="BC763" s="49"/>
      <c r="BD763" s="49"/>
      <c r="BE763" s="49"/>
    </row>
    <row r="764" spans="5:57">
      <c r="E764" s="48"/>
      <c r="H764" s="48"/>
      <c r="K764" s="48"/>
      <c r="U764" s="49"/>
      <c r="V764" s="49"/>
      <c r="W764" s="49"/>
      <c r="X764" s="49"/>
      <c r="Y764" s="49"/>
      <c r="Z764" s="49"/>
      <c r="AA764" s="49"/>
      <c r="AB764" s="49"/>
      <c r="AC764" s="49"/>
      <c r="AG764" s="48"/>
      <c r="AJ764" s="48"/>
      <c r="AM764" s="48"/>
      <c r="AW764" s="49"/>
      <c r="AX764" s="49"/>
      <c r="AY764" s="49"/>
      <c r="AZ764" s="49"/>
      <c r="BA764" s="49"/>
      <c r="BB764" s="49"/>
      <c r="BC764" s="49"/>
      <c r="BD764" s="49"/>
      <c r="BE764" s="49"/>
    </row>
    <row r="765" spans="5:57">
      <c r="E765" s="48"/>
      <c r="H765" s="48"/>
      <c r="K765" s="48"/>
      <c r="U765" s="49"/>
      <c r="V765" s="49"/>
      <c r="W765" s="49"/>
      <c r="X765" s="49"/>
      <c r="Y765" s="49"/>
      <c r="Z765" s="49"/>
      <c r="AA765" s="49"/>
      <c r="AB765" s="49"/>
      <c r="AC765" s="49"/>
      <c r="AG765" s="48"/>
      <c r="AJ765" s="48"/>
      <c r="AM765" s="48"/>
      <c r="AW765" s="49"/>
      <c r="AX765" s="49"/>
      <c r="AY765" s="49"/>
      <c r="AZ765" s="49"/>
      <c r="BA765" s="49"/>
      <c r="BB765" s="49"/>
      <c r="BC765" s="49"/>
      <c r="BD765" s="49"/>
      <c r="BE765" s="49"/>
    </row>
    <row r="766" spans="5:57">
      <c r="E766" s="48"/>
      <c r="H766" s="48"/>
      <c r="K766" s="48"/>
      <c r="U766" s="49"/>
      <c r="V766" s="49"/>
      <c r="W766" s="49"/>
      <c r="X766" s="49"/>
      <c r="Y766" s="49"/>
      <c r="Z766" s="49"/>
      <c r="AA766" s="49"/>
      <c r="AB766" s="49"/>
      <c r="AC766" s="49"/>
      <c r="AG766" s="48"/>
      <c r="AJ766" s="48"/>
      <c r="AM766" s="48"/>
      <c r="AW766" s="49"/>
      <c r="AX766" s="49"/>
      <c r="AY766" s="49"/>
      <c r="AZ766" s="49"/>
      <c r="BA766" s="49"/>
      <c r="BB766" s="49"/>
      <c r="BC766" s="49"/>
      <c r="BD766" s="49"/>
      <c r="BE766" s="49"/>
    </row>
    <row r="767" spans="5:57">
      <c r="E767" s="48"/>
      <c r="H767" s="48"/>
      <c r="K767" s="48"/>
      <c r="U767" s="49"/>
      <c r="V767" s="49"/>
      <c r="W767" s="49"/>
      <c r="X767" s="49"/>
      <c r="Y767" s="49"/>
      <c r="Z767" s="49"/>
      <c r="AA767" s="49"/>
      <c r="AB767" s="49"/>
      <c r="AC767" s="49"/>
      <c r="AG767" s="48"/>
      <c r="AJ767" s="48"/>
      <c r="AM767" s="48"/>
      <c r="AW767" s="49"/>
      <c r="AX767" s="49"/>
      <c r="AY767" s="49"/>
      <c r="AZ767" s="49"/>
      <c r="BA767" s="49"/>
      <c r="BB767" s="49"/>
      <c r="BC767" s="49"/>
      <c r="BD767" s="49"/>
      <c r="BE767" s="49"/>
    </row>
    <row r="768" spans="5:57">
      <c r="E768" s="48"/>
      <c r="H768" s="48"/>
      <c r="K768" s="48"/>
      <c r="U768" s="49"/>
      <c r="V768" s="49"/>
      <c r="W768" s="49"/>
      <c r="X768" s="49"/>
      <c r="Y768" s="49"/>
      <c r="Z768" s="49"/>
      <c r="AA768" s="49"/>
      <c r="AB768" s="49"/>
      <c r="AC768" s="49"/>
      <c r="AG768" s="48"/>
      <c r="AJ768" s="48"/>
      <c r="AM768" s="48"/>
      <c r="AW768" s="49"/>
      <c r="AX768" s="49"/>
      <c r="AY768" s="49"/>
      <c r="AZ768" s="49"/>
      <c r="BA768" s="49"/>
      <c r="BB768" s="49"/>
      <c r="BC768" s="49"/>
      <c r="BD768" s="49"/>
      <c r="BE768" s="49"/>
    </row>
    <row r="769" spans="5:57">
      <c r="E769" s="48"/>
      <c r="H769" s="48"/>
      <c r="K769" s="48"/>
      <c r="U769" s="49"/>
      <c r="V769" s="49"/>
      <c r="W769" s="49"/>
      <c r="X769" s="49"/>
      <c r="Y769" s="49"/>
      <c r="Z769" s="49"/>
      <c r="AA769" s="49"/>
      <c r="AB769" s="49"/>
      <c r="AC769" s="49"/>
      <c r="AG769" s="48"/>
      <c r="AJ769" s="48"/>
      <c r="AM769" s="48"/>
      <c r="AW769" s="49"/>
      <c r="AX769" s="49"/>
      <c r="AY769" s="49"/>
      <c r="AZ769" s="49"/>
      <c r="BA769" s="49"/>
      <c r="BB769" s="49"/>
      <c r="BC769" s="49"/>
      <c r="BD769" s="49"/>
      <c r="BE769" s="49"/>
    </row>
    <row r="770" spans="5:57">
      <c r="E770" s="48"/>
      <c r="H770" s="48"/>
      <c r="K770" s="48"/>
      <c r="U770" s="49"/>
      <c r="V770" s="49"/>
      <c r="W770" s="49"/>
      <c r="X770" s="49"/>
      <c r="Y770" s="49"/>
      <c r="Z770" s="49"/>
      <c r="AA770" s="49"/>
      <c r="AB770" s="49"/>
      <c r="AC770" s="49"/>
      <c r="AG770" s="48"/>
      <c r="AJ770" s="48"/>
      <c r="AM770" s="48"/>
      <c r="AW770" s="49"/>
      <c r="AX770" s="49"/>
      <c r="AY770" s="49"/>
      <c r="AZ770" s="49"/>
      <c r="BA770" s="49"/>
      <c r="BB770" s="49"/>
      <c r="BC770" s="49"/>
      <c r="BD770" s="49"/>
      <c r="BE770" s="49"/>
    </row>
    <row r="771" spans="5:57">
      <c r="E771" s="48"/>
      <c r="H771" s="48"/>
      <c r="K771" s="48"/>
      <c r="U771" s="49"/>
      <c r="V771" s="49"/>
      <c r="W771" s="49"/>
      <c r="X771" s="49"/>
      <c r="Y771" s="49"/>
      <c r="Z771" s="49"/>
      <c r="AA771" s="49"/>
      <c r="AB771" s="49"/>
      <c r="AC771" s="49"/>
      <c r="AG771" s="48"/>
      <c r="AJ771" s="48"/>
      <c r="AM771" s="48"/>
      <c r="AW771" s="49"/>
      <c r="AX771" s="49"/>
      <c r="AY771" s="49"/>
      <c r="AZ771" s="49"/>
      <c r="BA771" s="49"/>
      <c r="BB771" s="49"/>
      <c r="BC771" s="49"/>
      <c r="BD771" s="49"/>
      <c r="BE771" s="49"/>
    </row>
    <row r="772" spans="5:57">
      <c r="E772" s="48"/>
      <c r="H772" s="48"/>
      <c r="K772" s="48"/>
      <c r="U772" s="49"/>
      <c r="V772" s="49"/>
      <c r="W772" s="49"/>
      <c r="X772" s="49"/>
      <c r="Y772" s="49"/>
      <c r="Z772" s="49"/>
      <c r="AA772" s="49"/>
      <c r="AB772" s="49"/>
      <c r="AC772" s="49"/>
      <c r="AG772" s="48"/>
      <c r="AJ772" s="48"/>
      <c r="AM772" s="48"/>
      <c r="AW772" s="49"/>
      <c r="AX772" s="49"/>
      <c r="AY772" s="49"/>
      <c r="AZ772" s="49"/>
      <c r="BA772" s="49"/>
      <c r="BB772" s="49"/>
      <c r="BC772" s="49"/>
      <c r="BD772" s="49"/>
      <c r="BE772" s="49"/>
    </row>
    <row r="773" spans="5:57">
      <c r="E773" s="48"/>
      <c r="H773" s="48"/>
      <c r="K773" s="48"/>
      <c r="U773" s="49"/>
      <c r="V773" s="49"/>
      <c r="W773" s="49"/>
      <c r="X773" s="49"/>
      <c r="Y773" s="49"/>
      <c r="Z773" s="49"/>
      <c r="AA773" s="49"/>
      <c r="AB773" s="49"/>
      <c r="AC773" s="49"/>
      <c r="AG773" s="48"/>
      <c r="AJ773" s="48"/>
      <c r="AM773" s="48"/>
      <c r="AW773" s="49"/>
      <c r="AX773" s="49"/>
      <c r="AY773" s="49"/>
      <c r="AZ773" s="49"/>
      <c r="BA773" s="49"/>
      <c r="BB773" s="49"/>
      <c r="BC773" s="49"/>
      <c r="BD773" s="49"/>
      <c r="BE773" s="49"/>
    </row>
    <row r="774" spans="5:57">
      <c r="E774" s="48"/>
      <c r="H774" s="48"/>
      <c r="K774" s="48"/>
      <c r="U774" s="49"/>
      <c r="V774" s="49"/>
      <c r="W774" s="49"/>
      <c r="X774" s="49"/>
      <c r="Y774" s="49"/>
      <c r="Z774" s="49"/>
      <c r="AA774" s="49"/>
      <c r="AB774" s="49"/>
      <c r="AC774" s="49"/>
      <c r="AG774" s="48"/>
      <c r="AJ774" s="48"/>
      <c r="AM774" s="48"/>
      <c r="AW774" s="49"/>
      <c r="AX774" s="49"/>
      <c r="AY774" s="49"/>
      <c r="AZ774" s="49"/>
      <c r="BA774" s="49"/>
      <c r="BB774" s="49"/>
      <c r="BC774" s="49"/>
      <c r="BD774" s="49"/>
      <c r="BE774" s="49"/>
    </row>
    <row r="775" spans="5:57">
      <c r="E775" s="48"/>
      <c r="H775" s="48"/>
      <c r="K775" s="48"/>
      <c r="U775" s="49"/>
      <c r="V775" s="49"/>
      <c r="W775" s="49"/>
      <c r="X775" s="49"/>
      <c r="Y775" s="49"/>
      <c r="Z775" s="49"/>
      <c r="AA775" s="49"/>
      <c r="AB775" s="49"/>
      <c r="AC775" s="49"/>
      <c r="AG775" s="48"/>
      <c r="AJ775" s="48"/>
      <c r="AM775" s="48"/>
      <c r="AW775" s="49"/>
      <c r="AX775" s="49"/>
      <c r="AY775" s="49"/>
      <c r="AZ775" s="49"/>
      <c r="BA775" s="49"/>
      <c r="BB775" s="49"/>
      <c r="BC775" s="49"/>
      <c r="BD775" s="49"/>
      <c r="BE775" s="49"/>
    </row>
    <row r="776" spans="5:57">
      <c r="E776" s="48"/>
      <c r="H776" s="48"/>
      <c r="K776" s="48"/>
      <c r="U776" s="49"/>
      <c r="V776" s="49"/>
      <c r="W776" s="49"/>
      <c r="X776" s="49"/>
      <c r="Y776" s="49"/>
      <c r="Z776" s="49"/>
      <c r="AA776" s="49"/>
      <c r="AB776" s="49"/>
      <c r="AC776" s="49"/>
      <c r="AG776" s="48"/>
      <c r="AJ776" s="48"/>
      <c r="AM776" s="48"/>
      <c r="AW776" s="49"/>
      <c r="AX776" s="49"/>
      <c r="AY776" s="49"/>
      <c r="AZ776" s="49"/>
      <c r="BA776" s="49"/>
      <c r="BB776" s="49"/>
      <c r="BC776" s="49"/>
      <c r="BD776" s="49"/>
      <c r="BE776" s="49"/>
    </row>
    <row r="777" spans="5:57">
      <c r="E777" s="48"/>
      <c r="H777" s="48"/>
      <c r="K777" s="48"/>
      <c r="U777" s="49"/>
      <c r="V777" s="49"/>
      <c r="W777" s="49"/>
      <c r="X777" s="49"/>
      <c r="Y777" s="49"/>
      <c r="Z777" s="49"/>
      <c r="AA777" s="49"/>
      <c r="AB777" s="49"/>
      <c r="AC777" s="49"/>
      <c r="AG777" s="48"/>
      <c r="AJ777" s="48"/>
      <c r="AM777" s="48"/>
      <c r="AW777" s="49"/>
      <c r="AX777" s="49"/>
      <c r="AY777" s="49"/>
      <c r="AZ777" s="49"/>
      <c r="BA777" s="49"/>
      <c r="BB777" s="49"/>
      <c r="BC777" s="49"/>
      <c r="BD777" s="49"/>
      <c r="BE777" s="49"/>
    </row>
    <row r="778" spans="5:57">
      <c r="E778" s="48"/>
      <c r="H778" s="48"/>
      <c r="K778" s="48"/>
      <c r="U778" s="49"/>
      <c r="V778" s="49"/>
      <c r="W778" s="49"/>
      <c r="X778" s="49"/>
      <c r="Y778" s="49"/>
      <c r="Z778" s="49"/>
      <c r="AA778" s="49"/>
      <c r="AB778" s="49"/>
      <c r="AC778" s="49"/>
      <c r="AG778" s="48"/>
      <c r="AJ778" s="48"/>
      <c r="AM778" s="48"/>
      <c r="AW778" s="49"/>
      <c r="AX778" s="49"/>
      <c r="AY778" s="49"/>
      <c r="AZ778" s="49"/>
      <c r="BA778" s="49"/>
      <c r="BB778" s="49"/>
      <c r="BC778" s="49"/>
      <c r="BD778" s="49"/>
      <c r="BE778" s="49"/>
    </row>
    <row r="779" spans="5:57">
      <c r="E779" s="48"/>
      <c r="H779" s="48"/>
      <c r="K779" s="48"/>
      <c r="U779" s="49"/>
      <c r="V779" s="49"/>
      <c r="W779" s="49"/>
      <c r="X779" s="49"/>
      <c r="Y779" s="49"/>
      <c r="Z779" s="49"/>
      <c r="AA779" s="49"/>
      <c r="AB779" s="49"/>
      <c r="AC779" s="49"/>
      <c r="AG779" s="48"/>
      <c r="AJ779" s="48"/>
      <c r="AM779" s="48"/>
      <c r="AW779" s="49"/>
      <c r="AX779" s="49"/>
      <c r="AY779" s="49"/>
      <c r="AZ779" s="49"/>
      <c r="BA779" s="49"/>
      <c r="BB779" s="49"/>
      <c r="BC779" s="49"/>
      <c r="BD779" s="49"/>
      <c r="BE779" s="49"/>
    </row>
    <row r="780" spans="5:57">
      <c r="E780" s="48"/>
      <c r="H780" s="48"/>
      <c r="K780" s="48"/>
      <c r="U780" s="49"/>
      <c r="V780" s="49"/>
      <c r="W780" s="49"/>
      <c r="X780" s="49"/>
      <c r="Y780" s="49"/>
      <c r="Z780" s="49"/>
      <c r="AA780" s="49"/>
      <c r="AB780" s="49"/>
      <c r="AC780" s="49"/>
      <c r="AG780" s="48"/>
      <c r="AJ780" s="48"/>
      <c r="AM780" s="48"/>
      <c r="AW780" s="49"/>
      <c r="AX780" s="49"/>
      <c r="AY780" s="49"/>
      <c r="AZ780" s="49"/>
      <c r="BA780" s="49"/>
      <c r="BB780" s="49"/>
      <c r="BC780" s="49"/>
      <c r="BD780" s="49"/>
      <c r="BE780" s="49"/>
    </row>
    <row r="781" spans="5:57">
      <c r="E781" s="48"/>
      <c r="H781" s="48"/>
      <c r="K781" s="48"/>
      <c r="U781" s="49"/>
      <c r="V781" s="49"/>
      <c r="W781" s="49"/>
      <c r="X781" s="49"/>
      <c r="Y781" s="49"/>
      <c r="Z781" s="49"/>
      <c r="AA781" s="49"/>
      <c r="AB781" s="49"/>
      <c r="AC781" s="49"/>
      <c r="AG781" s="48"/>
      <c r="AJ781" s="48"/>
      <c r="AM781" s="48"/>
      <c r="AW781" s="49"/>
      <c r="AX781" s="49"/>
      <c r="AY781" s="49"/>
      <c r="AZ781" s="49"/>
      <c r="BA781" s="49"/>
      <c r="BB781" s="49"/>
      <c r="BC781" s="49"/>
      <c r="BD781" s="49"/>
      <c r="BE781" s="49"/>
    </row>
    <row r="782" spans="5:57">
      <c r="E782" s="48"/>
      <c r="H782" s="48"/>
      <c r="K782" s="48"/>
      <c r="U782" s="49"/>
      <c r="V782" s="49"/>
      <c r="W782" s="49"/>
      <c r="X782" s="49"/>
      <c r="Y782" s="49"/>
      <c r="Z782" s="49"/>
      <c r="AA782" s="49"/>
      <c r="AB782" s="49"/>
      <c r="AC782" s="49"/>
      <c r="AG782" s="48"/>
      <c r="AJ782" s="48"/>
      <c r="AM782" s="48"/>
      <c r="AW782" s="49"/>
      <c r="AX782" s="49"/>
      <c r="AY782" s="49"/>
      <c r="AZ782" s="49"/>
      <c r="BA782" s="49"/>
      <c r="BB782" s="49"/>
      <c r="BC782" s="49"/>
      <c r="BD782" s="49"/>
      <c r="BE782" s="49"/>
    </row>
    <row r="783" spans="5:57">
      <c r="E783" s="48"/>
      <c r="H783" s="48"/>
      <c r="K783" s="48"/>
      <c r="U783" s="49"/>
      <c r="V783" s="49"/>
      <c r="W783" s="49"/>
      <c r="X783" s="49"/>
      <c r="Y783" s="49"/>
      <c r="Z783" s="49"/>
      <c r="AA783" s="49"/>
      <c r="AB783" s="49"/>
      <c r="AC783" s="49"/>
      <c r="AG783" s="48"/>
      <c r="AJ783" s="48"/>
      <c r="AM783" s="48"/>
      <c r="AW783" s="49"/>
      <c r="AX783" s="49"/>
      <c r="AY783" s="49"/>
      <c r="AZ783" s="49"/>
      <c r="BA783" s="49"/>
      <c r="BB783" s="49"/>
      <c r="BC783" s="49"/>
      <c r="BD783" s="49"/>
      <c r="BE783" s="49"/>
    </row>
    <row r="784" spans="5:57">
      <c r="E784" s="48"/>
      <c r="H784" s="48"/>
      <c r="K784" s="48"/>
      <c r="U784" s="49"/>
      <c r="V784" s="49"/>
      <c r="W784" s="49"/>
      <c r="X784" s="49"/>
      <c r="Y784" s="49"/>
      <c r="Z784" s="49"/>
      <c r="AA784" s="49"/>
      <c r="AB784" s="49"/>
      <c r="AC784" s="49"/>
      <c r="AG784" s="48"/>
      <c r="AJ784" s="48"/>
      <c r="AM784" s="48"/>
      <c r="AW784" s="49"/>
      <c r="AX784" s="49"/>
      <c r="AY784" s="49"/>
      <c r="AZ784" s="49"/>
      <c r="BA784" s="49"/>
      <c r="BB784" s="49"/>
      <c r="BC784" s="49"/>
      <c r="BD784" s="49"/>
      <c r="BE784" s="49"/>
    </row>
    <row r="785" spans="5:57">
      <c r="E785" s="48"/>
      <c r="H785" s="48"/>
      <c r="K785" s="48"/>
      <c r="U785" s="49"/>
      <c r="V785" s="49"/>
      <c r="W785" s="49"/>
      <c r="X785" s="49"/>
      <c r="Y785" s="49"/>
      <c r="Z785" s="49"/>
      <c r="AA785" s="49"/>
      <c r="AB785" s="49"/>
      <c r="AC785" s="49"/>
      <c r="AG785" s="48"/>
      <c r="AJ785" s="48"/>
      <c r="AM785" s="48"/>
      <c r="AW785" s="49"/>
      <c r="AX785" s="49"/>
      <c r="AY785" s="49"/>
      <c r="AZ785" s="49"/>
      <c r="BA785" s="49"/>
      <c r="BB785" s="49"/>
      <c r="BC785" s="49"/>
      <c r="BD785" s="49"/>
      <c r="BE785" s="49"/>
    </row>
    <row r="786" spans="5:57">
      <c r="E786" s="48"/>
      <c r="H786" s="48"/>
      <c r="K786" s="48"/>
      <c r="U786" s="49"/>
      <c r="V786" s="49"/>
      <c r="W786" s="49"/>
      <c r="X786" s="49"/>
      <c r="Y786" s="49"/>
      <c r="Z786" s="49"/>
      <c r="AA786" s="49"/>
      <c r="AB786" s="49"/>
      <c r="AC786" s="49"/>
      <c r="AG786" s="48"/>
      <c r="AJ786" s="48"/>
      <c r="AM786" s="48"/>
      <c r="AW786" s="49"/>
      <c r="AX786" s="49"/>
      <c r="AY786" s="49"/>
      <c r="AZ786" s="49"/>
      <c r="BA786" s="49"/>
      <c r="BB786" s="49"/>
      <c r="BC786" s="49"/>
      <c r="BD786" s="49"/>
      <c r="BE786" s="49"/>
    </row>
    <row r="787" spans="5:57">
      <c r="E787" s="48"/>
      <c r="H787" s="48"/>
      <c r="K787" s="48"/>
      <c r="U787" s="49"/>
      <c r="V787" s="49"/>
      <c r="W787" s="49"/>
      <c r="X787" s="49"/>
      <c r="Y787" s="49"/>
      <c r="Z787" s="49"/>
      <c r="AA787" s="49"/>
      <c r="AB787" s="49"/>
      <c r="AC787" s="49"/>
      <c r="AG787" s="48"/>
      <c r="AJ787" s="48"/>
      <c r="AM787" s="48"/>
      <c r="AW787" s="49"/>
      <c r="AX787" s="49"/>
      <c r="AY787" s="49"/>
      <c r="AZ787" s="49"/>
      <c r="BA787" s="49"/>
      <c r="BB787" s="49"/>
      <c r="BC787" s="49"/>
      <c r="BD787" s="49"/>
      <c r="BE787" s="49"/>
    </row>
    <row r="788" spans="5:57">
      <c r="E788" s="48"/>
      <c r="H788" s="48"/>
      <c r="K788" s="48"/>
      <c r="U788" s="49"/>
      <c r="V788" s="49"/>
      <c r="W788" s="49"/>
      <c r="X788" s="49"/>
      <c r="Y788" s="49"/>
      <c r="Z788" s="49"/>
      <c r="AA788" s="49"/>
      <c r="AB788" s="49"/>
      <c r="AC788" s="49"/>
      <c r="AG788" s="48"/>
      <c r="AJ788" s="48"/>
      <c r="AM788" s="48"/>
      <c r="AW788" s="49"/>
      <c r="AX788" s="49"/>
      <c r="AY788" s="49"/>
      <c r="AZ788" s="49"/>
      <c r="BA788" s="49"/>
      <c r="BB788" s="49"/>
      <c r="BC788" s="49"/>
      <c r="BD788" s="49"/>
      <c r="BE788" s="49"/>
    </row>
    <row r="789" spans="5:57">
      <c r="E789" s="48"/>
      <c r="H789" s="48"/>
      <c r="K789" s="48"/>
      <c r="U789" s="49"/>
      <c r="V789" s="49"/>
      <c r="W789" s="49"/>
      <c r="X789" s="49"/>
      <c r="Y789" s="49"/>
      <c r="Z789" s="49"/>
      <c r="AA789" s="49"/>
      <c r="AB789" s="49"/>
      <c r="AC789" s="49"/>
      <c r="AG789" s="48"/>
      <c r="AJ789" s="48"/>
      <c r="AM789" s="48"/>
      <c r="AW789" s="49"/>
      <c r="AX789" s="49"/>
      <c r="AY789" s="49"/>
      <c r="AZ789" s="49"/>
      <c r="BA789" s="49"/>
      <c r="BB789" s="49"/>
      <c r="BC789" s="49"/>
      <c r="BD789" s="49"/>
      <c r="BE789" s="49"/>
    </row>
    <row r="790" spans="5:57">
      <c r="E790" s="48"/>
      <c r="H790" s="48"/>
      <c r="K790" s="48"/>
      <c r="U790" s="49"/>
      <c r="V790" s="49"/>
      <c r="W790" s="49"/>
      <c r="X790" s="49"/>
      <c r="Y790" s="49"/>
      <c r="Z790" s="49"/>
      <c r="AA790" s="49"/>
      <c r="AB790" s="49"/>
      <c r="AC790" s="49"/>
      <c r="AG790" s="48"/>
      <c r="AJ790" s="48"/>
      <c r="AM790" s="48"/>
      <c r="AW790" s="49"/>
      <c r="AX790" s="49"/>
      <c r="AY790" s="49"/>
      <c r="AZ790" s="49"/>
      <c r="BA790" s="49"/>
      <c r="BB790" s="49"/>
      <c r="BC790" s="49"/>
      <c r="BD790" s="49"/>
      <c r="BE790" s="49"/>
    </row>
    <row r="791" spans="5:57">
      <c r="E791" s="48"/>
      <c r="H791" s="48"/>
      <c r="K791" s="48"/>
      <c r="U791" s="49"/>
      <c r="V791" s="49"/>
      <c r="W791" s="49"/>
      <c r="X791" s="49"/>
      <c r="Y791" s="49"/>
      <c r="Z791" s="49"/>
      <c r="AA791" s="49"/>
      <c r="AB791" s="49"/>
      <c r="AC791" s="49"/>
      <c r="AG791" s="48"/>
      <c r="AJ791" s="48"/>
      <c r="AM791" s="48"/>
      <c r="AW791" s="49"/>
      <c r="AX791" s="49"/>
      <c r="AY791" s="49"/>
      <c r="AZ791" s="49"/>
      <c r="BA791" s="49"/>
      <c r="BB791" s="49"/>
      <c r="BC791" s="49"/>
      <c r="BD791" s="49"/>
      <c r="BE791" s="49"/>
    </row>
    <row r="792" spans="5:57">
      <c r="E792" s="48"/>
      <c r="H792" s="48"/>
      <c r="K792" s="48"/>
      <c r="U792" s="49"/>
      <c r="V792" s="49"/>
      <c r="W792" s="49"/>
      <c r="X792" s="49"/>
      <c r="Y792" s="49"/>
      <c r="Z792" s="49"/>
      <c r="AA792" s="49"/>
      <c r="AB792" s="49"/>
      <c r="AC792" s="49"/>
      <c r="AG792" s="48"/>
      <c r="AJ792" s="48"/>
      <c r="AM792" s="48"/>
      <c r="AW792" s="49"/>
      <c r="AX792" s="49"/>
      <c r="AY792" s="49"/>
      <c r="AZ792" s="49"/>
      <c r="BA792" s="49"/>
      <c r="BB792" s="49"/>
      <c r="BC792" s="49"/>
      <c r="BD792" s="49"/>
      <c r="BE792" s="49"/>
    </row>
    <row r="793" spans="5:57">
      <c r="E793" s="48"/>
      <c r="H793" s="48"/>
      <c r="K793" s="48"/>
      <c r="U793" s="49"/>
      <c r="V793" s="49"/>
      <c r="W793" s="49"/>
      <c r="X793" s="49"/>
      <c r="Y793" s="49"/>
      <c r="Z793" s="49"/>
      <c r="AA793" s="49"/>
      <c r="AB793" s="49"/>
      <c r="AC793" s="49"/>
      <c r="AG793" s="48"/>
      <c r="AJ793" s="48"/>
      <c r="AM793" s="48"/>
      <c r="AW793" s="49"/>
      <c r="AX793" s="49"/>
      <c r="AY793" s="49"/>
      <c r="AZ793" s="49"/>
      <c r="BA793" s="49"/>
      <c r="BB793" s="49"/>
      <c r="BC793" s="49"/>
      <c r="BD793" s="49"/>
      <c r="BE793" s="49"/>
    </row>
    <row r="794" spans="5:57">
      <c r="E794" s="48"/>
      <c r="H794" s="48"/>
      <c r="K794" s="48"/>
      <c r="U794" s="49"/>
      <c r="V794" s="49"/>
      <c r="W794" s="49"/>
      <c r="X794" s="49"/>
      <c r="Y794" s="49"/>
      <c r="Z794" s="49"/>
      <c r="AA794" s="49"/>
      <c r="AB794" s="49"/>
      <c r="AC794" s="49"/>
      <c r="AG794" s="48"/>
      <c r="AJ794" s="48"/>
      <c r="AM794" s="48"/>
      <c r="AW794" s="49"/>
      <c r="AX794" s="49"/>
      <c r="AY794" s="49"/>
      <c r="AZ794" s="49"/>
      <c r="BA794" s="49"/>
      <c r="BB794" s="49"/>
      <c r="BC794" s="49"/>
      <c r="BD794" s="49"/>
      <c r="BE794" s="49"/>
    </row>
    <row r="795" spans="5:57">
      <c r="E795" s="48"/>
      <c r="H795" s="48"/>
      <c r="K795" s="48"/>
      <c r="U795" s="49"/>
      <c r="V795" s="49"/>
      <c r="W795" s="49"/>
      <c r="X795" s="49"/>
      <c r="Y795" s="49"/>
      <c r="Z795" s="49"/>
      <c r="AA795" s="49"/>
      <c r="AB795" s="49"/>
      <c r="AC795" s="49"/>
      <c r="AG795" s="48"/>
      <c r="AJ795" s="48"/>
      <c r="AM795" s="48"/>
      <c r="AW795" s="49"/>
      <c r="AX795" s="49"/>
      <c r="AY795" s="49"/>
      <c r="AZ795" s="49"/>
      <c r="BA795" s="49"/>
      <c r="BB795" s="49"/>
      <c r="BC795" s="49"/>
      <c r="BD795" s="49"/>
      <c r="BE795" s="49"/>
    </row>
    <row r="796" spans="5:57">
      <c r="E796" s="48"/>
      <c r="H796" s="48"/>
      <c r="K796" s="48"/>
      <c r="U796" s="49"/>
      <c r="V796" s="49"/>
      <c r="W796" s="49"/>
      <c r="X796" s="49"/>
      <c r="Y796" s="49"/>
      <c r="Z796" s="49"/>
      <c r="AA796" s="49"/>
      <c r="AB796" s="49"/>
      <c r="AC796" s="49"/>
      <c r="AG796" s="48"/>
      <c r="AJ796" s="48"/>
      <c r="AM796" s="48"/>
      <c r="AW796" s="49"/>
      <c r="AX796" s="49"/>
      <c r="AY796" s="49"/>
      <c r="AZ796" s="49"/>
      <c r="BA796" s="49"/>
      <c r="BB796" s="49"/>
      <c r="BC796" s="49"/>
      <c r="BD796" s="49"/>
      <c r="BE796" s="49"/>
    </row>
    <row r="797" spans="5:57">
      <c r="E797" s="48"/>
      <c r="H797" s="48"/>
      <c r="K797" s="48"/>
      <c r="U797" s="49"/>
      <c r="V797" s="49"/>
      <c r="W797" s="49"/>
      <c r="X797" s="49"/>
      <c r="Y797" s="49"/>
      <c r="Z797" s="49"/>
      <c r="AA797" s="49"/>
      <c r="AB797" s="49"/>
      <c r="AC797" s="49"/>
      <c r="AG797" s="48"/>
      <c r="AJ797" s="48"/>
      <c r="AM797" s="48"/>
      <c r="AW797" s="49"/>
      <c r="AX797" s="49"/>
      <c r="AY797" s="49"/>
      <c r="AZ797" s="49"/>
      <c r="BA797" s="49"/>
      <c r="BB797" s="49"/>
      <c r="BC797" s="49"/>
      <c r="BD797" s="49"/>
      <c r="BE797" s="49"/>
    </row>
    <row r="798" spans="5:57">
      <c r="E798" s="48"/>
      <c r="H798" s="48"/>
      <c r="K798" s="48"/>
      <c r="U798" s="49"/>
      <c r="V798" s="49"/>
      <c r="W798" s="49"/>
      <c r="X798" s="49"/>
      <c r="Y798" s="49"/>
      <c r="Z798" s="49"/>
      <c r="AA798" s="49"/>
      <c r="AB798" s="49"/>
      <c r="AC798" s="49"/>
      <c r="AG798" s="48"/>
      <c r="AJ798" s="48"/>
      <c r="AM798" s="48"/>
      <c r="AW798" s="49"/>
      <c r="AX798" s="49"/>
      <c r="AY798" s="49"/>
      <c r="AZ798" s="49"/>
      <c r="BA798" s="49"/>
      <c r="BB798" s="49"/>
      <c r="BC798" s="49"/>
      <c r="BD798" s="49"/>
      <c r="BE798" s="49"/>
    </row>
    <row r="799" spans="5:57">
      <c r="E799" s="48"/>
      <c r="H799" s="48"/>
      <c r="K799" s="48"/>
      <c r="U799" s="49"/>
      <c r="V799" s="49"/>
      <c r="W799" s="49"/>
      <c r="X799" s="49"/>
      <c r="Y799" s="49"/>
      <c r="Z799" s="49"/>
      <c r="AA799" s="49"/>
      <c r="AB799" s="49"/>
      <c r="AC799" s="49"/>
      <c r="AG799" s="48"/>
      <c r="AJ799" s="48"/>
      <c r="AM799" s="48"/>
      <c r="AW799" s="49"/>
      <c r="AX799" s="49"/>
      <c r="AY799" s="49"/>
      <c r="AZ799" s="49"/>
      <c r="BA799" s="49"/>
      <c r="BB799" s="49"/>
      <c r="BC799" s="49"/>
      <c r="BD799" s="49"/>
      <c r="BE799" s="49"/>
    </row>
    <row r="800" spans="5:57">
      <c r="E800" s="48"/>
      <c r="H800" s="48"/>
      <c r="K800" s="48"/>
      <c r="U800" s="49"/>
      <c r="V800" s="49"/>
      <c r="W800" s="49"/>
      <c r="X800" s="49"/>
      <c r="Y800" s="49"/>
      <c r="Z800" s="49"/>
      <c r="AA800" s="49"/>
      <c r="AB800" s="49"/>
      <c r="AC800" s="49"/>
      <c r="AG800" s="48"/>
      <c r="AJ800" s="48"/>
      <c r="AM800" s="48"/>
      <c r="AW800" s="49"/>
      <c r="AX800" s="49"/>
      <c r="AY800" s="49"/>
      <c r="AZ800" s="49"/>
      <c r="BA800" s="49"/>
      <c r="BB800" s="49"/>
      <c r="BC800" s="49"/>
      <c r="BD800" s="49"/>
      <c r="BE800" s="49"/>
    </row>
    <row r="801" spans="5:57">
      <c r="E801" s="48"/>
      <c r="H801" s="48"/>
      <c r="K801" s="48"/>
      <c r="U801" s="49"/>
      <c r="V801" s="49"/>
      <c r="W801" s="49"/>
      <c r="X801" s="49"/>
      <c r="Y801" s="49"/>
      <c r="Z801" s="49"/>
      <c r="AA801" s="49"/>
      <c r="AB801" s="49"/>
      <c r="AC801" s="49"/>
      <c r="AG801" s="48"/>
      <c r="AJ801" s="48"/>
      <c r="AM801" s="48"/>
      <c r="AW801" s="49"/>
      <c r="AX801" s="49"/>
      <c r="AY801" s="49"/>
      <c r="AZ801" s="49"/>
      <c r="BA801" s="49"/>
      <c r="BB801" s="49"/>
      <c r="BC801" s="49"/>
      <c r="BD801" s="49"/>
      <c r="BE801" s="49"/>
    </row>
    <row r="802" spans="5:57">
      <c r="E802" s="48"/>
      <c r="H802" s="48"/>
      <c r="K802" s="48"/>
      <c r="U802" s="49"/>
      <c r="V802" s="49"/>
      <c r="W802" s="49"/>
      <c r="X802" s="49"/>
      <c r="Y802" s="49"/>
      <c r="Z802" s="49"/>
      <c r="AA802" s="49"/>
      <c r="AB802" s="49"/>
      <c r="AC802" s="49"/>
      <c r="AG802" s="48"/>
      <c r="AJ802" s="48"/>
      <c r="AM802" s="48"/>
      <c r="AW802" s="49"/>
      <c r="AX802" s="49"/>
      <c r="AY802" s="49"/>
      <c r="AZ802" s="49"/>
      <c r="BA802" s="49"/>
      <c r="BB802" s="49"/>
      <c r="BC802" s="49"/>
      <c r="BD802" s="49"/>
      <c r="BE802" s="49"/>
    </row>
    <row r="803" spans="5:57">
      <c r="E803" s="48"/>
      <c r="H803" s="48"/>
      <c r="K803" s="48"/>
      <c r="U803" s="49"/>
      <c r="V803" s="49"/>
      <c r="W803" s="49"/>
      <c r="X803" s="49"/>
      <c r="Y803" s="49"/>
      <c r="Z803" s="49"/>
      <c r="AA803" s="49"/>
      <c r="AB803" s="49"/>
      <c r="AC803" s="49"/>
      <c r="AG803" s="48"/>
      <c r="AJ803" s="48"/>
      <c r="AM803" s="48"/>
      <c r="AW803" s="49"/>
      <c r="AX803" s="49"/>
      <c r="AY803" s="49"/>
      <c r="AZ803" s="49"/>
      <c r="BA803" s="49"/>
      <c r="BB803" s="49"/>
      <c r="BC803" s="49"/>
      <c r="BD803" s="49"/>
      <c r="BE803" s="49"/>
    </row>
    <row r="804" spans="5:57">
      <c r="E804" s="48"/>
      <c r="H804" s="48"/>
      <c r="K804" s="48"/>
      <c r="U804" s="49"/>
      <c r="V804" s="49"/>
      <c r="W804" s="49"/>
      <c r="X804" s="49"/>
      <c r="Y804" s="49"/>
      <c r="Z804" s="49"/>
      <c r="AA804" s="49"/>
      <c r="AB804" s="49"/>
      <c r="AC804" s="49"/>
      <c r="AG804" s="48"/>
      <c r="AJ804" s="48"/>
      <c r="AM804" s="48"/>
      <c r="AW804" s="49"/>
      <c r="AX804" s="49"/>
      <c r="AY804" s="49"/>
      <c r="AZ804" s="49"/>
      <c r="BA804" s="49"/>
      <c r="BB804" s="49"/>
      <c r="BC804" s="49"/>
      <c r="BD804" s="49"/>
      <c r="BE804" s="49"/>
    </row>
    <row r="805" spans="5:57">
      <c r="E805" s="48"/>
      <c r="H805" s="48"/>
      <c r="K805" s="48"/>
      <c r="U805" s="49"/>
      <c r="V805" s="49"/>
      <c r="W805" s="49"/>
      <c r="X805" s="49"/>
      <c r="Y805" s="49"/>
      <c r="Z805" s="49"/>
      <c r="AA805" s="49"/>
      <c r="AB805" s="49"/>
      <c r="AC805" s="49"/>
      <c r="AG805" s="48"/>
      <c r="AJ805" s="48"/>
      <c r="AM805" s="48"/>
      <c r="AW805" s="49"/>
      <c r="AX805" s="49"/>
      <c r="AY805" s="49"/>
      <c r="AZ805" s="49"/>
      <c r="BA805" s="49"/>
      <c r="BB805" s="49"/>
      <c r="BC805" s="49"/>
      <c r="BD805" s="49"/>
      <c r="BE805" s="49"/>
    </row>
    <row r="806" spans="5:57">
      <c r="E806" s="48"/>
      <c r="H806" s="48"/>
      <c r="K806" s="48"/>
      <c r="U806" s="49"/>
      <c r="V806" s="49"/>
      <c r="W806" s="49"/>
      <c r="X806" s="49"/>
      <c r="Y806" s="49"/>
      <c r="Z806" s="49"/>
      <c r="AA806" s="49"/>
      <c r="AB806" s="49"/>
      <c r="AC806" s="49"/>
      <c r="AG806" s="48"/>
      <c r="AJ806" s="48"/>
      <c r="AM806" s="48"/>
      <c r="AW806" s="49"/>
      <c r="AX806" s="49"/>
      <c r="AY806" s="49"/>
      <c r="AZ806" s="49"/>
      <c r="BA806" s="49"/>
      <c r="BB806" s="49"/>
      <c r="BC806" s="49"/>
      <c r="BD806" s="49"/>
      <c r="BE806" s="49"/>
    </row>
    <row r="807" spans="5:57">
      <c r="E807" s="48"/>
      <c r="H807" s="48"/>
      <c r="K807" s="48"/>
      <c r="U807" s="49"/>
      <c r="V807" s="49"/>
      <c r="W807" s="49"/>
      <c r="X807" s="49"/>
      <c r="Y807" s="49"/>
      <c r="Z807" s="49"/>
      <c r="AA807" s="49"/>
      <c r="AB807" s="49"/>
      <c r="AC807" s="49"/>
      <c r="AG807" s="48"/>
      <c r="AJ807" s="48"/>
      <c r="AM807" s="48"/>
      <c r="AW807" s="49"/>
      <c r="AX807" s="49"/>
      <c r="AY807" s="49"/>
      <c r="AZ807" s="49"/>
      <c r="BA807" s="49"/>
      <c r="BB807" s="49"/>
      <c r="BC807" s="49"/>
      <c r="BD807" s="49"/>
      <c r="BE807" s="49"/>
    </row>
    <row r="808" spans="5:57">
      <c r="E808" s="48"/>
      <c r="H808" s="48"/>
      <c r="K808" s="48"/>
      <c r="U808" s="49"/>
      <c r="V808" s="49"/>
      <c r="W808" s="49"/>
      <c r="X808" s="49"/>
      <c r="Y808" s="49"/>
      <c r="Z808" s="49"/>
      <c r="AA808" s="49"/>
      <c r="AB808" s="49"/>
      <c r="AC808" s="49"/>
      <c r="AG808" s="48"/>
      <c r="AJ808" s="48"/>
      <c r="AM808" s="48"/>
      <c r="AW808" s="49"/>
      <c r="AX808" s="49"/>
      <c r="AY808" s="49"/>
      <c r="AZ808" s="49"/>
      <c r="BA808" s="49"/>
      <c r="BB808" s="49"/>
      <c r="BC808" s="49"/>
      <c r="BD808" s="49"/>
      <c r="BE808" s="49"/>
    </row>
    <row r="809" spans="5:57">
      <c r="E809" s="48"/>
      <c r="H809" s="48"/>
      <c r="K809" s="48"/>
      <c r="U809" s="49"/>
      <c r="V809" s="49"/>
      <c r="W809" s="49"/>
      <c r="X809" s="49"/>
      <c r="Y809" s="49"/>
      <c r="Z809" s="49"/>
      <c r="AA809" s="49"/>
      <c r="AB809" s="49"/>
      <c r="AC809" s="49"/>
      <c r="AG809" s="48"/>
      <c r="AJ809" s="48"/>
      <c r="AM809" s="48"/>
      <c r="AW809" s="49"/>
      <c r="AX809" s="49"/>
      <c r="AY809" s="49"/>
      <c r="AZ809" s="49"/>
      <c r="BA809" s="49"/>
      <c r="BB809" s="49"/>
      <c r="BC809" s="49"/>
      <c r="BD809" s="49"/>
      <c r="BE809" s="49"/>
    </row>
    <row r="810" spans="5:57">
      <c r="E810" s="48"/>
      <c r="H810" s="48"/>
      <c r="K810" s="48"/>
      <c r="U810" s="49"/>
      <c r="V810" s="49"/>
      <c r="W810" s="49"/>
      <c r="X810" s="49"/>
      <c r="Y810" s="49"/>
      <c r="Z810" s="49"/>
      <c r="AA810" s="49"/>
      <c r="AB810" s="49"/>
      <c r="AC810" s="49"/>
      <c r="AG810" s="48"/>
      <c r="AJ810" s="48"/>
      <c r="AM810" s="48"/>
      <c r="AW810" s="49"/>
      <c r="AX810" s="49"/>
      <c r="AY810" s="49"/>
      <c r="AZ810" s="49"/>
      <c r="BA810" s="49"/>
      <c r="BB810" s="49"/>
      <c r="BC810" s="49"/>
      <c r="BD810" s="49"/>
      <c r="BE810" s="49"/>
    </row>
    <row r="811" spans="5:57">
      <c r="E811" s="48"/>
      <c r="H811" s="48"/>
      <c r="K811" s="48"/>
      <c r="U811" s="49"/>
      <c r="V811" s="49"/>
      <c r="W811" s="49"/>
      <c r="X811" s="49"/>
      <c r="Y811" s="49"/>
      <c r="Z811" s="49"/>
      <c r="AA811" s="49"/>
      <c r="AB811" s="49"/>
      <c r="AC811" s="49"/>
      <c r="AG811" s="48"/>
      <c r="AJ811" s="48"/>
      <c r="AM811" s="48"/>
      <c r="AW811" s="49"/>
      <c r="AX811" s="49"/>
      <c r="AY811" s="49"/>
      <c r="AZ811" s="49"/>
      <c r="BA811" s="49"/>
      <c r="BB811" s="49"/>
      <c r="BC811" s="49"/>
      <c r="BD811" s="49"/>
      <c r="BE811" s="49"/>
    </row>
    <row r="812" spans="5:57">
      <c r="E812" s="48"/>
      <c r="H812" s="48"/>
      <c r="K812" s="48"/>
      <c r="U812" s="49"/>
      <c r="V812" s="49"/>
      <c r="W812" s="49"/>
      <c r="X812" s="49"/>
      <c r="Y812" s="49"/>
      <c r="Z812" s="49"/>
      <c r="AA812" s="49"/>
      <c r="AB812" s="49"/>
      <c r="AC812" s="49"/>
      <c r="AG812" s="48"/>
      <c r="AJ812" s="48"/>
      <c r="AM812" s="48"/>
      <c r="AW812" s="49"/>
      <c r="AX812" s="49"/>
      <c r="AY812" s="49"/>
      <c r="AZ812" s="49"/>
      <c r="BA812" s="49"/>
      <c r="BB812" s="49"/>
      <c r="BC812" s="49"/>
      <c r="BD812" s="49"/>
      <c r="BE812" s="49"/>
    </row>
    <row r="813" spans="5:57">
      <c r="E813" s="48"/>
      <c r="H813" s="48"/>
      <c r="K813" s="48"/>
      <c r="U813" s="49"/>
      <c r="V813" s="49"/>
      <c r="W813" s="49"/>
      <c r="X813" s="49"/>
      <c r="Y813" s="49"/>
      <c r="Z813" s="49"/>
      <c r="AA813" s="49"/>
      <c r="AB813" s="49"/>
      <c r="AC813" s="49"/>
      <c r="AG813" s="48"/>
      <c r="AJ813" s="48"/>
      <c r="AM813" s="48"/>
      <c r="AW813" s="49"/>
      <c r="AX813" s="49"/>
      <c r="AY813" s="49"/>
      <c r="AZ813" s="49"/>
      <c r="BA813" s="49"/>
      <c r="BB813" s="49"/>
      <c r="BC813" s="49"/>
      <c r="BD813" s="49"/>
      <c r="BE813" s="49"/>
    </row>
    <row r="814" spans="5:57">
      <c r="E814" s="48"/>
      <c r="H814" s="48"/>
      <c r="K814" s="48"/>
      <c r="U814" s="49"/>
      <c r="V814" s="49"/>
      <c r="W814" s="49"/>
      <c r="X814" s="49"/>
      <c r="Y814" s="49"/>
      <c r="Z814" s="49"/>
      <c r="AA814" s="49"/>
      <c r="AB814" s="49"/>
      <c r="AC814" s="49"/>
      <c r="AG814" s="48"/>
      <c r="AJ814" s="48"/>
      <c r="AM814" s="48"/>
      <c r="AW814" s="49"/>
      <c r="AX814" s="49"/>
      <c r="AY814" s="49"/>
      <c r="AZ814" s="49"/>
      <c r="BA814" s="49"/>
      <c r="BB814" s="49"/>
      <c r="BC814" s="49"/>
      <c r="BD814" s="49"/>
      <c r="BE814" s="49"/>
    </row>
    <row r="815" spans="5:57">
      <c r="E815" s="48"/>
      <c r="H815" s="48"/>
      <c r="K815" s="48"/>
      <c r="U815" s="49"/>
      <c r="V815" s="49"/>
      <c r="W815" s="49"/>
      <c r="X815" s="49"/>
      <c r="Y815" s="49"/>
      <c r="Z815" s="49"/>
      <c r="AA815" s="49"/>
      <c r="AB815" s="49"/>
      <c r="AC815" s="49"/>
      <c r="AG815" s="48"/>
      <c r="AJ815" s="48"/>
      <c r="AM815" s="48"/>
      <c r="AW815" s="49"/>
      <c r="AX815" s="49"/>
      <c r="AY815" s="49"/>
      <c r="AZ815" s="49"/>
      <c r="BA815" s="49"/>
      <c r="BB815" s="49"/>
      <c r="BC815" s="49"/>
      <c r="BD815" s="49"/>
      <c r="BE815" s="49"/>
    </row>
    <row r="816" spans="5:57">
      <c r="E816" s="48"/>
      <c r="H816" s="48"/>
      <c r="K816" s="48"/>
      <c r="U816" s="49"/>
      <c r="V816" s="49"/>
      <c r="W816" s="49"/>
      <c r="X816" s="49"/>
      <c r="Y816" s="49"/>
      <c r="Z816" s="49"/>
      <c r="AA816" s="49"/>
      <c r="AB816" s="49"/>
      <c r="AC816" s="49"/>
      <c r="AG816" s="48"/>
      <c r="AJ816" s="48"/>
      <c r="AM816" s="48"/>
      <c r="AW816" s="49"/>
      <c r="AX816" s="49"/>
      <c r="AY816" s="49"/>
      <c r="AZ816" s="49"/>
      <c r="BA816" s="49"/>
      <c r="BB816" s="49"/>
      <c r="BC816" s="49"/>
      <c r="BD816" s="49"/>
      <c r="BE816" s="49"/>
    </row>
    <row r="817" spans="5:57">
      <c r="E817" s="48"/>
      <c r="H817" s="48"/>
      <c r="K817" s="48"/>
      <c r="U817" s="49"/>
      <c r="V817" s="49"/>
      <c r="W817" s="49"/>
      <c r="X817" s="49"/>
      <c r="Y817" s="49"/>
      <c r="Z817" s="49"/>
      <c r="AA817" s="49"/>
      <c r="AB817" s="49"/>
      <c r="AC817" s="49"/>
      <c r="AG817" s="48"/>
      <c r="AJ817" s="48"/>
      <c r="AM817" s="48"/>
      <c r="AW817" s="49"/>
      <c r="AX817" s="49"/>
      <c r="AY817" s="49"/>
      <c r="AZ817" s="49"/>
      <c r="BA817" s="49"/>
      <c r="BB817" s="49"/>
      <c r="BC817" s="49"/>
      <c r="BD817" s="49"/>
      <c r="BE817" s="49"/>
    </row>
    <row r="818" spans="5:57">
      <c r="E818" s="48"/>
      <c r="H818" s="48"/>
      <c r="K818" s="48"/>
      <c r="U818" s="49"/>
      <c r="V818" s="49"/>
      <c r="W818" s="49"/>
      <c r="X818" s="49"/>
      <c r="Y818" s="49"/>
      <c r="Z818" s="49"/>
      <c r="AA818" s="49"/>
      <c r="AB818" s="49"/>
      <c r="AC818" s="49"/>
      <c r="AG818" s="48"/>
      <c r="AJ818" s="48"/>
      <c r="AM818" s="48"/>
      <c r="AW818" s="49"/>
      <c r="AX818" s="49"/>
      <c r="AY818" s="49"/>
      <c r="AZ818" s="49"/>
      <c r="BA818" s="49"/>
      <c r="BB818" s="49"/>
      <c r="BC818" s="49"/>
      <c r="BD818" s="49"/>
      <c r="BE818" s="49"/>
    </row>
    <row r="819" spans="5:57">
      <c r="E819" s="48"/>
      <c r="H819" s="48"/>
      <c r="K819" s="48"/>
      <c r="U819" s="49"/>
      <c r="V819" s="49"/>
      <c r="W819" s="49"/>
      <c r="X819" s="49"/>
      <c r="Y819" s="49"/>
      <c r="Z819" s="49"/>
      <c r="AA819" s="49"/>
      <c r="AB819" s="49"/>
      <c r="AC819" s="49"/>
      <c r="AG819" s="48"/>
      <c r="AJ819" s="48"/>
      <c r="AM819" s="48"/>
      <c r="AW819" s="49"/>
      <c r="AX819" s="49"/>
      <c r="AY819" s="49"/>
      <c r="AZ819" s="49"/>
      <c r="BA819" s="49"/>
      <c r="BB819" s="49"/>
      <c r="BC819" s="49"/>
      <c r="BD819" s="49"/>
      <c r="BE819" s="49"/>
    </row>
    <row r="820" spans="5:57">
      <c r="E820" s="48"/>
      <c r="H820" s="48"/>
      <c r="K820" s="48"/>
      <c r="U820" s="49"/>
      <c r="V820" s="49"/>
      <c r="W820" s="49"/>
      <c r="X820" s="49"/>
      <c r="Y820" s="49"/>
      <c r="Z820" s="49"/>
      <c r="AA820" s="49"/>
      <c r="AB820" s="49"/>
      <c r="AC820" s="49"/>
      <c r="AG820" s="48"/>
      <c r="AJ820" s="48"/>
      <c r="AM820" s="48"/>
      <c r="AW820" s="49"/>
      <c r="AX820" s="49"/>
      <c r="AY820" s="49"/>
      <c r="AZ820" s="49"/>
      <c r="BA820" s="49"/>
      <c r="BB820" s="49"/>
      <c r="BC820" s="49"/>
      <c r="BD820" s="49"/>
      <c r="BE820" s="49"/>
    </row>
    <row r="821" spans="5:57">
      <c r="E821" s="48"/>
      <c r="H821" s="48"/>
      <c r="K821" s="48"/>
      <c r="U821" s="49"/>
      <c r="V821" s="49"/>
      <c r="W821" s="49"/>
      <c r="X821" s="49"/>
      <c r="Y821" s="49"/>
      <c r="Z821" s="49"/>
      <c r="AA821" s="49"/>
      <c r="AB821" s="49"/>
      <c r="AC821" s="49"/>
      <c r="AG821" s="48"/>
      <c r="AJ821" s="48"/>
      <c r="AM821" s="48"/>
      <c r="AW821" s="49"/>
      <c r="AX821" s="49"/>
      <c r="AY821" s="49"/>
      <c r="AZ821" s="49"/>
      <c r="BA821" s="49"/>
      <c r="BB821" s="49"/>
      <c r="BC821" s="49"/>
      <c r="BD821" s="49"/>
      <c r="BE821" s="49"/>
    </row>
    <row r="822" spans="5:57">
      <c r="E822" s="48"/>
      <c r="H822" s="48"/>
      <c r="K822" s="48"/>
      <c r="U822" s="49"/>
      <c r="V822" s="49"/>
      <c r="W822" s="49"/>
      <c r="X822" s="49"/>
      <c r="Y822" s="49"/>
      <c r="Z822" s="49"/>
      <c r="AA822" s="49"/>
      <c r="AB822" s="49"/>
      <c r="AC822" s="49"/>
      <c r="AG822" s="48"/>
      <c r="AJ822" s="48"/>
      <c r="AM822" s="48"/>
      <c r="AW822" s="49"/>
      <c r="AX822" s="49"/>
      <c r="AY822" s="49"/>
      <c r="AZ822" s="49"/>
      <c r="BA822" s="49"/>
      <c r="BB822" s="49"/>
      <c r="BC822" s="49"/>
      <c r="BD822" s="49"/>
      <c r="BE822" s="49"/>
    </row>
    <row r="823" spans="5:57">
      <c r="E823" s="48"/>
      <c r="H823" s="48"/>
      <c r="K823" s="48"/>
      <c r="U823" s="49"/>
      <c r="V823" s="49"/>
      <c r="W823" s="49"/>
      <c r="X823" s="49"/>
      <c r="Y823" s="49"/>
      <c r="Z823" s="49"/>
      <c r="AA823" s="49"/>
      <c r="AB823" s="49"/>
      <c r="AC823" s="49"/>
      <c r="AG823" s="48"/>
      <c r="AJ823" s="48"/>
      <c r="AM823" s="48"/>
      <c r="AW823" s="49"/>
      <c r="AX823" s="49"/>
      <c r="AY823" s="49"/>
      <c r="AZ823" s="49"/>
      <c r="BA823" s="49"/>
      <c r="BB823" s="49"/>
      <c r="BC823" s="49"/>
      <c r="BD823" s="49"/>
      <c r="BE823" s="49"/>
    </row>
    <row r="824" spans="5:57">
      <c r="E824" s="48"/>
      <c r="H824" s="48"/>
      <c r="K824" s="48"/>
      <c r="U824" s="49"/>
      <c r="V824" s="49"/>
      <c r="W824" s="49"/>
      <c r="X824" s="49"/>
      <c r="Y824" s="49"/>
      <c r="Z824" s="49"/>
      <c r="AA824" s="49"/>
      <c r="AB824" s="49"/>
      <c r="AC824" s="49"/>
      <c r="AG824" s="48"/>
      <c r="AJ824" s="48"/>
      <c r="AM824" s="48"/>
      <c r="AW824" s="49"/>
      <c r="AX824" s="49"/>
      <c r="AY824" s="49"/>
      <c r="AZ824" s="49"/>
      <c r="BA824" s="49"/>
      <c r="BB824" s="49"/>
      <c r="BC824" s="49"/>
      <c r="BD824" s="49"/>
      <c r="BE824" s="49"/>
    </row>
    <row r="825" spans="5:57">
      <c r="E825" s="48"/>
      <c r="H825" s="48"/>
      <c r="K825" s="48"/>
      <c r="U825" s="49"/>
      <c r="V825" s="49"/>
      <c r="W825" s="49"/>
      <c r="X825" s="49"/>
      <c r="Y825" s="49"/>
      <c r="Z825" s="49"/>
      <c r="AA825" s="49"/>
      <c r="AB825" s="49"/>
      <c r="AC825" s="49"/>
      <c r="AG825" s="48"/>
      <c r="AJ825" s="48"/>
      <c r="AM825" s="48"/>
      <c r="AW825" s="49"/>
      <c r="AX825" s="49"/>
      <c r="AY825" s="49"/>
      <c r="AZ825" s="49"/>
      <c r="BA825" s="49"/>
      <c r="BB825" s="49"/>
      <c r="BC825" s="49"/>
      <c r="BD825" s="49"/>
      <c r="BE825" s="49"/>
    </row>
    <row r="826" spans="5:57">
      <c r="E826" s="48"/>
      <c r="H826" s="48"/>
      <c r="K826" s="48"/>
      <c r="U826" s="49"/>
      <c r="V826" s="49"/>
      <c r="W826" s="49"/>
      <c r="X826" s="49"/>
      <c r="Y826" s="49"/>
      <c r="Z826" s="49"/>
      <c r="AA826" s="49"/>
      <c r="AB826" s="49"/>
      <c r="AC826" s="49"/>
      <c r="AG826" s="48"/>
      <c r="AJ826" s="48"/>
      <c r="AM826" s="48"/>
      <c r="AW826" s="49"/>
      <c r="AX826" s="49"/>
      <c r="AY826" s="49"/>
      <c r="AZ826" s="49"/>
      <c r="BA826" s="49"/>
      <c r="BB826" s="49"/>
      <c r="BC826" s="49"/>
      <c r="BD826" s="49"/>
      <c r="BE826" s="49"/>
    </row>
    <row r="827" spans="5:57">
      <c r="E827" s="48"/>
      <c r="H827" s="48"/>
      <c r="K827" s="48"/>
      <c r="U827" s="49"/>
      <c r="V827" s="49"/>
      <c r="W827" s="49"/>
      <c r="X827" s="49"/>
      <c r="Y827" s="49"/>
      <c r="Z827" s="49"/>
      <c r="AA827" s="49"/>
      <c r="AB827" s="49"/>
      <c r="AC827" s="49"/>
      <c r="AG827" s="48"/>
      <c r="AJ827" s="48"/>
      <c r="AM827" s="48"/>
      <c r="AW827" s="49"/>
      <c r="AX827" s="49"/>
      <c r="AY827" s="49"/>
      <c r="AZ827" s="49"/>
      <c r="BA827" s="49"/>
      <c r="BB827" s="49"/>
      <c r="BC827" s="49"/>
      <c r="BD827" s="49"/>
      <c r="BE827" s="49"/>
    </row>
    <row r="828" spans="5:57">
      <c r="E828" s="48"/>
      <c r="H828" s="48"/>
      <c r="K828" s="48"/>
      <c r="U828" s="49"/>
      <c r="V828" s="49"/>
      <c r="W828" s="49"/>
      <c r="X828" s="49"/>
      <c r="Y828" s="49"/>
      <c r="Z828" s="49"/>
      <c r="AA828" s="49"/>
      <c r="AB828" s="49"/>
      <c r="AC828" s="49"/>
      <c r="AG828" s="48"/>
      <c r="AJ828" s="48"/>
      <c r="AM828" s="48"/>
      <c r="AW828" s="49"/>
      <c r="AX828" s="49"/>
      <c r="AY828" s="49"/>
      <c r="AZ828" s="49"/>
      <c r="BA828" s="49"/>
      <c r="BB828" s="49"/>
      <c r="BC828" s="49"/>
      <c r="BD828" s="49"/>
      <c r="BE828" s="49"/>
    </row>
    <row r="829" spans="5:57">
      <c r="E829" s="48"/>
      <c r="H829" s="48"/>
      <c r="K829" s="48"/>
      <c r="U829" s="49"/>
      <c r="V829" s="49"/>
      <c r="W829" s="49"/>
      <c r="X829" s="49"/>
      <c r="Y829" s="49"/>
      <c r="Z829" s="49"/>
      <c r="AA829" s="49"/>
      <c r="AB829" s="49"/>
      <c r="AC829" s="49"/>
      <c r="AG829" s="48"/>
      <c r="AJ829" s="48"/>
      <c r="AM829" s="48"/>
      <c r="AW829" s="49"/>
      <c r="AX829" s="49"/>
      <c r="AY829" s="49"/>
      <c r="AZ829" s="49"/>
      <c r="BA829" s="49"/>
      <c r="BB829" s="49"/>
      <c r="BC829" s="49"/>
      <c r="BD829" s="49"/>
      <c r="BE829" s="49"/>
    </row>
    <row r="830" spans="5:57">
      <c r="E830" s="48"/>
      <c r="H830" s="48"/>
      <c r="K830" s="48"/>
      <c r="U830" s="49"/>
      <c r="V830" s="49"/>
      <c r="W830" s="49"/>
      <c r="X830" s="49"/>
      <c r="Y830" s="49"/>
      <c r="Z830" s="49"/>
      <c r="AA830" s="49"/>
      <c r="AB830" s="49"/>
      <c r="AC830" s="49"/>
      <c r="AG830" s="48"/>
      <c r="AJ830" s="48"/>
      <c r="AM830" s="48"/>
      <c r="AW830" s="49"/>
      <c r="AX830" s="49"/>
      <c r="AY830" s="49"/>
      <c r="AZ830" s="49"/>
      <c r="BA830" s="49"/>
      <c r="BB830" s="49"/>
      <c r="BC830" s="49"/>
      <c r="BD830" s="49"/>
      <c r="BE830" s="49"/>
    </row>
    <row r="831" spans="5:57">
      <c r="E831" s="48"/>
      <c r="H831" s="48"/>
      <c r="K831" s="48"/>
      <c r="U831" s="49"/>
      <c r="V831" s="49"/>
      <c r="W831" s="49"/>
      <c r="X831" s="49"/>
      <c r="Y831" s="49"/>
      <c r="Z831" s="49"/>
      <c r="AA831" s="49"/>
      <c r="AB831" s="49"/>
      <c r="AC831" s="49"/>
      <c r="AG831" s="48"/>
      <c r="AJ831" s="48"/>
      <c r="AM831" s="48"/>
      <c r="AW831" s="49"/>
      <c r="AX831" s="49"/>
      <c r="AY831" s="49"/>
      <c r="AZ831" s="49"/>
      <c r="BA831" s="49"/>
      <c r="BB831" s="49"/>
      <c r="BC831" s="49"/>
      <c r="BD831" s="49"/>
      <c r="BE831" s="49"/>
    </row>
    <row r="832" spans="5:57">
      <c r="E832" s="48"/>
      <c r="H832" s="48"/>
      <c r="K832" s="48"/>
      <c r="U832" s="49"/>
      <c r="V832" s="49"/>
      <c r="W832" s="49"/>
      <c r="X832" s="49"/>
      <c r="Y832" s="49"/>
      <c r="Z832" s="49"/>
      <c r="AA832" s="49"/>
      <c r="AB832" s="49"/>
      <c r="AC832" s="49"/>
      <c r="AG832" s="48"/>
      <c r="AJ832" s="48"/>
      <c r="AM832" s="48"/>
      <c r="AW832" s="49"/>
      <c r="AX832" s="49"/>
      <c r="AY832" s="49"/>
      <c r="AZ832" s="49"/>
      <c r="BA832" s="49"/>
      <c r="BB832" s="49"/>
      <c r="BC832" s="49"/>
      <c r="BD832" s="49"/>
      <c r="BE832" s="49"/>
    </row>
    <row r="833" spans="5:57">
      <c r="E833" s="48"/>
      <c r="H833" s="48"/>
      <c r="K833" s="48"/>
      <c r="U833" s="49"/>
      <c r="V833" s="49"/>
      <c r="W833" s="49"/>
      <c r="X833" s="49"/>
      <c r="Y833" s="49"/>
      <c r="Z833" s="49"/>
      <c r="AA833" s="49"/>
      <c r="AB833" s="49"/>
      <c r="AC833" s="49"/>
      <c r="AG833" s="48"/>
      <c r="AJ833" s="48"/>
      <c r="AM833" s="48"/>
      <c r="AW833" s="49"/>
      <c r="AX833" s="49"/>
      <c r="AY833" s="49"/>
      <c r="AZ833" s="49"/>
      <c r="BA833" s="49"/>
      <c r="BB833" s="49"/>
      <c r="BC833" s="49"/>
      <c r="BD833" s="49"/>
      <c r="BE833" s="49"/>
    </row>
    <row r="834" spans="5:57">
      <c r="E834" s="48"/>
      <c r="H834" s="48"/>
      <c r="K834" s="48"/>
      <c r="U834" s="49"/>
      <c r="V834" s="49"/>
      <c r="W834" s="49"/>
      <c r="X834" s="49"/>
      <c r="Y834" s="49"/>
      <c r="Z834" s="49"/>
      <c r="AA834" s="49"/>
      <c r="AB834" s="49"/>
      <c r="AC834" s="49"/>
      <c r="AG834" s="48"/>
      <c r="AJ834" s="48"/>
      <c r="AM834" s="48"/>
      <c r="AW834" s="49"/>
      <c r="AX834" s="49"/>
      <c r="AY834" s="49"/>
      <c r="AZ834" s="49"/>
      <c r="BA834" s="49"/>
      <c r="BB834" s="49"/>
      <c r="BC834" s="49"/>
      <c r="BD834" s="49"/>
      <c r="BE834" s="49"/>
    </row>
    <row r="835" spans="5:57">
      <c r="E835" s="48"/>
      <c r="H835" s="48"/>
      <c r="K835" s="48"/>
      <c r="U835" s="49"/>
      <c r="V835" s="49"/>
      <c r="W835" s="49"/>
      <c r="X835" s="49"/>
      <c r="Y835" s="49"/>
      <c r="Z835" s="49"/>
      <c r="AA835" s="49"/>
      <c r="AB835" s="49"/>
      <c r="AC835" s="49"/>
      <c r="AG835" s="48"/>
      <c r="AJ835" s="48"/>
      <c r="AM835" s="48"/>
      <c r="AW835" s="49"/>
      <c r="AX835" s="49"/>
      <c r="AY835" s="49"/>
      <c r="AZ835" s="49"/>
      <c r="BA835" s="49"/>
      <c r="BB835" s="49"/>
      <c r="BC835" s="49"/>
      <c r="BD835" s="49"/>
      <c r="BE835" s="49"/>
    </row>
    <row r="836" spans="5:57">
      <c r="E836" s="48"/>
      <c r="H836" s="48"/>
      <c r="K836" s="48"/>
      <c r="U836" s="49"/>
      <c r="V836" s="49"/>
      <c r="W836" s="49"/>
      <c r="X836" s="49"/>
      <c r="Y836" s="49"/>
      <c r="Z836" s="49"/>
      <c r="AA836" s="49"/>
      <c r="AB836" s="49"/>
      <c r="AC836" s="49"/>
      <c r="AG836" s="48"/>
      <c r="AJ836" s="48"/>
      <c r="AM836" s="48"/>
      <c r="AW836" s="49"/>
      <c r="AX836" s="49"/>
      <c r="AY836" s="49"/>
      <c r="AZ836" s="49"/>
      <c r="BA836" s="49"/>
      <c r="BB836" s="49"/>
      <c r="BC836" s="49"/>
      <c r="BD836" s="49"/>
      <c r="BE836" s="49"/>
    </row>
    <row r="837" spans="5:57">
      <c r="E837" s="48"/>
      <c r="H837" s="48"/>
      <c r="K837" s="48"/>
      <c r="U837" s="49"/>
      <c r="V837" s="49"/>
      <c r="W837" s="49"/>
      <c r="X837" s="49"/>
      <c r="Y837" s="49"/>
      <c r="Z837" s="49"/>
      <c r="AA837" s="49"/>
      <c r="AB837" s="49"/>
      <c r="AC837" s="49"/>
      <c r="AG837" s="48"/>
      <c r="AJ837" s="48"/>
      <c r="AM837" s="48"/>
      <c r="AW837" s="49"/>
      <c r="AX837" s="49"/>
      <c r="AY837" s="49"/>
      <c r="AZ837" s="49"/>
      <c r="BA837" s="49"/>
      <c r="BB837" s="49"/>
      <c r="BC837" s="49"/>
      <c r="BD837" s="49"/>
      <c r="BE837" s="49"/>
    </row>
    <row r="838" spans="5:57">
      <c r="E838" s="48"/>
      <c r="H838" s="48"/>
      <c r="K838" s="48"/>
      <c r="U838" s="49"/>
      <c r="V838" s="49"/>
      <c r="W838" s="49"/>
      <c r="X838" s="49"/>
      <c r="Y838" s="49"/>
      <c r="Z838" s="49"/>
      <c r="AA838" s="49"/>
      <c r="AB838" s="49"/>
      <c r="AC838" s="49"/>
      <c r="AG838" s="48"/>
      <c r="AJ838" s="48"/>
      <c r="AM838" s="48"/>
      <c r="AW838" s="49"/>
      <c r="AX838" s="49"/>
      <c r="AY838" s="49"/>
      <c r="AZ838" s="49"/>
      <c r="BA838" s="49"/>
      <c r="BB838" s="49"/>
      <c r="BC838" s="49"/>
      <c r="BD838" s="49"/>
      <c r="BE838" s="49"/>
    </row>
    <row r="839" spans="5:57">
      <c r="E839" s="48"/>
      <c r="H839" s="48"/>
      <c r="K839" s="48"/>
      <c r="U839" s="49"/>
      <c r="V839" s="49"/>
      <c r="W839" s="49"/>
      <c r="X839" s="49"/>
      <c r="Y839" s="49"/>
      <c r="Z839" s="49"/>
      <c r="AA839" s="49"/>
      <c r="AB839" s="49"/>
      <c r="AC839" s="49"/>
      <c r="AG839" s="48"/>
      <c r="AJ839" s="48"/>
      <c r="AM839" s="48"/>
      <c r="AW839" s="49"/>
      <c r="AX839" s="49"/>
      <c r="AY839" s="49"/>
      <c r="AZ839" s="49"/>
      <c r="BA839" s="49"/>
      <c r="BB839" s="49"/>
      <c r="BC839" s="49"/>
      <c r="BD839" s="49"/>
      <c r="BE839" s="49"/>
    </row>
    <row r="840" spans="5:57">
      <c r="E840" s="48"/>
      <c r="H840" s="48"/>
      <c r="K840" s="48"/>
      <c r="U840" s="49"/>
      <c r="V840" s="49"/>
      <c r="W840" s="49"/>
      <c r="X840" s="49"/>
      <c r="Y840" s="49"/>
      <c r="Z840" s="49"/>
      <c r="AA840" s="49"/>
      <c r="AB840" s="49"/>
      <c r="AC840" s="49"/>
      <c r="AG840" s="48"/>
      <c r="AJ840" s="48"/>
      <c r="AM840" s="48"/>
      <c r="AW840" s="49"/>
      <c r="AX840" s="49"/>
      <c r="AY840" s="49"/>
      <c r="AZ840" s="49"/>
      <c r="BA840" s="49"/>
      <c r="BB840" s="49"/>
      <c r="BC840" s="49"/>
      <c r="BD840" s="49"/>
      <c r="BE840" s="49"/>
    </row>
    <row r="841" spans="5:57">
      <c r="E841" s="48"/>
      <c r="H841" s="48"/>
      <c r="K841" s="48"/>
      <c r="U841" s="49"/>
      <c r="V841" s="49"/>
      <c r="W841" s="49"/>
      <c r="X841" s="49"/>
      <c r="Y841" s="49"/>
      <c r="Z841" s="49"/>
      <c r="AA841" s="49"/>
      <c r="AB841" s="49"/>
      <c r="AC841" s="49"/>
      <c r="AG841" s="48"/>
      <c r="AJ841" s="48"/>
      <c r="AM841" s="48"/>
      <c r="AW841" s="49"/>
      <c r="AX841" s="49"/>
      <c r="AY841" s="49"/>
      <c r="AZ841" s="49"/>
      <c r="BA841" s="49"/>
      <c r="BB841" s="49"/>
      <c r="BC841" s="49"/>
      <c r="BD841" s="49"/>
      <c r="BE841" s="49"/>
    </row>
    <row r="842" spans="5:57">
      <c r="E842" s="48"/>
      <c r="H842" s="48"/>
      <c r="K842" s="48"/>
      <c r="U842" s="49"/>
      <c r="V842" s="49"/>
      <c r="W842" s="49"/>
      <c r="X842" s="49"/>
      <c r="Y842" s="49"/>
      <c r="Z842" s="49"/>
      <c r="AA842" s="49"/>
      <c r="AB842" s="49"/>
      <c r="AC842" s="49"/>
      <c r="AG842" s="48"/>
      <c r="AJ842" s="48"/>
      <c r="AM842" s="48"/>
      <c r="AW842" s="49"/>
      <c r="AX842" s="49"/>
      <c r="AY842" s="49"/>
      <c r="AZ842" s="49"/>
      <c r="BA842" s="49"/>
      <c r="BB842" s="49"/>
      <c r="BC842" s="49"/>
      <c r="BD842" s="49"/>
      <c r="BE842" s="49"/>
    </row>
    <row r="843" spans="5:57">
      <c r="E843" s="48"/>
      <c r="H843" s="48"/>
      <c r="K843" s="48"/>
      <c r="U843" s="49"/>
      <c r="V843" s="49"/>
      <c r="W843" s="49"/>
      <c r="X843" s="49"/>
      <c r="Y843" s="49"/>
      <c r="Z843" s="49"/>
      <c r="AA843" s="49"/>
      <c r="AB843" s="49"/>
      <c r="AC843" s="49"/>
      <c r="AG843" s="48"/>
      <c r="AJ843" s="48"/>
      <c r="AM843" s="48"/>
      <c r="AW843" s="49"/>
      <c r="AX843" s="49"/>
      <c r="AY843" s="49"/>
      <c r="AZ843" s="49"/>
      <c r="BA843" s="49"/>
      <c r="BB843" s="49"/>
      <c r="BC843" s="49"/>
      <c r="BD843" s="49"/>
      <c r="BE843" s="49"/>
    </row>
    <row r="844" spans="5:57">
      <c r="E844" s="48"/>
      <c r="H844" s="48"/>
      <c r="K844" s="48"/>
      <c r="U844" s="49"/>
      <c r="V844" s="49"/>
      <c r="W844" s="49"/>
      <c r="X844" s="49"/>
      <c r="Y844" s="49"/>
      <c r="Z844" s="49"/>
      <c r="AA844" s="49"/>
      <c r="AB844" s="49"/>
      <c r="AC844" s="49"/>
      <c r="AG844" s="48"/>
      <c r="AJ844" s="48"/>
      <c r="AM844" s="48"/>
      <c r="AW844" s="49"/>
      <c r="AX844" s="49"/>
      <c r="AY844" s="49"/>
      <c r="AZ844" s="49"/>
      <c r="BA844" s="49"/>
      <c r="BB844" s="49"/>
      <c r="BC844" s="49"/>
      <c r="BD844" s="49"/>
      <c r="BE844" s="49"/>
    </row>
    <row r="845" spans="5:57">
      <c r="E845" s="48"/>
      <c r="H845" s="48"/>
      <c r="K845" s="48"/>
      <c r="U845" s="49"/>
      <c r="V845" s="49"/>
      <c r="W845" s="49"/>
      <c r="X845" s="49"/>
      <c r="Y845" s="49"/>
      <c r="Z845" s="49"/>
      <c r="AA845" s="49"/>
      <c r="AB845" s="49"/>
      <c r="AC845" s="49"/>
      <c r="AG845" s="48"/>
      <c r="AJ845" s="48"/>
      <c r="AM845" s="48"/>
      <c r="AW845" s="49"/>
      <c r="AX845" s="49"/>
      <c r="AY845" s="49"/>
      <c r="AZ845" s="49"/>
      <c r="BA845" s="49"/>
      <c r="BB845" s="49"/>
      <c r="BC845" s="49"/>
      <c r="BD845" s="49"/>
      <c r="BE845" s="49"/>
    </row>
    <row r="846" spans="5:57">
      <c r="E846" s="48"/>
      <c r="H846" s="48"/>
      <c r="K846" s="48"/>
      <c r="U846" s="49"/>
      <c r="V846" s="49"/>
      <c r="W846" s="49"/>
      <c r="X846" s="49"/>
      <c r="Y846" s="49"/>
      <c r="Z846" s="49"/>
      <c r="AA846" s="49"/>
      <c r="AB846" s="49"/>
      <c r="AC846" s="49"/>
      <c r="AG846" s="48"/>
      <c r="AJ846" s="48"/>
      <c r="AM846" s="48"/>
      <c r="AW846" s="49"/>
      <c r="AX846" s="49"/>
      <c r="AY846" s="49"/>
      <c r="AZ846" s="49"/>
      <c r="BA846" s="49"/>
      <c r="BB846" s="49"/>
      <c r="BC846" s="49"/>
      <c r="BD846" s="49"/>
      <c r="BE846" s="49"/>
    </row>
    <row r="847" spans="5:57">
      <c r="E847" s="48"/>
      <c r="H847" s="48"/>
      <c r="K847" s="48"/>
      <c r="U847" s="49"/>
      <c r="V847" s="49"/>
      <c r="W847" s="49"/>
      <c r="X847" s="49"/>
      <c r="Y847" s="49"/>
      <c r="Z847" s="49"/>
      <c r="AA847" s="49"/>
      <c r="AB847" s="49"/>
      <c r="AC847" s="49"/>
      <c r="AG847" s="48"/>
      <c r="AJ847" s="48"/>
      <c r="AM847" s="48"/>
      <c r="AW847" s="49"/>
      <c r="AX847" s="49"/>
      <c r="AY847" s="49"/>
      <c r="AZ847" s="49"/>
      <c r="BA847" s="49"/>
      <c r="BB847" s="49"/>
      <c r="BC847" s="49"/>
      <c r="BD847" s="49"/>
      <c r="BE847" s="49"/>
    </row>
    <row r="848" spans="5:57">
      <c r="E848" s="48"/>
      <c r="H848" s="48"/>
      <c r="K848" s="48"/>
      <c r="U848" s="49"/>
      <c r="V848" s="49"/>
      <c r="W848" s="49"/>
      <c r="X848" s="49"/>
      <c r="Y848" s="49"/>
      <c r="Z848" s="49"/>
      <c r="AA848" s="49"/>
      <c r="AB848" s="49"/>
      <c r="AC848" s="49"/>
      <c r="AG848" s="48"/>
      <c r="AJ848" s="48"/>
      <c r="AM848" s="48"/>
      <c r="AW848" s="49"/>
      <c r="AX848" s="49"/>
      <c r="AY848" s="49"/>
      <c r="AZ848" s="49"/>
      <c r="BA848" s="49"/>
      <c r="BB848" s="49"/>
      <c r="BC848" s="49"/>
      <c r="BD848" s="49"/>
      <c r="BE848" s="49"/>
    </row>
    <row r="849" spans="5:57">
      <c r="E849" s="48"/>
      <c r="H849" s="48"/>
      <c r="K849" s="48"/>
      <c r="U849" s="49"/>
      <c r="V849" s="49"/>
      <c r="W849" s="49"/>
      <c r="X849" s="49"/>
      <c r="Y849" s="49"/>
      <c r="Z849" s="49"/>
      <c r="AA849" s="49"/>
      <c r="AB849" s="49"/>
      <c r="AC849" s="49"/>
      <c r="AG849" s="48"/>
      <c r="AJ849" s="48"/>
      <c r="AM849" s="48"/>
      <c r="AW849" s="49"/>
      <c r="AX849" s="49"/>
      <c r="AY849" s="49"/>
      <c r="AZ849" s="49"/>
      <c r="BA849" s="49"/>
      <c r="BB849" s="49"/>
      <c r="BC849" s="49"/>
      <c r="BD849" s="49"/>
      <c r="BE849" s="49"/>
    </row>
    <row r="850" spans="5:57">
      <c r="E850" s="48"/>
      <c r="H850" s="48"/>
      <c r="K850" s="48"/>
      <c r="U850" s="49"/>
      <c r="V850" s="49"/>
      <c r="W850" s="49"/>
      <c r="X850" s="49"/>
      <c r="Y850" s="49"/>
      <c r="Z850" s="49"/>
      <c r="AA850" s="49"/>
      <c r="AB850" s="49"/>
      <c r="AC850" s="49"/>
      <c r="AG850" s="48"/>
      <c r="AJ850" s="48"/>
      <c r="AM850" s="48"/>
      <c r="AW850" s="49"/>
      <c r="AX850" s="49"/>
      <c r="AY850" s="49"/>
      <c r="AZ850" s="49"/>
      <c r="BA850" s="49"/>
      <c r="BB850" s="49"/>
      <c r="BC850" s="49"/>
      <c r="BD850" s="49"/>
      <c r="BE850" s="49"/>
    </row>
    <row r="851" spans="5:57">
      <c r="E851" s="48"/>
      <c r="H851" s="48"/>
      <c r="K851" s="48"/>
      <c r="U851" s="49"/>
      <c r="V851" s="49"/>
      <c r="W851" s="49"/>
      <c r="X851" s="49"/>
      <c r="Y851" s="49"/>
      <c r="Z851" s="49"/>
      <c r="AA851" s="49"/>
      <c r="AB851" s="49"/>
      <c r="AC851" s="49"/>
      <c r="AG851" s="48"/>
      <c r="AJ851" s="48"/>
      <c r="AM851" s="48"/>
      <c r="AW851" s="49"/>
      <c r="AX851" s="49"/>
      <c r="AY851" s="49"/>
      <c r="AZ851" s="49"/>
      <c r="BA851" s="49"/>
      <c r="BB851" s="49"/>
      <c r="BC851" s="49"/>
      <c r="BD851" s="49"/>
      <c r="BE851" s="49"/>
    </row>
    <row r="852" spans="5:57">
      <c r="E852" s="48"/>
      <c r="H852" s="48"/>
      <c r="K852" s="48"/>
      <c r="U852" s="49"/>
      <c r="V852" s="49"/>
      <c r="W852" s="49"/>
      <c r="X852" s="49"/>
      <c r="Y852" s="49"/>
      <c r="Z852" s="49"/>
      <c r="AA852" s="49"/>
      <c r="AB852" s="49"/>
      <c r="AC852" s="49"/>
      <c r="AG852" s="48"/>
      <c r="AJ852" s="48"/>
      <c r="AM852" s="48"/>
      <c r="AW852" s="49"/>
      <c r="AX852" s="49"/>
      <c r="AY852" s="49"/>
      <c r="AZ852" s="49"/>
      <c r="BA852" s="49"/>
      <c r="BB852" s="49"/>
      <c r="BC852" s="49"/>
      <c r="BD852" s="49"/>
      <c r="BE852" s="49"/>
    </row>
    <row r="853" spans="5:57">
      <c r="E853" s="48"/>
      <c r="H853" s="48"/>
      <c r="K853" s="48"/>
      <c r="U853" s="49"/>
      <c r="V853" s="49"/>
      <c r="W853" s="49"/>
      <c r="X853" s="49"/>
      <c r="Y853" s="49"/>
      <c r="Z853" s="49"/>
      <c r="AA853" s="49"/>
      <c r="AB853" s="49"/>
      <c r="AC853" s="49"/>
      <c r="AG853" s="48"/>
      <c r="AJ853" s="48"/>
      <c r="AM853" s="48"/>
      <c r="AW853" s="49"/>
      <c r="AX853" s="49"/>
      <c r="AY853" s="49"/>
      <c r="AZ853" s="49"/>
      <c r="BA853" s="49"/>
      <c r="BB853" s="49"/>
      <c r="BC853" s="49"/>
      <c r="BD853" s="49"/>
      <c r="BE853" s="49"/>
    </row>
    <row r="854" spans="5:57">
      <c r="E854" s="48"/>
      <c r="H854" s="48"/>
      <c r="K854" s="48"/>
      <c r="U854" s="49"/>
      <c r="V854" s="49"/>
      <c r="W854" s="49"/>
      <c r="X854" s="49"/>
      <c r="Y854" s="49"/>
      <c r="Z854" s="49"/>
      <c r="AA854" s="49"/>
      <c r="AB854" s="49"/>
      <c r="AC854" s="49"/>
      <c r="AG854" s="48"/>
      <c r="AJ854" s="48"/>
      <c r="AM854" s="48"/>
      <c r="AW854" s="49"/>
      <c r="AX854" s="49"/>
      <c r="AY854" s="49"/>
      <c r="AZ854" s="49"/>
      <c r="BA854" s="49"/>
      <c r="BB854" s="49"/>
      <c r="BC854" s="49"/>
      <c r="BD854" s="49"/>
      <c r="BE854" s="49"/>
    </row>
    <row r="855" spans="5:57">
      <c r="E855" s="48"/>
      <c r="H855" s="48"/>
      <c r="K855" s="48"/>
      <c r="U855" s="49"/>
      <c r="V855" s="49"/>
      <c r="W855" s="49"/>
      <c r="X855" s="49"/>
      <c r="Y855" s="49"/>
      <c r="Z855" s="49"/>
      <c r="AA855" s="49"/>
      <c r="AB855" s="49"/>
      <c r="AC855" s="49"/>
      <c r="AG855" s="48"/>
      <c r="AJ855" s="48"/>
      <c r="AM855" s="48"/>
      <c r="AW855" s="49"/>
      <c r="AX855" s="49"/>
      <c r="AY855" s="49"/>
      <c r="AZ855" s="49"/>
      <c r="BA855" s="49"/>
      <c r="BB855" s="49"/>
      <c r="BC855" s="49"/>
      <c r="BD855" s="49"/>
      <c r="BE855" s="49"/>
    </row>
    <row r="856" spans="5:57">
      <c r="E856" s="48"/>
      <c r="H856" s="48"/>
      <c r="K856" s="48"/>
      <c r="U856" s="49"/>
      <c r="V856" s="49"/>
      <c r="W856" s="49"/>
      <c r="X856" s="49"/>
      <c r="Y856" s="49"/>
      <c r="Z856" s="49"/>
      <c r="AA856" s="49"/>
      <c r="AB856" s="49"/>
      <c r="AC856" s="49"/>
      <c r="AG856" s="48"/>
      <c r="AJ856" s="48"/>
      <c r="AM856" s="48"/>
      <c r="AW856" s="49"/>
      <c r="AX856" s="49"/>
      <c r="AY856" s="49"/>
      <c r="AZ856" s="49"/>
      <c r="BA856" s="49"/>
      <c r="BB856" s="49"/>
      <c r="BC856" s="49"/>
      <c r="BD856" s="49"/>
      <c r="BE856" s="49"/>
    </row>
    <row r="857" spans="5:57">
      <c r="E857" s="48"/>
      <c r="H857" s="48"/>
      <c r="K857" s="48"/>
      <c r="U857" s="49"/>
      <c r="V857" s="49"/>
      <c r="W857" s="49"/>
      <c r="X857" s="49"/>
      <c r="Y857" s="49"/>
      <c r="Z857" s="49"/>
      <c r="AA857" s="49"/>
      <c r="AB857" s="49"/>
      <c r="AC857" s="49"/>
      <c r="AG857" s="48"/>
      <c r="AJ857" s="48"/>
      <c r="AM857" s="48"/>
      <c r="AW857" s="49"/>
      <c r="AX857" s="49"/>
      <c r="AY857" s="49"/>
      <c r="AZ857" s="49"/>
      <c r="BA857" s="49"/>
      <c r="BB857" s="49"/>
      <c r="BC857" s="49"/>
      <c r="BD857" s="49"/>
      <c r="BE857" s="49"/>
    </row>
    <row r="858" spans="5:57">
      <c r="E858" s="48"/>
      <c r="H858" s="48"/>
      <c r="K858" s="48"/>
      <c r="U858" s="49"/>
      <c r="V858" s="49"/>
      <c r="W858" s="49"/>
      <c r="X858" s="49"/>
      <c r="Y858" s="49"/>
      <c r="Z858" s="49"/>
      <c r="AA858" s="49"/>
      <c r="AB858" s="49"/>
      <c r="AC858" s="49"/>
      <c r="AG858" s="48"/>
      <c r="AJ858" s="48"/>
      <c r="AM858" s="48"/>
      <c r="AW858" s="49"/>
      <c r="AX858" s="49"/>
      <c r="AY858" s="49"/>
      <c r="AZ858" s="49"/>
      <c r="BA858" s="49"/>
      <c r="BB858" s="49"/>
      <c r="BC858" s="49"/>
      <c r="BD858" s="49"/>
      <c r="BE858" s="49"/>
    </row>
    <row r="859" spans="5:57">
      <c r="E859" s="48"/>
      <c r="H859" s="48"/>
      <c r="K859" s="48"/>
      <c r="U859" s="49"/>
      <c r="V859" s="49"/>
      <c r="W859" s="49"/>
      <c r="X859" s="49"/>
      <c r="Y859" s="49"/>
      <c r="Z859" s="49"/>
      <c r="AA859" s="49"/>
      <c r="AB859" s="49"/>
      <c r="AC859" s="49"/>
      <c r="AG859" s="48"/>
      <c r="AJ859" s="48"/>
      <c r="AM859" s="48"/>
      <c r="AW859" s="49"/>
      <c r="AX859" s="49"/>
      <c r="AY859" s="49"/>
      <c r="AZ859" s="49"/>
      <c r="BA859" s="49"/>
      <c r="BB859" s="49"/>
      <c r="BC859" s="49"/>
      <c r="BD859" s="49"/>
      <c r="BE859" s="49"/>
    </row>
    <row r="860" spans="5:57">
      <c r="E860" s="48"/>
      <c r="H860" s="48"/>
      <c r="K860" s="48"/>
      <c r="U860" s="49"/>
      <c r="V860" s="49"/>
      <c r="W860" s="49"/>
      <c r="X860" s="49"/>
      <c r="Y860" s="49"/>
      <c r="Z860" s="49"/>
      <c r="AA860" s="49"/>
      <c r="AB860" s="49"/>
      <c r="AC860" s="49"/>
      <c r="AG860" s="48"/>
      <c r="AJ860" s="48"/>
      <c r="AM860" s="48"/>
      <c r="AW860" s="49"/>
      <c r="AX860" s="49"/>
      <c r="AY860" s="49"/>
      <c r="AZ860" s="49"/>
      <c r="BA860" s="49"/>
      <c r="BB860" s="49"/>
      <c r="BC860" s="49"/>
      <c r="BD860" s="49"/>
      <c r="BE860" s="49"/>
    </row>
    <row r="861" spans="5:57">
      <c r="E861" s="48"/>
      <c r="H861" s="48"/>
      <c r="K861" s="48"/>
      <c r="U861" s="49"/>
      <c r="V861" s="49"/>
      <c r="W861" s="49"/>
      <c r="X861" s="49"/>
      <c r="Y861" s="49"/>
      <c r="Z861" s="49"/>
      <c r="AA861" s="49"/>
      <c r="AB861" s="49"/>
      <c r="AC861" s="49"/>
      <c r="AG861" s="48"/>
      <c r="AJ861" s="48"/>
      <c r="AM861" s="48"/>
      <c r="AW861" s="49"/>
      <c r="AX861" s="49"/>
      <c r="AY861" s="49"/>
      <c r="AZ861" s="49"/>
      <c r="BA861" s="49"/>
      <c r="BB861" s="49"/>
      <c r="BC861" s="49"/>
      <c r="BD861" s="49"/>
      <c r="BE861" s="49"/>
    </row>
    <row r="862" spans="5:57">
      <c r="E862" s="48"/>
      <c r="H862" s="48"/>
      <c r="K862" s="48"/>
      <c r="U862" s="49"/>
      <c r="V862" s="49"/>
      <c r="W862" s="49"/>
      <c r="X862" s="49"/>
      <c r="Y862" s="49"/>
      <c r="Z862" s="49"/>
      <c r="AA862" s="49"/>
      <c r="AB862" s="49"/>
      <c r="AC862" s="49"/>
      <c r="AG862" s="48"/>
      <c r="AJ862" s="48"/>
      <c r="AM862" s="48"/>
      <c r="AW862" s="49"/>
      <c r="AX862" s="49"/>
      <c r="AY862" s="49"/>
      <c r="AZ862" s="49"/>
      <c r="BA862" s="49"/>
      <c r="BB862" s="49"/>
      <c r="BC862" s="49"/>
      <c r="BD862" s="49"/>
      <c r="BE862" s="49"/>
    </row>
    <row r="863" spans="5:57">
      <c r="E863" s="48"/>
      <c r="H863" s="48"/>
      <c r="K863" s="48"/>
      <c r="U863" s="49"/>
      <c r="V863" s="49"/>
      <c r="W863" s="49"/>
      <c r="X863" s="49"/>
      <c r="Y863" s="49"/>
      <c r="Z863" s="49"/>
      <c r="AA863" s="49"/>
      <c r="AB863" s="49"/>
      <c r="AC863" s="49"/>
      <c r="AG863" s="48"/>
      <c r="AJ863" s="48"/>
      <c r="AM863" s="48"/>
      <c r="AW863" s="49"/>
      <c r="AX863" s="49"/>
      <c r="AY863" s="49"/>
      <c r="AZ863" s="49"/>
      <c r="BA863" s="49"/>
      <c r="BB863" s="49"/>
      <c r="BC863" s="49"/>
      <c r="BD863" s="49"/>
      <c r="BE863" s="49"/>
    </row>
    <row r="864" spans="5:57">
      <c r="E864" s="48"/>
      <c r="H864" s="48"/>
      <c r="K864" s="48"/>
      <c r="U864" s="49"/>
      <c r="V864" s="49"/>
      <c r="W864" s="49"/>
      <c r="X864" s="49"/>
      <c r="Y864" s="49"/>
      <c r="Z864" s="49"/>
      <c r="AA864" s="49"/>
      <c r="AB864" s="49"/>
      <c r="AC864" s="49"/>
      <c r="AG864" s="48"/>
      <c r="AJ864" s="48"/>
      <c r="AM864" s="48"/>
      <c r="AW864" s="49"/>
      <c r="AX864" s="49"/>
      <c r="AY864" s="49"/>
      <c r="AZ864" s="49"/>
      <c r="BA864" s="49"/>
      <c r="BB864" s="49"/>
      <c r="BC864" s="49"/>
      <c r="BD864" s="49"/>
      <c r="BE864" s="49"/>
    </row>
    <row r="865" spans="5:57">
      <c r="E865" s="48"/>
      <c r="H865" s="48"/>
      <c r="K865" s="48"/>
      <c r="U865" s="49"/>
      <c r="V865" s="49"/>
      <c r="W865" s="49"/>
      <c r="X865" s="49"/>
      <c r="Y865" s="49"/>
      <c r="Z865" s="49"/>
      <c r="AA865" s="49"/>
      <c r="AB865" s="49"/>
      <c r="AC865" s="49"/>
      <c r="AG865" s="48"/>
      <c r="AJ865" s="48"/>
      <c r="AM865" s="48"/>
      <c r="AW865" s="49"/>
      <c r="AX865" s="49"/>
      <c r="AY865" s="49"/>
      <c r="AZ865" s="49"/>
      <c r="BA865" s="49"/>
      <c r="BB865" s="49"/>
      <c r="BC865" s="49"/>
      <c r="BD865" s="49"/>
      <c r="BE865" s="49"/>
    </row>
    <row r="866" spans="5:57">
      <c r="E866" s="48"/>
      <c r="H866" s="48"/>
      <c r="K866" s="48"/>
      <c r="U866" s="49"/>
      <c r="V866" s="49"/>
      <c r="W866" s="49"/>
      <c r="X866" s="49"/>
      <c r="Y866" s="49"/>
      <c r="Z866" s="49"/>
      <c r="AA866" s="49"/>
      <c r="AB866" s="49"/>
      <c r="AC866" s="49"/>
      <c r="AG866" s="48"/>
      <c r="AJ866" s="48"/>
      <c r="AM866" s="48"/>
      <c r="AW866" s="49"/>
      <c r="AX866" s="49"/>
      <c r="AY866" s="49"/>
      <c r="AZ866" s="49"/>
      <c r="BA866" s="49"/>
      <c r="BB866" s="49"/>
      <c r="BC866" s="49"/>
      <c r="BD866" s="49"/>
      <c r="BE866" s="49"/>
    </row>
    <row r="867" spans="5:57">
      <c r="E867" s="48"/>
      <c r="H867" s="48"/>
      <c r="K867" s="48"/>
      <c r="U867" s="49"/>
      <c r="V867" s="49"/>
      <c r="W867" s="49"/>
      <c r="X867" s="49"/>
      <c r="Y867" s="49"/>
      <c r="Z867" s="49"/>
      <c r="AA867" s="49"/>
      <c r="AB867" s="49"/>
      <c r="AC867" s="49"/>
      <c r="AG867" s="48"/>
      <c r="AJ867" s="48"/>
      <c r="AM867" s="48"/>
      <c r="AW867" s="49"/>
      <c r="AX867" s="49"/>
      <c r="AY867" s="49"/>
      <c r="AZ867" s="49"/>
      <c r="BA867" s="49"/>
      <c r="BB867" s="49"/>
      <c r="BC867" s="49"/>
      <c r="BD867" s="49"/>
      <c r="BE867" s="49"/>
    </row>
    <row r="868" spans="5:57">
      <c r="E868" s="48"/>
      <c r="H868" s="48"/>
      <c r="K868" s="48"/>
      <c r="U868" s="49"/>
      <c r="V868" s="49"/>
      <c r="W868" s="49"/>
      <c r="X868" s="49"/>
      <c r="Y868" s="49"/>
      <c r="Z868" s="49"/>
      <c r="AA868" s="49"/>
      <c r="AB868" s="49"/>
      <c r="AC868" s="49"/>
      <c r="AG868" s="48"/>
      <c r="AJ868" s="48"/>
      <c r="AM868" s="48"/>
      <c r="AW868" s="49"/>
      <c r="AX868" s="49"/>
      <c r="AY868" s="49"/>
      <c r="AZ868" s="49"/>
      <c r="BA868" s="49"/>
      <c r="BB868" s="49"/>
      <c r="BC868" s="49"/>
      <c r="BD868" s="49"/>
      <c r="BE868" s="49"/>
    </row>
    <row r="869" spans="5:57">
      <c r="E869" s="48"/>
      <c r="H869" s="48"/>
      <c r="K869" s="48"/>
      <c r="U869" s="49"/>
      <c r="V869" s="49"/>
      <c r="W869" s="49"/>
      <c r="X869" s="49"/>
      <c r="Y869" s="49"/>
      <c r="Z869" s="49"/>
      <c r="AA869" s="49"/>
      <c r="AB869" s="49"/>
      <c r="AC869" s="49"/>
      <c r="AG869" s="48"/>
      <c r="AJ869" s="48"/>
      <c r="AM869" s="48"/>
      <c r="AW869" s="49"/>
      <c r="AX869" s="49"/>
      <c r="AY869" s="49"/>
      <c r="AZ869" s="49"/>
      <c r="BA869" s="49"/>
      <c r="BB869" s="49"/>
      <c r="BC869" s="49"/>
      <c r="BD869" s="49"/>
      <c r="BE869" s="49"/>
    </row>
    <row r="870" spans="5:57">
      <c r="E870" s="48"/>
      <c r="H870" s="48"/>
      <c r="K870" s="48"/>
      <c r="U870" s="49"/>
      <c r="V870" s="49"/>
      <c r="W870" s="49"/>
      <c r="X870" s="49"/>
      <c r="Y870" s="49"/>
      <c r="Z870" s="49"/>
      <c r="AA870" s="49"/>
      <c r="AB870" s="49"/>
      <c r="AC870" s="49"/>
      <c r="AG870" s="48"/>
      <c r="AJ870" s="48"/>
      <c r="AM870" s="48"/>
      <c r="AW870" s="49"/>
      <c r="AX870" s="49"/>
      <c r="AY870" s="49"/>
      <c r="AZ870" s="49"/>
      <c r="BA870" s="49"/>
      <c r="BB870" s="49"/>
      <c r="BC870" s="49"/>
      <c r="BD870" s="49"/>
      <c r="BE870" s="49"/>
    </row>
    <row r="871" spans="5:57">
      <c r="E871" s="48"/>
      <c r="H871" s="48"/>
      <c r="K871" s="48"/>
      <c r="U871" s="49"/>
      <c r="V871" s="49"/>
      <c r="W871" s="49"/>
      <c r="X871" s="49"/>
      <c r="Y871" s="49"/>
      <c r="Z871" s="49"/>
      <c r="AA871" s="49"/>
      <c r="AB871" s="49"/>
      <c r="AC871" s="49"/>
      <c r="AG871" s="48"/>
      <c r="AJ871" s="48"/>
      <c r="AM871" s="48"/>
      <c r="AW871" s="49"/>
      <c r="AX871" s="49"/>
      <c r="AY871" s="49"/>
      <c r="AZ871" s="49"/>
      <c r="BA871" s="49"/>
      <c r="BB871" s="49"/>
      <c r="BC871" s="49"/>
      <c r="BD871" s="49"/>
      <c r="BE871" s="49"/>
    </row>
    <row r="872" spans="5:57">
      <c r="E872" s="48"/>
      <c r="H872" s="48"/>
      <c r="K872" s="48"/>
      <c r="U872" s="49"/>
      <c r="V872" s="49"/>
      <c r="W872" s="49"/>
      <c r="X872" s="49"/>
      <c r="Y872" s="49"/>
      <c r="Z872" s="49"/>
      <c r="AA872" s="49"/>
      <c r="AB872" s="49"/>
      <c r="AC872" s="49"/>
      <c r="AG872" s="48"/>
      <c r="AJ872" s="48"/>
      <c r="AM872" s="48"/>
      <c r="AW872" s="49"/>
      <c r="AX872" s="49"/>
      <c r="AY872" s="49"/>
      <c r="AZ872" s="49"/>
      <c r="BA872" s="49"/>
      <c r="BB872" s="49"/>
      <c r="BC872" s="49"/>
      <c r="BD872" s="49"/>
      <c r="BE872" s="49"/>
    </row>
    <row r="873" spans="5:57">
      <c r="E873" s="48"/>
      <c r="H873" s="48"/>
      <c r="K873" s="48"/>
      <c r="U873" s="49"/>
      <c r="V873" s="49"/>
      <c r="W873" s="49"/>
      <c r="X873" s="49"/>
      <c r="Y873" s="49"/>
      <c r="Z873" s="49"/>
      <c r="AA873" s="49"/>
      <c r="AB873" s="49"/>
      <c r="AC873" s="49"/>
      <c r="AG873" s="48"/>
      <c r="AJ873" s="48"/>
      <c r="AM873" s="48"/>
      <c r="AW873" s="49"/>
      <c r="AX873" s="49"/>
      <c r="AY873" s="49"/>
      <c r="AZ873" s="49"/>
      <c r="BA873" s="49"/>
      <c r="BB873" s="49"/>
      <c r="BC873" s="49"/>
      <c r="BD873" s="49"/>
      <c r="BE873" s="49"/>
    </row>
    <row r="874" spans="5:57">
      <c r="E874" s="48"/>
      <c r="H874" s="48"/>
      <c r="K874" s="48"/>
      <c r="U874" s="49"/>
      <c r="V874" s="49"/>
      <c r="W874" s="49"/>
      <c r="X874" s="49"/>
      <c r="Y874" s="49"/>
      <c r="Z874" s="49"/>
      <c r="AA874" s="49"/>
      <c r="AB874" s="49"/>
      <c r="AC874" s="49"/>
      <c r="AG874" s="48"/>
      <c r="AJ874" s="48"/>
      <c r="AM874" s="48"/>
      <c r="AW874" s="49"/>
      <c r="AX874" s="49"/>
      <c r="AY874" s="49"/>
      <c r="AZ874" s="49"/>
      <c r="BA874" s="49"/>
      <c r="BB874" s="49"/>
      <c r="BC874" s="49"/>
      <c r="BD874" s="49"/>
      <c r="BE874" s="49"/>
    </row>
    <row r="875" spans="5:57">
      <c r="E875" s="48"/>
      <c r="H875" s="48"/>
      <c r="K875" s="48"/>
      <c r="U875" s="49"/>
      <c r="V875" s="49"/>
      <c r="W875" s="49"/>
      <c r="X875" s="49"/>
      <c r="Y875" s="49"/>
      <c r="Z875" s="49"/>
      <c r="AA875" s="49"/>
      <c r="AB875" s="49"/>
      <c r="AC875" s="49"/>
      <c r="AG875" s="48"/>
      <c r="AJ875" s="48"/>
      <c r="AM875" s="48"/>
      <c r="AW875" s="49"/>
      <c r="AX875" s="49"/>
      <c r="AY875" s="49"/>
      <c r="AZ875" s="49"/>
      <c r="BA875" s="49"/>
      <c r="BB875" s="49"/>
      <c r="BC875" s="49"/>
      <c r="BD875" s="49"/>
      <c r="BE875" s="49"/>
    </row>
    <row r="876" spans="5:57">
      <c r="E876" s="48"/>
      <c r="H876" s="48"/>
      <c r="K876" s="48"/>
      <c r="U876" s="49"/>
      <c r="V876" s="49"/>
      <c r="W876" s="49"/>
      <c r="X876" s="49"/>
      <c r="Y876" s="49"/>
      <c r="Z876" s="49"/>
      <c r="AA876" s="49"/>
      <c r="AB876" s="49"/>
      <c r="AC876" s="49"/>
      <c r="AG876" s="48"/>
      <c r="AJ876" s="48"/>
      <c r="AM876" s="48"/>
      <c r="AW876" s="49"/>
      <c r="AX876" s="49"/>
      <c r="AY876" s="49"/>
      <c r="AZ876" s="49"/>
      <c r="BA876" s="49"/>
      <c r="BB876" s="49"/>
      <c r="BC876" s="49"/>
      <c r="BD876" s="49"/>
      <c r="BE876" s="49"/>
    </row>
    <row r="877" spans="5:57">
      <c r="E877" s="48"/>
      <c r="H877" s="48"/>
      <c r="K877" s="48"/>
      <c r="U877" s="49"/>
      <c r="V877" s="49"/>
      <c r="W877" s="49"/>
      <c r="X877" s="49"/>
      <c r="Y877" s="49"/>
      <c r="Z877" s="49"/>
      <c r="AA877" s="49"/>
      <c r="AB877" s="49"/>
      <c r="AC877" s="49"/>
      <c r="AG877" s="48"/>
      <c r="AJ877" s="48"/>
      <c r="AM877" s="48"/>
      <c r="AW877" s="49"/>
      <c r="AX877" s="49"/>
      <c r="AY877" s="49"/>
      <c r="AZ877" s="49"/>
      <c r="BA877" s="49"/>
      <c r="BB877" s="49"/>
      <c r="BC877" s="49"/>
      <c r="BD877" s="49"/>
      <c r="BE877" s="49"/>
    </row>
    <row r="878" spans="5:57">
      <c r="E878" s="48"/>
      <c r="H878" s="48"/>
      <c r="K878" s="48"/>
      <c r="U878" s="49"/>
      <c r="V878" s="49"/>
      <c r="W878" s="49"/>
      <c r="X878" s="49"/>
      <c r="Y878" s="49"/>
      <c r="Z878" s="49"/>
      <c r="AA878" s="49"/>
      <c r="AB878" s="49"/>
      <c r="AC878" s="49"/>
      <c r="AG878" s="48"/>
      <c r="AJ878" s="48"/>
      <c r="AM878" s="48"/>
      <c r="AW878" s="49"/>
      <c r="AX878" s="49"/>
      <c r="AY878" s="49"/>
      <c r="AZ878" s="49"/>
      <c r="BA878" s="49"/>
      <c r="BB878" s="49"/>
      <c r="BC878" s="49"/>
      <c r="BD878" s="49"/>
      <c r="BE878" s="49"/>
    </row>
    <row r="879" spans="5:57">
      <c r="E879" s="48"/>
      <c r="H879" s="48"/>
      <c r="K879" s="48"/>
      <c r="U879" s="49"/>
      <c r="V879" s="49"/>
      <c r="W879" s="49"/>
      <c r="X879" s="49"/>
      <c r="Y879" s="49"/>
      <c r="Z879" s="49"/>
      <c r="AA879" s="49"/>
      <c r="AB879" s="49"/>
      <c r="AC879" s="49"/>
      <c r="AG879" s="48"/>
      <c r="AJ879" s="48"/>
      <c r="AM879" s="48"/>
      <c r="AW879" s="49"/>
      <c r="AX879" s="49"/>
      <c r="AY879" s="49"/>
      <c r="AZ879" s="49"/>
      <c r="BA879" s="49"/>
      <c r="BB879" s="49"/>
      <c r="BC879" s="49"/>
      <c r="BD879" s="49"/>
      <c r="BE879" s="49"/>
    </row>
    <row r="880" spans="5:57">
      <c r="E880" s="48"/>
      <c r="H880" s="48"/>
      <c r="K880" s="48"/>
      <c r="U880" s="49"/>
      <c r="V880" s="49"/>
      <c r="W880" s="49"/>
      <c r="X880" s="49"/>
      <c r="Y880" s="49"/>
      <c r="Z880" s="49"/>
      <c r="AA880" s="49"/>
      <c r="AB880" s="49"/>
      <c r="AC880" s="49"/>
      <c r="AG880" s="48"/>
      <c r="AJ880" s="48"/>
      <c r="AM880" s="48"/>
      <c r="AW880" s="49"/>
      <c r="AX880" s="49"/>
      <c r="AY880" s="49"/>
      <c r="AZ880" s="49"/>
      <c r="BA880" s="49"/>
      <c r="BB880" s="49"/>
      <c r="BC880" s="49"/>
      <c r="BD880" s="49"/>
      <c r="BE880" s="49"/>
    </row>
    <row r="881" spans="5:57">
      <c r="E881" s="48"/>
      <c r="H881" s="48"/>
      <c r="K881" s="48"/>
      <c r="U881" s="49"/>
      <c r="V881" s="49"/>
      <c r="W881" s="49"/>
      <c r="X881" s="49"/>
      <c r="Y881" s="49"/>
      <c r="Z881" s="49"/>
      <c r="AA881" s="49"/>
      <c r="AB881" s="49"/>
      <c r="AC881" s="49"/>
      <c r="AG881" s="48"/>
      <c r="AJ881" s="48"/>
      <c r="AM881" s="48"/>
      <c r="AW881" s="49"/>
      <c r="AX881" s="49"/>
      <c r="AY881" s="49"/>
      <c r="AZ881" s="49"/>
      <c r="BA881" s="49"/>
      <c r="BB881" s="49"/>
      <c r="BC881" s="49"/>
      <c r="BD881" s="49"/>
      <c r="BE881" s="49"/>
    </row>
    <row r="882" spans="5:57">
      <c r="E882" s="48"/>
      <c r="H882" s="48"/>
      <c r="K882" s="48"/>
      <c r="U882" s="49"/>
      <c r="V882" s="49"/>
      <c r="W882" s="49"/>
      <c r="X882" s="49"/>
      <c r="Y882" s="49"/>
      <c r="Z882" s="49"/>
      <c r="AA882" s="49"/>
      <c r="AB882" s="49"/>
      <c r="AC882" s="49"/>
      <c r="AG882" s="48"/>
      <c r="AJ882" s="48"/>
      <c r="AM882" s="48"/>
      <c r="AW882" s="49"/>
      <c r="AX882" s="49"/>
      <c r="AY882" s="49"/>
      <c r="AZ882" s="49"/>
      <c r="BA882" s="49"/>
      <c r="BB882" s="49"/>
      <c r="BC882" s="49"/>
      <c r="BD882" s="49"/>
      <c r="BE882" s="49"/>
    </row>
    <row r="883" spans="5:57">
      <c r="E883" s="48"/>
      <c r="H883" s="48"/>
      <c r="K883" s="48"/>
      <c r="U883" s="49"/>
      <c r="V883" s="49"/>
      <c r="W883" s="49"/>
      <c r="X883" s="49"/>
      <c r="Y883" s="49"/>
      <c r="Z883" s="49"/>
      <c r="AA883" s="49"/>
      <c r="AB883" s="49"/>
      <c r="AC883" s="49"/>
      <c r="AG883" s="48"/>
      <c r="AJ883" s="48"/>
      <c r="AM883" s="48"/>
      <c r="AW883" s="49"/>
      <c r="AX883" s="49"/>
      <c r="AY883" s="49"/>
      <c r="AZ883" s="49"/>
      <c r="BA883" s="49"/>
      <c r="BB883" s="49"/>
      <c r="BC883" s="49"/>
      <c r="BD883" s="49"/>
      <c r="BE883" s="49"/>
    </row>
    <row r="884" spans="5:57">
      <c r="E884" s="48"/>
      <c r="H884" s="48"/>
      <c r="K884" s="48"/>
      <c r="U884" s="49"/>
      <c r="V884" s="49"/>
      <c r="W884" s="49"/>
      <c r="X884" s="49"/>
      <c r="Y884" s="49"/>
      <c r="Z884" s="49"/>
      <c r="AA884" s="49"/>
      <c r="AB884" s="49"/>
      <c r="AC884" s="49"/>
      <c r="AG884" s="48"/>
      <c r="AJ884" s="48"/>
      <c r="AM884" s="48"/>
      <c r="AW884" s="49"/>
      <c r="AX884" s="49"/>
      <c r="AY884" s="49"/>
      <c r="AZ884" s="49"/>
      <c r="BA884" s="49"/>
      <c r="BB884" s="49"/>
      <c r="BC884" s="49"/>
      <c r="BD884" s="49"/>
      <c r="BE884" s="49"/>
    </row>
    <row r="885" spans="5:57">
      <c r="E885" s="48"/>
      <c r="H885" s="48"/>
      <c r="K885" s="48"/>
      <c r="U885" s="49"/>
      <c r="V885" s="49"/>
      <c r="W885" s="49"/>
      <c r="X885" s="49"/>
      <c r="Y885" s="49"/>
      <c r="Z885" s="49"/>
      <c r="AA885" s="49"/>
      <c r="AB885" s="49"/>
      <c r="AC885" s="49"/>
      <c r="AG885" s="48"/>
      <c r="AJ885" s="48"/>
      <c r="AM885" s="48"/>
      <c r="AW885" s="49"/>
      <c r="AX885" s="49"/>
      <c r="AY885" s="49"/>
      <c r="AZ885" s="49"/>
      <c r="BA885" s="49"/>
      <c r="BB885" s="49"/>
      <c r="BC885" s="49"/>
      <c r="BD885" s="49"/>
      <c r="BE885" s="49"/>
    </row>
    <row r="886" spans="5:57">
      <c r="E886" s="48"/>
      <c r="H886" s="48"/>
      <c r="K886" s="48"/>
      <c r="U886" s="49"/>
      <c r="V886" s="49"/>
      <c r="W886" s="49"/>
      <c r="X886" s="49"/>
      <c r="Y886" s="49"/>
      <c r="Z886" s="49"/>
      <c r="AA886" s="49"/>
      <c r="AB886" s="49"/>
      <c r="AC886" s="49"/>
      <c r="AG886" s="48"/>
      <c r="AJ886" s="48"/>
      <c r="AM886" s="48"/>
      <c r="AW886" s="49"/>
      <c r="AX886" s="49"/>
      <c r="AY886" s="49"/>
      <c r="AZ886" s="49"/>
      <c r="BA886" s="49"/>
      <c r="BB886" s="49"/>
      <c r="BC886" s="49"/>
      <c r="BD886" s="49"/>
      <c r="BE886" s="49"/>
    </row>
    <row r="887" spans="5:57">
      <c r="E887" s="48"/>
      <c r="H887" s="48"/>
      <c r="K887" s="48"/>
      <c r="U887" s="49"/>
      <c r="V887" s="49"/>
      <c r="W887" s="49"/>
      <c r="X887" s="49"/>
      <c r="Y887" s="49"/>
      <c r="Z887" s="49"/>
      <c r="AA887" s="49"/>
      <c r="AB887" s="49"/>
      <c r="AC887" s="49"/>
      <c r="AG887" s="48"/>
      <c r="AJ887" s="48"/>
      <c r="AM887" s="48"/>
      <c r="AW887" s="49"/>
      <c r="AX887" s="49"/>
      <c r="AY887" s="49"/>
      <c r="AZ887" s="49"/>
      <c r="BA887" s="49"/>
      <c r="BB887" s="49"/>
      <c r="BC887" s="49"/>
      <c r="BD887" s="49"/>
      <c r="BE887" s="49"/>
    </row>
    <row r="888" spans="5:57">
      <c r="E888" s="48"/>
      <c r="H888" s="48"/>
      <c r="K888" s="48"/>
      <c r="U888" s="49"/>
      <c r="V888" s="49"/>
      <c r="W888" s="49"/>
      <c r="X888" s="49"/>
      <c r="Y888" s="49"/>
      <c r="Z888" s="49"/>
      <c r="AA888" s="49"/>
      <c r="AB888" s="49"/>
      <c r="AC888" s="49"/>
      <c r="AG888" s="48"/>
      <c r="AJ888" s="48"/>
      <c r="AM888" s="48"/>
      <c r="AW888" s="49"/>
      <c r="AX888" s="49"/>
      <c r="AY888" s="49"/>
      <c r="AZ888" s="49"/>
      <c r="BA888" s="49"/>
      <c r="BB888" s="49"/>
      <c r="BC888" s="49"/>
      <c r="BD888" s="49"/>
      <c r="BE888" s="49"/>
    </row>
    <row r="889" spans="5:57">
      <c r="E889" s="48"/>
      <c r="H889" s="48"/>
      <c r="K889" s="48"/>
      <c r="U889" s="49"/>
      <c r="V889" s="49"/>
      <c r="W889" s="49"/>
      <c r="X889" s="49"/>
      <c r="Y889" s="49"/>
      <c r="Z889" s="49"/>
      <c r="AA889" s="49"/>
      <c r="AB889" s="49"/>
      <c r="AC889" s="49"/>
      <c r="AG889" s="48"/>
      <c r="AJ889" s="48"/>
      <c r="AM889" s="48"/>
      <c r="AW889" s="49"/>
      <c r="AX889" s="49"/>
      <c r="AY889" s="49"/>
      <c r="AZ889" s="49"/>
      <c r="BA889" s="49"/>
      <c r="BB889" s="49"/>
      <c r="BC889" s="49"/>
      <c r="BD889" s="49"/>
      <c r="BE889" s="49"/>
    </row>
    <row r="890" spans="5:57">
      <c r="E890" s="48"/>
      <c r="H890" s="48"/>
      <c r="K890" s="48"/>
      <c r="U890" s="49"/>
      <c r="V890" s="49"/>
      <c r="W890" s="49"/>
      <c r="X890" s="49"/>
      <c r="Y890" s="49"/>
      <c r="Z890" s="49"/>
      <c r="AA890" s="49"/>
      <c r="AB890" s="49"/>
      <c r="AC890" s="49"/>
      <c r="AG890" s="48"/>
      <c r="AJ890" s="48"/>
      <c r="AM890" s="48"/>
      <c r="AW890" s="49"/>
      <c r="AX890" s="49"/>
      <c r="AY890" s="49"/>
      <c r="AZ890" s="49"/>
      <c r="BA890" s="49"/>
      <c r="BB890" s="49"/>
      <c r="BC890" s="49"/>
      <c r="BD890" s="49"/>
      <c r="BE890" s="49"/>
    </row>
    <row r="891" spans="5:57">
      <c r="E891" s="48"/>
      <c r="H891" s="48"/>
      <c r="K891" s="48"/>
      <c r="U891" s="49"/>
      <c r="V891" s="49"/>
      <c r="W891" s="49"/>
      <c r="X891" s="49"/>
      <c r="Y891" s="49"/>
      <c r="Z891" s="49"/>
      <c r="AA891" s="49"/>
      <c r="AB891" s="49"/>
      <c r="AC891" s="49"/>
      <c r="AG891" s="48"/>
      <c r="AJ891" s="48"/>
      <c r="AM891" s="48"/>
      <c r="AW891" s="49"/>
      <c r="AX891" s="49"/>
      <c r="AY891" s="49"/>
      <c r="AZ891" s="49"/>
      <c r="BA891" s="49"/>
      <c r="BB891" s="49"/>
      <c r="BC891" s="49"/>
      <c r="BD891" s="49"/>
      <c r="BE891" s="49"/>
    </row>
    <row r="892" spans="5:57">
      <c r="E892" s="48"/>
      <c r="H892" s="48"/>
      <c r="K892" s="48"/>
      <c r="U892" s="49"/>
      <c r="V892" s="49"/>
      <c r="W892" s="49"/>
      <c r="X892" s="49"/>
      <c r="Y892" s="49"/>
      <c r="Z892" s="49"/>
      <c r="AA892" s="49"/>
      <c r="AB892" s="49"/>
      <c r="AC892" s="49"/>
      <c r="AG892" s="48"/>
      <c r="AJ892" s="48"/>
      <c r="AM892" s="48"/>
      <c r="AW892" s="49"/>
      <c r="AX892" s="49"/>
      <c r="AY892" s="49"/>
      <c r="AZ892" s="49"/>
      <c r="BA892" s="49"/>
      <c r="BB892" s="49"/>
      <c r="BC892" s="49"/>
      <c r="BD892" s="49"/>
      <c r="BE892" s="49"/>
    </row>
    <row r="893" spans="5:57">
      <c r="E893" s="48"/>
      <c r="H893" s="48"/>
      <c r="K893" s="48"/>
      <c r="U893" s="49"/>
      <c r="V893" s="49"/>
      <c r="W893" s="49"/>
      <c r="X893" s="49"/>
      <c r="Y893" s="49"/>
      <c r="Z893" s="49"/>
      <c r="AA893" s="49"/>
      <c r="AB893" s="49"/>
      <c r="AC893" s="49"/>
      <c r="AG893" s="48"/>
      <c r="AJ893" s="48"/>
      <c r="AM893" s="48"/>
      <c r="AW893" s="49"/>
      <c r="AX893" s="49"/>
      <c r="AY893" s="49"/>
      <c r="AZ893" s="49"/>
      <c r="BA893" s="49"/>
      <c r="BB893" s="49"/>
      <c r="BC893" s="49"/>
      <c r="BD893" s="49"/>
      <c r="BE893" s="49"/>
    </row>
    <row r="894" spans="5:57">
      <c r="E894" s="48"/>
      <c r="H894" s="48"/>
      <c r="K894" s="48"/>
      <c r="U894" s="49"/>
      <c r="V894" s="49"/>
      <c r="W894" s="49"/>
      <c r="X894" s="49"/>
      <c r="Y894" s="49"/>
      <c r="Z894" s="49"/>
      <c r="AA894" s="49"/>
      <c r="AB894" s="49"/>
      <c r="AC894" s="49"/>
      <c r="AG894" s="48"/>
      <c r="AJ894" s="48"/>
      <c r="AM894" s="48"/>
      <c r="AW894" s="49"/>
      <c r="AX894" s="49"/>
      <c r="AY894" s="49"/>
      <c r="AZ894" s="49"/>
      <c r="BA894" s="49"/>
      <c r="BB894" s="49"/>
      <c r="BC894" s="49"/>
      <c r="BD894" s="49"/>
      <c r="BE894" s="49"/>
    </row>
    <row r="895" spans="5:57">
      <c r="E895" s="48"/>
      <c r="H895" s="48"/>
      <c r="K895" s="48"/>
      <c r="U895" s="49"/>
      <c r="V895" s="49"/>
      <c r="W895" s="49"/>
      <c r="X895" s="49"/>
      <c r="Y895" s="49"/>
      <c r="Z895" s="49"/>
      <c r="AA895" s="49"/>
      <c r="AB895" s="49"/>
      <c r="AC895" s="49"/>
      <c r="AG895" s="48"/>
      <c r="AJ895" s="48"/>
      <c r="AM895" s="48"/>
      <c r="AW895" s="49"/>
      <c r="AX895" s="49"/>
      <c r="AY895" s="49"/>
      <c r="AZ895" s="49"/>
      <c r="BA895" s="49"/>
      <c r="BB895" s="49"/>
      <c r="BC895" s="49"/>
      <c r="BD895" s="49"/>
      <c r="BE895" s="49"/>
    </row>
    <row r="896" spans="5:57">
      <c r="E896" s="48"/>
      <c r="H896" s="48"/>
      <c r="K896" s="48"/>
      <c r="U896" s="49"/>
      <c r="V896" s="49"/>
      <c r="W896" s="49"/>
      <c r="X896" s="49"/>
      <c r="Y896" s="49"/>
      <c r="Z896" s="49"/>
      <c r="AA896" s="49"/>
      <c r="AB896" s="49"/>
      <c r="AC896" s="49"/>
      <c r="AG896" s="48"/>
      <c r="AJ896" s="48"/>
      <c r="AM896" s="48"/>
      <c r="AW896" s="49"/>
      <c r="AX896" s="49"/>
      <c r="AY896" s="49"/>
      <c r="AZ896" s="49"/>
      <c r="BA896" s="49"/>
      <c r="BB896" s="49"/>
      <c r="BC896" s="49"/>
      <c r="BD896" s="49"/>
      <c r="BE896" s="49"/>
    </row>
    <row r="897" spans="5:57">
      <c r="E897" s="48"/>
      <c r="H897" s="48"/>
      <c r="K897" s="48"/>
      <c r="U897" s="49"/>
      <c r="V897" s="49"/>
      <c r="W897" s="49"/>
      <c r="X897" s="49"/>
      <c r="Y897" s="49"/>
      <c r="Z897" s="49"/>
      <c r="AA897" s="49"/>
      <c r="AB897" s="49"/>
      <c r="AC897" s="49"/>
      <c r="AG897" s="48"/>
      <c r="AJ897" s="48"/>
      <c r="AM897" s="48"/>
      <c r="AW897" s="49"/>
      <c r="AX897" s="49"/>
      <c r="AY897" s="49"/>
      <c r="AZ897" s="49"/>
      <c r="BA897" s="49"/>
      <c r="BB897" s="49"/>
      <c r="BC897" s="49"/>
      <c r="BD897" s="49"/>
      <c r="BE897" s="49"/>
    </row>
    <row r="898" spans="5:57">
      <c r="E898" s="48"/>
      <c r="H898" s="48"/>
      <c r="K898" s="48"/>
      <c r="U898" s="49"/>
      <c r="V898" s="49"/>
      <c r="W898" s="49"/>
      <c r="X898" s="49"/>
      <c r="Y898" s="49"/>
      <c r="Z898" s="49"/>
      <c r="AA898" s="49"/>
      <c r="AB898" s="49"/>
      <c r="AC898" s="49"/>
      <c r="AG898" s="48"/>
      <c r="AJ898" s="48"/>
      <c r="AM898" s="48"/>
      <c r="AW898" s="49"/>
      <c r="AX898" s="49"/>
      <c r="AY898" s="49"/>
      <c r="AZ898" s="49"/>
      <c r="BA898" s="49"/>
      <c r="BB898" s="49"/>
      <c r="BC898" s="49"/>
      <c r="BD898" s="49"/>
      <c r="BE898" s="49"/>
    </row>
    <row r="899" spans="5:57">
      <c r="E899" s="48"/>
      <c r="H899" s="48"/>
      <c r="K899" s="48"/>
      <c r="U899" s="49"/>
      <c r="V899" s="49"/>
      <c r="W899" s="49"/>
      <c r="X899" s="49"/>
      <c r="Y899" s="49"/>
      <c r="Z899" s="49"/>
      <c r="AA899" s="49"/>
      <c r="AB899" s="49"/>
      <c r="AC899" s="49"/>
      <c r="AG899" s="48"/>
      <c r="AJ899" s="48"/>
      <c r="AM899" s="48"/>
      <c r="AW899" s="49"/>
      <c r="AX899" s="49"/>
      <c r="AY899" s="49"/>
      <c r="AZ899" s="49"/>
      <c r="BA899" s="49"/>
      <c r="BB899" s="49"/>
      <c r="BC899" s="49"/>
      <c r="BD899" s="49"/>
      <c r="BE899" s="49"/>
    </row>
    <row r="900" spans="5:57">
      <c r="E900" s="48"/>
      <c r="H900" s="48"/>
      <c r="K900" s="48"/>
      <c r="U900" s="49"/>
      <c r="V900" s="49"/>
      <c r="W900" s="49"/>
      <c r="X900" s="49"/>
      <c r="Y900" s="49"/>
      <c r="Z900" s="49"/>
      <c r="AA900" s="49"/>
      <c r="AB900" s="49"/>
      <c r="AC900" s="49"/>
      <c r="AG900" s="48"/>
      <c r="AJ900" s="48"/>
      <c r="AM900" s="48"/>
      <c r="AW900" s="49"/>
      <c r="AX900" s="49"/>
      <c r="AY900" s="49"/>
      <c r="AZ900" s="49"/>
      <c r="BA900" s="49"/>
      <c r="BB900" s="49"/>
      <c r="BC900" s="49"/>
      <c r="BD900" s="49"/>
      <c r="BE900" s="49"/>
    </row>
    <row r="901" spans="5:57">
      <c r="E901" s="48"/>
      <c r="H901" s="48"/>
      <c r="K901" s="48"/>
      <c r="U901" s="49"/>
      <c r="V901" s="49"/>
      <c r="W901" s="49"/>
      <c r="X901" s="49"/>
      <c r="Y901" s="49"/>
      <c r="Z901" s="49"/>
      <c r="AA901" s="49"/>
      <c r="AB901" s="49"/>
      <c r="AC901" s="49"/>
      <c r="AG901" s="48"/>
      <c r="AJ901" s="48"/>
      <c r="AM901" s="48"/>
      <c r="AW901" s="49"/>
      <c r="AX901" s="49"/>
      <c r="AY901" s="49"/>
      <c r="AZ901" s="49"/>
      <c r="BA901" s="49"/>
      <c r="BB901" s="49"/>
      <c r="BC901" s="49"/>
      <c r="BD901" s="49"/>
      <c r="BE901" s="49"/>
    </row>
    <row r="902" spans="5:57">
      <c r="E902" s="48"/>
      <c r="H902" s="48"/>
      <c r="K902" s="48"/>
      <c r="U902" s="49"/>
      <c r="V902" s="49"/>
      <c r="W902" s="49"/>
      <c r="X902" s="49"/>
      <c r="Y902" s="49"/>
      <c r="Z902" s="49"/>
      <c r="AA902" s="49"/>
      <c r="AB902" s="49"/>
      <c r="AC902" s="49"/>
      <c r="AG902" s="48"/>
      <c r="AJ902" s="48"/>
      <c r="AM902" s="48"/>
      <c r="AW902" s="49"/>
      <c r="AX902" s="49"/>
      <c r="AY902" s="49"/>
      <c r="AZ902" s="49"/>
      <c r="BA902" s="49"/>
      <c r="BB902" s="49"/>
      <c r="BC902" s="49"/>
      <c r="BD902" s="49"/>
      <c r="BE902" s="49"/>
    </row>
    <row r="903" spans="5:57">
      <c r="E903" s="48"/>
      <c r="H903" s="48"/>
      <c r="K903" s="48"/>
      <c r="U903" s="49"/>
      <c r="V903" s="49"/>
      <c r="W903" s="49"/>
      <c r="X903" s="49"/>
      <c r="Y903" s="49"/>
      <c r="Z903" s="49"/>
      <c r="AA903" s="49"/>
      <c r="AB903" s="49"/>
      <c r="AC903" s="49"/>
      <c r="AG903" s="48"/>
      <c r="AJ903" s="48"/>
      <c r="AM903" s="48"/>
      <c r="AW903" s="49"/>
      <c r="AX903" s="49"/>
      <c r="AY903" s="49"/>
      <c r="AZ903" s="49"/>
      <c r="BA903" s="49"/>
      <c r="BB903" s="49"/>
      <c r="BC903" s="49"/>
      <c r="BD903" s="49"/>
      <c r="BE903" s="49"/>
    </row>
    <row r="904" spans="5:57">
      <c r="E904" s="48"/>
      <c r="H904" s="48"/>
      <c r="K904" s="48"/>
      <c r="U904" s="49"/>
      <c r="V904" s="49"/>
      <c r="W904" s="49"/>
      <c r="X904" s="49"/>
      <c r="Y904" s="49"/>
      <c r="Z904" s="49"/>
      <c r="AA904" s="49"/>
      <c r="AB904" s="49"/>
      <c r="AC904" s="49"/>
      <c r="AG904" s="48"/>
      <c r="AJ904" s="48"/>
      <c r="AM904" s="48"/>
      <c r="AW904" s="49"/>
      <c r="AX904" s="49"/>
      <c r="AY904" s="49"/>
      <c r="AZ904" s="49"/>
      <c r="BA904" s="49"/>
      <c r="BB904" s="49"/>
      <c r="BC904" s="49"/>
      <c r="BD904" s="49"/>
      <c r="BE904" s="49"/>
    </row>
    <row r="905" spans="5:57">
      <c r="E905" s="48"/>
      <c r="H905" s="48"/>
      <c r="K905" s="48"/>
      <c r="U905" s="49"/>
      <c r="V905" s="49"/>
      <c r="W905" s="49"/>
      <c r="X905" s="49"/>
      <c r="Y905" s="49"/>
      <c r="Z905" s="49"/>
      <c r="AA905" s="49"/>
      <c r="AB905" s="49"/>
      <c r="AC905" s="49"/>
      <c r="AG905" s="48"/>
      <c r="AJ905" s="48"/>
      <c r="AM905" s="48"/>
      <c r="AW905" s="49"/>
      <c r="AX905" s="49"/>
      <c r="AY905" s="49"/>
      <c r="AZ905" s="49"/>
      <c r="BA905" s="49"/>
      <c r="BB905" s="49"/>
      <c r="BC905" s="49"/>
      <c r="BD905" s="49"/>
      <c r="BE905" s="49"/>
    </row>
    <row r="906" spans="5:57">
      <c r="E906" s="48"/>
      <c r="H906" s="48"/>
      <c r="K906" s="48"/>
      <c r="U906" s="49"/>
      <c r="V906" s="49"/>
      <c r="W906" s="49"/>
      <c r="X906" s="49"/>
      <c r="Y906" s="49"/>
      <c r="Z906" s="49"/>
      <c r="AA906" s="49"/>
      <c r="AB906" s="49"/>
      <c r="AC906" s="49"/>
      <c r="AG906" s="48"/>
      <c r="AJ906" s="48"/>
      <c r="AM906" s="48"/>
      <c r="AW906" s="49"/>
      <c r="AX906" s="49"/>
      <c r="AY906" s="49"/>
      <c r="AZ906" s="49"/>
      <c r="BA906" s="49"/>
      <c r="BB906" s="49"/>
      <c r="BC906" s="49"/>
      <c r="BD906" s="49"/>
      <c r="BE906" s="49"/>
    </row>
    <row r="907" spans="5:57">
      <c r="E907" s="48"/>
      <c r="H907" s="48"/>
      <c r="K907" s="48"/>
      <c r="U907" s="49"/>
      <c r="V907" s="49"/>
      <c r="W907" s="49"/>
      <c r="X907" s="49"/>
      <c r="Y907" s="49"/>
      <c r="Z907" s="49"/>
      <c r="AA907" s="49"/>
      <c r="AB907" s="49"/>
      <c r="AC907" s="49"/>
      <c r="AG907" s="48"/>
      <c r="AJ907" s="48"/>
      <c r="AM907" s="48"/>
      <c r="AW907" s="49"/>
      <c r="AX907" s="49"/>
      <c r="AY907" s="49"/>
      <c r="AZ907" s="49"/>
      <c r="BA907" s="49"/>
      <c r="BB907" s="49"/>
      <c r="BC907" s="49"/>
      <c r="BD907" s="49"/>
      <c r="BE907" s="49"/>
    </row>
    <row r="908" spans="5:57">
      <c r="E908" s="48"/>
      <c r="H908" s="48"/>
      <c r="K908" s="48"/>
      <c r="U908" s="49"/>
      <c r="V908" s="49"/>
      <c r="W908" s="49"/>
      <c r="X908" s="49"/>
      <c r="Y908" s="49"/>
      <c r="Z908" s="49"/>
      <c r="AA908" s="49"/>
      <c r="AB908" s="49"/>
      <c r="AC908" s="49"/>
      <c r="AG908" s="48"/>
      <c r="AJ908" s="48"/>
      <c r="AM908" s="48"/>
      <c r="AW908" s="49"/>
      <c r="AX908" s="49"/>
      <c r="AY908" s="49"/>
      <c r="AZ908" s="49"/>
      <c r="BA908" s="49"/>
      <c r="BB908" s="49"/>
      <c r="BC908" s="49"/>
      <c r="BD908" s="49"/>
      <c r="BE908" s="49"/>
    </row>
    <row r="909" spans="5:57">
      <c r="E909" s="48"/>
      <c r="H909" s="48"/>
      <c r="K909" s="48"/>
      <c r="U909" s="49"/>
      <c r="V909" s="49"/>
      <c r="W909" s="49"/>
      <c r="X909" s="49"/>
      <c r="Y909" s="49"/>
      <c r="Z909" s="49"/>
      <c r="AA909" s="49"/>
      <c r="AB909" s="49"/>
      <c r="AC909" s="49"/>
      <c r="AG909" s="48"/>
      <c r="AJ909" s="48"/>
      <c r="AM909" s="48"/>
      <c r="AW909" s="49"/>
      <c r="AX909" s="49"/>
      <c r="AY909" s="49"/>
      <c r="AZ909" s="49"/>
      <c r="BA909" s="49"/>
      <c r="BB909" s="49"/>
      <c r="BC909" s="49"/>
      <c r="BD909" s="49"/>
      <c r="BE909" s="49"/>
    </row>
    <row r="910" spans="5:57">
      <c r="E910" s="48"/>
      <c r="H910" s="48"/>
      <c r="K910" s="48"/>
      <c r="U910" s="49"/>
      <c r="V910" s="49"/>
      <c r="W910" s="49"/>
      <c r="X910" s="49"/>
      <c r="Y910" s="49"/>
      <c r="Z910" s="49"/>
      <c r="AA910" s="49"/>
      <c r="AB910" s="49"/>
      <c r="AC910" s="49"/>
      <c r="AG910" s="48"/>
      <c r="AJ910" s="48"/>
      <c r="AM910" s="48"/>
      <c r="AW910" s="49"/>
      <c r="AX910" s="49"/>
      <c r="AY910" s="49"/>
      <c r="AZ910" s="49"/>
      <c r="BA910" s="49"/>
      <c r="BB910" s="49"/>
      <c r="BC910" s="49"/>
      <c r="BD910" s="49"/>
      <c r="BE910" s="49"/>
    </row>
    <row r="911" spans="5:57">
      <c r="E911" s="48"/>
      <c r="H911" s="48"/>
      <c r="K911" s="48"/>
      <c r="U911" s="49"/>
      <c r="V911" s="49"/>
      <c r="W911" s="49"/>
      <c r="X911" s="49"/>
      <c r="Y911" s="49"/>
      <c r="Z911" s="49"/>
      <c r="AA911" s="49"/>
      <c r="AB911" s="49"/>
      <c r="AC911" s="49"/>
      <c r="AG911" s="48"/>
      <c r="AJ911" s="48"/>
      <c r="AM911" s="48"/>
      <c r="AW911" s="49"/>
      <c r="AX911" s="49"/>
      <c r="AY911" s="49"/>
      <c r="AZ911" s="49"/>
      <c r="BA911" s="49"/>
      <c r="BB911" s="49"/>
      <c r="BC911" s="49"/>
      <c r="BD911" s="49"/>
      <c r="BE911" s="49"/>
    </row>
    <row r="912" spans="5:57">
      <c r="E912" s="48"/>
      <c r="H912" s="48"/>
      <c r="K912" s="48"/>
      <c r="U912" s="49"/>
      <c r="V912" s="49"/>
      <c r="W912" s="49"/>
      <c r="X912" s="49"/>
      <c r="Y912" s="49"/>
      <c r="Z912" s="49"/>
      <c r="AA912" s="49"/>
      <c r="AB912" s="49"/>
      <c r="AC912" s="49"/>
      <c r="AG912" s="48"/>
      <c r="AJ912" s="48"/>
      <c r="AM912" s="48"/>
      <c r="AW912" s="49"/>
      <c r="AX912" s="49"/>
      <c r="AY912" s="49"/>
      <c r="AZ912" s="49"/>
      <c r="BA912" s="49"/>
      <c r="BB912" s="49"/>
      <c r="BC912" s="49"/>
      <c r="BD912" s="49"/>
      <c r="BE912" s="49"/>
    </row>
    <row r="913" spans="5:57">
      <c r="E913" s="48"/>
      <c r="H913" s="48"/>
      <c r="K913" s="48"/>
      <c r="U913" s="49"/>
      <c r="V913" s="49"/>
      <c r="W913" s="49"/>
      <c r="X913" s="49"/>
      <c r="Y913" s="49"/>
      <c r="Z913" s="49"/>
      <c r="AA913" s="49"/>
      <c r="AB913" s="49"/>
      <c r="AC913" s="49"/>
      <c r="AG913" s="48"/>
      <c r="AJ913" s="48"/>
      <c r="AM913" s="48"/>
      <c r="AW913" s="49"/>
      <c r="AX913" s="49"/>
      <c r="AY913" s="49"/>
      <c r="AZ913" s="49"/>
      <c r="BA913" s="49"/>
      <c r="BB913" s="49"/>
      <c r="BC913" s="49"/>
      <c r="BD913" s="49"/>
      <c r="BE913" s="49"/>
    </row>
    <row r="914" spans="5:57">
      <c r="E914" s="48"/>
      <c r="H914" s="48"/>
      <c r="K914" s="48"/>
      <c r="U914" s="49"/>
      <c r="V914" s="49"/>
      <c r="W914" s="49"/>
      <c r="X914" s="49"/>
      <c r="Y914" s="49"/>
      <c r="Z914" s="49"/>
      <c r="AA914" s="49"/>
      <c r="AB914" s="49"/>
      <c r="AC914" s="49"/>
      <c r="AG914" s="48"/>
      <c r="AJ914" s="48"/>
      <c r="AM914" s="48"/>
      <c r="AW914" s="49"/>
      <c r="AX914" s="49"/>
      <c r="AY914" s="49"/>
      <c r="AZ914" s="49"/>
      <c r="BA914" s="49"/>
      <c r="BB914" s="49"/>
      <c r="BC914" s="49"/>
      <c r="BD914" s="49"/>
      <c r="BE914" s="49"/>
    </row>
    <row r="915" spans="5:57">
      <c r="E915" s="48"/>
      <c r="H915" s="48"/>
      <c r="K915" s="48"/>
      <c r="U915" s="49"/>
      <c r="V915" s="49"/>
      <c r="W915" s="49"/>
      <c r="X915" s="49"/>
      <c r="Y915" s="49"/>
      <c r="Z915" s="49"/>
      <c r="AA915" s="49"/>
      <c r="AB915" s="49"/>
      <c r="AC915" s="49"/>
      <c r="AG915" s="48"/>
      <c r="AJ915" s="48"/>
      <c r="AM915" s="48"/>
      <c r="AW915" s="49"/>
      <c r="AX915" s="49"/>
      <c r="AY915" s="49"/>
      <c r="AZ915" s="49"/>
      <c r="BA915" s="49"/>
      <c r="BB915" s="49"/>
      <c r="BC915" s="49"/>
      <c r="BD915" s="49"/>
      <c r="BE915" s="49"/>
    </row>
    <row r="916" spans="5:57">
      <c r="E916" s="48"/>
      <c r="H916" s="48"/>
      <c r="K916" s="48"/>
      <c r="U916" s="49"/>
      <c r="V916" s="49"/>
      <c r="W916" s="49"/>
      <c r="X916" s="49"/>
      <c r="Y916" s="49"/>
      <c r="Z916" s="49"/>
      <c r="AA916" s="49"/>
      <c r="AB916" s="49"/>
      <c r="AC916" s="49"/>
      <c r="AG916" s="48"/>
      <c r="AJ916" s="48"/>
      <c r="AM916" s="48"/>
      <c r="AW916" s="49"/>
      <c r="AX916" s="49"/>
      <c r="AY916" s="49"/>
      <c r="AZ916" s="49"/>
      <c r="BA916" s="49"/>
      <c r="BB916" s="49"/>
      <c r="BC916" s="49"/>
      <c r="BD916" s="49"/>
      <c r="BE916" s="49"/>
    </row>
    <row r="917" spans="5:57">
      <c r="E917" s="48"/>
      <c r="H917" s="48"/>
      <c r="K917" s="48"/>
      <c r="U917" s="49"/>
      <c r="V917" s="49"/>
      <c r="W917" s="49"/>
      <c r="X917" s="49"/>
      <c r="Y917" s="49"/>
      <c r="Z917" s="49"/>
      <c r="AA917" s="49"/>
      <c r="AB917" s="49"/>
      <c r="AC917" s="49"/>
      <c r="AG917" s="48"/>
      <c r="AJ917" s="48"/>
      <c r="AM917" s="48"/>
      <c r="AW917" s="49"/>
      <c r="AX917" s="49"/>
      <c r="AY917" s="49"/>
      <c r="AZ917" s="49"/>
      <c r="BA917" s="49"/>
      <c r="BB917" s="49"/>
      <c r="BC917" s="49"/>
      <c r="BD917" s="49"/>
      <c r="BE917" s="49"/>
    </row>
    <row r="918" spans="5:57">
      <c r="E918" s="48"/>
      <c r="H918" s="48"/>
      <c r="K918" s="48"/>
      <c r="U918" s="49"/>
      <c r="V918" s="49"/>
      <c r="W918" s="49"/>
      <c r="X918" s="49"/>
      <c r="Y918" s="49"/>
      <c r="Z918" s="49"/>
      <c r="AA918" s="49"/>
      <c r="AB918" s="49"/>
      <c r="AC918" s="49"/>
      <c r="AG918" s="48"/>
      <c r="AJ918" s="48"/>
      <c r="AM918" s="48"/>
      <c r="AW918" s="49"/>
      <c r="AX918" s="49"/>
      <c r="AY918" s="49"/>
      <c r="AZ918" s="49"/>
      <c r="BA918" s="49"/>
      <c r="BB918" s="49"/>
      <c r="BC918" s="49"/>
      <c r="BD918" s="49"/>
      <c r="BE918" s="49"/>
    </row>
    <row r="919" spans="5:57">
      <c r="E919" s="48"/>
      <c r="H919" s="48"/>
      <c r="K919" s="48"/>
      <c r="U919" s="49"/>
      <c r="V919" s="49"/>
      <c r="W919" s="49"/>
      <c r="X919" s="49"/>
      <c r="Y919" s="49"/>
      <c r="Z919" s="49"/>
      <c r="AA919" s="49"/>
      <c r="AB919" s="49"/>
      <c r="AC919" s="49"/>
      <c r="AG919" s="48"/>
      <c r="AJ919" s="48"/>
      <c r="AM919" s="48"/>
      <c r="AW919" s="49"/>
      <c r="AX919" s="49"/>
      <c r="AY919" s="49"/>
      <c r="AZ919" s="49"/>
      <c r="BA919" s="49"/>
      <c r="BB919" s="49"/>
      <c r="BC919" s="49"/>
      <c r="BD919" s="49"/>
      <c r="BE919" s="49"/>
    </row>
    <row r="920" spans="5:57">
      <c r="E920" s="48"/>
      <c r="H920" s="48"/>
      <c r="K920" s="48"/>
      <c r="U920" s="49"/>
      <c r="V920" s="49"/>
      <c r="W920" s="49"/>
      <c r="X920" s="49"/>
      <c r="Y920" s="49"/>
      <c r="Z920" s="49"/>
      <c r="AA920" s="49"/>
      <c r="AB920" s="49"/>
      <c r="AC920" s="49"/>
      <c r="AG920" s="48"/>
      <c r="AJ920" s="48"/>
      <c r="AM920" s="48"/>
      <c r="AW920" s="49"/>
      <c r="AX920" s="49"/>
      <c r="AY920" s="49"/>
      <c r="AZ920" s="49"/>
      <c r="BA920" s="49"/>
      <c r="BB920" s="49"/>
      <c r="BC920" s="49"/>
      <c r="BD920" s="49"/>
      <c r="BE920" s="49"/>
    </row>
    <row r="921" spans="5:57">
      <c r="E921" s="48"/>
      <c r="H921" s="48"/>
      <c r="K921" s="48"/>
      <c r="U921" s="49"/>
      <c r="V921" s="49"/>
      <c r="W921" s="49"/>
      <c r="X921" s="49"/>
      <c r="Y921" s="49"/>
      <c r="Z921" s="49"/>
      <c r="AA921" s="49"/>
      <c r="AB921" s="49"/>
      <c r="AC921" s="49"/>
      <c r="AG921" s="48"/>
      <c r="AJ921" s="48"/>
      <c r="AM921" s="48"/>
      <c r="AW921" s="49"/>
      <c r="AX921" s="49"/>
      <c r="AY921" s="49"/>
      <c r="AZ921" s="49"/>
      <c r="BA921" s="49"/>
      <c r="BB921" s="49"/>
      <c r="BC921" s="49"/>
      <c r="BD921" s="49"/>
      <c r="BE921" s="49"/>
    </row>
    <row r="922" spans="5:57">
      <c r="E922" s="48"/>
      <c r="H922" s="48"/>
      <c r="K922" s="48"/>
      <c r="U922" s="49"/>
      <c r="V922" s="49"/>
      <c r="W922" s="49"/>
      <c r="X922" s="49"/>
      <c r="Y922" s="49"/>
      <c r="Z922" s="49"/>
      <c r="AA922" s="49"/>
      <c r="AB922" s="49"/>
      <c r="AC922" s="49"/>
      <c r="AG922" s="48"/>
      <c r="AJ922" s="48"/>
      <c r="AM922" s="48"/>
      <c r="AW922" s="49"/>
      <c r="AX922" s="49"/>
      <c r="AY922" s="49"/>
      <c r="AZ922" s="49"/>
      <c r="BA922" s="49"/>
      <c r="BB922" s="49"/>
      <c r="BC922" s="49"/>
      <c r="BD922" s="49"/>
      <c r="BE922" s="49"/>
    </row>
    <row r="923" spans="5:57">
      <c r="E923" s="48"/>
      <c r="H923" s="48"/>
      <c r="K923" s="48"/>
      <c r="U923" s="49"/>
      <c r="V923" s="49"/>
      <c r="W923" s="49"/>
      <c r="X923" s="49"/>
      <c r="Y923" s="49"/>
      <c r="Z923" s="49"/>
      <c r="AA923" s="49"/>
      <c r="AB923" s="49"/>
      <c r="AC923" s="49"/>
      <c r="AG923" s="48"/>
      <c r="AJ923" s="48"/>
      <c r="AM923" s="48"/>
      <c r="AW923" s="49"/>
      <c r="AX923" s="49"/>
      <c r="AY923" s="49"/>
      <c r="AZ923" s="49"/>
      <c r="BA923" s="49"/>
      <c r="BB923" s="49"/>
      <c r="BC923" s="49"/>
      <c r="BD923" s="49"/>
      <c r="BE923" s="49"/>
    </row>
    <row r="924" spans="5:57">
      <c r="E924" s="48"/>
      <c r="H924" s="48"/>
      <c r="K924" s="48"/>
      <c r="U924" s="49"/>
      <c r="V924" s="49"/>
      <c r="W924" s="49"/>
      <c r="X924" s="49"/>
      <c r="Y924" s="49"/>
      <c r="Z924" s="49"/>
      <c r="AA924" s="49"/>
      <c r="AB924" s="49"/>
      <c r="AC924" s="49"/>
      <c r="AG924" s="48"/>
      <c r="AJ924" s="48"/>
      <c r="AM924" s="48"/>
      <c r="AW924" s="49"/>
      <c r="AX924" s="49"/>
      <c r="AY924" s="49"/>
      <c r="AZ924" s="49"/>
      <c r="BA924" s="49"/>
      <c r="BB924" s="49"/>
      <c r="BC924" s="49"/>
      <c r="BD924" s="49"/>
      <c r="BE924" s="49"/>
    </row>
    <row r="925" spans="5:57">
      <c r="E925" s="48"/>
      <c r="H925" s="48"/>
      <c r="K925" s="48"/>
      <c r="U925" s="49"/>
      <c r="V925" s="49"/>
      <c r="W925" s="49"/>
      <c r="X925" s="49"/>
      <c r="Y925" s="49"/>
      <c r="Z925" s="49"/>
      <c r="AA925" s="49"/>
      <c r="AB925" s="49"/>
      <c r="AC925" s="49"/>
      <c r="AG925" s="48"/>
      <c r="AJ925" s="48"/>
      <c r="AM925" s="48"/>
      <c r="AW925" s="49"/>
      <c r="AX925" s="49"/>
      <c r="AY925" s="49"/>
      <c r="AZ925" s="49"/>
      <c r="BA925" s="49"/>
      <c r="BB925" s="49"/>
      <c r="BC925" s="49"/>
      <c r="BD925" s="49"/>
      <c r="BE925" s="49"/>
    </row>
    <row r="926" spans="5:57">
      <c r="E926" s="48"/>
      <c r="H926" s="48"/>
      <c r="K926" s="48"/>
      <c r="U926" s="49"/>
      <c r="V926" s="49"/>
      <c r="W926" s="49"/>
      <c r="X926" s="49"/>
      <c r="Y926" s="49"/>
      <c r="Z926" s="49"/>
      <c r="AA926" s="49"/>
      <c r="AB926" s="49"/>
      <c r="AC926" s="49"/>
      <c r="AG926" s="48"/>
      <c r="AJ926" s="48"/>
      <c r="AM926" s="48"/>
      <c r="AW926" s="49"/>
      <c r="AX926" s="49"/>
      <c r="AY926" s="49"/>
      <c r="AZ926" s="49"/>
      <c r="BA926" s="49"/>
      <c r="BB926" s="49"/>
      <c r="BC926" s="49"/>
      <c r="BD926" s="49"/>
      <c r="BE926" s="49"/>
    </row>
    <row r="927" spans="5:57">
      <c r="E927" s="48"/>
      <c r="H927" s="48"/>
      <c r="K927" s="48"/>
      <c r="U927" s="49"/>
      <c r="V927" s="49"/>
      <c r="W927" s="49"/>
      <c r="X927" s="49"/>
      <c r="Y927" s="49"/>
      <c r="Z927" s="49"/>
      <c r="AA927" s="49"/>
      <c r="AB927" s="49"/>
      <c r="AC927" s="49"/>
      <c r="AG927" s="48"/>
      <c r="AJ927" s="48"/>
      <c r="AM927" s="48"/>
      <c r="AW927" s="49"/>
      <c r="AX927" s="49"/>
      <c r="AY927" s="49"/>
      <c r="AZ927" s="49"/>
      <c r="BA927" s="49"/>
      <c r="BB927" s="49"/>
      <c r="BC927" s="49"/>
      <c r="BD927" s="49"/>
      <c r="BE927" s="49"/>
    </row>
    <row r="928" spans="5:57">
      <c r="E928" s="48"/>
      <c r="H928" s="48"/>
      <c r="K928" s="48"/>
      <c r="U928" s="49"/>
      <c r="V928" s="49"/>
      <c r="W928" s="49"/>
      <c r="X928" s="49"/>
      <c r="Y928" s="49"/>
      <c r="Z928" s="49"/>
      <c r="AA928" s="49"/>
      <c r="AB928" s="49"/>
      <c r="AC928" s="49"/>
      <c r="AG928" s="48"/>
      <c r="AJ928" s="48"/>
      <c r="AM928" s="48"/>
      <c r="AW928" s="49"/>
      <c r="AX928" s="49"/>
      <c r="AY928" s="49"/>
      <c r="AZ928" s="49"/>
      <c r="BA928" s="49"/>
      <c r="BB928" s="49"/>
      <c r="BC928" s="49"/>
      <c r="BD928" s="49"/>
      <c r="BE928" s="49"/>
    </row>
    <row r="929" spans="5:57">
      <c r="E929" s="48"/>
      <c r="H929" s="48"/>
      <c r="K929" s="48"/>
      <c r="U929" s="49"/>
      <c r="V929" s="49"/>
      <c r="W929" s="49"/>
      <c r="X929" s="49"/>
      <c r="Y929" s="49"/>
      <c r="Z929" s="49"/>
      <c r="AA929" s="49"/>
      <c r="AB929" s="49"/>
      <c r="AC929" s="49"/>
      <c r="AG929" s="48"/>
      <c r="AJ929" s="48"/>
      <c r="AM929" s="48"/>
      <c r="AW929" s="49"/>
      <c r="AX929" s="49"/>
      <c r="AY929" s="49"/>
      <c r="AZ929" s="49"/>
      <c r="BA929" s="49"/>
      <c r="BB929" s="49"/>
      <c r="BC929" s="49"/>
      <c r="BD929" s="49"/>
      <c r="BE929" s="49"/>
    </row>
    <row r="930" spans="5:57">
      <c r="E930" s="48"/>
      <c r="H930" s="48"/>
      <c r="K930" s="48"/>
      <c r="U930" s="49"/>
      <c r="V930" s="49"/>
      <c r="W930" s="49"/>
      <c r="X930" s="49"/>
      <c r="Y930" s="49"/>
      <c r="Z930" s="49"/>
      <c r="AA930" s="49"/>
      <c r="AB930" s="49"/>
      <c r="AC930" s="49"/>
      <c r="AG930" s="48"/>
      <c r="AJ930" s="48"/>
      <c r="AM930" s="48"/>
      <c r="AW930" s="49"/>
      <c r="AX930" s="49"/>
      <c r="AY930" s="49"/>
      <c r="AZ930" s="49"/>
      <c r="BA930" s="49"/>
      <c r="BB930" s="49"/>
      <c r="BC930" s="49"/>
      <c r="BD930" s="49"/>
      <c r="BE930" s="49"/>
    </row>
    <row r="931" spans="5:57">
      <c r="E931" s="48"/>
      <c r="H931" s="48"/>
      <c r="K931" s="48"/>
      <c r="U931" s="49"/>
      <c r="V931" s="49"/>
      <c r="W931" s="49"/>
      <c r="X931" s="49"/>
      <c r="Y931" s="49"/>
      <c r="Z931" s="49"/>
      <c r="AA931" s="49"/>
      <c r="AB931" s="49"/>
      <c r="AC931" s="49"/>
      <c r="AG931" s="48"/>
      <c r="AJ931" s="48"/>
      <c r="AM931" s="48"/>
      <c r="AW931" s="49"/>
      <c r="AX931" s="49"/>
      <c r="AY931" s="49"/>
      <c r="AZ931" s="49"/>
      <c r="BA931" s="49"/>
      <c r="BB931" s="49"/>
      <c r="BC931" s="49"/>
      <c r="BD931" s="49"/>
      <c r="BE931" s="49"/>
    </row>
    <row r="932" spans="5:57">
      <c r="E932" s="48"/>
      <c r="H932" s="48"/>
      <c r="K932" s="48"/>
      <c r="U932" s="49"/>
      <c r="V932" s="49"/>
      <c r="W932" s="49"/>
      <c r="X932" s="49"/>
      <c r="Y932" s="49"/>
      <c r="Z932" s="49"/>
      <c r="AA932" s="49"/>
      <c r="AB932" s="49"/>
      <c r="AC932" s="49"/>
      <c r="AG932" s="48"/>
      <c r="AJ932" s="48"/>
      <c r="AM932" s="48"/>
      <c r="AW932" s="49"/>
      <c r="AX932" s="49"/>
      <c r="AY932" s="49"/>
      <c r="AZ932" s="49"/>
      <c r="BA932" s="49"/>
      <c r="BB932" s="49"/>
      <c r="BC932" s="49"/>
      <c r="BD932" s="49"/>
      <c r="BE932" s="49"/>
    </row>
    <row r="933" spans="5:57">
      <c r="E933" s="48"/>
      <c r="H933" s="48"/>
      <c r="K933" s="48"/>
      <c r="U933" s="49"/>
      <c r="V933" s="49"/>
      <c r="W933" s="49"/>
      <c r="X933" s="49"/>
      <c r="Y933" s="49"/>
      <c r="Z933" s="49"/>
      <c r="AA933" s="49"/>
      <c r="AB933" s="49"/>
      <c r="AC933" s="49"/>
      <c r="AG933" s="48"/>
      <c r="AJ933" s="48"/>
      <c r="AM933" s="48"/>
      <c r="AW933" s="49"/>
      <c r="AX933" s="49"/>
      <c r="AY933" s="49"/>
      <c r="AZ933" s="49"/>
      <c r="BA933" s="49"/>
      <c r="BB933" s="49"/>
      <c r="BC933" s="49"/>
      <c r="BD933" s="49"/>
      <c r="BE933" s="49"/>
    </row>
    <row r="934" spans="5:57">
      <c r="E934" s="48"/>
      <c r="H934" s="48"/>
      <c r="K934" s="48"/>
      <c r="U934" s="49"/>
      <c r="V934" s="49"/>
      <c r="W934" s="49"/>
      <c r="X934" s="49"/>
      <c r="Y934" s="49"/>
      <c r="Z934" s="49"/>
      <c r="AA934" s="49"/>
      <c r="AB934" s="49"/>
      <c r="AC934" s="49"/>
      <c r="AG934" s="48"/>
      <c r="AJ934" s="48"/>
      <c r="AM934" s="48"/>
      <c r="AW934" s="49"/>
      <c r="AX934" s="49"/>
      <c r="AY934" s="49"/>
      <c r="AZ934" s="49"/>
      <c r="BA934" s="49"/>
      <c r="BB934" s="49"/>
      <c r="BC934" s="49"/>
      <c r="BD934" s="49"/>
      <c r="BE934" s="49"/>
    </row>
    <row r="935" spans="5:57">
      <c r="E935" s="48"/>
      <c r="H935" s="48"/>
      <c r="K935" s="48"/>
      <c r="U935" s="49"/>
      <c r="V935" s="49"/>
      <c r="W935" s="49"/>
      <c r="X935" s="49"/>
      <c r="Y935" s="49"/>
      <c r="Z935" s="49"/>
      <c r="AA935" s="49"/>
      <c r="AB935" s="49"/>
      <c r="AC935" s="49"/>
      <c r="AG935" s="48"/>
      <c r="AJ935" s="48"/>
      <c r="AM935" s="48"/>
      <c r="AW935" s="49"/>
      <c r="AX935" s="49"/>
      <c r="AY935" s="49"/>
      <c r="AZ935" s="49"/>
      <c r="BA935" s="49"/>
      <c r="BB935" s="49"/>
      <c r="BC935" s="49"/>
      <c r="BD935" s="49"/>
      <c r="BE935" s="49"/>
    </row>
    <row r="936" spans="5:57">
      <c r="E936" s="48"/>
      <c r="H936" s="48"/>
      <c r="K936" s="48"/>
      <c r="U936" s="49"/>
      <c r="V936" s="49"/>
      <c r="W936" s="49"/>
      <c r="X936" s="49"/>
      <c r="Y936" s="49"/>
      <c r="Z936" s="49"/>
      <c r="AA936" s="49"/>
      <c r="AB936" s="49"/>
      <c r="AC936" s="49"/>
      <c r="AG936" s="48"/>
      <c r="AJ936" s="48"/>
      <c r="AM936" s="48"/>
      <c r="AW936" s="49"/>
      <c r="AX936" s="49"/>
      <c r="AY936" s="49"/>
      <c r="AZ936" s="49"/>
      <c r="BA936" s="49"/>
      <c r="BB936" s="49"/>
      <c r="BC936" s="49"/>
      <c r="BD936" s="49"/>
      <c r="BE936" s="49"/>
    </row>
    <row r="937" spans="5:57">
      <c r="E937" s="48"/>
      <c r="H937" s="48"/>
      <c r="K937" s="48"/>
      <c r="U937" s="49"/>
      <c r="V937" s="49"/>
      <c r="W937" s="49"/>
      <c r="X937" s="49"/>
      <c r="Y937" s="49"/>
      <c r="Z937" s="49"/>
      <c r="AA937" s="49"/>
      <c r="AB937" s="49"/>
      <c r="AC937" s="49"/>
      <c r="AG937" s="48"/>
      <c r="AJ937" s="48"/>
      <c r="AM937" s="48"/>
      <c r="AW937" s="49"/>
      <c r="AX937" s="49"/>
      <c r="AY937" s="49"/>
      <c r="AZ937" s="49"/>
      <c r="BA937" s="49"/>
      <c r="BB937" s="49"/>
      <c r="BC937" s="49"/>
      <c r="BD937" s="49"/>
      <c r="BE937" s="49"/>
    </row>
    <row r="938" spans="5:57">
      <c r="E938" s="48"/>
      <c r="H938" s="48"/>
      <c r="K938" s="48"/>
      <c r="U938" s="49"/>
      <c r="V938" s="49"/>
      <c r="W938" s="49"/>
      <c r="X938" s="49"/>
      <c r="Y938" s="49"/>
      <c r="Z938" s="49"/>
      <c r="AA938" s="49"/>
      <c r="AB938" s="49"/>
      <c r="AC938" s="49"/>
      <c r="AG938" s="48"/>
      <c r="AJ938" s="48"/>
      <c r="AM938" s="48"/>
      <c r="AW938" s="49"/>
      <c r="AX938" s="49"/>
      <c r="AY938" s="49"/>
      <c r="AZ938" s="49"/>
      <c r="BA938" s="49"/>
      <c r="BB938" s="49"/>
      <c r="BC938" s="49"/>
      <c r="BD938" s="49"/>
      <c r="BE938" s="49"/>
    </row>
    <row r="939" spans="5:57">
      <c r="E939" s="48"/>
      <c r="H939" s="48"/>
      <c r="K939" s="48"/>
      <c r="U939" s="49"/>
      <c r="V939" s="49"/>
      <c r="W939" s="49"/>
      <c r="X939" s="49"/>
      <c r="Y939" s="49"/>
      <c r="Z939" s="49"/>
      <c r="AA939" s="49"/>
      <c r="AB939" s="49"/>
      <c r="AC939" s="49"/>
      <c r="AG939" s="48"/>
      <c r="AJ939" s="48"/>
      <c r="AM939" s="48"/>
      <c r="AW939" s="49"/>
      <c r="AX939" s="49"/>
      <c r="AY939" s="49"/>
      <c r="AZ939" s="49"/>
      <c r="BA939" s="49"/>
      <c r="BB939" s="49"/>
      <c r="BC939" s="49"/>
      <c r="BD939" s="49"/>
      <c r="BE939" s="49"/>
    </row>
    <row r="940" spans="5:57">
      <c r="E940" s="48"/>
      <c r="H940" s="48"/>
      <c r="K940" s="48"/>
      <c r="U940" s="49"/>
      <c r="V940" s="49"/>
      <c r="W940" s="49"/>
      <c r="X940" s="49"/>
      <c r="Y940" s="49"/>
      <c r="Z940" s="49"/>
      <c r="AA940" s="49"/>
      <c r="AB940" s="49"/>
      <c r="AC940" s="49"/>
      <c r="AG940" s="48"/>
      <c r="AJ940" s="48"/>
      <c r="AM940" s="48"/>
      <c r="AW940" s="49"/>
      <c r="AX940" s="49"/>
      <c r="AY940" s="49"/>
      <c r="AZ940" s="49"/>
      <c r="BA940" s="49"/>
      <c r="BB940" s="49"/>
      <c r="BC940" s="49"/>
      <c r="BD940" s="49"/>
      <c r="BE940" s="49"/>
    </row>
    <row r="941" spans="5:57">
      <c r="E941" s="48"/>
      <c r="H941" s="48"/>
      <c r="K941" s="48"/>
      <c r="U941" s="49"/>
      <c r="V941" s="49"/>
      <c r="W941" s="49"/>
      <c r="X941" s="49"/>
      <c r="Y941" s="49"/>
      <c r="Z941" s="49"/>
      <c r="AA941" s="49"/>
      <c r="AB941" s="49"/>
      <c r="AC941" s="49"/>
      <c r="AG941" s="48"/>
      <c r="AJ941" s="48"/>
      <c r="AM941" s="48"/>
      <c r="AW941" s="49"/>
      <c r="AX941" s="49"/>
      <c r="AY941" s="49"/>
      <c r="AZ941" s="49"/>
      <c r="BA941" s="49"/>
      <c r="BB941" s="49"/>
      <c r="BC941" s="49"/>
      <c r="BD941" s="49"/>
      <c r="BE941" s="49"/>
    </row>
    <row r="942" spans="5:57">
      <c r="E942" s="48"/>
      <c r="H942" s="48"/>
      <c r="K942" s="48"/>
      <c r="U942" s="49"/>
      <c r="V942" s="49"/>
      <c r="W942" s="49"/>
      <c r="X942" s="49"/>
      <c r="Y942" s="49"/>
      <c r="Z942" s="49"/>
      <c r="AA942" s="49"/>
      <c r="AB942" s="49"/>
      <c r="AC942" s="49"/>
      <c r="AG942" s="48"/>
      <c r="AJ942" s="48"/>
      <c r="AM942" s="48"/>
      <c r="AW942" s="49"/>
      <c r="AX942" s="49"/>
      <c r="AY942" s="49"/>
      <c r="AZ942" s="49"/>
      <c r="BA942" s="49"/>
      <c r="BB942" s="49"/>
      <c r="BC942" s="49"/>
      <c r="BD942" s="49"/>
      <c r="BE942" s="49"/>
    </row>
    <row r="943" spans="5:57">
      <c r="E943" s="48"/>
      <c r="H943" s="48"/>
      <c r="K943" s="48"/>
      <c r="U943" s="49"/>
      <c r="V943" s="49"/>
      <c r="W943" s="49"/>
      <c r="X943" s="49"/>
      <c r="Y943" s="49"/>
      <c r="Z943" s="49"/>
      <c r="AA943" s="49"/>
      <c r="AB943" s="49"/>
      <c r="AC943" s="49"/>
      <c r="AG943" s="48"/>
      <c r="AJ943" s="48"/>
      <c r="AM943" s="48"/>
      <c r="AW943" s="49"/>
      <c r="AX943" s="49"/>
      <c r="AY943" s="49"/>
      <c r="AZ943" s="49"/>
      <c r="BA943" s="49"/>
      <c r="BB943" s="49"/>
      <c r="BC943" s="49"/>
      <c r="BD943" s="49"/>
      <c r="BE943" s="49"/>
    </row>
    <row r="944" spans="5:57">
      <c r="E944" s="48"/>
      <c r="H944" s="48"/>
      <c r="K944" s="48"/>
      <c r="U944" s="49"/>
      <c r="V944" s="49"/>
      <c r="W944" s="49"/>
      <c r="X944" s="49"/>
      <c r="Y944" s="49"/>
      <c r="Z944" s="49"/>
      <c r="AA944" s="49"/>
      <c r="AB944" s="49"/>
      <c r="AC944" s="49"/>
      <c r="AG944" s="48"/>
      <c r="AJ944" s="48"/>
      <c r="AM944" s="48"/>
      <c r="AW944" s="49"/>
      <c r="AX944" s="49"/>
      <c r="AY944" s="49"/>
      <c r="AZ944" s="49"/>
      <c r="BA944" s="49"/>
      <c r="BB944" s="49"/>
      <c r="BC944" s="49"/>
      <c r="BD944" s="49"/>
      <c r="BE944" s="49"/>
    </row>
    <row r="945" spans="5:57">
      <c r="E945" s="48"/>
      <c r="H945" s="48"/>
      <c r="K945" s="48"/>
      <c r="U945" s="49"/>
      <c r="V945" s="49"/>
      <c r="W945" s="49"/>
      <c r="X945" s="49"/>
      <c r="Y945" s="49"/>
      <c r="Z945" s="49"/>
      <c r="AA945" s="49"/>
      <c r="AB945" s="49"/>
      <c r="AC945" s="49"/>
      <c r="AG945" s="48"/>
      <c r="AJ945" s="48"/>
      <c r="AM945" s="48"/>
      <c r="AW945" s="49"/>
      <c r="AX945" s="49"/>
      <c r="AY945" s="49"/>
      <c r="AZ945" s="49"/>
      <c r="BA945" s="49"/>
      <c r="BB945" s="49"/>
      <c r="BC945" s="49"/>
      <c r="BD945" s="49"/>
      <c r="BE945" s="49"/>
    </row>
    <row r="946" spans="5:57">
      <c r="E946" s="48"/>
      <c r="H946" s="48"/>
      <c r="K946" s="48"/>
      <c r="U946" s="49"/>
      <c r="V946" s="49"/>
      <c r="W946" s="49"/>
      <c r="X946" s="49"/>
      <c r="Y946" s="49"/>
      <c r="Z946" s="49"/>
      <c r="AA946" s="49"/>
      <c r="AB946" s="49"/>
      <c r="AC946" s="49"/>
      <c r="AG946" s="48"/>
      <c r="AJ946" s="48"/>
      <c r="AM946" s="48"/>
      <c r="AW946" s="49"/>
      <c r="AX946" s="49"/>
      <c r="AY946" s="49"/>
      <c r="AZ946" s="49"/>
      <c r="BA946" s="49"/>
      <c r="BB946" s="49"/>
      <c r="BC946" s="49"/>
      <c r="BD946" s="49"/>
      <c r="BE946" s="49"/>
    </row>
    <row r="947" spans="5:57">
      <c r="E947" s="48"/>
      <c r="H947" s="48"/>
      <c r="K947" s="48"/>
      <c r="U947" s="49"/>
      <c r="V947" s="49"/>
      <c r="W947" s="49"/>
      <c r="X947" s="49"/>
      <c r="Y947" s="49"/>
      <c r="Z947" s="49"/>
      <c r="AA947" s="49"/>
      <c r="AB947" s="49"/>
      <c r="AC947" s="49"/>
      <c r="AG947" s="48"/>
      <c r="AJ947" s="48"/>
      <c r="AM947" s="48"/>
      <c r="AW947" s="49"/>
      <c r="AX947" s="49"/>
      <c r="AY947" s="49"/>
      <c r="AZ947" s="49"/>
      <c r="BA947" s="49"/>
      <c r="BB947" s="49"/>
      <c r="BC947" s="49"/>
      <c r="BD947" s="49"/>
      <c r="BE947" s="49"/>
    </row>
    <row r="948" spans="5:57">
      <c r="E948" s="48"/>
      <c r="H948" s="48"/>
      <c r="K948" s="48"/>
      <c r="U948" s="49"/>
      <c r="V948" s="49"/>
      <c r="W948" s="49"/>
      <c r="X948" s="49"/>
      <c r="Y948" s="49"/>
      <c r="Z948" s="49"/>
      <c r="AA948" s="49"/>
      <c r="AB948" s="49"/>
      <c r="AC948" s="49"/>
      <c r="AG948" s="48"/>
      <c r="AJ948" s="48"/>
      <c r="AM948" s="48"/>
      <c r="AW948" s="49"/>
      <c r="AX948" s="49"/>
      <c r="AY948" s="49"/>
      <c r="AZ948" s="49"/>
      <c r="BA948" s="49"/>
      <c r="BB948" s="49"/>
      <c r="BC948" s="49"/>
      <c r="BD948" s="49"/>
      <c r="BE948" s="49"/>
    </row>
    <row r="949" spans="5:57">
      <c r="E949" s="48"/>
      <c r="H949" s="48"/>
      <c r="K949" s="48"/>
      <c r="U949" s="49"/>
      <c r="V949" s="49"/>
      <c r="W949" s="49"/>
      <c r="X949" s="49"/>
      <c r="Y949" s="49"/>
      <c r="Z949" s="49"/>
      <c r="AA949" s="49"/>
      <c r="AB949" s="49"/>
      <c r="AC949" s="49"/>
      <c r="AG949" s="48"/>
      <c r="AJ949" s="48"/>
      <c r="AM949" s="48"/>
      <c r="AW949" s="49"/>
      <c r="AX949" s="49"/>
      <c r="AY949" s="49"/>
      <c r="AZ949" s="49"/>
      <c r="BA949" s="49"/>
      <c r="BB949" s="49"/>
      <c r="BC949" s="49"/>
      <c r="BD949" s="49"/>
      <c r="BE949" s="49"/>
    </row>
    <row r="950" spans="5:57">
      <c r="E950" s="48"/>
      <c r="H950" s="48"/>
      <c r="K950" s="48"/>
      <c r="U950" s="49"/>
      <c r="V950" s="49"/>
      <c r="W950" s="49"/>
      <c r="X950" s="49"/>
      <c r="Y950" s="49"/>
      <c r="Z950" s="49"/>
      <c r="AA950" s="49"/>
      <c r="AB950" s="49"/>
      <c r="AC950" s="49"/>
      <c r="AG950" s="48"/>
      <c r="AJ950" s="48"/>
      <c r="AM950" s="48"/>
      <c r="AW950" s="49"/>
      <c r="AX950" s="49"/>
      <c r="AY950" s="49"/>
      <c r="AZ950" s="49"/>
      <c r="BA950" s="49"/>
      <c r="BB950" s="49"/>
      <c r="BC950" s="49"/>
      <c r="BD950" s="49"/>
      <c r="BE950" s="49"/>
    </row>
    <row r="951" spans="5:57">
      <c r="E951" s="48"/>
      <c r="H951" s="48"/>
      <c r="K951" s="48"/>
      <c r="U951" s="49"/>
      <c r="V951" s="49"/>
      <c r="W951" s="49"/>
      <c r="X951" s="49"/>
      <c r="Y951" s="49"/>
      <c r="Z951" s="49"/>
      <c r="AA951" s="49"/>
      <c r="AB951" s="49"/>
      <c r="AC951" s="49"/>
      <c r="AG951" s="48"/>
      <c r="AJ951" s="48"/>
      <c r="AM951" s="48"/>
      <c r="AW951" s="49"/>
      <c r="AX951" s="49"/>
      <c r="AY951" s="49"/>
      <c r="AZ951" s="49"/>
      <c r="BA951" s="49"/>
      <c r="BB951" s="49"/>
      <c r="BC951" s="49"/>
      <c r="BD951" s="49"/>
      <c r="BE951" s="49"/>
    </row>
    <row r="952" spans="5:57">
      <c r="E952" s="48"/>
      <c r="H952" s="48"/>
      <c r="K952" s="48"/>
      <c r="U952" s="49"/>
      <c r="V952" s="49"/>
      <c r="W952" s="49"/>
      <c r="X952" s="49"/>
      <c r="Y952" s="49"/>
      <c r="Z952" s="49"/>
      <c r="AA952" s="49"/>
      <c r="AB952" s="49"/>
      <c r="AC952" s="49"/>
      <c r="AG952" s="48"/>
      <c r="AJ952" s="48"/>
      <c r="AM952" s="48"/>
      <c r="AW952" s="49"/>
      <c r="AX952" s="49"/>
      <c r="AY952" s="49"/>
      <c r="AZ952" s="49"/>
      <c r="BA952" s="49"/>
      <c r="BB952" s="49"/>
      <c r="BC952" s="49"/>
      <c r="BD952" s="49"/>
      <c r="BE952" s="49"/>
    </row>
    <row r="953" spans="5:57">
      <c r="E953" s="48"/>
      <c r="H953" s="48"/>
      <c r="K953" s="48"/>
      <c r="U953" s="49"/>
      <c r="V953" s="49"/>
      <c r="W953" s="49"/>
      <c r="X953" s="49"/>
      <c r="Y953" s="49"/>
      <c r="Z953" s="49"/>
      <c r="AA953" s="49"/>
      <c r="AB953" s="49"/>
      <c r="AC953" s="49"/>
      <c r="AG953" s="48"/>
      <c r="AJ953" s="48"/>
      <c r="AM953" s="48"/>
      <c r="AW953" s="49"/>
      <c r="AX953" s="49"/>
      <c r="AY953" s="49"/>
      <c r="AZ953" s="49"/>
      <c r="BA953" s="49"/>
      <c r="BB953" s="49"/>
      <c r="BC953" s="49"/>
      <c r="BD953" s="49"/>
      <c r="BE953" s="49"/>
    </row>
    <row r="954" spans="5:57">
      <c r="E954" s="48"/>
      <c r="H954" s="48"/>
      <c r="K954" s="48"/>
      <c r="U954" s="49"/>
      <c r="V954" s="49"/>
      <c r="W954" s="49"/>
      <c r="X954" s="49"/>
      <c r="Y954" s="49"/>
      <c r="Z954" s="49"/>
      <c r="AA954" s="49"/>
      <c r="AB954" s="49"/>
      <c r="AC954" s="49"/>
      <c r="AG954" s="48"/>
      <c r="AJ954" s="48"/>
      <c r="AM954" s="48"/>
      <c r="AW954" s="49"/>
      <c r="AX954" s="49"/>
      <c r="AY954" s="49"/>
      <c r="AZ954" s="49"/>
      <c r="BA954" s="49"/>
      <c r="BB954" s="49"/>
      <c r="BC954" s="49"/>
      <c r="BD954" s="49"/>
      <c r="BE954" s="49"/>
    </row>
    <row r="955" spans="5:57">
      <c r="E955" s="48"/>
      <c r="H955" s="48"/>
      <c r="K955" s="48"/>
      <c r="U955" s="49"/>
      <c r="V955" s="49"/>
      <c r="W955" s="49"/>
      <c r="X955" s="49"/>
      <c r="Y955" s="49"/>
      <c r="Z955" s="49"/>
      <c r="AA955" s="49"/>
      <c r="AB955" s="49"/>
      <c r="AC955" s="49"/>
      <c r="AG955" s="48"/>
      <c r="AJ955" s="48"/>
      <c r="AM955" s="48"/>
      <c r="AW955" s="49"/>
      <c r="AX955" s="49"/>
      <c r="AY955" s="49"/>
      <c r="AZ955" s="49"/>
      <c r="BA955" s="49"/>
      <c r="BB955" s="49"/>
      <c r="BC955" s="49"/>
      <c r="BD955" s="49"/>
      <c r="BE955" s="49"/>
    </row>
    <row r="956" spans="5:57">
      <c r="E956" s="48"/>
      <c r="H956" s="48"/>
      <c r="K956" s="48"/>
      <c r="U956" s="49"/>
      <c r="V956" s="49"/>
      <c r="W956" s="49"/>
      <c r="X956" s="49"/>
      <c r="Y956" s="49"/>
      <c r="Z956" s="49"/>
      <c r="AA956" s="49"/>
      <c r="AB956" s="49"/>
      <c r="AC956" s="49"/>
      <c r="AG956" s="48"/>
      <c r="AJ956" s="48"/>
      <c r="AM956" s="48"/>
      <c r="AW956" s="49"/>
      <c r="AX956" s="49"/>
      <c r="AY956" s="49"/>
      <c r="AZ956" s="49"/>
      <c r="BA956" s="49"/>
      <c r="BB956" s="49"/>
      <c r="BC956" s="49"/>
      <c r="BD956" s="49"/>
      <c r="BE956" s="49"/>
    </row>
    <row r="957" spans="5:57">
      <c r="E957" s="48"/>
      <c r="H957" s="48"/>
      <c r="K957" s="48"/>
      <c r="U957" s="49"/>
      <c r="V957" s="49"/>
      <c r="W957" s="49"/>
      <c r="X957" s="49"/>
      <c r="Y957" s="49"/>
      <c r="Z957" s="49"/>
      <c r="AA957" s="49"/>
      <c r="AB957" s="49"/>
      <c r="AC957" s="49"/>
      <c r="AG957" s="48"/>
      <c r="AJ957" s="48"/>
      <c r="AM957" s="48"/>
      <c r="AW957" s="49"/>
      <c r="AX957" s="49"/>
      <c r="AY957" s="49"/>
      <c r="AZ957" s="49"/>
      <c r="BA957" s="49"/>
      <c r="BB957" s="49"/>
      <c r="BC957" s="49"/>
      <c r="BD957" s="49"/>
      <c r="BE957" s="49"/>
    </row>
    <row r="958" spans="5:57">
      <c r="E958" s="48"/>
      <c r="H958" s="48"/>
      <c r="K958" s="48"/>
      <c r="U958" s="49"/>
      <c r="V958" s="49"/>
      <c r="W958" s="49"/>
      <c r="X958" s="49"/>
      <c r="Y958" s="49"/>
      <c r="Z958" s="49"/>
      <c r="AA958" s="49"/>
      <c r="AB958" s="49"/>
      <c r="AC958" s="49"/>
      <c r="AG958" s="48"/>
      <c r="AJ958" s="48"/>
      <c r="AM958" s="48"/>
      <c r="AW958" s="49"/>
      <c r="AX958" s="49"/>
      <c r="AY958" s="49"/>
      <c r="AZ958" s="49"/>
      <c r="BA958" s="49"/>
      <c r="BB958" s="49"/>
      <c r="BC958" s="49"/>
      <c r="BD958" s="49"/>
      <c r="BE958" s="49"/>
    </row>
    <row r="959" spans="5:57">
      <c r="E959" s="48"/>
      <c r="H959" s="48"/>
      <c r="K959" s="48"/>
      <c r="U959" s="49"/>
      <c r="V959" s="49"/>
      <c r="W959" s="49"/>
      <c r="X959" s="49"/>
      <c r="Y959" s="49"/>
      <c r="Z959" s="49"/>
      <c r="AA959" s="49"/>
      <c r="AB959" s="49"/>
      <c r="AC959" s="49"/>
      <c r="AG959" s="48"/>
      <c r="AJ959" s="48"/>
      <c r="AM959" s="48"/>
      <c r="AW959" s="49"/>
      <c r="AX959" s="49"/>
      <c r="AY959" s="49"/>
      <c r="AZ959" s="49"/>
      <c r="BA959" s="49"/>
      <c r="BB959" s="49"/>
      <c r="BC959" s="49"/>
      <c r="BD959" s="49"/>
      <c r="BE959" s="49"/>
    </row>
    <row r="960" spans="5:57">
      <c r="E960" s="48"/>
      <c r="H960" s="48"/>
      <c r="K960" s="48"/>
      <c r="U960" s="49"/>
      <c r="V960" s="49"/>
      <c r="W960" s="49"/>
      <c r="X960" s="49"/>
      <c r="Y960" s="49"/>
      <c r="Z960" s="49"/>
      <c r="AA960" s="49"/>
      <c r="AB960" s="49"/>
      <c r="AC960" s="49"/>
      <c r="AG960" s="48"/>
      <c r="AJ960" s="48"/>
      <c r="AM960" s="48"/>
      <c r="AW960" s="49"/>
      <c r="AX960" s="49"/>
      <c r="AY960" s="49"/>
      <c r="AZ960" s="49"/>
      <c r="BA960" s="49"/>
      <c r="BB960" s="49"/>
      <c r="BC960" s="49"/>
      <c r="BD960" s="49"/>
      <c r="BE960" s="49"/>
    </row>
    <row r="961" spans="5:57">
      <c r="E961" s="48"/>
      <c r="H961" s="48"/>
      <c r="K961" s="48"/>
      <c r="U961" s="49"/>
      <c r="V961" s="49"/>
      <c r="W961" s="49"/>
      <c r="X961" s="49"/>
      <c r="Y961" s="49"/>
      <c r="Z961" s="49"/>
      <c r="AA961" s="49"/>
      <c r="AB961" s="49"/>
      <c r="AC961" s="49"/>
      <c r="AG961" s="48"/>
      <c r="AJ961" s="48"/>
      <c r="AM961" s="48"/>
      <c r="AW961" s="49"/>
      <c r="AX961" s="49"/>
      <c r="AY961" s="49"/>
      <c r="AZ961" s="49"/>
      <c r="BA961" s="49"/>
      <c r="BB961" s="49"/>
      <c r="BC961" s="49"/>
      <c r="BD961" s="49"/>
      <c r="BE961" s="49"/>
    </row>
    <row r="962" spans="5:57">
      <c r="E962" s="48"/>
      <c r="H962" s="48"/>
      <c r="K962" s="48"/>
      <c r="U962" s="49"/>
      <c r="V962" s="49"/>
      <c r="W962" s="49"/>
      <c r="X962" s="49"/>
      <c r="Y962" s="49"/>
      <c r="Z962" s="49"/>
      <c r="AA962" s="49"/>
      <c r="AB962" s="49"/>
      <c r="AC962" s="49"/>
      <c r="AG962" s="48"/>
      <c r="AJ962" s="48"/>
      <c r="AM962" s="48"/>
      <c r="AW962" s="49"/>
      <c r="AX962" s="49"/>
      <c r="AY962" s="49"/>
      <c r="AZ962" s="49"/>
      <c r="BA962" s="49"/>
      <c r="BB962" s="49"/>
      <c r="BC962" s="49"/>
      <c r="BD962" s="49"/>
      <c r="BE962" s="49"/>
    </row>
    <row r="963" spans="5:57">
      <c r="E963" s="48"/>
      <c r="H963" s="48"/>
      <c r="K963" s="48"/>
      <c r="U963" s="49"/>
      <c r="V963" s="49"/>
      <c r="W963" s="49"/>
      <c r="X963" s="49"/>
      <c r="Y963" s="49"/>
      <c r="Z963" s="49"/>
      <c r="AA963" s="49"/>
      <c r="AB963" s="49"/>
      <c r="AC963" s="49"/>
      <c r="AG963" s="48"/>
      <c r="AJ963" s="48"/>
      <c r="AM963" s="48"/>
      <c r="AW963" s="49"/>
      <c r="AX963" s="49"/>
      <c r="AY963" s="49"/>
      <c r="AZ963" s="49"/>
      <c r="BA963" s="49"/>
      <c r="BB963" s="49"/>
      <c r="BC963" s="49"/>
      <c r="BD963" s="49"/>
      <c r="BE963" s="49"/>
    </row>
    <row r="964" spans="5:57">
      <c r="E964" s="48"/>
      <c r="H964" s="48"/>
      <c r="K964" s="48"/>
      <c r="U964" s="49"/>
      <c r="V964" s="49"/>
      <c r="W964" s="49"/>
      <c r="X964" s="49"/>
      <c r="Y964" s="49"/>
      <c r="Z964" s="49"/>
      <c r="AA964" s="49"/>
      <c r="AB964" s="49"/>
      <c r="AC964" s="49"/>
      <c r="AG964" s="48"/>
      <c r="AJ964" s="48"/>
      <c r="AM964" s="48"/>
      <c r="AW964" s="49"/>
      <c r="AX964" s="49"/>
      <c r="AY964" s="49"/>
      <c r="AZ964" s="49"/>
      <c r="BA964" s="49"/>
      <c r="BB964" s="49"/>
      <c r="BC964" s="49"/>
      <c r="BD964" s="49"/>
      <c r="BE964" s="49"/>
    </row>
    <row r="965" spans="5:57">
      <c r="E965" s="48"/>
      <c r="H965" s="48"/>
      <c r="K965" s="48"/>
      <c r="U965" s="49"/>
      <c r="V965" s="49"/>
      <c r="W965" s="49"/>
      <c r="X965" s="49"/>
      <c r="Y965" s="49"/>
      <c r="Z965" s="49"/>
      <c r="AA965" s="49"/>
      <c r="AB965" s="49"/>
      <c r="AC965" s="49"/>
      <c r="AG965" s="48"/>
      <c r="AJ965" s="48"/>
      <c r="AM965" s="48"/>
      <c r="AW965" s="49"/>
      <c r="AX965" s="49"/>
      <c r="AY965" s="49"/>
      <c r="AZ965" s="49"/>
      <c r="BA965" s="49"/>
      <c r="BB965" s="49"/>
      <c r="BC965" s="49"/>
      <c r="BD965" s="49"/>
      <c r="BE965" s="49"/>
    </row>
    <row r="966" spans="5:57">
      <c r="E966" s="48"/>
      <c r="H966" s="48"/>
      <c r="K966" s="48"/>
      <c r="U966" s="49"/>
      <c r="V966" s="49"/>
      <c r="W966" s="49"/>
      <c r="X966" s="49"/>
      <c r="Y966" s="49"/>
      <c r="Z966" s="49"/>
      <c r="AA966" s="49"/>
      <c r="AB966" s="49"/>
      <c r="AC966" s="49"/>
      <c r="AG966" s="48"/>
      <c r="AJ966" s="48"/>
      <c r="AM966" s="48"/>
      <c r="AW966" s="49"/>
      <c r="AX966" s="49"/>
      <c r="AY966" s="49"/>
      <c r="AZ966" s="49"/>
      <c r="BA966" s="49"/>
      <c r="BB966" s="49"/>
      <c r="BC966" s="49"/>
      <c r="BD966" s="49"/>
      <c r="BE966" s="49"/>
    </row>
    <row r="967" spans="5:57">
      <c r="E967" s="48"/>
      <c r="H967" s="48"/>
      <c r="K967" s="48"/>
      <c r="U967" s="49"/>
      <c r="V967" s="49"/>
      <c r="W967" s="49"/>
      <c r="X967" s="49"/>
      <c r="Y967" s="49"/>
      <c r="Z967" s="49"/>
      <c r="AA967" s="49"/>
      <c r="AB967" s="49"/>
      <c r="AC967" s="49"/>
      <c r="AG967" s="48"/>
      <c r="AJ967" s="48"/>
      <c r="AM967" s="48"/>
      <c r="AW967" s="49"/>
      <c r="AX967" s="49"/>
      <c r="AY967" s="49"/>
      <c r="AZ967" s="49"/>
      <c r="BA967" s="49"/>
      <c r="BB967" s="49"/>
      <c r="BC967" s="49"/>
      <c r="BD967" s="49"/>
      <c r="BE967" s="49"/>
    </row>
    <row r="968" spans="5:57">
      <c r="E968" s="48"/>
      <c r="H968" s="48"/>
      <c r="K968" s="48"/>
      <c r="U968" s="49"/>
      <c r="V968" s="49"/>
      <c r="W968" s="49"/>
      <c r="X968" s="49"/>
      <c r="Y968" s="49"/>
      <c r="Z968" s="49"/>
      <c r="AA968" s="49"/>
      <c r="AB968" s="49"/>
      <c r="AC968" s="49"/>
      <c r="AG968" s="48"/>
      <c r="AJ968" s="48"/>
      <c r="AM968" s="48"/>
      <c r="AW968" s="49"/>
      <c r="AX968" s="49"/>
      <c r="AY968" s="49"/>
      <c r="AZ968" s="49"/>
      <c r="BA968" s="49"/>
      <c r="BB968" s="49"/>
      <c r="BC968" s="49"/>
      <c r="BD968" s="49"/>
      <c r="BE968" s="49"/>
    </row>
    <row r="969" spans="5:57">
      <c r="E969" s="48"/>
      <c r="H969" s="48"/>
      <c r="K969" s="48"/>
      <c r="U969" s="49"/>
      <c r="V969" s="49"/>
      <c r="W969" s="49"/>
      <c r="X969" s="49"/>
      <c r="Y969" s="49"/>
      <c r="Z969" s="49"/>
      <c r="AA969" s="49"/>
      <c r="AB969" s="49"/>
      <c r="AC969" s="49"/>
      <c r="AG969" s="48"/>
      <c r="AJ969" s="48"/>
      <c r="AM969" s="48"/>
      <c r="AW969" s="49"/>
      <c r="AX969" s="49"/>
      <c r="AY969" s="49"/>
      <c r="AZ969" s="49"/>
      <c r="BA969" s="49"/>
      <c r="BB969" s="49"/>
      <c r="BC969" s="49"/>
      <c r="BD969" s="49"/>
      <c r="BE969" s="49"/>
    </row>
    <row r="970" spans="5:57">
      <c r="E970" s="48"/>
      <c r="H970" s="48"/>
      <c r="K970" s="48"/>
      <c r="U970" s="49"/>
      <c r="V970" s="49"/>
      <c r="W970" s="49"/>
      <c r="X970" s="49"/>
      <c r="Y970" s="49"/>
      <c r="Z970" s="49"/>
      <c r="AA970" s="49"/>
      <c r="AB970" s="49"/>
      <c r="AC970" s="49"/>
      <c r="AG970" s="48"/>
      <c r="AJ970" s="48"/>
      <c r="AM970" s="48"/>
      <c r="AW970" s="49"/>
      <c r="AX970" s="49"/>
      <c r="AY970" s="49"/>
      <c r="AZ970" s="49"/>
      <c r="BA970" s="49"/>
      <c r="BB970" s="49"/>
      <c r="BC970" s="49"/>
      <c r="BD970" s="49"/>
      <c r="BE970" s="49"/>
    </row>
    <row r="971" spans="5:57">
      <c r="E971" s="48"/>
      <c r="H971" s="48"/>
      <c r="K971" s="48"/>
      <c r="U971" s="49"/>
      <c r="V971" s="49"/>
      <c r="W971" s="49"/>
      <c r="X971" s="49"/>
      <c r="Y971" s="49"/>
      <c r="Z971" s="49"/>
      <c r="AA971" s="49"/>
      <c r="AB971" s="49"/>
      <c r="AC971" s="49"/>
      <c r="AG971" s="48"/>
      <c r="AJ971" s="48"/>
      <c r="AM971" s="48"/>
      <c r="AW971" s="49"/>
      <c r="AX971" s="49"/>
      <c r="AY971" s="49"/>
      <c r="AZ971" s="49"/>
      <c r="BA971" s="49"/>
      <c r="BB971" s="49"/>
      <c r="BC971" s="49"/>
      <c r="BD971" s="49"/>
      <c r="BE971" s="49"/>
    </row>
    <row r="972" spans="5:57">
      <c r="E972" s="48"/>
      <c r="H972" s="48"/>
      <c r="K972" s="48"/>
      <c r="U972" s="49"/>
      <c r="V972" s="49"/>
      <c r="W972" s="49"/>
      <c r="X972" s="49"/>
      <c r="Y972" s="49"/>
      <c r="Z972" s="49"/>
      <c r="AA972" s="49"/>
      <c r="AB972" s="49"/>
      <c r="AC972" s="49"/>
      <c r="AG972" s="48"/>
      <c r="AJ972" s="48"/>
      <c r="AM972" s="48"/>
      <c r="AW972" s="49"/>
      <c r="AX972" s="49"/>
      <c r="AY972" s="49"/>
      <c r="AZ972" s="49"/>
      <c r="BA972" s="49"/>
      <c r="BB972" s="49"/>
      <c r="BC972" s="49"/>
      <c r="BD972" s="49"/>
      <c r="BE972" s="49"/>
    </row>
    <row r="973" spans="5:57">
      <c r="E973" s="48"/>
      <c r="H973" s="48"/>
      <c r="K973" s="48"/>
      <c r="U973" s="49"/>
      <c r="V973" s="49"/>
      <c r="W973" s="49"/>
      <c r="X973" s="49"/>
      <c r="Y973" s="49"/>
      <c r="Z973" s="49"/>
      <c r="AA973" s="49"/>
      <c r="AB973" s="49"/>
      <c r="AC973" s="49"/>
      <c r="AG973" s="48"/>
      <c r="AJ973" s="48"/>
      <c r="AM973" s="48"/>
      <c r="AW973" s="49"/>
      <c r="AX973" s="49"/>
      <c r="AY973" s="49"/>
      <c r="AZ973" s="49"/>
      <c r="BA973" s="49"/>
      <c r="BB973" s="49"/>
      <c r="BC973" s="49"/>
      <c r="BD973" s="49"/>
      <c r="BE973" s="49"/>
    </row>
    <row r="974" spans="5:57">
      <c r="E974" s="48"/>
      <c r="H974" s="48"/>
      <c r="K974" s="48"/>
      <c r="U974" s="49"/>
      <c r="V974" s="49"/>
      <c r="W974" s="49"/>
      <c r="X974" s="49"/>
      <c r="Y974" s="49"/>
      <c r="Z974" s="49"/>
      <c r="AA974" s="49"/>
      <c r="AB974" s="49"/>
      <c r="AC974" s="49"/>
      <c r="AG974" s="48"/>
      <c r="AJ974" s="48"/>
      <c r="AM974" s="48"/>
      <c r="AW974" s="49"/>
      <c r="AX974" s="49"/>
      <c r="AY974" s="49"/>
      <c r="AZ974" s="49"/>
      <c r="BA974" s="49"/>
      <c r="BB974" s="49"/>
      <c r="BC974" s="49"/>
      <c r="BD974" s="49"/>
      <c r="BE974" s="49"/>
    </row>
    <row r="975" spans="5:57">
      <c r="E975" s="48"/>
      <c r="H975" s="48"/>
      <c r="K975" s="48"/>
      <c r="U975" s="49"/>
      <c r="V975" s="49"/>
      <c r="W975" s="49"/>
      <c r="X975" s="49"/>
      <c r="Y975" s="49"/>
      <c r="Z975" s="49"/>
      <c r="AA975" s="49"/>
      <c r="AB975" s="49"/>
      <c r="AC975" s="49"/>
      <c r="AG975" s="48"/>
      <c r="AJ975" s="48"/>
      <c r="AM975" s="48"/>
      <c r="AW975" s="49"/>
      <c r="AX975" s="49"/>
      <c r="AY975" s="49"/>
      <c r="AZ975" s="49"/>
      <c r="BA975" s="49"/>
      <c r="BB975" s="49"/>
      <c r="BC975" s="49"/>
      <c r="BD975" s="49"/>
      <c r="BE975" s="49"/>
    </row>
    <row r="976" spans="5:57">
      <c r="E976" s="48"/>
      <c r="H976" s="48"/>
      <c r="K976" s="48"/>
      <c r="U976" s="49"/>
      <c r="V976" s="49"/>
      <c r="W976" s="49"/>
      <c r="X976" s="49"/>
      <c r="Y976" s="49"/>
      <c r="Z976" s="49"/>
      <c r="AA976" s="49"/>
      <c r="AB976" s="49"/>
      <c r="AC976" s="49"/>
      <c r="AG976" s="48"/>
      <c r="AJ976" s="48"/>
      <c r="AM976" s="48"/>
      <c r="AW976" s="49"/>
      <c r="AX976" s="49"/>
      <c r="AY976" s="49"/>
      <c r="AZ976" s="49"/>
      <c r="BA976" s="49"/>
      <c r="BB976" s="49"/>
      <c r="BC976" s="49"/>
      <c r="BD976" s="49"/>
      <c r="BE976" s="49"/>
    </row>
    <row r="977" spans="5:57">
      <c r="E977" s="48"/>
      <c r="H977" s="48"/>
      <c r="K977" s="48"/>
      <c r="U977" s="49"/>
      <c r="V977" s="49"/>
      <c r="W977" s="49"/>
      <c r="X977" s="49"/>
      <c r="Y977" s="49"/>
      <c r="Z977" s="49"/>
      <c r="AA977" s="49"/>
      <c r="AB977" s="49"/>
      <c r="AC977" s="49"/>
      <c r="AG977" s="48"/>
      <c r="AJ977" s="48"/>
      <c r="AM977" s="48"/>
      <c r="AW977" s="49"/>
      <c r="AX977" s="49"/>
      <c r="AY977" s="49"/>
      <c r="AZ977" s="49"/>
      <c r="BA977" s="49"/>
      <c r="BB977" s="49"/>
      <c r="BC977" s="49"/>
      <c r="BD977" s="49"/>
      <c r="BE977" s="49"/>
    </row>
    <row r="978" spans="5:57">
      <c r="E978" s="48"/>
      <c r="H978" s="48"/>
      <c r="K978" s="48"/>
      <c r="U978" s="49"/>
      <c r="V978" s="49"/>
      <c r="W978" s="49"/>
      <c r="X978" s="49"/>
      <c r="Y978" s="49"/>
      <c r="Z978" s="49"/>
      <c r="AA978" s="49"/>
      <c r="AB978" s="49"/>
      <c r="AC978" s="49"/>
      <c r="AG978" s="48"/>
      <c r="AJ978" s="48"/>
      <c r="AM978" s="48"/>
      <c r="AW978" s="49"/>
      <c r="AX978" s="49"/>
      <c r="AY978" s="49"/>
      <c r="AZ978" s="49"/>
      <c r="BA978" s="49"/>
      <c r="BB978" s="49"/>
      <c r="BC978" s="49"/>
      <c r="BD978" s="49"/>
      <c r="BE978" s="49"/>
    </row>
    <row r="979" spans="5:57">
      <c r="E979" s="48"/>
      <c r="H979" s="48"/>
      <c r="K979" s="48"/>
      <c r="U979" s="49"/>
      <c r="V979" s="49"/>
      <c r="W979" s="49"/>
      <c r="X979" s="49"/>
      <c r="Y979" s="49"/>
      <c r="Z979" s="49"/>
      <c r="AA979" s="49"/>
      <c r="AB979" s="49"/>
      <c r="AC979" s="49"/>
      <c r="AG979" s="48"/>
      <c r="AJ979" s="48"/>
      <c r="AM979" s="48"/>
      <c r="AW979" s="49"/>
      <c r="AX979" s="49"/>
      <c r="AY979" s="49"/>
      <c r="AZ979" s="49"/>
      <c r="BA979" s="49"/>
      <c r="BB979" s="49"/>
      <c r="BC979" s="49"/>
      <c r="BD979" s="49"/>
      <c r="BE979" s="49"/>
    </row>
    <row r="980" spans="5:57">
      <c r="E980" s="48"/>
      <c r="H980" s="48"/>
      <c r="K980" s="48"/>
      <c r="U980" s="49"/>
      <c r="V980" s="49"/>
      <c r="W980" s="49"/>
      <c r="X980" s="49"/>
      <c r="Y980" s="49"/>
      <c r="Z980" s="49"/>
      <c r="AA980" s="49"/>
      <c r="AB980" s="49"/>
      <c r="AC980" s="49"/>
      <c r="AG980" s="48"/>
      <c r="AJ980" s="48"/>
      <c r="AM980" s="48"/>
      <c r="AW980" s="49"/>
      <c r="AX980" s="49"/>
      <c r="AY980" s="49"/>
      <c r="AZ980" s="49"/>
      <c r="BA980" s="49"/>
      <c r="BB980" s="49"/>
      <c r="BC980" s="49"/>
      <c r="BD980" s="49"/>
      <c r="BE980" s="49"/>
    </row>
    <row r="981" spans="5:57">
      <c r="E981" s="48"/>
      <c r="H981" s="48"/>
      <c r="K981" s="48"/>
      <c r="U981" s="49"/>
      <c r="V981" s="49"/>
      <c r="W981" s="49"/>
      <c r="X981" s="49"/>
      <c r="Y981" s="49"/>
      <c r="Z981" s="49"/>
      <c r="AA981" s="49"/>
      <c r="AB981" s="49"/>
      <c r="AC981" s="49"/>
      <c r="AG981" s="48"/>
      <c r="AJ981" s="48"/>
      <c r="AM981" s="48"/>
      <c r="AW981" s="49"/>
      <c r="AX981" s="49"/>
      <c r="AY981" s="49"/>
      <c r="AZ981" s="49"/>
      <c r="BA981" s="49"/>
      <c r="BB981" s="49"/>
      <c r="BC981" s="49"/>
      <c r="BD981" s="49"/>
      <c r="BE981" s="49"/>
    </row>
    <row r="982" spans="5:57">
      <c r="E982" s="48"/>
      <c r="H982" s="48"/>
      <c r="K982" s="48"/>
      <c r="U982" s="49"/>
      <c r="V982" s="49"/>
      <c r="W982" s="49"/>
      <c r="X982" s="49"/>
      <c r="Y982" s="49"/>
      <c r="Z982" s="49"/>
      <c r="AA982" s="49"/>
      <c r="AB982" s="49"/>
      <c r="AC982" s="49"/>
      <c r="AG982" s="48"/>
      <c r="AJ982" s="48"/>
      <c r="AM982" s="48"/>
      <c r="AW982" s="49"/>
      <c r="AX982" s="49"/>
      <c r="AY982" s="49"/>
      <c r="AZ982" s="49"/>
      <c r="BA982" s="49"/>
      <c r="BB982" s="49"/>
      <c r="BC982" s="49"/>
      <c r="BD982" s="49"/>
      <c r="BE982" s="49"/>
    </row>
    <row r="983" spans="5:57">
      <c r="E983" s="48"/>
      <c r="H983" s="48"/>
      <c r="K983" s="48"/>
      <c r="U983" s="49"/>
      <c r="V983" s="49"/>
      <c r="W983" s="49"/>
      <c r="X983" s="49"/>
      <c r="Y983" s="49"/>
      <c r="Z983" s="49"/>
      <c r="AA983" s="49"/>
      <c r="AB983" s="49"/>
      <c r="AC983" s="49"/>
      <c r="AG983" s="48"/>
      <c r="AJ983" s="48"/>
      <c r="AM983" s="48"/>
      <c r="AW983" s="49"/>
      <c r="AX983" s="49"/>
      <c r="AY983" s="49"/>
      <c r="AZ983" s="49"/>
      <c r="BA983" s="49"/>
      <c r="BB983" s="49"/>
      <c r="BC983" s="49"/>
      <c r="BD983" s="49"/>
      <c r="BE983" s="49"/>
    </row>
    <row r="984" spans="5:57">
      <c r="E984" s="48"/>
      <c r="H984" s="48"/>
      <c r="K984" s="48"/>
      <c r="U984" s="49"/>
      <c r="V984" s="49"/>
      <c r="W984" s="49"/>
      <c r="X984" s="49"/>
      <c r="Y984" s="49"/>
      <c r="Z984" s="49"/>
      <c r="AA984" s="49"/>
      <c r="AB984" s="49"/>
      <c r="AC984" s="49"/>
      <c r="AG984" s="48"/>
      <c r="AJ984" s="48"/>
      <c r="AM984" s="48"/>
      <c r="AW984" s="49"/>
      <c r="AX984" s="49"/>
      <c r="AY984" s="49"/>
      <c r="AZ984" s="49"/>
      <c r="BA984" s="49"/>
      <c r="BB984" s="49"/>
      <c r="BC984" s="49"/>
      <c r="BD984" s="49"/>
      <c r="BE984" s="49"/>
    </row>
    <row r="985" spans="5:57">
      <c r="E985" s="48"/>
      <c r="H985" s="48"/>
      <c r="K985" s="48"/>
      <c r="U985" s="49"/>
      <c r="V985" s="49"/>
      <c r="W985" s="49"/>
      <c r="X985" s="49"/>
      <c r="Y985" s="49"/>
      <c r="Z985" s="49"/>
      <c r="AA985" s="49"/>
      <c r="AB985" s="49"/>
      <c r="AC985" s="49"/>
      <c r="AG985" s="48"/>
      <c r="AJ985" s="48"/>
      <c r="AM985" s="48"/>
      <c r="AW985" s="49"/>
      <c r="AX985" s="49"/>
      <c r="AY985" s="49"/>
      <c r="AZ985" s="49"/>
      <c r="BA985" s="49"/>
      <c r="BB985" s="49"/>
      <c r="BC985" s="49"/>
      <c r="BD985" s="49"/>
      <c r="BE985" s="49"/>
    </row>
    <row r="986" spans="5:57">
      <c r="E986" s="48"/>
      <c r="H986" s="48"/>
      <c r="K986" s="48"/>
      <c r="U986" s="49"/>
      <c r="V986" s="49"/>
      <c r="W986" s="49"/>
      <c r="X986" s="49"/>
      <c r="Y986" s="49"/>
      <c r="Z986" s="49"/>
      <c r="AA986" s="49"/>
      <c r="AB986" s="49"/>
      <c r="AC986" s="49"/>
      <c r="AG986" s="48"/>
      <c r="AJ986" s="48"/>
      <c r="AM986" s="48"/>
      <c r="AW986" s="49"/>
      <c r="AX986" s="49"/>
      <c r="AY986" s="49"/>
      <c r="AZ986" s="49"/>
      <c r="BA986" s="49"/>
      <c r="BB986" s="49"/>
      <c r="BC986" s="49"/>
      <c r="BD986" s="49"/>
      <c r="BE986" s="49"/>
    </row>
    <row r="987" spans="5:57">
      <c r="E987" s="48"/>
      <c r="H987" s="48"/>
      <c r="K987" s="48"/>
      <c r="U987" s="49"/>
      <c r="V987" s="49"/>
      <c r="W987" s="49"/>
      <c r="X987" s="49"/>
      <c r="Y987" s="49"/>
      <c r="Z987" s="49"/>
      <c r="AA987" s="49"/>
      <c r="AB987" s="49"/>
      <c r="AC987" s="49"/>
      <c r="AG987" s="48"/>
      <c r="AJ987" s="48"/>
      <c r="AM987" s="48"/>
      <c r="AW987" s="49"/>
      <c r="AX987" s="49"/>
      <c r="AY987" s="49"/>
      <c r="AZ987" s="49"/>
      <c r="BA987" s="49"/>
      <c r="BB987" s="49"/>
      <c r="BC987" s="49"/>
      <c r="BD987" s="49"/>
      <c r="BE987" s="49"/>
    </row>
    <row r="988" spans="5:57">
      <c r="E988" s="48"/>
      <c r="H988" s="48"/>
      <c r="K988" s="48"/>
      <c r="U988" s="49"/>
      <c r="V988" s="49"/>
      <c r="W988" s="49"/>
      <c r="X988" s="49"/>
      <c r="Y988" s="49"/>
      <c r="Z988" s="49"/>
      <c r="AA988" s="49"/>
      <c r="AB988" s="49"/>
      <c r="AC988" s="49"/>
      <c r="AG988" s="48"/>
      <c r="AJ988" s="48"/>
      <c r="AM988" s="48"/>
      <c r="AW988" s="49"/>
      <c r="AX988" s="49"/>
      <c r="AY988" s="49"/>
      <c r="AZ988" s="49"/>
      <c r="BA988" s="49"/>
      <c r="BB988" s="49"/>
      <c r="BC988" s="49"/>
      <c r="BD988" s="49"/>
      <c r="BE988" s="49"/>
    </row>
    <row r="989" spans="5:57">
      <c r="E989" s="48"/>
      <c r="H989" s="48"/>
      <c r="K989" s="48"/>
      <c r="U989" s="49"/>
      <c r="V989" s="49"/>
      <c r="W989" s="49"/>
      <c r="X989" s="49"/>
      <c r="Y989" s="49"/>
      <c r="Z989" s="49"/>
      <c r="AA989" s="49"/>
      <c r="AB989" s="49"/>
      <c r="AC989" s="49"/>
      <c r="AG989" s="48"/>
      <c r="AJ989" s="48"/>
      <c r="AM989" s="48"/>
      <c r="AW989" s="49"/>
      <c r="AX989" s="49"/>
      <c r="AY989" s="49"/>
      <c r="AZ989" s="49"/>
      <c r="BA989" s="49"/>
      <c r="BB989" s="49"/>
      <c r="BC989" s="49"/>
      <c r="BD989" s="49"/>
      <c r="BE989" s="49"/>
    </row>
    <row r="990" spans="5:57">
      <c r="E990" s="48"/>
      <c r="H990" s="48"/>
      <c r="K990" s="48"/>
      <c r="U990" s="49"/>
      <c r="V990" s="49"/>
      <c r="W990" s="49"/>
      <c r="X990" s="49"/>
      <c r="Y990" s="49"/>
      <c r="Z990" s="49"/>
      <c r="AA990" s="49"/>
      <c r="AB990" s="49"/>
      <c r="AC990" s="49"/>
      <c r="AG990" s="48"/>
      <c r="AJ990" s="48"/>
      <c r="AM990" s="48"/>
      <c r="AW990" s="49"/>
      <c r="AX990" s="49"/>
      <c r="AY990" s="49"/>
      <c r="AZ990" s="49"/>
      <c r="BA990" s="49"/>
      <c r="BB990" s="49"/>
      <c r="BC990" s="49"/>
      <c r="BD990" s="49"/>
      <c r="BE990" s="49"/>
    </row>
    <row r="991" spans="5:57">
      <c r="E991" s="48"/>
      <c r="H991" s="48"/>
      <c r="K991" s="48"/>
      <c r="U991" s="49"/>
      <c r="V991" s="49"/>
      <c r="W991" s="49"/>
      <c r="X991" s="49"/>
      <c r="Y991" s="49"/>
      <c r="Z991" s="49"/>
      <c r="AA991" s="49"/>
      <c r="AB991" s="49"/>
      <c r="AC991" s="49"/>
      <c r="AG991" s="48"/>
      <c r="AJ991" s="48"/>
      <c r="AM991" s="48"/>
      <c r="AW991" s="49"/>
      <c r="AX991" s="49"/>
      <c r="AY991" s="49"/>
      <c r="AZ991" s="49"/>
      <c r="BA991" s="49"/>
      <c r="BB991" s="49"/>
      <c r="BC991" s="49"/>
      <c r="BD991" s="49"/>
      <c r="BE991" s="49"/>
    </row>
    <row r="992" spans="5:57">
      <c r="E992" s="48"/>
      <c r="H992" s="48"/>
      <c r="K992" s="48"/>
      <c r="U992" s="49"/>
      <c r="V992" s="49"/>
      <c r="W992" s="49"/>
      <c r="X992" s="49"/>
      <c r="Y992" s="49"/>
      <c r="Z992" s="49"/>
      <c r="AA992" s="49"/>
      <c r="AB992" s="49"/>
      <c r="AC992" s="49"/>
      <c r="AG992" s="48"/>
      <c r="AJ992" s="48"/>
      <c r="AM992" s="48"/>
      <c r="AW992" s="49"/>
      <c r="AX992" s="49"/>
      <c r="AY992" s="49"/>
      <c r="AZ992" s="49"/>
      <c r="BA992" s="49"/>
      <c r="BB992" s="49"/>
      <c r="BC992" s="49"/>
      <c r="BD992" s="49"/>
      <c r="BE992" s="49"/>
    </row>
    <row r="993" spans="5:57">
      <c r="E993" s="48"/>
      <c r="H993" s="48"/>
      <c r="K993" s="48"/>
      <c r="U993" s="49"/>
      <c r="V993" s="49"/>
      <c r="W993" s="49"/>
      <c r="X993" s="49"/>
      <c r="Y993" s="49"/>
      <c r="Z993" s="49"/>
      <c r="AA993" s="49"/>
      <c r="AB993" s="49"/>
      <c r="AC993" s="49"/>
      <c r="AG993" s="48"/>
      <c r="AJ993" s="48"/>
      <c r="AM993" s="48"/>
      <c r="AW993" s="49"/>
      <c r="AX993" s="49"/>
      <c r="AY993" s="49"/>
      <c r="AZ993" s="49"/>
      <c r="BA993" s="49"/>
      <c r="BB993" s="49"/>
      <c r="BC993" s="49"/>
      <c r="BD993" s="49"/>
      <c r="BE993" s="49"/>
    </row>
    <row r="994" spans="5:57">
      <c r="E994" s="48"/>
      <c r="H994" s="48"/>
      <c r="K994" s="48"/>
      <c r="U994" s="49"/>
      <c r="V994" s="49"/>
      <c r="W994" s="49"/>
      <c r="X994" s="49"/>
      <c r="Y994" s="49"/>
      <c r="Z994" s="49"/>
      <c r="AA994" s="49"/>
      <c r="AB994" s="49"/>
      <c r="AC994" s="49"/>
      <c r="AG994" s="48"/>
      <c r="AJ994" s="48"/>
      <c r="AM994" s="48"/>
      <c r="AW994" s="49"/>
      <c r="AX994" s="49"/>
      <c r="AY994" s="49"/>
      <c r="AZ994" s="49"/>
      <c r="BA994" s="49"/>
      <c r="BB994" s="49"/>
      <c r="BC994" s="49"/>
      <c r="BD994" s="49"/>
      <c r="BE994" s="49"/>
    </row>
    <row r="995" spans="5:57">
      <c r="E995" s="48"/>
      <c r="H995" s="48"/>
      <c r="K995" s="48"/>
      <c r="U995" s="49"/>
      <c r="V995" s="49"/>
      <c r="W995" s="49"/>
      <c r="X995" s="49"/>
      <c r="Y995" s="49"/>
      <c r="Z995" s="49"/>
      <c r="AA995" s="49"/>
      <c r="AB995" s="49"/>
      <c r="AC995" s="49"/>
      <c r="AG995" s="48"/>
      <c r="AJ995" s="48"/>
      <c r="AM995" s="48"/>
      <c r="AW995" s="49"/>
      <c r="AX995" s="49"/>
      <c r="AY995" s="49"/>
      <c r="AZ995" s="49"/>
      <c r="BA995" s="49"/>
      <c r="BB995" s="49"/>
      <c r="BC995" s="49"/>
      <c r="BD995" s="49"/>
      <c r="BE995" s="49"/>
    </row>
    <row r="996" spans="5:57">
      <c r="E996" s="48"/>
      <c r="H996" s="48"/>
      <c r="K996" s="48"/>
      <c r="U996" s="49"/>
      <c r="V996" s="49"/>
      <c r="W996" s="49"/>
      <c r="X996" s="49"/>
      <c r="Y996" s="49"/>
      <c r="Z996" s="49"/>
      <c r="AA996" s="49"/>
      <c r="AB996" s="49"/>
      <c r="AC996" s="49"/>
      <c r="AG996" s="48"/>
      <c r="AJ996" s="48"/>
      <c r="AM996" s="48"/>
      <c r="AW996" s="49"/>
      <c r="AX996" s="49"/>
      <c r="AY996" s="49"/>
      <c r="AZ996" s="49"/>
      <c r="BA996" s="49"/>
      <c r="BB996" s="49"/>
      <c r="BC996" s="49"/>
      <c r="BD996" s="49"/>
      <c r="BE996" s="49"/>
    </row>
    <row r="997" spans="5:57">
      <c r="E997" s="48"/>
      <c r="H997" s="48"/>
      <c r="K997" s="48"/>
      <c r="U997" s="49"/>
      <c r="V997" s="49"/>
      <c r="W997" s="49"/>
      <c r="X997" s="49"/>
      <c r="Y997" s="49"/>
      <c r="Z997" s="49"/>
      <c r="AA997" s="49"/>
      <c r="AB997" s="49"/>
      <c r="AC997" s="49"/>
      <c r="AG997" s="48"/>
      <c r="AJ997" s="48"/>
      <c r="AM997" s="48"/>
      <c r="AW997" s="49"/>
      <c r="AX997" s="49"/>
      <c r="AY997" s="49"/>
      <c r="AZ997" s="49"/>
      <c r="BA997" s="49"/>
      <c r="BB997" s="49"/>
      <c r="BC997" s="49"/>
      <c r="BD997" s="49"/>
      <c r="BE997" s="49"/>
    </row>
    <row r="998" spans="5:57">
      <c r="E998" s="48"/>
      <c r="H998" s="48"/>
      <c r="K998" s="48"/>
      <c r="U998" s="49"/>
      <c r="V998" s="49"/>
      <c r="W998" s="49"/>
      <c r="X998" s="49"/>
      <c r="Y998" s="49"/>
      <c r="Z998" s="49"/>
      <c r="AA998" s="49"/>
      <c r="AB998" s="49"/>
      <c r="AC998" s="49"/>
      <c r="AG998" s="48"/>
      <c r="AJ998" s="48"/>
      <c r="AM998" s="48"/>
      <c r="AW998" s="49"/>
      <c r="AX998" s="49"/>
      <c r="AY998" s="49"/>
      <c r="AZ998" s="49"/>
      <c r="BA998" s="49"/>
      <c r="BB998" s="49"/>
      <c r="BC998" s="49"/>
      <c r="BD998" s="49"/>
      <c r="BE998" s="49"/>
    </row>
    <row r="999" spans="5:57">
      <c r="E999" s="48"/>
      <c r="H999" s="48"/>
      <c r="K999" s="48"/>
      <c r="U999" s="49"/>
      <c r="V999" s="49"/>
      <c r="W999" s="49"/>
      <c r="X999" s="49"/>
      <c r="Y999" s="49"/>
      <c r="Z999" s="49"/>
      <c r="AA999" s="49"/>
      <c r="AB999" s="49"/>
      <c r="AC999" s="49"/>
      <c r="AG999" s="48"/>
      <c r="AJ999" s="48"/>
      <c r="AM999" s="48"/>
      <c r="AW999" s="49"/>
      <c r="AX999" s="49"/>
      <c r="AY999" s="49"/>
      <c r="AZ999" s="49"/>
      <c r="BA999" s="49"/>
      <c r="BB999" s="49"/>
      <c r="BC999" s="49"/>
      <c r="BD999" s="49"/>
      <c r="BE999" s="49"/>
    </row>
    <row r="1000" spans="5:57">
      <c r="E1000" s="48"/>
      <c r="H1000" s="48"/>
      <c r="K1000" s="48"/>
      <c r="U1000" s="49"/>
      <c r="V1000" s="49"/>
      <c r="W1000" s="49"/>
      <c r="X1000" s="49"/>
      <c r="Y1000" s="49"/>
      <c r="Z1000" s="49"/>
      <c r="AA1000" s="49"/>
      <c r="AB1000" s="49"/>
      <c r="AC1000" s="49"/>
      <c r="AG1000" s="48"/>
      <c r="AJ1000" s="48"/>
      <c r="AM1000" s="48"/>
      <c r="AW1000" s="49"/>
      <c r="AX1000" s="49"/>
      <c r="AY1000" s="49"/>
      <c r="AZ1000" s="49"/>
      <c r="BA1000" s="49"/>
      <c r="BB1000" s="49"/>
      <c r="BC1000" s="49"/>
      <c r="BD1000" s="49"/>
      <c r="BE1000" s="49"/>
    </row>
    <row r="1001" spans="5:57">
      <c r="E1001" s="48"/>
      <c r="H1001" s="48"/>
      <c r="K1001" s="48"/>
      <c r="U1001" s="49"/>
      <c r="V1001" s="49"/>
      <c r="W1001" s="49"/>
      <c r="X1001" s="49"/>
      <c r="Y1001" s="49"/>
      <c r="Z1001" s="49"/>
      <c r="AA1001" s="49"/>
      <c r="AB1001" s="49"/>
      <c r="AC1001" s="49"/>
      <c r="AG1001" s="48"/>
      <c r="AJ1001" s="48"/>
      <c r="AM1001" s="48"/>
      <c r="AW1001" s="49"/>
      <c r="AX1001" s="49"/>
      <c r="AY1001" s="49"/>
      <c r="AZ1001" s="49"/>
      <c r="BA1001" s="49"/>
      <c r="BB1001" s="49"/>
      <c r="BC1001" s="49"/>
      <c r="BD1001" s="49"/>
      <c r="BE1001" s="49"/>
    </row>
    <row r="1002" spans="5:57">
      <c r="E1002" s="48"/>
      <c r="H1002" s="48"/>
      <c r="K1002" s="48"/>
      <c r="U1002" s="49"/>
      <c r="V1002" s="49"/>
      <c r="W1002" s="49"/>
      <c r="X1002" s="49"/>
      <c r="Y1002" s="49"/>
      <c r="Z1002" s="49"/>
      <c r="AA1002" s="49"/>
      <c r="AB1002" s="49"/>
      <c r="AC1002" s="49"/>
      <c r="AG1002" s="48"/>
      <c r="AJ1002" s="48"/>
      <c r="AM1002" s="48"/>
      <c r="AW1002" s="49"/>
      <c r="AX1002" s="49"/>
      <c r="AY1002" s="49"/>
      <c r="AZ1002" s="49"/>
      <c r="BA1002" s="49"/>
      <c r="BB1002" s="49"/>
      <c r="BC1002" s="49"/>
      <c r="BD1002" s="49"/>
      <c r="BE1002" s="49"/>
    </row>
    <row r="1003" spans="5:57">
      <c r="E1003" s="48"/>
      <c r="H1003" s="48"/>
      <c r="K1003" s="48"/>
      <c r="U1003" s="49"/>
      <c r="V1003" s="49"/>
      <c r="W1003" s="49"/>
      <c r="X1003" s="49"/>
      <c r="Y1003" s="49"/>
      <c r="Z1003" s="49"/>
      <c r="AA1003" s="49"/>
      <c r="AB1003" s="49"/>
      <c r="AC1003" s="49"/>
      <c r="AG1003" s="48"/>
      <c r="AJ1003" s="48"/>
      <c r="AM1003" s="48"/>
      <c r="AW1003" s="49"/>
      <c r="AX1003" s="49"/>
      <c r="AY1003" s="49"/>
      <c r="AZ1003" s="49"/>
      <c r="BA1003" s="49"/>
      <c r="BB1003" s="49"/>
      <c r="BC1003" s="49"/>
      <c r="BD1003" s="49"/>
      <c r="BE1003" s="49"/>
    </row>
    <row r="1004" spans="5:57">
      <c r="E1004" s="48"/>
      <c r="H1004" s="48"/>
      <c r="K1004" s="48"/>
      <c r="U1004" s="49"/>
      <c r="V1004" s="49"/>
      <c r="W1004" s="49"/>
      <c r="X1004" s="49"/>
      <c r="Y1004" s="49"/>
      <c r="Z1004" s="49"/>
      <c r="AA1004" s="49"/>
      <c r="AB1004" s="49"/>
      <c r="AC1004" s="49"/>
      <c r="AG1004" s="48"/>
      <c r="AJ1004" s="48"/>
      <c r="AM1004" s="48"/>
      <c r="AW1004" s="49"/>
      <c r="AX1004" s="49"/>
      <c r="AY1004" s="49"/>
      <c r="AZ1004" s="49"/>
      <c r="BA1004" s="49"/>
      <c r="BB1004" s="49"/>
      <c r="BC1004" s="49"/>
      <c r="BD1004" s="49"/>
      <c r="BE1004" s="49"/>
    </row>
    <row r="1005" spans="5:57">
      <c r="E1005" s="48"/>
      <c r="H1005" s="48"/>
      <c r="K1005" s="48"/>
      <c r="U1005" s="49"/>
      <c r="V1005" s="49"/>
      <c r="W1005" s="49"/>
      <c r="X1005" s="49"/>
      <c r="Y1005" s="49"/>
      <c r="Z1005" s="49"/>
      <c r="AA1005" s="49"/>
      <c r="AB1005" s="49"/>
      <c r="AC1005" s="49"/>
      <c r="AG1005" s="48"/>
      <c r="AJ1005" s="48"/>
      <c r="AM1005" s="48"/>
      <c r="AW1005" s="49"/>
      <c r="AX1005" s="49"/>
      <c r="AY1005" s="49"/>
      <c r="AZ1005" s="49"/>
      <c r="BA1005" s="49"/>
      <c r="BB1005" s="49"/>
      <c r="BC1005" s="49"/>
      <c r="BD1005" s="49"/>
      <c r="BE1005" s="49"/>
    </row>
    <row r="1006" spans="5:57">
      <c r="E1006" s="48"/>
      <c r="H1006" s="48"/>
      <c r="K1006" s="48"/>
      <c r="U1006" s="49"/>
      <c r="V1006" s="49"/>
      <c r="W1006" s="49"/>
      <c r="X1006" s="49"/>
      <c r="Y1006" s="49"/>
      <c r="Z1006" s="49"/>
      <c r="AA1006" s="49"/>
      <c r="AB1006" s="49"/>
      <c r="AC1006" s="49"/>
      <c r="AG1006" s="48"/>
      <c r="AJ1006" s="48"/>
      <c r="AM1006" s="48"/>
      <c r="AW1006" s="49"/>
      <c r="AX1006" s="49"/>
      <c r="AY1006" s="49"/>
      <c r="AZ1006" s="49"/>
      <c r="BA1006" s="49"/>
      <c r="BB1006" s="49"/>
      <c r="BC1006" s="49"/>
      <c r="BD1006" s="49"/>
      <c r="BE1006" s="49"/>
    </row>
    <row r="1007" spans="5:57">
      <c r="E1007" s="48"/>
      <c r="H1007" s="48"/>
      <c r="K1007" s="48"/>
      <c r="U1007" s="49"/>
      <c r="V1007" s="49"/>
      <c r="W1007" s="49"/>
      <c r="X1007" s="49"/>
      <c r="Y1007" s="49"/>
      <c r="Z1007" s="49"/>
      <c r="AA1007" s="49"/>
      <c r="AB1007" s="49"/>
      <c r="AC1007" s="49"/>
      <c r="AG1007" s="48"/>
      <c r="AJ1007" s="48"/>
      <c r="AM1007" s="48"/>
      <c r="AW1007" s="49"/>
      <c r="AX1007" s="49"/>
      <c r="AY1007" s="49"/>
      <c r="AZ1007" s="49"/>
      <c r="BA1007" s="49"/>
      <c r="BB1007" s="49"/>
      <c r="BC1007" s="49"/>
      <c r="BD1007" s="49"/>
      <c r="BE1007" s="49"/>
    </row>
    <row r="1008" spans="5:57">
      <c r="E1008" s="48"/>
      <c r="H1008" s="48"/>
      <c r="K1008" s="48"/>
      <c r="U1008" s="49"/>
      <c r="V1008" s="49"/>
      <c r="W1008" s="49"/>
      <c r="X1008" s="49"/>
      <c r="Y1008" s="49"/>
      <c r="Z1008" s="49"/>
      <c r="AA1008" s="49"/>
      <c r="AB1008" s="49"/>
      <c r="AC1008" s="49"/>
      <c r="AG1008" s="48"/>
      <c r="AJ1008" s="48"/>
      <c r="AM1008" s="48"/>
      <c r="AW1008" s="49"/>
      <c r="AX1008" s="49"/>
      <c r="AY1008" s="49"/>
      <c r="AZ1008" s="49"/>
      <c r="BA1008" s="49"/>
      <c r="BB1008" s="49"/>
      <c r="BC1008" s="49"/>
      <c r="BD1008" s="49"/>
      <c r="BE1008" s="49"/>
    </row>
    <row r="1009" spans="5:57">
      <c r="E1009" s="48"/>
      <c r="H1009" s="48"/>
      <c r="K1009" s="48"/>
      <c r="U1009" s="49"/>
      <c r="V1009" s="49"/>
      <c r="W1009" s="49"/>
      <c r="X1009" s="49"/>
      <c r="Y1009" s="49"/>
      <c r="Z1009" s="49"/>
      <c r="AA1009" s="49"/>
      <c r="AB1009" s="49"/>
      <c r="AC1009" s="49"/>
      <c r="AG1009" s="48"/>
      <c r="AJ1009" s="48"/>
      <c r="AM1009" s="48"/>
      <c r="AW1009" s="49"/>
      <c r="AX1009" s="49"/>
      <c r="AY1009" s="49"/>
      <c r="AZ1009" s="49"/>
      <c r="BA1009" s="49"/>
      <c r="BB1009" s="49"/>
      <c r="BC1009" s="49"/>
      <c r="BD1009" s="49"/>
      <c r="BE1009" s="49"/>
    </row>
    <row r="1010" spans="5:57">
      <c r="E1010" s="48"/>
      <c r="H1010" s="48"/>
      <c r="K1010" s="48"/>
      <c r="U1010" s="49"/>
      <c r="V1010" s="49"/>
      <c r="W1010" s="49"/>
      <c r="X1010" s="49"/>
      <c r="Y1010" s="49"/>
      <c r="Z1010" s="49"/>
      <c r="AA1010" s="49"/>
      <c r="AB1010" s="49"/>
      <c r="AC1010" s="49"/>
      <c r="AG1010" s="48"/>
      <c r="AJ1010" s="48"/>
      <c r="AM1010" s="48"/>
      <c r="AW1010" s="49"/>
      <c r="AX1010" s="49"/>
      <c r="AY1010" s="49"/>
      <c r="AZ1010" s="49"/>
      <c r="BA1010" s="49"/>
      <c r="BB1010" s="49"/>
      <c r="BC1010" s="49"/>
      <c r="BD1010" s="49"/>
      <c r="BE1010" s="49"/>
    </row>
    <row r="1011" spans="5:57">
      <c r="E1011" s="48"/>
      <c r="H1011" s="48"/>
      <c r="K1011" s="48"/>
      <c r="U1011" s="49"/>
      <c r="V1011" s="49"/>
      <c r="W1011" s="49"/>
      <c r="X1011" s="49"/>
      <c r="Y1011" s="49"/>
      <c r="Z1011" s="49"/>
      <c r="AA1011" s="49"/>
      <c r="AB1011" s="49"/>
      <c r="AC1011" s="49"/>
      <c r="AG1011" s="48"/>
      <c r="AJ1011" s="48"/>
      <c r="AM1011" s="48"/>
      <c r="AW1011" s="49"/>
      <c r="AX1011" s="49"/>
      <c r="AY1011" s="49"/>
      <c r="AZ1011" s="49"/>
      <c r="BA1011" s="49"/>
      <c r="BB1011" s="49"/>
      <c r="BC1011" s="49"/>
      <c r="BD1011" s="49"/>
      <c r="BE1011" s="49"/>
    </row>
    <row r="1012" spans="5:57">
      <c r="E1012" s="48"/>
      <c r="H1012" s="48"/>
      <c r="K1012" s="48"/>
      <c r="U1012" s="49"/>
      <c r="V1012" s="49"/>
      <c r="W1012" s="49"/>
      <c r="X1012" s="49"/>
      <c r="Y1012" s="49"/>
      <c r="Z1012" s="49"/>
      <c r="AA1012" s="49"/>
      <c r="AB1012" s="49"/>
      <c r="AC1012" s="49"/>
      <c r="AG1012" s="48"/>
      <c r="AJ1012" s="48"/>
      <c r="AM1012" s="48"/>
      <c r="AW1012" s="49"/>
      <c r="AX1012" s="49"/>
      <c r="AY1012" s="49"/>
      <c r="AZ1012" s="49"/>
      <c r="BA1012" s="49"/>
      <c r="BB1012" s="49"/>
      <c r="BC1012" s="49"/>
      <c r="BD1012" s="49"/>
      <c r="BE1012" s="49"/>
    </row>
    <row r="1013" spans="5:57">
      <c r="E1013" s="48"/>
      <c r="H1013" s="48"/>
      <c r="K1013" s="48"/>
      <c r="U1013" s="49"/>
      <c r="V1013" s="49"/>
      <c r="W1013" s="49"/>
      <c r="X1013" s="49"/>
      <c r="Y1013" s="49"/>
      <c r="Z1013" s="49"/>
      <c r="AA1013" s="49"/>
      <c r="AB1013" s="49"/>
      <c r="AC1013" s="49"/>
      <c r="AG1013" s="48"/>
      <c r="AJ1013" s="48"/>
      <c r="AM1013" s="48"/>
      <c r="AW1013" s="49"/>
      <c r="AX1013" s="49"/>
      <c r="AY1013" s="49"/>
      <c r="AZ1013" s="49"/>
      <c r="BA1013" s="49"/>
      <c r="BB1013" s="49"/>
      <c r="BC1013" s="49"/>
      <c r="BD1013" s="49"/>
      <c r="BE1013" s="49"/>
    </row>
    <row r="1014" spans="5:57">
      <c r="E1014" s="48"/>
      <c r="H1014" s="48"/>
      <c r="K1014" s="48"/>
      <c r="U1014" s="49"/>
      <c r="V1014" s="49"/>
      <c r="W1014" s="49"/>
      <c r="X1014" s="49"/>
      <c r="Y1014" s="49"/>
      <c r="Z1014" s="49"/>
      <c r="AA1014" s="49"/>
      <c r="AB1014" s="49"/>
      <c r="AC1014" s="49"/>
      <c r="AG1014" s="48"/>
      <c r="AJ1014" s="48"/>
      <c r="AM1014" s="48"/>
      <c r="AW1014" s="49"/>
      <c r="AX1014" s="49"/>
      <c r="AY1014" s="49"/>
      <c r="AZ1014" s="49"/>
      <c r="BA1014" s="49"/>
      <c r="BB1014" s="49"/>
      <c r="BC1014" s="49"/>
      <c r="BD1014" s="49"/>
      <c r="BE1014" s="49"/>
    </row>
    <row r="1015" spans="5:57">
      <c r="E1015" s="48"/>
      <c r="H1015" s="48"/>
      <c r="K1015" s="48"/>
      <c r="U1015" s="49"/>
      <c r="V1015" s="49"/>
      <c r="W1015" s="49"/>
      <c r="X1015" s="49"/>
      <c r="Y1015" s="49"/>
      <c r="Z1015" s="49"/>
      <c r="AA1015" s="49"/>
      <c r="AB1015" s="49"/>
      <c r="AC1015" s="49"/>
      <c r="AG1015" s="48"/>
      <c r="AJ1015" s="48"/>
      <c r="AM1015" s="48"/>
      <c r="AW1015" s="49"/>
      <c r="AX1015" s="49"/>
      <c r="AY1015" s="49"/>
      <c r="AZ1015" s="49"/>
      <c r="BA1015" s="49"/>
      <c r="BB1015" s="49"/>
      <c r="BC1015" s="49"/>
      <c r="BD1015" s="49"/>
      <c r="BE1015" s="49"/>
    </row>
    <row r="1016" spans="5:57">
      <c r="E1016" s="48"/>
      <c r="H1016" s="48"/>
      <c r="K1016" s="48"/>
      <c r="U1016" s="49"/>
      <c r="V1016" s="49"/>
      <c r="W1016" s="49"/>
      <c r="X1016" s="49"/>
      <c r="Y1016" s="49"/>
      <c r="Z1016" s="49"/>
      <c r="AA1016" s="49"/>
      <c r="AB1016" s="49"/>
      <c r="AC1016" s="49"/>
      <c r="AG1016" s="48"/>
      <c r="AJ1016" s="48"/>
      <c r="AM1016" s="48"/>
      <c r="AW1016" s="49"/>
      <c r="AX1016" s="49"/>
      <c r="AY1016" s="49"/>
      <c r="AZ1016" s="49"/>
      <c r="BA1016" s="49"/>
      <c r="BB1016" s="49"/>
      <c r="BC1016" s="49"/>
      <c r="BD1016" s="49"/>
      <c r="BE1016" s="49"/>
    </row>
    <row r="1017" spans="5:57">
      <c r="E1017" s="48"/>
      <c r="H1017" s="48"/>
      <c r="K1017" s="48"/>
      <c r="U1017" s="49"/>
      <c r="V1017" s="49"/>
      <c r="W1017" s="49"/>
      <c r="X1017" s="49"/>
      <c r="Y1017" s="49"/>
      <c r="Z1017" s="49"/>
      <c r="AA1017" s="49"/>
      <c r="AB1017" s="49"/>
      <c r="AC1017" s="49"/>
      <c r="AG1017" s="48"/>
      <c r="AJ1017" s="48"/>
      <c r="AM1017" s="48"/>
      <c r="AW1017" s="49"/>
      <c r="AX1017" s="49"/>
      <c r="AY1017" s="49"/>
      <c r="AZ1017" s="49"/>
      <c r="BA1017" s="49"/>
      <c r="BB1017" s="49"/>
      <c r="BC1017" s="49"/>
      <c r="BD1017" s="49"/>
      <c r="BE1017" s="49"/>
    </row>
    <row r="1018" spans="5:57">
      <c r="E1018" s="48"/>
      <c r="H1018" s="48"/>
      <c r="K1018" s="48"/>
      <c r="U1018" s="49"/>
      <c r="V1018" s="49"/>
      <c r="W1018" s="49"/>
      <c r="X1018" s="49"/>
      <c r="Y1018" s="49"/>
      <c r="Z1018" s="49"/>
      <c r="AA1018" s="49"/>
      <c r="AB1018" s="49"/>
      <c r="AC1018" s="49"/>
      <c r="AG1018" s="48"/>
      <c r="AJ1018" s="48"/>
      <c r="AM1018" s="48"/>
      <c r="AW1018" s="49"/>
      <c r="AX1018" s="49"/>
      <c r="AY1018" s="49"/>
      <c r="AZ1018" s="49"/>
      <c r="BA1018" s="49"/>
      <c r="BB1018" s="49"/>
      <c r="BC1018" s="49"/>
      <c r="BD1018" s="49"/>
      <c r="BE1018" s="49"/>
    </row>
    <row r="1019" spans="5:57">
      <c r="E1019" s="48"/>
      <c r="H1019" s="48"/>
      <c r="K1019" s="48"/>
      <c r="U1019" s="49"/>
      <c r="V1019" s="49"/>
      <c r="W1019" s="49"/>
      <c r="X1019" s="49"/>
      <c r="Y1019" s="49"/>
      <c r="Z1019" s="49"/>
      <c r="AA1019" s="49"/>
      <c r="AB1019" s="49"/>
      <c r="AC1019" s="49"/>
      <c r="AG1019" s="48"/>
      <c r="AJ1019" s="48"/>
      <c r="AM1019" s="48"/>
      <c r="AW1019" s="49"/>
      <c r="AX1019" s="49"/>
      <c r="AY1019" s="49"/>
      <c r="AZ1019" s="49"/>
      <c r="BA1019" s="49"/>
      <c r="BB1019" s="49"/>
      <c r="BC1019" s="49"/>
      <c r="BD1019" s="49"/>
      <c r="BE1019" s="49"/>
    </row>
    <row r="1020" spans="5:57">
      <c r="E1020" s="48"/>
      <c r="H1020" s="48"/>
      <c r="K1020" s="48"/>
      <c r="U1020" s="49"/>
      <c r="V1020" s="49"/>
      <c r="W1020" s="49"/>
      <c r="X1020" s="49"/>
      <c r="Y1020" s="49"/>
      <c r="Z1020" s="49"/>
      <c r="AA1020" s="49"/>
      <c r="AB1020" s="49"/>
      <c r="AC1020" s="49"/>
      <c r="AG1020" s="48"/>
      <c r="AJ1020" s="48"/>
      <c r="AM1020" s="48"/>
      <c r="AW1020" s="49"/>
      <c r="AX1020" s="49"/>
      <c r="AY1020" s="49"/>
      <c r="AZ1020" s="49"/>
      <c r="BA1020" s="49"/>
      <c r="BB1020" s="49"/>
      <c r="BC1020" s="49"/>
      <c r="BD1020" s="49"/>
      <c r="BE1020" s="49"/>
    </row>
    <row r="1021" spans="5:57">
      <c r="E1021" s="48"/>
      <c r="H1021" s="48"/>
      <c r="K1021" s="48"/>
      <c r="U1021" s="49"/>
      <c r="V1021" s="49"/>
      <c r="W1021" s="49"/>
      <c r="X1021" s="49"/>
      <c r="Y1021" s="49"/>
      <c r="Z1021" s="49"/>
      <c r="AA1021" s="49"/>
      <c r="AB1021" s="49"/>
      <c r="AC1021" s="49"/>
      <c r="AG1021" s="48"/>
      <c r="AJ1021" s="48"/>
      <c r="AM1021" s="48"/>
      <c r="AW1021" s="49"/>
      <c r="AX1021" s="49"/>
      <c r="AY1021" s="49"/>
      <c r="AZ1021" s="49"/>
      <c r="BA1021" s="49"/>
      <c r="BB1021" s="49"/>
      <c r="BC1021" s="49"/>
      <c r="BD1021" s="49"/>
      <c r="BE1021" s="49"/>
    </row>
    <row r="1022" spans="5:57">
      <c r="E1022" s="48"/>
      <c r="H1022" s="48"/>
      <c r="K1022" s="48"/>
      <c r="U1022" s="49"/>
      <c r="V1022" s="49"/>
      <c r="W1022" s="49"/>
      <c r="X1022" s="49"/>
      <c r="Y1022" s="49"/>
      <c r="Z1022" s="49"/>
      <c r="AA1022" s="49"/>
      <c r="AB1022" s="49"/>
      <c r="AC1022" s="49"/>
      <c r="AG1022" s="48"/>
      <c r="AJ1022" s="48"/>
      <c r="AM1022" s="48"/>
      <c r="AW1022" s="49"/>
      <c r="AX1022" s="49"/>
      <c r="AY1022" s="49"/>
      <c r="AZ1022" s="49"/>
      <c r="BA1022" s="49"/>
      <c r="BB1022" s="49"/>
      <c r="BC1022" s="49"/>
      <c r="BD1022" s="49"/>
      <c r="BE1022" s="49"/>
    </row>
    <row r="1023" spans="5:57">
      <c r="E1023" s="48"/>
      <c r="H1023" s="48"/>
      <c r="K1023" s="48"/>
      <c r="U1023" s="49"/>
      <c r="V1023" s="49"/>
      <c r="W1023" s="49"/>
      <c r="X1023" s="49"/>
      <c r="Y1023" s="49"/>
      <c r="Z1023" s="49"/>
      <c r="AA1023" s="49"/>
      <c r="AB1023" s="49"/>
      <c r="AC1023" s="49"/>
      <c r="AG1023" s="48"/>
      <c r="AJ1023" s="48"/>
      <c r="AM1023" s="48"/>
      <c r="AW1023" s="49"/>
      <c r="AX1023" s="49"/>
      <c r="AY1023" s="49"/>
      <c r="AZ1023" s="49"/>
      <c r="BA1023" s="49"/>
      <c r="BB1023" s="49"/>
      <c r="BC1023" s="49"/>
      <c r="BD1023" s="49"/>
      <c r="BE1023" s="49"/>
    </row>
    <row r="1024" spans="5:57">
      <c r="E1024" s="48"/>
      <c r="H1024" s="48"/>
      <c r="K1024" s="48"/>
      <c r="U1024" s="49"/>
      <c r="V1024" s="49"/>
      <c r="W1024" s="49"/>
      <c r="X1024" s="49"/>
      <c r="Y1024" s="49"/>
      <c r="Z1024" s="49"/>
      <c r="AA1024" s="49"/>
      <c r="AB1024" s="49"/>
      <c r="AC1024" s="49"/>
      <c r="AG1024" s="48"/>
      <c r="AJ1024" s="48"/>
      <c r="AM1024" s="48"/>
      <c r="AW1024" s="49"/>
      <c r="AX1024" s="49"/>
      <c r="AY1024" s="49"/>
      <c r="AZ1024" s="49"/>
      <c r="BA1024" s="49"/>
      <c r="BB1024" s="49"/>
      <c r="BC1024" s="49"/>
      <c r="BD1024" s="49"/>
      <c r="BE1024" s="49"/>
    </row>
    <row r="1025" spans="5:57">
      <c r="E1025" s="48"/>
      <c r="H1025" s="48"/>
      <c r="K1025" s="48"/>
      <c r="U1025" s="49"/>
      <c r="V1025" s="49"/>
      <c r="W1025" s="49"/>
      <c r="X1025" s="49"/>
      <c r="Y1025" s="49"/>
      <c r="Z1025" s="49"/>
      <c r="AA1025" s="49"/>
      <c r="AB1025" s="49"/>
      <c r="AC1025" s="49"/>
      <c r="AG1025" s="48"/>
      <c r="AJ1025" s="48"/>
      <c r="AM1025" s="48"/>
      <c r="AW1025" s="49"/>
      <c r="AX1025" s="49"/>
      <c r="AY1025" s="49"/>
      <c r="AZ1025" s="49"/>
      <c r="BA1025" s="49"/>
      <c r="BB1025" s="49"/>
      <c r="BC1025" s="49"/>
      <c r="BD1025" s="49"/>
      <c r="BE1025" s="49"/>
    </row>
    <row r="1026" spans="5:57">
      <c r="E1026" s="48"/>
      <c r="H1026" s="48"/>
      <c r="K1026" s="48"/>
      <c r="U1026" s="49"/>
      <c r="V1026" s="49"/>
      <c r="W1026" s="49"/>
      <c r="X1026" s="49"/>
      <c r="Y1026" s="49"/>
      <c r="Z1026" s="49"/>
      <c r="AA1026" s="49"/>
      <c r="AB1026" s="49"/>
      <c r="AC1026" s="49"/>
      <c r="AG1026" s="48"/>
      <c r="AJ1026" s="48"/>
      <c r="AM1026" s="48"/>
      <c r="AW1026" s="49"/>
      <c r="AX1026" s="49"/>
      <c r="AY1026" s="49"/>
      <c r="AZ1026" s="49"/>
      <c r="BA1026" s="49"/>
      <c r="BB1026" s="49"/>
      <c r="BC1026" s="49"/>
      <c r="BD1026" s="49"/>
      <c r="BE1026" s="49"/>
    </row>
    <row r="1027" spans="5:57">
      <c r="E1027" s="48"/>
      <c r="H1027" s="48"/>
      <c r="K1027" s="48"/>
      <c r="U1027" s="49"/>
      <c r="V1027" s="49"/>
      <c r="W1027" s="49"/>
      <c r="X1027" s="49"/>
      <c r="Y1027" s="49"/>
      <c r="Z1027" s="49"/>
      <c r="AA1027" s="49"/>
      <c r="AB1027" s="49"/>
      <c r="AC1027" s="49"/>
      <c r="AG1027" s="48"/>
      <c r="AJ1027" s="48"/>
      <c r="AM1027" s="48"/>
      <c r="AW1027" s="49"/>
      <c r="AX1027" s="49"/>
      <c r="AY1027" s="49"/>
      <c r="AZ1027" s="49"/>
      <c r="BA1027" s="49"/>
      <c r="BB1027" s="49"/>
      <c r="BC1027" s="49"/>
      <c r="BD1027" s="49"/>
      <c r="BE1027" s="49"/>
    </row>
    <row r="1028" spans="5:57">
      <c r="E1028" s="48"/>
      <c r="H1028" s="48"/>
      <c r="K1028" s="48"/>
      <c r="U1028" s="49"/>
      <c r="V1028" s="49"/>
      <c r="W1028" s="49"/>
      <c r="X1028" s="49"/>
      <c r="Y1028" s="49"/>
      <c r="Z1028" s="49"/>
      <c r="AA1028" s="49"/>
      <c r="AB1028" s="49"/>
      <c r="AC1028" s="49"/>
      <c r="AG1028" s="48"/>
      <c r="AJ1028" s="48"/>
      <c r="AM1028" s="48"/>
      <c r="AW1028" s="49"/>
      <c r="AX1028" s="49"/>
      <c r="AY1028" s="49"/>
      <c r="AZ1028" s="49"/>
      <c r="BA1028" s="49"/>
      <c r="BB1028" s="49"/>
      <c r="BC1028" s="49"/>
      <c r="BD1028" s="49"/>
      <c r="BE1028" s="49"/>
    </row>
    <row r="1029" spans="5:57">
      <c r="E1029" s="48"/>
      <c r="H1029" s="48"/>
      <c r="K1029" s="48"/>
      <c r="U1029" s="49"/>
      <c r="V1029" s="49"/>
      <c r="W1029" s="49"/>
      <c r="X1029" s="49"/>
      <c r="Y1029" s="49"/>
      <c r="Z1029" s="49"/>
      <c r="AA1029" s="49"/>
      <c r="AB1029" s="49"/>
      <c r="AC1029" s="49"/>
      <c r="AG1029" s="48"/>
      <c r="AJ1029" s="48"/>
      <c r="AM1029" s="48"/>
      <c r="AW1029" s="49"/>
      <c r="AX1029" s="49"/>
      <c r="AY1029" s="49"/>
      <c r="AZ1029" s="49"/>
      <c r="BA1029" s="49"/>
      <c r="BB1029" s="49"/>
      <c r="BC1029" s="49"/>
      <c r="BD1029" s="49"/>
      <c r="BE1029" s="49"/>
    </row>
    <row r="1030" spans="5:57">
      <c r="E1030" s="48"/>
      <c r="H1030" s="48"/>
      <c r="K1030" s="48"/>
      <c r="U1030" s="49"/>
      <c r="V1030" s="49"/>
      <c r="W1030" s="49"/>
      <c r="X1030" s="49"/>
      <c r="Y1030" s="49"/>
      <c r="Z1030" s="49"/>
      <c r="AA1030" s="49"/>
      <c r="AB1030" s="49"/>
      <c r="AC1030" s="49"/>
      <c r="AG1030" s="48"/>
      <c r="AJ1030" s="48"/>
      <c r="AM1030" s="48"/>
      <c r="AW1030" s="49"/>
      <c r="AX1030" s="49"/>
      <c r="AY1030" s="49"/>
      <c r="AZ1030" s="49"/>
      <c r="BA1030" s="49"/>
      <c r="BB1030" s="49"/>
      <c r="BC1030" s="49"/>
      <c r="BD1030" s="49"/>
      <c r="BE1030" s="49"/>
    </row>
    <row r="1031" spans="5:57">
      <c r="E1031" s="48"/>
      <c r="H1031" s="48"/>
      <c r="K1031" s="48"/>
      <c r="U1031" s="49"/>
      <c r="V1031" s="49"/>
      <c r="W1031" s="49"/>
      <c r="X1031" s="49"/>
      <c r="Y1031" s="49"/>
      <c r="Z1031" s="49"/>
      <c r="AA1031" s="49"/>
      <c r="AB1031" s="49"/>
      <c r="AC1031" s="49"/>
      <c r="AG1031" s="48"/>
      <c r="AJ1031" s="48"/>
      <c r="AM1031" s="48"/>
      <c r="AW1031" s="49"/>
      <c r="AX1031" s="49"/>
      <c r="AY1031" s="49"/>
      <c r="AZ1031" s="49"/>
      <c r="BA1031" s="49"/>
      <c r="BB1031" s="49"/>
      <c r="BC1031" s="49"/>
      <c r="BD1031" s="49"/>
      <c r="BE1031" s="49"/>
    </row>
    <row r="1032" spans="5:57">
      <c r="E1032" s="48"/>
      <c r="H1032" s="48"/>
      <c r="K1032" s="48"/>
      <c r="U1032" s="49"/>
      <c r="V1032" s="49"/>
      <c r="W1032" s="49"/>
      <c r="X1032" s="49"/>
      <c r="Y1032" s="49"/>
      <c r="Z1032" s="49"/>
      <c r="AA1032" s="49"/>
      <c r="AB1032" s="49"/>
      <c r="AC1032" s="49"/>
      <c r="AG1032" s="48"/>
      <c r="AJ1032" s="48"/>
      <c r="AM1032" s="48"/>
      <c r="AW1032" s="49"/>
      <c r="AX1032" s="49"/>
      <c r="AY1032" s="49"/>
      <c r="AZ1032" s="49"/>
      <c r="BA1032" s="49"/>
      <c r="BB1032" s="49"/>
      <c r="BC1032" s="49"/>
      <c r="BD1032" s="49"/>
      <c r="BE1032" s="49"/>
    </row>
    <row r="1033" spans="5:57">
      <c r="E1033" s="48"/>
      <c r="H1033" s="48"/>
      <c r="K1033" s="48"/>
      <c r="U1033" s="49"/>
      <c r="V1033" s="49"/>
      <c r="W1033" s="49"/>
      <c r="X1033" s="49"/>
      <c r="Y1033" s="49"/>
      <c r="Z1033" s="49"/>
      <c r="AA1033" s="49"/>
      <c r="AB1033" s="49"/>
      <c r="AC1033" s="49"/>
      <c r="AG1033" s="48"/>
      <c r="AJ1033" s="48"/>
      <c r="AM1033" s="48"/>
      <c r="AW1033" s="49"/>
      <c r="AX1033" s="49"/>
      <c r="AY1033" s="49"/>
      <c r="AZ1033" s="49"/>
      <c r="BA1033" s="49"/>
      <c r="BB1033" s="49"/>
      <c r="BC1033" s="49"/>
      <c r="BD1033" s="49"/>
      <c r="BE1033" s="49"/>
    </row>
    <row r="1034" spans="5:57">
      <c r="E1034" s="48"/>
      <c r="H1034" s="48"/>
      <c r="K1034" s="48"/>
      <c r="U1034" s="49"/>
      <c r="V1034" s="49"/>
      <c r="W1034" s="49"/>
      <c r="X1034" s="49"/>
      <c r="Y1034" s="49"/>
      <c r="Z1034" s="49"/>
      <c r="AA1034" s="49"/>
      <c r="AB1034" s="49"/>
      <c r="AC1034" s="49"/>
      <c r="AG1034" s="48"/>
      <c r="AJ1034" s="48"/>
      <c r="AM1034" s="48"/>
      <c r="AW1034" s="49"/>
      <c r="AX1034" s="49"/>
      <c r="AY1034" s="49"/>
      <c r="AZ1034" s="49"/>
      <c r="BA1034" s="49"/>
      <c r="BB1034" s="49"/>
      <c r="BC1034" s="49"/>
      <c r="BD1034" s="49"/>
      <c r="BE1034" s="49"/>
    </row>
    <row r="1035" spans="5:57">
      <c r="E1035" s="48"/>
      <c r="H1035" s="48"/>
      <c r="K1035" s="48"/>
      <c r="U1035" s="49"/>
      <c r="V1035" s="49"/>
      <c r="W1035" s="49"/>
      <c r="X1035" s="49"/>
      <c r="Y1035" s="49"/>
      <c r="Z1035" s="49"/>
      <c r="AA1035" s="49"/>
      <c r="AB1035" s="49"/>
      <c r="AC1035" s="49"/>
      <c r="AG1035" s="48"/>
      <c r="AJ1035" s="48"/>
      <c r="AM1035" s="48"/>
      <c r="AW1035" s="49"/>
      <c r="AX1035" s="49"/>
      <c r="AY1035" s="49"/>
      <c r="AZ1035" s="49"/>
      <c r="BA1035" s="49"/>
      <c r="BB1035" s="49"/>
      <c r="BC1035" s="49"/>
      <c r="BD1035" s="49"/>
      <c r="BE1035" s="49"/>
    </row>
    <row r="1036" spans="5:57">
      <c r="E1036" s="48"/>
      <c r="H1036" s="48"/>
      <c r="K1036" s="48"/>
      <c r="U1036" s="49"/>
      <c r="V1036" s="49"/>
      <c r="W1036" s="49"/>
      <c r="X1036" s="49"/>
      <c r="Y1036" s="49"/>
      <c r="Z1036" s="49"/>
      <c r="AA1036" s="49"/>
      <c r="AB1036" s="49"/>
      <c r="AC1036" s="49"/>
      <c r="AG1036" s="48"/>
      <c r="AJ1036" s="48"/>
      <c r="AM1036" s="48"/>
      <c r="AW1036" s="49"/>
      <c r="AX1036" s="49"/>
      <c r="AY1036" s="49"/>
      <c r="AZ1036" s="49"/>
      <c r="BA1036" s="49"/>
      <c r="BB1036" s="49"/>
      <c r="BC1036" s="49"/>
      <c r="BD1036" s="49"/>
      <c r="BE1036" s="49"/>
    </row>
    <row r="1037" spans="5:57">
      <c r="E1037" s="48"/>
      <c r="H1037" s="48"/>
      <c r="K1037" s="48"/>
      <c r="U1037" s="49"/>
      <c r="V1037" s="49"/>
      <c r="W1037" s="49"/>
      <c r="X1037" s="49"/>
      <c r="Y1037" s="49"/>
      <c r="Z1037" s="49"/>
      <c r="AA1037" s="49"/>
      <c r="AB1037" s="49"/>
      <c r="AC1037" s="49"/>
      <c r="AG1037" s="48"/>
      <c r="AJ1037" s="48"/>
      <c r="AM1037" s="48"/>
      <c r="AW1037" s="49"/>
      <c r="AX1037" s="49"/>
      <c r="AY1037" s="49"/>
      <c r="AZ1037" s="49"/>
      <c r="BA1037" s="49"/>
      <c r="BB1037" s="49"/>
      <c r="BC1037" s="49"/>
      <c r="BD1037" s="49"/>
      <c r="BE1037" s="49"/>
    </row>
    <row r="1038" spans="5:57">
      <c r="E1038" s="48"/>
      <c r="H1038" s="48"/>
      <c r="K1038" s="48"/>
      <c r="U1038" s="49"/>
      <c r="V1038" s="49"/>
      <c r="W1038" s="49"/>
      <c r="X1038" s="49"/>
      <c r="Y1038" s="49"/>
      <c r="Z1038" s="49"/>
      <c r="AA1038" s="49"/>
      <c r="AB1038" s="49"/>
      <c r="AC1038" s="49"/>
      <c r="AG1038" s="48"/>
      <c r="AJ1038" s="48"/>
      <c r="AM1038" s="48"/>
      <c r="AW1038" s="49"/>
      <c r="AX1038" s="49"/>
      <c r="AY1038" s="49"/>
      <c r="AZ1038" s="49"/>
      <c r="BA1038" s="49"/>
      <c r="BB1038" s="49"/>
      <c r="BC1038" s="49"/>
      <c r="BD1038" s="49"/>
      <c r="BE1038" s="49"/>
    </row>
    <row r="1039" spans="5:57">
      <c r="E1039" s="48"/>
      <c r="H1039" s="48"/>
      <c r="K1039" s="48"/>
      <c r="U1039" s="49"/>
      <c r="V1039" s="49"/>
      <c r="W1039" s="49"/>
      <c r="X1039" s="49"/>
      <c r="Y1039" s="49"/>
      <c r="Z1039" s="49"/>
      <c r="AA1039" s="49"/>
      <c r="AB1039" s="49"/>
      <c r="AC1039" s="49"/>
      <c r="AG1039" s="48"/>
      <c r="AJ1039" s="48"/>
      <c r="AM1039" s="48"/>
      <c r="AW1039" s="49"/>
      <c r="AX1039" s="49"/>
      <c r="AY1039" s="49"/>
      <c r="AZ1039" s="49"/>
      <c r="BA1039" s="49"/>
      <c r="BB1039" s="49"/>
      <c r="BC1039" s="49"/>
      <c r="BD1039" s="49"/>
      <c r="BE1039" s="49"/>
    </row>
    <row r="1040" spans="5:57">
      <c r="E1040" s="48"/>
      <c r="H1040" s="48"/>
      <c r="K1040" s="48"/>
      <c r="U1040" s="49"/>
      <c r="V1040" s="49"/>
      <c r="W1040" s="49"/>
      <c r="X1040" s="49"/>
      <c r="Y1040" s="49"/>
      <c r="Z1040" s="49"/>
      <c r="AA1040" s="49"/>
      <c r="AB1040" s="49"/>
      <c r="AC1040" s="49"/>
      <c r="AG1040" s="48"/>
      <c r="AJ1040" s="48"/>
      <c r="AM1040" s="48"/>
      <c r="AW1040" s="49"/>
      <c r="AX1040" s="49"/>
      <c r="AY1040" s="49"/>
      <c r="AZ1040" s="49"/>
      <c r="BA1040" s="49"/>
      <c r="BB1040" s="49"/>
      <c r="BC1040" s="49"/>
      <c r="BD1040" s="49"/>
      <c r="BE1040" s="49"/>
    </row>
    <row r="1041" spans="5:57">
      <c r="E1041" s="48"/>
      <c r="H1041" s="48"/>
      <c r="K1041" s="48"/>
      <c r="U1041" s="49"/>
      <c r="V1041" s="49"/>
      <c r="W1041" s="49"/>
      <c r="X1041" s="49"/>
      <c r="Y1041" s="49"/>
      <c r="Z1041" s="49"/>
      <c r="AA1041" s="49"/>
      <c r="AB1041" s="49"/>
      <c r="AC1041" s="49"/>
      <c r="AG1041" s="48"/>
      <c r="AJ1041" s="48"/>
      <c r="AM1041" s="48"/>
      <c r="AW1041" s="49"/>
      <c r="AX1041" s="49"/>
      <c r="AY1041" s="49"/>
      <c r="AZ1041" s="49"/>
      <c r="BA1041" s="49"/>
      <c r="BB1041" s="49"/>
      <c r="BC1041" s="49"/>
      <c r="BD1041" s="49"/>
      <c r="BE1041" s="49"/>
    </row>
    <row r="1042" spans="5:57">
      <c r="E1042" s="48"/>
      <c r="H1042" s="48"/>
      <c r="K1042" s="48"/>
      <c r="U1042" s="49"/>
      <c r="V1042" s="49"/>
      <c r="W1042" s="49"/>
      <c r="X1042" s="49"/>
      <c r="Y1042" s="49"/>
      <c r="Z1042" s="49"/>
      <c r="AA1042" s="49"/>
      <c r="AB1042" s="49"/>
      <c r="AC1042" s="49"/>
      <c r="AG1042" s="48"/>
      <c r="AJ1042" s="48"/>
      <c r="AM1042" s="48"/>
      <c r="AW1042" s="49"/>
      <c r="AX1042" s="49"/>
      <c r="AY1042" s="49"/>
      <c r="AZ1042" s="49"/>
      <c r="BA1042" s="49"/>
      <c r="BB1042" s="49"/>
      <c r="BC1042" s="49"/>
      <c r="BD1042" s="49"/>
      <c r="BE1042" s="49"/>
    </row>
    <row r="1043" spans="5:57">
      <c r="E1043" s="48"/>
      <c r="H1043" s="48"/>
      <c r="K1043" s="48"/>
      <c r="U1043" s="49"/>
      <c r="V1043" s="49"/>
      <c r="W1043" s="49"/>
      <c r="X1043" s="49"/>
      <c r="Y1043" s="49"/>
      <c r="Z1043" s="49"/>
      <c r="AA1043" s="49"/>
      <c r="AB1043" s="49"/>
      <c r="AC1043" s="49"/>
      <c r="AG1043" s="48"/>
      <c r="AJ1043" s="48"/>
      <c r="AM1043" s="48"/>
      <c r="AW1043" s="49"/>
      <c r="AX1043" s="49"/>
      <c r="AY1043" s="49"/>
      <c r="AZ1043" s="49"/>
      <c r="BA1043" s="49"/>
      <c r="BB1043" s="49"/>
      <c r="BC1043" s="49"/>
      <c r="BD1043" s="49"/>
      <c r="BE1043" s="49"/>
    </row>
    <row r="1044" spans="5:57">
      <c r="E1044" s="48"/>
      <c r="H1044" s="48"/>
      <c r="K1044" s="48"/>
      <c r="U1044" s="49"/>
      <c r="V1044" s="49"/>
      <c r="W1044" s="49"/>
      <c r="X1044" s="49"/>
      <c r="Y1044" s="49"/>
      <c r="Z1044" s="49"/>
      <c r="AA1044" s="49"/>
      <c r="AB1044" s="49"/>
      <c r="AC1044" s="49"/>
      <c r="AG1044" s="48"/>
      <c r="AJ1044" s="48"/>
      <c r="AM1044" s="48"/>
      <c r="AW1044" s="49"/>
      <c r="AX1044" s="49"/>
      <c r="AY1044" s="49"/>
      <c r="AZ1044" s="49"/>
      <c r="BA1044" s="49"/>
      <c r="BB1044" s="49"/>
      <c r="BC1044" s="49"/>
      <c r="BD1044" s="49"/>
      <c r="BE1044" s="49"/>
    </row>
    <row r="1045" spans="5:57">
      <c r="E1045" s="48"/>
      <c r="H1045" s="48"/>
      <c r="K1045" s="48"/>
      <c r="U1045" s="49"/>
      <c r="V1045" s="49"/>
      <c r="W1045" s="49"/>
      <c r="X1045" s="49"/>
      <c r="Y1045" s="49"/>
      <c r="Z1045" s="49"/>
      <c r="AA1045" s="49"/>
      <c r="AB1045" s="49"/>
      <c r="AC1045" s="49"/>
      <c r="AG1045" s="48"/>
      <c r="AJ1045" s="48"/>
      <c r="AM1045" s="48"/>
      <c r="AW1045" s="49"/>
      <c r="AX1045" s="49"/>
      <c r="AY1045" s="49"/>
      <c r="AZ1045" s="49"/>
      <c r="BA1045" s="49"/>
      <c r="BB1045" s="49"/>
      <c r="BC1045" s="49"/>
      <c r="BD1045" s="49"/>
      <c r="BE1045" s="49"/>
    </row>
    <row r="1046" spans="5:57">
      <c r="E1046" s="48"/>
      <c r="H1046" s="48"/>
      <c r="K1046" s="48"/>
      <c r="U1046" s="49"/>
      <c r="V1046" s="49"/>
      <c r="W1046" s="49"/>
      <c r="X1046" s="49"/>
      <c r="Y1046" s="49"/>
      <c r="Z1046" s="49"/>
      <c r="AA1046" s="49"/>
      <c r="AB1046" s="49"/>
      <c r="AC1046" s="49"/>
      <c r="AG1046" s="48"/>
      <c r="AJ1046" s="48"/>
      <c r="AM1046" s="48"/>
      <c r="AW1046" s="49"/>
      <c r="AX1046" s="49"/>
      <c r="AY1046" s="49"/>
      <c r="AZ1046" s="49"/>
      <c r="BA1046" s="49"/>
      <c r="BB1046" s="49"/>
      <c r="BC1046" s="49"/>
      <c r="BD1046" s="49"/>
      <c r="BE1046" s="49"/>
    </row>
    <row r="1047" spans="5:57">
      <c r="E1047" s="48"/>
      <c r="H1047" s="48"/>
      <c r="K1047" s="48"/>
      <c r="U1047" s="49"/>
      <c r="V1047" s="49"/>
      <c r="W1047" s="49"/>
      <c r="X1047" s="49"/>
      <c r="Y1047" s="49"/>
      <c r="Z1047" s="49"/>
      <c r="AA1047" s="49"/>
      <c r="AB1047" s="49"/>
      <c r="AC1047" s="49"/>
      <c r="AG1047" s="48"/>
      <c r="AJ1047" s="48"/>
      <c r="AM1047" s="48"/>
      <c r="AW1047" s="49"/>
      <c r="AX1047" s="49"/>
      <c r="AY1047" s="49"/>
      <c r="AZ1047" s="49"/>
      <c r="BA1047" s="49"/>
      <c r="BB1047" s="49"/>
      <c r="BC1047" s="49"/>
      <c r="BD1047" s="49"/>
      <c r="BE1047" s="49"/>
    </row>
    <row r="1048" spans="5:57">
      <c r="E1048" s="48"/>
      <c r="H1048" s="48"/>
      <c r="K1048" s="48"/>
      <c r="U1048" s="49"/>
      <c r="V1048" s="49"/>
      <c r="W1048" s="49"/>
      <c r="X1048" s="49"/>
      <c r="Y1048" s="49"/>
      <c r="Z1048" s="49"/>
      <c r="AA1048" s="49"/>
      <c r="AB1048" s="49"/>
      <c r="AC1048" s="49"/>
      <c r="AG1048" s="48"/>
      <c r="AJ1048" s="48"/>
      <c r="AM1048" s="48"/>
      <c r="AW1048" s="49"/>
      <c r="AX1048" s="49"/>
      <c r="AY1048" s="49"/>
      <c r="AZ1048" s="49"/>
      <c r="BA1048" s="49"/>
      <c r="BB1048" s="49"/>
      <c r="BC1048" s="49"/>
      <c r="BD1048" s="49"/>
      <c r="BE1048" s="49"/>
    </row>
    <row r="1049" spans="5:57">
      <c r="E1049" s="48"/>
      <c r="H1049" s="48"/>
      <c r="K1049" s="48"/>
      <c r="U1049" s="49"/>
      <c r="V1049" s="49"/>
      <c r="W1049" s="49"/>
      <c r="X1049" s="49"/>
      <c r="Y1049" s="49"/>
      <c r="Z1049" s="49"/>
      <c r="AA1049" s="49"/>
      <c r="AB1049" s="49"/>
      <c r="AC1049" s="49"/>
      <c r="AG1049" s="48"/>
      <c r="AJ1049" s="48"/>
      <c r="AM1049" s="48"/>
      <c r="AW1049" s="49"/>
      <c r="AX1049" s="49"/>
      <c r="AY1049" s="49"/>
      <c r="AZ1049" s="49"/>
      <c r="BA1049" s="49"/>
      <c r="BB1049" s="49"/>
      <c r="BC1049" s="49"/>
      <c r="BD1049" s="49"/>
      <c r="BE1049" s="49"/>
    </row>
    <row r="1050" spans="5:57">
      <c r="E1050" s="48"/>
      <c r="H1050" s="48"/>
      <c r="K1050" s="48"/>
      <c r="U1050" s="49"/>
      <c r="V1050" s="49"/>
      <c r="W1050" s="49"/>
      <c r="X1050" s="49"/>
      <c r="Y1050" s="49"/>
      <c r="Z1050" s="49"/>
      <c r="AA1050" s="49"/>
      <c r="AB1050" s="49"/>
      <c r="AC1050" s="49"/>
      <c r="AG1050" s="48"/>
      <c r="AJ1050" s="48"/>
      <c r="AM1050" s="48"/>
      <c r="AW1050" s="49"/>
      <c r="AX1050" s="49"/>
      <c r="AY1050" s="49"/>
      <c r="AZ1050" s="49"/>
      <c r="BA1050" s="49"/>
      <c r="BB1050" s="49"/>
      <c r="BC1050" s="49"/>
      <c r="BD1050" s="49"/>
      <c r="BE1050" s="49"/>
    </row>
    <row r="1051" spans="5:57">
      <c r="E1051" s="48"/>
      <c r="H1051" s="48"/>
      <c r="K1051" s="48"/>
      <c r="U1051" s="49"/>
      <c r="V1051" s="49"/>
      <c r="W1051" s="49"/>
      <c r="X1051" s="49"/>
      <c r="Y1051" s="49"/>
      <c r="Z1051" s="49"/>
      <c r="AA1051" s="49"/>
      <c r="AB1051" s="49"/>
      <c r="AC1051" s="49"/>
      <c r="AG1051" s="48"/>
      <c r="AJ1051" s="48"/>
      <c r="AM1051" s="48"/>
      <c r="AW1051" s="49"/>
      <c r="AX1051" s="49"/>
      <c r="AY1051" s="49"/>
      <c r="AZ1051" s="49"/>
      <c r="BA1051" s="49"/>
      <c r="BB1051" s="49"/>
      <c r="BC1051" s="49"/>
      <c r="BD1051" s="49"/>
      <c r="BE1051" s="49"/>
    </row>
    <row r="1052" spans="5:57">
      <c r="E1052" s="48"/>
      <c r="H1052" s="48"/>
      <c r="K1052" s="48"/>
      <c r="U1052" s="49"/>
      <c r="V1052" s="49"/>
      <c r="W1052" s="49"/>
      <c r="X1052" s="49"/>
      <c r="Y1052" s="49"/>
      <c r="Z1052" s="49"/>
      <c r="AA1052" s="49"/>
      <c r="AB1052" s="49"/>
      <c r="AC1052" s="49"/>
      <c r="AG1052" s="48"/>
      <c r="AJ1052" s="48"/>
      <c r="AM1052" s="48"/>
      <c r="AW1052" s="49"/>
      <c r="AX1052" s="49"/>
      <c r="AY1052" s="49"/>
      <c r="AZ1052" s="49"/>
      <c r="BA1052" s="49"/>
      <c r="BB1052" s="49"/>
      <c r="BC1052" s="49"/>
      <c r="BD1052" s="49"/>
      <c r="BE1052" s="49"/>
    </row>
    <row r="1053" spans="5:57">
      <c r="E1053" s="48"/>
      <c r="H1053" s="48"/>
      <c r="K1053" s="48"/>
      <c r="U1053" s="49"/>
      <c r="V1053" s="49"/>
      <c r="W1053" s="49"/>
      <c r="X1053" s="49"/>
      <c r="Y1053" s="49"/>
      <c r="Z1053" s="49"/>
      <c r="AA1053" s="49"/>
      <c r="AB1053" s="49"/>
      <c r="AC1053" s="49"/>
      <c r="AG1053" s="48"/>
      <c r="AJ1053" s="48"/>
      <c r="AM1053" s="48"/>
      <c r="AW1053" s="49"/>
      <c r="AX1053" s="49"/>
      <c r="AY1053" s="49"/>
      <c r="AZ1053" s="49"/>
      <c r="BA1053" s="49"/>
      <c r="BB1053" s="49"/>
      <c r="BC1053" s="49"/>
      <c r="BD1053" s="49"/>
      <c r="BE1053" s="49"/>
    </row>
    <row r="1054" spans="5:57">
      <c r="E1054" s="48"/>
      <c r="H1054" s="48"/>
      <c r="K1054" s="48"/>
      <c r="U1054" s="49"/>
      <c r="V1054" s="49"/>
      <c r="W1054" s="49"/>
      <c r="X1054" s="49"/>
      <c r="Y1054" s="49"/>
      <c r="Z1054" s="49"/>
      <c r="AA1054" s="49"/>
      <c r="AB1054" s="49"/>
      <c r="AC1054" s="49"/>
      <c r="AG1054" s="48"/>
      <c r="AJ1054" s="48"/>
      <c r="AM1054" s="48"/>
      <c r="AW1054" s="49"/>
      <c r="AX1054" s="49"/>
      <c r="AY1054" s="49"/>
      <c r="AZ1054" s="49"/>
      <c r="BA1054" s="49"/>
      <c r="BB1054" s="49"/>
      <c r="BC1054" s="49"/>
      <c r="BD1054" s="49"/>
      <c r="BE1054" s="49"/>
    </row>
    <row r="1055" spans="5:57">
      <c r="E1055" s="48"/>
      <c r="H1055" s="48"/>
      <c r="K1055" s="48"/>
      <c r="U1055" s="49"/>
      <c r="V1055" s="49"/>
      <c r="W1055" s="49"/>
      <c r="X1055" s="49"/>
      <c r="Y1055" s="49"/>
      <c r="Z1055" s="49"/>
      <c r="AA1055" s="49"/>
      <c r="AB1055" s="49"/>
      <c r="AC1055" s="49"/>
      <c r="AG1055" s="48"/>
      <c r="AJ1055" s="48"/>
      <c r="AM1055" s="48"/>
      <c r="AW1055" s="49"/>
      <c r="AX1055" s="49"/>
      <c r="AY1055" s="49"/>
      <c r="AZ1055" s="49"/>
      <c r="BA1055" s="49"/>
      <c r="BB1055" s="49"/>
      <c r="BC1055" s="49"/>
      <c r="BD1055" s="49"/>
      <c r="BE1055" s="49"/>
    </row>
    <row r="1056" spans="5:57">
      <c r="E1056" s="48"/>
      <c r="H1056" s="48"/>
      <c r="K1056" s="48"/>
      <c r="U1056" s="49"/>
      <c r="V1056" s="49"/>
      <c r="W1056" s="49"/>
      <c r="X1056" s="49"/>
      <c r="Y1056" s="49"/>
      <c r="Z1056" s="49"/>
      <c r="AA1056" s="49"/>
      <c r="AB1056" s="49"/>
      <c r="AC1056" s="49"/>
      <c r="AG1056" s="48"/>
      <c r="AJ1056" s="48"/>
      <c r="AM1056" s="48"/>
      <c r="AW1056" s="49"/>
      <c r="AX1056" s="49"/>
      <c r="AY1056" s="49"/>
      <c r="AZ1056" s="49"/>
      <c r="BA1056" s="49"/>
      <c r="BB1056" s="49"/>
      <c r="BC1056" s="49"/>
      <c r="BD1056" s="49"/>
      <c r="BE1056" s="49"/>
    </row>
    <row r="1057" spans="5:57">
      <c r="E1057" s="48"/>
      <c r="H1057" s="48"/>
      <c r="K1057" s="48"/>
      <c r="U1057" s="49"/>
      <c r="V1057" s="49"/>
      <c r="W1057" s="49"/>
      <c r="X1057" s="49"/>
      <c r="Y1057" s="49"/>
      <c r="Z1057" s="49"/>
      <c r="AA1057" s="49"/>
      <c r="AB1057" s="49"/>
      <c r="AC1057" s="49"/>
      <c r="AG1057" s="48"/>
      <c r="AJ1057" s="48"/>
      <c r="AM1057" s="48"/>
      <c r="AW1057" s="49"/>
      <c r="AX1057" s="49"/>
      <c r="AY1057" s="49"/>
      <c r="AZ1057" s="49"/>
      <c r="BA1057" s="49"/>
      <c r="BB1057" s="49"/>
      <c r="BC1057" s="49"/>
      <c r="BD1057" s="49"/>
      <c r="BE1057" s="49"/>
    </row>
    <row r="1058" spans="5:57">
      <c r="E1058" s="48"/>
      <c r="H1058" s="48"/>
      <c r="K1058" s="48"/>
      <c r="U1058" s="49"/>
      <c r="V1058" s="49"/>
      <c r="W1058" s="49"/>
      <c r="X1058" s="49"/>
      <c r="Y1058" s="49"/>
      <c r="Z1058" s="49"/>
      <c r="AA1058" s="49"/>
      <c r="AB1058" s="49"/>
      <c r="AC1058" s="49"/>
      <c r="AG1058" s="48"/>
      <c r="AJ1058" s="48"/>
      <c r="AM1058" s="48"/>
      <c r="AW1058" s="49"/>
      <c r="AX1058" s="49"/>
      <c r="AY1058" s="49"/>
      <c r="AZ1058" s="49"/>
      <c r="BA1058" s="49"/>
      <c r="BB1058" s="49"/>
      <c r="BC1058" s="49"/>
      <c r="BD1058" s="49"/>
      <c r="BE1058" s="49"/>
    </row>
    <row r="1059" spans="5:57">
      <c r="E1059" s="48"/>
      <c r="H1059" s="48"/>
      <c r="K1059" s="48"/>
      <c r="U1059" s="49"/>
      <c r="V1059" s="49"/>
      <c r="W1059" s="49"/>
      <c r="X1059" s="49"/>
      <c r="Y1059" s="49"/>
      <c r="Z1059" s="49"/>
      <c r="AA1059" s="49"/>
      <c r="AB1059" s="49"/>
      <c r="AC1059" s="49"/>
      <c r="AG1059" s="48"/>
      <c r="AJ1059" s="48"/>
      <c r="AM1059" s="48"/>
      <c r="AW1059" s="49"/>
      <c r="AX1059" s="49"/>
      <c r="AY1059" s="49"/>
      <c r="AZ1059" s="49"/>
      <c r="BA1059" s="49"/>
      <c r="BB1059" s="49"/>
      <c r="BC1059" s="49"/>
      <c r="BD1059" s="49"/>
      <c r="BE1059" s="49"/>
    </row>
    <row r="1060" spans="5:57">
      <c r="E1060" s="48"/>
      <c r="H1060" s="48"/>
      <c r="K1060" s="48"/>
      <c r="U1060" s="49"/>
      <c r="V1060" s="49"/>
      <c r="W1060" s="49"/>
      <c r="X1060" s="49"/>
      <c r="Y1060" s="49"/>
      <c r="Z1060" s="49"/>
      <c r="AA1060" s="49"/>
      <c r="AB1060" s="49"/>
      <c r="AC1060" s="49"/>
      <c r="AG1060" s="48"/>
      <c r="AJ1060" s="48"/>
      <c r="AM1060" s="48"/>
      <c r="AW1060" s="49"/>
      <c r="AX1060" s="49"/>
      <c r="AY1060" s="49"/>
      <c r="AZ1060" s="49"/>
      <c r="BA1060" s="49"/>
      <c r="BB1060" s="49"/>
      <c r="BC1060" s="49"/>
      <c r="BD1060" s="49"/>
      <c r="BE1060" s="49"/>
    </row>
    <row r="1061" spans="5:57">
      <c r="E1061" s="48"/>
      <c r="H1061" s="48"/>
      <c r="K1061" s="48"/>
      <c r="U1061" s="49"/>
      <c r="V1061" s="49"/>
      <c r="W1061" s="49"/>
      <c r="X1061" s="49"/>
      <c r="Y1061" s="49"/>
      <c r="Z1061" s="49"/>
      <c r="AA1061" s="49"/>
      <c r="AB1061" s="49"/>
      <c r="AC1061" s="49"/>
      <c r="AG1061" s="48"/>
      <c r="AJ1061" s="48"/>
      <c r="AM1061" s="48"/>
      <c r="AW1061" s="49"/>
      <c r="AX1061" s="49"/>
      <c r="AY1061" s="49"/>
      <c r="AZ1061" s="49"/>
      <c r="BA1061" s="49"/>
      <c r="BB1061" s="49"/>
      <c r="BC1061" s="49"/>
      <c r="BD1061" s="49"/>
      <c r="BE1061" s="49"/>
    </row>
    <row r="1062" spans="5:57">
      <c r="E1062" s="48"/>
      <c r="H1062" s="48"/>
      <c r="K1062" s="48"/>
      <c r="U1062" s="49"/>
      <c r="V1062" s="49"/>
      <c r="W1062" s="49"/>
      <c r="X1062" s="49"/>
      <c r="Y1062" s="49"/>
      <c r="Z1062" s="49"/>
      <c r="AA1062" s="49"/>
      <c r="AB1062" s="49"/>
      <c r="AC1062" s="49"/>
      <c r="AG1062" s="48"/>
      <c r="AJ1062" s="48"/>
      <c r="AM1062" s="48"/>
      <c r="AW1062" s="49"/>
      <c r="AX1062" s="49"/>
      <c r="AY1062" s="49"/>
      <c r="AZ1062" s="49"/>
      <c r="BA1062" s="49"/>
      <c r="BB1062" s="49"/>
      <c r="BC1062" s="49"/>
      <c r="BD1062" s="49"/>
      <c r="BE1062" s="49"/>
    </row>
    <row r="1063" spans="5:57">
      <c r="E1063" s="48"/>
      <c r="H1063" s="48"/>
      <c r="K1063" s="48"/>
      <c r="U1063" s="49"/>
      <c r="V1063" s="49"/>
      <c r="W1063" s="49"/>
      <c r="X1063" s="49"/>
      <c r="Y1063" s="49"/>
      <c r="Z1063" s="49"/>
      <c r="AA1063" s="49"/>
      <c r="AB1063" s="49"/>
      <c r="AC1063" s="49"/>
      <c r="AG1063" s="48"/>
      <c r="AJ1063" s="48"/>
      <c r="AM1063" s="48"/>
      <c r="AW1063" s="49"/>
      <c r="AX1063" s="49"/>
      <c r="AY1063" s="49"/>
      <c r="AZ1063" s="49"/>
      <c r="BA1063" s="49"/>
      <c r="BB1063" s="49"/>
      <c r="BC1063" s="49"/>
      <c r="BD1063" s="49"/>
      <c r="BE1063" s="49"/>
    </row>
    <row r="1064" spans="5:57">
      <c r="E1064" s="48"/>
      <c r="H1064" s="48"/>
      <c r="K1064" s="48"/>
      <c r="U1064" s="49"/>
      <c r="V1064" s="49"/>
      <c r="W1064" s="49"/>
      <c r="X1064" s="49"/>
      <c r="Y1064" s="49"/>
      <c r="Z1064" s="49"/>
      <c r="AA1064" s="49"/>
      <c r="AB1064" s="49"/>
      <c r="AC1064" s="49"/>
      <c r="AG1064" s="48"/>
      <c r="AJ1064" s="48"/>
      <c r="AM1064" s="48"/>
      <c r="AW1064" s="49"/>
      <c r="AX1064" s="49"/>
      <c r="AY1064" s="49"/>
      <c r="AZ1064" s="49"/>
      <c r="BA1064" s="49"/>
      <c r="BB1064" s="49"/>
      <c r="BC1064" s="49"/>
      <c r="BD1064" s="49"/>
      <c r="BE1064" s="49"/>
    </row>
    <row r="1065" spans="5:57">
      <c r="E1065" s="48"/>
      <c r="H1065" s="48"/>
      <c r="K1065" s="48"/>
      <c r="U1065" s="49"/>
      <c r="V1065" s="49"/>
      <c r="W1065" s="49"/>
      <c r="X1065" s="49"/>
      <c r="Y1065" s="49"/>
      <c r="Z1065" s="49"/>
      <c r="AA1065" s="49"/>
      <c r="AB1065" s="49"/>
      <c r="AC1065" s="49"/>
      <c r="AG1065" s="48"/>
      <c r="AJ1065" s="48"/>
      <c r="AM1065" s="48"/>
      <c r="AW1065" s="49"/>
      <c r="AX1065" s="49"/>
      <c r="AY1065" s="49"/>
      <c r="AZ1065" s="49"/>
      <c r="BA1065" s="49"/>
      <c r="BB1065" s="49"/>
      <c r="BC1065" s="49"/>
      <c r="BD1065" s="49"/>
      <c r="BE1065" s="49"/>
    </row>
    <row r="1066" spans="5:57">
      <c r="E1066" s="48"/>
      <c r="H1066" s="48"/>
      <c r="K1066" s="48"/>
      <c r="U1066" s="49"/>
      <c r="V1066" s="49"/>
      <c r="W1066" s="49"/>
      <c r="X1066" s="49"/>
      <c r="Y1066" s="49"/>
      <c r="Z1066" s="49"/>
      <c r="AA1066" s="49"/>
      <c r="AB1066" s="49"/>
      <c r="AC1066" s="49"/>
      <c r="AG1066" s="48"/>
      <c r="AJ1066" s="48"/>
      <c r="AM1066" s="48"/>
      <c r="AW1066" s="49"/>
      <c r="AX1066" s="49"/>
      <c r="AY1066" s="49"/>
      <c r="AZ1066" s="49"/>
      <c r="BA1066" s="49"/>
      <c r="BB1066" s="49"/>
      <c r="BC1066" s="49"/>
      <c r="BD1066" s="49"/>
      <c r="BE1066" s="49"/>
    </row>
    <row r="1067" spans="5:57">
      <c r="E1067" s="48"/>
      <c r="H1067" s="48"/>
      <c r="K1067" s="48"/>
      <c r="U1067" s="49"/>
      <c r="V1067" s="49"/>
      <c r="W1067" s="49"/>
      <c r="X1067" s="49"/>
      <c r="Y1067" s="49"/>
      <c r="Z1067" s="49"/>
      <c r="AA1067" s="49"/>
      <c r="AB1067" s="49"/>
      <c r="AC1067" s="49"/>
      <c r="AG1067" s="48"/>
      <c r="AJ1067" s="48"/>
      <c r="AM1067" s="48"/>
      <c r="AW1067" s="49"/>
      <c r="AX1067" s="49"/>
      <c r="AY1067" s="49"/>
      <c r="AZ1067" s="49"/>
      <c r="BA1067" s="49"/>
      <c r="BB1067" s="49"/>
      <c r="BC1067" s="49"/>
      <c r="BD1067" s="49"/>
      <c r="BE1067" s="49"/>
    </row>
    <row r="1068" spans="5:57">
      <c r="E1068" s="48"/>
      <c r="H1068" s="48"/>
      <c r="K1068" s="48"/>
      <c r="U1068" s="49"/>
      <c r="V1068" s="49"/>
      <c r="W1068" s="49"/>
      <c r="X1068" s="49"/>
      <c r="Y1068" s="49"/>
      <c r="Z1068" s="49"/>
      <c r="AA1068" s="49"/>
      <c r="AB1068" s="49"/>
      <c r="AC1068" s="49"/>
      <c r="AG1068" s="48"/>
      <c r="AJ1068" s="48"/>
      <c r="AM1068" s="48"/>
      <c r="AW1068" s="49"/>
      <c r="AX1068" s="49"/>
      <c r="AY1068" s="49"/>
      <c r="AZ1068" s="49"/>
      <c r="BA1068" s="49"/>
      <c r="BB1068" s="49"/>
      <c r="BC1068" s="49"/>
      <c r="BD1068" s="49"/>
      <c r="BE1068" s="49"/>
    </row>
    <row r="1069" spans="5:57">
      <c r="E1069" s="48"/>
      <c r="H1069" s="48"/>
      <c r="K1069" s="48"/>
      <c r="U1069" s="49"/>
      <c r="V1069" s="49"/>
      <c r="W1069" s="49"/>
      <c r="X1069" s="49"/>
      <c r="Y1069" s="49"/>
      <c r="Z1069" s="49"/>
      <c r="AA1069" s="49"/>
      <c r="AB1069" s="49"/>
      <c r="AC1069" s="49"/>
      <c r="AG1069" s="48"/>
      <c r="AJ1069" s="48"/>
      <c r="AM1069" s="48"/>
      <c r="AW1069" s="49"/>
      <c r="AX1069" s="49"/>
      <c r="AY1069" s="49"/>
      <c r="AZ1069" s="49"/>
      <c r="BA1069" s="49"/>
      <c r="BB1069" s="49"/>
      <c r="BC1069" s="49"/>
      <c r="BD1069" s="49"/>
      <c r="BE1069" s="49"/>
    </row>
    <row r="1070" spans="5:57">
      <c r="E1070" s="48"/>
      <c r="H1070" s="48"/>
      <c r="K1070" s="48"/>
      <c r="U1070" s="49"/>
      <c r="V1070" s="49"/>
      <c r="W1070" s="49"/>
      <c r="X1070" s="49"/>
      <c r="Y1070" s="49"/>
      <c r="Z1070" s="49"/>
      <c r="AA1070" s="49"/>
      <c r="AB1070" s="49"/>
      <c r="AC1070" s="49"/>
      <c r="AG1070" s="48"/>
      <c r="AJ1070" s="48"/>
      <c r="AM1070" s="48"/>
      <c r="AW1070" s="49"/>
      <c r="AX1070" s="49"/>
      <c r="AY1070" s="49"/>
      <c r="AZ1070" s="49"/>
      <c r="BA1070" s="49"/>
      <c r="BB1070" s="49"/>
      <c r="BC1070" s="49"/>
      <c r="BD1070" s="49"/>
      <c r="BE1070" s="49"/>
    </row>
    <row r="1071" spans="5:57">
      <c r="E1071" s="48"/>
      <c r="H1071" s="48"/>
      <c r="K1071" s="48"/>
      <c r="U1071" s="49"/>
      <c r="V1071" s="49"/>
      <c r="W1071" s="49"/>
      <c r="X1071" s="49"/>
      <c r="Y1071" s="49"/>
      <c r="Z1071" s="49"/>
      <c r="AA1071" s="49"/>
      <c r="AB1071" s="49"/>
      <c r="AC1071" s="49"/>
      <c r="AG1071" s="48"/>
      <c r="AJ1071" s="48"/>
      <c r="AM1071" s="48"/>
      <c r="AW1071" s="49"/>
      <c r="AX1071" s="49"/>
      <c r="AY1071" s="49"/>
      <c r="AZ1071" s="49"/>
      <c r="BA1071" s="49"/>
      <c r="BB1071" s="49"/>
      <c r="BC1071" s="49"/>
      <c r="BD1071" s="49"/>
      <c r="BE1071" s="49"/>
    </row>
    <row r="1072" spans="5:57">
      <c r="E1072" s="48"/>
      <c r="H1072" s="48"/>
      <c r="K1072" s="48"/>
      <c r="U1072" s="49"/>
      <c r="V1072" s="49"/>
      <c r="W1072" s="49"/>
      <c r="X1072" s="49"/>
      <c r="Y1072" s="49"/>
      <c r="Z1072" s="49"/>
      <c r="AA1072" s="49"/>
      <c r="AB1072" s="49"/>
      <c r="AC1072" s="49"/>
      <c r="AG1072" s="48"/>
      <c r="AJ1072" s="48"/>
      <c r="AM1072" s="48"/>
      <c r="AW1072" s="49"/>
      <c r="AX1072" s="49"/>
      <c r="AY1072" s="49"/>
      <c r="AZ1072" s="49"/>
      <c r="BA1072" s="49"/>
      <c r="BB1072" s="49"/>
      <c r="BC1072" s="49"/>
      <c r="BD1072" s="49"/>
      <c r="BE1072" s="49"/>
    </row>
    <row r="1073" spans="5:57">
      <c r="E1073" s="48"/>
      <c r="H1073" s="48"/>
      <c r="K1073" s="48"/>
      <c r="U1073" s="49"/>
      <c r="V1073" s="49"/>
      <c r="W1073" s="49"/>
      <c r="X1073" s="49"/>
      <c r="Y1073" s="49"/>
      <c r="Z1073" s="49"/>
      <c r="AA1073" s="49"/>
      <c r="AB1073" s="49"/>
      <c r="AC1073" s="49"/>
      <c r="AG1073" s="48"/>
      <c r="AJ1073" s="48"/>
      <c r="AM1073" s="48"/>
      <c r="AW1073" s="49"/>
      <c r="AX1073" s="49"/>
      <c r="AY1073" s="49"/>
      <c r="AZ1073" s="49"/>
      <c r="BA1073" s="49"/>
      <c r="BB1073" s="49"/>
      <c r="BC1073" s="49"/>
      <c r="BD1073" s="49"/>
      <c r="BE1073" s="49"/>
    </row>
    <row r="1074" spans="5:57">
      <c r="E1074" s="48"/>
      <c r="H1074" s="48"/>
      <c r="K1074" s="48"/>
      <c r="U1074" s="49"/>
      <c r="V1074" s="49"/>
      <c r="W1074" s="49"/>
      <c r="X1074" s="49"/>
      <c r="Y1074" s="49"/>
      <c r="Z1074" s="49"/>
      <c r="AA1074" s="49"/>
      <c r="AB1074" s="49"/>
      <c r="AC1074" s="49"/>
      <c r="AG1074" s="48"/>
      <c r="AJ1074" s="48"/>
      <c r="AM1074" s="48"/>
      <c r="AW1074" s="49"/>
      <c r="AX1074" s="49"/>
      <c r="AY1074" s="49"/>
      <c r="AZ1074" s="49"/>
      <c r="BA1074" s="49"/>
      <c r="BB1074" s="49"/>
      <c r="BC1074" s="49"/>
      <c r="BD1074" s="49"/>
      <c r="BE1074" s="49"/>
    </row>
    <row r="1075" spans="5:57">
      <c r="E1075" s="48"/>
      <c r="H1075" s="48"/>
      <c r="K1075" s="48"/>
      <c r="U1075" s="49"/>
      <c r="V1075" s="49"/>
      <c r="W1075" s="49"/>
      <c r="X1075" s="49"/>
      <c r="Y1075" s="49"/>
      <c r="Z1075" s="49"/>
      <c r="AA1075" s="49"/>
      <c r="AB1075" s="49"/>
      <c r="AC1075" s="49"/>
      <c r="AG1075" s="48"/>
      <c r="AJ1075" s="48"/>
      <c r="AM1075" s="48"/>
      <c r="AW1075" s="49"/>
      <c r="AX1075" s="49"/>
      <c r="AY1075" s="49"/>
      <c r="AZ1075" s="49"/>
      <c r="BA1075" s="49"/>
      <c r="BB1075" s="49"/>
      <c r="BC1075" s="49"/>
      <c r="BD1075" s="49"/>
      <c r="BE1075" s="49"/>
    </row>
    <row r="1076" spans="5:57">
      <c r="E1076" s="48"/>
      <c r="H1076" s="48"/>
      <c r="K1076" s="48"/>
      <c r="U1076" s="49"/>
      <c r="V1076" s="49"/>
      <c r="W1076" s="49"/>
      <c r="X1076" s="49"/>
      <c r="Y1076" s="49"/>
      <c r="Z1076" s="49"/>
      <c r="AA1076" s="49"/>
      <c r="AB1076" s="49"/>
      <c r="AC1076" s="49"/>
      <c r="AG1076" s="48"/>
      <c r="AJ1076" s="48"/>
      <c r="AM1076" s="48"/>
      <c r="AW1076" s="49"/>
      <c r="AX1076" s="49"/>
      <c r="AY1076" s="49"/>
      <c r="AZ1076" s="49"/>
      <c r="BA1076" s="49"/>
      <c r="BB1076" s="49"/>
      <c r="BC1076" s="49"/>
      <c r="BD1076" s="49"/>
      <c r="BE1076" s="49"/>
    </row>
    <row r="1077" spans="5:57">
      <c r="E1077" s="48"/>
      <c r="H1077" s="48"/>
      <c r="K1077" s="48"/>
      <c r="U1077" s="49"/>
      <c r="V1077" s="49"/>
      <c r="W1077" s="49"/>
      <c r="X1077" s="49"/>
      <c r="Y1077" s="49"/>
      <c r="Z1077" s="49"/>
      <c r="AA1077" s="49"/>
      <c r="AB1077" s="49"/>
      <c r="AC1077" s="49"/>
      <c r="AG1077" s="48"/>
      <c r="AJ1077" s="48"/>
      <c r="AM1077" s="48"/>
      <c r="AW1077" s="49"/>
      <c r="AX1077" s="49"/>
      <c r="AY1077" s="49"/>
      <c r="AZ1077" s="49"/>
      <c r="BA1077" s="49"/>
      <c r="BB1077" s="49"/>
      <c r="BC1077" s="49"/>
      <c r="BD1077" s="49"/>
      <c r="BE1077" s="49"/>
    </row>
    <row r="1078" spans="5:57">
      <c r="E1078" s="48"/>
      <c r="H1078" s="48"/>
      <c r="K1078" s="48"/>
      <c r="U1078" s="49"/>
      <c r="V1078" s="49"/>
      <c r="W1078" s="49"/>
      <c r="X1078" s="49"/>
      <c r="Y1078" s="49"/>
      <c r="Z1078" s="49"/>
      <c r="AA1078" s="49"/>
      <c r="AB1078" s="49"/>
      <c r="AC1078" s="49"/>
      <c r="AG1078" s="48"/>
      <c r="AJ1078" s="48"/>
      <c r="AM1078" s="48"/>
      <c r="AW1078" s="49"/>
      <c r="AX1078" s="49"/>
      <c r="AY1078" s="49"/>
      <c r="AZ1078" s="49"/>
      <c r="BA1078" s="49"/>
      <c r="BB1078" s="49"/>
      <c r="BC1078" s="49"/>
      <c r="BD1078" s="49"/>
      <c r="BE1078" s="49"/>
    </row>
    <row r="1079" spans="5:57">
      <c r="E1079" s="48"/>
      <c r="H1079" s="48"/>
      <c r="K1079" s="48"/>
      <c r="U1079" s="49"/>
      <c r="V1079" s="49"/>
      <c r="W1079" s="49"/>
      <c r="X1079" s="49"/>
      <c r="Y1079" s="49"/>
      <c r="Z1079" s="49"/>
      <c r="AA1079" s="49"/>
      <c r="AB1079" s="49"/>
      <c r="AC1079" s="49"/>
      <c r="AG1079" s="48"/>
      <c r="AJ1079" s="48"/>
      <c r="AM1079" s="48"/>
      <c r="AW1079" s="49"/>
      <c r="AX1079" s="49"/>
      <c r="AY1079" s="49"/>
      <c r="AZ1079" s="49"/>
      <c r="BA1079" s="49"/>
      <c r="BB1079" s="49"/>
      <c r="BC1079" s="49"/>
      <c r="BD1079" s="49"/>
      <c r="BE1079" s="49"/>
    </row>
    <row r="1080" spans="5:57">
      <c r="E1080" s="48"/>
      <c r="H1080" s="48"/>
      <c r="K1080" s="48"/>
      <c r="U1080" s="49"/>
      <c r="V1080" s="49"/>
      <c r="W1080" s="49"/>
      <c r="X1080" s="49"/>
      <c r="Y1080" s="49"/>
      <c r="Z1080" s="49"/>
      <c r="AA1080" s="49"/>
      <c r="AB1080" s="49"/>
      <c r="AC1080" s="49"/>
      <c r="AG1080" s="48"/>
      <c r="AJ1080" s="48"/>
      <c r="AM1080" s="48"/>
      <c r="AW1080" s="49"/>
      <c r="AX1080" s="49"/>
      <c r="AY1080" s="49"/>
      <c r="AZ1080" s="49"/>
      <c r="BA1080" s="49"/>
      <c r="BB1080" s="49"/>
      <c r="BC1080" s="49"/>
      <c r="BD1080" s="49"/>
      <c r="BE1080" s="49"/>
    </row>
    <row r="1081" spans="5:57">
      <c r="E1081" s="48"/>
      <c r="H1081" s="48"/>
      <c r="K1081" s="48"/>
      <c r="U1081" s="49"/>
      <c r="V1081" s="49"/>
      <c r="W1081" s="49"/>
      <c r="X1081" s="49"/>
      <c r="Y1081" s="49"/>
      <c r="Z1081" s="49"/>
      <c r="AA1081" s="49"/>
      <c r="AB1081" s="49"/>
      <c r="AC1081" s="49"/>
      <c r="AG1081" s="48"/>
      <c r="AJ1081" s="48"/>
      <c r="AM1081" s="48"/>
      <c r="AW1081" s="49"/>
      <c r="AX1081" s="49"/>
      <c r="AY1081" s="49"/>
      <c r="AZ1081" s="49"/>
      <c r="BA1081" s="49"/>
      <c r="BB1081" s="49"/>
      <c r="BC1081" s="49"/>
      <c r="BD1081" s="49"/>
      <c r="BE1081" s="49"/>
    </row>
    <row r="1082" spans="5:57">
      <c r="E1082" s="48"/>
      <c r="H1082" s="48"/>
      <c r="K1082" s="48"/>
      <c r="U1082" s="49"/>
      <c r="V1082" s="49"/>
      <c r="W1082" s="49"/>
      <c r="X1082" s="49"/>
      <c r="Y1082" s="49"/>
      <c r="Z1082" s="49"/>
      <c r="AA1082" s="49"/>
      <c r="AB1082" s="49"/>
      <c r="AC1082" s="49"/>
      <c r="AG1082" s="48"/>
      <c r="AJ1082" s="48"/>
      <c r="AM1082" s="48"/>
      <c r="AW1082" s="49"/>
      <c r="AX1082" s="49"/>
      <c r="AY1082" s="49"/>
      <c r="AZ1082" s="49"/>
      <c r="BA1082" s="49"/>
      <c r="BB1082" s="49"/>
      <c r="BC1082" s="49"/>
      <c r="BD1082" s="49"/>
      <c r="BE1082" s="49"/>
    </row>
    <row r="1083" spans="5:57">
      <c r="E1083" s="48"/>
      <c r="H1083" s="48"/>
      <c r="K1083" s="48"/>
      <c r="U1083" s="49"/>
      <c r="V1083" s="49"/>
      <c r="W1083" s="49"/>
      <c r="X1083" s="49"/>
      <c r="Y1083" s="49"/>
      <c r="Z1083" s="49"/>
      <c r="AA1083" s="49"/>
      <c r="AB1083" s="49"/>
      <c r="AC1083" s="49"/>
      <c r="AG1083" s="48"/>
      <c r="AJ1083" s="48"/>
      <c r="AM1083" s="48"/>
      <c r="AW1083" s="49"/>
      <c r="AX1083" s="49"/>
      <c r="AY1083" s="49"/>
      <c r="AZ1083" s="49"/>
      <c r="BA1083" s="49"/>
      <c r="BB1083" s="49"/>
      <c r="BC1083" s="49"/>
      <c r="BD1083" s="49"/>
      <c r="BE1083" s="49"/>
    </row>
    <row r="1084" spans="5:57">
      <c r="E1084" s="48"/>
      <c r="H1084" s="48"/>
      <c r="K1084" s="48"/>
      <c r="U1084" s="49"/>
      <c r="V1084" s="49"/>
      <c r="W1084" s="49"/>
      <c r="X1084" s="49"/>
      <c r="Y1084" s="49"/>
      <c r="Z1084" s="49"/>
      <c r="AA1084" s="49"/>
      <c r="AB1084" s="49"/>
      <c r="AC1084" s="49"/>
      <c r="AG1084" s="48"/>
      <c r="AJ1084" s="48"/>
      <c r="AM1084" s="48"/>
      <c r="AW1084" s="49"/>
      <c r="AX1084" s="49"/>
      <c r="AY1084" s="49"/>
      <c r="AZ1084" s="49"/>
      <c r="BA1084" s="49"/>
      <c r="BB1084" s="49"/>
      <c r="BC1084" s="49"/>
      <c r="BD1084" s="49"/>
      <c r="BE1084" s="49"/>
    </row>
    <row r="1085" spans="5:57">
      <c r="E1085" s="48"/>
      <c r="H1085" s="48"/>
      <c r="K1085" s="48"/>
      <c r="U1085" s="49"/>
      <c r="V1085" s="49"/>
      <c r="W1085" s="49"/>
      <c r="X1085" s="49"/>
      <c r="Y1085" s="49"/>
      <c r="Z1085" s="49"/>
      <c r="AA1085" s="49"/>
      <c r="AB1085" s="49"/>
      <c r="AC1085" s="49"/>
      <c r="AG1085" s="48"/>
      <c r="AJ1085" s="48"/>
      <c r="AM1085" s="48"/>
      <c r="AW1085" s="49"/>
      <c r="AX1085" s="49"/>
      <c r="AY1085" s="49"/>
      <c r="AZ1085" s="49"/>
      <c r="BA1085" s="49"/>
      <c r="BB1085" s="49"/>
      <c r="BC1085" s="49"/>
      <c r="BD1085" s="49"/>
      <c r="BE1085" s="49"/>
    </row>
    <row r="1086" spans="5:57">
      <c r="E1086" s="48"/>
      <c r="H1086" s="48"/>
      <c r="K1086" s="48"/>
      <c r="U1086" s="49"/>
      <c r="V1086" s="49"/>
      <c r="W1086" s="49"/>
      <c r="X1086" s="49"/>
      <c r="Y1086" s="49"/>
      <c r="Z1086" s="49"/>
      <c r="AA1086" s="49"/>
      <c r="AB1086" s="49"/>
      <c r="AC1086" s="49"/>
      <c r="AG1086" s="48"/>
      <c r="AJ1086" s="48"/>
      <c r="AM1086" s="48"/>
      <c r="AW1086" s="49"/>
      <c r="AX1086" s="49"/>
      <c r="AY1086" s="49"/>
      <c r="AZ1086" s="49"/>
      <c r="BA1086" s="49"/>
      <c r="BB1086" s="49"/>
      <c r="BC1086" s="49"/>
      <c r="BD1086" s="49"/>
      <c r="BE1086" s="49"/>
    </row>
    <row r="1087" spans="5:57">
      <c r="E1087" s="48"/>
      <c r="H1087" s="48"/>
      <c r="K1087" s="48"/>
      <c r="U1087" s="49"/>
      <c r="V1087" s="49"/>
      <c r="W1087" s="49"/>
      <c r="X1087" s="49"/>
      <c r="Y1087" s="49"/>
      <c r="Z1087" s="49"/>
      <c r="AA1087" s="49"/>
      <c r="AB1087" s="49"/>
      <c r="AC1087" s="49"/>
      <c r="AG1087" s="48"/>
      <c r="AJ1087" s="48"/>
      <c r="AM1087" s="48"/>
      <c r="AW1087" s="49"/>
      <c r="AX1087" s="49"/>
      <c r="AY1087" s="49"/>
      <c r="AZ1087" s="49"/>
      <c r="BA1087" s="49"/>
      <c r="BB1087" s="49"/>
      <c r="BC1087" s="49"/>
      <c r="BD1087" s="49"/>
      <c r="BE1087" s="49"/>
    </row>
    <row r="1088" spans="5:57">
      <c r="E1088" s="48"/>
      <c r="H1088" s="48"/>
      <c r="K1088" s="48"/>
      <c r="U1088" s="49"/>
      <c r="V1088" s="49"/>
      <c r="W1088" s="49"/>
      <c r="X1088" s="49"/>
      <c r="Y1088" s="49"/>
      <c r="Z1088" s="49"/>
      <c r="AA1088" s="49"/>
      <c r="AB1088" s="49"/>
      <c r="AC1088" s="49"/>
      <c r="AG1088" s="48"/>
      <c r="AJ1088" s="48"/>
      <c r="AM1088" s="48"/>
      <c r="AW1088" s="49"/>
      <c r="AX1088" s="49"/>
      <c r="AY1088" s="49"/>
      <c r="AZ1088" s="49"/>
      <c r="BA1088" s="49"/>
      <c r="BB1088" s="49"/>
      <c r="BC1088" s="49"/>
      <c r="BD1088" s="49"/>
      <c r="BE1088" s="49"/>
    </row>
    <row r="1089" spans="5:57">
      <c r="E1089" s="48"/>
      <c r="H1089" s="48"/>
      <c r="K1089" s="48"/>
      <c r="U1089" s="49"/>
      <c r="V1089" s="49"/>
      <c r="W1089" s="49"/>
      <c r="X1089" s="49"/>
      <c r="Y1089" s="49"/>
      <c r="Z1089" s="49"/>
      <c r="AA1089" s="49"/>
      <c r="AB1089" s="49"/>
      <c r="AC1089" s="49"/>
      <c r="AG1089" s="48"/>
      <c r="AJ1089" s="48"/>
      <c r="AM1089" s="48"/>
      <c r="AW1089" s="49"/>
      <c r="AX1089" s="49"/>
      <c r="AY1089" s="49"/>
      <c r="AZ1089" s="49"/>
      <c r="BA1089" s="49"/>
      <c r="BB1089" s="49"/>
      <c r="BC1089" s="49"/>
      <c r="BD1089" s="49"/>
      <c r="BE1089" s="49"/>
    </row>
    <row r="1090" spans="5:57">
      <c r="E1090" s="48"/>
      <c r="H1090" s="48"/>
      <c r="K1090" s="48"/>
      <c r="U1090" s="49"/>
      <c r="V1090" s="49"/>
      <c r="W1090" s="49"/>
      <c r="X1090" s="49"/>
      <c r="Y1090" s="49"/>
      <c r="Z1090" s="49"/>
      <c r="AA1090" s="49"/>
      <c r="AB1090" s="49"/>
      <c r="AC1090" s="49"/>
      <c r="AG1090" s="48"/>
      <c r="AJ1090" s="48"/>
      <c r="AM1090" s="48"/>
      <c r="AW1090" s="49"/>
      <c r="AX1090" s="49"/>
      <c r="AY1090" s="49"/>
      <c r="AZ1090" s="49"/>
      <c r="BA1090" s="49"/>
      <c r="BB1090" s="49"/>
      <c r="BC1090" s="49"/>
      <c r="BD1090" s="49"/>
      <c r="BE1090" s="49"/>
    </row>
    <row r="1091" spans="5:57">
      <c r="E1091" s="48"/>
      <c r="H1091" s="48"/>
      <c r="K1091" s="48"/>
      <c r="U1091" s="49"/>
      <c r="V1091" s="49"/>
      <c r="W1091" s="49"/>
      <c r="X1091" s="49"/>
      <c r="Y1091" s="49"/>
      <c r="Z1091" s="49"/>
      <c r="AA1091" s="49"/>
      <c r="AB1091" s="49"/>
      <c r="AC1091" s="49"/>
      <c r="AG1091" s="48"/>
      <c r="AJ1091" s="48"/>
      <c r="AM1091" s="48"/>
      <c r="AW1091" s="49"/>
      <c r="AX1091" s="49"/>
      <c r="AY1091" s="49"/>
      <c r="AZ1091" s="49"/>
      <c r="BA1091" s="49"/>
      <c r="BB1091" s="49"/>
      <c r="BC1091" s="49"/>
      <c r="BD1091" s="49"/>
      <c r="BE1091" s="49"/>
    </row>
    <row r="1092" spans="5:57">
      <c r="E1092" s="48"/>
      <c r="H1092" s="48"/>
      <c r="K1092" s="48"/>
      <c r="U1092" s="49"/>
      <c r="V1092" s="49"/>
      <c r="W1092" s="49"/>
      <c r="X1092" s="49"/>
      <c r="Y1092" s="49"/>
      <c r="Z1092" s="49"/>
      <c r="AA1092" s="49"/>
      <c r="AB1092" s="49"/>
      <c r="AC1092" s="49"/>
      <c r="AG1092" s="48"/>
      <c r="AJ1092" s="48"/>
      <c r="AM1092" s="48"/>
      <c r="AW1092" s="49"/>
      <c r="AX1092" s="49"/>
      <c r="AY1092" s="49"/>
      <c r="AZ1092" s="49"/>
      <c r="BA1092" s="49"/>
      <c r="BB1092" s="49"/>
      <c r="BC1092" s="49"/>
      <c r="BD1092" s="49"/>
      <c r="BE1092" s="49"/>
    </row>
    <row r="1093" spans="5:57">
      <c r="E1093" s="48"/>
      <c r="H1093" s="48"/>
      <c r="K1093" s="48"/>
      <c r="U1093" s="49"/>
      <c r="V1093" s="49"/>
      <c r="W1093" s="49"/>
      <c r="X1093" s="49"/>
      <c r="Y1093" s="49"/>
      <c r="Z1093" s="49"/>
      <c r="AA1093" s="49"/>
      <c r="AB1093" s="49"/>
      <c r="AC1093" s="49"/>
      <c r="AG1093" s="48"/>
      <c r="AJ1093" s="48"/>
      <c r="AM1093" s="48"/>
      <c r="AW1093" s="49"/>
      <c r="AX1093" s="49"/>
      <c r="AY1093" s="49"/>
      <c r="AZ1093" s="49"/>
      <c r="BA1093" s="49"/>
      <c r="BB1093" s="49"/>
      <c r="BC1093" s="49"/>
      <c r="BD1093" s="49"/>
      <c r="BE1093" s="49"/>
    </row>
    <row r="1094" spans="5:57">
      <c r="E1094" s="48"/>
      <c r="H1094" s="48"/>
      <c r="K1094" s="48"/>
      <c r="U1094" s="49"/>
      <c r="V1094" s="49"/>
      <c r="W1094" s="49"/>
      <c r="X1094" s="49"/>
      <c r="Y1094" s="49"/>
      <c r="Z1094" s="49"/>
      <c r="AA1094" s="49"/>
      <c r="AB1094" s="49"/>
      <c r="AC1094" s="49"/>
      <c r="AG1094" s="48"/>
      <c r="AJ1094" s="48"/>
      <c r="AM1094" s="48"/>
      <c r="AW1094" s="49"/>
      <c r="AX1094" s="49"/>
      <c r="AY1094" s="49"/>
      <c r="AZ1094" s="49"/>
      <c r="BA1094" s="49"/>
      <c r="BB1094" s="49"/>
      <c r="BC1094" s="49"/>
      <c r="BD1094" s="49"/>
      <c r="BE1094" s="49"/>
    </row>
    <row r="1095" spans="5:57">
      <c r="E1095" s="48"/>
      <c r="H1095" s="48"/>
      <c r="K1095" s="48"/>
      <c r="U1095" s="49"/>
      <c r="V1095" s="49"/>
      <c r="W1095" s="49"/>
      <c r="X1095" s="49"/>
      <c r="Y1095" s="49"/>
      <c r="Z1095" s="49"/>
      <c r="AA1095" s="49"/>
      <c r="AB1095" s="49"/>
      <c r="AC1095" s="49"/>
      <c r="AG1095" s="48"/>
      <c r="AJ1095" s="48"/>
      <c r="AM1095" s="48"/>
      <c r="AW1095" s="49"/>
      <c r="AX1095" s="49"/>
      <c r="AY1095" s="49"/>
      <c r="AZ1095" s="49"/>
      <c r="BA1095" s="49"/>
      <c r="BB1095" s="49"/>
      <c r="BC1095" s="49"/>
      <c r="BD1095" s="49"/>
      <c r="BE1095" s="49"/>
    </row>
    <row r="1096" spans="5:57">
      <c r="E1096" s="48"/>
      <c r="H1096" s="48"/>
      <c r="K1096" s="48"/>
      <c r="U1096" s="49"/>
      <c r="V1096" s="49"/>
      <c r="W1096" s="49"/>
      <c r="X1096" s="49"/>
      <c r="Y1096" s="49"/>
      <c r="Z1096" s="49"/>
      <c r="AA1096" s="49"/>
      <c r="AB1096" s="49"/>
      <c r="AC1096" s="49"/>
      <c r="AG1096" s="48"/>
      <c r="AJ1096" s="48"/>
      <c r="AM1096" s="48"/>
      <c r="AW1096" s="49"/>
      <c r="AX1096" s="49"/>
      <c r="AY1096" s="49"/>
      <c r="AZ1096" s="49"/>
      <c r="BA1096" s="49"/>
      <c r="BB1096" s="49"/>
      <c r="BC1096" s="49"/>
      <c r="BD1096" s="49"/>
      <c r="BE1096" s="49"/>
    </row>
    <row r="1097" spans="5:57">
      <c r="E1097" s="48"/>
      <c r="H1097" s="48"/>
      <c r="K1097" s="48"/>
      <c r="U1097" s="49"/>
      <c r="V1097" s="49"/>
      <c r="W1097" s="49"/>
      <c r="X1097" s="49"/>
      <c r="Y1097" s="49"/>
      <c r="Z1097" s="49"/>
      <c r="AA1097" s="49"/>
      <c r="AB1097" s="49"/>
      <c r="AC1097" s="49"/>
      <c r="AG1097" s="48"/>
      <c r="AJ1097" s="48"/>
      <c r="AM1097" s="48"/>
      <c r="AW1097" s="49"/>
      <c r="AX1097" s="49"/>
      <c r="AY1097" s="49"/>
      <c r="AZ1097" s="49"/>
      <c r="BA1097" s="49"/>
      <c r="BB1097" s="49"/>
      <c r="BC1097" s="49"/>
      <c r="BD1097" s="49"/>
      <c r="BE1097" s="49"/>
    </row>
    <row r="1098" spans="5:57">
      <c r="E1098" s="48"/>
      <c r="H1098" s="48"/>
      <c r="K1098" s="48"/>
      <c r="U1098" s="49"/>
      <c r="V1098" s="49"/>
      <c r="W1098" s="49"/>
      <c r="X1098" s="49"/>
      <c r="Y1098" s="49"/>
      <c r="Z1098" s="49"/>
      <c r="AA1098" s="49"/>
      <c r="AB1098" s="49"/>
      <c r="AC1098" s="49"/>
      <c r="AG1098" s="48"/>
      <c r="AJ1098" s="48"/>
      <c r="AM1098" s="48"/>
      <c r="AW1098" s="49"/>
      <c r="AX1098" s="49"/>
      <c r="AY1098" s="49"/>
      <c r="AZ1098" s="49"/>
      <c r="BA1098" s="49"/>
      <c r="BB1098" s="49"/>
      <c r="BC1098" s="49"/>
      <c r="BD1098" s="49"/>
      <c r="BE1098" s="49"/>
    </row>
    <row r="1099" spans="5:57">
      <c r="E1099" s="48"/>
      <c r="H1099" s="48"/>
      <c r="K1099" s="48"/>
      <c r="U1099" s="49"/>
      <c r="V1099" s="49"/>
      <c r="W1099" s="49"/>
      <c r="X1099" s="49"/>
      <c r="Y1099" s="49"/>
      <c r="Z1099" s="49"/>
      <c r="AA1099" s="49"/>
      <c r="AB1099" s="49"/>
      <c r="AC1099" s="49"/>
      <c r="AG1099" s="48"/>
      <c r="AJ1099" s="48"/>
      <c r="AM1099" s="48"/>
      <c r="AW1099" s="49"/>
      <c r="AX1099" s="49"/>
      <c r="AY1099" s="49"/>
      <c r="AZ1099" s="49"/>
      <c r="BA1099" s="49"/>
      <c r="BB1099" s="49"/>
      <c r="BC1099" s="49"/>
      <c r="BD1099" s="49"/>
      <c r="BE1099" s="49"/>
    </row>
    <row r="1100" spans="5:57">
      <c r="E1100" s="48"/>
      <c r="H1100" s="48"/>
      <c r="K1100" s="48"/>
      <c r="U1100" s="49"/>
      <c r="V1100" s="49"/>
      <c r="W1100" s="49"/>
      <c r="X1100" s="49"/>
      <c r="Y1100" s="49"/>
      <c r="Z1100" s="49"/>
      <c r="AA1100" s="49"/>
      <c r="AB1100" s="49"/>
      <c r="AC1100" s="49"/>
      <c r="AG1100" s="48"/>
      <c r="AJ1100" s="48"/>
      <c r="AM1100" s="48"/>
      <c r="AW1100" s="49"/>
      <c r="AX1100" s="49"/>
      <c r="AY1100" s="49"/>
      <c r="AZ1100" s="49"/>
      <c r="BA1100" s="49"/>
      <c r="BB1100" s="49"/>
      <c r="BC1100" s="49"/>
      <c r="BD1100" s="49"/>
      <c r="BE1100" s="49"/>
    </row>
    <row r="1101" spans="5:57">
      <c r="E1101" s="48"/>
      <c r="H1101" s="48"/>
      <c r="K1101" s="48"/>
      <c r="U1101" s="49"/>
      <c r="V1101" s="49"/>
      <c r="W1101" s="49"/>
      <c r="X1101" s="49"/>
      <c r="Y1101" s="49"/>
      <c r="Z1101" s="49"/>
      <c r="AA1101" s="49"/>
      <c r="AB1101" s="49"/>
      <c r="AC1101" s="49"/>
      <c r="AG1101" s="48"/>
      <c r="AJ1101" s="48"/>
      <c r="AM1101" s="48"/>
      <c r="AW1101" s="49"/>
      <c r="AX1101" s="49"/>
      <c r="AY1101" s="49"/>
      <c r="AZ1101" s="49"/>
      <c r="BA1101" s="49"/>
      <c r="BB1101" s="49"/>
      <c r="BC1101" s="49"/>
      <c r="BD1101" s="49"/>
      <c r="BE1101" s="49"/>
    </row>
    <row r="1102" spans="5:57">
      <c r="E1102" s="48"/>
      <c r="H1102" s="48"/>
      <c r="K1102" s="48"/>
      <c r="U1102" s="49"/>
      <c r="V1102" s="49"/>
      <c r="W1102" s="49"/>
      <c r="X1102" s="49"/>
      <c r="Y1102" s="49"/>
      <c r="Z1102" s="49"/>
      <c r="AA1102" s="49"/>
      <c r="AB1102" s="49"/>
      <c r="AC1102" s="49"/>
      <c r="AG1102" s="48"/>
      <c r="AJ1102" s="48"/>
      <c r="AM1102" s="48"/>
      <c r="AW1102" s="49"/>
      <c r="AX1102" s="49"/>
      <c r="AY1102" s="49"/>
      <c r="AZ1102" s="49"/>
      <c r="BA1102" s="49"/>
      <c r="BB1102" s="49"/>
      <c r="BC1102" s="49"/>
      <c r="BD1102" s="49"/>
      <c r="BE1102" s="49"/>
    </row>
    <row r="1103" spans="5:57">
      <c r="E1103" s="48"/>
      <c r="H1103" s="48"/>
      <c r="K1103" s="48"/>
      <c r="U1103" s="49"/>
      <c r="V1103" s="49"/>
      <c r="W1103" s="49"/>
      <c r="X1103" s="49"/>
      <c r="Y1103" s="49"/>
      <c r="Z1103" s="49"/>
      <c r="AA1103" s="49"/>
      <c r="AB1103" s="49"/>
      <c r="AC1103" s="49"/>
      <c r="AG1103" s="48"/>
      <c r="AJ1103" s="48"/>
      <c r="AM1103" s="48"/>
      <c r="AW1103" s="49"/>
      <c r="AX1103" s="49"/>
      <c r="AY1103" s="49"/>
      <c r="AZ1103" s="49"/>
      <c r="BA1103" s="49"/>
      <c r="BB1103" s="49"/>
      <c r="BC1103" s="49"/>
      <c r="BD1103" s="49"/>
      <c r="BE1103" s="49"/>
    </row>
    <row r="1104" spans="5:57">
      <c r="E1104" s="48"/>
      <c r="H1104" s="48"/>
      <c r="K1104" s="48"/>
      <c r="U1104" s="49"/>
      <c r="V1104" s="49"/>
      <c r="W1104" s="49"/>
      <c r="X1104" s="49"/>
      <c r="Y1104" s="49"/>
      <c r="Z1104" s="49"/>
      <c r="AA1104" s="49"/>
      <c r="AB1104" s="49"/>
      <c r="AC1104" s="49"/>
      <c r="AG1104" s="48"/>
      <c r="AJ1104" s="48"/>
      <c r="AM1104" s="48"/>
      <c r="AW1104" s="49"/>
      <c r="AX1104" s="49"/>
      <c r="AY1104" s="49"/>
      <c r="AZ1104" s="49"/>
      <c r="BA1104" s="49"/>
      <c r="BB1104" s="49"/>
      <c r="BC1104" s="49"/>
      <c r="BD1104" s="49"/>
      <c r="BE1104" s="49"/>
    </row>
    <row r="1105" spans="5:57">
      <c r="E1105" s="48"/>
      <c r="H1105" s="48"/>
      <c r="K1105" s="48"/>
      <c r="U1105" s="49"/>
      <c r="V1105" s="49"/>
      <c r="W1105" s="49"/>
      <c r="X1105" s="49"/>
      <c r="Y1105" s="49"/>
      <c r="Z1105" s="49"/>
      <c r="AA1105" s="49"/>
      <c r="AB1105" s="49"/>
      <c r="AC1105" s="49"/>
      <c r="AG1105" s="48"/>
      <c r="AJ1105" s="48"/>
      <c r="AM1105" s="48"/>
      <c r="AW1105" s="49"/>
      <c r="AX1105" s="49"/>
      <c r="AY1105" s="49"/>
      <c r="AZ1105" s="49"/>
      <c r="BA1105" s="49"/>
      <c r="BB1105" s="49"/>
      <c r="BC1105" s="49"/>
      <c r="BD1105" s="49"/>
      <c r="BE1105" s="49"/>
    </row>
    <row r="1106" spans="5:57">
      <c r="E1106" s="48"/>
      <c r="H1106" s="48"/>
      <c r="K1106" s="48"/>
      <c r="U1106" s="49"/>
      <c r="V1106" s="49"/>
      <c r="W1106" s="49"/>
      <c r="X1106" s="49"/>
      <c r="Y1106" s="49"/>
      <c r="Z1106" s="49"/>
      <c r="AA1106" s="49"/>
      <c r="AB1106" s="49"/>
      <c r="AC1106" s="49"/>
      <c r="AG1106" s="48"/>
      <c r="AJ1106" s="48"/>
      <c r="AM1106" s="48"/>
      <c r="AW1106" s="49"/>
      <c r="AX1106" s="49"/>
      <c r="AY1106" s="49"/>
      <c r="AZ1106" s="49"/>
      <c r="BA1106" s="49"/>
      <c r="BB1106" s="49"/>
      <c r="BC1106" s="49"/>
      <c r="BD1106" s="49"/>
      <c r="BE1106" s="49"/>
    </row>
    <row r="1107" spans="5:57">
      <c r="E1107" s="48"/>
      <c r="H1107" s="48"/>
      <c r="K1107" s="48"/>
      <c r="U1107" s="49"/>
      <c r="V1107" s="49"/>
      <c r="W1107" s="49"/>
      <c r="X1107" s="49"/>
      <c r="Y1107" s="49"/>
      <c r="Z1107" s="49"/>
      <c r="AA1107" s="49"/>
      <c r="AB1107" s="49"/>
      <c r="AC1107" s="49"/>
      <c r="AG1107" s="48"/>
      <c r="AJ1107" s="48"/>
      <c r="AM1107" s="48"/>
      <c r="AW1107" s="49"/>
      <c r="AX1107" s="49"/>
      <c r="AY1107" s="49"/>
      <c r="AZ1107" s="49"/>
      <c r="BA1107" s="49"/>
      <c r="BB1107" s="49"/>
      <c r="BC1107" s="49"/>
      <c r="BD1107" s="49"/>
      <c r="BE1107" s="49"/>
    </row>
    <row r="1108" spans="5:57">
      <c r="E1108" s="48"/>
      <c r="H1108" s="48"/>
      <c r="K1108" s="48"/>
      <c r="U1108" s="49"/>
      <c r="V1108" s="49"/>
      <c r="W1108" s="49"/>
      <c r="X1108" s="49"/>
      <c r="Y1108" s="49"/>
      <c r="Z1108" s="49"/>
      <c r="AA1108" s="49"/>
      <c r="AB1108" s="49"/>
      <c r="AC1108" s="49"/>
      <c r="AG1108" s="48"/>
      <c r="AJ1108" s="48"/>
      <c r="AM1108" s="48"/>
      <c r="AW1108" s="49"/>
      <c r="AX1108" s="49"/>
      <c r="AY1108" s="49"/>
      <c r="AZ1108" s="49"/>
      <c r="BA1108" s="49"/>
      <c r="BB1108" s="49"/>
      <c r="BC1108" s="49"/>
      <c r="BD1108" s="49"/>
      <c r="BE1108" s="49"/>
    </row>
    <row r="1109" spans="5:57">
      <c r="E1109" s="48"/>
      <c r="H1109" s="48"/>
      <c r="K1109" s="48"/>
      <c r="U1109" s="49"/>
      <c r="V1109" s="49"/>
      <c r="W1109" s="49"/>
      <c r="X1109" s="49"/>
      <c r="Y1109" s="49"/>
      <c r="Z1109" s="49"/>
      <c r="AA1109" s="49"/>
      <c r="AB1109" s="49"/>
      <c r="AC1109" s="49"/>
      <c r="AG1109" s="48"/>
      <c r="AJ1109" s="48"/>
      <c r="AM1109" s="48"/>
      <c r="AW1109" s="49"/>
      <c r="AX1109" s="49"/>
      <c r="AY1109" s="49"/>
      <c r="AZ1109" s="49"/>
      <c r="BA1109" s="49"/>
      <c r="BB1109" s="49"/>
      <c r="BC1109" s="49"/>
      <c r="BD1109" s="49"/>
      <c r="BE1109" s="49"/>
    </row>
    <row r="1110" spans="5:57">
      <c r="E1110" s="48"/>
      <c r="H1110" s="48"/>
      <c r="K1110" s="48"/>
      <c r="U1110" s="49"/>
      <c r="V1110" s="49"/>
      <c r="W1110" s="49"/>
      <c r="X1110" s="49"/>
      <c r="Y1110" s="49"/>
      <c r="Z1110" s="49"/>
      <c r="AA1110" s="49"/>
      <c r="AB1110" s="49"/>
      <c r="AC1110" s="49"/>
      <c r="AG1110" s="48"/>
      <c r="AJ1110" s="48"/>
      <c r="AM1110" s="48"/>
      <c r="AW1110" s="49"/>
      <c r="AX1110" s="49"/>
      <c r="AY1110" s="49"/>
      <c r="AZ1110" s="49"/>
      <c r="BA1110" s="49"/>
      <c r="BB1110" s="49"/>
      <c r="BC1110" s="49"/>
      <c r="BD1110" s="49"/>
      <c r="BE1110" s="49"/>
    </row>
    <row r="1111" spans="5:57">
      <c r="E1111" s="48"/>
      <c r="H1111" s="48"/>
      <c r="K1111" s="48"/>
      <c r="U1111" s="49"/>
      <c r="V1111" s="49"/>
      <c r="W1111" s="49"/>
      <c r="X1111" s="49"/>
      <c r="Y1111" s="49"/>
      <c r="Z1111" s="49"/>
      <c r="AA1111" s="49"/>
      <c r="AB1111" s="49"/>
      <c r="AC1111" s="49"/>
      <c r="AG1111" s="48"/>
      <c r="AJ1111" s="48"/>
      <c r="AM1111" s="48"/>
      <c r="AW1111" s="49"/>
      <c r="AX1111" s="49"/>
      <c r="AY1111" s="49"/>
      <c r="AZ1111" s="49"/>
      <c r="BA1111" s="49"/>
      <c r="BB1111" s="49"/>
      <c r="BC1111" s="49"/>
      <c r="BD1111" s="49"/>
      <c r="BE1111" s="49"/>
    </row>
    <row r="1112" spans="5:57">
      <c r="E1112" s="48"/>
      <c r="H1112" s="48"/>
      <c r="K1112" s="48"/>
      <c r="U1112" s="49"/>
      <c r="V1112" s="49"/>
      <c r="W1112" s="49"/>
      <c r="X1112" s="49"/>
      <c r="Y1112" s="49"/>
      <c r="Z1112" s="49"/>
      <c r="AA1112" s="49"/>
      <c r="AB1112" s="49"/>
      <c r="AC1112" s="49"/>
      <c r="AG1112" s="48"/>
      <c r="AJ1112" s="48"/>
      <c r="AM1112" s="48"/>
      <c r="AW1112" s="49"/>
      <c r="AX1112" s="49"/>
      <c r="AY1112" s="49"/>
      <c r="AZ1112" s="49"/>
      <c r="BA1112" s="49"/>
      <c r="BB1112" s="49"/>
      <c r="BC1112" s="49"/>
      <c r="BD1112" s="49"/>
      <c r="BE1112" s="49"/>
    </row>
    <row r="1113" spans="5:57">
      <c r="E1113" s="48"/>
      <c r="H1113" s="48"/>
      <c r="K1113" s="48"/>
      <c r="U1113" s="49"/>
      <c r="V1113" s="49"/>
      <c r="W1113" s="49"/>
      <c r="X1113" s="49"/>
      <c r="Y1113" s="49"/>
      <c r="Z1113" s="49"/>
      <c r="AA1113" s="49"/>
      <c r="AB1113" s="49"/>
      <c r="AC1113" s="49"/>
      <c r="AG1113" s="48"/>
      <c r="AJ1113" s="48"/>
      <c r="AM1113" s="48"/>
      <c r="AW1113" s="49"/>
      <c r="AX1113" s="49"/>
      <c r="AY1113" s="49"/>
      <c r="AZ1113" s="49"/>
      <c r="BA1113" s="49"/>
      <c r="BB1113" s="49"/>
      <c r="BC1113" s="49"/>
      <c r="BD1113" s="49"/>
      <c r="BE1113" s="49"/>
    </row>
    <row r="1114" spans="5:57">
      <c r="E1114" s="48"/>
      <c r="H1114" s="48"/>
      <c r="K1114" s="48"/>
      <c r="U1114" s="49"/>
      <c r="V1114" s="49"/>
      <c r="W1114" s="49"/>
      <c r="X1114" s="49"/>
      <c r="Y1114" s="49"/>
      <c r="Z1114" s="49"/>
      <c r="AA1114" s="49"/>
      <c r="AB1114" s="49"/>
      <c r="AC1114" s="49"/>
      <c r="AG1114" s="48"/>
      <c r="AJ1114" s="48"/>
      <c r="AM1114" s="48"/>
      <c r="AW1114" s="49"/>
      <c r="AX1114" s="49"/>
      <c r="AY1114" s="49"/>
      <c r="AZ1114" s="49"/>
      <c r="BA1114" s="49"/>
      <c r="BB1114" s="49"/>
      <c r="BC1114" s="49"/>
      <c r="BD1114" s="49"/>
      <c r="BE1114" s="49"/>
    </row>
    <row r="1115" spans="5:57">
      <c r="E1115" s="48"/>
      <c r="H1115" s="48"/>
      <c r="K1115" s="48"/>
      <c r="U1115" s="49"/>
      <c r="V1115" s="49"/>
      <c r="W1115" s="49"/>
      <c r="X1115" s="49"/>
      <c r="Y1115" s="49"/>
      <c r="Z1115" s="49"/>
      <c r="AA1115" s="49"/>
      <c r="AB1115" s="49"/>
      <c r="AC1115" s="49"/>
      <c r="AG1115" s="48"/>
      <c r="AJ1115" s="48"/>
      <c r="AM1115" s="48"/>
      <c r="AW1115" s="49"/>
      <c r="AX1115" s="49"/>
      <c r="AY1115" s="49"/>
      <c r="AZ1115" s="49"/>
      <c r="BA1115" s="49"/>
      <c r="BB1115" s="49"/>
      <c r="BC1115" s="49"/>
      <c r="BD1115" s="49"/>
      <c r="BE1115" s="49"/>
    </row>
    <row r="1116" spans="5:57">
      <c r="E1116" s="48"/>
      <c r="H1116" s="48"/>
      <c r="K1116" s="48"/>
      <c r="U1116" s="49"/>
      <c r="V1116" s="49"/>
      <c r="W1116" s="49"/>
      <c r="X1116" s="49"/>
      <c r="Y1116" s="49"/>
      <c r="Z1116" s="49"/>
      <c r="AA1116" s="49"/>
      <c r="AB1116" s="49"/>
      <c r="AC1116" s="49"/>
      <c r="AG1116" s="48"/>
      <c r="AJ1116" s="48"/>
      <c r="AM1116" s="48"/>
      <c r="AW1116" s="49"/>
      <c r="AX1116" s="49"/>
      <c r="AY1116" s="49"/>
      <c r="AZ1116" s="49"/>
      <c r="BA1116" s="49"/>
      <c r="BB1116" s="49"/>
      <c r="BC1116" s="49"/>
      <c r="BD1116" s="49"/>
      <c r="BE1116" s="49"/>
    </row>
    <row r="1117" spans="5:57">
      <c r="E1117" s="48"/>
      <c r="H1117" s="48"/>
      <c r="K1117" s="48"/>
      <c r="U1117" s="49"/>
      <c r="V1117" s="49"/>
      <c r="W1117" s="49"/>
      <c r="X1117" s="49"/>
      <c r="Y1117" s="49"/>
      <c r="Z1117" s="49"/>
      <c r="AA1117" s="49"/>
      <c r="AB1117" s="49"/>
      <c r="AC1117" s="49"/>
      <c r="AG1117" s="48"/>
      <c r="AJ1117" s="48"/>
      <c r="AM1117" s="48"/>
      <c r="AW1117" s="49"/>
      <c r="AX1117" s="49"/>
      <c r="AY1117" s="49"/>
      <c r="AZ1117" s="49"/>
      <c r="BA1117" s="49"/>
      <c r="BB1117" s="49"/>
      <c r="BC1117" s="49"/>
      <c r="BD1117" s="49"/>
      <c r="BE1117" s="49"/>
    </row>
    <row r="1118" spans="5:57">
      <c r="E1118" s="48"/>
      <c r="H1118" s="48"/>
      <c r="K1118" s="48"/>
      <c r="U1118" s="49"/>
      <c r="V1118" s="49"/>
      <c r="W1118" s="49"/>
      <c r="X1118" s="49"/>
      <c r="Y1118" s="49"/>
      <c r="Z1118" s="49"/>
      <c r="AA1118" s="49"/>
      <c r="AB1118" s="49"/>
      <c r="AC1118" s="49"/>
      <c r="AG1118" s="48"/>
      <c r="AJ1118" s="48"/>
      <c r="AM1118" s="48"/>
      <c r="AW1118" s="49"/>
      <c r="AX1118" s="49"/>
      <c r="AY1118" s="49"/>
      <c r="AZ1118" s="49"/>
      <c r="BA1118" s="49"/>
      <c r="BB1118" s="49"/>
      <c r="BC1118" s="49"/>
      <c r="BD1118" s="49"/>
      <c r="BE1118" s="49"/>
    </row>
    <row r="1119" spans="5:57">
      <c r="E1119" s="48"/>
      <c r="H1119" s="48"/>
      <c r="K1119" s="48"/>
      <c r="U1119" s="49"/>
      <c r="V1119" s="49"/>
      <c r="W1119" s="49"/>
      <c r="X1119" s="49"/>
      <c r="Y1119" s="49"/>
      <c r="Z1119" s="49"/>
      <c r="AA1119" s="49"/>
      <c r="AB1119" s="49"/>
      <c r="AC1119" s="49"/>
      <c r="AG1119" s="48"/>
      <c r="AJ1119" s="48"/>
      <c r="AM1119" s="48"/>
      <c r="AW1119" s="49"/>
      <c r="AX1119" s="49"/>
      <c r="AY1119" s="49"/>
      <c r="AZ1119" s="49"/>
      <c r="BA1119" s="49"/>
      <c r="BB1119" s="49"/>
      <c r="BC1119" s="49"/>
      <c r="BD1119" s="49"/>
      <c r="BE1119" s="49"/>
    </row>
    <row r="1120" spans="5:57">
      <c r="E1120" s="48"/>
      <c r="H1120" s="48"/>
      <c r="K1120" s="48"/>
      <c r="U1120" s="49"/>
      <c r="V1120" s="49"/>
      <c r="W1120" s="49"/>
      <c r="X1120" s="49"/>
      <c r="Y1120" s="49"/>
      <c r="Z1120" s="49"/>
      <c r="AA1120" s="49"/>
      <c r="AB1120" s="49"/>
      <c r="AC1120" s="49"/>
      <c r="AG1120" s="48"/>
      <c r="AJ1120" s="48"/>
      <c r="AM1120" s="48"/>
      <c r="AW1120" s="49"/>
      <c r="AX1120" s="49"/>
      <c r="AY1120" s="49"/>
      <c r="AZ1120" s="49"/>
      <c r="BA1120" s="49"/>
      <c r="BB1120" s="49"/>
      <c r="BC1120" s="49"/>
      <c r="BD1120" s="49"/>
      <c r="BE1120" s="49"/>
    </row>
    <row r="1121" spans="5:57">
      <c r="E1121" s="48"/>
      <c r="H1121" s="48"/>
      <c r="K1121" s="48"/>
      <c r="U1121" s="49"/>
      <c r="V1121" s="49"/>
      <c r="W1121" s="49"/>
      <c r="X1121" s="49"/>
      <c r="Y1121" s="49"/>
      <c r="Z1121" s="49"/>
      <c r="AA1121" s="49"/>
      <c r="AB1121" s="49"/>
      <c r="AC1121" s="49"/>
      <c r="AG1121" s="48"/>
      <c r="AJ1121" s="48"/>
      <c r="AM1121" s="48"/>
      <c r="AW1121" s="49"/>
      <c r="AX1121" s="49"/>
      <c r="AY1121" s="49"/>
      <c r="AZ1121" s="49"/>
      <c r="BA1121" s="49"/>
      <c r="BB1121" s="49"/>
      <c r="BC1121" s="49"/>
      <c r="BD1121" s="49"/>
      <c r="BE1121" s="49"/>
    </row>
    <row r="1122" spans="5:57">
      <c r="E1122" s="48"/>
      <c r="H1122" s="48"/>
      <c r="K1122" s="48"/>
      <c r="U1122" s="49"/>
      <c r="V1122" s="49"/>
      <c r="W1122" s="49"/>
      <c r="X1122" s="49"/>
      <c r="Y1122" s="49"/>
      <c r="Z1122" s="49"/>
      <c r="AA1122" s="49"/>
      <c r="AB1122" s="49"/>
      <c r="AC1122" s="49"/>
      <c r="AG1122" s="48"/>
      <c r="AJ1122" s="48"/>
      <c r="AM1122" s="48"/>
      <c r="AW1122" s="49"/>
      <c r="AX1122" s="49"/>
      <c r="AY1122" s="49"/>
      <c r="AZ1122" s="49"/>
      <c r="BA1122" s="49"/>
      <c r="BB1122" s="49"/>
      <c r="BC1122" s="49"/>
      <c r="BD1122" s="49"/>
      <c r="BE1122" s="49"/>
    </row>
    <row r="1123" spans="5:57">
      <c r="E1123" s="48"/>
      <c r="H1123" s="48"/>
      <c r="K1123" s="48"/>
      <c r="U1123" s="49"/>
      <c r="V1123" s="49"/>
      <c r="W1123" s="49"/>
      <c r="X1123" s="49"/>
      <c r="Y1123" s="49"/>
      <c r="Z1123" s="49"/>
      <c r="AA1123" s="49"/>
      <c r="AB1123" s="49"/>
      <c r="AC1123" s="49"/>
      <c r="AG1123" s="48"/>
      <c r="AJ1123" s="48"/>
      <c r="AM1123" s="48"/>
      <c r="AW1123" s="49"/>
      <c r="AX1123" s="49"/>
      <c r="AY1123" s="49"/>
      <c r="AZ1123" s="49"/>
      <c r="BA1123" s="49"/>
      <c r="BB1123" s="49"/>
      <c r="BC1123" s="49"/>
      <c r="BD1123" s="49"/>
      <c r="BE1123" s="49"/>
    </row>
    <row r="1124" spans="5:57">
      <c r="E1124" s="48"/>
      <c r="H1124" s="48"/>
      <c r="K1124" s="48"/>
      <c r="U1124" s="49"/>
      <c r="V1124" s="49"/>
      <c r="W1124" s="49"/>
      <c r="X1124" s="49"/>
      <c r="Y1124" s="49"/>
      <c r="Z1124" s="49"/>
      <c r="AA1124" s="49"/>
      <c r="AB1124" s="49"/>
      <c r="AC1124" s="49"/>
      <c r="AG1124" s="48"/>
      <c r="AJ1124" s="48"/>
      <c r="AM1124" s="48"/>
      <c r="AW1124" s="49"/>
      <c r="AX1124" s="49"/>
      <c r="AY1124" s="49"/>
      <c r="AZ1124" s="49"/>
      <c r="BA1124" s="49"/>
      <c r="BB1124" s="49"/>
      <c r="BC1124" s="49"/>
      <c r="BD1124" s="49"/>
      <c r="BE1124" s="49"/>
    </row>
    <row r="1125" spans="5:57">
      <c r="E1125" s="48"/>
      <c r="H1125" s="48"/>
      <c r="K1125" s="48"/>
      <c r="U1125" s="49"/>
      <c r="V1125" s="49"/>
      <c r="W1125" s="49"/>
      <c r="X1125" s="49"/>
      <c r="Y1125" s="49"/>
      <c r="Z1125" s="49"/>
      <c r="AA1125" s="49"/>
      <c r="AB1125" s="49"/>
      <c r="AC1125" s="49"/>
      <c r="AG1125" s="48"/>
      <c r="AJ1125" s="48"/>
      <c r="AM1125" s="48"/>
      <c r="AW1125" s="49"/>
      <c r="AX1125" s="49"/>
      <c r="AY1125" s="49"/>
      <c r="AZ1125" s="49"/>
      <c r="BA1125" s="49"/>
      <c r="BB1125" s="49"/>
      <c r="BC1125" s="49"/>
      <c r="BD1125" s="49"/>
      <c r="BE1125" s="49"/>
    </row>
    <row r="1126" spans="5:57">
      <c r="E1126" s="48"/>
      <c r="H1126" s="48"/>
      <c r="K1126" s="48"/>
      <c r="U1126" s="49"/>
      <c r="V1126" s="49"/>
      <c r="W1126" s="49"/>
      <c r="X1126" s="49"/>
      <c r="Y1126" s="49"/>
      <c r="Z1126" s="49"/>
      <c r="AA1126" s="49"/>
      <c r="AB1126" s="49"/>
      <c r="AC1126" s="49"/>
      <c r="AG1126" s="48"/>
      <c r="AJ1126" s="48"/>
      <c r="AM1126" s="48"/>
      <c r="AW1126" s="49"/>
      <c r="AX1126" s="49"/>
      <c r="AY1126" s="49"/>
      <c r="AZ1126" s="49"/>
      <c r="BA1126" s="49"/>
      <c r="BB1126" s="49"/>
      <c r="BC1126" s="49"/>
      <c r="BD1126" s="49"/>
      <c r="BE1126" s="49"/>
    </row>
    <row r="1127" spans="5:57">
      <c r="E1127" s="48"/>
      <c r="H1127" s="48"/>
      <c r="K1127" s="48"/>
      <c r="U1127" s="49"/>
      <c r="V1127" s="49"/>
      <c r="W1127" s="49"/>
      <c r="X1127" s="49"/>
      <c r="Y1127" s="49"/>
      <c r="Z1127" s="49"/>
      <c r="AA1127" s="49"/>
      <c r="AB1127" s="49"/>
      <c r="AC1127" s="49"/>
      <c r="AG1127" s="48"/>
      <c r="AJ1127" s="48"/>
      <c r="AM1127" s="48"/>
      <c r="AW1127" s="49"/>
      <c r="AX1127" s="49"/>
      <c r="AY1127" s="49"/>
      <c r="AZ1127" s="49"/>
      <c r="BA1127" s="49"/>
      <c r="BB1127" s="49"/>
      <c r="BC1127" s="49"/>
      <c r="BD1127" s="49"/>
      <c r="BE1127" s="49"/>
    </row>
    <row r="1128" spans="5:57">
      <c r="E1128" s="48"/>
      <c r="H1128" s="48"/>
      <c r="K1128" s="48"/>
      <c r="U1128" s="49"/>
      <c r="V1128" s="49"/>
      <c r="W1128" s="49"/>
      <c r="X1128" s="49"/>
      <c r="Y1128" s="49"/>
      <c r="Z1128" s="49"/>
      <c r="AA1128" s="49"/>
      <c r="AB1128" s="49"/>
      <c r="AC1128" s="49"/>
      <c r="AG1128" s="48"/>
      <c r="AJ1128" s="48"/>
      <c r="AM1128" s="48"/>
      <c r="AW1128" s="49"/>
      <c r="AX1128" s="49"/>
      <c r="AY1128" s="49"/>
      <c r="AZ1128" s="49"/>
      <c r="BA1128" s="49"/>
      <c r="BB1128" s="49"/>
      <c r="BC1128" s="49"/>
      <c r="BD1128" s="49"/>
      <c r="BE1128" s="49"/>
    </row>
    <row r="1129" spans="5:57">
      <c r="E1129" s="48"/>
      <c r="H1129" s="48"/>
      <c r="K1129" s="48"/>
      <c r="U1129" s="49"/>
      <c r="V1129" s="49"/>
      <c r="W1129" s="49"/>
      <c r="X1129" s="49"/>
      <c r="Y1129" s="49"/>
      <c r="Z1129" s="49"/>
      <c r="AA1129" s="49"/>
      <c r="AB1129" s="49"/>
      <c r="AC1129" s="49"/>
      <c r="AG1129" s="48"/>
      <c r="AJ1129" s="48"/>
      <c r="AM1129" s="48"/>
      <c r="AW1129" s="49"/>
      <c r="AX1129" s="49"/>
      <c r="AY1129" s="49"/>
      <c r="AZ1129" s="49"/>
      <c r="BA1129" s="49"/>
      <c r="BB1129" s="49"/>
      <c r="BC1129" s="49"/>
      <c r="BD1129" s="49"/>
      <c r="BE1129" s="49"/>
    </row>
    <row r="1130" spans="5:57">
      <c r="E1130" s="48"/>
      <c r="H1130" s="48"/>
      <c r="K1130" s="48"/>
      <c r="U1130" s="49"/>
      <c r="V1130" s="49"/>
      <c r="W1130" s="49"/>
      <c r="X1130" s="49"/>
      <c r="Y1130" s="49"/>
      <c r="Z1130" s="49"/>
      <c r="AA1130" s="49"/>
      <c r="AB1130" s="49"/>
      <c r="AC1130" s="49"/>
      <c r="AG1130" s="48"/>
      <c r="AJ1130" s="48"/>
      <c r="AM1130" s="48"/>
      <c r="AW1130" s="49"/>
      <c r="AX1130" s="49"/>
      <c r="AY1130" s="49"/>
      <c r="AZ1130" s="49"/>
      <c r="BA1130" s="49"/>
      <c r="BB1130" s="49"/>
      <c r="BC1130" s="49"/>
      <c r="BD1130" s="49"/>
      <c r="BE1130" s="49"/>
    </row>
    <row r="1131" spans="5:57">
      <c r="E1131" s="48"/>
      <c r="H1131" s="48"/>
      <c r="K1131" s="48"/>
      <c r="U1131" s="49"/>
      <c r="V1131" s="49"/>
      <c r="W1131" s="49"/>
      <c r="X1131" s="49"/>
      <c r="Y1131" s="49"/>
      <c r="Z1131" s="49"/>
      <c r="AA1131" s="49"/>
      <c r="AB1131" s="49"/>
      <c r="AC1131" s="49"/>
      <c r="AG1131" s="48"/>
      <c r="AJ1131" s="48"/>
      <c r="AM1131" s="48"/>
      <c r="AW1131" s="49"/>
      <c r="AX1131" s="49"/>
      <c r="AY1131" s="49"/>
      <c r="AZ1131" s="49"/>
      <c r="BA1131" s="49"/>
      <c r="BB1131" s="49"/>
      <c r="BC1131" s="49"/>
      <c r="BD1131" s="49"/>
      <c r="BE1131" s="49"/>
    </row>
    <row r="1132" spans="5:57">
      <c r="E1132" s="48"/>
      <c r="H1132" s="48"/>
      <c r="K1132" s="48"/>
      <c r="U1132" s="49"/>
      <c r="V1132" s="49"/>
      <c r="W1132" s="49"/>
      <c r="X1132" s="49"/>
      <c r="Y1132" s="49"/>
      <c r="Z1132" s="49"/>
      <c r="AA1132" s="49"/>
      <c r="AB1132" s="49"/>
      <c r="AC1132" s="49"/>
      <c r="AG1132" s="48"/>
      <c r="AJ1132" s="48"/>
      <c r="AM1132" s="48"/>
      <c r="AW1132" s="49"/>
      <c r="AX1132" s="49"/>
      <c r="AY1132" s="49"/>
      <c r="AZ1132" s="49"/>
      <c r="BA1132" s="49"/>
      <c r="BB1132" s="49"/>
      <c r="BC1132" s="49"/>
      <c r="BD1132" s="49"/>
      <c r="BE1132" s="49"/>
    </row>
    <row r="1133" spans="5:57">
      <c r="E1133" s="48"/>
      <c r="H1133" s="48"/>
      <c r="K1133" s="48"/>
      <c r="U1133" s="49"/>
      <c r="V1133" s="49"/>
      <c r="W1133" s="49"/>
      <c r="X1133" s="49"/>
      <c r="Y1133" s="49"/>
      <c r="Z1133" s="49"/>
      <c r="AA1133" s="49"/>
      <c r="AB1133" s="49"/>
      <c r="AC1133" s="49"/>
      <c r="AG1133" s="48"/>
      <c r="AJ1133" s="48"/>
      <c r="AM1133" s="48"/>
      <c r="AW1133" s="49"/>
      <c r="AX1133" s="49"/>
      <c r="AY1133" s="49"/>
      <c r="AZ1133" s="49"/>
      <c r="BA1133" s="49"/>
      <c r="BB1133" s="49"/>
      <c r="BC1133" s="49"/>
      <c r="BD1133" s="49"/>
      <c r="BE1133" s="49"/>
    </row>
    <row r="1134" spans="5:57">
      <c r="E1134" s="48"/>
      <c r="H1134" s="48"/>
      <c r="K1134" s="48"/>
      <c r="U1134" s="49"/>
      <c r="V1134" s="49"/>
      <c r="W1134" s="49"/>
      <c r="X1134" s="49"/>
      <c r="Y1134" s="49"/>
      <c r="Z1134" s="49"/>
      <c r="AA1134" s="49"/>
      <c r="AB1134" s="49"/>
      <c r="AC1134" s="49"/>
      <c r="AG1134" s="48"/>
      <c r="AJ1134" s="48"/>
      <c r="AM1134" s="48"/>
      <c r="AW1134" s="49"/>
      <c r="AX1134" s="49"/>
      <c r="AY1134" s="49"/>
      <c r="AZ1134" s="49"/>
      <c r="BA1134" s="49"/>
      <c r="BB1134" s="49"/>
      <c r="BC1134" s="49"/>
      <c r="BD1134" s="49"/>
      <c r="BE1134" s="49"/>
    </row>
    <row r="1135" spans="5:57">
      <c r="E1135" s="48"/>
      <c r="H1135" s="48"/>
      <c r="K1135" s="48"/>
      <c r="U1135" s="49"/>
      <c r="V1135" s="49"/>
      <c r="W1135" s="49"/>
      <c r="X1135" s="49"/>
      <c r="Y1135" s="49"/>
      <c r="Z1135" s="49"/>
      <c r="AA1135" s="49"/>
      <c r="AB1135" s="49"/>
      <c r="AC1135" s="49"/>
      <c r="AG1135" s="48"/>
      <c r="AJ1135" s="48"/>
      <c r="AM1135" s="48"/>
      <c r="AW1135" s="49"/>
      <c r="AX1135" s="49"/>
      <c r="AY1135" s="49"/>
      <c r="AZ1135" s="49"/>
      <c r="BA1135" s="49"/>
      <c r="BB1135" s="49"/>
      <c r="BC1135" s="49"/>
      <c r="BD1135" s="49"/>
      <c r="BE1135" s="49"/>
    </row>
    <row r="1136" spans="5:57">
      <c r="E1136" s="48"/>
      <c r="H1136" s="48"/>
      <c r="K1136" s="48"/>
      <c r="U1136" s="49"/>
      <c r="V1136" s="49"/>
      <c r="W1136" s="49"/>
      <c r="X1136" s="49"/>
      <c r="Y1136" s="49"/>
      <c r="Z1136" s="49"/>
      <c r="AA1136" s="49"/>
      <c r="AB1136" s="49"/>
      <c r="AC1136" s="49"/>
      <c r="AG1136" s="48"/>
      <c r="AJ1136" s="48"/>
      <c r="AM1136" s="48"/>
      <c r="AW1136" s="49"/>
      <c r="AX1136" s="49"/>
      <c r="AY1136" s="49"/>
      <c r="AZ1136" s="49"/>
      <c r="BA1136" s="49"/>
      <c r="BB1136" s="49"/>
      <c r="BC1136" s="49"/>
      <c r="BD1136" s="49"/>
      <c r="BE1136" s="49"/>
    </row>
    <row r="1137" spans="5:57">
      <c r="E1137" s="48"/>
      <c r="H1137" s="48"/>
      <c r="K1137" s="48"/>
      <c r="U1137" s="49"/>
      <c r="V1137" s="49"/>
      <c r="W1137" s="49"/>
      <c r="X1137" s="49"/>
      <c r="Y1137" s="49"/>
      <c r="Z1137" s="49"/>
      <c r="AA1137" s="49"/>
      <c r="AB1137" s="49"/>
      <c r="AC1137" s="49"/>
      <c r="AG1137" s="48"/>
      <c r="AJ1137" s="48"/>
      <c r="AM1137" s="48"/>
      <c r="AW1137" s="49"/>
      <c r="AX1137" s="49"/>
      <c r="AY1137" s="49"/>
      <c r="AZ1137" s="49"/>
      <c r="BA1137" s="49"/>
      <c r="BB1137" s="49"/>
      <c r="BC1137" s="49"/>
      <c r="BD1137" s="49"/>
      <c r="BE1137" s="49"/>
    </row>
    <row r="1138" spans="5:57">
      <c r="E1138" s="48"/>
      <c r="H1138" s="48"/>
      <c r="K1138" s="48"/>
      <c r="U1138" s="49"/>
      <c r="V1138" s="49"/>
      <c r="W1138" s="49"/>
      <c r="X1138" s="49"/>
      <c r="Y1138" s="49"/>
      <c r="Z1138" s="49"/>
      <c r="AA1138" s="49"/>
      <c r="AB1138" s="49"/>
      <c r="AC1138" s="49"/>
      <c r="AG1138" s="48"/>
      <c r="AJ1138" s="48"/>
      <c r="AM1138" s="48"/>
      <c r="AW1138" s="49"/>
      <c r="AX1138" s="49"/>
      <c r="AY1138" s="49"/>
      <c r="AZ1138" s="49"/>
      <c r="BA1138" s="49"/>
      <c r="BB1138" s="49"/>
      <c r="BC1138" s="49"/>
      <c r="BD1138" s="49"/>
      <c r="BE1138" s="49"/>
    </row>
    <row r="1139" spans="5:57">
      <c r="E1139" s="48"/>
      <c r="H1139" s="48"/>
      <c r="K1139" s="48"/>
      <c r="U1139" s="49"/>
      <c r="V1139" s="49"/>
      <c r="W1139" s="49"/>
      <c r="X1139" s="49"/>
      <c r="Y1139" s="49"/>
      <c r="Z1139" s="49"/>
      <c r="AA1139" s="49"/>
      <c r="AB1139" s="49"/>
      <c r="AC1139" s="49"/>
      <c r="AG1139" s="48"/>
      <c r="AJ1139" s="48"/>
      <c r="AM1139" s="48"/>
      <c r="AW1139" s="49"/>
      <c r="AX1139" s="49"/>
      <c r="AY1139" s="49"/>
      <c r="AZ1139" s="49"/>
      <c r="BA1139" s="49"/>
      <c r="BB1139" s="49"/>
      <c r="BC1139" s="49"/>
      <c r="BD1139" s="49"/>
      <c r="BE1139" s="49"/>
    </row>
    <row r="1140" spans="5:57">
      <c r="E1140" s="48"/>
      <c r="H1140" s="48"/>
      <c r="K1140" s="48"/>
      <c r="U1140" s="49"/>
      <c r="V1140" s="49"/>
      <c r="W1140" s="49"/>
      <c r="X1140" s="49"/>
      <c r="Y1140" s="49"/>
      <c r="Z1140" s="49"/>
      <c r="AA1140" s="49"/>
      <c r="AB1140" s="49"/>
      <c r="AC1140" s="49"/>
      <c r="AG1140" s="48"/>
      <c r="AJ1140" s="48"/>
      <c r="AM1140" s="48"/>
      <c r="AW1140" s="49"/>
      <c r="AX1140" s="49"/>
      <c r="AY1140" s="49"/>
      <c r="AZ1140" s="49"/>
      <c r="BA1140" s="49"/>
      <c r="BB1140" s="49"/>
      <c r="BC1140" s="49"/>
      <c r="BD1140" s="49"/>
      <c r="BE1140" s="49"/>
    </row>
    <row r="1141" spans="5:57">
      <c r="E1141" s="48"/>
      <c r="H1141" s="48"/>
      <c r="K1141" s="48"/>
      <c r="U1141" s="49"/>
      <c r="V1141" s="49"/>
      <c r="W1141" s="49"/>
      <c r="X1141" s="49"/>
      <c r="Y1141" s="49"/>
      <c r="Z1141" s="49"/>
      <c r="AA1141" s="49"/>
      <c r="AB1141" s="49"/>
      <c r="AC1141" s="49"/>
      <c r="AG1141" s="48"/>
      <c r="AJ1141" s="48"/>
      <c r="AM1141" s="48"/>
      <c r="AW1141" s="49"/>
      <c r="AX1141" s="49"/>
      <c r="AY1141" s="49"/>
      <c r="AZ1141" s="49"/>
      <c r="BA1141" s="49"/>
      <c r="BB1141" s="49"/>
      <c r="BC1141" s="49"/>
      <c r="BD1141" s="49"/>
      <c r="BE1141" s="49"/>
    </row>
    <row r="1142" spans="5:57">
      <c r="E1142" s="48"/>
      <c r="H1142" s="48"/>
      <c r="K1142" s="48"/>
      <c r="U1142" s="49"/>
      <c r="V1142" s="49"/>
      <c r="W1142" s="49"/>
      <c r="X1142" s="49"/>
      <c r="Y1142" s="49"/>
      <c r="Z1142" s="49"/>
      <c r="AA1142" s="49"/>
      <c r="AB1142" s="49"/>
      <c r="AC1142" s="49"/>
      <c r="AG1142" s="48"/>
      <c r="AJ1142" s="48"/>
      <c r="AM1142" s="48"/>
      <c r="AW1142" s="49"/>
      <c r="AX1142" s="49"/>
      <c r="AY1142" s="49"/>
      <c r="AZ1142" s="49"/>
      <c r="BA1142" s="49"/>
      <c r="BB1142" s="49"/>
      <c r="BC1142" s="49"/>
      <c r="BD1142" s="49"/>
      <c r="BE1142" s="49"/>
    </row>
    <row r="1143" spans="5:57">
      <c r="E1143" s="48"/>
      <c r="H1143" s="48"/>
      <c r="K1143" s="48"/>
      <c r="U1143" s="49"/>
      <c r="V1143" s="49"/>
      <c r="W1143" s="49"/>
      <c r="X1143" s="49"/>
      <c r="Y1143" s="49"/>
      <c r="Z1143" s="49"/>
      <c r="AA1143" s="49"/>
      <c r="AB1143" s="49"/>
      <c r="AC1143" s="49"/>
      <c r="AG1143" s="48"/>
      <c r="AJ1143" s="48"/>
      <c r="AM1143" s="48"/>
      <c r="AW1143" s="49"/>
      <c r="AX1143" s="49"/>
      <c r="AY1143" s="49"/>
      <c r="AZ1143" s="49"/>
      <c r="BA1143" s="49"/>
      <c r="BB1143" s="49"/>
      <c r="BC1143" s="49"/>
      <c r="BD1143" s="49"/>
      <c r="BE1143" s="49"/>
    </row>
    <row r="1144" spans="5:57">
      <c r="E1144" s="48"/>
      <c r="H1144" s="48"/>
      <c r="K1144" s="48"/>
      <c r="U1144" s="49"/>
      <c r="V1144" s="49"/>
      <c r="W1144" s="49"/>
      <c r="X1144" s="49"/>
      <c r="Y1144" s="49"/>
      <c r="Z1144" s="49"/>
      <c r="AA1144" s="49"/>
      <c r="AB1144" s="49"/>
      <c r="AC1144" s="49"/>
      <c r="AG1144" s="48"/>
      <c r="AJ1144" s="48"/>
      <c r="AM1144" s="48"/>
      <c r="AW1144" s="49"/>
      <c r="AX1144" s="49"/>
      <c r="AY1144" s="49"/>
      <c r="AZ1144" s="49"/>
      <c r="BA1144" s="49"/>
      <c r="BB1144" s="49"/>
      <c r="BC1144" s="49"/>
      <c r="BD1144" s="49"/>
      <c r="BE1144" s="49"/>
    </row>
    <row r="1145" spans="5:57">
      <c r="E1145" s="48"/>
      <c r="H1145" s="48"/>
      <c r="K1145" s="48"/>
      <c r="U1145" s="49"/>
      <c r="V1145" s="49"/>
      <c r="W1145" s="49"/>
      <c r="X1145" s="49"/>
      <c r="Y1145" s="49"/>
      <c r="Z1145" s="49"/>
      <c r="AA1145" s="49"/>
      <c r="AB1145" s="49"/>
      <c r="AC1145" s="49"/>
      <c r="AG1145" s="48"/>
      <c r="AJ1145" s="48"/>
      <c r="AM1145" s="48"/>
      <c r="AW1145" s="49"/>
      <c r="AX1145" s="49"/>
      <c r="AY1145" s="49"/>
      <c r="AZ1145" s="49"/>
      <c r="BA1145" s="49"/>
      <c r="BB1145" s="49"/>
      <c r="BC1145" s="49"/>
      <c r="BD1145" s="49"/>
      <c r="BE1145" s="49"/>
    </row>
    <row r="1146" spans="5:57">
      <c r="E1146" s="48"/>
      <c r="H1146" s="48"/>
      <c r="K1146" s="48"/>
      <c r="U1146" s="49"/>
      <c r="V1146" s="49"/>
      <c r="W1146" s="49"/>
      <c r="X1146" s="49"/>
      <c r="Y1146" s="49"/>
      <c r="Z1146" s="49"/>
      <c r="AA1146" s="49"/>
      <c r="AB1146" s="49"/>
      <c r="AC1146" s="49"/>
      <c r="AG1146" s="48"/>
      <c r="AJ1146" s="48"/>
      <c r="AM1146" s="48"/>
      <c r="AW1146" s="49"/>
      <c r="AX1146" s="49"/>
      <c r="AY1146" s="49"/>
      <c r="AZ1146" s="49"/>
      <c r="BA1146" s="49"/>
      <c r="BB1146" s="49"/>
      <c r="BC1146" s="49"/>
      <c r="BD1146" s="49"/>
      <c r="BE1146" s="49"/>
    </row>
    <row r="1147" spans="5:57">
      <c r="E1147" s="48"/>
      <c r="H1147" s="48"/>
      <c r="K1147" s="48"/>
      <c r="U1147" s="49"/>
      <c r="V1147" s="49"/>
      <c r="W1147" s="49"/>
      <c r="X1147" s="49"/>
      <c r="Y1147" s="49"/>
      <c r="Z1147" s="49"/>
      <c r="AA1147" s="49"/>
      <c r="AB1147" s="49"/>
      <c r="AC1147" s="49"/>
      <c r="AG1147" s="48"/>
      <c r="AJ1147" s="48"/>
      <c r="AM1147" s="48"/>
      <c r="AW1147" s="49"/>
      <c r="AX1147" s="49"/>
      <c r="AY1147" s="49"/>
      <c r="AZ1147" s="49"/>
      <c r="BA1147" s="49"/>
      <c r="BB1147" s="49"/>
      <c r="BC1147" s="49"/>
      <c r="BD1147" s="49"/>
      <c r="BE1147" s="49"/>
    </row>
    <row r="1148" spans="5:57">
      <c r="E1148" s="48"/>
      <c r="H1148" s="48"/>
      <c r="K1148" s="48"/>
      <c r="U1148" s="49"/>
      <c r="V1148" s="49"/>
      <c r="W1148" s="49"/>
      <c r="X1148" s="49"/>
      <c r="Y1148" s="49"/>
      <c r="Z1148" s="49"/>
      <c r="AA1148" s="49"/>
      <c r="AB1148" s="49"/>
      <c r="AC1148" s="49"/>
      <c r="AG1148" s="48"/>
      <c r="AJ1148" s="48"/>
      <c r="AM1148" s="48"/>
      <c r="AW1148" s="49"/>
      <c r="AX1148" s="49"/>
      <c r="AY1148" s="49"/>
      <c r="AZ1148" s="49"/>
      <c r="BA1148" s="49"/>
      <c r="BB1148" s="49"/>
      <c r="BC1148" s="49"/>
      <c r="BD1148" s="49"/>
      <c r="BE1148" s="49"/>
    </row>
    <row r="1149" spans="5:57">
      <c r="E1149" s="48"/>
      <c r="H1149" s="48"/>
      <c r="K1149" s="48"/>
      <c r="U1149" s="49"/>
      <c r="V1149" s="49"/>
      <c r="W1149" s="49"/>
      <c r="X1149" s="49"/>
      <c r="Y1149" s="49"/>
      <c r="Z1149" s="49"/>
      <c r="AA1149" s="49"/>
      <c r="AB1149" s="49"/>
      <c r="AC1149" s="49"/>
      <c r="AG1149" s="48"/>
      <c r="AJ1149" s="48"/>
      <c r="AM1149" s="48"/>
      <c r="AW1149" s="49"/>
      <c r="AX1149" s="49"/>
      <c r="AY1149" s="49"/>
      <c r="AZ1149" s="49"/>
      <c r="BA1149" s="49"/>
      <c r="BB1149" s="49"/>
      <c r="BC1149" s="49"/>
      <c r="BD1149" s="49"/>
      <c r="BE1149" s="49"/>
    </row>
    <row r="1150" spans="5:57">
      <c r="E1150" s="48"/>
      <c r="H1150" s="48"/>
      <c r="K1150" s="48"/>
      <c r="U1150" s="49"/>
      <c r="V1150" s="49"/>
      <c r="W1150" s="49"/>
      <c r="X1150" s="49"/>
      <c r="Y1150" s="49"/>
      <c r="Z1150" s="49"/>
      <c r="AA1150" s="49"/>
      <c r="AB1150" s="49"/>
      <c r="AC1150" s="49"/>
      <c r="AG1150" s="48"/>
      <c r="AJ1150" s="48"/>
      <c r="AM1150" s="48"/>
      <c r="AW1150" s="49"/>
      <c r="AX1150" s="49"/>
      <c r="AY1150" s="49"/>
      <c r="AZ1150" s="49"/>
      <c r="BA1150" s="49"/>
      <c r="BB1150" s="49"/>
      <c r="BC1150" s="49"/>
      <c r="BD1150" s="49"/>
      <c r="BE1150" s="49"/>
    </row>
    <row r="1151" spans="5:57">
      <c r="E1151" s="48"/>
      <c r="H1151" s="48"/>
      <c r="K1151" s="48"/>
      <c r="U1151" s="49"/>
      <c r="V1151" s="49"/>
      <c r="W1151" s="49"/>
      <c r="X1151" s="49"/>
      <c r="Y1151" s="49"/>
      <c r="Z1151" s="49"/>
      <c r="AA1151" s="49"/>
      <c r="AB1151" s="49"/>
      <c r="AC1151" s="49"/>
      <c r="AG1151" s="48"/>
      <c r="AJ1151" s="48"/>
      <c r="AM1151" s="48"/>
      <c r="AW1151" s="49"/>
      <c r="AX1151" s="49"/>
      <c r="AY1151" s="49"/>
      <c r="AZ1151" s="49"/>
      <c r="BA1151" s="49"/>
      <c r="BB1151" s="49"/>
      <c r="BC1151" s="49"/>
      <c r="BD1151" s="49"/>
      <c r="BE1151" s="49"/>
    </row>
    <row r="1152" spans="5:57">
      <c r="E1152" s="48"/>
      <c r="H1152" s="48"/>
      <c r="K1152" s="48"/>
      <c r="U1152" s="49"/>
      <c r="V1152" s="49"/>
      <c r="W1152" s="49"/>
      <c r="X1152" s="49"/>
      <c r="Y1152" s="49"/>
      <c r="Z1152" s="49"/>
      <c r="AA1152" s="49"/>
      <c r="AB1152" s="49"/>
      <c r="AC1152" s="49"/>
      <c r="AG1152" s="48"/>
      <c r="AJ1152" s="48"/>
      <c r="AM1152" s="48"/>
      <c r="AW1152" s="49"/>
      <c r="AX1152" s="49"/>
      <c r="AY1152" s="49"/>
      <c r="AZ1152" s="49"/>
      <c r="BA1152" s="49"/>
      <c r="BB1152" s="49"/>
      <c r="BC1152" s="49"/>
      <c r="BD1152" s="49"/>
      <c r="BE1152" s="49"/>
    </row>
    <row r="1153" spans="5:57">
      <c r="E1153" s="48"/>
      <c r="H1153" s="48"/>
      <c r="K1153" s="48"/>
      <c r="U1153" s="49"/>
      <c r="V1153" s="49"/>
      <c r="W1153" s="49"/>
      <c r="X1153" s="49"/>
      <c r="Y1153" s="49"/>
      <c r="Z1153" s="49"/>
      <c r="AA1153" s="49"/>
      <c r="AB1153" s="49"/>
      <c r="AC1153" s="49"/>
      <c r="AG1153" s="48"/>
      <c r="AJ1153" s="48"/>
      <c r="AM1153" s="48"/>
      <c r="AW1153" s="49"/>
      <c r="AX1153" s="49"/>
      <c r="AY1153" s="49"/>
      <c r="AZ1153" s="49"/>
      <c r="BA1153" s="49"/>
      <c r="BB1153" s="49"/>
      <c r="BC1153" s="49"/>
      <c r="BD1153" s="49"/>
      <c r="BE1153" s="49"/>
    </row>
    <row r="1154" spans="5:57">
      <c r="E1154" s="48"/>
      <c r="H1154" s="48"/>
      <c r="K1154" s="48"/>
      <c r="U1154" s="49"/>
      <c r="V1154" s="49"/>
      <c r="W1154" s="49"/>
      <c r="X1154" s="49"/>
      <c r="Y1154" s="49"/>
      <c r="Z1154" s="49"/>
      <c r="AA1154" s="49"/>
      <c r="AB1154" s="49"/>
      <c r="AC1154" s="49"/>
      <c r="AG1154" s="48"/>
      <c r="AJ1154" s="48"/>
      <c r="AM1154" s="48"/>
      <c r="AW1154" s="49"/>
      <c r="AX1154" s="49"/>
      <c r="AY1154" s="49"/>
      <c r="AZ1154" s="49"/>
      <c r="BA1154" s="49"/>
      <c r="BB1154" s="49"/>
      <c r="BC1154" s="49"/>
      <c r="BD1154" s="49"/>
      <c r="BE1154" s="49"/>
    </row>
    <row r="1155" spans="5:57">
      <c r="E1155" s="48"/>
      <c r="H1155" s="48"/>
      <c r="K1155" s="48"/>
      <c r="U1155" s="49"/>
      <c r="V1155" s="49"/>
      <c r="W1155" s="49"/>
      <c r="X1155" s="49"/>
      <c r="Y1155" s="49"/>
      <c r="Z1155" s="49"/>
      <c r="AA1155" s="49"/>
      <c r="AB1155" s="49"/>
      <c r="AC1155" s="49"/>
      <c r="AG1155" s="48"/>
      <c r="AJ1155" s="48"/>
      <c r="AM1155" s="48"/>
      <c r="AW1155" s="49"/>
      <c r="AX1155" s="49"/>
      <c r="AY1155" s="49"/>
      <c r="AZ1155" s="49"/>
      <c r="BA1155" s="49"/>
      <c r="BB1155" s="49"/>
      <c r="BC1155" s="49"/>
      <c r="BD1155" s="49"/>
      <c r="BE1155" s="49"/>
    </row>
    <row r="1156" spans="5:57">
      <c r="E1156" s="48"/>
      <c r="H1156" s="48"/>
      <c r="K1156" s="48"/>
      <c r="U1156" s="49"/>
      <c r="V1156" s="49"/>
      <c r="W1156" s="49"/>
      <c r="X1156" s="49"/>
      <c r="Y1156" s="49"/>
      <c r="Z1156" s="49"/>
      <c r="AA1156" s="49"/>
      <c r="AB1156" s="49"/>
      <c r="AC1156" s="49"/>
      <c r="AG1156" s="48"/>
      <c r="AJ1156" s="48"/>
      <c r="AM1156" s="48"/>
      <c r="AW1156" s="49"/>
      <c r="AX1156" s="49"/>
      <c r="AY1156" s="49"/>
      <c r="AZ1156" s="49"/>
      <c r="BA1156" s="49"/>
      <c r="BB1156" s="49"/>
      <c r="BC1156" s="49"/>
      <c r="BD1156" s="49"/>
      <c r="BE1156" s="49"/>
    </row>
    <row r="1157" spans="5:57">
      <c r="E1157" s="48"/>
      <c r="H1157" s="48"/>
      <c r="K1157" s="48"/>
      <c r="U1157" s="49"/>
      <c r="V1157" s="49"/>
      <c r="W1157" s="49"/>
      <c r="X1157" s="49"/>
      <c r="Y1157" s="49"/>
      <c r="Z1157" s="49"/>
      <c r="AA1157" s="49"/>
      <c r="AB1157" s="49"/>
      <c r="AC1157" s="49"/>
      <c r="AG1157" s="48"/>
      <c r="AJ1157" s="48"/>
      <c r="AM1157" s="48"/>
      <c r="AW1157" s="49"/>
      <c r="AX1157" s="49"/>
      <c r="AY1157" s="49"/>
      <c r="AZ1157" s="49"/>
      <c r="BA1157" s="49"/>
      <c r="BB1157" s="49"/>
      <c r="BC1157" s="49"/>
      <c r="BD1157" s="49"/>
      <c r="BE1157" s="49"/>
    </row>
    <row r="1158" spans="5:57">
      <c r="E1158" s="48"/>
      <c r="H1158" s="48"/>
      <c r="K1158" s="48"/>
      <c r="U1158" s="49"/>
      <c r="V1158" s="49"/>
      <c r="W1158" s="49"/>
      <c r="X1158" s="49"/>
      <c r="Y1158" s="49"/>
      <c r="Z1158" s="49"/>
      <c r="AA1158" s="49"/>
      <c r="AB1158" s="49"/>
      <c r="AC1158" s="49"/>
      <c r="AG1158" s="48"/>
      <c r="AJ1158" s="48"/>
      <c r="AM1158" s="48"/>
      <c r="AW1158" s="49"/>
      <c r="AX1158" s="49"/>
      <c r="AY1158" s="49"/>
      <c r="AZ1158" s="49"/>
      <c r="BA1158" s="49"/>
      <c r="BB1158" s="49"/>
      <c r="BC1158" s="49"/>
      <c r="BD1158" s="49"/>
      <c r="BE1158" s="49"/>
    </row>
    <row r="1159" spans="5:57">
      <c r="E1159" s="48"/>
      <c r="H1159" s="48"/>
      <c r="K1159" s="48"/>
      <c r="U1159" s="49"/>
      <c r="V1159" s="49"/>
      <c r="W1159" s="49"/>
      <c r="X1159" s="49"/>
      <c r="Y1159" s="49"/>
      <c r="Z1159" s="49"/>
      <c r="AA1159" s="49"/>
      <c r="AB1159" s="49"/>
      <c r="AC1159" s="49"/>
      <c r="AG1159" s="48"/>
      <c r="AJ1159" s="48"/>
      <c r="AM1159" s="48"/>
      <c r="AW1159" s="49"/>
      <c r="AX1159" s="49"/>
      <c r="AY1159" s="49"/>
      <c r="AZ1159" s="49"/>
      <c r="BA1159" s="49"/>
      <c r="BB1159" s="49"/>
      <c r="BC1159" s="49"/>
      <c r="BD1159" s="49"/>
      <c r="BE1159" s="49"/>
    </row>
    <row r="1160" spans="5:57">
      <c r="E1160" s="48"/>
      <c r="H1160" s="48"/>
      <c r="K1160" s="48"/>
      <c r="U1160" s="49"/>
      <c r="V1160" s="49"/>
      <c r="W1160" s="49"/>
      <c r="X1160" s="49"/>
      <c r="Y1160" s="49"/>
      <c r="Z1160" s="49"/>
      <c r="AA1160" s="49"/>
      <c r="AB1160" s="49"/>
      <c r="AC1160" s="49"/>
      <c r="AG1160" s="48"/>
      <c r="AJ1160" s="48"/>
      <c r="AM1160" s="48"/>
      <c r="AW1160" s="49"/>
      <c r="AX1160" s="49"/>
      <c r="AY1160" s="49"/>
      <c r="AZ1160" s="49"/>
      <c r="BA1160" s="49"/>
      <c r="BB1160" s="49"/>
      <c r="BC1160" s="49"/>
      <c r="BD1160" s="49"/>
      <c r="BE1160" s="49"/>
    </row>
    <row r="1161" spans="5:57">
      <c r="E1161" s="48"/>
      <c r="H1161" s="48"/>
      <c r="K1161" s="48"/>
      <c r="U1161" s="49"/>
      <c r="V1161" s="49"/>
      <c r="W1161" s="49"/>
      <c r="X1161" s="49"/>
      <c r="Y1161" s="49"/>
      <c r="Z1161" s="49"/>
      <c r="AA1161" s="49"/>
      <c r="AB1161" s="49"/>
      <c r="AC1161" s="49"/>
      <c r="AG1161" s="48"/>
      <c r="AJ1161" s="48"/>
      <c r="AM1161" s="48"/>
      <c r="AW1161" s="49"/>
      <c r="AX1161" s="49"/>
      <c r="AY1161" s="49"/>
      <c r="AZ1161" s="49"/>
      <c r="BA1161" s="49"/>
      <c r="BB1161" s="49"/>
      <c r="BC1161" s="49"/>
      <c r="BD1161" s="49"/>
      <c r="BE1161" s="49"/>
    </row>
    <row r="1162" spans="5:57">
      <c r="E1162" s="48"/>
      <c r="H1162" s="48"/>
      <c r="K1162" s="48"/>
      <c r="U1162" s="49"/>
      <c r="V1162" s="49"/>
      <c r="W1162" s="49"/>
      <c r="X1162" s="49"/>
      <c r="Y1162" s="49"/>
      <c r="Z1162" s="49"/>
      <c r="AA1162" s="49"/>
      <c r="AB1162" s="49"/>
      <c r="AC1162" s="49"/>
      <c r="AG1162" s="48"/>
      <c r="AJ1162" s="48"/>
      <c r="AM1162" s="48"/>
      <c r="AW1162" s="49"/>
      <c r="AX1162" s="49"/>
      <c r="AY1162" s="49"/>
      <c r="AZ1162" s="49"/>
      <c r="BA1162" s="49"/>
      <c r="BB1162" s="49"/>
      <c r="BC1162" s="49"/>
      <c r="BD1162" s="49"/>
      <c r="BE1162" s="49"/>
    </row>
    <row r="1163" spans="5:57">
      <c r="E1163" s="48"/>
      <c r="H1163" s="48"/>
      <c r="K1163" s="48"/>
      <c r="U1163" s="49"/>
      <c r="V1163" s="49"/>
      <c r="W1163" s="49"/>
      <c r="X1163" s="49"/>
      <c r="Y1163" s="49"/>
      <c r="Z1163" s="49"/>
      <c r="AA1163" s="49"/>
      <c r="AB1163" s="49"/>
      <c r="AC1163" s="49"/>
      <c r="AG1163" s="48"/>
      <c r="AJ1163" s="48"/>
      <c r="AM1163" s="48"/>
      <c r="AW1163" s="49"/>
      <c r="AX1163" s="49"/>
      <c r="AY1163" s="49"/>
      <c r="AZ1163" s="49"/>
      <c r="BA1163" s="49"/>
      <c r="BB1163" s="49"/>
      <c r="BC1163" s="49"/>
      <c r="BD1163" s="49"/>
      <c r="BE1163" s="49"/>
    </row>
    <row r="1164" spans="5:57">
      <c r="E1164" s="48"/>
      <c r="H1164" s="48"/>
      <c r="K1164" s="48"/>
      <c r="U1164" s="49"/>
      <c r="V1164" s="49"/>
      <c r="W1164" s="49"/>
      <c r="X1164" s="49"/>
      <c r="Y1164" s="49"/>
      <c r="Z1164" s="49"/>
      <c r="AA1164" s="49"/>
      <c r="AB1164" s="49"/>
      <c r="AC1164" s="49"/>
      <c r="AG1164" s="48"/>
      <c r="AJ1164" s="48"/>
      <c r="AM1164" s="48"/>
      <c r="AW1164" s="49"/>
      <c r="AX1164" s="49"/>
      <c r="AY1164" s="49"/>
      <c r="AZ1164" s="49"/>
      <c r="BA1164" s="49"/>
      <c r="BB1164" s="49"/>
      <c r="BC1164" s="49"/>
      <c r="BD1164" s="49"/>
      <c r="BE1164" s="49"/>
    </row>
    <row r="1165" spans="5:57">
      <c r="E1165" s="48"/>
      <c r="H1165" s="48"/>
      <c r="K1165" s="48"/>
      <c r="U1165" s="49"/>
      <c r="V1165" s="49"/>
      <c r="W1165" s="49"/>
      <c r="X1165" s="49"/>
      <c r="Y1165" s="49"/>
      <c r="Z1165" s="49"/>
      <c r="AA1165" s="49"/>
      <c r="AB1165" s="49"/>
      <c r="AC1165" s="49"/>
      <c r="AG1165" s="48"/>
      <c r="AJ1165" s="48"/>
      <c r="AM1165" s="48"/>
      <c r="AW1165" s="49"/>
      <c r="AX1165" s="49"/>
      <c r="AY1165" s="49"/>
      <c r="AZ1165" s="49"/>
      <c r="BA1165" s="49"/>
      <c r="BB1165" s="49"/>
      <c r="BC1165" s="49"/>
      <c r="BD1165" s="49"/>
      <c r="BE1165" s="49"/>
    </row>
    <row r="1166" spans="5:57">
      <c r="E1166" s="48"/>
      <c r="H1166" s="48"/>
      <c r="K1166" s="48"/>
      <c r="U1166" s="49"/>
      <c r="V1166" s="49"/>
      <c r="W1166" s="49"/>
      <c r="X1166" s="49"/>
      <c r="Y1166" s="49"/>
      <c r="Z1166" s="49"/>
      <c r="AA1166" s="49"/>
      <c r="AB1166" s="49"/>
      <c r="AC1166" s="49"/>
      <c r="AG1166" s="48"/>
      <c r="AJ1166" s="48"/>
      <c r="AM1166" s="48"/>
      <c r="AW1166" s="49"/>
      <c r="AX1166" s="49"/>
      <c r="AY1166" s="49"/>
      <c r="AZ1166" s="49"/>
      <c r="BA1166" s="49"/>
      <c r="BB1166" s="49"/>
      <c r="BC1166" s="49"/>
      <c r="BD1166" s="49"/>
      <c r="BE1166" s="49"/>
    </row>
    <row r="1167" spans="5:57">
      <c r="E1167" s="48"/>
      <c r="H1167" s="48"/>
      <c r="K1167" s="48"/>
      <c r="U1167" s="49"/>
      <c r="V1167" s="49"/>
      <c r="W1167" s="49"/>
      <c r="X1167" s="49"/>
      <c r="Y1167" s="49"/>
      <c r="Z1167" s="49"/>
      <c r="AA1167" s="49"/>
      <c r="AB1167" s="49"/>
      <c r="AC1167" s="49"/>
      <c r="AG1167" s="48"/>
      <c r="AJ1167" s="48"/>
      <c r="AM1167" s="48"/>
      <c r="AW1167" s="49"/>
      <c r="AX1167" s="49"/>
      <c r="AY1167" s="49"/>
      <c r="AZ1167" s="49"/>
      <c r="BA1167" s="49"/>
      <c r="BB1167" s="49"/>
      <c r="BC1167" s="49"/>
      <c r="BD1167" s="49"/>
      <c r="BE1167" s="49"/>
    </row>
    <row r="1168" spans="5:57">
      <c r="E1168" s="48"/>
      <c r="H1168" s="48"/>
      <c r="K1168" s="48"/>
      <c r="U1168" s="49"/>
      <c r="V1168" s="49"/>
      <c r="W1168" s="49"/>
      <c r="X1168" s="49"/>
      <c r="Y1168" s="49"/>
      <c r="Z1168" s="49"/>
      <c r="AA1168" s="49"/>
      <c r="AB1168" s="49"/>
      <c r="AC1168" s="49"/>
      <c r="AG1168" s="48"/>
      <c r="AJ1168" s="48"/>
      <c r="AM1168" s="48"/>
      <c r="AW1168" s="49"/>
      <c r="AX1168" s="49"/>
      <c r="AY1168" s="49"/>
      <c r="AZ1168" s="49"/>
      <c r="BA1168" s="49"/>
      <c r="BB1168" s="49"/>
      <c r="BC1168" s="49"/>
      <c r="BD1168" s="49"/>
      <c r="BE1168" s="49"/>
    </row>
    <row r="1169" spans="5:57">
      <c r="E1169" s="48"/>
      <c r="H1169" s="48"/>
      <c r="K1169" s="48"/>
      <c r="U1169" s="49"/>
      <c r="V1169" s="49"/>
      <c r="W1169" s="49"/>
      <c r="X1169" s="49"/>
      <c r="Y1169" s="49"/>
      <c r="Z1169" s="49"/>
      <c r="AA1169" s="49"/>
      <c r="AB1169" s="49"/>
      <c r="AC1169" s="49"/>
      <c r="AG1169" s="48"/>
      <c r="AJ1169" s="48"/>
      <c r="AM1169" s="48"/>
      <c r="AW1169" s="49"/>
      <c r="AX1169" s="49"/>
      <c r="AY1169" s="49"/>
      <c r="AZ1169" s="49"/>
      <c r="BA1169" s="49"/>
      <c r="BB1169" s="49"/>
      <c r="BC1169" s="49"/>
      <c r="BD1169" s="49"/>
      <c r="BE1169" s="49"/>
    </row>
    <row r="1170" spans="5:57">
      <c r="E1170" s="48"/>
      <c r="H1170" s="48"/>
      <c r="K1170" s="48"/>
      <c r="U1170" s="49"/>
      <c r="V1170" s="49"/>
      <c r="W1170" s="49"/>
      <c r="X1170" s="49"/>
      <c r="Y1170" s="49"/>
      <c r="Z1170" s="49"/>
      <c r="AA1170" s="49"/>
      <c r="AB1170" s="49"/>
      <c r="AC1170" s="49"/>
      <c r="AG1170" s="48"/>
      <c r="AJ1170" s="48"/>
      <c r="AM1170" s="48"/>
      <c r="AW1170" s="49"/>
      <c r="AX1170" s="49"/>
      <c r="AY1170" s="49"/>
      <c r="AZ1170" s="49"/>
      <c r="BA1170" s="49"/>
      <c r="BB1170" s="49"/>
      <c r="BC1170" s="49"/>
      <c r="BD1170" s="49"/>
      <c r="BE1170" s="49"/>
    </row>
    <row r="1171" spans="5:57">
      <c r="E1171" s="48"/>
      <c r="H1171" s="48"/>
      <c r="K1171" s="48"/>
      <c r="U1171" s="49"/>
      <c r="V1171" s="49"/>
      <c r="W1171" s="49"/>
      <c r="X1171" s="49"/>
      <c r="Y1171" s="49"/>
      <c r="Z1171" s="49"/>
      <c r="AA1171" s="49"/>
      <c r="AB1171" s="49"/>
      <c r="AC1171" s="49"/>
      <c r="AG1171" s="48"/>
      <c r="AJ1171" s="48"/>
      <c r="AM1171" s="48"/>
      <c r="AW1171" s="49"/>
      <c r="AX1171" s="49"/>
      <c r="AY1171" s="49"/>
      <c r="AZ1171" s="49"/>
      <c r="BA1171" s="49"/>
      <c r="BB1171" s="49"/>
      <c r="BC1171" s="49"/>
      <c r="BD1171" s="49"/>
      <c r="BE1171" s="49"/>
    </row>
    <row r="1172" spans="5:57">
      <c r="E1172" s="48"/>
      <c r="H1172" s="48"/>
      <c r="K1172" s="48"/>
      <c r="U1172" s="49"/>
      <c r="V1172" s="49"/>
      <c r="W1172" s="49"/>
      <c r="X1172" s="49"/>
      <c r="Y1172" s="49"/>
      <c r="Z1172" s="49"/>
      <c r="AA1172" s="49"/>
      <c r="AB1172" s="49"/>
      <c r="AC1172" s="49"/>
      <c r="AG1172" s="48"/>
      <c r="AJ1172" s="48"/>
      <c r="AM1172" s="48"/>
      <c r="AW1172" s="49"/>
      <c r="AX1172" s="49"/>
      <c r="AY1172" s="49"/>
      <c r="AZ1172" s="49"/>
      <c r="BA1172" s="49"/>
      <c r="BB1172" s="49"/>
      <c r="BC1172" s="49"/>
      <c r="BD1172" s="49"/>
      <c r="BE1172" s="49"/>
    </row>
    <row r="1173" spans="5:57">
      <c r="E1173" s="48"/>
      <c r="H1173" s="48"/>
      <c r="K1173" s="48"/>
      <c r="U1173" s="49"/>
      <c r="V1173" s="49"/>
      <c r="W1173" s="49"/>
      <c r="X1173" s="49"/>
      <c r="Y1173" s="49"/>
      <c r="Z1173" s="49"/>
      <c r="AA1173" s="49"/>
      <c r="AB1173" s="49"/>
      <c r="AC1173" s="49"/>
      <c r="AG1173" s="48"/>
      <c r="AJ1173" s="48"/>
      <c r="AM1173" s="48"/>
      <c r="AW1173" s="49"/>
      <c r="AX1173" s="49"/>
      <c r="AY1173" s="49"/>
      <c r="AZ1173" s="49"/>
      <c r="BA1173" s="49"/>
      <c r="BB1173" s="49"/>
      <c r="BC1173" s="49"/>
      <c r="BD1173" s="49"/>
      <c r="BE1173" s="49"/>
    </row>
    <row r="1174" spans="5:57">
      <c r="E1174" s="48"/>
      <c r="H1174" s="48"/>
      <c r="K1174" s="48"/>
      <c r="U1174" s="49"/>
      <c r="V1174" s="49"/>
      <c r="W1174" s="49"/>
      <c r="X1174" s="49"/>
      <c r="Y1174" s="49"/>
      <c r="Z1174" s="49"/>
      <c r="AA1174" s="49"/>
      <c r="AB1174" s="49"/>
      <c r="AC1174" s="49"/>
      <c r="AG1174" s="48"/>
      <c r="AJ1174" s="48"/>
      <c r="AM1174" s="48"/>
      <c r="AW1174" s="49"/>
      <c r="AX1174" s="49"/>
      <c r="AY1174" s="49"/>
      <c r="AZ1174" s="49"/>
      <c r="BA1174" s="49"/>
      <c r="BB1174" s="49"/>
      <c r="BC1174" s="49"/>
      <c r="BD1174" s="49"/>
      <c r="BE1174" s="49"/>
    </row>
    <row r="1175" spans="5:57">
      <c r="E1175" s="48"/>
      <c r="H1175" s="48"/>
      <c r="K1175" s="48"/>
      <c r="U1175" s="49"/>
      <c r="V1175" s="49"/>
      <c r="W1175" s="49"/>
      <c r="X1175" s="49"/>
      <c r="Y1175" s="49"/>
      <c r="Z1175" s="49"/>
      <c r="AA1175" s="49"/>
      <c r="AB1175" s="49"/>
      <c r="AC1175" s="49"/>
      <c r="AG1175" s="48"/>
      <c r="AJ1175" s="48"/>
      <c r="AM1175" s="48"/>
      <c r="AW1175" s="49"/>
      <c r="AX1175" s="49"/>
      <c r="AY1175" s="49"/>
      <c r="AZ1175" s="49"/>
      <c r="BA1175" s="49"/>
      <c r="BB1175" s="49"/>
      <c r="BC1175" s="49"/>
      <c r="BD1175" s="49"/>
      <c r="BE1175" s="49"/>
    </row>
    <row r="1176" spans="5:57">
      <c r="E1176" s="48"/>
      <c r="H1176" s="48"/>
      <c r="K1176" s="48"/>
      <c r="U1176" s="49"/>
      <c r="V1176" s="49"/>
      <c r="W1176" s="49"/>
      <c r="X1176" s="49"/>
      <c r="Y1176" s="49"/>
      <c r="Z1176" s="49"/>
      <c r="AA1176" s="49"/>
      <c r="AB1176" s="49"/>
      <c r="AC1176" s="49"/>
      <c r="AG1176" s="48"/>
      <c r="AJ1176" s="48"/>
      <c r="AM1176" s="48"/>
      <c r="AW1176" s="49"/>
      <c r="AX1176" s="49"/>
      <c r="AY1176" s="49"/>
      <c r="AZ1176" s="49"/>
      <c r="BA1176" s="49"/>
      <c r="BB1176" s="49"/>
      <c r="BC1176" s="49"/>
      <c r="BD1176" s="49"/>
      <c r="BE1176" s="49"/>
    </row>
    <row r="1177" spans="5:57">
      <c r="E1177" s="48"/>
      <c r="H1177" s="48"/>
      <c r="K1177" s="48"/>
      <c r="U1177" s="49"/>
      <c r="V1177" s="49"/>
      <c r="W1177" s="49"/>
      <c r="X1177" s="49"/>
      <c r="Y1177" s="49"/>
      <c r="Z1177" s="49"/>
      <c r="AA1177" s="49"/>
      <c r="AB1177" s="49"/>
      <c r="AC1177" s="49"/>
      <c r="AG1177" s="48"/>
      <c r="AJ1177" s="48"/>
      <c r="AM1177" s="48"/>
      <c r="AW1177" s="49"/>
      <c r="AX1177" s="49"/>
      <c r="AY1177" s="49"/>
      <c r="AZ1177" s="49"/>
      <c r="BA1177" s="49"/>
      <c r="BB1177" s="49"/>
      <c r="BC1177" s="49"/>
      <c r="BD1177" s="49"/>
      <c r="BE1177" s="49"/>
    </row>
    <row r="1178" spans="5:57">
      <c r="E1178" s="48"/>
      <c r="H1178" s="48"/>
      <c r="K1178" s="48"/>
      <c r="U1178" s="49"/>
      <c r="V1178" s="49"/>
      <c r="W1178" s="49"/>
      <c r="X1178" s="49"/>
      <c r="Y1178" s="49"/>
      <c r="Z1178" s="49"/>
      <c r="AA1178" s="49"/>
      <c r="AB1178" s="49"/>
      <c r="AC1178" s="49"/>
      <c r="AG1178" s="48"/>
      <c r="AJ1178" s="48"/>
      <c r="AM1178" s="48"/>
      <c r="AW1178" s="49"/>
      <c r="AX1178" s="49"/>
      <c r="AY1178" s="49"/>
      <c r="AZ1178" s="49"/>
      <c r="BA1178" s="49"/>
      <c r="BB1178" s="49"/>
      <c r="BC1178" s="49"/>
      <c r="BD1178" s="49"/>
      <c r="BE1178" s="49"/>
    </row>
    <row r="1179" spans="5:57">
      <c r="E1179" s="48"/>
      <c r="H1179" s="48"/>
      <c r="K1179" s="48"/>
      <c r="U1179" s="49"/>
      <c r="V1179" s="49"/>
      <c r="W1179" s="49"/>
      <c r="X1179" s="49"/>
      <c r="Y1179" s="49"/>
      <c r="Z1179" s="49"/>
      <c r="AA1179" s="49"/>
      <c r="AB1179" s="49"/>
      <c r="AC1179" s="49"/>
      <c r="AG1179" s="48"/>
      <c r="AJ1179" s="48"/>
      <c r="AM1179" s="48"/>
      <c r="AW1179" s="49"/>
      <c r="AX1179" s="49"/>
      <c r="AY1179" s="49"/>
      <c r="AZ1179" s="49"/>
      <c r="BA1179" s="49"/>
      <c r="BB1179" s="49"/>
      <c r="BC1179" s="49"/>
      <c r="BD1179" s="49"/>
      <c r="BE1179" s="49"/>
    </row>
    <row r="1180" spans="5:57">
      <c r="E1180" s="48"/>
      <c r="H1180" s="48"/>
      <c r="K1180" s="48"/>
      <c r="U1180" s="49"/>
      <c r="V1180" s="49"/>
      <c r="W1180" s="49"/>
      <c r="X1180" s="49"/>
      <c r="Y1180" s="49"/>
      <c r="Z1180" s="49"/>
      <c r="AA1180" s="49"/>
      <c r="AB1180" s="49"/>
      <c r="AC1180" s="49"/>
      <c r="AG1180" s="48"/>
      <c r="AJ1180" s="48"/>
      <c r="AM1180" s="48"/>
      <c r="AW1180" s="49"/>
      <c r="AX1180" s="49"/>
      <c r="AY1180" s="49"/>
      <c r="AZ1180" s="49"/>
      <c r="BA1180" s="49"/>
      <c r="BB1180" s="49"/>
      <c r="BC1180" s="49"/>
      <c r="BD1180" s="49"/>
      <c r="BE1180" s="49"/>
    </row>
    <row r="1181" spans="5:57">
      <c r="E1181" s="48"/>
      <c r="H1181" s="48"/>
      <c r="K1181" s="48"/>
      <c r="U1181" s="49"/>
      <c r="V1181" s="49"/>
      <c r="W1181" s="49"/>
      <c r="X1181" s="49"/>
      <c r="Y1181" s="49"/>
      <c r="Z1181" s="49"/>
      <c r="AA1181" s="49"/>
      <c r="AB1181" s="49"/>
      <c r="AC1181" s="49"/>
      <c r="AG1181" s="48"/>
      <c r="AJ1181" s="48"/>
      <c r="AM1181" s="48"/>
      <c r="AW1181" s="49"/>
      <c r="AX1181" s="49"/>
      <c r="AY1181" s="49"/>
      <c r="AZ1181" s="49"/>
      <c r="BA1181" s="49"/>
      <c r="BB1181" s="49"/>
      <c r="BC1181" s="49"/>
      <c r="BD1181" s="49"/>
      <c r="BE1181" s="49"/>
    </row>
    <row r="1182" spans="5:57">
      <c r="E1182" s="48"/>
      <c r="H1182" s="48"/>
      <c r="K1182" s="48"/>
      <c r="U1182" s="49"/>
      <c r="V1182" s="49"/>
      <c r="W1182" s="49"/>
      <c r="X1182" s="49"/>
      <c r="Y1182" s="49"/>
      <c r="Z1182" s="49"/>
      <c r="AA1182" s="49"/>
      <c r="AB1182" s="49"/>
      <c r="AC1182" s="49"/>
      <c r="AG1182" s="48"/>
      <c r="AJ1182" s="48"/>
      <c r="AM1182" s="48"/>
      <c r="AW1182" s="49"/>
      <c r="AX1182" s="49"/>
      <c r="AY1182" s="49"/>
      <c r="AZ1182" s="49"/>
      <c r="BA1182" s="49"/>
      <c r="BB1182" s="49"/>
      <c r="BC1182" s="49"/>
      <c r="BD1182" s="49"/>
      <c r="BE1182" s="49"/>
    </row>
    <row r="1183" spans="5:57">
      <c r="E1183" s="48"/>
      <c r="H1183" s="48"/>
      <c r="K1183" s="48"/>
      <c r="U1183" s="49"/>
      <c r="V1183" s="49"/>
      <c r="W1183" s="49"/>
      <c r="X1183" s="49"/>
      <c r="Y1183" s="49"/>
      <c r="Z1183" s="49"/>
      <c r="AA1183" s="49"/>
      <c r="AB1183" s="49"/>
      <c r="AC1183" s="49"/>
      <c r="AG1183" s="48"/>
      <c r="AJ1183" s="48"/>
      <c r="AM1183" s="48"/>
      <c r="AW1183" s="49"/>
      <c r="AX1183" s="49"/>
      <c r="AY1183" s="49"/>
      <c r="AZ1183" s="49"/>
      <c r="BA1183" s="49"/>
      <c r="BB1183" s="49"/>
      <c r="BC1183" s="49"/>
      <c r="BD1183" s="49"/>
      <c r="BE1183" s="49"/>
    </row>
    <row r="1184" spans="5:57">
      <c r="E1184" s="48"/>
      <c r="H1184" s="48"/>
      <c r="K1184" s="48"/>
      <c r="U1184" s="49"/>
      <c r="V1184" s="49"/>
      <c r="W1184" s="49"/>
      <c r="X1184" s="49"/>
      <c r="Y1184" s="49"/>
      <c r="Z1184" s="49"/>
      <c r="AA1184" s="49"/>
      <c r="AB1184" s="49"/>
      <c r="AC1184" s="49"/>
      <c r="AG1184" s="48"/>
      <c r="AJ1184" s="48"/>
      <c r="AM1184" s="48"/>
      <c r="AW1184" s="49"/>
      <c r="AX1184" s="49"/>
      <c r="AY1184" s="49"/>
      <c r="AZ1184" s="49"/>
      <c r="BA1184" s="49"/>
      <c r="BB1184" s="49"/>
      <c r="BC1184" s="49"/>
      <c r="BD1184" s="49"/>
      <c r="BE1184" s="49"/>
    </row>
    <row r="1185" spans="5:57">
      <c r="E1185" s="48"/>
      <c r="H1185" s="48"/>
      <c r="K1185" s="48"/>
      <c r="U1185" s="49"/>
      <c r="V1185" s="49"/>
      <c r="W1185" s="49"/>
      <c r="X1185" s="49"/>
      <c r="Y1185" s="49"/>
      <c r="Z1185" s="49"/>
      <c r="AA1185" s="49"/>
      <c r="AB1185" s="49"/>
      <c r="AC1185" s="49"/>
      <c r="AG1185" s="48"/>
      <c r="AJ1185" s="48"/>
      <c r="AM1185" s="48"/>
      <c r="AW1185" s="49"/>
      <c r="AX1185" s="49"/>
      <c r="AY1185" s="49"/>
      <c r="AZ1185" s="49"/>
      <c r="BA1185" s="49"/>
      <c r="BB1185" s="49"/>
      <c r="BC1185" s="49"/>
      <c r="BD1185" s="49"/>
      <c r="BE1185" s="49"/>
    </row>
    <row r="1186" spans="5:57">
      <c r="E1186" s="48"/>
      <c r="H1186" s="48"/>
      <c r="K1186" s="48"/>
      <c r="U1186" s="49"/>
      <c r="V1186" s="49"/>
      <c r="W1186" s="49"/>
      <c r="X1186" s="49"/>
      <c r="Y1186" s="49"/>
      <c r="Z1186" s="49"/>
      <c r="AA1186" s="49"/>
      <c r="AB1186" s="49"/>
      <c r="AC1186" s="49"/>
      <c r="AG1186" s="48"/>
      <c r="AJ1186" s="48"/>
      <c r="AM1186" s="48"/>
      <c r="AW1186" s="49"/>
      <c r="AX1186" s="49"/>
      <c r="AY1186" s="49"/>
      <c r="AZ1186" s="49"/>
      <c r="BA1186" s="49"/>
      <c r="BB1186" s="49"/>
      <c r="BC1186" s="49"/>
      <c r="BD1186" s="49"/>
      <c r="BE1186" s="49"/>
    </row>
    <row r="1187" spans="5:57">
      <c r="E1187" s="48"/>
      <c r="H1187" s="48"/>
      <c r="K1187" s="48"/>
      <c r="U1187" s="49"/>
      <c r="V1187" s="49"/>
      <c r="W1187" s="49"/>
      <c r="X1187" s="49"/>
      <c r="Y1187" s="49"/>
      <c r="Z1187" s="49"/>
      <c r="AA1187" s="49"/>
      <c r="AB1187" s="49"/>
      <c r="AC1187" s="49"/>
      <c r="AG1187" s="48"/>
      <c r="AJ1187" s="48"/>
      <c r="AM1187" s="48"/>
      <c r="AW1187" s="49"/>
      <c r="AX1187" s="49"/>
      <c r="AY1187" s="49"/>
      <c r="AZ1187" s="49"/>
      <c r="BA1187" s="49"/>
      <c r="BB1187" s="49"/>
      <c r="BC1187" s="49"/>
      <c r="BD1187" s="49"/>
      <c r="BE1187" s="49"/>
    </row>
    <row r="1188" spans="5:57">
      <c r="E1188" s="48"/>
      <c r="H1188" s="48"/>
      <c r="K1188" s="48"/>
      <c r="U1188" s="49"/>
      <c r="V1188" s="49"/>
      <c r="W1188" s="49"/>
      <c r="X1188" s="49"/>
      <c r="Y1188" s="49"/>
      <c r="Z1188" s="49"/>
      <c r="AA1188" s="49"/>
      <c r="AB1188" s="49"/>
      <c r="AC1188" s="49"/>
      <c r="AG1188" s="48"/>
      <c r="AJ1188" s="48"/>
      <c r="AM1188" s="48"/>
      <c r="AW1188" s="49"/>
      <c r="AX1188" s="49"/>
      <c r="AY1188" s="49"/>
      <c r="AZ1188" s="49"/>
      <c r="BA1188" s="49"/>
      <c r="BB1188" s="49"/>
      <c r="BC1188" s="49"/>
      <c r="BD1188" s="49"/>
      <c r="BE1188" s="49"/>
    </row>
    <row r="1189" spans="5:57">
      <c r="E1189" s="48"/>
      <c r="H1189" s="48"/>
      <c r="K1189" s="48"/>
      <c r="U1189" s="49"/>
      <c r="V1189" s="49"/>
      <c r="W1189" s="49"/>
      <c r="X1189" s="49"/>
      <c r="Y1189" s="49"/>
      <c r="Z1189" s="49"/>
      <c r="AA1189" s="49"/>
      <c r="AB1189" s="49"/>
      <c r="AC1189" s="49"/>
      <c r="AG1189" s="48"/>
      <c r="AJ1189" s="48"/>
      <c r="AM1189" s="48"/>
      <c r="AW1189" s="49"/>
      <c r="AX1189" s="49"/>
      <c r="AY1189" s="49"/>
      <c r="AZ1189" s="49"/>
      <c r="BA1189" s="49"/>
      <c r="BB1189" s="49"/>
      <c r="BC1189" s="49"/>
      <c r="BD1189" s="49"/>
      <c r="BE1189" s="49"/>
    </row>
    <row r="1190" spans="5:57">
      <c r="E1190" s="48"/>
      <c r="H1190" s="48"/>
      <c r="K1190" s="48"/>
      <c r="U1190" s="49"/>
      <c r="V1190" s="49"/>
      <c r="W1190" s="49"/>
      <c r="X1190" s="49"/>
      <c r="Y1190" s="49"/>
      <c r="Z1190" s="49"/>
      <c r="AA1190" s="49"/>
      <c r="AB1190" s="49"/>
      <c r="AC1190" s="49"/>
      <c r="AG1190" s="48"/>
      <c r="AJ1190" s="48"/>
      <c r="AM1190" s="48"/>
      <c r="AW1190" s="49"/>
      <c r="AX1190" s="49"/>
      <c r="AY1190" s="49"/>
      <c r="AZ1190" s="49"/>
      <c r="BA1190" s="49"/>
      <c r="BB1190" s="49"/>
      <c r="BC1190" s="49"/>
      <c r="BD1190" s="49"/>
      <c r="BE1190" s="49"/>
    </row>
    <row r="1191" spans="5:57">
      <c r="E1191" s="48"/>
      <c r="H1191" s="48"/>
      <c r="K1191" s="48"/>
      <c r="U1191" s="49"/>
      <c r="V1191" s="49"/>
      <c r="W1191" s="49"/>
      <c r="X1191" s="49"/>
      <c r="Y1191" s="49"/>
      <c r="Z1191" s="49"/>
      <c r="AA1191" s="49"/>
      <c r="AB1191" s="49"/>
      <c r="AC1191" s="49"/>
      <c r="AG1191" s="48"/>
      <c r="AJ1191" s="48"/>
      <c r="AM1191" s="48"/>
      <c r="AW1191" s="49"/>
      <c r="AX1191" s="49"/>
      <c r="AY1191" s="49"/>
      <c r="AZ1191" s="49"/>
      <c r="BA1191" s="49"/>
      <c r="BB1191" s="49"/>
      <c r="BC1191" s="49"/>
      <c r="BD1191" s="49"/>
      <c r="BE1191" s="49"/>
    </row>
    <row r="1192" spans="5:57">
      <c r="E1192" s="48"/>
      <c r="H1192" s="48"/>
      <c r="K1192" s="48"/>
      <c r="U1192" s="49"/>
      <c r="V1192" s="49"/>
      <c r="W1192" s="49"/>
      <c r="X1192" s="49"/>
      <c r="Y1192" s="49"/>
      <c r="Z1192" s="49"/>
      <c r="AA1192" s="49"/>
      <c r="AB1192" s="49"/>
      <c r="AC1192" s="49"/>
      <c r="AG1192" s="48"/>
      <c r="AJ1192" s="48"/>
      <c r="AM1192" s="48"/>
      <c r="AW1192" s="49"/>
      <c r="AX1192" s="49"/>
      <c r="AY1192" s="49"/>
      <c r="AZ1192" s="49"/>
      <c r="BA1192" s="49"/>
      <c r="BB1192" s="49"/>
      <c r="BC1192" s="49"/>
      <c r="BD1192" s="49"/>
      <c r="BE1192" s="49"/>
    </row>
    <row r="1193" spans="5:57">
      <c r="E1193" s="48"/>
      <c r="H1193" s="48"/>
      <c r="K1193" s="48"/>
      <c r="U1193" s="49"/>
      <c r="V1193" s="49"/>
      <c r="W1193" s="49"/>
      <c r="X1193" s="49"/>
      <c r="Y1193" s="49"/>
      <c r="Z1193" s="49"/>
      <c r="AA1193" s="49"/>
      <c r="AB1193" s="49"/>
      <c r="AC1193" s="49"/>
      <c r="AG1193" s="48"/>
      <c r="AJ1193" s="48"/>
      <c r="AM1193" s="48"/>
      <c r="AW1193" s="49"/>
      <c r="AX1193" s="49"/>
      <c r="AY1193" s="49"/>
      <c r="AZ1193" s="49"/>
      <c r="BA1193" s="49"/>
      <c r="BB1193" s="49"/>
      <c r="BC1193" s="49"/>
      <c r="BD1193" s="49"/>
      <c r="BE1193" s="49"/>
    </row>
    <row r="1194" spans="5:57">
      <c r="E1194" s="48"/>
      <c r="H1194" s="48"/>
      <c r="K1194" s="48"/>
      <c r="U1194" s="49"/>
      <c r="V1194" s="49"/>
      <c r="W1194" s="49"/>
      <c r="X1194" s="49"/>
      <c r="Y1194" s="49"/>
      <c r="Z1194" s="49"/>
      <c r="AA1194" s="49"/>
      <c r="AB1194" s="49"/>
      <c r="AC1194" s="49"/>
      <c r="AG1194" s="48"/>
      <c r="AJ1194" s="48"/>
      <c r="AM1194" s="48"/>
      <c r="AW1194" s="49"/>
      <c r="AX1194" s="49"/>
      <c r="AY1194" s="49"/>
      <c r="AZ1194" s="49"/>
      <c r="BA1194" s="49"/>
      <c r="BB1194" s="49"/>
      <c r="BC1194" s="49"/>
      <c r="BD1194" s="49"/>
      <c r="BE1194" s="49"/>
    </row>
    <row r="1195" spans="5:57">
      <c r="E1195" s="48"/>
      <c r="H1195" s="48"/>
      <c r="K1195" s="48"/>
      <c r="U1195" s="49"/>
      <c r="V1195" s="49"/>
      <c r="W1195" s="49"/>
      <c r="X1195" s="49"/>
      <c r="Y1195" s="49"/>
      <c r="Z1195" s="49"/>
      <c r="AA1195" s="49"/>
      <c r="AB1195" s="49"/>
      <c r="AC1195" s="49"/>
      <c r="AG1195" s="48"/>
      <c r="AJ1195" s="48"/>
      <c r="AM1195" s="48"/>
      <c r="AW1195" s="49"/>
      <c r="AX1195" s="49"/>
      <c r="AY1195" s="49"/>
      <c r="AZ1195" s="49"/>
      <c r="BA1195" s="49"/>
      <c r="BB1195" s="49"/>
      <c r="BC1195" s="49"/>
      <c r="BD1195" s="49"/>
      <c r="BE1195" s="49"/>
    </row>
    <row r="1196" spans="5:57">
      <c r="E1196" s="48"/>
      <c r="H1196" s="48"/>
      <c r="K1196" s="48"/>
      <c r="U1196" s="49"/>
      <c r="V1196" s="49"/>
      <c r="W1196" s="49"/>
      <c r="X1196" s="49"/>
      <c r="Y1196" s="49"/>
      <c r="Z1196" s="49"/>
      <c r="AA1196" s="49"/>
      <c r="AB1196" s="49"/>
      <c r="AC1196" s="49"/>
      <c r="AG1196" s="48"/>
      <c r="AJ1196" s="48"/>
      <c r="AM1196" s="48"/>
      <c r="AW1196" s="49"/>
      <c r="AX1196" s="49"/>
      <c r="AY1196" s="49"/>
      <c r="AZ1196" s="49"/>
      <c r="BA1196" s="49"/>
      <c r="BB1196" s="49"/>
      <c r="BC1196" s="49"/>
      <c r="BD1196" s="49"/>
      <c r="BE1196" s="49"/>
    </row>
    <row r="1197" spans="5:57">
      <c r="E1197" s="48"/>
      <c r="H1197" s="48"/>
      <c r="K1197" s="48"/>
      <c r="U1197" s="49"/>
      <c r="V1197" s="49"/>
      <c r="W1197" s="49"/>
      <c r="X1197" s="49"/>
      <c r="Y1197" s="49"/>
      <c r="Z1197" s="49"/>
      <c r="AA1197" s="49"/>
      <c r="AB1197" s="49"/>
      <c r="AC1197" s="49"/>
      <c r="AG1197" s="48"/>
      <c r="AJ1197" s="48"/>
      <c r="AM1197" s="48"/>
      <c r="AW1197" s="49"/>
      <c r="AX1197" s="49"/>
      <c r="AY1197" s="49"/>
      <c r="AZ1197" s="49"/>
      <c r="BA1197" s="49"/>
      <c r="BB1197" s="49"/>
      <c r="BC1197" s="49"/>
      <c r="BD1197" s="49"/>
      <c r="BE1197" s="49"/>
    </row>
    <row r="1198" spans="5:57">
      <c r="E1198" s="48"/>
      <c r="H1198" s="48"/>
      <c r="K1198" s="48"/>
      <c r="U1198" s="49"/>
      <c r="V1198" s="49"/>
      <c r="W1198" s="49"/>
      <c r="X1198" s="49"/>
      <c r="Y1198" s="49"/>
      <c r="Z1198" s="49"/>
      <c r="AA1198" s="49"/>
      <c r="AB1198" s="49"/>
      <c r="AC1198" s="49"/>
      <c r="AG1198" s="48"/>
      <c r="AJ1198" s="48"/>
      <c r="AM1198" s="48"/>
      <c r="AW1198" s="49"/>
      <c r="AX1198" s="49"/>
      <c r="AY1198" s="49"/>
      <c r="AZ1198" s="49"/>
      <c r="BA1198" s="49"/>
      <c r="BB1198" s="49"/>
      <c r="BC1198" s="49"/>
      <c r="BD1198" s="49"/>
      <c r="BE1198" s="49"/>
    </row>
    <row r="1199" spans="5:57">
      <c r="E1199" s="48"/>
      <c r="H1199" s="48"/>
      <c r="K1199" s="48"/>
      <c r="U1199" s="49"/>
      <c r="V1199" s="49"/>
      <c r="W1199" s="49"/>
      <c r="X1199" s="49"/>
      <c r="Y1199" s="49"/>
      <c r="Z1199" s="49"/>
      <c r="AA1199" s="49"/>
      <c r="AB1199" s="49"/>
      <c r="AC1199" s="49"/>
      <c r="AG1199" s="48"/>
      <c r="AJ1199" s="48"/>
      <c r="AM1199" s="48"/>
      <c r="AW1199" s="49"/>
      <c r="AX1199" s="49"/>
      <c r="AY1199" s="49"/>
      <c r="AZ1199" s="49"/>
      <c r="BA1199" s="49"/>
      <c r="BB1199" s="49"/>
      <c r="BC1199" s="49"/>
      <c r="BD1199" s="49"/>
      <c r="BE1199" s="49"/>
    </row>
    <row r="1200" spans="5:57">
      <c r="E1200" s="48"/>
      <c r="H1200" s="48"/>
      <c r="K1200" s="48"/>
      <c r="U1200" s="49"/>
      <c r="V1200" s="49"/>
      <c r="W1200" s="49"/>
      <c r="X1200" s="49"/>
      <c r="Y1200" s="49"/>
      <c r="Z1200" s="49"/>
      <c r="AA1200" s="49"/>
      <c r="AB1200" s="49"/>
      <c r="AC1200" s="49"/>
      <c r="AG1200" s="48"/>
      <c r="AJ1200" s="48"/>
      <c r="AM1200" s="48"/>
      <c r="AW1200" s="49"/>
      <c r="AX1200" s="49"/>
      <c r="AY1200" s="49"/>
      <c r="AZ1200" s="49"/>
      <c r="BA1200" s="49"/>
      <c r="BB1200" s="49"/>
      <c r="BC1200" s="49"/>
      <c r="BD1200" s="49"/>
      <c r="BE1200" s="49"/>
    </row>
    <row r="1201" spans="5:57">
      <c r="E1201" s="48"/>
      <c r="H1201" s="48"/>
      <c r="K1201" s="48"/>
      <c r="U1201" s="49"/>
      <c r="V1201" s="49"/>
      <c r="W1201" s="49"/>
      <c r="X1201" s="49"/>
      <c r="Y1201" s="49"/>
      <c r="Z1201" s="49"/>
      <c r="AA1201" s="49"/>
      <c r="AB1201" s="49"/>
      <c r="AC1201" s="49"/>
      <c r="AG1201" s="48"/>
      <c r="AJ1201" s="48"/>
      <c r="AM1201" s="48"/>
      <c r="AW1201" s="49"/>
      <c r="AX1201" s="49"/>
      <c r="AY1201" s="49"/>
      <c r="AZ1201" s="49"/>
      <c r="BA1201" s="49"/>
      <c r="BB1201" s="49"/>
      <c r="BC1201" s="49"/>
      <c r="BD1201" s="49"/>
      <c r="BE1201" s="49"/>
    </row>
    <row r="1202" spans="5:57">
      <c r="E1202" s="48"/>
      <c r="H1202" s="48"/>
      <c r="K1202" s="48"/>
      <c r="U1202" s="49"/>
      <c r="V1202" s="49"/>
      <c r="W1202" s="49"/>
      <c r="X1202" s="49"/>
      <c r="Y1202" s="49"/>
      <c r="Z1202" s="49"/>
      <c r="AA1202" s="49"/>
      <c r="AB1202" s="49"/>
      <c r="AC1202" s="49"/>
      <c r="AG1202" s="48"/>
      <c r="AJ1202" s="48"/>
      <c r="AM1202" s="48"/>
      <c r="AW1202" s="49"/>
      <c r="AX1202" s="49"/>
      <c r="AY1202" s="49"/>
      <c r="AZ1202" s="49"/>
      <c r="BA1202" s="49"/>
      <c r="BB1202" s="49"/>
      <c r="BC1202" s="49"/>
      <c r="BD1202" s="49"/>
      <c r="BE1202" s="49"/>
    </row>
    <row r="1203" spans="5:57">
      <c r="E1203" s="48"/>
      <c r="H1203" s="48"/>
      <c r="K1203" s="48"/>
      <c r="U1203" s="49"/>
      <c r="V1203" s="49"/>
      <c r="W1203" s="49"/>
      <c r="X1203" s="49"/>
      <c r="Y1203" s="49"/>
      <c r="Z1203" s="49"/>
      <c r="AA1203" s="49"/>
      <c r="AB1203" s="49"/>
      <c r="AC1203" s="49"/>
      <c r="AG1203" s="48"/>
      <c r="AJ1203" s="48"/>
      <c r="AM1203" s="48"/>
      <c r="AW1203" s="49"/>
      <c r="AX1203" s="49"/>
      <c r="AY1203" s="49"/>
      <c r="AZ1203" s="49"/>
      <c r="BA1203" s="49"/>
      <c r="BB1203" s="49"/>
      <c r="BC1203" s="49"/>
      <c r="BD1203" s="49"/>
      <c r="BE1203" s="49"/>
    </row>
    <row r="1204" spans="5:57">
      <c r="E1204" s="48"/>
      <c r="H1204" s="48"/>
      <c r="K1204" s="48"/>
      <c r="U1204" s="49"/>
      <c r="V1204" s="49"/>
      <c r="W1204" s="49"/>
      <c r="X1204" s="49"/>
      <c r="Y1204" s="49"/>
      <c r="Z1204" s="49"/>
      <c r="AA1204" s="49"/>
      <c r="AB1204" s="49"/>
      <c r="AC1204" s="49"/>
      <c r="AG1204" s="48"/>
      <c r="AJ1204" s="48"/>
      <c r="AM1204" s="48"/>
      <c r="AW1204" s="49"/>
      <c r="AX1204" s="49"/>
      <c r="AY1204" s="49"/>
      <c r="AZ1204" s="49"/>
      <c r="BA1204" s="49"/>
      <c r="BB1204" s="49"/>
      <c r="BC1204" s="49"/>
      <c r="BD1204" s="49"/>
      <c r="BE1204" s="49"/>
    </row>
    <row r="1205" spans="5:57">
      <c r="E1205" s="48"/>
      <c r="H1205" s="48"/>
      <c r="K1205" s="48"/>
      <c r="U1205" s="49"/>
      <c r="V1205" s="49"/>
      <c r="W1205" s="49"/>
      <c r="X1205" s="49"/>
      <c r="Y1205" s="49"/>
      <c r="Z1205" s="49"/>
      <c r="AA1205" s="49"/>
      <c r="AB1205" s="49"/>
      <c r="AC1205" s="49"/>
      <c r="AG1205" s="48"/>
      <c r="AJ1205" s="48"/>
      <c r="AM1205" s="48"/>
      <c r="AW1205" s="49"/>
      <c r="AX1205" s="49"/>
      <c r="AY1205" s="49"/>
      <c r="AZ1205" s="49"/>
      <c r="BA1205" s="49"/>
      <c r="BB1205" s="49"/>
      <c r="BC1205" s="49"/>
      <c r="BD1205" s="49"/>
      <c r="BE1205" s="49"/>
    </row>
    <row r="1206" spans="5:57">
      <c r="E1206" s="48"/>
      <c r="H1206" s="48"/>
      <c r="K1206" s="48"/>
      <c r="U1206" s="49"/>
      <c r="V1206" s="49"/>
      <c r="W1206" s="49"/>
      <c r="X1206" s="49"/>
      <c r="Y1206" s="49"/>
      <c r="Z1206" s="49"/>
      <c r="AA1206" s="49"/>
      <c r="AB1206" s="49"/>
      <c r="AC1206" s="49"/>
      <c r="AG1206" s="48"/>
      <c r="AJ1206" s="48"/>
      <c r="AM1206" s="48"/>
      <c r="AW1206" s="49"/>
      <c r="AX1206" s="49"/>
      <c r="AY1206" s="49"/>
      <c r="AZ1206" s="49"/>
      <c r="BA1206" s="49"/>
      <c r="BB1206" s="49"/>
      <c r="BC1206" s="49"/>
      <c r="BD1206" s="49"/>
      <c r="BE1206" s="49"/>
    </row>
    <row r="1207" spans="5:57">
      <c r="E1207" s="48"/>
      <c r="H1207" s="48"/>
      <c r="K1207" s="48"/>
      <c r="U1207" s="49"/>
      <c r="V1207" s="49"/>
      <c r="W1207" s="49"/>
      <c r="X1207" s="49"/>
      <c r="Y1207" s="49"/>
      <c r="Z1207" s="49"/>
      <c r="AA1207" s="49"/>
      <c r="AB1207" s="49"/>
      <c r="AC1207" s="49"/>
      <c r="AG1207" s="48"/>
      <c r="AJ1207" s="48"/>
      <c r="AM1207" s="48"/>
      <c r="AW1207" s="49"/>
      <c r="AX1207" s="49"/>
      <c r="AY1207" s="49"/>
      <c r="AZ1207" s="49"/>
      <c r="BA1207" s="49"/>
      <c r="BB1207" s="49"/>
      <c r="BC1207" s="49"/>
      <c r="BD1207" s="49"/>
      <c r="BE1207" s="49"/>
    </row>
    <row r="1208" spans="5:57">
      <c r="E1208" s="48"/>
      <c r="H1208" s="48"/>
      <c r="K1208" s="48"/>
      <c r="U1208" s="49"/>
      <c r="V1208" s="49"/>
      <c r="W1208" s="49"/>
      <c r="X1208" s="49"/>
      <c r="Y1208" s="49"/>
      <c r="Z1208" s="49"/>
      <c r="AA1208" s="49"/>
      <c r="AB1208" s="49"/>
      <c r="AC1208" s="49"/>
      <c r="AG1208" s="48"/>
      <c r="AJ1208" s="48"/>
      <c r="AM1208" s="48"/>
      <c r="AW1208" s="49"/>
      <c r="AX1208" s="49"/>
      <c r="AY1208" s="49"/>
      <c r="AZ1208" s="49"/>
      <c r="BA1208" s="49"/>
      <c r="BB1208" s="49"/>
      <c r="BC1208" s="49"/>
      <c r="BD1208" s="49"/>
      <c r="BE1208" s="49"/>
    </row>
    <row r="1209" spans="5:57">
      <c r="E1209" s="48"/>
      <c r="H1209" s="48"/>
      <c r="K1209" s="48"/>
      <c r="U1209" s="49"/>
      <c r="V1209" s="49"/>
      <c r="W1209" s="49"/>
      <c r="X1209" s="49"/>
      <c r="Y1209" s="49"/>
      <c r="Z1209" s="49"/>
      <c r="AA1209" s="49"/>
      <c r="AB1209" s="49"/>
      <c r="AC1209" s="49"/>
      <c r="AG1209" s="48"/>
      <c r="AJ1209" s="48"/>
      <c r="AM1209" s="48"/>
      <c r="AW1209" s="49"/>
      <c r="AX1209" s="49"/>
      <c r="AY1209" s="49"/>
      <c r="AZ1209" s="49"/>
      <c r="BA1209" s="49"/>
      <c r="BB1209" s="49"/>
      <c r="BC1209" s="49"/>
      <c r="BD1209" s="49"/>
      <c r="BE1209" s="49"/>
    </row>
    <row r="1210" spans="5:57">
      <c r="E1210" s="48"/>
      <c r="H1210" s="48"/>
      <c r="K1210" s="48"/>
      <c r="U1210" s="49"/>
      <c r="V1210" s="49"/>
      <c r="W1210" s="49"/>
      <c r="X1210" s="49"/>
      <c r="Y1210" s="49"/>
      <c r="Z1210" s="49"/>
      <c r="AA1210" s="49"/>
      <c r="AB1210" s="49"/>
      <c r="AC1210" s="49"/>
      <c r="AG1210" s="48"/>
      <c r="AJ1210" s="48"/>
      <c r="AM1210" s="48"/>
      <c r="AW1210" s="49"/>
      <c r="AX1210" s="49"/>
      <c r="AY1210" s="49"/>
      <c r="AZ1210" s="49"/>
      <c r="BA1210" s="49"/>
      <c r="BB1210" s="49"/>
      <c r="BC1210" s="49"/>
      <c r="BD1210" s="49"/>
      <c r="BE1210" s="49"/>
    </row>
    <row r="1211" spans="5:57">
      <c r="E1211" s="48"/>
      <c r="H1211" s="48"/>
      <c r="K1211" s="48"/>
      <c r="U1211" s="49"/>
      <c r="V1211" s="49"/>
      <c r="W1211" s="49"/>
      <c r="X1211" s="49"/>
      <c r="Y1211" s="49"/>
      <c r="Z1211" s="49"/>
      <c r="AA1211" s="49"/>
      <c r="AB1211" s="49"/>
      <c r="AC1211" s="49"/>
      <c r="AG1211" s="48"/>
      <c r="AJ1211" s="48"/>
      <c r="AM1211" s="48"/>
      <c r="AW1211" s="49"/>
      <c r="AX1211" s="49"/>
      <c r="AY1211" s="49"/>
      <c r="AZ1211" s="49"/>
      <c r="BA1211" s="49"/>
      <c r="BB1211" s="49"/>
      <c r="BC1211" s="49"/>
      <c r="BD1211" s="49"/>
      <c r="BE1211" s="49"/>
    </row>
    <row r="1212" spans="5:57">
      <c r="E1212" s="48"/>
      <c r="H1212" s="48"/>
      <c r="K1212" s="48"/>
      <c r="U1212" s="49"/>
      <c r="V1212" s="49"/>
      <c r="W1212" s="49"/>
      <c r="X1212" s="49"/>
      <c r="Y1212" s="49"/>
      <c r="Z1212" s="49"/>
      <c r="AA1212" s="49"/>
      <c r="AB1212" s="49"/>
      <c r="AC1212" s="49"/>
      <c r="AG1212" s="48"/>
      <c r="AJ1212" s="48"/>
      <c r="AM1212" s="48"/>
      <c r="AW1212" s="49"/>
      <c r="AX1212" s="49"/>
      <c r="AY1212" s="49"/>
      <c r="AZ1212" s="49"/>
      <c r="BA1212" s="49"/>
      <c r="BB1212" s="49"/>
      <c r="BC1212" s="49"/>
      <c r="BD1212" s="49"/>
      <c r="BE1212" s="49"/>
    </row>
    <row r="1213" spans="5:57">
      <c r="E1213" s="48"/>
      <c r="H1213" s="48"/>
      <c r="K1213" s="48"/>
      <c r="U1213" s="49"/>
      <c r="V1213" s="49"/>
      <c r="W1213" s="49"/>
      <c r="X1213" s="49"/>
      <c r="Y1213" s="49"/>
      <c r="Z1213" s="49"/>
      <c r="AA1213" s="49"/>
      <c r="AB1213" s="49"/>
      <c r="AC1213" s="49"/>
      <c r="AG1213" s="48"/>
      <c r="AJ1213" s="48"/>
      <c r="AM1213" s="48"/>
      <c r="AW1213" s="49"/>
      <c r="AX1213" s="49"/>
      <c r="AY1213" s="49"/>
      <c r="AZ1213" s="49"/>
      <c r="BA1213" s="49"/>
      <c r="BB1213" s="49"/>
      <c r="BC1213" s="49"/>
      <c r="BD1213" s="49"/>
      <c r="BE1213" s="49"/>
    </row>
    <row r="1214" spans="5:57">
      <c r="E1214" s="48"/>
      <c r="H1214" s="48"/>
      <c r="K1214" s="48"/>
      <c r="U1214" s="49"/>
      <c r="V1214" s="49"/>
      <c r="W1214" s="49"/>
      <c r="X1214" s="49"/>
      <c r="Y1214" s="49"/>
      <c r="Z1214" s="49"/>
      <c r="AA1214" s="49"/>
      <c r="AB1214" s="49"/>
      <c r="AC1214" s="49"/>
      <c r="AG1214" s="48"/>
      <c r="AJ1214" s="48"/>
      <c r="AM1214" s="48"/>
      <c r="AW1214" s="49"/>
      <c r="AX1214" s="49"/>
      <c r="AY1214" s="49"/>
      <c r="AZ1214" s="49"/>
      <c r="BA1214" s="49"/>
      <c r="BB1214" s="49"/>
      <c r="BC1214" s="49"/>
      <c r="BD1214" s="49"/>
      <c r="BE1214" s="49"/>
    </row>
    <row r="1215" spans="5:57">
      <c r="E1215" s="48"/>
      <c r="H1215" s="48"/>
      <c r="K1215" s="48"/>
      <c r="U1215" s="49"/>
      <c r="V1215" s="49"/>
      <c r="W1215" s="49"/>
      <c r="X1215" s="49"/>
      <c r="Y1215" s="49"/>
      <c r="Z1215" s="49"/>
      <c r="AA1215" s="49"/>
      <c r="AB1215" s="49"/>
      <c r="AC1215" s="49"/>
      <c r="AG1215" s="48"/>
      <c r="AJ1215" s="48"/>
      <c r="AM1215" s="48"/>
      <c r="AW1215" s="49"/>
      <c r="AX1215" s="49"/>
      <c r="AY1215" s="49"/>
      <c r="AZ1215" s="49"/>
      <c r="BA1215" s="49"/>
      <c r="BB1215" s="49"/>
      <c r="BC1215" s="49"/>
      <c r="BD1215" s="49"/>
      <c r="BE1215" s="49"/>
    </row>
    <row r="1216" spans="5:57">
      <c r="E1216" s="48"/>
      <c r="H1216" s="48"/>
      <c r="K1216" s="48"/>
      <c r="U1216" s="49"/>
      <c r="V1216" s="49"/>
      <c r="W1216" s="49"/>
      <c r="X1216" s="49"/>
      <c r="Y1216" s="49"/>
      <c r="Z1216" s="49"/>
      <c r="AA1216" s="49"/>
      <c r="AB1216" s="49"/>
      <c r="AC1216" s="49"/>
      <c r="AG1216" s="48"/>
      <c r="AJ1216" s="48"/>
      <c r="AM1216" s="48"/>
      <c r="AW1216" s="49"/>
      <c r="AX1216" s="49"/>
      <c r="AY1216" s="49"/>
      <c r="AZ1216" s="49"/>
      <c r="BA1216" s="49"/>
      <c r="BB1216" s="49"/>
      <c r="BC1216" s="49"/>
      <c r="BD1216" s="49"/>
      <c r="BE1216" s="49"/>
    </row>
    <row r="1217" spans="5:57">
      <c r="E1217" s="48"/>
      <c r="H1217" s="48"/>
      <c r="K1217" s="48"/>
      <c r="U1217" s="49"/>
      <c r="V1217" s="49"/>
      <c r="W1217" s="49"/>
      <c r="X1217" s="49"/>
      <c r="Y1217" s="49"/>
      <c r="Z1217" s="49"/>
      <c r="AA1217" s="49"/>
      <c r="AB1217" s="49"/>
      <c r="AC1217" s="49"/>
      <c r="AG1217" s="48"/>
      <c r="AJ1217" s="48"/>
      <c r="AM1217" s="48"/>
      <c r="AW1217" s="49"/>
      <c r="AX1217" s="49"/>
      <c r="AY1217" s="49"/>
      <c r="AZ1217" s="49"/>
      <c r="BA1217" s="49"/>
      <c r="BB1217" s="49"/>
      <c r="BC1217" s="49"/>
      <c r="BD1217" s="49"/>
      <c r="BE1217" s="49"/>
    </row>
    <row r="1218" spans="5:57">
      <c r="E1218" s="48"/>
      <c r="H1218" s="48"/>
      <c r="K1218" s="48"/>
      <c r="U1218" s="49"/>
      <c r="V1218" s="49"/>
      <c r="W1218" s="49"/>
      <c r="X1218" s="49"/>
      <c r="Y1218" s="49"/>
      <c r="Z1218" s="49"/>
      <c r="AA1218" s="49"/>
      <c r="AB1218" s="49"/>
      <c r="AC1218" s="49"/>
      <c r="AG1218" s="48"/>
      <c r="AJ1218" s="48"/>
      <c r="AM1218" s="48"/>
      <c r="AW1218" s="49"/>
      <c r="AX1218" s="49"/>
      <c r="AY1218" s="49"/>
      <c r="AZ1218" s="49"/>
      <c r="BA1218" s="49"/>
      <c r="BB1218" s="49"/>
      <c r="BC1218" s="49"/>
      <c r="BD1218" s="49"/>
      <c r="BE1218" s="49"/>
    </row>
    <row r="1219" spans="5:57">
      <c r="E1219" s="48"/>
      <c r="H1219" s="48"/>
      <c r="K1219" s="48"/>
      <c r="U1219" s="49"/>
      <c r="V1219" s="49"/>
      <c r="W1219" s="49"/>
      <c r="X1219" s="49"/>
      <c r="Y1219" s="49"/>
      <c r="Z1219" s="49"/>
      <c r="AA1219" s="49"/>
      <c r="AB1219" s="49"/>
      <c r="AC1219" s="49"/>
      <c r="AG1219" s="48"/>
      <c r="AJ1219" s="48"/>
      <c r="AM1219" s="48"/>
      <c r="AW1219" s="49"/>
      <c r="AX1219" s="49"/>
      <c r="AY1219" s="49"/>
      <c r="AZ1219" s="49"/>
      <c r="BA1219" s="49"/>
      <c r="BB1219" s="49"/>
      <c r="BC1219" s="49"/>
      <c r="BD1219" s="49"/>
      <c r="BE1219" s="49"/>
    </row>
    <row r="1220" spans="5:57">
      <c r="E1220" s="48"/>
      <c r="H1220" s="48"/>
      <c r="K1220" s="48"/>
      <c r="U1220" s="49"/>
      <c r="V1220" s="49"/>
      <c r="W1220" s="49"/>
      <c r="X1220" s="49"/>
      <c r="Y1220" s="49"/>
      <c r="Z1220" s="49"/>
      <c r="AA1220" s="49"/>
      <c r="AB1220" s="49"/>
      <c r="AC1220" s="49"/>
      <c r="AG1220" s="48"/>
      <c r="AJ1220" s="48"/>
      <c r="AM1220" s="48"/>
      <c r="AW1220" s="49"/>
      <c r="AX1220" s="49"/>
      <c r="AY1220" s="49"/>
      <c r="AZ1220" s="49"/>
      <c r="BA1220" s="49"/>
      <c r="BB1220" s="49"/>
      <c r="BC1220" s="49"/>
      <c r="BD1220" s="49"/>
      <c r="BE1220" s="49"/>
    </row>
    <row r="1221" spans="5:57">
      <c r="E1221" s="48"/>
      <c r="H1221" s="48"/>
      <c r="K1221" s="48"/>
      <c r="U1221" s="49"/>
      <c r="V1221" s="49"/>
      <c r="W1221" s="49"/>
      <c r="X1221" s="49"/>
      <c r="Y1221" s="49"/>
      <c r="Z1221" s="49"/>
      <c r="AA1221" s="49"/>
      <c r="AB1221" s="49"/>
      <c r="AC1221" s="49"/>
      <c r="AG1221" s="48"/>
      <c r="AJ1221" s="48"/>
      <c r="AM1221" s="48"/>
      <c r="AW1221" s="49"/>
      <c r="AX1221" s="49"/>
      <c r="AY1221" s="49"/>
      <c r="AZ1221" s="49"/>
      <c r="BA1221" s="49"/>
      <c r="BB1221" s="49"/>
      <c r="BC1221" s="49"/>
      <c r="BD1221" s="49"/>
      <c r="BE1221" s="49"/>
    </row>
    <row r="1222" spans="5:57">
      <c r="E1222" s="48"/>
      <c r="H1222" s="48"/>
      <c r="K1222" s="48"/>
      <c r="U1222" s="49"/>
      <c r="V1222" s="49"/>
      <c r="W1222" s="49"/>
      <c r="X1222" s="49"/>
      <c r="Y1222" s="49"/>
      <c r="Z1222" s="49"/>
      <c r="AA1222" s="49"/>
      <c r="AB1222" s="49"/>
      <c r="AC1222" s="49"/>
      <c r="AG1222" s="48"/>
      <c r="AJ1222" s="48"/>
      <c r="AM1222" s="48"/>
      <c r="AW1222" s="49"/>
      <c r="AX1222" s="49"/>
      <c r="AY1222" s="49"/>
      <c r="AZ1222" s="49"/>
      <c r="BA1222" s="49"/>
      <c r="BB1222" s="49"/>
      <c r="BC1222" s="49"/>
      <c r="BD1222" s="49"/>
      <c r="BE1222" s="49"/>
    </row>
    <row r="1223" spans="5:57">
      <c r="E1223" s="48"/>
      <c r="H1223" s="48"/>
      <c r="K1223" s="48"/>
      <c r="U1223" s="49"/>
      <c r="V1223" s="49"/>
      <c r="W1223" s="49"/>
      <c r="X1223" s="49"/>
      <c r="Y1223" s="49"/>
      <c r="Z1223" s="49"/>
      <c r="AA1223" s="49"/>
      <c r="AB1223" s="49"/>
      <c r="AC1223" s="49"/>
      <c r="AG1223" s="48"/>
      <c r="AJ1223" s="48"/>
      <c r="AM1223" s="48"/>
      <c r="AW1223" s="49"/>
      <c r="AX1223" s="49"/>
      <c r="AY1223" s="49"/>
      <c r="AZ1223" s="49"/>
      <c r="BA1223" s="49"/>
      <c r="BB1223" s="49"/>
      <c r="BC1223" s="49"/>
      <c r="BD1223" s="49"/>
      <c r="BE1223" s="49"/>
    </row>
    <row r="1224" spans="5:57">
      <c r="E1224" s="48"/>
      <c r="H1224" s="48"/>
      <c r="K1224" s="48"/>
      <c r="U1224" s="49"/>
      <c r="V1224" s="49"/>
      <c r="W1224" s="49"/>
      <c r="X1224" s="49"/>
      <c r="Y1224" s="49"/>
      <c r="Z1224" s="49"/>
      <c r="AA1224" s="49"/>
      <c r="AB1224" s="49"/>
      <c r="AC1224" s="49"/>
      <c r="AG1224" s="48"/>
      <c r="AJ1224" s="48"/>
      <c r="AM1224" s="48"/>
      <c r="AW1224" s="49"/>
      <c r="AX1224" s="49"/>
      <c r="AY1224" s="49"/>
      <c r="AZ1224" s="49"/>
      <c r="BA1224" s="49"/>
      <c r="BB1224" s="49"/>
      <c r="BC1224" s="49"/>
      <c r="BD1224" s="49"/>
      <c r="BE1224" s="49"/>
    </row>
    <row r="1225" spans="5:57">
      <c r="E1225" s="48"/>
      <c r="H1225" s="48"/>
      <c r="K1225" s="48"/>
      <c r="U1225" s="49"/>
      <c r="V1225" s="49"/>
      <c r="W1225" s="49"/>
      <c r="X1225" s="49"/>
      <c r="Y1225" s="49"/>
      <c r="Z1225" s="49"/>
      <c r="AA1225" s="49"/>
      <c r="AB1225" s="49"/>
      <c r="AC1225" s="49"/>
      <c r="AG1225" s="48"/>
      <c r="AJ1225" s="48"/>
      <c r="AM1225" s="48"/>
      <c r="AW1225" s="49"/>
      <c r="AX1225" s="49"/>
      <c r="AY1225" s="49"/>
      <c r="AZ1225" s="49"/>
      <c r="BA1225" s="49"/>
      <c r="BB1225" s="49"/>
      <c r="BC1225" s="49"/>
      <c r="BD1225" s="49"/>
      <c r="BE1225" s="49"/>
    </row>
    <row r="1226" spans="5:57">
      <c r="E1226" s="48"/>
      <c r="H1226" s="48"/>
      <c r="K1226" s="48"/>
      <c r="U1226" s="49"/>
      <c r="V1226" s="49"/>
      <c r="W1226" s="49"/>
      <c r="X1226" s="49"/>
      <c r="Y1226" s="49"/>
      <c r="Z1226" s="49"/>
      <c r="AA1226" s="49"/>
      <c r="AB1226" s="49"/>
      <c r="AC1226" s="49"/>
      <c r="AG1226" s="48"/>
      <c r="AJ1226" s="48"/>
      <c r="AM1226" s="48"/>
      <c r="AW1226" s="49"/>
      <c r="AX1226" s="49"/>
      <c r="AY1226" s="49"/>
      <c r="AZ1226" s="49"/>
      <c r="BA1226" s="49"/>
      <c r="BB1226" s="49"/>
      <c r="BC1226" s="49"/>
      <c r="BD1226" s="49"/>
      <c r="BE1226" s="49"/>
    </row>
    <row r="1227" spans="5:57">
      <c r="E1227" s="48"/>
      <c r="H1227" s="48"/>
      <c r="K1227" s="48"/>
      <c r="U1227" s="49"/>
      <c r="V1227" s="49"/>
      <c r="W1227" s="49"/>
      <c r="X1227" s="49"/>
      <c r="Y1227" s="49"/>
      <c r="Z1227" s="49"/>
      <c r="AA1227" s="49"/>
      <c r="AB1227" s="49"/>
      <c r="AC1227" s="49"/>
      <c r="AG1227" s="48"/>
      <c r="AJ1227" s="48"/>
      <c r="AM1227" s="48"/>
      <c r="AW1227" s="49"/>
      <c r="AX1227" s="49"/>
      <c r="AY1227" s="49"/>
      <c r="AZ1227" s="49"/>
      <c r="BA1227" s="49"/>
      <c r="BB1227" s="49"/>
      <c r="BC1227" s="49"/>
      <c r="BD1227" s="49"/>
      <c r="BE1227" s="49"/>
    </row>
    <row r="1228" spans="5:57">
      <c r="E1228" s="48"/>
      <c r="H1228" s="48"/>
      <c r="K1228" s="48"/>
      <c r="U1228" s="49"/>
      <c r="V1228" s="49"/>
      <c r="W1228" s="49"/>
      <c r="X1228" s="49"/>
      <c r="Y1228" s="49"/>
      <c r="Z1228" s="49"/>
      <c r="AA1228" s="49"/>
      <c r="AB1228" s="49"/>
      <c r="AC1228" s="49"/>
      <c r="AG1228" s="48"/>
      <c r="AJ1228" s="48"/>
      <c r="AM1228" s="48"/>
      <c r="AW1228" s="49"/>
      <c r="AX1228" s="49"/>
      <c r="AY1228" s="49"/>
      <c r="AZ1228" s="49"/>
      <c r="BA1228" s="49"/>
      <c r="BB1228" s="49"/>
      <c r="BC1228" s="49"/>
      <c r="BD1228" s="49"/>
      <c r="BE1228" s="49"/>
    </row>
    <row r="1229" spans="5:57">
      <c r="E1229" s="48"/>
      <c r="H1229" s="48"/>
      <c r="K1229" s="48"/>
      <c r="U1229" s="49"/>
      <c r="V1229" s="49"/>
      <c r="W1229" s="49"/>
      <c r="X1229" s="49"/>
      <c r="Y1229" s="49"/>
      <c r="Z1229" s="49"/>
      <c r="AA1229" s="49"/>
      <c r="AB1229" s="49"/>
      <c r="AC1229" s="49"/>
      <c r="AG1229" s="48"/>
      <c r="AJ1229" s="48"/>
      <c r="AM1229" s="48"/>
      <c r="AW1229" s="49"/>
      <c r="AX1229" s="49"/>
      <c r="AY1229" s="49"/>
      <c r="AZ1229" s="49"/>
      <c r="BA1229" s="49"/>
      <c r="BB1229" s="49"/>
      <c r="BC1229" s="49"/>
      <c r="BD1229" s="49"/>
      <c r="BE1229" s="49"/>
    </row>
    <row r="1230" spans="5:57">
      <c r="E1230" s="48"/>
      <c r="H1230" s="48"/>
      <c r="K1230" s="48"/>
      <c r="U1230" s="49"/>
      <c r="V1230" s="49"/>
      <c r="W1230" s="49"/>
      <c r="X1230" s="49"/>
      <c r="Y1230" s="49"/>
      <c r="Z1230" s="49"/>
      <c r="AA1230" s="49"/>
      <c r="AB1230" s="49"/>
      <c r="AC1230" s="49"/>
      <c r="AG1230" s="48"/>
      <c r="AJ1230" s="48"/>
      <c r="AM1230" s="48"/>
      <c r="AW1230" s="49"/>
      <c r="AX1230" s="49"/>
      <c r="AY1230" s="49"/>
      <c r="AZ1230" s="49"/>
      <c r="BA1230" s="49"/>
      <c r="BB1230" s="49"/>
      <c r="BC1230" s="49"/>
      <c r="BD1230" s="49"/>
      <c r="BE1230" s="49"/>
    </row>
    <row r="1231" spans="5:57">
      <c r="E1231" s="48"/>
      <c r="H1231" s="48"/>
      <c r="K1231" s="48"/>
      <c r="U1231" s="49"/>
      <c r="V1231" s="49"/>
      <c r="W1231" s="49"/>
      <c r="X1231" s="49"/>
      <c r="Y1231" s="49"/>
      <c r="Z1231" s="49"/>
      <c r="AA1231" s="49"/>
      <c r="AB1231" s="49"/>
      <c r="AC1231" s="49"/>
      <c r="AG1231" s="48"/>
      <c r="AJ1231" s="48"/>
      <c r="AM1231" s="48"/>
      <c r="AW1231" s="49"/>
      <c r="AX1231" s="49"/>
      <c r="AY1231" s="49"/>
      <c r="AZ1231" s="49"/>
      <c r="BA1231" s="49"/>
      <c r="BB1231" s="49"/>
      <c r="BC1231" s="49"/>
      <c r="BD1231" s="49"/>
      <c r="BE1231" s="49"/>
    </row>
    <row r="1232" spans="5:57">
      <c r="E1232" s="48"/>
      <c r="H1232" s="48"/>
      <c r="K1232" s="48"/>
      <c r="U1232" s="49"/>
      <c r="V1232" s="49"/>
      <c r="W1232" s="49"/>
      <c r="X1232" s="49"/>
      <c r="Y1232" s="49"/>
      <c r="Z1232" s="49"/>
      <c r="AA1232" s="49"/>
      <c r="AB1232" s="49"/>
      <c r="AC1232" s="49"/>
      <c r="AG1232" s="48"/>
      <c r="AJ1232" s="48"/>
      <c r="AM1232" s="48"/>
      <c r="AW1232" s="49"/>
      <c r="AX1232" s="49"/>
      <c r="AY1232" s="49"/>
      <c r="AZ1232" s="49"/>
      <c r="BA1232" s="49"/>
      <c r="BB1232" s="49"/>
      <c r="BC1232" s="49"/>
      <c r="BD1232" s="49"/>
      <c r="BE1232" s="49"/>
    </row>
    <row r="1233" spans="5:57">
      <c r="E1233" s="48"/>
      <c r="H1233" s="48"/>
      <c r="K1233" s="48"/>
      <c r="U1233" s="49"/>
      <c r="V1233" s="49"/>
      <c r="W1233" s="49"/>
      <c r="X1233" s="49"/>
      <c r="Y1233" s="49"/>
      <c r="Z1233" s="49"/>
      <c r="AA1233" s="49"/>
      <c r="AB1233" s="49"/>
      <c r="AC1233" s="49"/>
      <c r="AG1233" s="48"/>
      <c r="AJ1233" s="48"/>
      <c r="AM1233" s="48"/>
      <c r="AW1233" s="49"/>
      <c r="AX1233" s="49"/>
      <c r="AY1233" s="49"/>
      <c r="AZ1233" s="49"/>
      <c r="BA1233" s="49"/>
      <c r="BB1233" s="49"/>
      <c r="BC1233" s="49"/>
      <c r="BD1233" s="49"/>
      <c r="BE1233" s="49"/>
    </row>
    <row r="1234" spans="5:57">
      <c r="E1234" s="48"/>
      <c r="H1234" s="48"/>
      <c r="K1234" s="48"/>
      <c r="U1234" s="49"/>
      <c r="V1234" s="49"/>
      <c r="W1234" s="49"/>
      <c r="X1234" s="49"/>
      <c r="Y1234" s="49"/>
      <c r="Z1234" s="49"/>
      <c r="AA1234" s="49"/>
      <c r="AB1234" s="49"/>
      <c r="AC1234" s="49"/>
      <c r="AG1234" s="48"/>
      <c r="AJ1234" s="48"/>
      <c r="AM1234" s="48"/>
      <c r="AW1234" s="49"/>
      <c r="AX1234" s="49"/>
      <c r="AY1234" s="49"/>
      <c r="AZ1234" s="49"/>
      <c r="BA1234" s="49"/>
      <c r="BB1234" s="49"/>
      <c r="BC1234" s="49"/>
      <c r="BD1234" s="49"/>
      <c r="BE1234" s="49"/>
    </row>
    <row r="1235" spans="5:57">
      <c r="E1235" s="48"/>
      <c r="H1235" s="48"/>
      <c r="K1235" s="48"/>
      <c r="U1235" s="49"/>
      <c r="V1235" s="49"/>
      <c r="W1235" s="49"/>
      <c r="X1235" s="49"/>
      <c r="Y1235" s="49"/>
      <c r="Z1235" s="49"/>
      <c r="AA1235" s="49"/>
      <c r="AB1235" s="49"/>
      <c r="AC1235" s="49"/>
      <c r="AG1235" s="48"/>
      <c r="AJ1235" s="48"/>
      <c r="AM1235" s="48"/>
      <c r="AW1235" s="49"/>
      <c r="AX1235" s="49"/>
      <c r="AY1235" s="49"/>
      <c r="AZ1235" s="49"/>
      <c r="BA1235" s="49"/>
      <c r="BB1235" s="49"/>
      <c r="BC1235" s="49"/>
      <c r="BD1235" s="49"/>
      <c r="BE1235" s="49"/>
    </row>
    <row r="1236" spans="5:57">
      <c r="E1236" s="48"/>
      <c r="H1236" s="48"/>
      <c r="K1236" s="48"/>
      <c r="U1236" s="49"/>
      <c r="V1236" s="49"/>
      <c r="W1236" s="49"/>
      <c r="X1236" s="49"/>
      <c r="Y1236" s="49"/>
      <c r="Z1236" s="49"/>
      <c r="AA1236" s="49"/>
      <c r="AB1236" s="49"/>
      <c r="AC1236" s="49"/>
      <c r="AG1236" s="48"/>
      <c r="AJ1236" s="48"/>
      <c r="AM1236" s="48"/>
      <c r="AW1236" s="49"/>
      <c r="AX1236" s="49"/>
      <c r="AY1236" s="49"/>
      <c r="AZ1236" s="49"/>
      <c r="BA1236" s="49"/>
      <c r="BB1236" s="49"/>
      <c r="BC1236" s="49"/>
      <c r="BD1236" s="49"/>
      <c r="BE1236" s="49"/>
    </row>
    <row r="1237" spans="5:57">
      <c r="E1237" s="48"/>
      <c r="H1237" s="48"/>
      <c r="K1237" s="48"/>
      <c r="U1237" s="49"/>
      <c r="V1237" s="49"/>
      <c r="W1237" s="49"/>
      <c r="X1237" s="49"/>
      <c r="Y1237" s="49"/>
      <c r="Z1237" s="49"/>
      <c r="AA1237" s="49"/>
      <c r="AB1237" s="49"/>
      <c r="AC1237" s="49"/>
      <c r="AG1237" s="48"/>
      <c r="AJ1237" s="48"/>
      <c r="AM1237" s="48"/>
      <c r="AW1237" s="49"/>
      <c r="AX1237" s="49"/>
      <c r="AY1237" s="49"/>
      <c r="AZ1237" s="49"/>
      <c r="BA1237" s="49"/>
      <c r="BB1237" s="49"/>
      <c r="BC1237" s="49"/>
      <c r="BD1237" s="49"/>
      <c r="BE1237" s="49"/>
    </row>
    <row r="1238" spans="5:57">
      <c r="E1238" s="48"/>
      <c r="H1238" s="48"/>
      <c r="K1238" s="48"/>
      <c r="U1238" s="49"/>
      <c r="V1238" s="49"/>
      <c r="W1238" s="49"/>
      <c r="X1238" s="49"/>
      <c r="Y1238" s="49"/>
      <c r="Z1238" s="49"/>
      <c r="AA1238" s="49"/>
      <c r="AB1238" s="49"/>
      <c r="AC1238" s="49"/>
      <c r="AG1238" s="48"/>
      <c r="AJ1238" s="48"/>
      <c r="AM1238" s="48"/>
      <c r="AW1238" s="49"/>
      <c r="AX1238" s="49"/>
      <c r="AY1238" s="49"/>
      <c r="AZ1238" s="49"/>
      <c r="BA1238" s="49"/>
      <c r="BB1238" s="49"/>
      <c r="BC1238" s="49"/>
      <c r="BD1238" s="49"/>
      <c r="BE1238" s="49"/>
    </row>
    <row r="1239" spans="5:57">
      <c r="E1239" s="48"/>
      <c r="H1239" s="48"/>
      <c r="K1239" s="48"/>
      <c r="U1239" s="49"/>
      <c r="V1239" s="49"/>
      <c r="W1239" s="49"/>
      <c r="X1239" s="49"/>
      <c r="Y1239" s="49"/>
      <c r="Z1239" s="49"/>
      <c r="AA1239" s="49"/>
      <c r="AB1239" s="49"/>
      <c r="AC1239" s="49"/>
      <c r="AG1239" s="48"/>
      <c r="AJ1239" s="48"/>
      <c r="AM1239" s="48"/>
      <c r="AW1239" s="49"/>
      <c r="AX1239" s="49"/>
      <c r="AY1239" s="49"/>
      <c r="AZ1239" s="49"/>
      <c r="BA1239" s="49"/>
      <c r="BB1239" s="49"/>
      <c r="BC1239" s="49"/>
      <c r="BD1239" s="49"/>
      <c r="BE1239" s="49"/>
    </row>
    <row r="1240" spans="5:57">
      <c r="E1240" s="48"/>
      <c r="H1240" s="48"/>
      <c r="K1240" s="48"/>
      <c r="U1240" s="49"/>
      <c r="V1240" s="49"/>
      <c r="W1240" s="49"/>
      <c r="X1240" s="49"/>
      <c r="Y1240" s="49"/>
      <c r="Z1240" s="49"/>
      <c r="AA1240" s="49"/>
      <c r="AB1240" s="49"/>
      <c r="AC1240" s="49"/>
      <c r="AG1240" s="48"/>
      <c r="AJ1240" s="48"/>
      <c r="AM1240" s="48"/>
      <c r="AW1240" s="49"/>
      <c r="AX1240" s="49"/>
      <c r="AY1240" s="49"/>
      <c r="AZ1240" s="49"/>
      <c r="BA1240" s="49"/>
      <c r="BB1240" s="49"/>
      <c r="BC1240" s="49"/>
      <c r="BD1240" s="49"/>
      <c r="BE1240" s="49"/>
    </row>
    <row r="1241" spans="5:57">
      <c r="E1241" s="48"/>
      <c r="H1241" s="48"/>
      <c r="K1241" s="48"/>
      <c r="U1241" s="49"/>
      <c r="V1241" s="49"/>
      <c r="W1241" s="49"/>
      <c r="X1241" s="49"/>
      <c r="Y1241" s="49"/>
      <c r="Z1241" s="49"/>
      <c r="AA1241" s="49"/>
      <c r="AB1241" s="49"/>
      <c r="AC1241" s="49"/>
      <c r="AG1241" s="48"/>
      <c r="AJ1241" s="48"/>
      <c r="AM1241" s="48"/>
      <c r="AW1241" s="49"/>
      <c r="AX1241" s="49"/>
      <c r="AY1241" s="49"/>
      <c r="AZ1241" s="49"/>
      <c r="BA1241" s="49"/>
      <c r="BB1241" s="49"/>
      <c r="BC1241" s="49"/>
      <c r="BD1241" s="49"/>
      <c r="BE1241" s="49"/>
    </row>
    <row r="1242" spans="5:57">
      <c r="E1242" s="48"/>
      <c r="H1242" s="48"/>
      <c r="K1242" s="48"/>
      <c r="U1242" s="49"/>
      <c r="V1242" s="49"/>
      <c r="W1242" s="49"/>
      <c r="X1242" s="49"/>
      <c r="Y1242" s="49"/>
      <c r="Z1242" s="49"/>
      <c r="AA1242" s="49"/>
      <c r="AB1242" s="49"/>
      <c r="AC1242" s="49"/>
      <c r="AG1242" s="48"/>
      <c r="AJ1242" s="48"/>
      <c r="AM1242" s="48"/>
      <c r="AW1242" s="49"/>
      <c r="AX1242" s="49"/>
      <c r="AY1242" s="49"/>
      <c r="AZ1242" s="49"/>
      <c r="BA1242" s="49"/>
      <c r="BB1242" s="49"/>
      <c r="BC1242" s="49"/>
      <c r="BD1242" s="49"/>
      <c r="BE1242" s="49"/>
    </row>
    <row r="1243" spans="5:57">
      <c r="E1243" s="48"/>
      <c r="H1243" s="48"/>
      <c r="K1243" s="48"/>
      <c r="U1243" s="49"/>
      <c r="V1243" s="49"/>
      <c r="W1243" s="49"/>
      <c r="X1243" s="49"/>
      <c r="Y1243" s="49"/>
      <c r="Z1243" s="49"/>
      <c r="AA1243" s="49"/>
      <c r="AB1243" s="49"/>
      <c r="AC1243" s="49"/>
      <c r="AG1243" s="48"/>
      <c r="AJ1243" s="48"/>
      <c r="AM1243" s="48"/>
      <c r="AW1243" s="49"/>
      <c r="AX1243" s="49"/>
      <c r="AY1243" s="49"/>
      <c r="AZ1243" s="49"/>
      <c r="BA1243" s="49"/>
      <c r="BB1243" s="49"/>
      <c r="BC1243" s="49"/>
      <c r="BD1243" s="49"/>
      <c r="BE1243" s="49"/>
    </row>
    <row r="1244" spans="5:57">
      <c r="E1244" s="48"/>
      <c r="H1244" s="48"/>
      <c r="K1244" s="48"/>
      <c r="U1244" s="49"/>
      <c r="V1244" s="49"/>
      <c r="W1244" s="49"/>
      <c r="X1244" s="49"/>
      <c r="Y1244" s="49"/>
      <c r="Z1244" s="49"/>
      <c r="AA1244" s="49"/>
      <c r="AB1244" s="49"/>
      <c r="AC1244" s="49"/>
      <c r="AG1244" s="48"/>
      <c r="AJ1244" s="48"/>
      <c r="AM1244" s="48"/>
      <c r="AW1244" s="49"/>
      <c r="AX1244" s="49"/>
      <c r="AY1244" s="49"/>
      <c r="AZ1244" s="49"/>
      <c r="BA1244" s="49"/>
      <c r="BB1244" s="49"/>
      <c r="BC1244" s="49"/>
      <c r="BD1244" s="49"/>
      <c r="BE1244" s="49"/>
    </row>
    <row r="1245" spans="5:57">
      <c r="E1245" s="48"/>
      <c r="H1245" s="48"/>
      <c r="K1245" s="48"/>
      <c r="U1245" s="49"/>
      <c r="V1245" s="49"/>
      <c r="W1245" s="49"/>
      <c r="X1245" s="49"/>
      <c r="Y1245" s="49"/>
      <c r="Z1245" s="49"/>
      <c r="AA1245" s="49"/>
      <c r="AB1245" s="49"/>
      <c r="AC1245" s="49"/>
      <c r="AG1245" s="48"/>
      <c r="AJ1245" s="48"/>
      <c r="AM1245" s="48"/>
      <c r="AW1245" s="49"/>
      <c r="AX1245" s="49"/>
      <c r="AY1245" s="49"/>
      <c r="AZ1245" s="49"/>
      <c r="BA1245" s="49"/>
      <c r="BB1245" s="49"/>
      <c r="BC1245" s="49"/>
      <c r="BD1245" s="49"/>
      <c r="BE1245" s="49"/>
    </row>
    <row r="1246" spans="5:57">
      <c r="E1246" s="48"/>
      <c r="H1246" s="48"/>
      <c r="K1246" s="48"/>
      <c r="U1246" s="49"/>
      <c r="V1246" s="49"/>
      <c r="W1246" s="49"/>
      <c r="X1246" s="49"/>
      <c r="Y1246" s="49"/>
      <c r="Z1246" s="49"/>
      <c r="AA1246" s="49"/>
      <c r="AB1246" s="49"/>
      <c r="AC1246" s="49"/>
      <c r="AG1246" s="48"/>
      <c r="AJ1246" s="48"/>
      <c r="AM1246" s="48"/>
      <c r="AW1246" s="49"/>
      <c r="AX1246" s="49"/>
      <c r="AY1246" s="49"/>
      <c r="AZ1246" s="49"/>
      <c r="BA1246" s="49"/>
      <c r="BB1246" s="49"/>
      <c r="BC1246" s="49"/>
      <c r="BD1246" s="49"/>
      <c r="BE1246" s="49"/>
    </row>
    <row r="1247" spans="5:57">
      <c r="E1247" s="48"/>
      <c r="H1247" s="48"/>
      <c r="K1247" s="48"/>
      <c r="U1247" s="49"/>
      <c r="V1247" s="49"/>
      <c r="W1247" s="49"/>
      <c r="X1247" s="49"/>
      <c r="Y1247" s="49"/>
      <c r="Z1247" s="49"/>
      <c r="AA1247" s="49"/>
      <c r="AB1247" s="49"/>
      <c r="AC1247" s="49"/>
      <c r="AG1247" s="48"/>
      <c r="AJ1247" s="48"/>
      <c r="AM1247" s="48"/>
      <c r="AW1247" s="49"/>
      <c r="AX1247" s="49"/>
      <c r="AY1247" s="49"/>
      <c r="AZ1247" s="49"/>
      <c r="BA1247" s="49"/>
      <c r="BB1247" s="49"/>
      <c r="BC1247" s="49"/>
      <c r="BD1247" s="49"/>
      <c r="BE1247" s="49"/>
    </row>
    <row r="1248" spans="5:57">
      <c r="E1248" s="48"/>
      <c r="H1248" s="48"/>
      <c r="K1248" s="48"/>
      <c r="U1248" s="49"/>
      <c r="V1248" s="49"/>
      <c r="W1248" s="49"/>
      <c r="X1248" s="49"/>
      <c r="Y1248" s="49"/>
      <c r="Z1248" s="49"/>
      <c r="AA1248" s="49"/>
      <c r="AB1248" s="49"/>
      <c r="AC1248" s="49"/>
      <c r="AG1248" s="48"/>
      <c r="AJ1248" s="48"/>
      <c r="AM1248" s="48"/>
      <c r="AW1248" s="49"/>
      <c r="AX1248" s="49"/>
      <c r="AY1248" s="49"/>
      <c r="AZ1248" s="49"/>
      <c r="BA1248" s="49"/>
      <c r="BB1248" s="49"/>
      <c r="BC1248" s="49"/>
      <c r="BD1248" s="49"/>
      <c r="BE1248" s="49"/>
    </row>
    <row r="1249" spans="5:57">
      <c r="E1249" s="48"/>
      <c r="H1249" s="48"/>
      <c r="K1249" s="48"/>
      <c r="U1249" s="49"/>
      <c r="V1249" s="49"/>
      <c r="W1249" s="49"/>
      <c r="X1249" s="49"/>
      <c r="Y1249" s="49"/>
      <c r="Z1249" s="49"/>
      <c r="AA1249" s="49"/>
      <c r="AB1249" s="49"/>
      <c r="AC1249" s="49"/>
      <c r="AG1249" s="48"/>
      <c r="AJ1249" s="48"/>
      <c r="AM1249" s="48"/>
      <c r="AW1249" s="49"/>
      <c r="AX1249" s="49"/>
      <c r="AY1249" s="49"/>
      <c r="AZ1249" s="49"/>
      <c r="BA1249" s="49"/>
      <c r="BB1249" s="49"/>
      <c r="BC1249" s="49"/>
      <c r="BD1249" s="49"/>
      <c r="BE1249" s="49"/>
    </row>
    <row r="1250" spans="5:57">
      <c r="E1250" s="48"/>
      <c r="H1250" s="48"/>
      <c r="K1250" s="48"/>
      <c r="U1250" s="49"/>
      <c r="V1250" s="49"/>
      <c r="W1250" s="49"/>
      <c r="X1250" s="49"/>
      <c r="Y1250" s="49"/>
      <c r="Z1250" s="49"/>
      <c r="AA1250" s="49"/>
      <c r="AB1250" s="49"/>
      <c r="AC1250" s="49"/>
      <c r="AG1250" s="48"/>
      <c r="AJ1250" s="48"/>
      <c r="AM1250" s="48"/>
      <c r="AW1250" s="49"/>
      <c r="AX1250" s="49"/>
      <c r="AY1250" s="49"/>
      <c r="AZ1250" s="49"/>
      <c r="BA1250" s="49"/>
      <c r="BB1250" s="49"/>
      <c r="BC1250" s="49"/>
      <c r="BD1250" s="49"/>
      <c r="BE1250" s="49"/>
    </row>
    <row r="1251" spans="5:57">
      <c r="E1251" s="48"/>
      <c r="H1251" s="48"/>
      <c r="K1251" s="48"/>
      <c r="U1251" s="49"/>
      <c r="V1251" s="49"/>
      <c r="W1251" s="49"/>
      <c r="X1251" s="49"/>
      <c r="Y1251" s="49"/>
      <c r="Z1251" s="49"/>
      <c r="AA1251" s="49"/>
      <c r="AB1251" s="49"/>
      <c r="AC1251" s="49"/>
      <c r="AG1251" s="48"/>
      <c r="AJ1251" s="48"/>
      <c r="AM1251" s="48"/>
      <c r="AW1251" s="49"/>
      <c r="AX1251" s="49"/>
      <c r="AY1251" s="49"/>
      <c r="AZ1251" s="49"/>
      <c r="BA1251" s="49"/>
      <c r="BB1251" s="49"/>
      <c r="BC1251" s="49"/>
      <c r="BD1251" s="49"/>
      <c r="BE1251" s="49"/>
    </row>
    <row r="1252" spans="5:57">
      <c r="E1252" s="48"/>
      <c r="H1252" s="48"/>
      <c r="K1252" s="48"/>
      <c r="U1252" s="49"/>
      <c r="V1252" s="49"/>
      <c r="W1252" s="49"/>
      <c r="X1252" s="49"/>
      <c r="Y1252" s="49"/>
      <c r="Z1252" s="49"/>
      <c r="AA1252" s="49"/>
      <c r="AB1252" s="49"/>
      <c r="AC1252" s="49"/>
      <c r="AG1252" s="48"/>
      <c r="AJ1252" s="48"/>
      <c r="AM1252" s="48"/>
      <c r="AW1252" s="49"/>
      <c r="AX1252" s="49"/>
      <c r="AY1252" s="49"/>
      <c r="AZ1252" s="49"/>
      <c r="BA1252" s="49"/>
      <c r="BB1252" s="49"/>
      <c r="BC1252" s="49"/>
      <c r="BD1252" s="49"/>
      <c r="BE1252" s="49"/>
    </row>
    <row r="1253" spans="5:57">
      <c r="E1253" s="48"/>
      <c r="H1253" s="48"/>
      <c r="K1253" s="48"/>
      <c r="U1253" s="49"/>
      <c r="V1253" s="49"/>
      <c r="W1253" s="49"/>
      <c r="X1253" s="49"/>
      <c r="Y1253" s="49"/>
      <c r="Z1253" s="49"/>
      <c r="AA1253" s="49"/>
      <c r="AB1253" s="49"/>
      <c r="AC1253" s="49"/>
      <c r="AG1253" s="48"/>
      <c r="AJ1253" s="48"/>
      <c r="AM1253" s="48"/>
      <c r="AW1253" s="49"/>
      <c r="AX1253" s="49"/>
      <c r="AY1253" s="49"/>
      <c r="AZ1253" s="49"/>
      <c r="BA1253" s="49"/>
      <c r="BB1253" s="49"/>
      <c r="BC1253" s="49"/>
      <c r="BD1253" s="49"/>
      <c r="BE1253" s="49"/>
    </row>
    <row r="1254" spans="5:57">
      <c r="E1254" s="48"/>
      <c r="H1254" s="48"/>
      <c r="K1254" s="48"/>
      <c r="U1254" s="49"/>
      <c r="V1254" s="49"/>
      <c r="W1254" s="49"/>
      <c r="X1254" s="49"/>
      <c r="Y1254" s="49"/>
      <c r="Z1254" s="49"/>
      <c r="AA1254" s="49"/>
      <c r="AB1254" s="49"/>
      <c r="AC1254" s="49"/>
      <c r="AG1254" s="48"/>
      <c r="AJ1254" s="48"/>
      <c r="AM1254" s="48"/>
      <c r="AW1254" s="49"/>
      <c r="AX1254" s="49"/>
      <c r="AY1254" s="49"/>
      <c r="AZ1254" s="49"/>
      <c r="BA1254" s="49"/>
      <c r="BB1254" s="49"/>
      <c r="BC1254" s="49"/>
      <c r="BD1254" s="49"/>
      <c r="BE1254" s="49"/>
    </row>
    <row r="1255" spans="5:57">
      <c r="E1255" s="48"/>
      <c r="H1255" s="48"/>
      <c r="K1255" s="48"/>
      <c r="U1255" s="49"/>
      <c r="V1255" s="49"/>
      <c r="W1255" s="49"/>
      <c r="X1255" s="49"/>
      <c r="Y1255" s="49"/>
      <c r="Z1255" s="49"/>
      <c r="AA1255" s="49"/>
      <c r="AB1255" s="49"/>
      <c r="AC1255" s="49"/>
      <c r="AG1255" s="48"/>
      <c r="AJ1255" s="48"/>
      <c r="AM1255" s="48"/>
      <c r="AW1255" s="49"/>
      <c r="AX1255" s="49"/>
      <c r="AY1255" s="49"/>
      <c r="AZ1255" s="49"/>
      <c r="BA1255" s="49"/>
      <c r="BB1255" s="49"/>
      <c r="BC1255" s="49"/>
      <c r="BD1255" s="49"/>
      <c r="BE1255" s="49"/>
    </row>
    <row r="1256" spans="5:57">
      <c r="E1256" s="48"/>
      <c r="H1256" s="48"/>
      <c r="K1256" s="48"/>
      <c r="U1256" s="49"/>
      <c r="V1256" s="49"/>
      <c r="W1256" s="49"/>
      <c r="X1256" s="49"/>
      <c r="Y1256" s="49"/>
      <c r="Z1256" s="49"/>
      <c r="AA1256" s="49"/>
      <c r="AB1256" s="49"/>
      <c r="AC1256" s="49"/>
      <c r="AG1256" s="48"/>
      <c r="AJ1256" s="48"/>
      <c r="AM1256" s="48"/>
      <c r="AW1256" s="49"/>
      <c r="AX1256" s="49"/>
      <c r="AY1256" s="49"/>
      <c r="AZ1256" s="49"/>
      <c r="BA1256" s="49"/>
      <c r="BB1256" s="49"/>
      <c r="BC1256" s="49"/>
      <c r="BD1256" s="49"/>
      <c r="BE1256" s="49"/>
    </row>
    <row r="1257" spans="5:57">
      <c r="E1257" s="48"/>
      <c r="H1257" s="48"/>
      <c r="K1257" s="48"/>
      <c r="U1257" s="49"/>
      <c r="V1257" s="49"/>
      <c r="W1257" s="49"/>
      <c r="X1257" s="49"/>
      <c r="Y1257" s="49"/>
      <c r="Z1257" s="49"/>
      <c r="AA1257" s="49"/>
      <c r="AB1257" s="49"/>
      <c r="AC1257" s="49"/>
      <c r="AG1257" s="48"/>
      <c r="AJ1257" s="48"/>
      <c r="AM1257" s="48"/>
      <c r="AW1257" s="49"/>
      <c r="AX1257" s="49"/>
      <c r="AY1257" s="49"/>
      <c r="AZ1257" s="49"/>
      <c r="BA1257" s="49"/>
      <c r="BB1257" s="49"/>
      <c r="BC1257" s="49"/>
      <c r="BD1257" s="49"/>
      <c r="BE1257" s="49"/>
    </row>
    <row r="1258" spans="5:57">
      <c r="E1258" s="48"/>
      <c r="H1258" s="48"/>
      <c r="K1258" s="48"/>
      <c r="U1258" s="49"/>
      <c r="V1258" s="49"/>
      <c r="W1258" s="49"/>
      <c r="X1258" s="49"/>
      <c r="Y1258" s="49"/>
      <c r="Z1258" s="49"/>
      <c r="AA1258" s="49"/>
      <c r="AB1258" s="49"/>
      <c r="AC1258" s="49"/>
      <c r="AG1258" s="48"/>
      <c r="AJ1258" s="48"/>
      <c r="AM1258" s="48"/>
      <c r="AW1258" s="49"/>
      <c r="AX1258" s="49"/>
      <c r="AY1258" s="49"/>
      <c r="AZ1258" s="49"/>
      <c r="BA1258" s="49"/>
      <c r="BB1258" s="49"/>
      <c r="BC1258" s="49"/>
      <c r="BD1258" s="49"/>
      <c r="BE1258" s="49"/>
    </row>
    <row r="1259" spans="5:57">
      <c r="E1259" s="48"/>
      <c r="H1259" s="48"/>
      <c r="K1259" s="48"/>
      <c r="U1259" s="49"/>
      <c r="V1259" s="49"/>
      <c r="W1259" s="49"/>
      <c r="X1259" s="49"/>
      <c r="Y1259" s="49"/>
      <c r="Z1259" s="49"/>
      <c r="AA1259" s="49"/>
      <c r="AB1259" s="49"/>
      <c r="AC1259" s="49"/>
      <c r="AG1259" s="48"/>
      <c r="AJ1259" s="48"/>
      <c r="AM1259" s="48"/>
      <c r="AW1259" s="49"/>
      <c r="AX1259" s="49"/>
      <c r="AY1259" s="49"/>
      <c r="AZ1259" s="49"/>
      <c r="BA1259" s="49"/>
      <c r="BB1259" s="49"/>
      <c r="BC1259" s="49"/>
      <c r="BD1259" s="49"/>
      <c r="BE1259" s="49"/>
    </row>
    <row r="1260" spans="5:57">
      <c r="E1260" s="48"/>
      <c r="H1260" s="48"/>
      <c r="K1260" s="48"/>
      <c r="U1260" s="49"/>
      <c r="V1260" s="49"/>
      <c r="W1260" s="49"/>
      <c r="X1260" s="49"/>
      <c r="Y1260" s="49"/>
      <c r="Z1260" s="49"/>
      <c r="AA1260" s="49"/>
      <c r="AB1260" s="49"/>
      <c r="AC1260" s="49"/>
      <c r="AG1260" s="48"/>
      <c r="AJ1260" s="48"/>
      <c r="AM1260" s="48"/>
      <c r="AW1260" s="49"/>
      <c r="AX1260" s="49"/>
      <c r="AY1260" s="49"/>
      <c r="AZ1260" s="49"/>
      <c r="BA1260" s="49"/>
      <c r="BB1260" s="49"/>
      <c r="BC1260" s="49"/>
      <c r="BD1260" s="49"/>
      <c r="BE1260" s="49"/>
    </row>
    <row r="1261" spans="5:57">
      <c r="E1261" s="48"/>
      <c r="H1261" s="48"/>
      <c r="K1261" s="48"/>
      <c r="U1261" s="49"/>
      <c r="V1261" s="49"/>
      <c r="W1261" s="49"/>
      <c r="X1261" s="49"/>
      <c r="Y1261" s="49"/>
      <c r="Z1261" s="49"/>
      <c r="AA1261" s="49"/>
      <c r="AB1261" s="49"/>
      <c r="AC1261" s="49"/>
      <c r="AG1261" s="48"/>
      <c r="AJ1261" s="48"/>
      <c r="AM1261" s="48"/>
      <c r="AW1261" s="49"/>
      <c r="AX1261" s="49"/>
      <c r="AY1261" s="49"/>
      <c r="AZ1261" s="49"/>
      <c r="BA1261" s="49"/>
      <c r="BB1261" s="49"/>
      <c r="BC1261" s="49"/>
      <c r="BD1261" s="49"/>
      <c r="BE1261" s="49"/>
    </row>
    <row r="1262" spans="5:57">
      <c r="E1262" s="48"/>
      <c r="H1262" s="48"/>
      <c r="K1262" s="48"/>
      <c r="U1262" s="49"/>
      <c r="V1262" s="49"/>
      <c r="W1262" s="49"/>
      <c r="X1262" s="49"/>
      <c r="Y1262" s="49"/>
      <c r="Z1262" s="49"/>
      <c r="AA1262" s="49"/>
      <c r="AB1262" s="49"/>
      <c r="AC1262" s="49"/>
      <c r="AG1262" s="48"/>
      <c r="AJ1262" s="48"/>
      <c r="AM1262" s="48"/>
      <c r="AW1262" s="49"/>
      <c r="AX1262" s="49"/>
      <c r="AY1262" s="49"/>
      <c r="AZ1262" s="49"/>
      <c r="BA1262" s="49"/>
      <c r="BB1262" s="49"/>
      <c r="BC1262" s="49"/>
      <c r="BD1262" s="49"/>
      <c r="BE1262" s="49"/>
    </row>
    <row r="1263" spans="5:57">
      <c r="E1263" s="48"/>
      <c r="H1263" s="48"/>
      <c r="K1263" s="48"/>
      <c r="U1263" s="49"/>
      <c r="V1263" s="49"/>
      <c r="W1263" s="49"/>
      <c r="X1263" s="49"/>
      <c r="Y1263" s="49"/>
      <c r="Z1263" s="49"/>
      <c r="AA1263" s="49"/>
      <c r="AB1263" s="49"/>
      <c r="AC1263" s="49"/>
      <c r="AG1263" s="48"/>
      <c r="AJ1263" s="48"/>
      <c r="AM1263" s="48"/>
      <c r="AW1263" s="49"/>
      <c r="AX1263" s="49"/>
      <c r="AY1263" s="49"/>
      <c r="AZ1263" s="49"/>
      <c r="BA1263" s="49"/>
      <c r="BB1263" s="49"/>
      <c r="BC1263" s="49"/>
      <c r="BD1263" s="49"/>
      <c r="BE1263" s="49"/>
    </row>
    <row r="1264" spans="5:57">
      <c r="E1264" s="48"/>
      <c r="H1264" s="48"/>
      <c r="K1264" s="48"/>
      <c r="U1264" s="49"/>
      <c r="V1264" s="49"/>
      <c r="W1264" s="49"/>
      <c r="X1264" s="49"/>
      <c r="Y1264" s="49"/>
      <c r="Z1264" s="49"/>
      <c r="AA1264" s="49"/>
      <c r="AB1264" s="49"/>
      <c r="AC1264" s="49"/>
      <c r="AG1264" s="48"/>
      <c r="AJ1264" s="48"/>
      <c r="AM1264" s="48"/>
      <c r="AW1264" s="49"/>
      <c r="AX1264" s="49"/>
      <c r="AY1264" s="49"/>
      <c r="AZ1264" s="49"/>
      <c r="BA1264" s="49"/>
      <c r="BB1264" s="49"/>
      <c r="BC1264" s="49"/>
      <c r="BD1264" s="49"/>
      <c r="BE1264" s="49"/>
    </row>
    <row r="1265" spans="5:57">
      <c r="E1265" s="48"/>
      <c r="H1265" s="48"/>
      <c r="K1265" s="48"/>
      <c r="U1265" s="49"/>
      <c r="V1265" s="49"/>
      <c r="W1265" s="49"/>
      <c r="X1265" s="49"/>
      <c r="Y1265" s="49"/>
      <c r="Z1265" s="49"/>
      <c r="AA1265" s="49"/>
      <c r="AB1265" s="49"/>
      <c r="AC1265" s="49"/>
      <c r="AG1265" s="48"/>
      <c r="AJ1265" s="48"/>
      <c r="AM1265" s="48"/>
      <c r="AW1265" s="49"/>
      <c r="AX1265" s="49"/>
      <c r="AY1265" s="49"/>
      <c r="AZ1265" s="49"/>
      <c r="BA1265" s="49"/>
      <c r="BB1265" s="49"/>
      <c r="BC1265" s="49"/>
      <c r="BD1265" s="49"/>
      <c r="BE1265" s="49"/>
    </row>
    <row r="1266" spans="5:57">
      <c r="E1266" s="48"/>
      <c r="H1266" s="48"/>
      <c r="K1266" s="48"/>
      <c r="U1266" s="49"/>
      <c r="V1266" s="49"/>
      <c r="W1266" s="49"/>
      <c r="X1266" s="49"/>
      <c r="Y1266" s="49"/>
      <c r="Z1266" s="49"/>
      <c r="AA1266" s="49"/>
      <c r="AB1266" s="49"/>
      <c r="AC1266" s="49"/>
      <c r="AG1266" s="48"/>
      <c r="AJ1266" s="48"/>
      <c r="AM1266" s="48"/>
      <c r="AW1266" s="49"/>
      <c r="AX1266" s="49"/>
      <c r="AY1266" s="49"/>
      <c r="AZ1266" s="49"/>
      <c r="BA1266" s="49"/>
      <c r="BB1266" s="49"/>
      <c r="BC1266" s="49"/>
      <c r="BD1266" s="49"/>
      <c r="BE1266" s="49"/>
    </row>
    <row r="1267" spans="5:57">
      <c r="E1267" s="48"/>
      <c r="H1267" s="48"/>
      <c r="K1267" s="48"/>
      <c r="U1267" s="49"/>
      <c r="V1267" s="49"/>
      <c r="W1267" s="49"/>
      <c r="X1267" s="49"/>
      <c r="Y1267" s="49"/>
      <c r="Z1267" s="49"/>
      <c r="AA1267" s="49"/>
      <c r="AB1267" s="49"/>
      <c r="AC1267" s="49"/>
      <c r="AG1267" s="48"/>
      <c r="AJ1267" s="48"/>
      <c r="AM1267" s="48"/>
      <c r="AW1267" s="49"/>
      <c r="AX1267" s="49"/>
      <c r="AY1267" s="49"/>
      <c r="AZ1267" s="49"/>
      <c r="BA1267" s="49"/>
      <c r="BB1267" s="49"/>
      <c r="BC1267" s="49"/>
      <c r="BD1267" s="49"/>
      <c r="BE1267" s="49"/>
    </row>
    <row r="1268" spans="5:57">
      <c r="E1268" s="48"/>
      <c r="H1268" s="48"/>
      <c r="K1268" s="48"/>
      <c r="U1268" s="49"/>
      <c r="V1268" s="49"/>
      <c r="W1268" s="49"/>
      <c r="X1268" s="49"/>
      <c r="Y1268" s="49"/>
      <c r="Z1268" s="49"/>
      <c r="AA1268" s="49"/>
      <c r="AB1268" s="49"/>
      <c r="AC1268" s="49"/>
      <c r="AG1268" s="48"/>
      <c r="AJ1268" s="48"/>
      <c r="AM1268" s="48"/>
      <c r="AW1268" s="49"/>
      <c r="AX1268" s="49"/>
      <c r="AY1268" s="49"/>
      <c r="AZ1268" s="49"/>
      <c r="BA1268" s="49"/>
      <c r="BB1268" s="49"/>
      <c r="BC1268" s="49"/>
      <c r="BD1268" s="49"/>
      <c r="BE1268" s="49"/>
    </row>
    <row r="1269" spans="5:57">
      <c r="E1269" s="48"/>
      <c r="H1269" s="48"/>
      <c r="K1269" s="48"/>
      <c r="U1269" s="49"/>
      <c r="V1269" s="49"/>
      <c r="W1269" s="49"/>
      <c r="X1269" s="49"/>
      <c r="Y1269" s="49"/>
      <c r="Z1269" s="49"/>
      <c r="AA1269" s="49"/>
      <c r="AB1269" s="49"/>
      <c r="AC1269" s="49"/>
      <c r="AG1269" s="48"/>
      <c r="AJ1269" s="48"/>
      <c r="AM1269" s="48"/>
      <c r="AW1269" s="49"/>
      <c r="AX1269" s="49"/>
      <c r="AY1269" s="49"/>
      <c r="AZ1269" s="49"/>
      <c r="BA1269" s="49"/>
      <c r="BB1269" s="49"/>
      <c r="BC1269" s="49"/>
      <c r="BD1269" s="49"/>
      <c r="BE1269" s="49"/>
    </row>
    <row r="1270" spans="5:57">
      <c r="E1270" s="48"/>
      <c r="H1270" s="48"/>
      <c r="K1270" s="48"/>
      <c r="U1270" s="49"/>
      <c r="V1270" s="49"/>
      <c r="W1270" s="49"/>
      <c r="X1270" s="49"/>
      <c r="Y1270" s="49"/>
      <c r="Z1270" s="49"/>
      <c r="AA1270" s="49"/>
      <c r="AB1270" s="49"/>
      <c r="AC1270" s="49"/>
      <c r="AG1270" s="48"/>
      <c r="AJ1270" s="48"/>
      <c r="AM1270" s="48"/>
      <c r="AW1270" s="49"/>
      <c r="AX1270" s="49"/>
      <c r="AY1270" s="49"/>
      <c r="AZ1270" s="49"/>
      <c r="BA1270" s="49"/>
      <c r="BB1270" s="49"/>
      <c r="BC1270" s="49"/>
      <c r="BD1270" s="49"/>
      <c r="BE1270" s="49"/>
    </row>
    <row r="1271" spans="5:57">
      <c r="E1271" s="48"/>
      <c r="H1271" s="48"/>
      <c r="K1271" s="48"/>
      <c r="U1271" s="49"/>
      <c r="V1271" s="49"/>
      <c r="W1271" s="49"/>
      <c r="X1271" s="49"/>
      <c r="Y1271" s="49"/>
      <c r="Z1271" s="49"/>
      <c r="AA1271" s="49"/>
      <c r="AB1271" s="49"/>
      <c r="AC1271" s="49"/>
      <c r="AG1271" s="48"/>
      <c r="AJ1271" s="48"/>
      <c r="AM1271" s="48"/>
      <c r="AW1271" s="49"/>
      <c r="AX1271" s="49"/>
      <c r="AY1271" s="49"/>
      <c r="AZ1271" s="49"/>
      <c r="BA1271" s="49"/>
      <c r="BB1271" s="49"/>
      <c r="BC1271" s="49"/>
      <c r="BD1271" s="49"/>
      <c r="BE1271" s="49"/>
    </row>
    <row r="1272" spans="5:57">
      <c r="E1272" s="48"/>
      <c r="H1272" s="48"/>
      <c r="K1272" s="48"/>
      <c r="U1272" s="49"/>
      <c r="V1272" s="49"/>
      <c r="W1272" s="49"/>
      <c r="X1272" s="49"/>
      <c r="Y1272" s="49"/>
      <c r="Z1272" s="49"/>
      <c r="AA1272" s="49"/>
      <c r="AB1272" s="49"/>
      <c r="AC1272" s="49"/>
      <c r="AG1272" s="48"/>
      <c r="AJ1272" s="48"/>
      <c r="AM1272" s="48"/>
      <c r="AW1272" s="49"/>
      <c r="AX1272" s="49"/>
      <c r="AY1272" s="49"/>
      <c r="AZ1272" s="49"/>
      <c r="BA1272" s="49"/>
      <c r="BB1272" s="49"/>
      <c r="BC1272" s="49"/>
      <c r="BD1272" s="49"/>
      <c r="BE1272" s="49"/>
    </row>
    <row r="1273" spans="5:57">
      <c r="E1273" s="48"/>
      <c r="H1273" s="48"/>
      <c r="K1273" s="48"/>
      <c r="U1273" s="49"/>
      <c r="V1273" s="49"/>
      <c r="W1273" s="49"/>
      <c r="X1273" s="49"/>
      <c r="Y1273" s="49"/>
      <c r="Z1273" s="49"/>
      <c r="AA1273" s="49"/>
      <c r="AB1273" s="49"/>
      <c r="AC1273" s="49"/>
      <c r="AG1273" s="48"/>
      <c r="AJ1273" s="48"/>
      <c r="AM1273" s="48"/>
      <c r="AW1273" s="49"/>
      <c r="AX1273" s="49"/>
      <c r="AY1273" s="49"/>
      <c r="AZ1273" s="49"/>
      <c r="BA1273" s="49"/>
      <c r="BB1273" s="49"/>
      <c r="BC1273" s="49"/>
      <c r="BD1273" s="49"/>
      <c r="BE1273" s="49"/>
    </row>
    <row r="1274" spans="5:57">
      <c r="E1274" s="48"/>
      <c r="H1274" s="48"/>
      <c r="K1274" s="48"/>
      <c r="U1274" s="49"/>
      <c r="V1274" s="49"/>
      <c r="W1274" s="49"/>
      <c r="X1274" s="49"/>
      <c r="Y1274" s="49"/>
      <c r="Z1274" s="49"/>
      <c r="AA1274" s="49"/>
      <c r="AB1274" s="49"/>
      <c r="AC1274" s="49"/>
      <c r="AG1274" s="48"/>
      <c r="AJ1274" s="48"/>
      <c r="AM1274" s="48"/>
      <c r="AW1274" s="49"/>
      <c r="AX1274" s="49"/>
      <c r="AY1274" s="49"/>
      <c r="AZ1274" s="49"/>
      <c r="BA1274" s="49"/>
      <c r="BB1274" s="49"/>
      <c r="BC1274" s="49"/>
      <c r="BD1274" s="49"/>
      <c r="BE1274" s="49"/>
    </row>
    <row r="1275" spans="5:57">
      <c r="E1275" s="48"/>
      <c r="H1275" s="48"/>
      <c r="K1275" s="48"/>
      <c r="U1275" s="49"/>
      <c r="V1275" s="49"/>
      <c r="W1275" s="49"/>
      <c r="X1275" s="49"/>
      <c r="Y1275" s="49"/>
      <c r="Z1275" s="49"/>
      <c r="AA1275" s="49"/>
      <c r="AB1275" s="49"/>
      <c r="AC1275" s="49"/>
      <c r="AG1275" s="48"/>
      <c r="AJ1275" s="48"/>
      <c r="AM1275" s="48"/>
      <c r="AW1275" s="49"/>
      <c r="AX1275" s="49"/>
      <c r="AY1275" s="49"/>
      <c r="AZ1275" s="49"/>
      <c r="BA1275" s="49"/>
      <c r="BB1275" s="49"/>
      <c r="BC1275" s="49"/>
      <c r="BD1275" s="49"/>
      <c r="BE1275" s="49"/>
    </row>
    <row r="1276" spans="5:57">
      <c r="E1276" s="48"/>
      <c r="H1276" s="48"/>
      <c r="K1276" s="48"/>
      <c r="U1276" s="49"/>
      <c r="V1276" s="49"/>
      <c r="W1276" s="49"/>
      <c r="X1276" s="49"/>
      <c r="Y1276" s="49"/>
      <c r="Z1276" s="49"/>
      <c r="AA1276" s="49"/>
      <c r="AB1276" s="49"/>
      <c r="AC1276" s="49"/>
      <c r="AG1276" s="48"/>
      <c r="AJ1276" s="48"/>
      <c r="AM1276" s="48"/>
      <c r="AW1276" s="49"/>
      <c r="AX1276" s="49"/>
      <c r="AY1276" s="49"/>
      <c r="AZ1276" s="49"/>
      <c r="BA1276" s="49"/>
      <c r="BB1276" s="49"/>
      <c r="BC1276" s="49"/>
      <c r="BD1276" s="49"/>
      <c r="BE1276" s="49"/>
    </row>
    <row r="1277" spans="5:57">
      <c r="E1277" s="48"/>
      <c r="H1277" s="48"/>
      <c r="K1277" s="48"/>
      <c r="U1277" s="49"/>
      <c r="V1277" s="49"/>
      <c r="W1277" s="49"/>
      <c r="X1277" s="49"/>
      <c r="Y1277" s="49"/>
      <c r="Z1277" s="49"/>
      <c r="AA1277" s="49"/>
      <c r="AB1277" s="49"/>
      <c r="AC1277" s="49"/>
      <c r="AG1277" s="48"/>
      <c r="AJ1277" s="48"/>
      <c r="AM1277" s="48"/>
      <c r="AW1277" s="49"/>
      <c r="AX1277" s="49"/>
      <c r="AY1277" s="49"/>
      <c r="AZ1277" s="49"/>
      <c r="BA1277" s="49"/>
      <c r="BB1277" s="49"/>
      <c r="BC1277" s="49"/>
      <c r="BD1277" s="49"/>
      <c r="BE1277" s="49"/>
    </row>
    <row r="1278" spans="5:57">
      <c r="E1278" s="48"/>
      <c r="H1278" s="48"/>
      <c r="K1278" s="48"/>
      <c r="U1278" s="49"/>
      <c r="V1278" s="49"/>
      <c r="W1278" s="49"/>
      <c r="X1278" s="49"/>
      <c r="Y1278" s="49"/>
      <c r="Z1278" s="49"/>
      <c r="AA1278" s="49"/>
      <c r="AB1278" s="49"/>
      <c r="AC1278" s="49"/>
      <c r="AG1278" s="48"/>
      <c r="AJ1278" s="48"/>
      <c r="AM1278" s="48"/>
      <c r="AW1278" s="49"/>
      <c r="AX1278" s="49"/>
      <c r="AY1278" s="49"/>
      <c r="AZ1278" s="49"/>
      <c r="BA1278" s="49"/>
      <c r="BB1278" s="49"/>
      <c r="BC1278" s="49"/>
      <c r="BD1278" s="49"/>
      <c r="BE1278" s="49"/>
    </row>
    <row r="1279" spans="5:57">
      <c r="E1279" s="48"/>
      <c r="H1279" s="48"/>
      <c r="K1279" s="48"/>
      <c r="U1279" s="49"/>
      <c r="V1279" s="49"/>
      <c r="W1279" s="49"/>
      <c r="X1279" s="49"/>
      <c r="Y1279" s="49"/>
      <c r="Z1279" s="49"/>
      <c r="AA1279" s="49"/>
      <c r="AB1279" s="49"/>
      <c r="AC1279" s="49"/>
      <c r="AG1279" s="48"/>
      <c r="AJ1279" s="48"/>
      <c r="AM1279" s="48"/>
      <c r="AW1279" s="49"/>
      <c r="AX1279" s="49"/>
      <c r="AY1279" s="49"/>
      <c r="AZ1279" s="49"/>
      <c r="BA1279" s="49"/>
      <c r="BB1279" s="49"/>
      <c r="BC1279" s="49"/>
      <c r="BD1279" s="49"/>
      <c r="BE1279" s="49"/>
    </row>
    <row r="1280" spans="5:57">
      <c r="E1280" s="48"/>
      <c r="H1280" s="48"/>
      <c r="K1280" s="48"/>
      <c r="U1280" s="49"/>
      <c r="V1280" s="49"/>
      <c r="W1280" s="49"/>
      <c r="X1280" s="49"/>
      <c r="Y1280" s="49"/>
      <c r="Z1280" s="49"/>
      <c r="AA1280" s="49"/>
      <c r="AB1280" s="49"/>
      <c r="AC1280" s="49"/>
      <c r="AG1280" s="48"/>
      <c r="AJ1280" s="48"/>
      <c r="AM1280" s="48"/>
      <c r="AW1280" s="49"/>
      <c r="AX1280" s="49"/>
      <c r="AY1280" s="49"/>
      <c r="AZ1280" s="49"/>
      <c r="BA1280" s="49"/>
      <c r="BB1280" s="49"/>
      <c r="BC1280" s="49"/>
      <c r="BD1280" s="49"/>
      <c r="BE1280" s="49"/>
    </row>
    <row r="1281" spans="5:57">
      <c r="E1281" s="48"/>
      <c r="H1281" s="48"/>
      <c r="K1281" s="48"/>
      <c r="U1281" s="49"/>
      <c r="V1281" s="49"/>
      <c r="W1281" s="49"/>
      <c r="X1281" s="49"/>
      <c r="Y1281" s="49"/>
      <c r="Z1281" s="49"/>
      <c r="AA1281" s="49"/>
      <c r="AB1281" s="49"/>
      <c r="AC1281" s="49"/>
      <c r="AG1281" s="48"/>
      <c r="AJ1281" s="48"/>
      <c r="AM1281" s="48"/>
      <c r="AW1281" s="49"/>
      <c r="AX1281" s="49"/>
      <c r="AY1281" s="49"/>
      <c r="AZ1281" s="49"/>
      <c r="BA1281" s="49"/>
      <c r="BB1281" s="49"/>
      <c r="BC1281" s="49"/>
      <c r="BD1281" s="49"/>
      <c r="BE1281" s="49"/>
    </row>
    <row r="1282" spans="5:57">
      <c r="E1282" s="48"/>
      <c r="H1282" s="48"/>
      <c r="K1282" s="48"/>
      <c r="U1282" s="49"/>
      <c r="V1282" s="49"/>
      <c r="W1282" s="49"/>
      <c r="X1282" s="49"/>
      <c r="Y1282" s="49"/>
      <c r="Z1282" s="49"/>
      <c r="AA1282" s="49"/>
      <c r="AB1282" s="49"/>
      <c r="AC1282" s="49"/>
      <c r="AG1282" s="48"/>
      <c r="AJ1282" s="48"/>
      <c r="AM1282" s="48"/>
      <c r="AW1282" s="49"/>
      <c r="AX1282" s="49"/>
      <c r="AY1282" s="49"/>
      <c r="AZ1282" s="49"/>
      <c r="BA1282" s="49"/>
      <c r="BB1282" s="49"/>
      <c r="BC1282" s="49"/>
      <c r="BD1282" s="49"/>
      <c r="BE1282" s="49"/>
    </row>
    <row r="1283" spans="5:57">
      <c r="E1283" s="48"/>
      <c r="H1283" s="48"/>
      <c r="K1283" s="48"/>
      <c r="U1283" s="49"/>
      <c r="V1283" s="49"/>
      <c r="W1283" s="49"/>
      <c r="X1283" s="49"/>
      <c r="Y1283" s="49"/>
      <c r="Z1283" s="49"/>
      <c r="AA1283" s="49"/>
      <c r="AB1283" s="49"/>
      <c r="AC1283" s="49"/>
      <c r="AG1283" s="48"/>
      <c r="AJ1283" s="48"/>
      <c r="AM1283" s="48"/>
      <c r="AW1283" s="49"/>
      <c r="AX1283" s="49"/>
      <c r="AY1283" s="49"/>
      <c r="AZ1283" s="49"/>
      <c r="BA1283" s="49"/>
      <c r="BB1283" s="49"/>
      <c r="BC1283" s="49"/>
      <c r="BD1283" s="49"/>
      <c r="BE1283" s="49"/>
    </row>
    <row r="1284" spans="5:57">
      <c r="E1284" s="48"/>
      <c r="H1284" s="48"/>
      <c r="K1284" s="48"/>
      <c r="U1284" s="49"/>
      <c r="V1284" s="49"/>
      <c r="W1284" s="49"/>
      <c r="X1284" s="49"/>
      <c r="Y1284" s="49"/>
      <c r="Z1284" s="49"/>
      <c r="AA1284" s="49"/>
      <c r="AB1284" s="49"/>
      <c r="AC1284" s="49"/>
      <c r="AG1284" s="48"/>
      <c r="AJ1284" s="48"/>
      <c r="AM1284" s="48"/>
      <c r="AW1284" s="49"/>
      <c r="AX1284" s="49"/>
      <c r="AY1284" s="49"/>
      <c r="AZ1284" s="49"/>
      <c r="BA1284" s="49"/>
      <c r="BB1284" s="49"/>
      <c r="BC1284" s="49"/>
      <c r="BD1284" s="49"/>
      <c r="BE1284" s="49"/>
    </row>
    <row r="1285" spans="5:57">
      <c r="E1285" s="48"/>
      <c r="H1285" s="48"/>
      <c r="K1285" s="48"/>
      <c r="U1285" s="49"/>
      <c r="V1285" s="49"/>
      <c r="W1285" s="49"/>
      <c r="X1285" s="49"/>
      <c r="Y1285" s="49"/>
      <c r="Z1285" s="49"/>
      <c r="AA1285" s="49"/>
      <c r="AB1285" s="49"/>
      <c r="AC1285" s="49"/>
      <c r="AG1285" s="48"/>
      <c r="AJ1285" s="48"/>
      <c r="AM1285" s="48"/>
      <c r="AW1285" s="49"/>
      <c r="AX1285" s="49"/>
      <c r="AY1285" s="49"/>
      <c r="AZ1285" s="49"/>
      <c r="BA1285" s="49"/>
      <c r="BB1285" s="49"/>
      <c r="BC1285" s="49"/>
      <c r="BD1285" s="49"/>
      <c r="BE1285" s="49"/>
    </row>
    <row r="1286" spans="5:57">
      <c r="E1286" s="48"/>
      <c r="H1286" s="48"/>
      <c r="K1286" s="48"/>
      <c r="U1286" s="49"/>
      <c r="V1286" s="49"/>
      <c r="W1286" s="49"/>
      <c r="X1286" s="49"/>
      <c r="Y1286" s="49"/>
      <c r="Z1286" s="49"/>
      <c r="AA1286" s="49"/>
      <c r="AB1286" s="49"/>
      <c r="AC1286" s="49"/>
      <c r="AG1286" s="48"/>
      <c r="AJ1286" s="48"/>
      <c r="AM1286" s="48"/>
      <c r="AW1286" s="49"/>
      <c r="AX1286" s="49"/>
      <c r="AY1286" s="49"/>
      <c r="AZ1286" s="49"/>
      <c r="BA1286" s="49"/>
      <c r="BB1286" s="49"/>
      <c r="BC1286" s="49"/>
      <c r="BD1286" s="49"/>
      <c r="BE1286" s="49"/>
    </row>
    <row r="1287" spans="5:57">
      <c r="E1287" s="48"/>
      <c r="H1287" s="48"/>
      <c r="K1287" s="48"/>
      <c r="U1287" s="49"/>
      <c r="V1287" s="49"/>
      <c r="W1287" s="49"/>
      <c r="X1287" s="49"/>
      <c r="Y1287" s="49"/>
      <c r="Z1287" s="49"/>
      <c r="AA1287" s="49"/>
      <c r="AB1287" s="49"/>
      <c r="AC1287" s="49"/>
      <c r="AG1287" s="48"/>
      <c r="AJ1287" s="48"/>
      <c r="AM1287" s="48"/>
      <c r="AW1287" s="49"/>
      <c r="AX1287" s="49"/>
      <c r="AY1287" s="49"/>
      <c r="AZ1287" s="49"/>
      <c r="BA1287" s="49"/>
      <c r="BB1287" s="49"/>
      <c r="BC1287" s="49"/>
      <c r="BD1287" s="49"/>
      <c r="BE1287" s="49"/>
    </row>
    <row r="1288" spans="5:57">
      <c r="E1288" s="48"/>
      <c r="H1288" s="48"/>
      <c r="K1288" s="48"/>
      <c r="U1288" s="49"/>
      <c r="V1288" s="49"/>
      <c r="W1288" s="49"/>
      <c r="X1288" s="49"/>
      <c r="Y1288" s="49"/>
      <c r="Z1288" s="49"/>
      <c r="AA1288" s="49"/>
      <c r="AB1288" s="49"/>
      <c r="AC1288" s="49"/>
      <c r="AG1288" s="48"/>
      <c r="AJ1288" s="48"/>
      <c r="AM1288" s="48"/>
      <c r="AW1288" s="49"/>
      <c r="AX1288" s="49"/>
      <c r="AY1288" s="49"/>
      <c r="AZ1288" s="49"/>
      <c r="BA1288" s="49"/>
      <c r="BB1288" s="49"/>
      <c r="BC1288" s="49"/>
      <c r="BD1288" s="49"/>
      <c r="BE1288" s="49"/>
    </row>
    <row r="1289" spans="5:57">
      <c r="E1289" s="48"/>
      <c r="H1289" s="48"/>
      <c r="K1289" s="48"/>
      <c r="U1289" s="49"/>
      <c r="V1289" s="49"/>
      <c r="W1289" s="49"/>
      <c r="X1289" s="49"/>
      <c r="Y1289" s="49"/>
      <c r="Z1289" s="49"/>
      <c r="AA1289" s="49"/>
      <c r="AB1289" s="49"/>
      <c r="AC1289" s="49"/>
      <c r="AG1289" s="48"/>
      <c r="AJ1289" s="48"/>
      <c r="AM1289" s="48"/>
      <c r="AW1289" s="49"/>
      <c r="AX1289" s="49"/>
      <c r="AY1289" s="49"/>
      <c r="AZ1289" s="49"/>
      <c r="BA1289" s="49"/>
      <c r="BB1289" s="49"/>
      <c r="BC1289" s="49"/>
      <c r="BD1289" s="49"/>
      <c r="BE1289" s="49"/>
    </row>
    <row r="1290" spans="5:57">
      <c r="E1290" s="48"/>
      <c r="H1290" s="48"/>
      <c r="K1290" s="48"/>
      <c r="U1290" s="49"/>
      <c r="V1290" s="49"/>
      <c r="W1290" s="49"/>
      <c r="X1290" s="49"/>
      <c r="Y1290" s="49"/>
      <c r="Z1290" s="49"/>
      <c r="AA1290" s="49"/>
      <c r="AB1290" s="49"/>
      <c r="AC1290" s="49"/>
      <c r="AG1290" s="48"/>
      <c r="AJ1290" s="48"/>
      <c r="AM1290" s="48"/>
      <c r="AW1290" s="49"/>
      <c r="AX1290" s="49"/>
      <c r="AY1290" s="49"/>
      <c r="AZ1290" s="49"/>
      <c r="BA1290" s="49"/>
      <c r="BB1290" s="49"/>
      <c r="BC1290" s="49"/>
      <c r="BD1290" s="49"/>
      <c r="BE1290" s="49"/>
    </row>
    <row r="1291" spans="5:57">
      <c r="E1291" s="48"/>
      <c r="H1291" s="48"/>
      <c r="K1291" s="48"/>
      <c r="U1291" s="49"/>
      <c r="V1291" s="49"/>
      <c r="W1291" s="49"/>
      <c r="X1291" s="49"/>
      <c r="Y1291" s="49"/>
      <c r="Z1291" s="49"/>
      <c r="AA1291" s="49"/>
      <c r="AB1291" s="49"/>
      <c r="AC1291" s="49"/>
      <c r="AG1291" s="48"/>
      <c r="AJ1291" s="48"/>
      <c r="AM1291" s="48"/>
      <c r="AW1291" s="49"/>
      <c r="AX1291" s="49"/>
      <c r="AY1291" s="49"/>
      <c r="AZ1291" s="49"/>
      <c r="BA1291" s="49"/>
      <c r="BB1291" s="49"/>
      <c r="BC1291" s="49"/>
      <c r="BD1291" s="49"/>
      <c r="BE1291" s="49"/>
    </row>
    <row r="1292" spans="5:57">
      <c r="E1292" s="48"/>
      <c r="H1292" s="48"/>
      <c r="K1292" s="48"/>
      <c r="U1292" s="49"/>
      <c r="V1292" s="49"/>
      <c r="W1292" s="49"/>
      <c r="X1292" s="49"/>
      <c r="Y1292" s="49"/>
      <c r="Z1292" s="49"/>
      <c r="AA1292" s="49"/>
      <c r="AB1292" s="49"/>
      <c r="AC1292" s="49"/>
      <c r="AG1292" s="48"/>
      <c r="AJ1292" s="48"/>
      <c r="AM1292" s="48"/>
      <c r="AW1292" s="49"/>
      <c r="AX1292" s="49"/>
      <c r="AY1292" s="49"/>
      <c r="AZ1292" s="49"/>
      <c r="BA1292" s="49"/>
      <c r="BB1292" s="49"/>
      <c r="BC1292" s="49"/>
      <c r="BD1292" s="49"/>
      <c r="BE1292" s="49"/>
    </row>
    <row r="1293" spans="5:57">
      <c r="E1293" s="48"/>
      <c r="H1293" s="48"/>
      <c r="K1293" s="48"/>
      <c r="U1293" s="49"/>
      <c r="V1293" s="49"/>
      <c r="W1293" s="49"/>
      <c r="X1293" s="49"/>
      <c r="Y1293" s="49"/>
      <c r="Z1293" s="49"/>
      <c r="AA1293" s="49"/>
      <c r="AB1293" s="49"/>
      <c r="AC1293" s="49"/>
      <c r="AG1293" s="48"/>
      <c r="AJ1293" s="48"/>
      <c r="AM1293" s="48"/>
      <c r="AW1293" s="49"/>
      <c r="AX1293" s="49"/>
      <c r="AY1293" s="49"/>
      <c r="AZ1293" s="49"/>
      <c r="BA1293" s="49"/>
      <c r="BB1293" s="49"/>
      <c r="BC1293" s="49"/>
      <c r="BD1293" s="49"/>
      <c r="BE1293" s="49"/>
    </row>
    <row r="1294" spans="5:57">
      <c r="E1294" s="48"/>
      <c r="H1294" s="48"/>
      <c r="K1294" s="48"/>
      <c r="U1294" s="49"/>
      <c r="V1294" s="49"/>
      <c r="W1294" s="49"/>
      <c r="X1294" s="49"/>
      <c r="Y1294" s="49"/>
      <c r="Z1294" s="49"/>
      <c r="AA1294" s="49"/>
      <c r="AB1294" s="49"/>
      <c r="AC1294" s="49"/>
      <c r="AG1294" s="48"/>
      <c r="AJ1294" s="48"/>
      <c r="AM1294" s="48"/>
      <c r="AW1294" s="49"/>
      <c r="AX1294" s="49"/>
      <c r="AY1294" s="49"/>
      <c r="AZ1294" s="49"/>
      <c r="BA1294" s="49"/>
      <c r="BB1294" s="49"/>
      <c r="BC1294" s="49"/>
      <c r="BD1294" s="49"/>
      <c r="BE1294" s="49"/>
    </row>
    <row r="1295" spans="5:57">
      <c r="E1295" s="48"/>
      <c r="H1295" s="48"/>
      <c r="K1295" s="48"/>
      <c r="U1295" s="49"/>
      <c r="V1295" s="49"/>
      <c r="W1295" s="49"/>
      <c r="X1295" s="49"/>
      <c r="Y1295" s="49"/>
      <c r="Z1295" s="49"/>
      <c r="AA1295" s="49"/>
      <c r="AB1295" s="49"/>
      <c r="AC1295" s="49"/>
      <c r="AG1295" s="48"/>
      <c r="AJ1295" s="48"/>
      <c r="AM1295" s="48"/>
      <c r="AW1295" s="49"/>
      <c r="AX1295" s="49"/>
      <c r="AY1295" s="49"/>
      <c r="AZ1295" s="49"/>
      <c r="BA1295" s="49"/>
      <c r="BB1295" s="49"/>
      <c r="BC1295" s="49"/>
      <c r="BD1295" s="49"/>
      <c r="BE1295" s="49"/>
    </row>
    <row r="1296" spans="5:57">
      <c r="E1296" s="48"/>
      <c r="H1296" s="48"/>
      <c r="K1296" s="48"/>
      <c r="U1296" s="49"/>
      <c r="V1296" s="49"/>
      <c r="W1296" s="49"/>
      <c r="X1296" s="49"/>
      <c r="Y1296" s="49"/>
      <c r="Z1296" s="49"/>
      <c r="AA1296" s="49"/>
      <c r="AB1296" s="49"/>
      <c r="AC1296" s="49"/>
      <c r="AG1296" s="48"/>
      <c r="AJ1296" s="48"/>
      <c r="AM1296" s="48"/>
      <c r="AW1296" s="49"/>
      <c r="AX1296" s="49"/>
      <c r="AY1296" s="49"/>
      <c r="AZ1296" s="49"/>
      <c r="BA1296" s="49"/>
      <c r="BB1296" s="49"/>
      <c r="BC1296" s="49"/>
      <c r="BD1296" s="49"/>
      <c r="BE1296" s="49"/>
    </row>
    <row r="1297" spans="5:57">
      <c r="E1297" s="48"/>
      <c r="H1297" s="48"/>
      <c r="K1297" s="48"/>
      <c r="U1297" s="49"/>
      <c r="V1297" s="49"/>
      <c r="W1297" s="49"/>
      <c r="X1297" s="49"/>
      <c r="Y1297" s="49"/>
      <c r="Z1297" s="49"/>
      <c r="AA1297" s="49"/>
      <c r="AB1297" s="49"/>
      <c r="AC1297" s="49"/>
      <c r="AG1297" s="48"/>
      <c r="AJ1297" s="48"/>
      <c r="AM1297" s="48"/>
      <c r="AW1297" s="49"/>
      <c r="AX1297" s="49"/>
      <c r="AY1297" s="49"/>
      <c r="AZ1297" s="49"/>
      <c r="BA1297" s="49"/>
      <c r="BB1297" s="49"/>
      <c r="BC1297" s="49"/>
      <c r="BD1297" s="49"/>
      <c r="BE1297" s="49"/>
    </row>
    <row r="1298" spans="5:57">
      <c r="E1298" s="48"/>
      <c r="H1298" s="48"/>
      <c r="K1298" s="48"/>
      <c r="U1298" s="49"/>
      <c r="V1298" s="49"/>
      <c r="W1298" s="49"/>
      <c r="X1298" s="49"/>
      <c r="Y1298" s="49"/>
      <c r="Z1298" s="49"/>
      <c r="AA1298" s="49"/>
      <c r="AB1298" s="49"/>
      <c r="AC1298" s="49"/>
      <c r="AG1298" s="48"/>
      <c r="AJ1298" s="48"/>
      <c r="AM1298" s="48"/>
      <c r="AW1298" s="49"/>
      <c r="AX1298" s="49"/>
      <c r="AY1298" s="49"/>
      <c r="AZ1298" s="49"/>
      <c r="BA1298" s="49"/>
      <c r="BB1298" s="49"/>
      <c r="BC1298" s="49"/>
      <c r="BD1298" s="49"/>
      <c r="BE1298" s="49"/>
    </row>
    <row r="1299" spans="5:57">
      <c r="E1299" s="48"/>
      <c r="H1299" s="48"/>
      <c r="K1299" s="48"/>
      <c r="U1299" s="49"/>
      <c r="V1299" s="49"/>
      <c r="W1299" s="49"/>
      <c r="X1299" s="49"/>
      <c r="Y1299" s="49"/>
      <c r="Z1299" s="49"/>
      <c r="AA1299" s="49"/>
      <c r="AB1299" s="49"/>
      <c r="AC1299" s="49"/>
      <c r="AG1299" s="48"/>
      <c r="AJ1299" s="48"/>
      <c r="AM1299" s="48"/>
      <c r="AW1299" s="49"/>
      <c r="AX1299" s="49"/>
      <c r="AY1299" s="49"/>
      <c r="AZ1299" s="49"/>
      <c r="BA1299" s="49"/>
      <c r="BB1299" s="49"/>
      <c r="BC1299" s="49"/>
      <c r="BD1299" s="49"/>
      <c r="BE1299" s="49"/>
    </row>
    <row r="1300" spans="5:57">
      <c r="E1300" s="48"/>
      <c r="H1300" s="48"/>
      <c r="K1300" s="48"/>
      <c r="U1300" s="49"/>
      <c r="V1300" s="49"/>
      <c r="W1300" s="49"/>
      <c r="X1300" s="49"/>
      <c r="Y1300" s="49"/>
      <c r="Z1300" s="49"/>
      <c r="AA1300" s="49"/>
      <c r="AB1300" s="49"/>
      <c r="AC1300" s="49"/>
      <c r="AG1300" s="48"/>
      <c r="AJ1300" s="48"/>
      <c r="AM1300" s="48"/>
      <c r="AW1300" s="49"/>
      <c r="AX1300" s="49"/>
      <c r="AY1300" s="49"/>
      <c r="AZ1300" s="49"/>
      <c r="BA1300" s="49"/>
      <c r="BB1300" s="49"/>
      <c r="BC1300" s="49"/>
      <c r="BD1300" s="49"/>
      <c r="BE1300" s="49"/>
    </row>
    <row r="1301" spans="5:57">
      <c r="E1301" s="48"/>
      <c r="H1301" s="48"/>
      <c r="K1301" s="48"/>
      <c r="U1301" s="49"/>
      <c r="V1301" s="49"/>
      <c r="W1301" s="49"/>
      <c r="X1301" s="49"/>
      <c r="Y1301" s="49"/>
      <c r="Z1301" s="49"/>
      <c r="AA1301" s="49"/>
      <c r="AB1301" s="49"/>
      <c r="AC1301" s="49"/>
      <c r="AG1301" s="48"/>
      <c r="AJ1301" s="48"/>
      <c r="AM1301" s="48"/>
      <c r="AW1301" s="49"/>
      <c r="AX1301" s="49"/>
      <c r="AY1301" s="49"/>
      <c r="AZ1301" s="49"/>
      <c r="BA1301" s="49"/>
      <c r="BB1301" s="49"/>
      <c r="BC1301" s="49"/>
      <c r="BD1301" s="49"/>
      <c r="BE1301" s="49"/>
    </row>
    <row r="1302" spans="5:57">
      <c r="E1302" s="48"/>
      <c r="H1302" s="48"/>
      <c r="K1302" s="48"/>
      <c r="U1302" s="49"/>
      <c r="V1302" s="49"/>
      <c r="W1302" s="49"/>
      <c r="X1302" s="49"/>
      <c r="Y1302" s="49"/>
      <c r="Z1302" s="49"/>
      <c r="AA1302" s="49"/>
      <c r="AB1302" s="49"/>
      <c r="AC1302" s="49"/>
      <c r="AG1302" s="48"/>
      <c r="AJ1302" s="48"/>
      <c r="AM1302" s="48"/>
      <c r="AW1302" s="49"/>
      <c r="AX1302" s="49"/>
      <c r="AY1302" s="49"/>
      <c r="AZ1302" s="49"/>
      <c r="BA1302" s="49"/>
      <c r="BB1302" s="49"/>
      <c r="BC1302" s="49"/>
      <c r="BD1302" s="49"/>
      <c r="BE1302" s="49"/>
    </row>
    <row r="1303" spans="5:57">
      <c r="E1303" s="48"/>
      <c r="H1303" s="48"/>
      <c r="K1303" s="48"/>
      <c r="U1303" s="49"/>
      <c r="V1303" s="49"/>
      <c r="W1303" s="49"/>
      <c r="X1303" s="49"/>
      <c r="Y1303" s="49"/>
      <c r="Z1303" s="49"/>
      <c r="AA1303" s="49"/>
      <c r="AB1303" s="49"/>
      <c r="AC1303" s="49"/>
      <c r="AG1303" s="48"/>
      <c r="AJ1303" s="48"/>
      <c r="AM1303" s="48"/>
      <c r="AW1303" s="49"/>
      <c r="AX1303" s="49"/>
      <c r="AY1303" s="49"/>
      <c r="AZ1303" s="49"/>
      <c r="BA1303" s="49"/>
      <c r="BB1303" s="49"/>
      <c r="BC1303" s="49"/>
      <c r="BD1303" s="49"/>
      <c r="BE1303" s="49"/>
    </row>
    <row r="1304" spans="5:57">
      <c r="E1304" s="48"/>
      <c r="H1304" s="48"/>
      <c r="K1304" s="48"/>
      <c r="U1304" s="49"/>
      <c r="V1304" s="49"/>
      <c r="W1304" s="49"/>
      <c r="X1304" s="49"/>
      <c r="Y1304" s="49"/>
      <c r="Z1304" s="49"/>
      <c r="AA1304" s="49"/>
      <c r="AB1304" s="49"/>
      <c r="AC1304" s="49"/>
      <c r="AG1304" s="48"/>
      <c r="AJ1304" s="48"/>
      <c r="AM1304" s="48"/>
      <c r="AW1304" s="49"/>
      <c r="AX1304" s="49"/>
      <c r="AY1304" s="49"/>
      <c r="AZ1304" s="49"/>
      <c r="BA1304" s="49"/>
      <c r="BB1304" s="49"/>
      <c r="BC1304" s="49"/>
      <c r="BD1304" s="49"/>
      <c r="BE1304" s="49"/>
    </row>
    <row r="1305" spans="5:57">
      <c r="E1305" s="48"/>
      <c r="H1305" s="48"/>
      <c r="K1305" s="48"/>
      <c r="U1305" s="49"/>
      <c r="V1305" s="49"/>
      <c r="W1305" s="49"/>
      <c r="X1305" s="49"/>
      <c r="Y1305" s="49"/>
      <c r="Z1305" s="49"/>
      <c r="AA1305" s="49"/>
      <c r="AB1305" s="49"/>
      <c r="AC1305" s="49"/>
      <c r="AG1305" s="48"/>
      <c r="AJ1305" s="48"/>
      <c r="AM1305" s="48"/>
      <c r="AW1305" s="49"/>
      <c r="AX1305" s="49"/>
      <c r="AY1305" s="49"/>
      <c r="AZ1305" s="49"/>
      <c r="BA1305" s="49"/>
      <c r="BB1305" s="49"/>
      <c r="BC1305" s="49"/>
      <c r="BD1305" s="49"/>
      <c r="BE1305" s="49"/>
    </row>
    <row r="1306" spans="5:57">
      <c r="E1306" s="48"/>
      <c r="H1306" s="48"/>
      <c r="K1306" s="48"/>
      <c r="U1306" s="49"/>
      <c r="V1306" s="49"/>
      <c r="W1306" s="49"/>
      <c r="X1306" s="49"/>
      <c r="Y1306" s="49"/>
      <c r="Z1306" s="49"/>
      <c r="AA1306" s="49"/>
      <c r="AB1306" s="49"/>
      <c r="AC1306" s="49"/>
      <c r="AG1306" s="48"/>
      <c r="AJ1306" s="48"/>
      <c r="AM1306" s="48"/>
      <c r="AW1306" s="49"/>
      <c r="AX1306" s="49"/>
      <c r="AY1306" s="49"/>
      <c r="AZ1306" s="49"/>
      <c r="BA1306" s="49"/>
      <c r="BB1306" s="49"/>
      <c r="BC1306" s="49"/>
      <c r="BD1306" s="49"/>
      <c r="BE1306" s="49"/>
    </row>
    <row r="1307" spans="5:57">
      <c r="E1307" s="48"/>
      <c r="H1307" s="48"/>
      <c r="K1307" s="48"/>
      <c r="U1307" s="49"/>
      <c r="V1307" s="49"/>
      <c r="W1307" s="49"/>
      <c r="X1307" s="49"/>
      <c r="Y1307" s="49"/>
      <c r="Z1307" s="49"/>
      <c r="AA1307" s="49"/>
      <c r="AB1307" s="49"/>
      <c r="AC1307" s="49"/>
      <c r="AG1307" s="48"/>
      <c r="AJ1307" s="48"/>
      <c r="AM1307" s="48"/>
      <c r="AW1307" s="49"/>
      <c r="AX1307" s="49"/>
      <c r="AY1307" s="49"/>
      <c r="AZ1307" s="49"/>
      <c r="BA1307" s="49"/>
      <c r="BB1307" s="49"/>
      <c r="BC1307" s="49"/>
      <c r="BD1307" s="49"/>
      <c r="BE1307" s="49"/>
    </row>
    <row r="1308" spans="5:57">
      <c r="E1308" s="48"/>
      <c r="H1308" s="48"/>
      <c r="K1308" s="48"/>
      <c r="U1308" s="49"/>
      <c r="V1308" s="49"/>
      <c r="W1308" s="49"/>
      <c r="X1308" s="49"/>
      <c r="Y1308" s="49"/>
      <c r="Z1308" s="49"/>
      <c r="AA1308" s="49"/>
      <c r="AB1308" s="49"/>
      <c r="AC1308" s="49"/>
      <c r="AG1308" s="48"/>
      <c r="AJ1308" s="48"/>
      <c r="AM1308" s="48"/>
      <c r="AW1308" s="49"/>
      <c r="AX1308" s="49"/>
      <c r="AY1308" s="49"/>
      <c r="AZ1308" s="49"/>
      <c r="BA1308" s="49"/>
      <c r="BB1308" s="49"/>
      <c r="BC1308" s="49"/>
      <c r="BD1308" s="49"/>
      <c r="BE1308" s="49"/>
    </row>
    <row r="1309" spans="5:57">
      <c r="E1309" s="48"/>
      <c r="H1309" s="48"/>
      <c r="K1309" s="48"/>
      <c r="U1309" s="49"/>
      <c r="V1309" s="49"/>
      <c r="W1309" s="49"/>
      <c r="X1309" s="49"/>
      <c r="Y1309" s="49"/>
      <c r="Z1309" s="49"/>
      <c r="AA1309" s="49"/>
      <c r="AB1309" s="49"/>
      <c r="AC1309" s="49"/>
      <c r="AG1309" s="48"/>
      <c r="AJ1309" s="48"/>
      <c r="AM1309" s="48"/>
      <c r="AW1309" s="49"/>
      <c r="AX1309" s="49"/>
      <c r="AY1309" s="49"/>
      <c r="AZ1309" s="49"/>
      <c r="BA1309" s="49"/>
      <c r="BB1309" s="49"/>
      <c r="BC1309" s="49"/>
      <c r="BD1309" s="49"/>
      <c r="BE1309" s="49"/>
    </row>
    <row r="1310" spans="5:57">
      <c r="E1310" s="48"/>
      <c r="H1310" s="48"/>
      <c r="K1310" s="48"/>
      <c r="U1310" s="49"/>
      <c r="V1310" s="49"/>
      <c r="W1310" s="49"/>
      <c r="X1310" s="49"/>
      <c r="Y1310" s="49"/>
      <c r="Z1310" s="49"/>
      <c r="AA1310" s="49"/>
      <c r="AB1310" s="49"/>
      <c r="AC1310" s="49"/>
      <c r="AG1310" s="48"/>
      <c r="AJ1310" s="48"/>
      <c r="AM1310" s="48"/>
      <c r="AW1310" s="49"/>
      <c r="AX1310" s="49"/>
      <c r="AY1310" s="49"/>
      <c r="AZ1310" s="49"/>
      <c r="BA1310" s="49"/>
      <c r="BB1310" s="49"/>
      <c r="BC1310" s="49"/>
      <c r="BD1310" s="49"/>
      <c r="BE1310" s="49"/>
    </row>
    <row r="1311" spans="5:57">
      <c r="E1311" s="48"/>
      <c r="H1311" s="48"/>
      <c r="K1311" s="48"/>
      <c r="U1311" s="49"/>
      <c r="V1311" s="49"/>
      <c r="W1311" s="49"/>
      <c r="X1311" s="49"/>
      <c r="Y1311" s="49"/>
      <c r="Z1311" s="49"/>
      <c r="AA1311" s="49"/>
      <c r="AB1311" s="49"/>
      <c r="AC1311" s="49"/>
      <c r="AG1311" s="48"/>
      <c r="AJ1311" s="48"/>
      <c r="AM1311" s="48"/>
      <c r="AW1311" s="49"/>
      <c r="AX1311" s="49"/>
      <c r="AY1311" s="49"/>
      <c r="AZ1311" s="49"/>
      <c r="BA1311" s="49"/>
      <c r="BB1311" s="49"/>
      <c r="BC1311" s="49"/>
      <c r="BD1311" s="49"/>
      <c r="BE1311" s="49"/>
    </row>
    <row r="1312" spans="5:57">
      <c r="E1312" s="48"/>
      <c r="H1312" s="48"/>
      <c r="K1312" s="48"/>
      <c r="U1312" s="49"/>
      <c r="V1312" s="49"/>
      <c r="W1312" s="49"/>
      <c r="X1312" s="49"/>
      <c r="Y1312" s="49"/>
      <c r="Z1312" s="49"/>
      <c r="AA1312" s="49"/>
      <c r="AB1312" s="49"/>
      <c r="AC1312" s="49"/>
      <c r="AG1312" s="48"/>
      <c r="AJ1312" s="48"/>
      <c r="AM1312" s="48"/>
      <c r="AW1312" s="49"/>
      <c r="AX1312" s="49"/>
      <c r="AY1312" s="49"/>
      <c r="AZ1312" s="49"/>
      <c r="BA1312" s="49"/>
      <c r="BB1312" s="49"/>
      <c r="BC1312" s="49"/>
      <c r="BD1312" s="49"/>
      <c r="BE1312" s="49"/>
    </row>
    <row r="1313" spans="5:57">
      <c r="E1313" s="48"/>
      <c r="H1313" s="48"/>
      <c r="K1313" s="48"/>
      <c r="U1313" s="49"/>
      <c r="V1313" s="49"/>
      <c r="W1313" s="49"/>
      <c r="X1313" s="49"/>
      <c r="Y1313" s="49"/>
      <c r="Z1313" s="49"/>
      <c r="AA1313" s="49"/>
      <c r="AB1313" s="49"/>
      <c r="AC1313" s="49"/>
      <c r="AG1313" s="48"/>
      <c r="AJ1313" s="48"/>
      <c r="AM1313" s="48"/>
      <c r="AW1313" s="49"/>
      <c r="AX1313" s="49"/>
      <c r="AY1313" s="49"/>
      <c r="AZ1313" s="49"/>
      <c r="BA1313" s="49"/>
      <c r="BB1313" s="49"/>
      <c r="BC1313" s="49"/>
      <c r="BD1313" s="49"/>
      <c r="BE1313" s="49"/>
    </row>
    <row r="1314" spans="5:57">
      <c r="E1314" s="48"/>
      <c r="H1314" s="48"/>
      <c r="K1314" s="48"/>
      <c r="U1314" s="49"/>
      <c r="V1314" s="49"/>
      <c r="W1314" s="49"/>
      <c r="X1314" s="49"/>
      <c r="Y1314" s="49"/>
      <c r="Z1314" s="49"/>
      <c r="AA1314" s="49"/>
      <c r="AB1314" s="49"/>
      <c r="AC1314" s="49"/>
      <c r="AG1314" s="48"/>
      <c r="AJ1314" s="48"/>
      <c r="AM1314" s="48"/>
      <c r="AW1314" s="49"/>
      <c r="AX1314" s="49"/>
      <c r="AY1314" s="49"/>
      <c r="AZ1314" s="49"/>
      <c r="BA1314" s="49"/>
      <c r="BB1314" s="49"/>
      <c r="BC1314" s="49"/>
      <c r="BD1314" s="49"/>
      <c r="BE1314" s="49"/>
    </row>
    <row r="1315" spans="5:57">
      <c r="E1315" s="48"/>
      <c r="H1315" s="48"/>
      <c r="K1315" s="48"/>
      <c r="U1315" s="49"/>
      <c r="V1315" s="49"/>
      <c r="W1315" s="49"/>
      <c r="X1315" s="49"/>
      <c r="Y1315" s="49"/>
      <c r="Z1315" s="49"/>
      <c r="AA1315" s="49"/>
      <c r="AB1315" s="49"/>
      <c r="AC1315" s="49"/>
      <c r="AG1315" s="48"/>
      <c r="AJ1315" s="48"/>
      <c r="AM1315" s="48"/>
      <c r="AW1315" s="49"/>
      <c r="AX1315" s="49"/>
      <c r="AY1315" s="49"/>
      <c r="AZ1315" s="49"/>
      <c r="BA1315" s="49"/>
      <c r="BB1315" s="49"/>
      <c r="BC1315" s="49"/>
      <c r="BD1315" s="49"/>
      <c r="BE1315" s="49"/>
    </row>
    <row r="1316" spans="5:57">
      <c r="E1316" s="48"/>
      <c r="H1316" s="48"/>
      <c r="K1316" s="48"/>
      <c r="U1316" s="49"/>
      <c r="V1316" s="49"/>
      <c r="W1316" s="49"/>
      <c r="X1316" s="49"/>
      <c r="Y1316" s="49"/>
      <c r="Z1316" s="49"/>
      <c r="AA1316" s="49"/>
      <c r="AB1316" s="49"/>
      <c r="AC1316" s="49"/>
      <c r="AG1316" s="48"/>
      <c r="AJ1316" s="48"/>
      <c r="AM1316" s="48"/>
      <c r="AW1316" s="49"/>
      <c r="AX1316" s="49"/>
      <c r="AY1316" s="49"/>
      <c r="AZ1316" s="49"/>
      <c r="BA1316" s="49"/>
      <c r="BB1316" s="49"/>
      <c r="BC1316" s="49"/>
      <c r="BD1316" s="49"/>
      <c r="BE1316" s="49"/>
    </row>
    <row r="1317" spans="5:57">
      <c r="E1317" s="48"/>
      <c r="H1317" s="48"/>
      <c r="K1317" s="48"/>
      <c r="U1317" s="49"/>
      <c r="V1317" s="49"/>
      <c r="W1317" s="49"/>
      <c r="X1317" s="49"/>
      <c r="Y1317" s="49"/>
      <c r="Z1317" s="49"/>
      <c r="AA1317" s="49"/>
      <c r="AB1317" s="49"/>
      <c r="AC1317" s="49"/>
      <c r="AG1317" s="48"/>
      <c r="AJ1317" s="48"/>
      <c r="AM1317" s="48"/>
      <c r="AW1317" s="49"/>
      <c r="AX1317" s="49"/>
      <c r="AY1317" s="49"/>
      <c r="AZ1317" s="49"/>
      <c r="BA1317" s="49"/>
      <c r="BB1317" s="49"/>
      <c r="BC1317" s="49"/>
      <c r="BD1317" s="49"/>
      <c r="BE1317" s="49"/>
    </row>
    <row r="1318" spans="5:57">
      <c r="E1318" s="48"/>
      <c r="H1318" s="48"/>
      <c r="K1318" s="48"/>
      <c r="U1318" s="49"/>
      <c r="V1318" s="49"/>
      <c r="W1318" s="49"/>
      <c r="X1318" s="49"/>
      <c r="Y1318" s="49"/>
      <c r="Z1318" s="49"/>
      <c r="AA1318" s="49"/>
      <c r="AB1318" s="49"/>
      <c r="AC1318" s="49"/>
      <c r="AG1318" s="48"/>
      <c r="AJ1318" s="48"/>
      <c r="AM1318" s="48"/>
      <c r="AW1318" s="49"/>
      <c r="AX1318" s="49"/>
      <c r="AY1318" s="49"/>
      <c r="AZ1318" s="49"/>
      <c r="BA1318" s="49"/>
      <c r="BB1318" s="49"/>
      <c r="BC1318" s="49"/>
      <c r="BD1318" s="49"/>
      <c r="BE1318" s="49"/>
    </row>
    <row r="1319" spans="5:57">
      <c r="E1319" s="48"/>
      <c r="H1319" s="48"/>
      <c r="K1319" s="48"/>
      <c r="U1319" s="49"/>
      <c r="V1319" s="49"/>
      <c r="W1319" s="49"/>
      <c r="X1319" s="49"/>
      <c r="Y1319" s="49"/>
      <c r="Z1319" s="49"/>
      <c r="AA1319" s="49"/>
      <c r="AB1319" s="49"/>
      <c r="AC1319" s="49"/>
      <c r="AG1319" s="48"/>
      <c r="AJ1319" s="48"/>
      <c r="AM1319" s="48"/>
      <c r="AW1319" s="49"/>
      <c r="AX1319" s="49"/>
      <c r="AY1319" s="49"/>
      <c r="AZ1319" s="49"/>
      <c r="BA1319" s="49"/>
      <c r="BB1319" s="49"/>
      <c r="BC1319" s="49"/>
      <c r="BD1319" s="49"/>
      <c r="BE1319" s="49"/>
    </row>
    <row r="1320" spans="5:57">
      <c r="E1320" s="48"/>
      <c r="H1320" s="48"/>
      <c r="K1320" s="48"/>
      <c r="U1320" s="49"/>
      <c r="V1320" s="49"/>
      <c r="W1320" s="49"/>
      <c r="X1320" s="49"/>
      <c r="Y1320" s="49"/>
      <c r="Z1320" s="49"/>
      <c r="AA1320" s="49"/>
      <c r="AB1320" s="49"/>
      <c r="AC1320" s="49"/>
      <c r="AG1320" s="48"/>
      <c r="AJ1320" s="48"/>
      <c r="AM1320" s="48"/>
      <c r="AW1320" s="49"/>
      <c r="AX1320" s="49"/>
      <c r="AY1320" s="49"/>
      <c r="AZ1320" s="49"/>
      <c r="BA1320" s="49"/>
      <c r="BB1320" s="49"/>
      <c r="BC1320" s="49"/>
      <c r="BD1320" s="49"/>
      <c r="BE1320" s="49"/>
    </row>
    <row r="1321" spans="5:57">
      <c r="E1321" s="48"/>
      <c r="H1321" s="48"/>
      <c r="K1321" s="48"/>
      <c r="U1321" s="49"/>
      <c r="V1321" s="49"/>
      <c r="W1321" s="49"/>
      <c r="X1321" s="49"/>
      <c r="Y1321" s="49"/>
      <c r="Z1321" s="49"/>
      <c r="AA1321" s="49"/>
      <c r="AB1321" s="49"/>
      <c r="AC1321" s="49"/>
      <c r="AG1321" s="48"/>
      <c r="AJ1321" s="48"/>
      <c r="AM1321" s="48"/>
      <c r="AW1321" s="49"/>
      <c r="AX1321" s="49"/>
      <c r="AY1321" s="49"/>
      <c r="AZ1321" s="49"/>
      <c r="BA1321" s="49"/>
      <c r="BB1321" s="49"/>
      <c r="BC1321" s="49"/>
      <c r="BD1321" s="49"/>
      <c r="BE1321" s="49"/>
    </row>
    <row r="1322" spans="5:57">
      <c r="E1322" s="48"/>
      <c r="H1322" s="48"/>
      <c r="K1322" s="48"/>
      <c r="U1322" s="49"/>
      <c r="V1322" s="49"/>
      <c r="W1322" s="49"/>
      <c r="X1322" s="49"/>
      <c r="Y1322" s="49"/>
      <c r="Z1322" s="49"/>
      <c r="AA1322" s="49"/>
      <c r="AB1322" s="49"/>
      <c r="AC1322" s="49"/>
      <c r="AG1322" s="48"/>
      <c r="AJ1322" s="48"/>
      <c r="AM1322" s="48"/>
      <c r="AW1322" s="49"/>
      <c r="AX1322" s="49"/>
      <c r="AY1322" s="49"/>
      <c r="AZ1322" s="49"/>
      <c r="BA1322" s="49"/>
      <c r="BB1322" s="49"/>
      <c r="BC1322" s="49"/>
      <c r="BD1322" s="49"/>
      <c r="BE1322" s="49"/>
    </row>
    <row r="1323" spans="5:57">
      <c r="E1323" s="48"/>
      <c r="H1323" s="48"/>
      <c r="K1323" s="48"/>
      <c r="U1323" s="49"/>
      <c r="V1323" s="49"/>
      <c r="W1323" s="49"/>
      <c r="X1323" s="49"/>
      <c r="Y1323" s="49"/>
      <c r="Z1323" s="49"/>
      <c r="AA1323" s="49"/>
      <c r="AB1323" s="49"/>
      <c r="AC1323" s="49"/>
      <c r="AG1323" s="48"/>
      <c r="AJ1323" s="48"/>
      <c r="AM1323" s="48"/>
      <c r="AW1323" s="49"/>
      <c r="AX1323" s="49"/>
      <c r="AY1323" s="49"/>
      <c r="AZ1323" s="49"/>
      <c r="BA1323" s="49"/>
      <c r="BB1323" s="49"/>
      <c r="BC1323" s="49"/>
      <c r="BD1323" s="49"/>
      <c r="BE1323" s="49"/>
    </row>
    <row r="1324" spans="5:57">
      <c r="E1324" s="48"/>
      <c r="H1324" s="48"/>
      <c r="K1324" s="48"/>
      <c r="U1324" s="49"/>
      <c r="V1324" s="49"/>
      <c r="W1324" s="49"/>
      <c r="X1324" s="49"/>
      <c r="Y1324" s="49"/>
      <c r="Z1324" s="49"/>
      <c r="AA1324" s="49"/>
      <c r="AB1324" s="49"/>
      <c r="AC1324" s="49"/>
      <c r="AG1324" s="48"/>
      <c r="AJ1324" s="48"/>
      <c r="AM1324" s="48"/>
      <c r="AW1324" s="49"/>
      <c r="AX1324" s="49"/>
      <c r="AY1324" s="49"/>
      <c r="AZ1324" s="49"/>
      <c r="BA1324" s="49"/>
      <c r="BB1324" s="49"/>
      <c r="BC1324" s="49"/>
      <c r="BD1324" s="49"/>
      <c r="BE1324" s="49"/>
    </row>
    <row r="1325" spans="5:57">
      <c r="E1325" s="48"/>
      <c r="H1325" s="48"/>
      <c r="K1325" s="48"/>
      <c r="U1325" s="49"/>
      <c r="V1325" s="49"/>
      <c r="W1325" s="49"/>
      <c r="X1325" s="49"/>
      <c r="Y1325" s="49"/>
      <c r="Z1325" s="49"/>
      <c r="AA1325" s="49"/>
      <c r="AB1325" s="49"/>
      <c r="AC1325" s="49"/>
      <c r="AG1325" s="48"/>
      <c r="AJ1325" s="48"/>
      <c r="AM1325" s="48"/>
      <c r="AW1325" s="49"/>
      <c r="AX1325" s="49"/>
      <c r="AY1325" s="49"/>
      <c r="AZ1325" s="49"/>
      <c r="BA1325" s="49"/>
      <c r="BB1325" s="49"/>
      <c r="BC1325" s="49"/>
      <c r="BD1325" s="49"/>
      <c r="BE1325" s="49"/>
    </row>
    <row r="1326" spans="5:57">
      <c r="E1326" s="48"/>
      <c r="H1326" s="48"/>
      <c r="K1326" s="48"/>
      <c r="U1326" s="49"/>
      <c r="V1326" s="49"/>
      <c r="W1326" s="49"/>
      <c r="X1326" s="49"/>
      <c r="Y1326" s="49"/>
      <c r="Z1326" s="49"/>
      <c r="AA1326" s="49"/>
      <c r="AB1326" s="49"/>
      <c r="AC1326" s="49"/>
      <c r="AG1326" s="48"/>
      <c r="AJ1326" s="48"/>
      <c r="AM1326" s="48"/>
      <c r="AW1326" s="49"/>
      <c r="AX1326" s="49"/>
      <c r="AY1326" s="49"/>
      <c r="AZ1326" s="49"/>
      <c r="BA1326" s="49"/>
      <c r="BB1326" s="49"/>
      <c r="BC1326" s="49"/>
      <c r="BD1326" s="49"/>
      <c r="BE1326" s="49"/>
    </row>
    <row r="1327" spans="5:57">
      <c r="E1327" s="48"/>
      <c r="H1327" s="48"/>
      <c r="K1327" s="48"/>
      <c r="U1327" s="49"/>
      <c r="V1327" s="49"/>
      <c r="W1327" s="49"/>
      <c r="X1327" s="49"/>
      <c r="Y1327" s="49"/>
      <c r="Z1327" s="49"/>
      <c r="AA1327" s="49"/>
      <c r="AB1327" s="49"/>
      <c r="AC1327" s="49"/>
      <c r="AG1327" s="48"/>
      <c r="AJ1327" s="48"/>
      <c r="AM1327" s="48"/>
      <c r="AW1327" s="49"/>
      <c r="AX1327" s="49"/>
      <c r="AY1327" s="49"/>
      <c r="AZ1327" s="49"/>
      <c r="BA1327" s="49"/>
      <c r="BB1327" s="49"/>
      <c r="BC1327" s="49"/>
      <c r="BD1327" s="49"/>
      <c r="BE1327" s="49"/>
    </row>
    <row r="1328" spans="5:57">
      <c r="E1328" s="48"/>
      <c r="H1328" s="48"/>
      <c r="K1328" s="48"/>
      <c r="U1328" s="49"/>
      <c r="V1328" s="49"/>
      <c r="W1328" s="49"/>
      <c r="X1328" s="49"/>
      <c r="Y1328" s="49"/>
      <c r="Z1328" s="49"/>
      <c r="AA1328" s="49"/>
      <c r="AB1328" s="49"/>
      <c r="AC1328" s="49"/>
      <c r="AG1328" s="48"/>
      <c r="AJ1328" s="48"/>
      <c r="AM1328" s="48"/>
      <c r="AW1328" s="49"/>
      <c r="AX1328" s="49"/>
      <c r="AY1328" s="49"/>
      <c r="AZ1328" s="49"/>
      <c r="BA1328" s="49"/>
      <c r="BB1328" s="49"/>
      <c r="BC1328" s="49"/>
      <c r="BD1328" s="49"/>
      <c r="BE1328" s="49"/>
    </row>
    <row r="1329" spans="5:57">
      <c r="E1329" s="48"/>
      <c r="H1329" s="48"/>
      <c r="K1329" s="48"/>
      <c r="U1329" s="49"/>
      <c r="V1329" s="49"/>
      <c r="W1329" s="49"/>
      <c r="X1329" s="49"/>
      <c r="Y1329" s="49"/>
      <c r="Z1329" s="49"/>
      <c r="AA1329" s="49"/>
      <c r="AB1329" s="49"/>
      <c r="AC1329" s="49"/>
      <c r="AG1329" s="48"/>
      <c r="AJ1329" s="48"/>
      <c r="AM1329" s="48"/>
      <c r="AW1329" s="49"/>
      <c r="AX1329" s="49"/>
      <c r="AY1329" s="49"/>
      <c r="AZ1329" s="49"/>
      <c r="BA1329" s="49"/>
      <c r="BB1329" s="49"/>
      <c r="BC1329" s="49"/>
      <c r="BD1329" s="49"/>
      <c r="BE1329" s="49"/>
    </row>
    <row r="1330" spans="5:57">
      <c r="E1330" s="48"/>
      <c r="H1330" s="48"/>
      <c r="K1330" s="48"/>
      <c r="U1330" s="49"/>
      <c r="V1330" s="49"/>
      <c r="W1330" s="49"/>
      <c r="X1330" s="49"/>
      <c r="Y1330" s="49"/>
      <c r="Z1330" s="49"/>
      <c r="AA1330" s="49"/>
      <c r="AB1330" s="49"/>
      <c r="AC1330" s="49"/>
      <c r="AG1330" s="48"/>
      <c r="AJ1330" s="48"/>
      <c r="AM1330" s="48"/>
      <c r="AW1330" s="49"/>
      <c r="AX1330" s="49"/>
      <c r="AY1330" s="49"/>
      <c r="AZ1330" s="49"/>
      <c r="BA1330" s="49"/>
      <c r="BB1330" s="49"/>
      <c r="BC1330" s="49"/>
      <c r="BD1330" s="49"/>
      <c r="BE1330" s="49"/>
    </row>
    <row r="1331" spans="5:57">
      <c r="E1331" s="48"/>
      <c r="H1331" s="48"/>
      <c r="K1331" s="48"/>
      <c r="U1331" s="49"/>
      <c r="V1331" s="49"/>
      <c r="W1331" s="49"/>
      <c r="X1331" s="49"/>
      <c r="Y1331" s="49"/>
      <c r="Z1331" s="49"/>
      <c r="AA1331" s="49"/>
      <c r="AB1331" s="49"/>
      <c r="AC1331" s="49"/>
      <c r="AG1331" s="48"/>
      <c r="AJ1331" s="48"/>
      <c r="AM1331" s="48"/>
      <c r="AW1331" s="49"/>
      <c r="AX1331" s="49"/>
      <c r="AY1331" s="49"/>
      <c r="AZ1331" s="49"/>
      <c r="BA1331" s="49"/>
      <c r="BB1331" s="49"/>
      <c r="BC1331" s="49"/>
      <c r="BD1331" s="49"/>
      <c r="BE1331" s="49"/>
    </row>
    <row r="1332" spans="5:57">
      <c r="E1332" s="48"/>
      <c r="H1332" s="48"/>
      <c r="K1332" s="48"/>
      <c r="U1332" s="49"/>
      <c r="V1332" s="49"/>
      <c r="W1332" s="49"/>
      <c r="X1332" s="49"/>
      <c r="Y1332" s="49"/>
      <c r="Z1332" s="49"/>
      <c r="AA1332" s="49"/>
      <c r="AB1332" s="49"/>
      <c r="AC1332" s="49"/>
      <c r="AG1332" s="48"/>
      <c r="AJ1332" s="48"/>
      <c r="AM1332" s="48"/>
      <c r="AW1332" s="49"/>
      <c r="AX1332" s="49"/>
      <c r="AY1332" s="49"/>
      <c r="AZ1332" s="49"/>
      <c r="BA1332" s="49"/>
      <c r="BB1332" s="49"/>
      <c r="BC1332" s="49"/>
      <c r="BD1332" s="49"/>
      <c r="BE1332" s="49"/>
    </row>
    <row r="1333" spans="5:57">
      <c r="E1333" s="48"/>
      <c r="H1333" s="48"/>
      <c r="K1333" s="48"/>
      <c r="U1333" s="49"/>
      <c r="V1333" s="49"/>
      <c r="W1333" s="49"/>
      <c r="X1333" s="49"/>
      <c r="Y1333" s="49"/>
      <c r="Z1333" s="49"/>
      <c r="AA1333" s="49"/>
      <c r="AB1333" s="49"/>
      <c r="AC1333" s="49"/>
      <c r="AG1333" s="48"/>
      <c r="AJ1333" s="48"/>
      <c r="AM1333" s="48"/>
      <c r="AW1333" s="49"/>
      <c r="AX1333" s="49"/>
      <c r="AY1333" s="49"/>
      <c r="AZ1333" s="49"/>
      <c r="BA1333" s="49"/>
      <c r="BB1333" s="49"/>
      <c r="BC1333" s="49"/>
      <c r="BD1333" s="49"/>
      <c r="BE1333" s="49"/>
    </row>
    <row r="1334" spans="5:57">
      <c r="E1334" s="48"/>
      <c r="H1334" s="48"/>
      <c r="K1334" s="48"/>
      <c r="U1334" s="49"/>
      <c r="V1334" s="49"/>
      <c r="W1334" s="49"/>
      <c r="X1334" s="49"/>
      <c r="Y1334" s="49"/>
      <c r="Z1334" s="49"/>
      <c r="AA1334" s="49"/>
      <c r="AB1334" s="49"/>
      <c r="AC1334" s="49"/>
      <c r="AG1334" s="48"/>
      <c r="AJ1334" s="48"/>
      <c r="AM1334" s="48"/>
      <c r="AW1334" s="49"/>
      <c r="AX1334" s="49"/>
      <c r="AY1334" s="49"/>
      <c r="AZ1334" s="49"/>
      <c r="BA1334" s="49"/>
      <c r="BB1334" s="49"/>
      <c r="BC1334" s="49"/>
      <c r="BD1334" s="49"/>
      <c r="BE1334" s="49"/>
    </row>
    <row r="1335" spans="5:57">
      <c r="E1335" s="48"/>
      <c r="H1335" s="48"/>
      <c r="K1335" s="48"/>
      <c r="U1335" s="49"/>
      <c r="V1335" s="49"/>
      <c r="W1335" s="49"/>
      <c r="X1335" s="49"/>
      <c r="Y1335" s="49"/>
      <c r="Z1335" s="49"/>
      <c r="AA1335" s="49"/>
      <c r="AB1335" s="49"/>
      <c r="AC1335" s="49"/>
      <c r="AG1335" s="48"/>
      <c r="AJ1335" s="48"/>
      <c r="AM1335" s="48"/>
      <c r="AW1335" s="49"/>
      <c r="AX1335" s="49"/>
      <c r="AY1335" s="49"/>
      <c r="AZ1335" s="49"/>
      <c r="BA1335" s="49"/>
      <c r="BB1335" s="49"/>
      <c r="BC1335" s="49"/>
      <c r="BD1335" s="49"/>
      <c r="BE1335" s="49"/>
    </row>
    <row r="1336" spans="5:57">
      <c r="E1336" s="48"/>
      <c r="H1336" s="48"/>
      <c r="K1336" s="48"/>
      <c r="U1336" s="49"/>
      <c r="V1336" s="49"/>
      <c r="W1336" s="49"/>
      <c r="X1336" s="49"/>
      <c r="Y1336" s="49"/>
      <c r="Z1336" s="49"/>
      <c r="AA1336" s="49"/>
      <c r="AB1336" s="49"/>
      <c r="AC1336" s="49"/>
      <c r="AG1336" s="48"/>
      <c r="AJ1336" s="48"/>
      <c r="AM1336" s="48"/>
      <c r="AW1336" s="49"/>
      <c r="AX1336" s="49"/>
      <c r="AY1336" s="49"/>
      <c r="AZ1336" s="49"/>
      <c r="BA1336" s="49"/>
      <c r="BB1336" s="49"/>
      <c r="BC1336" s="49"/>
      <c r="BD1336" s="49"/>
      <c r="BE1336" s="49"/>
    </row>
    <row r="1337" spans="5:57">
      <c r="E1337" s="48"/>
      <c r="H1337" s="48"/>
      <c r="K1337" s="48"/>
      <c r="U1337" s="49"/>
      <c r="V1337" s="49"/>
      <c r="W1337" s="49"/>
      <c r="X1337" s="49"/>
      <c r="Y1337" s="49"/>
      <c r="Z1337" s="49"/>
      <c r="AA1337" s="49"/>
      <c r="AB1337" s="49"/>
      <c r="AC1337" s="49"/>
      <c r="AG1337" s="48"/>
      <c r="AJ1337" s="48"/>
      <c r="AM1337" s="48"/>
      <c r="AW1337" s="49"/>
      <c r="AX1337" s="49"/>
      <c r="AY1337" s="49"/>
      <c r="AZ1337" s="49"/>
      <c r="BA1337" s="49"/>
      <c r="BB1337" s="49"/>
      <c r="BC1337" s="49"/>
      <c r="BD1337" s="49"/>
      <c r="BE1337" s="49"/>
    </row>
    <row r="1338" spans="5:57">
      <c r="E1338" s="48"/>
      <c r="H1338" s="48"/>
      <c r="K1338" s="48"/>
      <c r="U1338" s="49"/>
      <c r="V1338" s="49"/>
      <c r="W1338" s="49"/>
      <c r="X1338" s="49"/>
      <c r="Y1338" s="49"/>
      <c r="Z1338" s="49"/>
      <c r="AA1338" s="49"/>
      <c r="AB1338" s="49"/>
      <c r="AC1338" s="49"/>
      <c r="AG1338" s="48"/>
      <c r="AJ1338" s="48"/>
      <c r="AM1338" s="48"/>
      <c r="AW1338" s="49"/>
      <c r="AX1338" s="49"/>
      <c r="AY1338" s="49"/>
      <c r="AZ1338" s="49"/>
      <c r="BA1338" s="49"/>
      <c r="BB1338" s="49"/>
      <c r="BC1338" s="49"/>
      <c r="BD1338" s="49"/>
      <c r="BE1338" s="49"/>
    </row>
    <row r="1339" spans="5:57">
      <c r="E1339" s="48"/>
      <c r="H1339" s="48"/>
      <c r="K1339" s="48"/>
      <c r="U1339" s="49"/>
      <c r="V1339" s="49"/>
      <c r="W1339" s="49"/>
      <c r="X1339" s="49"/>
      <c r="Y1339" s="49"/>
      <c r="Z1339" s="49"/>
      <c r="AA1339" s="49"/>
      <c r="AB1339" s="49"/>
      <c r="AC1339" s="49"/>
      <c r="AG1339" s="48"/>
      <c r="AJ1339" s="48"/>
      <c r="AM1339" s="48"/>
      <c r="AW1339" s="49"/>
      <c r="AX1339" s="49"/>
      <c r="AY1339" s="49"/>
      <c r="AZ1339" s="49"/>
      <c r="BA1339" s="49"/>
      <c r="BB1339" s="49"/>
      <c r="BC1339" s="49"/>
      <c r="BD1339" s="49"/>
      <c r="BE1339" s="49"/>
    </row>
    <row r="1340" spans="5:57">
      <c r="E1340" s="48"/>
      <c r="H1340" s="48"/>
      <c r="K1340" s="48"/>
      <c r="U1340" s="49"/>
      <c r="V1340" s="49"/>
      <c r="W1340" s="49"/>
      <c r="X1340" s="49"/>
      <c r="Y1340" s="49"/>
      <c r="Z1340" s="49"/>
      <c r="AA1340" s="49"/>
      <c r="AB1340" s="49"/>
      <c r="AC1340" s="49"/>
      <c r="AG1340" s="48"/>
      <c r="AJ1340" s="48"/>
      <c r="AM1340" s="48"/>
      <c r="AW1340" s="49"/>
      <c r="AX1340" s="49"/>
      <c r="AY1340" s="49"/>
      <c r="AZ1340" s="49"/>
      <c r="BA1340" s="49"/>
      <c r="BB1340" s="49"/>
      <c r="BC1340" s="49"/>
      <c r="BD1340" s="49"/>
      <c r="BE1340" s="49"/>
    </row>
    <row r="1341" spans="5:57">
      <c r="E1341" s="48"/>
      <c r="H1341" s="48"/>
      <c r="K1341" s="48"/>
      <c r="U1341" s="49"/>
      <c r="V1341" s="49"/>
      <c r="W1341" s="49"/>
      <c r="X1341" s="49"/>
      <c r="Y1341" s="49"/>
      <c r="Z1341" s="49"/>
      <c r="AA1341" s="49"/>
      <c r="AB1341" s="49"/>
      <c r="AC1341" s="49"/>
      <c r="AG1341" s="48"/>
      <c r="AJ1341" s="48"/>
      <c r="AM1341" s="48"/>
      <c r="AW1341" s="49"/>
      <c r="AX1341" s="49"/>
      <c r="AY1341" s="49"/>
      <c r="AZ1341" s="49"/>
      <c r="BA1341" s="49"/>
      <c r="BB1341" s="49"/>
      <c r="BC1341" s="49"/>
      <c r="BD1341" s="49"/>
      <c r="BE1341" s="49"/>
    </row>
    <row r="1342" spans="5:57">
      <c r="E1342" s="48"/>
      <c r="H1342" s="48"/>
      <c r="K1342" s="48"/>
      <c r="U1342" s="49"/>
      <c r="V1342" s="49"/>
      <c r="W1342" s="49"/>
      <c r="X1342" s="49"/>
      <c r="Y1342" s="49"/>
      <c r="Z1342" s="49"/>
      <c r="AA1342" s="49"/>
      <c r="AB1342" s="49"/>
      <c r="AC1342" s="49"/>
      <c r="AG1342" s="48"/>
      <c r="AJ1342" s="48"/>
      <c r="AM1342" s="48"/>
      <c r="AW1342" s="49"/>
      <c r="AX1342" s="49"/>
      <c r="AY1342" s="49"/>
      <c r="AZ1342" s="49"/>
      <c r="BA1342" s="49"/>
      <c r="BB1342" s="49"/>
      <c r="BC1342" s="49"/>
      <c r="BD1342" s="49"/>
      <c r="BE1342" s="49"/>
    </row>
    <row r="1343" spans="5:57">
      <c r="E1343" s="48"/>
      <c r="H1343" s="48"/>
      <c r="K1343" s="48"/>
      <c r="U1343" s="49"/>
      <c r="V1343" s="49"/>
      <c r="W1343" s="49"/>
      <c r="X1343" s="49"/>
      <c r="Y1343" s="49"/>
      <c r="Z1343" s="49"/>
      <c r="AA1343" s="49"/>
      <c r="AB1343" s="49"/>
      <c r="AC1343" s="49"/>
      <c r="AG1343" s="48"/>
      <c r="AJ1343" s="48"/>
      <c r="AM1343" s="48"/>
      <c r="AW1343" s="49"/>
      <c r="AX1343" s="49"/>
      <c r="AY1343" s="49"/>
      <c r="AZ1343" s="49"/>
      <c r="BA1343" s="49"/>
      <c r="BB1343" s="49"/>
      <c r="BC1343" s="49"/>
      <c r="BD1343" s="49"/>
      <c r="BE1343" s="49"/>
    </row>
    <row r="1344" spans="5:57">
      <c r="E1344" s="48"/>
      <c r="H1344" s="48"/>
      <c r="K1344" s="48"/>
      <c r="U1344" s="49"/>
      <c r="V1344" s="49"/>
      <c r="W1344" s="49"/>
      <c r="X1344" s="49"/>
      <c r="Y1344" s="49"/>
      <c r="Z1344" s="49"/>
      <c r="AA1344" s="49"/>
      <c r="AB1344" s="49"/>
      <c r="AC1344" s="49"/>
      <c r="AG1344" s="48"/>
      <c r="AJ1344" s="48"/>
      <c r="AM1344" s="48"/>
      <c r="AW1344" s="49"/>
      <c r="AX1344" s="49"/>
      <c r="AY1344" s="49"/>
      <c r="AZ1344" s="49"/>
      <c r="BA1344" s="49"/>
      <c r="BB1344" s="49"/>
      <c r="BC1344" s="49"/>
      <c r="BD1344" s="49"/>
      <c r="BE1344" s="49"/>
    </row>
    <row r="1345" spans="5:57">
      <c r="E1345" s="48"/>
      <c r="H1345" s="48"/>
      <c r="K1345" s="48"/>
      <c r="U1345" s="49"/>
      <c r="V1345" s="49"/>
      <c r="W1345" s="49"/>
      <c r="X1345" s="49"/>
      <c r="Y1345" s="49"/>
      <c r="Z1345" s="49"/>
      <c r="AA1345" s="49"/>
      <c r="AB1345" s="49"/>
      <c r="AC1345" s="49"/>
      <c r="AG1345" s="48"/>
      <c r="AJ1345" s="48"/>
      <c r="AM1345" s="48"/>
      <c r="AW1345" s="49"/>
      <c r="AX1345" s="49"/>
      <c r="AY1345" s="49"/>
      <c r="AZ1345" s="49"/>
      <c r="BA1345" s="49"/>
      <c r="BB1345" s="49"/>
      <c r="BC1345" s="49"/>
      <c r="BD1345" s="49"/>
      <c r="BE1345" s="49"/>
    </row>
    <row r="1346" spans="5:57">
      <c r="E1346" s="48"/>
      <c r="H1346" s="48"/>
      <c r="K1346" s="48"/>
      <c r="U1346" s="49"/>
      <c r="V1346" s="49"/>
      <c r="W1346" s="49"/>
      <c r="X1346" s="49"/>
      <c r="Y1346" s="49"/>
      <c r="Z1346" s="49"/>
      <c r="AA1346" s="49"/>
      <c r="AB1346" s="49"/>
      <c r="AC1346" s="49"/>
      <c r="AG1346" s="48"/>
      <c r="AJ1346" s="48"/>
      <c r="AM1346" s="48"/>
      <c r="AW1346" s="49"/>
      <c r="AX1346" s="49"/>
      <c r="AY1346" s="49"/>
      <c r="AZ1346" s="49"/>
      <c r="BA1346" s="49"/>
      <c r="BB1346" s="49"/>
      <c r="BC1346" s="49"/>
      <c r="BD1346" s="49"/>
      <c r="BE1346" s="49"/>
    </row>
    <row r="1347" spans="5:57">
      <c r="E1347" s="48"/>
      <c r="H1347" s="48"/>
      <c r="K1347" s="48"/>
      <c r="U1347" s="49"/>
      <c r="V1347" s="49"/>
      <c r="W1347" s="49"/>
      <c r="X1347" s="49"/>
      <c r="Y1347" s="49"/>
      <c r="Z1347" s="49"/>
      <c r="AA1347" s="49"/>
      <c r="AB1347" s="49"/>
      <c r="AC1347" s="49"/>
      <c r="AG1347" s="48"/>
      <c r="AJ1347" s="48"/>
      <c r="AM1347" s="48"/>
      <c r="AW1347" s="49"/>
      <c r="AX1347" s="49"/>
      <c r="AY1347" s="49"/>
      <c r="AZ1347" s="49"/>
      <c r="BA1347" s="49"/>
      <c r="BB1347" s="49"/>
      <c r="BC1347" s="49"/>
      <c r="BD1347" s="49"/>
      <c r="BE1347" s="49"/>
    </row>
    <row r="1348" spans="5:57">
      <c r="E1348" s="48"/>
      <c r="H1348" s="48"/>
      <c r="K1348" s="48"/>
      <c r="U1348" s="49"/>
      <c r="V1348" s="49"/>
      <c r="W1348" s="49"/>
      <c r="X1348" s="49"/>
      <c r="Y1348" s="49"/>
      <c r="Z1348" s="49"/>
      <c r="AA1348" s="49"/>
      <c r="AB1348" s="49"/>
      <c r="AC1348" s="49"/>
      <c r="AG1348" s="48"/>
      <c r="AJ1348" s="48"/>
      <c r="AM1348" s="48"/>
      <c r="AW1348" s="49"/>
      <c r="AX1348" s="49"/>
      <c r="AY1348" s="49"/>
      <c r="AZ1348" s="49"/>
      <c r="BA1348" s="49"/>
      <c r="BB1348" s="49"/>
      <c r="BC1348" s="49"/>
      <c r="BD1348" s="49"/>
      <c r="BE1348" s="49"/>
    </row>
    <row r="1349" spans="5:57">
      <c r="E1349" s="48"/>
      <c r="H1349" s="48"/>
      <c r="K1349" s="48"/>
      <c r="U1349" s="49"/>
      <c r="V1349" s="49"/>
      <c r="W1349" s="49"/>
      <c r="X1349" s="49"/>
      <c r="Y1349" s="49"/>
      <c r="Z1349" s="49"/>
      <c r="AA1349" s="49"/>
      <c r="AB1349" s="49"/>
      <c r="AC1349" s="49"/>
      <c r="AG1349" s="48"/>
      <c r="AJ1349" s="48"/>
      <c r="AM1349" s="48"/>
      <c r="AW1349" s="49"/>
      <c r="AX1349" s="49"/>
      <c r="AY1349" s="49"/>
      <c r="AZ1349" s="49"/>
      <c r="BA1349" s="49"/>
      <c r="BB1349" s="49"/>
      <c r="BC1349" s="49"/>
      <c r="BD1349" s="49"/>
      <c r="BE1349" s="49"/>
    </row>
    <row r="1350" spans="5:57">
      <c r="E1350" s="48"/>
      <c r="H1350" s="48"/>
      <c r="K1350" s="48"/>
      <c r="U1350" s="49"/>
      <c r="V1350" s="49"/>
      <c r="W1350" s="49"/>
      <c r="X1350" s="49"/>
      <c r="Y1350" s="49"/>
      <c r="Z1350" s="49"/>
      <c r="AA1350" s="49"/>
      <c r="AB1350" s="49"/>
      <c r="AC1350" s="49"/>
      <c r="AG1350" s="48"/>
      <c r="AJ1350" s="48"/>
      <c r="AM1350" s="48"/>
      <c r="AW1350" s="49"/>
      <c r="AX1350" s="49"/>
      <c r="AY1350" s="49"/>
      <c r="AZ1350" s="49"/>
      <c r="BA1350" s="49"/>
      <c r="BB1350" s="49"/>
      <c r="BC1350" s="49"/>
      <c r="BD1350" s="49"/>
      <c r="BE1350" s="49"/>
    </row>
    <row r="1351" spans="5:57">
      <c r="E1351" s="48"/>
      <c r="H1351" s="48"/>
      <c r="K1351" s="48"/>
      <c r="U1351" s="49"/>
      <c r="V1351" s="49"/>
      <c r="W1351" s="49"/>
      <c r="X1351" s="49"/>
      <c r="Y1351" s="49"/>
      <c r="Z1351" s="49"/>
      <c r="AA1351" s="49"/>
      <c r="AB1351" s="49"/>
      <c r="AC1351" s="49"/>
      <c r="AG1351" s="48"/>
      <c r="AJ1351" s="48"/>
      <c r="AM1351" s="48"/>
      <c r="AW1351" s="49"/>
      <c r="AX1351" s="49"/>
      <c r="AY1351" s="49"/>
      <c r="AZ1351" s="49"/>
      <c r="BA1351" s="49"/>
      <c r="BB1351" s="49"/>
      <c r="BC1351" s="49"/>
      <c r="BD1351" s="49"/>
      <c r="BE1351" s="49"/>
    </row>
    <row r="1352" spans="5:57">
      <c r="E1352" s="48"/>
      <c r="H1352" s="48"/>
      <c r="K1352" s="48"/>
      <c r="U1352" s="49"/>
      <c r="V1352" s="49"/>
      <c r="W1352" s="49"/>
      <c r="X1352" s="49"/>
      <c r="Y1352" s="49"/>
      <c r="Z1352" s="49"/>
      <c r="AA1352" s="49"/>
      <c r="AB1352" s="49"/>
      <c r="AC1352" s="49"/>
      <c r="AG1352" s="48"/>
      <c r="AJ1352" s="48"/>
      <c r="AM1352" s="48"/>
      <c r="AW1352" s="49"/>
      <c r="AX1352" s="49"/>
      <c r="AY1352" s="49"/>
      <c r="AZ1352" s="49"/>
      <c r="BA1352" s="49"/>
      <c r="BB1352" s="49"/>
      <c r="BC1352" s="49"/>
      <c r="BD1352" s="49"/>
      <c r="BE1352" s="49"/>
    </row>
    <row r="1353" spans="5:57">
      <c r="E1353" s="48"/>
      <c r="H1353" s="48"/>
      <c r="K1353" s="48"/>
      <c r="U1353" s="49"/>
      <c r="V1353" s="49"/>
      <c r="W1353" s="49"/>
      <c r="X1353" s="49"/>
      <c r="Y1353" s="49"/>
      <c r="Z1353" s="49"/>
      <c r="AA1353" s="49"/>
      <c r="AB1353" s="49"/>
      <c r="AC1353" s="49"/>
      <c r="AG1353" s="48"/>
      <c r="AJ1353" s="48"/>
      <c r="AM1353" s="48"/>
      <c r="AW1353" s="49"/>
      <c r="AX1353" s="49"/>
      <c r="AY1353" s="49"/>
      <c r="AZ1353" s="49"/>
      <c r="BA1353" s="49"/>
      <c r="BB1353" s="49"/>
      <c r="BC1353" s="49"/>
      <c r="BD1353" s="49"/>
      <c r="BE1353" s="49"/>
    </row>
    <row r="1354" spans="5:57">
      <c r="E1354" s="48"/>
      <c r="H1354" s="48"/>
      <c r="K1354" s="48"/>
      <c r="U1354" s="49"/>
      <c r="V1354" s="49"/>
      <c r="W1354" s="49"/>
      <c r="X1354" s="49"/>
      <c r="Y1354" s="49"/>
      <c r="Z1354" s="49"/>
      <c r="AA1354" s="49"/>
      <c r="AB1354" s="49"/>
      <c r="AC1354" s="49"/>
      <c r="AG1354" s="48"/>
      <c r="AJ1354" s="48"/>
      <c r="AM1354" s="48"/>
      <c r="AW1354" s="49"/>
      <c r="AX1354" s="49"/>
      <c r="AY1354" s="49"/>
      <c r="AZ1354" s="49"/>
      <c r="BA1354" s="49"/>
      <c r="BB1354" s="49"/>
      <c r="BC1354" s="49"/>
      <c r="BD1354" s="49"/>
      <c r="BE1354" s="49"/>
    </row>
    <row r="1355" spans="5:57">
      <c r="E1355" s="48"/>
      <c r="H1355" s="48"/>
      <c r="K1355" s="48"/>
      <c r="U1355" s="49"/>
      <c r="V1355" s="49"/>
      <c r="W1355" s="49"/>
      <c r="X1355" s="49"/>
      <c r="Y1355" s="49"/>
      <c r="Z1355" s="49"/>
      <c r="AA1355" s="49"/>
      <c r="AB1355" s="49"/>
      <c r="AC1355" s="49"/>
      <c r="AG1355" s="48"/>
      <c r="AJ1355" s="48"/>
      <c r="AM1355" s="48"/>
      <c r="AW1355" s="49"/>
      <c r="AX1355" s="49"/>
      <c r="AY1355" s="49"/>
      <c r="AZ1355" s="49"/>
      <c r="BA1355" s="49"/>
      <c r="BB1355" s="49"/>
      <c r="BC1355" s="49"/>
      <c r="BD1355" s="49"/>
      <c r="BE1355" s="49"/>
    </row>
    <row r="1356" spans="5:57">
      <c r="E1356" s="48"/>
      <c r="H1356" s="48"/>
      <c r="K1356" s="48"/>
      <c r="U1356" s="49"/>
      <c r="V1356" s="49"/>
      <c r="W1356" s="49"/>
      <c r="X1356" s="49"/>
      <c r="Y1356" s="49"/>
      <c r="Z1356" s="49"/>
      <c r="AA1356" s="49"/>
      <c r="AB1356" s="49"/>
      <c r="AC1356" s="49"/>
      <c r="AG1356" s="48"/>
      <c r="AJ1356" s="48"/>
      <c r="AM1356" s="48"/>
      <c r="AW1356" s="49"/>
      <c r="AX1356" s="49"/>
      <c r="AY1356" s="49"/>
      <c r="AZ1356" s="49"/>
      <c r="BA1356" s="49"/>
      <c r="BB1356" s="49"/>
      <c r="BC1356" s="49"/>
      <c r="BD1356" s="49"/>
      <c r="BE1356" s="49"/>
    </row>
    <row r="1357" spans="5:57">
      <c r="E1357" s="48"/>
      <c r="H1357" s="48"/>
      <c r="K1357" s="48"/>
      <c r="U1357" s="49"/>
      <c r="V1357" s="49"/>
      <c r="W1357" s="49"/>
      <c r="X1357" s="49"/>
      <c r="Y1357" s="49"/>
      <c r="Z1357" s="49"/>
      <c r="AA1357" s="49"/>
      <c r="AB1357" s="49"/>
      <c r="AC1357" s="49"/>
      <c r="AG1357" s="48"/>
      <c r="AJ1357" s="48"/>
      <c r="AM1357" s="48"/>
      <c r="AW1357" s="49"/>
      <c r="AX1357" s="49"/>
      <c r="AY1357" s="49"/>
      <c r="AZ1357" s="49"/>
      <c r="BA1357" s="49"/>
      <c r="BB1357" s="49"/>
      <c r="BC1357" s="49"/>
      <c r="BD1357" s="49"/>
      <c r="BE1357" s="49"/>
    </row>
    <row r="1358" spans="5:57">
      <c r="E1358" s="48"/>
      <c r="H1358" s="48"/>
      <c r="K1358" s="48"/>
      <c r="U1358" s="49"/>
      <c r="V1358" s="49"/>
      <c r="W1358" s="49"/>
      <c r="X1358" s="49"/>
      <c r="Y1358" s="49"/>
      <c r="Z1358" s="49"/>
      <c r="AA1358" s="49"/>
      <c r="AB1358" s="49"/>
      <c r="AC1358" s="49"/>
      <c r="AG1358" s="48"/>
      <c r="AJ1358" s="48"/>
      <c r="AM1358" s="48"/>
      <c r="AW1358" s="49"/>
      <c r="AX1358" s="49"/>
      <c r="AY1358" s="49"/>
      <c r="AZ1358" s="49"/>
      <c r="BA1358" s="49"/>
      <c r="BB1358" s="49"/>
      <c r="BC1358" s="49"/>
      <c r="BD1358" s="49"/>
      <c r="BE1358" s="49"/>
    </row>
    <row r="1359" spans="5:57">
      <c r="E1359" s="48"/>
      <c r="H1359" s="48"/>
      <c r="K1359" s="48"/>
      <c r="U1359" s="49"/>
      <c r="V1359" s="49"/>
      <c r="W1359" s="49"/>
      <c r="X1359" s="49"/>
      <c r="Y1359" s="49"/>
      <c r="Z1359" s="49"/>
      <c r="AA1359" s="49"/>
      <c r="AB1359" s="49"/>
      <c r="AC1359" s="49"/>
      <c r="AG1359" s="48"/>
      <c r="AJ1359" s="48"/>
      <c r="AM1359" s="48"/>
      <c r="AW1359" s="49"/>
      <c r="AX1359" s="49"/>
      <c r="AY1359" s="49"/>
      <c r="AZ1359" s="49"/>
      <c r="BA1359" s="49"/>
      <c r="BB1359" s="49"/>
      <c r="BC1359" s="49"/>
      <c r="BD1359" s="49"/>
      <c r="BE1359" s="49"/>
    </row>
    <row r="1360" spans="5:57">
      <c r="E1360" s="48"/>
      <c r="H1360" s="48"/>
      <c r="K1360" s="48"/>
      <c r="U1360" s="49"/>
      <c r="V1360" s="49"/>
      <c r="W1360" s="49"/>
      <c r="X1360" s="49"/>
      <c r="Y1360" s="49"/>
      <c r="Z1360" s="49"/>
      <c r="AA1360" s="49"/>
      <c r="AB1360" s="49"/>
      <c r="AC1360" s="49"/>
      <c r="AG1360" s="48"/>
      <c r="AJ1360" s="48"/>
      <c r="AM1360" s="48"/>
      <c r="AW1360" s="49"/>
      <c r="AX1360" s="49"/>
      <c r="AY1360" s="49"/>
      <c r="AZ1360" s="49"/>
      <c r="BA1360" s="49"/>
      <c r="BB1360" s="49"/>
      <c r="BC1360" s="49"/>
      <c r="BD1360" s="49"/>
      <c r="BE1360" s="49"/>
    </row>
    <row r="1361" spans="5:57">
      <c r="E1361" s="48"/>
      <c r="H1361" s="48"/>
      <c r="K1361" s="48"/>
      <c r="U1361" s="49"/>
      <c r="V1361" s="49"/>
      <c r="W1361" s="49"/>
      <c r="X1361" s="49"/>
      <c r="Y1361" s="49"/>
      <c r="Z1361" s="49"/>
      <c r="AA1361" s="49"/>
      <c r="AB1361" s="49"/>
      <c r="AC1361" s="49"/>
      <c r="AG1361" s="48"/>
      <c r="AJ1361" s="48"/>
      <c r="AM1361" s="48"/>
      <c r="AW1361" s="49"/>
      <c r="AX1361" s="49"/>
      <c r="AY1361" s="49"/>
      <c r="AZ1361" s="49"/>
      <c r="BA1361" s="49"/>
      <c r="BB1361" s="49"/>
      <c r="BC1361" s="49"/>
      <c r="BD1361" s="49"/>
      <c r="BE1361" s="49"/>
    </row>
    <row r="1362" spans="5:57">
      <c r="E1362" s="48"/>
      <c r="H1362" s="48"/>
      <c r="K1362" s="48"/>
      <c r="U1362" s="49"/>
      <c r="V1362" s="49"/>
      <c r="W1362" s="49"/>
      <c r="X1362" s="49"/>
      <c r="Y1362" s="49"/>
      <c r="Z1362" s="49"/>
      <c r="AA1362" s="49"/>
      <c r="AB1362" s="49"/>
      <c r="AC1362" s="49"/>
      <c r="AG1362" s="48"/>
      <c r="AJ1362" s="48"/>
      <c r="AM1362" s="48"/>
      <c r="AW1362" s="49"/>
      <c r="AX1362" s="49"/>
      <c r="AY1362" s="49"/>
      <c r="AZ1362" s="49"/>
      <c r="BA1362" s="49"/>
      <c r="BB1362" s="49"/>
      <c r="BC1362" s="49"/>
      <c r="BD1362" s="49"/>
      <c r="BE1362" s="49"/>
    </row>
    <row r="1363" spans="5:57">
      <c r="E1363" s="48"/>
      <c r="H1363" s="48"/>
      <c r="K1363" s="48"/>
      <c r="U1363" s="49"/>
      <c r="V1363" s="49"/>
      <c r="W1363" s="49"/>
      <c r="X1363" s="49"/>
      <c r="Y1363" s="49"/>
      <c r="Z1363" s="49"/>
      <c r="AA1363" s="49"/>
      <c r="AB1363" s="49"/>
      <c r="AC1363" s="49"/>
      <c r="AG1363" s="48"/>
      <c r="AJ1363" s="48"/>
      <c r="AM1363" s="48"/>
      <c r="AW1363" s="49"/>
      <c r="AX1363" s="49"/>
      <c r="AY1363" s="49"/>
      <c r="AZ1363" s="49"/>
      <c r="BA1363" s="49"/>
      <c r="BB1363" s="49"/>
      <c r="BC1363" s="49"/>
      <c r="BD1363" s="49"/>
      <c r="BE1363" s="49"/>
    </row>
    <row r="1364" spans="5:57">
      <c r="E1364" s="48"/>
      <c r="H1364" s="48"/>
      <c r="K1364" s="48"/>
      <c r="U1364" s="49"/>
      <c r="V1364" s="49"/>
      <c r="W1364" s="49"/>
      <c r="X1364" s="49"/>
      <c r="Y1364" s="49"/>
      <c r="Z1364" s="49"/>
      <c r="AA1364" s="49"/>
      <c r="AB1364" s="49"/>
      <c r="AC1364" s="49"/>
      <c r="AG1364" s="48"/>
      <c r="AJ1364" s="48"/>
      <c r="AM1364" s="48"/>
      <c r="AW1364" s="49"/>
      <c r="AX1364" s="49"/>
      <c r="AY1364" s="49"/>
      <c r="AZ1364" s="49"/>
      <c r="BA1364" s="49"/>
      <c r="BB1364" s="49"/>
      <c r="BC1364" s="49"/>
      <c r="BD1364" s="49"/>
      <c r="BE1364" s="49"/>
    </row>
    <row r="1365" spans="5:57">
      <c r="E1365" s="48"/>
      <c r="H1365" s="48"/>
      <c r="K1365" s="48"/>
      <c r="U1365" s="49"/>
      <c r="V1365" s="49"/>
      <c r="W1365" s="49"/>
      <c r="X1365" s="49"/>
      <c r="Y1365" s="49"/>
      <c r="Z1365" s="49"/>
      <c r="AA1365" s="49"/>
      <c r="AB1365" s="49"/>
      <c r="AC1365" s="49"/>
      <c r="AG1365" s="48"/>
      <c r="AJ1365" s="48"/>
      <c r="AM1365" s="48"/>
      <c r="AW1365" s="49"/>
      <c r="AX1365" s="49"/>
      <c r="AY1365" s="49"/>
      <c r="AZ1365" s="49"/>
      <c r="BA1365" s="49"/>
      <c r="BB1365" s="49"/>
      <c r="BC1365" s="49"/>
      <c r="BD1365" s="49"/>
      <c r="BE1365" s="49"/>
    </row>
    <row r="1366" spans="5:57">
      <c r="E1366" s="48"/>
      <c r="H1366" s="48"/>
      <c r="K1366" s="48"/>
      <c r="U1366" s="49"/>
      <c r="V1366" s="49"/>
      <c r="W1366" s="49"/>
      <c r="X1366" s="49"/>
      <c r="Y1366" s="49"/>
      <c r="Z1366" s="49"/>
      <c r="AA1366" s="49"/>
      <c r="AB1366" s="49"/>
      <c r="AC1366" s="49"/>
      <c r="AG1366" s="48"/>
      <c r="AJ1366" s="48"/>
      <c r="AM1366" s="48"/>
      <c r="AW1366" s="49"/>
      <c r="AX1366" s="49"/>
      <c r="AY1366" s="49"/>
      <c r="AZ1366" s="49"/>
      <c r="BA1366" s="49"/>
      <c r="BB1366" s="49"/>
      <c r="BC1366" s="49"/>
      <c r="BD1366" s="49"/>
      <c r="BE1366" s="49"/>
    </row>
    <row r="1367" spans="5:57">
      <c r="E1367" s="48"/>
      <c r="H1367" s="48"/>
      <c r="K1367" s="48"/>
      <c r="U1367" s="49"/>
      <c r="V1367" s="49"/>
      <c r="W1367" s="49"/>
      <c r="X1367" s="49"/>
      <c r="Y1367" s="49"/>
      <c r="Z1367" s="49"/>
      <c r="AA1367" s="49"/>
      <c r="AB1367" s="49"/>
      <c r="AC1367" s="49"/>
      <c r="AG1367" s="48"/>
      <c r="AJ1367" s="48"/>
      <c r="AM1367" s="48"/>
      <c r="AW1367" s="49"/>
      <c r="AX1367" s="49"/>
      <c r="AY1367" s="49"/>
      <c r="AZ1367" s="49"/>
      <c r="BA1367" s="49"/>
      <c r="BB1367" s="49"/>
      <c r="BC1367" s="49"/>
      <c r="BD1367" s="49"/>
      <c r="BE1367" s="49"/>
    </row>
    <row r="1368" spans="5:57">
      <c r="E1368" s="48"/>
      <c r="H1368" s="48"/>
      <c r="K1368" s="48"/>
      <c r="U1368" s="49"/>
      <c r="V1368" s="49"/>
      <c r="W1368" s="49"/>
      <c r="X1368" s="49"/>
      <c r="Y1368" s="49"/>
      <c r="Z1368" s="49"/>
      <c r="AA1368" s="49"/>
      <c r="AB1368" s="49"/>
      <c r="AC1368" s="49"/>
      <c r="AG1368" s="48"/>
      <c r="AJ1368" s="48"/>
      <c r="AM1368" s="48"/>
      <c r="AW1368" s="49"/>
      <c r="AX1368" s="49"/>
      <c r="AY1368" s="49"/>
      <c r="AZ1368" s="49"/>
      <c r="BA1368" s="49"/>
      <c r="BB1368" s="49"/>
      <c r="BC1368" s="49"/>
      <c r="BD1368" s="49"/>
      <c r="BE1368" s="49"/>
    </row>
    <row r="1369" spans="5:57">
      <c r="E1369" s="48"/>
      <c r="H1369" s="48"/>
      <c r="K1369" s="48"/>
      <c r="U1369" s="49"/>
      <c r="V1369" s="49"/>
      <c r="W1369" s="49"/>
      <c r="X1369" s="49"/>
      <c r="Y1369" s="49"/>
      <c r="Z1369" s="49"/>
      <c r="AA1369" s="49"/>
      <c r="AB1369" s="49"/>
      <c r="AC1369" s="49"/>
      <c r="AG1369" s="48"/>
      <c r="AJ1369" s="48"/>
      <c r="AM1369" s="48"/>
      <c r="AW1369" s="49"/>
      <c r="AX1369" s="49"/>
      <c r="AY1369" s="49"/>
      <c r="AZ1369" s="49"/>
      <c r="BA1369" s="49"/>
      <c r="BB1369" s="49"/>
      <c r="BC1369" s="49"/>
      <c r="BD1369" s="49"/>
      <c r="BE1369" s="49"/>
    </row>
    <row r="1370" spans="5:57">
      <c r="E1370" s="48"/>
      <c r="H1370" s="48"/>
      <c r="K1370" s="48"/>
      <c r="U1370" s="49"/>
      <c r="V1370" s="49"/>
      <c r="W1370" s="49"/>
      <c r="X1370" s="49"/>
      <c r="Y1370" s="49"/>
      <c r="Z1370" s="49"/>
      <c r="AA1370" s="49"/>
      <c r="AB1370" s="49"/>
      <c r="AC1370" s="49"/>
      <c r="AG1370" s="48"/>
      <c r="AJ1370" s="48"/>
      <c r="AM1370" s="48"/>
      <c r="AW1370" s="49"/>
      <c r="AX1370" s="49"/>
      <c r="AY1370" s="49"/>
      <c r="AZ1370" s="49"/>
      <c r="BA1370" s="49"/>
      <c r="BB1370" s="49"/>
      <c r="BC1370" s="49"/>
      <c r="BD1370" s="49"/>
      <c r="BE1370" s="49"/>
    </row>
    <row r="1371" spans="5:57">
      <c r="E1371" s="48"/>
      <c r="H1371" s="48"/>
      <c r="K1371" s="48"/>
      <c r="U1371" s="49"/>
      <c r="V1371" s="49"/>
      <c r="W1371" s="49"/>
      <c r="X1371" s="49"/>
      <c r="Y1371" s="49"/>
      <c r="Z1371" s="49"/>
      <c r="AA1371" s="49"/>
      <c r="AB1371" s="49"/>
      <c r="AC1371" s="49"/>
      <c r="AG1371" s="48"/>
      <c r="AJ1371" s="48"/>
      <c r="AM1371" s="48"/>
      <c r="AW1371" s="49"/>
      <c r="AX1371" s="49"/>
      <c r="AY1371" s="49"/>
      <c r="AZ1371" s="49"/>
      <c r="BA1371" s="49"/>
      <c r="BB1371" s="49"/>
      <c r="BC1371" s="49"/>
      <c r="BD1371" s="49"/>
      <c r="BE1371" s="49"/>
    </row>
    <row r="1372" spans="5:57">
      <c r="E1372" s="48"/>
      <c r="H1372" s="48"/>
      <c r="K1372" s="48"/>
      <c r="U1372" s="49"/>
      <c r="V1372" s="49"/>
      <c r="W1372" s="49"/>
      <c r="X1372" s="49"/>
      <c r="Y1372" s="49"/>
      <c r="Z1372" s="49"/>
      <c r="AA1372" s="49"/>
      <c r="AB1372" s="49"/>
      <c r="AC1372" s="49"/>
      <c r="AG1372" s="48"/>
      <c r="AJ1372" s="48"/>
      <c r="AM1372" s="48"/>
      <c r="AW1372" s="49"/>
      <c r="AX1372" s="49"/>
      <c r="AY1372" s="49"/>
      <c r="AZ1372" s="49"/>
      <c r="BA1372" s="49"/>
      <c r="BB1372" s="49"/>
      <c r="BC1372" s="49"/>
      <c r="BD1372" s="49"/>
      <c r="BE1372" s="49"/>
    </row>
    <row r="1373" spans="5:57">
      <c r="E1373" s="48"/>
      <c r="H1373" s="48"/>
      <c r="K1373" s="48"/>
      <c r="U1373" s="49"/>
      <c r="V1373" s="49"/>
      <c r="W1373" s="49"/>
      <c r="X1373" s="49"/>
      <c r="Y1373" s="49"/>
      <c r="Z1373" s="49"/>
      <c r="AA1373" s="49"/>
      <c r="AB1373" s="49"/>
      <c r="AC1373" s="49"/>
      <c r="AG1373" s="48"/>
      <c r="AJ1373" s="48"/>
      <c r="AM1373" s="48"/>
      <c r="AW1373" s="49"/>
      <c r="AX1373" s="49"/>
      <c r="AY1373" s="49"/>
      <c r="AZ1373" s="49"/>
      <c r="BA1373" s="49"/>
      <c r="BB1373" s="49"/>
      <c r="BC1373" s="49"/>
      <c r="BD1373" s="49"/>
      <c r="BE1373" s="49"/>
    </row>
    <row r="1374" spans="5:57">
      <c r="E1374" s="48"/>
      <c r="H1374" s="48"/>
      <c r="K1374" s="48"/>
      <c r="U1374" s="49"/>
      <c r="V1374" s="49"/>
      <c r="W1374" s="49"/>
      <c r="X1374" s="49"/>
      <c r="Y1374" s="49"/>
      <c r="Z1374" s="49"/>
      <c r="AA1374" s="49"/>
      <c r="AB1374" s="49"/>
      <c r="AC1374" s="49"/>
      <c r="AG1374" s="48"/>
      <c r="AJ1374" s="48"/>
      <c r="AM1374" s="48"/>
      <c r="AW1374" s="49"/>
      <c r="AX1374" s="49"/>
      <c r="AY1374" s="49"/>
      <c r="AZ1374" s="49"/>
      <c r="BA1374" s="49"/>
      <c r="BB1374" s="49"/>
      <c r="BC1374" s="49"/>
      <c r="BD1374" s="49"/>
      <c r="BE1374" s="49"/>
    </row>
    <row r="1375" spans="5:57">
      <c r="E1375" s="48"/>
      <c r="H1375" s="48"/>
      <c r="K1375" s="48"/>
      <c r="U1375" s="49"/>
      <c r="V1375" s="49"/>
      <c r="W1375" s="49"/>
      <c r="X1375" s="49"/>
      <c r="Y1375" s="49"/>
      <c r="Z1375" s="49"/>
      <c r="AA1375" s="49"/>
      <c r="AB1375" s="49"/>
      <c r="AC1375" s="49"/>
      <c r="AG1375" s="48"/>
      <c r="AJ1375" s="48"/>
      <c r="AM1375" s="48"/>
      <c r="AW1375" s="49"/>
      <c r="AX1375" s="49"/>
      <c r="AY1375" s="49"/>
      <c r="AZ1375" s="49"/>
      <c r="BA1375" s="49"/>
      <c r="BB1375" s="49"/>
      <c r="BC1375" s="49"/>
      <c r="BD1375" s="49"/>
      <c r="BE1375" s="49"/>
    </row>
    <row r="1376" spans="5:57">
      <c r="E1376" s="48"/>
      <c r="H1376" s="48"/>
      <c r="K1376" s="48"/>
      <c r="U1376" s="49"/>
      <c r="V1376" s="49"/>
      <c r="W1376" s="49"/>
      <c r="X1376" s="49"/>
      <c r="Y1376" s="49"/>
      <c r="Z1376" s="49"/>
      <c r="AA1376" s="49"/>
      <c r="AB1376" s="49"/>
      <c r="AC1376" s="49"/>
      <c r="AG1376" s="48"/>
      <c r="AJ1376" s="48"/>
      <c r="AM1376" s="48"/>
      <c r="AW1376" s="49"/>
      <c r="AX1376" s="49"/>
      <c r="AY1376" s="49"/>
      <c r="AZ1376" s="49"/>
      <c r="BA1376" s="49"/>
      <c r="BB1376" s="49"/>
      <c r="BC1376" s="49"/>
      <c r="BD1376" s="49"/>
      <c r="BE1376" s="49"/>
    </row>
    <row r="1377" spans="5:57">
      <c r="E1377" s="48"/>
      <c r="H1377" s="48"/>
      <c r="K1377" s="48"/>
      <c r="U1377" s="49"/>
      <c r="V1377" s="49"/>
      <c r="W1377" s="49"/>
      <c r="X1377" s="49"/>
      <c r="Y1377" s="49"/>
      <c r="Z1377" s="49"/>
      <c r="AA1377" s="49"/>
      <c r="AB1377" s="49"/>
      <c r="AC1377" s="49"/>
      <c r="AG1377" s="48"/>
      <c r="AJ1377" s="48"/>
      <c r="AM1377" s="48"/>
      <c r="AW1377" s="49"/>
      <c r="AX1377" s="49"/>
      <c r="AY1377" s="49"/>
      <c r="AZ1377" s="49"/>
      <c r="BA1377" s="49"/>
      <c r="BB1377" s="49"/>
      <c r="BC1377" s="49"/>
      <c r="BD1377" s="49"/>
      <c r="BE1377" s="49"/>
    </row>
    <row r="1378" spans="5:57">
      <c r="E1378" s="48"/>
      <c r="H1378" s="48"/>
      <c r="K1378" s="48"/>
      <c r="U1378" s="49"/>
      <c r="V1378" s="49"/>
      <c r="W1378" s="49"/>
      <c r="X1378" s="49"/>
      <c r="Y1378" s="49"/>
      <c r="Z1378" s="49"/>
      <c r="AA1378" s="49"/>
      <c r="AB1378" s="49"/>
      <c r="AC1378" s="49"/>
      <c r="AG1378" s="48"/>
      <c r="AJ1378" s="48"/>
      <c r="AM1378" s="48"/>
      <c r="AW1378" s="49"/>
      <c r="AX1378" s="49"/>
      <c r="AY1378" s="49"/>
      <c r="AZ1378" s="49"/>
      <c r="BA1378" s="49"/>
      <c r="BB1378" s="49"/>
      <c r="BC1378" s="49"/>
      <c r="BD1378" s="49"/>
      <c r="BE1378" s="49"/>
    </row>
    <row r="1379" spans="5:57">
      <c r="E1379" s="48"/>
      <c r="H1379" s="48"/>
      <c r="K1379" s="48"/>
      <c r="U1379" s="49"/>
      <c r="V1379" s="49"/>
      <c r="W1379" s="49"/>
      <c r="X1379" s="49"/>
      <c r="Y1379" s="49"/>
      <c r="Z1379" s="49"/>
      <c r="AA1379" s="49"/>
      <c r="AB1379" s="49"/>
      <c r="AC1379" s="49"/>
      <c r="AG1379" s="48"/>
      <c r="AJ1379" s="48"/>
      <c r="AM1379" s="48"/>
      <c r="AW1379" s="49"/>
      <c r="AX1379" s="49"/>
      <c r="AY1379" s="49"/>
      <c r="AZ1379" s="49"/>
      <c r="BA1379" s="49"/>
      <c r="BB1379" s="49"/>
      <c r="BC1379" s="49"/>
      <c r="BD1379" s="49"/>
      <c r="BE1379" s="49"/>
    </row>
    <row r="1380" spans="5:57">
      <c r="E1380" s="48"/>
      <c r="H1380" s="48"/>
      <c r="K1380" s="48"/>
      <c r="U1380" s="49"/>
      <c r="V1380" s="49"/>
      <c r="W1380" s="49"/>
      <c r="X1380" s="49"/>
      <c r="Y1380" s="49"/>
      <c r="Z1380" s="49"/>
      <c r="AA1380" s="49"/>
      <c r="AB1380" s="49"/>
      <c r="AC1380" s="49"/>
      <c r="AG1380" s="48"/>
      <c r="AJ1380" s="48"/>
      <c r="AM1380" s="48"/>
      <c r="AW1380" s="49"/>
      <c r="AX1380" s="49"/>
      <c r="AY1380" s="49"/>
      <c r="AZ1380" s="49"/>
      <c r="BA1380" s="49"/>
      <c r="BB1380" s="49"/>
      <c r="BC1380" s="49"/>
      <c r="BD1380" s="49"/>
      <c r="BE1380" s="49"/>
    </row>
    <row r="1381" spans="5:57">
      <c r="E1381" s="48"/>
      <c r="H1381" s="48"/>
      <c r="K1381" s="48"/>
      <c r="U1381" s="49"/>
      <c r="V1381" s="49"/>
      <c r="W1381" s="49"/>
      <c r="X1381" s="49"/>
      <c r="Y1381" s="49"/>
      <c r="Z1381" s="49"/>
      <c r="AA1381" s="49"/>
      <c r="AB1381" s="49"/>
      <c r="AC1381" s="49"/>
      <c r="AG1381" s="48"/>
      <c r="AJ1381" s="48"/>
      <c r="AM1381" s="48"/>
      <c r="AW1381" s="49"/>
      <c r="AX1381" s="49"/>
      <c r="AY1381" s="49"/>
      <c r="AZ1381" s="49"/>
      <c r="BA1381" s="49"/>
      <c r="BB1381" s="49"/>
      <c r="BC1381" s="49"/>
      <c r="BD1381" s="49"/>
      <c r="BE1381" s="49"/>
    </row>
    <row r="1382" spans="5:57">
      <c r="E1382" s="48"/>
      <c r="H1382" s="48"/>
      <c r="K1382" s="48"/>
      <c r="U1382" s="49"/>
      <c r="V1382" s="49"/>
      <c r="W1382" s="49"/>
      <c r="X1382" s="49"/>
      <c r="Y1382" s="49"/>
      <c r="Z1382" s="49"/>
      <c r="AA1382" s="49"/>
      <c r="AB1382" s="49"/>
      <c r="AC1382" s="49"/>
      <c r="AG1382" s="48"/>
      <c r="AJ1382" s="48"/>
      <c r="AM1382" s="48"/>
      <c r="AW1382" s="49"/>
      <c r="AX1382" s="49"/>
      <c r="AY1382" s="49"/>
      <c r="AZ1382" s="49"/>
      <c r="BA1382" s="49"/>
      <c r="BB1382" s="49"/>
      <c r="BC1382" s="49"/>
      <c r="BD1382" s="49"/>
      <c r="BE1382" s="49"/>
    </row>
    <row r="1383" spans="5:57">
      <c r="E1383" s="48"/>
      <c r="H1383" s="48"/>
      <c r="K1383" s="48"/>
      <c r="U1383" s="49"/>
      <c r="V1383" s="49"/>
      <c r="W1383" s="49"/>
      <c r="X1383" s="49"/>
      <c r="Y1383" s="49"/>
      <c r="Z1383" s="49"/>
      <c r="AA1383" s="49"/>
      <c r="AB1383" s="49"/>
      <c r="AC1383" s="49"/>
      <c r="AG1383" s="48"/>
      <c r="AJ1383" s="48"/>
      <c r="AM1383" s="48"/>
      <c r="AW1383" s="49"/>
      <c r="AX1383" s="49"/>
      <c r="AY1383" s="49"/>
      <c r="AZ1383" s="49"/>
      <c r="BA1383" s="49"/>
      <c r="BB1383" s="49"/>
      <c r="BC1383" s="49"/>
      <c r="BD1383" s="49"/>
      <c r="BE1383" s="49"/>
    </row>
    <row r="1384" spans="5:57">
      <c r="E1384" s="48"/>
      <c r="H1384" s="48"/>
      <c r="K1384" s="48"/>
      <c r="U1384" s="49"/>
      <c r="V1384" s="49"/>
      <c r="W1384" s="49"/>
      <c r="X1384" s="49"/>
      <c r="Y1384" s="49"/>
      <c r="Z1384" s="49"/>
      <c r="AA1384" s="49"/>
      <c r="AB1384" s="49"/>
      <c r="AC1384" s="49"/>
      <c r="AG1384" s="48"/>
      <c r="AJ1384" s="48"/>
      <c r="AM1384" s="48"/>
      <c r="AW1384" s="49"/>
      <c r="AX1384" s="49"/>
      <c r="AY1384" s="49"/>
      <c r="AZ1384" s="49"/>
      <c r="BA1384" s="49"/>
      <c r="BB1384" s="49"/>
      <c r="BC1384" s="49"/>
      <c r="BD1384" s="49"/>
      <c r="BE1384" s="49"/>
    </row>
    <row r="1385" spans="5:57">
      <c r="E1385" s="48"/>
      <c r="H1385" s="48"/>
      <c r="K1385" s="48"/>
      <c r="U1385" s="49"/>
      <c r="V1385" s="49"/>
      <c r="W1385" s="49"/>
      <c r="X1385" s="49"/>
      <c r="Y1385" s="49"/>
      <c r="Z1385" s="49"/>
      <c r="AA1385" s="49"/>
      <c r="AB1385" s="49"/>
      <c r="AC1385" s="49"/>
      <c r="AG1385" s="48"/>
      <c r="AJ1385" s="48"/>
      <c r="AM1385" s="48"/>
      <c r="AW1385" s="49"/>
      <c r="AX1385" s="49"/>
      <c r="AY1385" s="49"/>
      <c r="AZ1385" s="49"/>
      <c r="BA1385" s="49"/>
      <c r="BB1385" s="49"/>
      <c r="BC1385" s="49"/>
      <c r="BD1385" s="49"/>
      <c r="BE1385" s="49"/>
    </row>
    <row r="1386" spans="5:57">
      <c r="E1386" s="48"/>
      <c r="H1386" s="48"/>
      <c r="K1386" s="48"/>
      <c r="U1386" s="49"/>
      <c r="V1386" s="49"/>
      <c r="W1386" s="49"/>
      <c r="X1386" s="49"/>
      <c r="Y1386" s="49"/>
      <c r="Z1386" s="49"/>
      <c r="AA1386" s="49"/>
      <c r="AB1386" s="49"/>
      <c r="AC1386" s="49"/>
      <c r="AG1386" s="48"/>
      <c r="AJ1386" s="48"/>
      <c r="AM1386" s="48"/>
      <c r="AW1386" s="49"/>
      <c r="AX1386" s="49"/>
      <c r="AY1386" s="49"/>
      <c r="AZ1386" s="49"/>
      <c r="BA1386" s="49"/>
      <c r="BB1386" s="49"/>
      <c r="BC1386" s="49"/>
      <c r="BD1386" s="49"/>
      <c r="BE1386" s="49"/>
    </row>
    <row r="1387" spans="5:57">
      <c r="E1387" s="48"/>
      <c r="H1387" s="48"/>
      <c r="K1387" s="48"/>
      <c r="U1387" s="49"/>
      <c r="V1387" s="49"/>
      <c r="W1387" s="49"/>
      <c r="X1387" s="49"/>
      <c r="Y1387" s="49"/>
      <c r="Z1387" s="49"/>
      <c r="AA1387" s="49"/>
      <c r="AB1387" s="49"/>
      <c r="AC1387" s="49"/>
      <c r="AG1387" s="48"/>
      <c r="AJ1387" s="48"/>
      <c r="AM1387" s="48"/>
      <c r="AW1387" s="49"/>
      <c r="AX1387" s="49"/>
      <c r="AY1387" s="49"/>
      <c r="AZ1387" s="49"/>
      <c r="BA1387" s="49"/>
      <c r="BB1387" s="49"/>
      <c r="BC1387" s="49"/>
      <c r="BD1387" s="49"/>
      <c r="BE1387" s="49"/>
    </row>
    <row r="1388" spans="5:57">
      <c r="E1388" s="48"/>
      <c r="H1388" s="48"/>
      <c r="K1388" s="48"/>
      <c r="U1388" s="49"/>
      <c r="V1388" s="49"/>
      <c r="W1388" s="49"/>
      <c r="X1388" s="49"/>
      <c r="Y1388" s="49"/>
      <c r="Z1388" s="49"/>
      <c r="AA1388" s="49"/>
      <c r="AB1388" s="49"/>
      <c r="AC1388" s="49"/>
      <c r="AG1388" s="48"/>
      <c r="AJ1388" s="48"/>
      <c r="AM1388" s="48"/>
      <c r="AW1388" s="49"/>
      <c r="AX1388" s="49"/>
      <c r="AY1388" s="49"/>
      <c r="AZ1388" s="49"/>
      <c r="BA1388" s="49"/>
      <c r="BB1388" s="49"/>
      <c r="BC1388" s="49"/>
      <c r="BD1388" s="49"/>
      <c r="BE1388" s="49"/>
    </row>
    <row r="1389" spans="5:57">
      <c r="E1389" s="48"/>
      <c r="H1389" s="48"/>
      <c r="K1389" s="48"/>
      <c r="U1389" s="49"/>
      <c r="V1389" s="49"/>
      <c r="W1389" s="49"/>
      <c r="X1389" s="49"/>
      <c r="Y1389" s="49"/>
      <c r="Z1389" s="49"/>
      <c r="AA1389" s="49"/>
      <c r="AB1389" s="49"/>
      <c r="AC1389" s="49"/>
      <c r="AG1389" s="48"/>
      <c r="AJ1389" s="48"/>
      <c r="AM1389" s="48"/>
      <c r="AW1389" s="49"/>
      <c r="AX1389" s="49"/>
      <c r="AY1389" s="49"/>
      <c r="AZ1389" s="49"/>
      <c r="BA1389" s="49"/>
      <c r="BB1389" s="49"/>
      <c r="BC1389" s="49"/>
      <c r="BD1389" s="49"/>
      <c r="BE1389" s="49"/>
    </row>
    <row r="1390" spans="5:57">
      <c r="E1390" s="48"/>
      <c r="H1390" s="48"/>
      <c r="K1390" s="48"/>
      <c r="U1390" s="49"/>
      <c r="V1390" s="49"/>
      <c r="W1390" s="49"/>
      <c r="X1390" s="49"/>
      <c r="Y1390" s="49"/>
      <c r="Z1390" s="49"/>
      <c r="AA1390" s="49"/>
      <c r="AB1390" s="49"/>
      <c r="AC1390" s="49"/>
      <c r="AG1390" s="48"/>
      <c r="AJ1390" s="48"/>
      <c r="AM1390" s="48"/>
      <c r="AW1390" s="49"/>
      <c r="AX1390" s="49"/>
      <c r="AY1390" s="49"/>
      <c r="AZ1390" s="49"/>
      <c r="BA1390" s="49"/>
      <c r="BB1390" s="49"/>
      <c r="BC1390" s="49"/>
      <c r="BD1390" s="49"/>
      <c r="BE1390" s="49"/>
    </row>
    <row r="1391" spans="5:57">
      <c r="E1391" s="48"/>
      <c r="H1391" s="48"/>
      <c r="K1391" s="48"/>
      <c r="U1391" s="49"/>
      <c r="V1391" s="49"/>
      <c r="W1391" s="49"/>
      <c r="X1391" s="49"/>
      <c r="Y1391" s="49"/>
      <c r="Z1391" s="49"/>
      <c r="AA1391" s="49"/>
      <c r="AB1391" s="49"/>
      <c r="AC1391" s="49"/>
      <c r="AG1391" s="48"/>
      <c r="AJ1391" s="48"/>
      <c r="AM1391" s="48"/>
      <c r="AW1391" s="49"/>
      <c r="AX1391" s="49"/>
      <c r="AY1391" s="49"/>
      <c r="AZ1391" s="49"/>
      <c r="BA1391" s="49"/>
      <c r="BB1391" s="49"/>
      <c r="BC1391" s="49"/>
      <c r="BD1391" s="49"/>
      <c r="BE1391" s="49"/>
    </row>
    <row r="1392" spans="5:57">
      <c r="E1392" s="48"/>
      <c r="H1392" s="48"/>
      <c r="K1392" s="48"/>
      <c r="U1392" s="49"/>
      <c r="V1392" s="49"/>
      <c r="W1392" s="49"/>
      <c r="X1392" s="49"/>
      <c r="Y1392" s="49"/>
      <c r="Z1392" s="49"/>
      <c r="AA1392" s="49"/>
      <c r="AB1392" s="49"/>
      <c r="AC1392" s="49"/>
      <c r="AG1392" s="48"/>
      <c r="AJ1392" s="48"/>
      <c r="AM1392" s="48"/>
      <c r="AW1392" s="49"/>
      <c r="AX1392" s="49"/>
      <c r="AY1392" s="49"/>
      <c r="AZ1392" s="49"/>
      <c r="BA1392" s="49"/>
      <c r="BB1392" s="49"/>
      <c r="BC1392" s="49"/>
      <c r="BD1392" s="49"/>
      <c r="BE1392" s="49"/>
    </row>
    <row r="1393" spans="5:57">
      <c r="E1393" s="48"/>
      <c r="H1393" s="48"/>
      <c r="K1393" s="48"/>
      <c r="U1393" s="49"/>
      <c r="V1393" s="49"/>
      <c r="W1393" s="49"/>
      <c r="X1393" s="49"/>
      <c r="Y1393" s="49"/>
      <c r="Z1393" s="49"/>
      <c r="AA1393" s="49"/>
      <c r="AB1393" s="49"/>
      <c r="AC1393" s="49"/>
      <c r="AG1393" s="48"/>
      <c r="AJ1393" s="48"/>
      <c r="AM1393" s="48"/>
      <c r="AW1393" s="49"/>
      <c r="AX1393" s="49"/>
      <c r="AY1393" s="49"/>
      <c r="AZ1393" s="49"/>
      <c r="BA1393" s="49"/>
      <c r="BB1393" s="49"/>
      <c r="BC1393" s="49"/>
      <c r="BD1393" s="49"/>
      <c r="BE1393" s="49"/>
    </row>
    <row r="1394" spans="5:57">
      <c r="E1394" s="48"/>
      <c r="H1394" s="48"/>
      <c r="K1394" s="48"/>
      <c r="U1394" s="49"/>
      <c r="V1394" s="49"/>
      <c r="W1394" s="49"/>
      <c r="X1394" s="49"/>
      <c r="Y1394" s="49"/>
      <c r="Z1394" s="49"/>
      <c r="AA1394" s="49"/>
      <c r="AB1394" s="49"/>
      <c r="AC1394" s="49"/>
      <c r="AG1394" s="48"/>
      <c r="AJ1394" s="48"/>
      <c r="AM1394" s="48"/>
      <c r="AW1394" s="49"/>
      <c r="AX1394" s="49"/>
      <c r="AY1394" s="49"/>
      <c r="AZ1394" s="49"/>
      <c r="BA1394" s="49"/>
      <c r="BB1394" s="49"/>
      <c r="BC1394" s="49"/>
      <c r="BD1394" s="49"/>
      <c r="BE1394" s="49"/>
    </row>
    <row r="1395" spans="5:57">
      <c r="E1395" s="48"/>
      <c r="H1395" s="48"/>
      <c r="K1395" s="48"/>
      <c r="U1395" s="49"/>
      <c r="V1395" s="49"/>
      <c r="W1395" s="49"/>
      <c r="X1395" s="49"/>
      <c r="Y1395" s="49"/>
      <c r="Z1395" s="49"/>
      <c r="AA1395" s="49"/>
      <c r="AB1395" s="49"/>
      <c r="AC1395" s="49"/>
      <c r="AG1395" s="48"/>
      <c r="AJ1395" s="48"/>
      <c r="AM1395" s="48"/>
      <c r="AW1395" s="49"/>
      <c r="AX1395" s="49"/>
      <c r="AY1395" s="49"/>
      <c r="AZ1395" s="49"/>
      <c r="BA1395" s="49"/>
      <c r="BB1395" s="49"/>
      <c r="BC1395" s="49"/>
      <c r="BD1395" s="49"/>
      <c r="BE1395" s="49"/>
    </row>
    <row r="1396" spans="5:57">
      <c r="E1396" s="48"/>
      <c r="H1396" s="48"/>
      <c r="K1396" s="48"/>
      <c r="U1396" s="49"/>
      <c r="V1396" s="49"/>
      <c r="W1396" s="49"/>
      <c r="X1396" s="49"/>
      <c r="Y1396" s="49"/>
      <c r="Z1396" s="49"/>
      <c r="AA1396" s="49"/>
      <c r="AB1396" s="49"/>
      <c r="AC1396" s="49"/>
      <c r="AG1396" s="48"/>
      <c r="AJ1396" s="48"/>
      <c r="AM1396" s="48"/>
      <c r="AW1396" s="49"/>
      <c r="AX1396" s="49"/>
      <c r="AY1396" s="49"/>
      <c r="AZ1396" s="49"/>
      <c r="BA1396" s="49"/>
      <c r="BB1396" s="49"/>
      <c r="BC1396" s="49"/>
      <c r="BD1396" s="49"/>
      <c r="BE1396" s="49"/>
    </row>
    <row r="1397" spans="5:57">
      <c r="E1397" s="48"/>
      <c r="H1397" s="48"/>
      <c r="K1397" s="48"/>
      <c r="U1397" s="49"/>
      <c r="V1397" s="49"/>
      <c r="W1397" s="49"/>
      <c r="X1397" s="49"/>
      <c r="Y1397" s="49"/>
      <c r="Z1397" s="49"/>
      <c r="AA1397" s="49"/>
      <c r="AB1397" s="49"/>
      <c r="AC1397" s="49"/>
      <c r="AG1397" s="48"/>
      <c r="AJ1397" s="48"/>
      <c r="AM1397" s="48"/>
      <c r="AW1397" s="49"/>
      <c r="AX1397" s="49"/>
      <c r="AY1397" s="49"/>
      <c r="AZ1397" s="49"/>
      <c r="BA1397" s="49"/>
      <c r="BB1397" s="49"/>
      <c r="BC1397" s="49"/>
      <c r="BD1397" s="49"/>
      <c r="BE1397" s="49"/>
    </row>
    <row r="1398" spans="5:57">
      <c r="E1398" s="48"/>
      <c r="H1398" s="48"/>
      <c r="K1398" s="48"/>
      <c r="U1398" s="49"/>
      <c r="V1398" s="49"/>
      <c r="W1398" s="49"/>
      <c r="X1398" s="49"/>
      <c r="Y1398" s="49"/>
      <c r="Z1398" s="49"/>
      <c r="AA1398" s="49"/>
      <c r="AB1398" s="49"/>
      <c r="AC1398" s="49"/>
      <c r="AG1398" s="48"/>
      <c r="AJ1398" s="48"/>
      <c r="AM1398" s="48"/>
      <c r="AW1398" s="49"/>
      <c r="AX1398" s="49"/>
      <c r="AY1398" s="49"/>
      <c r="AZ1398" s="49"/>
      <c r="BA1398" s="49"/>
      <c r="BB1398" s="49"/>
      <c r="BC1398" s="49"/>
      <c r="BD1398" s="49"/>
      <c r="BE1398" s="49"/>
    </row>
    <row r="1399" spans="5:57">
      <c r="E1399" s="48"/>
      <c r="H1399" s="48"/>
      <c r="K1399" s="48"/>
      <c r="U1399" s="49"/>
      <c r="V1399" s="49"/>
      <c r="W1399" s="49"/>
      <c r="X1399" s="49"/>
      <c r="Y1399" s="49"/>
      <c r="Z1399" s="49"/>
      <c r="AA1399" s="49"/>
      <c r="AB1399" s="49"/>
      <c r="AC1399" s="49"/>
      <c r="AG1399" s="48"/>
      <c r="AJ1399" s="48"/>
      <c r="AM1399" s="48"/>
      <c r="AW1399" s="49"/>
      <c r="AX1399" s="49"/>
      <c r="AY1399" s="49"/>
      <c r="AZ1399" s="49"/>
      <c r="BA1399" s="49"/>
      <c r="BB1399" s="49"/>
      <c r="BC1399" s="49"/>
      <c r="BD1399" s="49"/>
      <c r="BE1399" s="49"/>
    </row>
    <row r="1400" spans="5:57">
      <c r="E1400" s="48"/>
      <c r="H1400" s="48"/>
      <c r="K1400" s="48"/>
      <c r="U1400" s="49"/>
      <c r="V1400" s="49"/>
      <c r="W1400" s="49"/>
      <c r="X1400" s="49"/>
      <c r="Y1400" s="49"/>
      <c r="Z1400" s="49"/>
      <c r="AA1400" s="49"/>
      <c r="AB1400" s="49"/>
      <c r="AC1400" s="49"/>
      <c r="AG1400" s="48"/>
      <c r="AJ1400" s="48"/>
      <c r="AM1400" s="48"/>
      <c r="AW1400" s="49"/>
      <c r="AX1400" s="49"/>
      <c r="AY1400" s="49"/>
      <c r="AZ1400" s="49"/>
      <c r="BA1400" s="49"/>
      <c r="BB1400" s="49"/>
      <c r="BC1400" s="49"/>
      <c r="BD1400" s="49"/>
      <c r="BE1400" s="49"/>
    </row>
    <row r="1401" spans="5:57">
      <c r="E1401" s="48"/>
      <c r="H1401" s="48"/>
      <c r="K1401" s="48"/>
      <c r="U1401" s="49"/>
      <c r="V1401" s="49"/>
      <c r="W1401" s="49"/>
      <c r="X1401" s="49"/>
      <c r="Y1401" s="49"/>
      <c r="Z1401" s="49"/>
      <c r="AA1401" s="49"/>
      <c r="AB1401" s="49"/>
      <c r="AC1401" s="49"/>
      <c r="AG1401" s="48"/>
      <c r="AJ1401" s="48"/>
      <c r="AM1401" s="48"/>
      <c r="AW1401" s="49"/>
      <c r="AX1401" s="49"/>
      <c r="AY1401" s="49"/>
      <c r="AZ1401" s="49"/>
      <c r="BA1401" s="49"/>
      <c r="BB1401" s="49"/>
      <c r="BC1401" s="49"/>
      <c r="BD1401" s="49"/>
      <c r="BE1401" s="49"/>
    </row>
    <row r="1402" spans="5:57">
      <c r="E1402" s="48"/>
      <c r="H1402" s="48"/>
      <c r="K1402" s="48"/>
      <c r="U1402" s="49"/>
      <c r="V1402" s="49"/>
      <c r="W1402" s="49"/>
      <c r="X1402" s="49"/>
      <c r="Y1402" s="49"/>
      <c r="Z1402" s="49"/>
      <c r="AA1402" s="49"/>
      <c r="AB1402" s="49"/>
      <c r="AC1402" s="49"/>
      <c r="AG1402" s="48"/>
      <c r="AJ1402" s="48"/>
      <c r="AM1402" s="48"/>
      <c r="AW1402" s="49"/>
      <c r="AX1402" s="49"/>
      <c r="AY1402" s="49"/>
      <c r="AZ1402" s="49"/>
      <c r="BA1402" s="49"/>
      <c r="BB1402" s="49"/>
      <c r="BC1402" s="49"/>
      <c r="BD1402" s="49"/>
      <c r="BE1402" s="49"/>
    </row>
    <row r="1403" spans="5:57">
      <c r="E1403" s="48"/>
      <c r="H1403" s="48"/>
      <c r="K1403" s="48"/>
      <c r="U1403" s="49"/>
      <c r="V1403" s="49"/>
      <c r="W1403" s="49"/>
      <c r="X1403" s="49"/>
      <c r="Y1403" s="49"/>
      <c r="Z1403" s="49"/>
      <c r="AA1403" s="49"/>
      <c r="AB1403" s="49"/>
      <c r="AC1403" s="49"/>
      <c r="AG1403" s="48"/>
      <c r="AJ1403" s="48"/>
      <c r="AM1403" s="48"/>
      <c r="AW1403" s="49"/>
      <c r="AX1403" s="49"/>
      <c r="AY1403" s="49"/>
      <c r="AZ1403" s="49"/>
      <c r="BA1403" s="49"/>
      <c r="BB1403" s="49"/>
      <c r="BC1403" s="49"/>
      <c r="BD1403" s="49"/>
      <c r="BE1403" s="49"/>
    </row>
    <row r="1404" spans="5:57">
      <c r="E1404" s="48"/>
      <c r="H1404" s="48"/>
      <c r="K1404" s="48"/>
      <c r="U1404" s="49"/>
      <c r="V1404" s="49"/>
      <c r="W1404" s="49"/>
      <c r="X1404" s="49"/>
      <c r="Y1404" s="49"/>
      <c r="Z1404" s="49"/>
      <c r="AA1404" s="49"/>
      <c r="AB1404" s="49"/>
      <c r="AC1404" s="49"/>
      <c r="AG1404" s="48"/>
      <c r="AJ1404" s="48"/>
      <c r="AM1404" s="48"/>
      <c r="AW1404" s="49"/>
      <c r="AX1404" s="49"/>
      <c r="AY1404" s="49"/>
      <c r="AZ1404" s="49"/>
      <c r="BA1404" s="49"/>
      <c r="BB1404" s="49"/>
      <c r="BC1404" s="49"/>
      <c r="BD1404" s="49"/>
      <c r="BE1404" s="49"/>
    </row>
    <row r="1405" spans="5:57">
      <c r="E1405" s="48"/>
      <c r="H1405" s="48"/>
      <c r="K1405" s="48"/>
      <c r="U1405" s="49"/>
      <c r="V1405" s="49"/>
      <c r="W1405" s="49"/>
      <c r="X1405" s="49"/>
      <c r="Y1405" s="49"/>
      <c r="Z1405" s="49"/>
      <c r="AA1405" s="49"/>
      <c r="AB1405" s="49"/>
      <c r="AC1405" s="49"/>
      <c r="AG1405" s="48"/>
      <c r="AJ1405" s="48"/>
      <c r="AM1405" s="48"/>
      <c r="AW1405" s="49"/>
      <c r="AX1405" s="49"/>
      <c r="AY1405" s="49"/>
      <c r="AZ1405" s="49"/>
      <c r="BA1405" s="49"/>
      <c r="BB1405" s="49"/>
      <c r="BC1405" s="49"/>
      <c r="BD1405" s="49"/>
      <c r="BE1405" s="49"/>
    </row>
    <row r="1406" spans="5:57">
      <c r="E1406" s="48"/>
      <c r="H1406" s="48"/>
      <c r="K1406" s="48"/>
      <c r="U1406" s="49"/>
      <c r="V1406" s="49"/>
      <c r="W1406" s="49"/>
      <c r="X1406" s="49"/>
      <c r="Y1406" s="49"/>
      <c r="Z1406" s="49"/>
      <c r="AA1406" s="49"/>
      <c r="AB1406" s="49"/>
      <c r="AC1406" s="49"/>
      <c r="AG1406" s="48"/>
      <c r="AJ1406" s="48"/>
      <c r="AM1406" s="48"/>
      <c r="AW1406" s="49"/>
      <c r="AX1406" s="49"/>
      <c r="AY1406" s="49"/>
      <c r="AZ1406" s="49"/>
      <c r="BA1406" s="49"/>
      <c r="BB1406" s="49"/>
      <c r="BC1406" s="49"/>
      <c r="BD1406" s="49"/>
      <c r="BE1406" s="49"/>
    </row>
    <row r="1407" spans="5:57">
      <c r="E1407" s="48"/>
      <c r="H1407" s="48"/>
      <c r="K1407" s="48"/>
      <c r="U1407" s="49"/>
      <c r="V1407" s="49"/>
      <c r="W1407" s="49"/>
      <c r="X1407" s="49"/>
      <c r="Y1407" s="49"/>
      <c r="Z1407" s="49"/>
      <c r="AA1407" s="49"/>
      <c r="AB1407" s="49"/>
      <c r="AC1407" s="49"/>
      <c r="AG1407" s="48"/>
      <c r="AJ1407" s="48"/>
      <c r="AM1407" s="48"/>
      <c r="AW1407" s="49"/>
      <c r="AX1407" s="49"/>
      <c r="AY1407" s="49"/>
      <c r="AZ1407" s="49"/>
      <c r="BA1407" s="49"/>
      <c r="BB1407" s="49"/>
      <c r="BC1407" s="49"/>
      <c r="BD1407" s="49"/>
      <c r="BE1407" s="49"/>
    </row>
    <row r="1408" spans="5:57">
      <c r="E1408" s="48"/>
      <c r="H1408" s="48"/>
      <c r="K1408" s="48"/>
      <c r="U1408" s="49"/>
      <c r="V1408" s="49"/>
      <c r="W1408" s="49"/>
      <c r="X1408" s="49"/>
      <c r="Y1408" s="49"/>
      <c r="Z1408" s="49"/>
      <c r="AA1408" s="49"/>
      <c r="AB1408" s="49"/>
      <c r="AC1408" s="49"/>
      <c r="AG1408" s="48"/>
      <c r="AJ1408" s="48"/>
      <c r="AM1408" s="48"/>
      <c r="AW1408" s="49"/>
      <c r="AX1408" s="49"/>
      <c r="AY1408" s="49"/>
      <c r="AZ1408" s="49"/>
      <c r="BA1408" s="49"/>
      <c r="BB1408" s="49"/>
      <c r="BC1408" s="49"/>
      <c r="BD1408" s="49"/>
      <c r="BE1408" s="49"/>
    </row>
    <row r="1409" spans="5:57">
      <c r="E1409" s="48"/>
      <c r="H1409" s="48"/>
      <c r="K1409" s="48"/>
      <c r="U1409" s="49"/>
      <c r="V1409" s="49"/>
      <c r="W1409" s="49"/>
      <c r="X1409" s="49"/>
      <c r="Y1409" s="49"/>
      <c r="Z1409" s="49"/>
      <c r="AA1409" s="49"/>
      <c r="AB1409" s="49"/>
      <c r="AC1409" s="49"/>
      <c r="AG1409" s="48"/>
      <c r="AJ1409" s="48"/>
      <c r="AM1409" s="48"/>
      <c r="AW1409" s="49"/>
      <c r="AX1409" s="49"/>
      <c r="AY1409" s="49"/>
      <c r="AZ1409" s="49"/>
      <c r="BA1409" s="49"/>
      <c r="BB1409" s="49"/>
      <c r="BC1409" s="49"/>
      <c r="BD1409" s="49"/>
      <c r="BE1409" s="49"/>
    </row>
    <row r="1410" spans="5:57">
      <c r="E1410" s="48"/>
      <c r="H1410" s="48"/>
      <c r="K1410" s="48"/>
      <c r="U1410" s="49"/>
      <c r="V1410" s="49"/>
      <c r="W1410" s="49"/>
      <c r="X1410" s="49"/>
      <c r="Y1410" s="49"/>
      <c r="Z1410" s="49"/>
      <c r="AA1410" s="49"/>
      <c r="AB1410" s="49"/>
      <c r="AC1410" s="49"/>
      <c r="AG1410" s="48"/>
      <c r="AJ1410" s="48"/>
      <c r="AM1410" s="48"/>
      <c r="AW1410" s="49"/>
      <c r="AX1410" s="49"/>
      <c r="AY1410" s="49"/>
      <c r="AZ1410" s="49"/>
      <c r="BA1410" s="49"/>
      <c r="BB1410" s="49"/>
      <c r="BC1410" s="49"/>
      <c r="BD1410" s="49"/>
      <c r="BE1410" s="49"/>
    </row>
    <row r="1411" spans="5:57">
      <c r="E1411" s="48"/>
      <c r="H1411" s="48"/>
      <c r="K1411" s="48"/>
      <c r="U1411" s="49"/>
      <c r="V1411" s="49"/>
      <c r="W1411" s="49"/>
      <c r="X1411" s="49"/>
      <c r="Y1411" s="49"/>
      <c r="Z1411" s="49"/>
      <c r="AA1411" s="49"/>
      <c r="AB1411" s="49"/>
      <c r="AC1411" s="49"/>
      <c r="AG1411" s="48"/>
      <c r="AJ1411" s="48"/>
      <c r="AM1411" s="48"/>
      <c r="AW1411" s="49"/>
      <c r="AX1411" s="49"/>
      <c r="AY1411" s="49"/>
      <c r="AZ1411" s="49"/>
      <c r="BA1411" s="49"/>
      <c r="BB1411" s="49"/>
      <c r="BC1411" s="49"/>
      <c r="BD1411" s="49"/>
      <c r="BE1411" s="49"/>
    </row>
    <row r="1412" spans="5:57">
      <c r="E1412" s="48"/>
      <c r="H1412" s="48"/>
      <c r="K1412" s="48"/>
      <c r="U1412" s="49"/>
      <c r="V1412" s="49"/>
      <c r="W1412" s="49"/>
      <c r="X1412" s="49"/>
      <c r="Y1412" s="49"/>
      <c r="Z1412" s="49"/>
      <c r="AA1412" s="49"/>
      <c r="AB1412" s="49"/>
      <c r="AC1412" s="49"/>
      <c r="AG1412" s="48"/>
      <c r="AJ1412" s="48"/>
      <c r="AM1412" s="48"/>
      <c r="AW1412" s="49"/>
      <c r="AX1412" s="49"/>
      <c r="AY1412" s="49"/>
      <c r="AZ1412" s="49"/>
      <c r="BA1412" s="49"/>
      <c r="BB1412" s="49"/>
      <c r="BC1412" s="49"/>
      <c r="BD1412" s="49"/>
      <c r="BE1412" s="49"/>
    </row>
    <row r="1413" spans="5:57">
      <c r="E1413" s="48"/>
      <c r="H1413" s="48"/>
      <c r="K1413" s="48"/>
      <c r="U1413" s="49"/>
      <c r="V1413" s="49"/>
      <c r="W1413" s="49"/>
      <c r="X1413" s="49"/>
      <c r="Y1413" s="49"/>
      <c r="Z1413" s="49"/>
      <c r="AA1413" s="49"/>
      <c r="AB1413" s="49"/>
      <c r="AC1413" s="49"/>
      <c r="AG1413" s="48"/>
      <c r="AJ1413" s="48"/>
      <c r="AM1413" s="48"/>
      <c r="AW1413" s="49"/>
      <c r="AX1413" s="49"/>
      <c r="AY1413" s="49"/>
      <c r="AZ1413" s="49"/>
      <c r="BA1413" s="49"/>
      <c r="BB1413" s="49"/>
      <c r="BC1413" s="49"/>
      <c r="BD1413" s="49"/>
      <c r="BE1413" s="49"/>
    </row>
    <row r="1414" spans="5:57">
      <c r="E1414" s="48"/>
      <c r="H1414" s="48"/>
      <c r="K1414" s="48"/>
      <c r="U1414" s="49"/>
      <c r="V1414" s="49"/>
      <c r="W1414" s="49"/>
      <c r="X1414" s="49"/>
      <c r="Y1414" s="49"/>
      <c r="Z1414" s="49"/>
      <c r="AA1414" s="49"/>
      <c r="AB1414" s="49"/>
      <c r="AC1414" s="49"/>
      <c r="AG1414" s="48"/>
      <c r="AJ1414" s="48"/>
      <c r="AM1414" s="48"/>
      <c r="AW1414" s="49"/>
      <c r="AX1414" s="49"/>
      <c r="AY1414" s="49"/>
      <c r="AZ1414" s="49"/>
      <c r="BA1414" s="49"/>
      <c r="BB1414" s="49"/>
      <c r="BC1414" s="49"/>
      <c r="BD1414" s="49"/>
      <c r="BE1414" s="49"/>
    </row>
    <row r="1415" spans="5:57">
      <c r="E1415" s="48"/>
      <c r="H1415" s="48"/>
      <c r="K1415" s="48"/>
      <c r="U1415" s="49"/>
      <c r="V1415" s="49"/>
      <c r="W1415" s="49"/>
      <c r="X1415" s="49"/>
      <c r="Y1415" s="49"/>
      <c r="Z1415" s="49"/>
      <c r="AA1415" s="49"/>
      <c r="AB1415" s="49"/>
      <c r="AC1415" s="49"/>
      <c r="AG1415" s="48"/>
      <c r="AJ1415" s="48"/>
      <c r="AM1415" s="48"/>
      <c r="AW1415" s="49"/>
      <c r="AX1415" s="49"/>
      <c r="AY1415" s="49"/>
      <c r="AZ1415" s="49"/>
      <c r="BA1415" s="49"/>
      <c r="BB1415" s="49"/>
      <c r="BC1415" s="49"/>
      <c r="BD1415" s="49"/>
      <c r="BE1415" s="49"/>
    </row>
    <row r="1416" spans="5:57">
      <c r="E1416" s="48"/>
      <c r="H1416" s="48"/>
      <c r="K1416" s="48"/>
      <c r="U1416" s="49"/>
      <c r="V1416" s="49"/>
      <c r="W1416" s="49"/>
      <c r="X1416" s="49"/>
      <c r="Y1416" s="49"/>
      <c r="Z1416" s="49"/>
      <c r="AA1416" s="49"/>
      <c r="AB1416" s="49"/>
      <c r="AC1416" s="49"/>
      <c r="AG1416" s="48"/>
      <c r="AJ1416" s="48"/>
      <c r="AM1416" s="48"/>
      <c r="AW1416" s="49"/>
      <c r="AX1416" s="49"/>
      <c r="AY1416" s="49"/>
      <c r="AZ1416" s="49"/>
      <c r="BA1416" s="49"/>
      <c r="BB1416" s="49"/>
      <c r="BC1416" s="49"/>
      <c r="BD1416" s="49"/>
      <c r="BE1416" s="49"/>
    </row>
    <row r="1417" spans="5:57">
      <c r="E1417" s="48"/>
      <c r="H1417" s="48"/>
      <c r="K1417" s="48"/>
      <c r="U1417" s="49"/>
      <c r="V1417" s="49"/>
      <c r="W1417" s="49"/>
      <c r="X1417" s="49"/>
      <c r="Y1417" s="49"/>
      <c r="Z1417" s="49"/>
      <c r="AA1417" s="49"/>
      <c r="AB1417" s="49"/>
      <c r="AC1417" s="49"/>
      <c r="AG1417" s="48"/>
      <c r="AJ1417" s="48"/>
      <c r="AM1417" s="48"/>
      <c r="AW1417" s="49"/>
      <c r="AX1417" s="49"/>
      <c r="AY1417" s="49"/>
      <c r="AZ1417" s="49"/>
      <c r="BA1417" s="49"/>
      <c r="BB1417" s="49"/>
      <c r="BC1417" s="49"/>
      <c r="BD1417" s="49"/>
      <c r="BE1417" s="49"/>
    </row>
    <row r="1418" spans="5:57">
      <c r="E1418" s="48"/>
      <c r="H1418" s="48"/>
      <c r="K1418" s="48"/>
      <c r="U1418" s="49"/>
      <c r="V1418" s="49"/>
      <c r="W1418" s="49"/>
      <c r="X1418" s="49"/>
      <c r="Y1418" s="49"/>
      <c r="Z1418" s="49"/>
      <c r="AA1418" s="49"/>
      <c r="AB1418" s="49"/>
      <c r="AC1418" s="49"/>
      <c r="AG1418" s="48"/>
      <c r="AJ1418" s="48"/>
      <c r="AM1418" s="48"/>
      <c r="AW1418" s="49"/>
      <c r="AX1418" s="49"/>
      <c r="AY1418" s="49"/>
      <c r="AZ1418" s="49"/>
      <c r="BA1418" s="49"/>
      <c r="BB1418" s="49"/>
      <c r="BC1418" s="49"/>
      <c r="BD1418" s="49"/>
      <c r="BE1418" s="49"/>
    </row>
    <row r="1419" spans="5:57">
      <c r="E1419" s="48"/>
      <c r="H1419" s="48"/>
      <c r="K1419" s="48"/>
      <c r="U1419" s="49"/>
      <c r="V1419" s="49"/>
      <c r="W1419" s="49"/>
      <c r="X1419" s="49"/>
      <c r="Y1419" s="49"/>
      <c r="Z1419" s="49"/>
      <c r="AA1419" s="49"/>
      <c r="AB1419" s="49"/>
      <c r="AC1419" s="49"/>
      <c r="AG1419" s="48"/>
      <c r="AJ1419" s="48"/>
      <c r="AM1419" s="48"/>
      <c r="AW1419" s="49"/>
      <c r="AX1419" s="49"/>
      <c r="AY1419" s="49"/>
      <c r="AZ1419" s="49"/>
      <c r="BA1419" s="49"/>
      <c r="BB1419" s="49"/>
      <c r="BC1419" s="49"/>
      <c r="BD1419" s="49"/>
      <c r="BE1419" s="49"/>
    </row>
    <row r="1420" spans="5:57">
      <c r="E1420" s="48"/>
      <c r="H1420" s="48"/>
      <c r="K1420" s="48"/>
      <c r="U1420" s="49"/>
      <c r="V1420" s="49"/>
      <c r="W1420" s="49"/>
      <c r="X1420" s="49"/>
      <c r="Y1420" s="49"/>
      <c r="Z1420" s="49"/>
      <c r="AA1420" s="49"/>
      <c r="AB1420" s="49"/>
      <c r="AC1420" s="49"/>
      <c r="AG1420" s="48"/>
      <c r="AJ1420" s="48"/>
      <c r="AM1420" s="48"/>
      <c r="AW1420" s="49"/>
      <c r="AX1420" s="49"/>
      <c r="AY1420" s="49"/>
      <c r="AZ1420" s="49"/>
      <c r="BA1420" s="49"/>
      <c r="BB1420" s="49"/>
      <c r="BC1420" s="49"/>
      <c r="BD1420" s="49"/>
      <c r="BE1420" s="49"/>
    </row>
    <row r="1421" spans="5:57">
      <c r="E1421" s="48"/>
      <c r="H1421" s="48"/>
      <c r="K1421" s="48"/>
      <c r="U1421" s="49"/>
      <c r="V1421" s="49"/>
      <c r="W1421" s="49"/>
      <c r="X1421" s="49"/>
      <c r="Y1421" s="49"/>
      <c r="Z1421" s="49"/>
      <c r="AA1421" s="49"/>
      <c r="AB1421" s="49"/>
      <c r="AC1421" s="49"/>
      <c r="AG1421" s="48"/>
      <c r="AJ1421" s="48"/>
      <c r="AM1421" s="48"/>
      <c r="AW1421" s="49"/>
      <c r="AX1421" s="49"/>
      <c r="AY1421" s="49"/>
      <c r="AZ1421" s="49"/>
      <c r="BA1421" s="49"/>
      <c r="BB1421" s="49"/>
      <c r="BC1421" s="49"/>
      <c r="BD1421" s="49"/>
      <c r="BE1421" s="49"/>
    </row>
    <row r="1422" spans="5:57">
      <c r="E1422" s="48"/>
      <c r="H1422" s="48"/>
      <c r="K1422" s="48"/>
      <c r="U1422" s="49"/>
      <c r="V1422" s="49"/>
      <c r="W1422" s="49"/>
      <c r="X1422" s="49"/>
      <c r="Y1422" s="49"/>
      <c r="Z1422" s="49"/>
      <c r="AA1422" s="49"/>
      <c r="AB1422" s="49"/>
      <c r="AC1422" s="49"/>
      <c r="AG1422" s="48"/>
      <c r="AJ1422" s="48"/>
      <c r="AM1422" s="48"/>
      <c r="AW1422" s="49"/>
      <c r="AX1422" s="49"/>
      <c r="AY1422" s="49"/>
      <c r="AZ1422" s="49"/>
      <c r="BA1422" s="49"/>
      <c r="BB1422" s="49"/>
      <c r="BC1422" s="49"/>
      <c r="BD1422" s="49"/>
      <c r="BE1422" s="49"/>
    </row>
    <row r="1423" spans="5:57">
      <c r="E1423" s="48"/>
      <c r="H1423" s="48"/>
      <c r="K1423" s="48"/>
      <c r="U1423" s="49"/>
      <c r="V1423" s="49"/>
      <c r="W1423" s="49"/>
      <c r="X1423" s="49"/>
      <c r="Y1423" s="49"/>
      <c r="Z1423" s="49"/>
      <c r="AA1423" s="49"/>
      <c r="AB1423" s="49"/>
      <c r="AC1423" s="49"/>
      <c r="AG1423" s="48"/>
      <c r="AJ1423" s="48"/>
      <c r="AM1423" s="48"/>
      <c r="AW1423" s="49"/>
      <c r="AX1423" s="49"/>
      <c r="AY1423" s="49"/>
      <c r="AZ1423" s="49"/>
      <c r="BA1423" s="49"/>
      <c r="BB1423" s="49"/>
      <c r="BC1423" s="49"/>
      <c r="BD1423" s="49"/>
      <c r="BE1423" s="49"/>
    </row>
    <row r="1424" spans="5:57">
      <c r="E1424" s="48"/>
      <c r="H1424" s="48"/>
      <c r="K1424" s="48"/>
      <c r="U1424" s="49"/>
      <c r="V1424" s="49"/>
      <c r="W1424" s="49"/>
      <c r="X1424" s="49"/>
      <c r="Y1424" s="49"/>
      <c r="Z1424" s="49"/>
      <c r="AA1424" s="49"/>
      <c r="AB1424" s="49"/>
      <c r="AC1424" s="49"/>
      <c r="AG1424" s="48"/>
      <c r="AJ1424" s="48"/>
      <c r="AM1424" s="48"/>
      <c r="AW1424" s="49"/>
      <c r="AX1424" s="49"/>
      <c r="AY1424" s="49"/>
      <c r="AZ1424" s="49"/>
      <c r="BA1424" s="49"/>
      <c r="BB1424" s="49"/>
      <c r="BC1424" s="49"/>
      <c r="BD1424" s="49"/>
      <c r="BE1424" s="49"/>
    </row>
    <row r="1425" spans="5:57">
      <c r="E1425" s="48"/>
      <c r="H1425" s="48"/>
      <c r="K1425" s="48"/>
      <c r="U1425" s="49"/>
      <c r="V1425" s="49"/>
      <c r="W1425" s="49"/>
      <c r="X1425" s="49"/>
      <c r="Y1425" s="49"/>
      <c r="Z1425" s="49"/>
      <c r="AA1425" s="49"/>
      <c r="AB1425" s="49"/>
      <c r="AC1425" s="49"/>
      <c r="AG1425" s="48"/>
      <c r="AJ1425" s="48"/>
      <c r="AM1425" s="48"/>
      <c r="AW1425" s="49"/>
      <c r="AX1425" s="49"/>
      <c r="AY1425" s="49"/>
      <c r="AZ1425" s="49"/>
      <c r="BA1425" s="49"/>
      <c r="BB1425" s="49"/>
      <c r="BC1425" s="49"/>
      <c r="BD1425" s="49"/>
      <c r="BE1425" s="49"/>
    </row>
    <row r="1426" spans="5:57">
      <c r="E1426" s="48"/>
      <c r="H1426" s="48"/>
      <c r="K1426" s="48"/>
      <c r="U1426" s="49"/>
      <c r="V1426" s="49"/>
      <c r="W1426" s="49"/>
      <c r="X1426" s="49"/>
      <c r="Y1426" s="49"/>
      <c r="Z1426" s="49"/>
      <c r="AA1426" s="49"/>
      <c r="AB1426" s="49"/>
      <c r="AC1426" s="49"/>
      <c r="AG1426" s="48"/>
      <c r="AJ1426" s="48"/>
      <c r="AM1426" s="48"/>
      <c r="AW1426" s="49"/>
      <c r="AX1426" s="49"/>
      <c r="AY1426" s="49"/>
      <c r="AZ1426" s="49"/>
      <c r="BA1426" s="49"/>
      <c r="BB1426" s="49"/>
      <c r="BC1426" s="49"/>
      <c r="BD1426" s="49"/>
      <c r="BE1426" s="49"/>
    </row>
    <row r="1427" spans="5:57">
      <c r="E1427" s="48"/>
      <c r="H1427" s="48"/>
      <c r="K1427" s="48"/>
      <c r="U1427" s="49"/>
      <c r="V1427" s="49"/>
      <c r="W1427" s="49"/>
      <c r="X1427" s="49"/>
      <c r="Y1427" s="49"/>
      <c r="Z1427" s="49"/>
      <c r="AA1427" s="49"/>
      <c r="AB1427" s="49"/>
      <c r="AC1427" s="49"/>
      <c r="AG1427" s="48"/>
      <c r="AJ1427" s="48"/>
      <c r="AM1427" s="48"/>
      <c r="AW1427" s="49"/>
      <c r="AX1427" s="49"/>
      <c r="AY1427" s="49"/>
      <c r="AZ1427" s="49"/>
      <c r="BA1427" s="49"/>
      <c r="BB1427" s="49"/>
      <c r="BC1427" s="49"/>
      <c r="BD1427" s="49"/>
      <c r="BE1427" s="49"/>
    </row>
    <row r="1428" spans="5:57">
      <c r="E1428" s="48"/>
      <c r="H1428" s="48"/>
      <c r="K1428" s="48"/>
      <c r="U1428" s="49"/>
      <c r="V1428" s="49"/>
      <c r="W1428" s="49"/>
      <c r="X1428" s="49"/>
      <c r="Y1428" s="49"/>
      <c r="Z1428" s="49"/>
      <c r="AA1428" s="49"/>
      <c r="AB1428" s="49"/>
      <c r="AC1428" s="49"/>
      <c r="AG1428" s="48"/>
      <c r="AJ1428" s="48"/>
      <c r="AM1428" s="48"/>
      <c r="AW1428" s="49"/>
      <c r="AX1428" s="49"/>
      <c r="AY1428" s="49"/>
      <c r="AZ1428" s="49"/>
      <c r="BA1428" s="49"/>
      <c r="BB1428" s="49"/>
      <c r="BC1428" s="49"/>
      <c r="BD1428" s="49"/>
      <c r="BE1428" s="49"/>
    </row>
    <row r="1429" spans="5:57">
      <c r="E1429" s="48"/>
      <c r="H1429" s="48"/>
      <c r="K1429" s="48"/>
      <c r="U1429" s="49"/>
      <c r="V1429" s="49"/>
      <c r="W1429" s="49"/>
      <c r="X1429" s="49"/>
      <c r="Y1429" s="49"/>
      <c r="Z1429" s="49"/>
      <c r="AA1429" s="49"/>
      <c r="AB1429" s="49"/>
      <c r="AC1429" s="49"/>
      <c r="AG1429" s="48"/>
      <c r="AJ1429" s="48"/>
      <c r="AM1429" s="48"/>
      <c r="AW1429" s="49"/>
      <c r="AX1429" s="49"/>
      <c r="AY1429" s="49"/>
      <c r="AZ1429" s="49"/>
      <c r="BA1429" s="49"/>
      <c r="BB1429" s="49"/>
      <c r="BC1429" s="49"/>
      <c r="BD1429" s="49"/>
      <c r="BE1429" s="49"/>
    </row>
    <row r="1430" spans="5:57">
      <c r="E1430" s="48"/>
      <c r="H1430" s="48"/>
      <c r="K1430" s="48"/>
      <c r="U1430" s="49"/>
      <c r="V1430" s="49"/>
      <c r="W1430" s="49"/>
      <c r="X1430" s="49"/>
      <c r="Y1430" s="49"/>
      <c r="Z1430" s="49"/>
      <c r="AA1430" s="49"/>
      <c r="AB1430" s="49"/>
      <c r="AC1430" s="49"/>
      <c r="AG1430" s="48"/>
      <c r="AJ1430" s="48"/>
      <c r="AM1430" s="48"/>
      <c r="AW1430" s="49"/>
      <c r="AX1430" s="49"/>
      <c r="AY1430" s="49"/>
      <c r="AZ1430" s="49"/>
      <c r="BA1430" s="49"/>
      <c r="BB1430" s="49"/>
      <c r="BC1430" s="49"/>
      <c r="BD1430" s="49"/>
      <c r="BE1430" s="49"/>
    </row>
    <row r="1431" spans="5:57">
      <c r="E1431" s="48"/>
      <c r="H1431" s="48"/>
      <c r="K1431" s="48"/>
      <c r="U1431" s="49"/>
      <c r="V1431" s="49"/>
      <c r="W1431" s="49"/>
      <c r="X1431" s="49"/>
      <c r="Y1431" s="49"/>
      <c r="Z1431" s="49"/>
      <c r="AA1431" s="49"/>
      <c r="AB1431" s="49"/>
      <c r="AC1431" s="49"/>
      <c r="AG1431" s="48"/>
      <c r="AJ1431" s="48"/>
      <c r="AM1431" s="48"/>
      <c r="AW1431" s="49"/>
      <c r="AX1431" s="49"/>
      <c r="AY1431" s="49"/>
      <c r="AZ1431" s="49"/>
      <c r="BA1431" s="49"/>
      <c r="BB1431" s="49"/>
      <c r="BC1431" s="49"/>
      <c r="BD1431" s="49"/>
      <c r="BE1431" s="49"/>
    </row>
    <row r="1432" spans="5:57">
      <c r="E1432" s="48"/>
      <c r="H1432" s="48"/>
      <c r="K1432" s="48"/>
      <c r="U1432" s="49"/>
      <c r="V1432" s="49"/>
      <c r="W1432" s="49"/>
      <c r="X1432" s="49"/>
      <c r="Y1432" s="49"/>
      <c r="Z1432" s="49"/>
      <c r="AA1432" s="49"/>
      <c r="AB1432" s="49"/>
      <c r="AC1432" s="49"/>
      <c r="AG1432" s="48"/>
      <c r="AJ1432" s="48"/>
      <c r="AM1432" s="48"/>
      <c r="AW1432" s="49"/>
      <c r="AX1432" s="49"/>
      <c r="AY1432" s="49"/>
      <c r="AZ1432" s="49"/>
      <c r="BA1432" s="49"/>
      <c r="BB1432" s="49"/>
      <c r="BC1432" s="49"/>
      <c r="BD1432" s="49"/>
      <c r="BE1432" s="49"/>
    </row>
    <row r="1433" spans="5:57">
      <c r="E1433" s="48"/>
      <c r="H1433" s="48"/>
      <c r="K1433" s="48"/>
      <c r="U1433" s="49"/>
      <c r="V1433" s="49"/>
      <c r="W1433" s="49"/>
      <c r="X1433" s="49"/>
      <c r="Y1433" s="49"/>
      <c r="Z1433" s="49"/>
      <c r="AA1433" s="49"/>
      <c r="AB1433" s="49"/>
      <c r="AC1433" s="49"/>
      <c r="AG1433" s="48"/>
      <c r="AJ1433" s="48"/>
      <c r="AM1433" s="48"/>
      <c r="AW1433" s="49"/>
      <c r="AX1433" s="49"/>
      <c r="AY1433" s="49"/>
      <c r="AZ1433" s="49"/>
      <c r="BA1433" s="49"/>
      <c r="BB1433" s="49"/>
      <c r="BC1433" s="49"/>
      <c r="BD1433" s="49"/>
      <c r="BE1433" s="49"/>
    </row>
    <row r="1434" spans="5:57">
      <c r="E1434" s="48"/>
      <c r="H1434" s="48"/>
      <c r="K1434" s="48"/>
      <c r="U1434" s="49"/>
      <c r="V1434" s="49"/>
      <c r="W1434" s="49"/>
      <c r="X1434" s="49"/>
      <c r="Y1434" s="49"/>
      <c r="Z1434" s="49"/>
      <c r="AA1434" s="49"/>
      <c r="AB1434" s="49"/>
      <c r="AC1434" s="49"/>
      <c r="AG1434" s="48"/>
      <c r="AJ1434" s="48"/>
      <c r="AM1434" s="48"/>
      <c r="AW1434" s="49"/>
      <c r="AX1434" s="49"/>
      <c r="AY1434" s="49"/>
      <c r="AZ1434" s="49"/>
      <c r="BA1434" s="49"/>
      <c r="BB1434" s="49"/>
      <c r="BC1434" s="49"/>
      <c r="BD1434" s="49"/>
      <c r="BE1434" s="49"/>
    </row>
    <row r="1435" spans="5:57">
      <c r="E1435" s="48"/>
      <c r="H1435" s="48"/>
      <c r="K1435" s="48"/>
      <c r="U1435" s="49"/>
      <c r="V1435" s="49"/>
      <c r="W1435" s="49"/>
      <c r="X1435" s="49"/>
      <c r="Y1435" s="49"/>
      <c r="Z1435" s="49"/>
      <c r="AA1435" s="49"/>
      <c r="AB1435" s="49"/>
      <c r="AC1435" s="49"/>
      <c r="AG1435" s="48"/>
      <c r="AJ1435" s="48"/>
      <c r="AM1435" s="48"/>
      <c r="AW1435" s="49"/>
      <c r="AX1435" s="49"/>
      <c r="AY1435" s="49"/>
      <c r="AZ1435" s="49"/>
      <c r="BA1435" s="49"/>
      <c r="BB1435" s="49"/>
      <c r="BC1435" s="49"/>
      <c r="BD1435" s="49"/>
      <c r="BE1435" s="49"/>
    </row>
    <row r="1436" spans="5:57">
      <c r="E1436" s="48"/>
      <c r="H1436" s="48"/>
      <c r="K1436" s="48"/>
      <c r="U1436" s="49"/>
      <c r="V1436" s="49"/>
      <c r="W1436" s="49"/>
      <c r="X1436" s="49"/>
      <c r="Y1436" s="49"/>
      <c r="Z1436" s="49"/>
      <c r="AA1436" s="49"/>
      <c r="AB1436" s="49"/>
      <c r="AC1436" s="49"/>
      <c r="AG1436" s="48"/>
      <c r="AJ1436" s="48"/>
      <c r="AM1436" s="48"/>
      <c r="AW1436" s="49"/>
      <c r="AX1436" s="49"/>
      <c r="AY1436" s="49"/>
      <c r="AZ1436" s="49"/>
      <c r="BA1436" s="49"/>
      <c r="BB1436" s="49"/>
      <c r="BC1436" s="49"/>
      <c r="BD1436" s="49"/>
      <c r="BE1436" s="49"/>
    </row>
    <row r="1437" spans="5:57">
      <c r="E1437" s="48"/>
      <c r="H1437" s="48"/>
      <c r="K1437" s="48"/>
      <c r="U1437" s="49"/>
      <c r="V1437" s="49"/>
      <c r="W1437" s="49"/>
      <c r="X1437" s="49"/>
      <c r="Y1437" s="49"/>
      <c r="Z1437" s="49"/>
      <c r="AA1437" s="49"/>
      <c r="AB1437" s="49"/>
      <c r="AC1437" s="49"/>
      <c r="AG1437" s="48"/>
      <c r="AJ1437" s="48"/>
      <c r="AM1437" s="48"/>
      <c r="AW1437" s="49"/>
      <c r="AX1437" s="49"/>
      <c r="AY1437" s="49"/>
      <c r="AZ1437" s="49"/>
      <c r="BA1437" s="49"/>
      <c r="BB1437" s="49"/>
      <c r="BC1437" s="49"/>
      <c r="BD1437" s="49"/>
      <c r="BE1437" s="49"/>
    </row>
    <row r="1438" spans="5:57">
      <c r="E1438" s="48"/>
      <c r="H1438" s="48"/>
      <c r="K1438" s="48"/>
      <c r="U1438" s="49"/>
      <c r="V1438" s="49"/>
      <c r="W1438" s="49"/>
      <c r="X1438" s="49"/>
      <c r="Y1438" s="49"/>
      <c r="Z1438" s="49"/>
      <c r="AA1438" s="49"/>
      <c r="AB1438" s="49"/>
      <c r="AC1438" s="49"/>
      <c r="AG1438" s="48"/>
      <c r="AJ1438" s="48"/>
      <c r="AM1438" s="48"/>
      <c r="AW1438" s="49"/>
      <c r="AX1438" s="49"/>
      <c r="AY1438" s="49"/>
      <c r="AZ1438" s="49"/>
      <c r="BA1438" s="49"/>
      <c r="BB1438" s="49"/>
      <c r="BC1438" s="49"/>
      <c r="BD1438" s="49"/>
      <c r="BE1438" s="49"/>
    </row>
    <row r="1439" spans="5:57">
      <c r="E1439" s="48"/>
      <c r="H1439" s="48"/>
      <c r="K1439" s="48"/>
      <c r="U1439" s="49"/>
      <c r="V1439" s="49"/>
      <c r="W1439" s="49"/>
      <c r="X1439" s="49"/>
      <c r="Y1439" s="49"/>
      <c r="Z1439" s="49"/>
      <c r="AA1439" s="49"/>
      <c r="AB1439" s="49"/>
      <c r="AC1439" s="49"/>
      <c r="AG1439" s="48"/>
      <c r="AJ1439" s="48"/>
      <c r="AM1439" s="48"/>
      <c r="AW1439" s="49"/>
      <c r="AX1439" s="49"/>
      <c r="AY1439" s="49"/>
      <c r="AZ1439" s="49"/>
      <c r="BA1439" s="49"/>
      <c r="BB1439" s="49"/>
      <c r="BC1439" s="49"/>
      <c r="BD1439" s="49"/>
      <c r="BE1439" s="49"/>
    </row>
    <row r="1440" spans="5:57">
      <c r="E1440" s="48"/>
      <c r="H1440" s="48"/>
      <c r="K1440" s="48"/>
      <c r="U1440" s="49"/>
      <c r="V1440" s="49"/>
      <c r="W1440" s="49"/>
      <c r="X1440" s="49"/>
      <c r="Y1440" s="49"/>
      <c r="Z1440" s="49"/>
      <c r="AA1440" s="49"/>
      <c r="AB1440" s="49"/>
      <c r="AC1440" s="49"/>
      <c r="AG1440" s="48"/>
      <c r="AJ1440" s="48"/>
      <c r="AM1440" s="48"/>
      <c r="AW1440" s="49"/>
      <c r="AX1440" s="49"/>
      <c r="AY1440" s="49"/>
      <c r="AZ1440" s="49"/>
      <c r="BA1440" s="49"/>
      <c r="BB1440" s="49"/>
      <c r="BC1440" s="49"/>
      <c r="BD1440" s="49"/>
      <c r="BE1440" s="49"/>
    </row>
    <row r="1441" spans="5:57">
      <c r="E1441" s="48"/>
      <c r="H1441" s="48"/>
      <c r="K1441" s="48"/>
      <c r="U1441" s="49"/>
      <c r="V1441" s="49"/>
      <c r="W1441" s="49"/>
      <c r="X1441" s="49"/>
      <c r="Y1441" s="49"/>
      <c r="Z1441" s="49"/>
      <c r="AA1441" s="49"/>
      <c r="AB1441" s="49"/>
      <c r="AC1441" s="49"/>
      <c r="AG1441" s="48"/>
      <c r="AJ1441" s="48"/>
      <c r="AM1441" s="48"/>
      <c r="AW1441" s="49"/>
      <c r="AX1441" s="49"/>
      <c r="AY1441" s="49"/>
      <c r="AZ1441" s="49"/>
      <c r="BA1441" s="49"/>
      <c r="BB1441" s="49"/>
      <c r="BC1441" s="49"/>
      <c r="BD1441" s="49"/>
      <c r="BE1441" s="49"/>
    </row>
    <row r="1442" spans="5:57">
      <c r="E1442" s="48"/>
      <c r="H1442" s="48"/>
      <c r="K1442" s="48"/>
      <c r="U1442" s="49"/>
      <c r="V1442" s="49"/>
      <c r="W1442" s="49"/>
      <c r="X1442" s="49"/>
      <c r="Y1442" s="49"/>
      <c r="Z1442" s="49"/>
      <c r="AA1442" s="49"/>
      <c r="AB1442" s="49"/>
      <c r="AC1442" s="49"/>
      <c r="AG1442" s="48"/>
      <c r="AJ1442" s="48"/>
      <c r="AM1442" s="48"/>
      <c r="AW1442" s="49"/>
      <c r="AX1442" s="49"/>
      <c r="AY1442" s="49"/>
      <c r="AZ1442" s="49"/>
      <c r="BA1442" s="49"/>
      <c r="BB1442" s="49"/>
      <c r="BC1442" s="49"/>
      <c r="BD1442" s="49"/>
      <c r="BE1442" s="49"/>
    </row>
    <row r="1443" spans="5:57">
      <c r="E1443" s="48"/>
      <c r="H1443" s="48"/>
      <c r="K1443" s="48"/>
      <c r="U1443" s="49"/>
      <c r="V1443" s="49"/>
      <c r="W1443" s="49"/>
      <c r="X1443" s="49"/>
      <c r="Y1443" s="49"/>
      <c r="Z1443" s="49"/>
      <c r="AA1443" s="49"/>
      <c r="AB1443" s="49"/>
      <c r="AC1443" s="49"/>
      <c r="AG1443" s="48"/>
      <c r="AJ1443" s="48"/>
      <c r="AM1443" s="48"/>
      <c r="AW1443" s="49"/>
      <c r="AX1443" s="49"/>
      <c r="AY1443" s="49"/>
      <c r="AZ1443" s="49"/>
      <c r="BA1443" s="49"/>
      <c r="BB1443" s="49"/>
      <c r="BC1443" s="49"/>
      <c r="BD1443" s="49"/>
      <c r="BE1443" s="49"/>
    </row>
    <row r="1444" spans="5:57">
      <c r="E1444" s="48"/>
      <c r="H1444" s="48"/>
      <c r="K1444" s="48"/>
      <c r="U1444" s="49"/>
      <c r="V1444" s="49"/>
      <c r="W1444" s="49"/>
      <c r="X1444" s="49"/>
      <c r="Y1444" s="49"/>
      <c r="Z1444" s="49"/>
      <c r="AA1444" s="49"/>
      <c r="AB1444" s="49"/>
      <c r="AC1444" s="49"/>
      <c r="AG1444" s="48"/>
      <c r="AJ1444" s="48"/>
      <c r="AM1444" s="48"/>
      <c r="AW1444" s="49"/>
      <c r="AX1444" s="49"/>
      <c r="AY1444" s="49"/>
      <c r="AZ1444" s="49"/>
      <c r="BA1444" s="49"/>
      <c r="BB1444" s="49"/>
      <c r="BC1444" s="49"/>
      <c r="BD1444" s="49"/>
      <c r="BE1444" s="49"/>
    </row>
    <row r="1445" spans="5:57">
      <c r="E1445" s="48"/>
      <c r="H1445" s="48"/>
      <c r="K1445" s="48"/>
      <c r="U1445" s="49"/>
      <c r="V1445" s="49"/>
      <c r="W1445" s="49"/>
      <c r="X1445" s="49"/>
      <c r="Y1445" s="49"/>
      <c r="Z1445" s="49"/>
      <c r="AA1445" s="49"/>
      <c r="AB1445" s="49"/>
      <c r="AC1445" s="49"/>
      <c r="AG1445" s="48"/>
      <c r="AJ1445" s="48"/>
      <c r="AM1445" s="48"/>
      <c r="AW1445" s="49"/>
      <c r="AX1445" s="49"/>
      <c r="AY1445" s="49"/>
      <c r="AZ1445" s="49"/>
      <c r="BA1445" s="49"/>
      <c r="BB1445" s="49"/>
      <c r="BC1445" s="49"/>
      <c r="BD1445" s="49"/>
      <c r="BE1445" s="49"/>
    </row>
    <row r="1446" spans="5:57">
      <c r="E1446" s="48"/>
      <c r="H1446" s="48"/>
      <c r="K1446" s="48"/>
      <c r="U1446" s="49"/>
      <c r="V1446" s="49"/>
      <c r="W1446" s="49"/>
      <c r="X1446" s="49"/>
      <c r="Y1446" s="49"/>
      <c r="Z1446" s="49"/>
      <c r="AA1446" s="49"/>
      <c r="AB1446" s="49"/>
      <c r="AC1446" s="49"/>
      <c r="AG1446" s="48"/>
      <c r="AJ1446" s="48"/>
      <c r="AM1446" s="48"/>
      <c r="AW1446" s="49"/>
      <c r="AX1446" s="49"/>
      <c r="AY1446" s="49"/>
      <c r="AZ1446" s="49"/>
      <c r="BA1446" s="49"/>
      <c r="BB1446" s="49"/>
      <c r="BC1446" s="49"/>
      <c r="BD1446" s="49"/>
      <c r="BE1446" s="49"/>
    </row>
    <row r="1447" spans="5:57">
      <c r="E1447" s="48"/>
      <c r="H1447" s="48"/>
      <c r="K1447" s="48"/>
      <c r="U1447" s="49"/>
      <c r="V1447" s="49"/>
      <c r="W1447" s="49"/>
      <c r="X1447" s="49"/>
      <c r="Y1447" s="49"/>
      <c r="Z1447" s="49"/>
      <c r="AA1447" s="49"/>
      <c r="AB1447" s="49"/>
      <c r="AC1447" s="49"/>
      <c r="AG1447" s="48"/>
      <c r="AJ1447" s="48"/>
      <c r="AM1447" s="48"/>
      <c r="AW1447" s="49"/>
      <c r="AX1447" s="49"/>
      <c r="AY1447" s="49"/>
      <c r="AZ1447" s="49"/>
      <c r="BA1447" s="49"/>
      <c r="BB1447" s="49"/>
      <c r="BC1447" s="49"/>
      <c r="BD1447" s="49"/>
      <c r="BE1447" s="49"/>
    </row>
    <row r="1448" spans="5:57">
      <c r="E1448" s="48"/>
      <c r="H1448" s="48"/>
      <c r="K1448" s="48"/>
      <c r="U1448" s="49"/>
      <c r="V1448" s="49"/>
      <c r="W1448" s="49"/>
      <c r="X1448" s="49"/>
      <c r="Y1448" s="49"/>
      <c r="Z1448" s="49"/>
      <c r="AA1448" s="49"/>
      <c r="AB1448" s="49"/>
      <c r="AC1448" s="49"/>
      <c r="AG1448" s="48"/>
      <c r="AJ1448" s="48"/>
      <c r="AM1448" s="48"/>
      <c r="AW1448" s="49"/>
      <c r="AX1448" s="49"/>
      <c r="AY1448" s="49"/>
      <c r="AZ1448" s="49"/>
      <c r="BA1448" s="49"/>
      <c r="BB1448" s="49"/>
      <c r="BC1448" s="49"/>
      <c r="BD1448" s="49"/>
      <c r="BE1448" s="49"/>
    </row>
    <row r="1449" spans="5:57">
      <c r="E1449" s="48"/>
      <c r="H1449" s="48"/>
      <c r="K1449" s="48"/>
      <c r="U1449" s="49"/>
      <c r="V1449" s="49"/>
      <c r="W1449" s="49"/>
      <c r="X1449" s="49"/>
      <c r="Y1449" s="49"/>
      <c r="Z1449" s="49"/>
      <c r="AA1449" s="49"/>
      <c r="AB1449" s="49"/>
      <c r="AC1449" s="49"/>
      <c r="AG1449" s="48"/>
      <c r="AJ1449" s="48"/>
      <c r="AM1449" s="48"/>
      <c r="AW1449" s="49"/>
      <c r="AX1449" s="49"/>
      <c r="AY1449" s="49"/>
      <c r="AZ1449" s="49"/>
      <c r="BA1449" s="49"/>
      <c r="BB1449" s="49"/>
      <c r="BC1449" s="49"/>
      <c r="BD1449" s="49"/>
      <c r="BE1449" s="49"/>
    </row>
    <row r="1450" spans="5:57">
      <c r="E1450" s="48"/>
      <c r="H1450" s="48"/>
      <c r="K1450" s="48"/>
      <c r="U1450" s="49"/>
      <c r="V1450" s="49"/>
      <c r="W1450" s="49"/>
      <c r="X1450" s="49"/>
      <c r="Y1450" s="49"/>
      <c r="Z1450" s="49"/>
      <c r="AA1450" s="49"/>
      <c r="AB1450" s="49"/>
      <c r="AC1450" s="49"/>
      <c r="AG1450" s="48"/>
      <c r="AJ1450" s="48"/>
      <c r="AM1450" s="48"/>
      <c r="AW1450" s="49"/>
      <c r="AX1450" s="49"/>
      <c r="AY1450" s="49"/>
      <c r="AZ1450" s="49"/>
      <c r="BA1450" s="49"/>
      <c r="BB1450" s="49"/>
      <c r="BC1450" s="49"/>
      <c r="BD1450" s="49"/>
      <c r="BE1450" s="49"/>
    </row>
    <row r="1451" spans="5:57">
      <c r="E1451" s="48"/>
      <c r="H1451" s="48"/>
      <c r="K1451" s="48"/>
      <c r="U1451" s="49"/>
      <c r="V1451" s="49"/>
      <c r="W1451" s="49"/>
      <c r="X1451" s="49"/>
      <c r="Y1451" s="49"/>
      <c r="Z1451" s="49"/>
      <c r="AA1451" s="49"/>
      <c r="AB1451" s="49"/>
      <c r="AC1451" s="49"/>
      <c r="AG1451" s="48"/>
      <c r="AJ1451" s="48"/>
      <c r="AM1451" s="48"/>
      <c r="AW1451" s="49"/>
      <c r="AX1451" s="49"/>
      <c r="AY1451" s="49"/>
      <c r="AZ1451" s="49"/>
      <c r="BA1451" s="49"/>
      <c r="BB1451" s="49"/>
      <c r="BC1451" s="49"/>
      <c r="BD1451" s="49"/>
      <c r="BE1451" s="49"/>
    </row>
    <row r="1452" spans="5:57">
      <c r="E1452" s="48"/>
      <c r="H1452" s="48"/>
      <c r="K1452" s="48"/>
      <c r="U1452" s="49"/>
      <c r="V1452" s="49"/>
      <c r="W1452" s="49"/>
      <c r="X1452" s="49"/>
      <c r="Y1452" s="49"/>
      <c r="Z1452" s="49"/>
      <c r="AA1452" s="49"/>
      <c r="AB1452" s="49"/>
      <c r="AC1452" s="49"/>
      <c r="AG1452" s="48"/>
      <c r="AJ1452" s="48"/>
      <c r="AM1452" s="48"/>
      <c r="AW1452" s="49"/>
      <c r="AX1452" s="49"/>
      <c r="AY1452" s="49"/>
      <c r="AZ1452" s="49"/>
      <c r="BA1452" s="49"/>
      <c r="BB1452" s="49"/>
      <c r="BC1452" s="49"/>
      <c r="BD1452" s="49"/>
      <c r="BE1452" s="49"/>
    </row>
    <row r="1453" spans="5:57">
      <c r="E1453" s="48"/>
      <c r="H1453" s="48"/>
      <c r="K1453" s="48"/>
      <c r="U1453" s="49"/>
      <c r="V1453" s="49"/>
      <c r="W1453" s="49"/>
      <c r="X1453" s="49"/>
      <c r="Y1453" s="49"/>
      <c r="Z1453" s="49"/>
      <c r="AA1453" s="49"/>
      <c r="AB1453" s="49"/>
      <c r="AC1453" s="49"/>
      <c r="AG1453" s="48"/>
      <c r="AJ1453" s="48"/>
      <c r="AM1453" s="48"/>
      <c r="AW1453" s="49"/>
      <c r="AX1453" s="49"/>
      <c r="AY1453" s="49"/>
      <c r="AZ1453" s="49"/>
      <c r="BA1453" s="49"/>
      <c r="BB1453" s="49"/>
      <c r="BC1453" s="49"/>
      <c r="BD1453" s="49"/>
      <c r="BE1453" s="49"/>
    </row>
    <row r="1454" spans="5:57">
      <c r="E1454" s="48"/>
      <c r="H1454" s="48"/>
      <c r="K1454" s="48"/>
      <c r="U1454" s="49"/>
      <c r="V1454" s="49"/>
      <c r="W1454" s="49"/>
      <c r="X1454" s="49"/>
      <c r="Y1454" s="49"/>
      <c r="Z1454" s="49"/>
      <c r="AA1454" s="49"/>
      <c r="AB1454" s="49"/>
      <c r="AC1454" s="49"/>
      <c r="AG1454" s="48"/>
      <c r="AJ1454" s="48"/>
      <c r="AM1454" s="48"/>
      <c r="AW1454" s="49"/>
      <c r="AX1454" s="49"/>
      <c r="AY1454" s="49"/>
      <c r="AZ1454" s="49"/>
      <c r="BA1454" s="49"/>
      <c r="BB1454" s="49"/>
      <c r="BC1454" s="49"/>
      <c r="BD1454" s="49"/>
      <c r="BE1454" s="49"/>
    </row>
    <row r="1455" spans="5:57">
      <c r="E1455" s="48"/>
      <c r="H1455" s="48"/>
      <c r="K1455" s="48"/>
      <c r="U1455" s="49"/>
      <c r="V1455" s="49"/>
      <c r="W1455" s="49"/>
      <c r="X1455" s="49"/>
      <c r="Y1455" s="49"/>
      <c r="Z1455" s="49"/>
      <c r="AA1455" s="49"/>
      <c r="AB1455" s="49"/>
      <c r="AC1455" s="49"/>
      <c r="AG1455" s="48"/>
      <c r="AJ1455" s="48"/>
      <c r="AM1455" s="48"/>
      <c r="AW1455" s="49"/>
      <c r="AX1455" s="49"/>
      <c r="AY1455" s="49"/>
      <c r="AZ1455" s="49"/>
      <c r="BA1455" s="49"/>
      <c r="BB1455" s="49"/>
      <c r="BC1455" s="49"/>
      <c r="BD1455" s="49"/>
      <c r="BE1455" s="49"/>
    </row>
    <row r="1456" spans="5:57">
      <c r="E1456" s="48"/>
      <c r="H1456" s="48"/>
      <c r="K1456" s="48"/>
      <c r="U1456" s="49"/>
      <c r="V1456" s="49"/>
      <c r="W1456" s="49"/>
      <c r="X1456" s="49"/>
      <c r="Y1456" s="49"/>
      <c r="Z1456" s="49"/>
      <c r="AA1456" s="49"/>
      <c r="AB1456" s="49"/>
      <c r="AC1456" s="49"/>
      <c r="AG1456" s="48"/>
      <c r="AJ1456" s="48"/>
      <c r="AM1456" s="48"/>
      <c r="AW1456" s="49"/>
      <c r="AX1456" s="49"/>
      <c r="AY1456" s="49"/>
      <c r="AZ1456" s="49"/>
      <c r="BA1456" s="49"/>
      <c r="BB1456" s="49"/>
      <c r="BC1456" s="49"/>
      <c r="BD1456" s="49"/>
      <c r="BE1456" s="49"/>
    </row>
    <row r="1457" spans="5:57">
      <c r="E1457" s="48"/>
      <c r="H1457" s="48"/>
      <c r="K1457" s="48"/>
      <c r="U1457" s="49"/>
      <c r="V1457" s="49"/>
      <c r="W1457" s="49"/>
      <c r="X1457" s="49"/>
      <c r="Y1457" s="49"/>
      <c r="Z1457" s="49"/>
      <c r="AA1457" s="49"/>
      <c r="AB1457" s="49"/>
      <c r="AC1457" s="49"/>
      <c r="AG1457" s="48"/>
      <c r="AJ1457" s="48"/>
      <c r="AM1457" s="48"/>
      <c r="AW1457" s="49"/>
      <c r="AX1457" s="49"/>
      <c r="AY1457" s="49"/>
      <c r="AZ1457" s="49"/>
      <c r="BA1457" s="49"/>
      <c r="BB1457" s="49"/>
      <c r="BC1457" s="49"/>
      <c r="BD1457" s="49"/>
      <c r="BE1457" s="49"/>
    </row>
    <row r="1458" spans="5:57">
      <c r="E1458" s="48"/>
      <c r="H1458" s="48"/>
      <c r="K1458" s="48"/>
      <c r="U1458" s="49"/>
      <c r="V1458" s="49"/>
      <c r="W1458" s="49"/>
      <c r="X1458" s="49"/>
      <c r="Y1458" s="49"/>
      <c r="Z1458" s="49"/>
      <c r="AA1458" s="49"/>
      <c r="AB1458" s="49"/>
      <c r="AC1458" s="49"/>
      <c r="AG1458" s="48"/>
      <c r="AJ1458" s="48"/>
      <c r="AM1458" s="48"/>
      <c r="AW1458" s="49"/>
      <c r="AX1458" s="49"/>
      <c r="AY1458" s="49"/>
      <c r="AZ1458" s="49"/>
      <c r="BA1458" s="49"/>
      <c r="BB1458" s="49"/>
      <c r="BC1458" s="49"/>
      <c r="BD1458" s="49"/>
      <c r="BE1458" s="49"/>
    </row>
    <row r="1459" spans="5:57">
      <c r="E1459" s="48"/>
      <c r="H1459" s="48"/>
      <c r="K1459" s="48"/>
      <c r="U1459" s="49"/>
      <c r="V1459" s="49"/>
      <c r="W1459" s="49"/>
      <c r="X1459" s="49"/>
      <c r="Y1459" s="49"/>
      <c r="Z1459" s="49"/>
      <c r="AA1459" s="49"/>
      <c r="AB1459" s="49"/>
      <c r="AC1459" s="49"/>
      <c r="AG1459" s="48"/>
      <c r="AJ1459" s="48"/>
      <c r="AM1459" s="48"/>
      <c r="AW1459" s="49"/>
      <c r="AX1459" s="49"/>
      <c r="AY1459" s="49"/>
      <c r="AZ1459" s="49"/>
      <c r="BA1459" s="49"/>
      <c r="BB1459" s="49"/>
      <c r="BC1459" s="49"/>
      <c r="BD1459" s="49"/>
      <c r="BE1459" s="49"/>
    </row>
    <row r="1460" spans="5:57">
      <c r="E1460" s="48"/>
      <c r="H1460" s="48"/>
      <c r="K1460" s="48"/>
      <c r="U1460" s="49"/>
      <c r="V1460" s="49"/>
      <c r="W1460" s="49"/>
      <c r="X1460" s="49"/>
      <c r="Y1460" s="49"/>
      <c r="Z1460" s="49"/>
      <c r="AA1460" s="49"/>
      <c r="AB1460" s="49"/>
      <c r="AC1460" s="49"/>
      <c r="AG1460" s="48"/>
      <c r="AJ1460" s="48"/>
      <c r="AM1460" s="48"/>
      <c r="AW1460" s="49"/>
      <c r="AX1460" s="49"/>
      <c r="AY1460" s="49"/>
      <c r="AZ1460" s="49"/>
      <c r="BA1460" s="49"/>
      <c r="BB1460" s="49"/>
      <c r="BC1460" s="49"/>
      <c r="BD1460" s="49"/>
      <c r="BE1460" s="49"/>
    </row>
    <row r="1461" spans="5:57">
      <c r="E1461" s="48"/>
      <c r="H1461" s="48"/>
      <c r="K1461" s="48"/>
      <c r="U1461" s="49"/>
      <c r="V1461" s="49"/>
      <c r="W1461" s="49"/>
      <c r="X1461" s="49"/>
      <c r="Y1461" s="49"/>
      <c r="Z1461" s="49"/>
      <c r="AA1461" s="49"/>
      <c r="AB1461" s="49"/>
      <c r="AC1461" s="49"/>
      <c r="AG1461" s="48"/>
      <c r="AJ1461" s="48"/>
      <c r="AM1461" s="48"/>
      <c r="AW1461" s="49"/>
      <c r="AX1461" s="49"/>
      <c r="AY1461" s="49"/>
      <c r="AZ1461" s="49"/>
      <c r="BA1461" s="49"/>
      <c r="BB1461" s="49"/>
      <c r="BC1461" s="49"/>
      <c r="BD1461" s="49"/>
      <c r="BE1461" s="49"/>
    </row>
    <row r="1462" spans="5:57">
      <c r="E1462" s="48"/>
      <c r="H1462" s="48"/>
      <c r="K1462" s="48"/>
      <c r="U1462" s="49"/>
      <c r="V1462" s="49"/>
      <c r="W1462" s="49"/>
      <c r="X1462" s="49"/>
      <c r="Y1462" s="49"/>
      <c r="Z1462" s="49"/>
      <c r="AA1462" s="49"/>
      <c r="AB1462" s="49"/>
      <c r="AC1462" s="49"/>
      <c r="AG1462" s="48"/>
      <c r="AJ1462" s="48"/>
      <c r="AM1462" s="48"/>
      <c r="AW1462" s="49"/>
      <c r="AX1462" s="49"/>
      <c r="AY1462" s="49"/>
      <c r="AZ1462" s="49"/>
      <c r="BA1462" s="49"/>
      <c r="BB1462" s="49"/>
      <c r="BC1462" s="49"/>
      <c r="BD1462" s="49"/>
      <c r="BE1462" s="49"/>
    </row>
    <row r="1463" spans="5:57">
      <c r="E1463" s="48"/>
      <c r="H1463" s="48"/>
      <c r="K1463" s="48"/>
      <c r="U1463" s="49"/>
      <c r="V1463" s="49"/>
      <c r="W1463" s="49"/>
      <c r="X1463" s="49"/>
      <c r="Y1463" s="49"/>
      <c r="Z1463" s="49"/>
      <c r="AA1463" s="49"/>
      <c r="AB1463" s="49"/>
      <c r="AC1463" s="49"/>
      <c r="AG1463" s="48"/>
      <c r="AJ1463" s="48"/>
      <c r="AM1463" s="48"/>
      <c r="AW1463" s="49"/>
      <c r="AX1463" s="49"/>
      <c r="AY1463" s="49"/>
      <c r="AZ1463" s="49"/>
      <c r="BA1463" s="49"/>
      <c r="BB1463" s="49"/>
      <c r="BC1463" s="49"/>
      <c r="BD1463" s="49"/>
      <c r="BE1463" s="49"/>
    </row>
    <row r="1464" spans="5:57">
      <c r="E1464" s="48"/>
      <c r="H1464" s="48"/>
      <c r="K1464" s="48"/>
      <c r="U1464" s="49"/>
      <c r="V1464" s="49"/>
      <c r="W1464" s="49"/>
      <c r="X1464" s="49"/>
      <c r="Y1464" s="49"/>
      <c r="Z1464" s="49"/>
      <c r="AA1464" s="49"/>
      <c r="AB1464" s="49"/>
      <c r="AC1464" s="49"/>
      <c r="AG1464" s="48"/>
      <c r="AJ1464" s="48"/>
      <c r="AM1464" s="48"/>
      <c r="AW1464" s="49"/>
      <c r="AX1464" s="49"/>
      <c r="AY1464" s="49"/>
      <c r="AZ1464" s="49"/>
      <c r="BA1464" s="49"/>
      <c r="BB1464" s="49"/>
      <c r="BC1464" s="49"/>
      <c r="BD1464" s="49"/>
      <c r="BE1464" s="49"/>
    </row>
    <row r="1465" spans="5:57">
      <c r="E1465" s="48"/>
      <c r="H1465" s="48"/>
      <c r="K1465" s="48"/>
      <c r="U1465" s="49"/>
      <c r="V1465" s="49"/>
      <c r="W1465" s="49"/>
      <c r="X1465" s="49"/>
      <c r="Y1465" s="49"/>
      <c r="Z1465" s="49"/>
      <c r="AA1465" s="49"/>
      <c r="AB1465" s="49"/>
      <c r="AC1465" s="49"/>
      <c r="AG1465" s="48"/>
      <c r="AJ1465" s="48"/>
      <c r="AM1465" s="48"/>
      <c r="AW1465" s="49"/>
      <c r="AX1465" s="49"/>
      <c r="AY1465" s="49"/>
      <c r="AZ1465" s="49"/>
      <c r="BA1465" s="49"/>
      <c r="BB1465" s="49"/>
      <c r="BC1465" s="49"/>
      <c r="BD1465" s="49"/>
      <c r="BE1465" s="49"/>
    </row>
    <row r="1466" spans="5:57">
      <c r="E1466" s="48"/>
      <c r="H1466" s="48"/>
      <c r="K1466" s="48"/>
      <c r="U1466" s="49"/>
      <c r="V1466" s="49"/>
      <c r="W1466" s="49"/>
      <c r="X1466" s="49"/>
      <c r="Y1466" s="49"/>
      <c r="Z1466" s="49"/>
      <c r="AA1466" s="49"/>
      <c r="AB1466" s="49"/>
      <c r="AC1466" s="49"/>
      <c r="AG1466" s="48"/>
      <c r="AJ1466" s="48"/>
      <c r="AM1466" s="48"/>
      <c r="AW1466" s="49"/>
      <c r="AX1466" s="49"/>
      <c r="AY1466" s="49"/>
      <c r="AZ1466" s="49"/>
      <c r="BA1466" s="49"/>
      <c r="BB1466" s="49"/>
      <c r="BC1466" s="49"/>
      <c r="BD1466" s="49"/>
      <c r="BE1466" s="49"/>
    </row>
    <row r="1467" spans="5:57">
      <c r="E1467" s="48"/>
      <c r="H1467" s="48"/>
      <c r="K1467" s="48"/>
      <c r="U1467" s="49"/>
      <c r="V1467" s="49"/>
      <c r="W1467" s="49"/>
      <c r="X1467" s="49"/>
      <c r="Y1467" s="49"/>
      <c r="Z1467" s="49"/>
      <c r="AA1467" s="49"/>
      <c r="AB1467" s="49"/>
      <c r="AC1467" s="49"/>
      <c r="AG1467" s="48"/>
      <c r="AJ1467" s="48"/>
      <c r="AM1467" s="48"/>
      <c r="AW1467" s="49"/>
      <c r="AX1467" s="49"/>
      <c r="AY1467" s="49"/>
      <c r="AZ1467" s="49"/>
      <c r="BA1467" s="49"/>
      <c r="BB1467" s="49"/>
      <c r="BC1467" s="49"/>
      <c r="BD1467" s="49"/>
      <c r="BE1467" s="49"/>
    </row>
    <row r="1468" spans="5:57">
      <c r="E1468" s="48"/>
      <c r="H1468" s="48"/>
      <c r="K1468" s="48"/>
      <c r="U1468" s="49"/>
      <c r="V1468" s="49"/>
      <c r="W1468" s="49"/>
      <c r="X1468" s="49"/>
      <c r="Y1468" s="49"/>
      <c r="Z1468" s="49"/>
      <c r="AA1468" s="49"/>
      <c r="AB1468" s="49"/>
      <c r="AC1468" s="49"/>
      <c r="AG1468" s="48"/>
      <c r="AJ1468" s="48"/>
      <c r="AM1468" s="48"/>
      <c r="AW1468" s="49"/>
      <c r="AX1468" s="49"/>
      <c r="AY1468" s="49"/>
      <c r="AZ1468" s="49"/>
      <c r="BA1468" s="49"/>
      <c r="BB1468" s="49"/>
      <c r="BC1468" s="49"/>
      <c r="BD1468" s="49"/>
      <c r="BE1468" s="49"/>
    </row>
    <row r="1469" spans="5:57">
      <c r="E1469" s="48"/>
      <c r="H1469" s="48"/>
      <c r="K1469" s="48"/>
      <c r="U1469" s="49"/>
      <c r="V1469" s="49"/>
      <c r="W1469" s="49"/>
      <c r="X1469" s="49"/>
      <c r="Y1469" s="49"/>
      <c r="Z1469" s="49"/>
      <c r="AA1469" s="49"/>
      <c r="AB1469" s="49"/>
      <c r="AC1469" s="49"/>
      <c r="AG1469" s="48"/>
      <c r="AJ1469" s="48"/>
      <c r="AM1469" s="48"/>
      <c r="AW1469" s="49"/>
      <c r="AX1469" s="49"/>
      <c r="AY1469" s="49"/>
      <c r="AZ1469" s="49"/>
      <c r="BA1469" s="49"/>
      <c r="BB1469" s="49"/>
      <c r="BC1469" s="49"/>
      <c r="BD1469" s="49"/>
      <c r="BE1469" s="49"/>
    </row>
    <row r="1470" spans="5:57">
      <c r="E1470" s="48"/>
      <c r="H1470" s="48"/>
      <c r="K1470" s="48"/>
      <c r="U1470" s="49"/>
      <c r="V1470" s="49"/>
      <c r="W1470" s="49"/>
      <c r="X1470" s="49"/>
      <c r="Y1470" s="49"/>
      <c r="Z1470" s="49"/>
      <c r="AA1470" s="49"/>
      <c r="AB1470" s="49"/>
      <c r="AC1470" s="49"/>
      <c r="AG1470" s="48"/>
      <c r="AJ1470" s="48"/>
      <c r="AM1470" s="48"/>
      <c r="AW1470" s="49"/>
      <c r="AX1470" s="49"/>
      <c r="AY1470" s="49"/>
      <c r="AZ1470" s="49"/>
      <c r="BA1470" s="49"/>
      <c r="BB1470" s="49"/>
      <c r="BC1470" s="49"/>
      <c r="BD1470" s="49"/>
      <c r="BE1470" s="49"/>
    </row>
    <row r="1471" spans="5:57">
      <c r="E1471" s="48"/>
      <c r="H1471" s="48"/>
      <c r="K1471" s="48"/>
      <c r="U1471" s="49"/>
      <c r="V1471" s="49"/>
      <c r="W1471" s="49"/>
      <c r="X1471" s="49"/>
      <c r="Y1471" s="49"/>
      <c r="Z1471" s="49"/>
      <c r="AA1471" s="49"/>
      <c r="AB1471" s="49"/>
      <c r="AC1471" s="49"/>
      <c r="AG1471" s="48"/>
      <c r="AJ1471" s="48"/>
      <c r="AM1471" s="48"/>
      <c r="AW1471" s="49"/>
      <c r="AX1471" s="49"/>
      <c r="AY1471" s="49"/>
      <c r="AZ1471" s="49"/>
      <c r="BA1471" s="49"/>
      <c r="BB1471" s="49"/>
      <c r="BC1471" s="49"/>
      <c r="BD1471" s="49"/>
      <c r="BE1471" s="49"/>
    </row>
    <row r="1472" spans="5:57">
      <c r="E1472" s="48"/>
      <c r="H1472" s="48"/>
      <c r="K1472" s="48"/>
      <c r="U1472" s="49"/>
      <c r="V1472" s="49"/>
      <c r="W1472" s="49"/>
      <c r="X1472" s="49"/>
      <c r="Y1472" s="49"/>
      <c r="Z1472" s="49"/>
      <c r="AA1472" s="49"/>
      <c r="AB1472" s="49"/>
      <c r="AC1472" s="49"/>
      <c r="AG1472" s="48"/>
      <c r="AJ1472" s="48"/>
      <c r="AM1472" s="48"/>
      <c r="AW1472" s="49"/>
      <c r="AX1472" s="49"/>
      <c r="AY1472" s="49"/>
      <c r="AZ1472" s="49"/>
      <c r="BA1472" s="49"/>
      <c r="BB1472" s="49"/>
      <c r="BC1472" s="49"/>
      <c r="BD1472" s="49"/>
      <c r="BE1472" s="49"/>
    </row>
    <row r="1473" spans="5:57">
      <c r="E1473" s="48"/>
      <c r="H1473" s="48"/>
      <c r="K1473" s="48"/>
      <c r="U1473" s="49"/>
      <c r="V1473" s="49"/>
      <c r="W1473" s="49"/>
      <c r="X1473" s="49"/>
      <c r="Y1473" s="49"/>
      <c r="Z1473" s="49"/>
      <c r="AA1473" s="49"/>
      <c r="AB1473" s="49"/>
      <c r="AC1473" s="49"/>
      <c r="AG1473" s="48"/>
      <c r="AJ1473" s="48"/>
      <c r="AM1473" s="48"/>
      <c r="AW1473" s="49"/>
      <c r="AX1473" s="49"/>
      <c r="AY1473" s="49"/>
      <c r="AZ1473" s="49"/>
      <c r="BA1473" s="49"/>
      <c r="BB1473" s="49"/>
      <c r="BC1473" s="49"/>
      <c r="BD1473" s="49"/>
      <c r="BE1473" s="49"/>
    </row>
    <row r="1474" spans="5:57">
      <c r="E1474" s="48"/>
      <c r="H1474" s="48"/>
      <c r="K1474" s="48"/>
      <c r="U1474" s="49"/>
      <c r="V1474" s="49"/>
      <c r="W1474" s="49"/>
      <c r="X1474" s="49"/>
      <c r="Y1474" s="49"/>
      <c r="Z1474" s="49"/>
      <c r="AA1474" s="49"/>
      <c r="AB1474" s="49"/>
      <c r="AC1474" s="49"/>
      <c r="AG1474" s="48"/>
      <c r="AJ1474" s="48"/>
      <c r="AM1474" s="48"/>
      <c r="AW1474" s="49"/>
      <c r="AX1474" s="49"/>
      <c r="AY1474" s="49"/>
      <c r="AZ1474" s="49"/>
      <c r="BA1474" s="49"/>
      <c r="BB1474" s="49"/>
      <c r="BC1474" s="49"/>
      <c r="BD1474" s="49"/>
      <c r="BE1474" s="49"/>
    </row>
    <row r="1475" spans="5:57">
      <c r="E1475" s="48"/>
      <c r="H1475" s="48"/>
      <c r="K1475" s="48"/>
      <c r="U1475" s="49"/>
      <c r="V1475" s="49"/>
      <c r="W1475" s="49"/>
      <c r="X1475" s="49"/>
      <c r="Y1475" s="49"/>
      <c r="Z1475" s="49"/>
      <c r="AA1475" s="49"/>
      <c r="AB1475" s="49"/>
      <c r="AC1475" s="49"/>
      <c r="AG1475" s="48"/>
      <c r="AJ1475" s="48"/>
      <c r="AM1475" s="48"/>
      <c r="AW1475" s="49"/>
      <c r="AX1475" s="49"/>
      <c r="AY1475" s="49"/>
      <c r="AZ1475" s="49"/>
      <c r="BA1475" s="49"/>
      <c r="BB1475" s="49"/>
      <c r="BC1475" s="49"/>
      <c r="BD1475" s="49"/>
      <c r="BE1475" s="49"/>
    </row>
    <row r="1476" spans="5:57">
      <c r="E1476" s="48"/>
      <c r="H1476" s="48"/>
      <c r="K1476" s="48"/>
      <c r="U1476" s="49"/>
      <c r="V1476" s="49"/>
      <c r="W1476" s="49"/>
      <c r="X1476" s="49"/>
      <c r="Y1476" s="49"/>
      <c r="Z1476" s="49"/>
      <c r="AA1476" s="49"/>
      <c r="AB1476" s="49"/>
      <c r="AC1476" s="49"/>
      <c r="AG1476" s="48"/>
      <c r="AJ1476" s="48"/>
      <c r="AM1476" s="48"/>
      <c r="AW1476" s="49"/>
      <c r="AX1476" s="49"/>
      <c r="AY1476" s="49"/>
      <c r="AZ1476" s="49"/>
      <c r="BA1476" s="49"/>
      <c r="BB1476" s="49"/>
      <c r="BC1476" s="49"/>
      <c r="BD1476" s="49"/>
      <c r="BE1476" s="49"/>
    </row>
    <row r="1477" spans="5:57">
      <c r="E1477" s="48"/>
      <c r="H1477" s="48"/>
      <c r="K1477" s="48"/>
      <c r="U1477" s="49"/>
      <c r="V1477" s="49"/>
      <c r="W1477" s="49"/>
      <c r="X1477" s="49"/>
      <c r="Y1477" s="49"/>
      <c r="Z1477" s="49"/>
      <c r="AA1477" s="49"/>
      <c r="AB1477" s="49"/>
      <c r="AC1477" s="49"/>
      <c r="AG1477" s="48"/>
      <c r="AJ1477" s="48"/>
      <c r="AM1477" s="48"/>
      <c r="AW1477" s="49"/>
      <c r="AX1477" s="49"/>
      <c r="AY1477" s="49"/>
      <c r="AZ1477" s="49"/>
      <c r="BA1477" s="49"/>
      <c r="BB1477" s="49"/>
      <c r="BC1477" s="49"/>
      <c r="BD1477" s="49"/>
      <c r="BE1477" s="49"/>
    </row>
    <row r="1478" spans="5:57">
      <c r="E1478" s="48"/>
      <c r="H1478" s="48"/>
      <c r="K1478" s="48"/>
      <c r="U1478" s="49"/>
      <c r="V1478" s="49"/>
      <c r="W1478" s="49"/>
      <c r="X1478" s="49"/>
      <c r="Y1478" s="49"/>
      <c r="Z1478" s="49"/>
      <c r="AA1478" s="49"/>
      <c r="AB1478" s="49"/>
      <c r="AC1478" s="49"/>
      <c r="AG1478" s="48"/>
      <c r="AJ1478" s="48"/>
      <c r="AM1478" s="48"/>
      <c r="AW1478" s="49"/>
      <c r="AX1478" s="49"/>
      <c r="AY1478" s="49"/>
      <c r="AZ1478" s="49"/>
      <c r="BA1478" s="49"/>
      <c r="BB1478" s="49"/>
      <c r="BC1478" s="49"/>
      <c r="BD1478" s="49"/>
      <c r="BE1478" s="49"/>
    </row>
    <row r="1479" spans="5:57">
      <c r="E1479" s="48"/>
      <c r="H1479" s="48"/>
      <c r="K1479" s="48"/>
      <c r="U1479" s="49"/>
      <c r="V1479" s="49"/>
      <c r="W1479" s="49"/>
      <c r="X1479" s="49"/>
      <c r="Y1479" s="49"/>
      <c r="Z1479" s="49"/>
      <c r="AA1479" s="49"/>
      <c r="AB1479" s="49"/>
      <c r="AC1479" s="49"/>
      <c r="AG1479" s="48"/>
      <c r="AJ1479" s="48"/>
      <c r="AM1479" s="48"/>
      <c r="AW1479" s="49"/>
      <c r="AX1479" s="49"/>
      <c r="AY1479" s="49"/>
      <c r="AZ1479" s="49"/>
      <c r="BA1479" s="49"/>
      <c r="BB1479" s="49"/>
      <c r="BC1479" s="49"/>
      <c r="BD1479" s="49"/>
      <c r="BE1479" s="49"/>
    </row>
    <row r="1480" spans="5:57">
      <c r="E1480" s="48"/>
      <c r="H1480" s="48"/>
      <c r="K1480" s="48"/>
      <c r="U1480" s="49"/>
      <c r="V1480" s="49"/>
      <c r="W1480" s="49"/>
      <c r="X1480" s="49"/>
      <c r="Y1480" s="49"/>
      <c r="Z1480" s="49"/>
      <c r="AA1480" s="49"/>
      <c r="AB1480" s="49"/>
      <c r="AC1480" s="49"/>
      <c r="AG1480" s="48"/>
      <c r="AJ1480" s="48"/>
      <c r="AM1480" s="48"/>
      <c r="AW1480" s="49"/>
      <c r="AX1480" s="49"/>
      <c r="AY1480" s="49"/>
      <c r="AZ1480" s="49"/>
      <c r="BA1480" s="49"/>
      <c r="BB1480" s="49"/>
      <c r="BC1480" s="49"/>
      <c r="BD1480" s="49"/>
      <c r="BE1480" s="49"/>
    </row>
    <row r="1481" spans="5:57">
      <c r="E1481" s="48"/>
      <c r="H1481" s="48"/>
      <c r="K1481" s="48"/>
      <c r="U1481" s="49"/>
      <c r="V1481" s="49"/>
      <c r="W1481" s="49"/>
      <c r="X1481" s="49"/>
      <c r="Y1481" s="49"/>
      <c r="Z1481" s="49"/>
      <c r="AA1481" s="49"/>
      <c r="AB1481" s="49"/>
      <c r="AC1481" s="49"/>
      <c r="AG1481" s="48"/>
      <c r="AJ1481" s="48"/>
      <c r="AM1481" s="48"/>
      <c r="AW1481" s="49"/>
      <c r="AX1481" s="49"/>
      <c r="AY1481" s="49"/>
      <c r="AZ1481" s="49"/>
      <c r="BA1481" s="49"/>
      <c r="BB1481" s="49"/>
      <c r="BC1481" s="49"/>
      <c r="BD1481" s="49"/>
      <c r="BE1481" s="49"/>
    </row>
    <row r="1482" spans="5:57">
      <c r="E1482" s="48"/>
      <c r="H1482" s="48"/>
      <c r="K1482" s="48"/>
      <c r="U1482" s="49"/>
      <c r="V1482" s="49"/>
      <c r="W1482" s="49"/>
      <c r="X1482" s="49"/>
      <c r="Y1482" s="49"/>
      <c r="Z1482" s="49"/>
      <c r="AA1482" s="49"/>
      <c r="AB1482" s="49"/>
      <c r="AC1482" s="49"/>
      <c r="AG1482" s="48"/>
      <c r="AJ1482" s="48"/>
      <c r="AM1482" s="48"/>
      <c r="AW1482" s="49"/>
      <c r="AX1482" s="49"/>
      <c r="AY1482" s="49"/>
      <c r="AZ1482" s="49"/>
      <c r="BA1482" s="49"/>
      <c r="BB1482" s="49"/>
      <c r="BC1482" s="49"/>
      <c r="BD1482" s="49"/>
      <c r="BE1482" s="49"/>
    </row>
    <row r="1483" spans="5:57">
      <c r="E1483" s="48"/>
      <c r="H1483" s="48"/>
      <c r="K1483" s="48"/>
      <c r="U1483" s="49"/>
      <c r="V1483" s="49"/>
      <c r="W1483" s="49"/>
      <c r="X1483" s="49"/>
      <c r="Y1483" s="49"/>
      <c r="Z1483" s="49"/>
      <c r="AA1483" s="49"/>
      <c r="AB1483" s="49"/>
      <c r="AC1483" s="49"/>
      <c r="AG1483" s="48"/>
      <c r="AJ1483" s="48"/>
      <c r="AM1483" s="48"/>
      <c r="AW1483" s="49"/>
      <c r="AX1483" s="49"/>
      <c r="AY1483" s="49"/>
      <c r="AZ1483" s="49"/>
      <c r="BA1483" s="49"/>
      <c r="BB1483" s="49"/>
      <c r="BC1483" s="49"/>
      <c r="BD1483" s="49"/>
      <c r="BE1483" s="49"/>
    </row>
    <row r="1484" spans="5:57">
      <c r="E1484" s="48"/>
      <c r="H1484" s="48"/>
      <c r="K1484" s="48"/>
      <c r="U1484" s="49"/>
      <c r="V1484" s="49"/>
      <c r="W1484" s="49"/>
      <c r="X1484" s="49"/>
      <c r="Y1484" s="49"/>
      <c r="Z1484" s="49"/>
      <c r="AA1484" s="49"/>
      <c r="AB1484" s="49"/>
      <c r="AC1484" s="49"/>
      <c r="AG1484" s="48"/>
      <c r="AJ1484" s="48"/>
      <c r="AM1484" s="48"/>
      <c r="AW1484" s="49"/>
      <c r="AX1484" s="49"/>
      <c r="AY1484" s="49"/>
      <c r="AZ1484" s="49"/>
      <c r="BA1484" s="49"/>
      <c r="BB1484" s="49"/>
      <c r="BC1484" s="49"/>
      <c r="BD1484" s="49"/>
      <c r="BE1484" s="49"/>
    </row>
    <row r="1485" spans="5:57">
      <c r="E1485" s="48"/>
      <c r="H1485" s="48"/>
      <c r="K1485" s="48"/>
      <c r="U1485" s="49"/>
      <c r="V1485" s="49"/>
      <c r="W1485" s="49"/>
      <c r="X1485" s="49"/>
      <c r="Y1485" s="49"/>
      <c r="Z1485" s="49"/>
      <c r="AA1485" s="49"/>
      <c r="AB1485" s="49"/>
      <c r="AC1485" s="49"/>
      <c r="AG1485" s="48"/>
      <c r="AJ1485" s="48"/>
      <c r="AM1485" s="48"/>
      <c r="AW1485" s="49"/>
      <c r="AX1485" s="49"/>
      <c r="AY1485" s="49"/>
      <c r="AZ1485" s="49"/>
      <c r="BA1485" s="49"/>
      <c r="BB1485" s="49"/>
      <c r="BC1485" s="49"/>
      <c r="BD1485" s="49"/>
      <c r="BE1485" s="49"/>
    </row>
    <row r="1486" spans="5:57">
      <c r="E1486" s="48"/>
      <c r="H1486" s="48"/>
      <c r="K1486" s="48"/>
      <c r="U1486" s="49"/>
      <c r="V1486" s="49"/>
      <c r="W1486" s="49"/>
      <c r="X1486" s="49"/>
      <c r="Y1486" s="49"/>
      <c r="Z1486" s="49"/>
      <c r="AA1486" s="49"/>
      <c r="AB1486" s="49"/>
      <c r="AC1486" s="49"/>
      <c r="AG1486" s="48"/>
      <c r="AJ1486" s="48"/>
      <c r="AM1486" s="48"/>
      <c r="AW1486" s="49"/>
      <c r="AX1486" s="49"/>
      <c r="AY1486" s="49"/>
      <c r="AZ1486" s="49"/>
      <c r="BA1486" s="49"/>
      <c r="BB1486" s="49"/>
      <c r="BC1486" s="49"/>
      <c r="BD1486" s="49"/>
      <c r="BE1486" s="49"/>
    </row>
    <row r="1487" spans="5:57">
      <c r="E1487" s="48"/>
      <c r="H1487" s="48"/>
      <c r="K1487" s="48"/>
      <c r="U1487" s="49"/>
      <c r="V1487" s="49"/>
      <c r="W1487" s="49"/>
      <c r="X1487" s="49"/>
      <c r="Y1487" s="49"/>
      <c r="Z1487" s="49"/>
      <c r="AA1487" s="49"/>
      <c r="AB1487" s="49"/>
      <c r="AC1487" s="49"/>
      <c r="AG1487" s="48"/>
      <c r="AJ1487" s="48"/>
      <c r="AM1487" s="48"/>
      <c r="AW1487" s="49"/>
      <c r="AX1487" s="49"/>
      <c r="AY1487" s="49"/>
      <c r="AZ1487" s="49"/>
      <c r="BA1487" s="49"/>
      <c r="BB1487" s="49"/>
      <c r="BC1487" s="49"/>
      <c r="BD1487" s="49"/>
      <c r="BE1487" s="49"/>
    </row>
    <row r="1488" spans="5:57">
      <c r="E1488" s="48"/>
      <c r="H1488" s="48"/>
      <c r="K1488" s="48"/>
      <c r="U1488" s="49"/>
      <c r="V1488" s="49"/>
      <c r="W1488" s="49"/>
      <c r="X1488" s="49"/>
      <c r="Y1488" s="49"/>
      <c r="Z1488" s="49"/>
      <c r="AA1488" s="49"/>
      <c r="AB1488" s="49"/>
      <c r="AC1488" s="49"/>
      <c r="AG1488" s="48"/>
      <c r="AJ1488" s="48"/>
      <c r="AM1488" s="48"/>
      <c r="AW1488" s="49"/>
      <c r="AX1488" s="49"/>
      <c r="AY1488" s="49"/>
      <c r="AZ1488" s="49"/>
      <c r="BA1488" s="49"/>
      <c r="BB1488" s="49"/>
      <c r="BC1488" s="49"/>
      <c r="BD1488" s="49"/>
      <c r="BE1488" s="49"/>
    </row>
    <row r="1489" spans="5:57">
      <c r="E1489" s="48"/>
      <c r="H1489" s="48"/>
      <c r="K1489" s="48"/>
      <c r="U1489" s="49"/>
      <c r="V1489" s="49"/>
      <c r="W1489" s="49"/>
      <c r="X1489" s="49"/>
      <c r="Y1489" s="49"/>
      <c r="Z1489" s="49"/>
      <c r="AA1489" s="49"/>
      <c r="AB1489" s="49"/>
      <c r="AC1489" s="49"/>
      <c r="AG1489" s="48"/>
      <c r="AJ1489" s="48"/>
      <c r="AM1489" s="48"/>
      <c r="AW1489" s="49"/>
      <c r="AX1489" s="49"/>
      <c r="AY1489" s="49"/>
      <c r="AZ1489" s="49"/>
      <c r="BA1489" s="49"/>
      <c r="BB1489" s="49"/>
      <c r="BC1489" s="49"/>
      <c r="BD1489" s="49"/>
      <c r="BE1489" s="49"/>
    </row>
    <row r="1490" spans="5:57">
      <c r="E1490" s="48"/>
      <c r="H1490" s="48"/>
      <c r="K1490" s="48"/>
      <c r="U1490" s="49"/>
      <c r="V1490" s="49"/>
      <c r="W1490" s="49"/>
      <c r="X1490" s="49"/>
      <c r="Y1490" s="49"/>
      <c r="Z1490" s="49"/>
      <c r="AA1490" s="49"/>
      <c r="AB1490" s="49"/>
      <c r="AC1490" s="49"/>
      <c r="AG1490" s="48"/>
      <c r="AJ1490" s="48"/>
      <c r="AM1490" s="48"/>
      <c r="AW1490" s="49"/>
      <c r="AX1490" s="49"/>
      <c r="AY1490" s="49"/>
      <c r="AZ1490" s="49"/>
      <c r="BA1490" s="49"/>
      <c r="BB1490" s="49"/>
      <c r="BC1490" s="49"/>
      <c r="BD1490" s="49"/>
      <c r="BE1490" s="49"/>
    </row>
    <row r="1491" spans="5:57">
      <c r="E1491" s="48"/>
      <c r="H1491" s="48"/>
      <c r="K1491" s="48"/>
      <c r="U1491" s="49"/>
      <c r="V1491" s="49"/>
      <c r="W1491" s="49"/>
      <c r="X1491" s="49"/>
      <c r="Y1491" s="49"/>
      <c r="Z1491" s="49"/>
      <c r="AA1491" s="49"/>
      <c r="AB1491" s="49"/>
      <c r="AC1491" s="49"/>
      <c r="AG1491" s="48"/>
      <c r="AJ1491" s="48"/>
      <c r="AM1491" s="48"/>
      <c r="AW1491" s="49"/>
      <c r="AX1491" s="49"/>
      <c r="AY1491" s="49"/>
      <c r="AZ1491" s="49"/>
      <c r="BA1491" s="49"/>
      <c r="BB1491" s="49"/>
      <c r="BC1491" s="49"/>
      <c r="BD1491" s="49"/>
      <c r="BE1491" s="49"/>
    </row>
    <row r="1492" spans="5:57">
      <c r="E1492" s="48"/>
      <c r="H1492" s="48"/>
      <c r="K1492" s="48"/>
      <c r="U1492" s="49"/>
      <c r="V1492" s="49"/>
      <c r="W1492" s="49"/>
      <c r="X1492" s="49"/>
      <c r="Y1492" s="49"/>
      <c r="Z1492" s="49"/>
      <c r="AA1492" s="49"/>
      <c r="AB1492" s="49"/>
      <c r="AC1492" s="49"/>
      <c r="AG1492" s="48"/>
      <c r="AJ1492" s="48"/>
      <c r="AM1492" s="48"/>
      <c r="AW1492" s="49"/>
      <c r="AX1492" s="49"/>
      <c r="AY1492" s="49"/>
      <c r="AZ1492" s="49"/>
      <c r="BA1492" s="49"/>
      <c r="BB1492" s="49"/>
      <c r="BC1492" s="49"/>
      <c r="BD1492" s="49"/>
      <c r="BE1492" s="49"/>
    </row>
    <row r="1493" spans="5:57">
      <c r="E1493" s="48"/>
      <c r="H1493" s="48"/>
      <c r="K1493" s="48"/>
      <c r="U1493" s="49"/>
      <c r="V1493" s="49"/>
      <c r="W1493" s="49"/>
      <c r="X1493" s="49"/>
      <c r="Y1493" s="49"/>
      <c r="Z1493" s="49"/>
      <c r="AA1493" s="49"/>
      <c r="AB1493" s="49"/>
      <c r="AC1493" s="49"/>
      <c r="AG1493" s="48"/>
      <c r="AJ1493" s="48"/>
      <c r="AM1493" s="48"/>
      <c r="AW1493" s="49"/>
      <c r="AX1493" s="49"/>
      <c r="AY1493" s="49"/>
      <c r="AZ1493" s="49"/>
      <c r="BA1493" s="49"/>
      <c r="BB1493" s="49"/>
      <c r="BC1493" s="49"/>
      <c r="BD1493" s="49"/>
      <c r="BE1493" s="49"/>
    </row>
    <row r="1494" spans="5:57">
      <c r="E1494" s="48"/>
      <c r="H1494" s="48"/>
      <c r="K1494" s="48"/>
      <c r="U1494" s="49"/>
      <c r="V1494" s="49"/>
      <c r="W1494" s="49"/>
      <c r="X1494" s="49"/>
      <c r="Y1494" s="49"/>
      <c r="Z1494" s="49"/>
      <c r="AA1494" s="49"/>
      <c r="AB1494" s="49"/>
      <c r="AC1494" s="49"/>
      <c r="AG1494" s="48"/>
      <c r="AJ1494" s="48"/>
      <c r="AM1494" s="48"/>
      <c r="AW1494" s="49"/>
      <c r="AX1494" s="49"/>
      <c r="AY1494" s="49"/>
      <c r="AZ1494" s="49"/>
      <c r="BA1494" s="49"/>
      <c r="BB1494" s="49"/>
      <c r="BC1494" s="49"/>
      <c r="BD1494" s="49"/>
      <c r="BE1494" s="49"/>
    </row>
    <row r="1495" spans="5:57">
      <c r="E1495" s="48"/>
      <c r="H1495" s="48"/>
      <c r="K1495" s="48"/>
      <c r="U1495" s="49"/>
      <c r="V1495" s="49"/>
      <c r="W1495" s="49"/>
      <c r="X1495" s="49"/>
      <c r="Y1495" s="49"/>
      <c r="Z1495" s="49"/>
      <c r="AA1495" s="49"/>
      <c r="AB1495" s="49"/>
      <c r="AC1495" s="49"/>
      <c r="AG1495" s="48"/>
      <c r="AJ1495" s="48"/>
      <c r="AM1495" s="48"/>
      <c r="AW1495" s="49"/>
      <c r="AX1495" s="49"/>
      <c r="AY1495" s="49"/>
      <c r="AZ1495" s="49"/>
      <c r="BA1495" s="49"/>
      <c r="BB1495" s="49"/>
      <c r="BC1495" s="49"/>
      <c r="BD1495" s="49"/>
      <c r="BE1495" s="49"/>
    </row>
    <row r="1496" spans="5:57">
      <c r="E1496" s="48"/>
      <c r="H1496" s="48"/>
      <c r="K1496" s="48"/>
      <c r="U1496" s="49"/>
      <c r="V1496" s="49"/>
      <c r="W1496" s="49"/>
      <c r="X1496" s="49"/>
      <c r="Y1496" s="49"/>
      <c r="Z1496" s="49"/>
      <c r="AA1496" s="49"/>
      <c r="AB1496" s="49"/>
      <c r="AC1496" s="49"/>
      <c r="AG1496" s="48"/>
      <c r="AJ1496" s="48"/>
      <c r="AM1496" s="48"/>
      <c r="AW1496" s="49"/>
      <c r="AX1496" s="49"/>
      <c r="AY1496" s="49"/>
      <c r="AZ1496" s="49"/>
      <c r="BA1496" s="49"/>
      <c r="BB1496" s="49"/>
      <c r="BC1496" s="49"/>
      <c r="BD1496" s="49"/>
      <c r="BE1496" s="49"/>
    </row>
    <row r="1497" spans="5:57">
      <c r="E1497" s="48"/>
      <c r="H1497" s="48"/>
      <c r="K1497" s="48"/>
      <c r="U1497" s="49"/>
      <c r="V1497" s="49"/>
      <c r="W1497" s="49"/>
      <c r="X1497" s="49"/>
      <c r="Y1497" s="49"/>
      <c r="Z1497" s="49"/>
      <c r="AA1497" s="49"/>
      <c r="AB1497" s="49"/>
      <c r="AC1497" s="49"/>
      <c r="AG1497" s="48"/>
      <c r="AJ1497" s="48"/>
      <c r="AM1497" s="48"/>
      <c r="AW1497" s="49"/>
      <c r="AX1497" s="49"/>
      <c r="AY1497" s="49"/>
      <c r="AZ1497" s="49"/>
      <c r="BA1497" s="49"/>
      <c r="BB1497" s="49"/>
      <c r="BC1497" s="49"/>
      <c r="BD1497" s="49"/>
      <c r="BE1497" s="49"/>
    </row>
    <row r="1498" spans="5:57">
      <c r="E1498" s="48"/>
      <c r="H1498" s="48"/>
      <c r="K1498" s="48"/>
      <c r="U1498" s="49"/>
      <c r="V1498" s="49"/>
      <c r="W1498" s="49"/>
      <c r="X1498" s="49"/>
      <c r="Y1498" s="49"/>
      <c r="Z1498" s="49"/>
      <c r="AA1498" s="49"/>
      <c r="AB1498" s="49"/>
      <c r="AC1498" s="49"/>
      <c r="AG1498" s="48"/>
      <c r="AJ1498" s="48"/>
      <c r="AM1498" s="48"/>
      <c r="AW1498" s="49"/>
      <c r="AX1498" s="49"/>
      <c r="AY1498" s="49"/>
      <c r="AZ1498" s="49"/>
      <c r="BA1498" s="49"/>
      <c r="BB1498" s="49"/>
      <c r="BC1498" s="49"/>
      <c r="BD1498" s="49"/>
      <c r="BE1498" s="49"/>
    </row>
    <row r="1499" spans="5:57">
      <c r="E1499" s="48"/>
      <c r="H1499" s="48"/>
      <c r="K1499" s="48"/>
      <c r="U1499" s="49"/>
      <c r="V1499" s="49"/>
      <c r="W1499" s="49"/>
      <c r="X1499" s="49"/>
      <c r="Y1499" s="49"/>
      <c r="Z1499" s="49"/>
      <c r="AA1499" s="49"/>
      <c r="AB1499" s="49"/>
      <c r="AC1499" s="49"/>
      <c r="AG1499" s="48"/>
      <c r="AJ1499" s="48"/>
      <c r="AM1499" s="48"/>
      <c r="AW1499" s="49"/>
      <c r="AX1499" s="49"/>
      <c r="AY1499" s="49"/>
      <c r="AZ1499" s="49"/>
      <c r="BA1499" s="49"/>
      <c r="BB1499" s="49"/>
      <c r="BC1499" s="49"/>
      <c r="BD1499" s="49"/>
      <c r="BE1499" s="49"/>
    </row>
    <row r="1500" spans="5:57">
      <c r="E1500" s="48"/>
      <c r="H1500" s="48"/>
      <c r="K1500" s="48"/>
      <c r="U1500" s="49"/>
      <c r="V1500" s="49"/>
      <c r="W1500" s="49"/>
      <c r="X1500" s="49"/>
      <c r="Y1500" s="49"/>
      <c r="Z1500" s="49"/>
      <c r="AA1500" s="49"/>
      <c r="AB1500" s="49"/>
      <c r="AC1500" s="49"/>
      <c r="AG1500" s="48"/>
      <c r="AJ1500" s="48"/>
      <c r="AM1500" s="48"/>
      <c r="AW1500" s="49"/>
      <c r="AX1500" s="49"/>
      <c r="AY1500" s="49"/>
      <c r="AZ1500" s="49"/>
      <c r="BA1500" s="49"/>
      <c r="BB1500" s="49"/>
      <c r="BC1500" s="49"/>
      <c r="BD1500" s="49"/>
      <c r="BE1500" s="49"/>
    </row>
    <row r="1501" spans="5:57">
      <c r="E1501" s="48"/>
      <c r="H1501" s="48"/>
      <c r="K1501" s="48"/>
      <c r="U1501" s="49"/>
      <c r="V1501" s="49"/>
      <c r="W1501" s="49"/>
      <c r="X1501" s="49"/>
      <c r="Y1501" s="49"/>
      <c r="Z1501" s="49"/>
      <c r="AA1501" s="49"/>
      <c r="AB1501" s="49"/>
      <c r="AC1501" s="49"/>
      <c r="AG1501" s="48"/>
      <c r="AJ1501" s="48"/>
      <c r="AM1501" s="48"/>
      <c r="AW1501" s="49"/>
      <c r="AX1501" s="49"/>
      <c r="AY1501" s="49"/>
      <c r="AZ1501" s="49"/>
      <c r="BA1501" s="49"/>
      <c r="BB1501" s="49"/>
      <c r="BC1501" s="49"/>
      <c r="BD1501" s="49"/>
      <c r="BE1501" s="49"/>
    </row>
    <row r="1502" spans="5:57">
      <c r="E1502" s="48"/>
      <c r="H1502" s="48"/>
      <c r="K1502" s="48"/>
      <c r="U1502" s="49"/>
      <c r="V1502" s="49"/>
      <c r="W1502" s="49"/>
      <c r="X1502" s="49"/>
      <c r="Y1502" s="49"/>
      <c r="Z1502" s="49"/>
      <c r="AA1502" s="49"/>
      <c r="AB1502" s="49"/>
      <c r="AC1502" s="49"/>
      <c r="AG1502" s="48"/>
      <c r="AJ1502" s="48"/>
      <c r="AM1502" s="48"/>
      <c r="AW1502" s="49"/>
      <c r="AX1502" s="49"/>
      <c r="AY1502" s="49"/>
      <c r="AZ1502" s="49"/>
      <c r="BA1502" s="49"/>
      <c r="BB1502" s="49"/>
      <c r="BC1502" s="49"/>
      <c r="BD1502" s="49"/>
      <c r="BE1502" s="49"/>
    </row>
    <row r="1503" spans="5:57">
      <c r="E1503" s="48"/>
      <c r="H1503" s="48"/>
      <c r="K1503" s="48"/>
      <c r="U1503" s="49"/>
      <c r="V1503" s="49"/>
      <c r="W1503" s="49"/>
      <c r="X1503" s="49"/>
      <c r="Y1503" s="49"/>
      <c r="Z1503" s="49"/>
      <c r="AA1503" s="49"/>
      <c r="AB1503" s="49"/>
      <c r="AC1503" s="49"/>
      <c r="AG1503" s="48"/>
      <c r="AJ1503" s="48"/>
      <c r="AM1503" s="48"/>
      <c r="AW1503" s="49"/>
      <c r="AX1503" s="49"/>
      <c r="AY1503" s="49"/>
      <c r="AZ1503" s="49"/>
      <c r="BA1503" s="49"/>
      <c r="BB1503" s="49"/>
      <c r="BC1503" s="49"/>
      <c r="BD1503" s="49"/>
      <c r="BE1503" s="49"/>
    </row>
    <row r="1504" spans="5:57">
      <c r="E1504" s="48"/>
      <c r="H1504" s="48"/>
      <c r="K1504" s="48"/>
      <c r="U1504" s="49"/>
      <c r="V1504" s="49"/>
      <c r="W1504" s="49"/>
      <c r="X1504" s="49"/>
      <c r="Y1504" s="49"/>
      <c r="Z1504" s="49"/>
      <c r="AA1504" s="49"/>
      <c r="AB1504" s="49"/>
      <c r="AC1504" s="49"/>
      <c r="AG1504" s="48"/>
      <c r="AJ1504" s="48"/>
      <c r="AM1504" s="48"/>
      <c r="AW1504" s="49"/>
      <c r="AX1504" s="49"/>
      <c r="AY1504" s="49"/>
      <c r="AZ1504" s="49"/>
      <c r="BA1504" s="49"/>
      <c r="BB1504" s="49"/>
      <c r="BC1504" s="49"/>
      <c r="BD1504" s="49"/>
      <c r="BE1504" s="49"/>
    </row>
    <row r="1505" spans="5:57">
      <c r="E1505" s="48"/>
      <c r="H1505" s="48"/>
      <c r="K1505" s="48"/>
      <c r="U1505" s="49"/>
      <c r="V1505" s="49"/>
      <c r="W1505" s="49"/>
      <c r="X1505" s="49"/>
      <c r="Y1505" s="49"/>
      <c r="Z1505" s="49"/>
      <c r="AA1505" s="49"/>
      <c r="AB1505" s="49"/>
      <c r="AC1505" s="49"/>
      <c r="AG1505" s="48"/>
      <c r="AJ1505" s="48"/>
      <c r="AM1505" s="48"/>
      <c r="AW1505" s="49"/>
      <c r="AX1505" s="49"/>
      <c r="AY1505" s="49"/>
      <c r="AZ1505" s="49"/>
      <c r="BA1505" s="49"/>
      <c r="BB1505" s="49"/>
      <c r="BC1505" s="49"/>
      <c r="BD1505" s="49"/>
      <c r="BE1505" s="49"/>
    </row>
    <row r="1506" spans="5:57">
      <c r="E1506" s="48"/>
      <c r="H1506" s="48"/>
      <c r="K1506" s="48"/>
      <c r="U1506" s="49"/>
      <c r="V1506" s="49"/>
      <c r="W1506" s="49"/>
      <c r="X1506" s="49"/>
      <c r="Y1506" s="49"/>
      <c r="Z1506" s="49"/>
      <c r="AA1506" s="49"/>
      <c r="AB1506" s="49"/>
      <c r="AC1506" s="49"/>
      <c r="AG1506" s="48"/>
      <c r="AJ1506" s="48"/>
      <c r="AM1506" s="48"/>
      <c r="AW1506" s="49"/>
      <c r="AX1506" s="49"/>
      <c r="AY1506" s="49"/>
      <c r="AZ1506" s="49"/>
      <c r="BA1506" s="49"/>
      <c r="BB1506" s="49"/>
      <c r="BC1506" s="49"/>
      <c r="BD1506" s="49"/>
      <c r="BE1506" s="49"/>
    </row>
    <row r="1507" spans="5:57">
      <c r="E1507" s="48"/>
      <c r="H1507" s="48"/>
      <c r="K1507" s="48"/>
      <c r="U1507" s="49"/>
      <c r="V1507" s="49"/>
      <c r="W1507" s="49"/>
      <c r="X1507" s="49"/>
      <c r="Y1507" s="49"/>
      <c r="Z1507" s="49"/>
      <c r="AA1507" s="49"/>
      <c r="AB1507" s="49"/>
      <c r="AC1507" s="49"/>
      <c r="AG1507" s="48"/>
      <c r="AJ1507" s="48"/>
      <c r="AM1507" s="48"/>
      <c r="AW1507" s="49"/>
      <c r="AX1507" s="49"/>
      <c r="AY1507" s="49"/>
      <c r="AZ1507" s="49"/>
      <c r="BA1507" s="49"/>
      <c r="BB1507" s="49"/>
      <c r="BC1507" s="49"/>
      <c r="BD1507" s="49"/>
      <c r="BE1507" s="49"/>
    </row>
    <row r="1508" spans="5:57">
      <c r="E1508" s="48"/>
      <c r="H1508" s="48"/>
      <c r="K1508" s="48"/>
      <c r="U1508" s="49"/>
      <c r="V1508" s="49"/>
      <c r="W1508" s="49"/>
      <c r="X1508" s="49"/>
      <c r="Y1508" s="49"/>
      <c r="Z1508" s="49"/>
      <c r="AA1508" s="49"/>
      <c r="AB1508" s="49"/>
      <c r="AC1508" s="49"/>
      <c r="AG1508" s="48"/>
      <c r="AJ1508" s="48"/>
      <c r="AM1508" s="48"/>
      <c r="AW1508" s="49"/>
      <c r="AX1508" s="49"/>
      <c r="AY1508" s="49"/>
      <c r="AZ1508" s="49"/>
      <c r="BA1508" s="49"/>
      <c r="BB1508" s="49"/>
      <c r="BC1508" s="49"/>
      <c r="BD1508" s="49"/>
      <c r="BE1508" s="49"/>
    </row>
    <row r="1509" spans="5:57">
      <c r="E1509" s="48"/>
      <c r="H1509" s="48"/>
      <c r="K1509" s="48"/>
      <c r="U1509" s="49"/>
      <c r="V1509" s="49"/>
      <c r="W1509" s="49"/>
      <c r="X1509" s="49"/>
      <c r="Y1509" s="49"/>
      <c r="Z1509" s="49"/>
      <c r="AA1509" s="49"/>
      <c r="AB1509" s="49"/>
      <c r="AC1509" s="49"/>
      <c r="AG1509" s="48"/>
      <c r="AJ1509" s="48"/>
      <c r="AM1509" s="48"/>
      <c r="AW1509" s="49"/>
      <c r="AX1509" s="49"/>
      <c r="AY1509" s="49"/>
      <c r="AZ1509" s="49"/>
      <c r="BA1509" s="49"/>
      <c r="BB1509" s="49"/>
      <c r="BC1509" s="49"/>
      <c r="BD1509" s="49"/>
      <c r="BE1509" s="49"/>
    </row>
    <row r="1510" spans="5:57">
      <c r="E1510" s="48"/>
      <c r="H1510" s="48"/>
      <c r="K1510" s="48"/>
      <c r="U1510" s="49"/>
      <c r="V1510" s="49"/>
      <c r="W1510" s="49"/>
      <c r="X1510" s="49"/>
      <c r="Y1510" s="49"/>
      <c r="Z1510" s="49"/>
      <c r="AA1510" s="49"/>
      <c r="AB1510" s="49"/>
      <c r="AC1510" s="49"/>
      <c r="AG1510" s="48"/>
      <c r="AJ1510" s="48"/>
      <c r="AM1510" s="48"/>
      <c r="AW1510" s="49"/>
      <c r="AX1510" s="49"/>
      <c r="AY1510" s="49"/>
      <c r="AZ1510" s="49"/>
      <c r="BA1510" s="49"/>
      <c r="BB1510" s="49"/>
      <c r="BC1510" s="49"/>
      <c r="BD1510" s="49"/>
      <c r="BE1510" s="49"/>
    </row>
    <row r="1511" spans="5:57">
      <c r="E1511" s="48"/>
      <c r="H1511" s="48"/>
      <c r="K1511" s="48"/>
      <c r="U1511" s="49"/>
      <c r="V1511" s="49"/>
      <c r="W1511" s="49"/>
      <c r="X1511" s="49"/>
      <c r="Y1511" s="49"/>
      <c r="Z1511" s="49"/>
      <c r="AA1511" s="49"/>
      <c r="AB1511" s="49"/>
      <c r="AC1511" s="49"/>
      <c r="AG1511" s="48"/>
      <c r="AJ1511" s="48"/>
      <c r="AM1511" s="48"/>
      <c r="AW1511" s="49"/>
      <c r="AX1511" s="49"/>
      <c r="AY1511" s="49"/>
      <c r="AZ1511" s="49"/>
      <c r="BA1511" s="49"/>
      <c r="BB1511" s="49"/>
      <c r="BC1511" s="49"/>
      <c r="BD1511" s="49"/>
      <c r="BE1511" s="49"/>
    </row>
    <row r="1512" spans="5:57">
      <c r="E1512" s="48"/>
      <c r="H1512" s="48"/>
      <c r="K1512" s="48"/>
      <c r="U1512" s="49"/>
      <c r="V1512" s="49"/>
      <c r="W1512" s="49"/>
      <c r="X1512" s="49"/>
      <c r="Y1512" s="49"/>
      <c r="Z1512" s="49"/>
      <c r="AA1512" s="49"/>
      <c r="AB1512" s="49"/>
      <c r="AC1512" s="49"/>
      <c r="AG1512" s="48"/>
      <c r="AJ1512" s="48"/>
      <c r="AM1512" s="48"/>
      <c r="AW1512" s="49"/>
      <c r="AX1512" s="49"/>
      <c r="AY1512" s="49"/>
      <c r="AZ1512" s="49"/>
      <c r="BA1512" s="49"/>
      <c r="BB1512" s="49"/>
      <c r="BC1512" s="49"/>
      <c r="BD1512" s="49"/>
      <c r="BE1512" s="49"/>
    </row>
    <row r="1513" spans="5:57">
      <c r="E1513" s="48"/>
      <c r="H1513" s="48"/>
      <c r="K1513" s="48"/>
      <c r="U1513" s="49"/>
      <c r="V1513" s="49"/>
      <c r="W1513" s="49"/>
      <c r="X1513" s="49"/>
      <c r="Y1513" s="49"/>
      <c r="Z1513" s="49"/>
      <c r="AA1513" s="49"/>
      <c r="AB1513" s="49"/>
      <c r="AC1513" s="49"/>
      <c r="AG1513" s="48"/>
      <c r="AJ1513" s="48"/>
      <c r="AM1513" s="48"/>
      <c r="AW1513" s="49"/>
      <c r="AX1513" s="49"/>
      <c r="AY1513" s="49"/>
      <c r="AZ1513" s="49"/>
      <c r="BA1513" s="49"/>
      <c r="BB1513" s="49"/>
      <c r="BC1513" s="49"/>
      <c r="BD1513" s="49"/>
      <c r="BE1513" s="49"/>
    </row>
    <row r="1514" spans="5:57">
      <c r="E1514" s="48"/>
      <c r="H1514" s="48"/>
      <c r="K1514" s="48"/>
      <c r="U1514" s="49"/>
      <c r="V1514" s="49"/>
      <c r="W1514" s="49"/>
      <c r="X1514" s="49"/>
      <c r="Y1514" s="49"/>
      <c r="Z1514" s="49"/>
      <c r="AA1514" s="49"/>
      <c r="AB1514" s="49"/>
      <c r="AC1514" s="49"/>
      <c r="AG1514" s="48"/>
      <c r="AJ1514" s="48"/>
      <c r="AM1514" s="48"/>
      <c r="AW1514" s="49"/>
      <c r="AX1514" s="49"/>
      <c r="AY1514" s="49"/>
      <c r="AZ1514" s="49"/>
      <c r="BA1514" s="49"/>
      <c r="BB1514" s="49"/>
      <c r="BC1514" s="49"/>
      <c r="BD1514" s="49"/>
      <c r="BE1514" s="49"/>
    </row>
    <row r="1515" spans="5:57">
      <c r="E1515" s="48"/>
      <c r="H1515" s="48"/>
      <c r="K1515" s="48"/>
      <c r="U1515" s="49"/>
      <c r="V1515" s="49"/>
      <c r="W1515" s="49"/>
      <c r="X1515" s="49"/>
      <c r="Y1515" s="49"/>
      <c r="Z1515" s="49"/>
      <c r="AA1515" s="49"/>
      <c r="AB1515" s="49"/>
      <c r="AC1515" s="49"/>
      <c r="AG1515" s="48"/>
      <c r="AJ1515" s="48"/>
      <c r="AM1515" s="48"/>
      <c r="AW1515" s="49"/>
      <c r="AX1515" s="49"/>
      <c r="AY1515" s="49"/>
      <c r="AZ1515" s="49"/>
      <c r="BA1515" s="49"/>
      <c r="BB1515" s="49"/>
      <c r="BC1515" s="49"/>
      <c r="BD1515" s="49"/>
      <c r="BE1515" s="49"/>
    </row>
    <row r="1516" spans="5:57">
      <c r="E1516" s="48"/>
      <c r="H1516" s="48"/>
      <c r="K1516" s="48"/>
      <c r="U1516" s="49"/>
      <c r="V1516" s="49"/>
      <c r="W1516" s="49"/>
      <c r="X1516" s="49"/>
      <c r="Y1516" s="49"/>
      <c r="Z1516" s="49"/>
      <c r="AA1516" s="49"/>
      <c r="AB1516" s="49"/>
      <c r="AC1516" s="49"/>
      <c r="AG1516" s="48"/>
      <c r="AJ1516" s="48"/>
      <c r="AM1516" s="48"/>
      <c r="AW1516" s="49"/>
      <c r="AX1516" s="49"/>
      <c r="AY1516" s="49"/>
      <c r="AZ1516" s="49"/>
      <c r="BA1516" s="49"/>
      <c r="BB1516" s="49"/>
      <c r="BC1516" s="49"/>
      <c r="BD1516" s="49"/>
      <c r="BE1516" s="49"/>
    </row>
    <row r="1517" spans="5:57">
      <c r="E1517" s="48"/>
      <c r="H1517" s="48"/>
      <c r="K1517" s="48"/>
      <c r="U1517" s="49"/>
      <c r="V1517" s="49"/>
      <c r="W1517" s="49"/>
      <c r="X1517" s="49"/>
      <c r="Y1517" s="49"/>
      <c r="Z1517" s="49"/>
      <c r="AA1517" s="49"/>
      <c r="AB1517" s="49"/>
      <c r="AC1517" s="49"/>
      <c r="AG1517" s="48"/>
      <c r="AJ1517" s="48"/>
      <c r="AM1517" s="48"/>
      <c r="AW1517" s="49"/>
      <c r="AX1517" s="49"/>
      <c r="AY1517" s="49"/>
      <c r="AZ1517" s="49"/>
      <c r="BA1517" s="49"/>
      <c r="BB1517" s="49"/>
      <c r="BC1517" s="49"/>
      <c r="BD1517" s="49"/>
      <c r="BE1517" s="49"/>
    </row>
    <row r="1518" spans="5:57">
      <c r="E1518" s="48"/>
      <c r="H1518" s="48"/>
      <c r="K1518" s="48"/>
      <c r="U1518" s="49"/>
      <c r="V1518" s="49"/>
      <c r="W1518" s="49"/>
      <c r="X1518" s="49"/>
      <c r="Y1518" s="49"/>
      <c r="Z1518" s="49"/>
      <c r="AA1518" s="49"/>
      <c r="AB1518" s="49"/>
      <c r="AC1518" s="49"/>
      <c r="AG1518" s="48"/>
      <c r="AJ1518" s="48"/>
      <c r="AM1518" s="48"/>
      <c r="AW1518" s="49"/>
      <c r="AX1518" s="49"/>
      <c r="AY1518" s="49"/>
      <c r="AZ1518" s="49"/>
      <c r="BA1518" s="49"/>
      <c r="BB1518" s="49"/>
      <c r="BC1518" s="49"/>
      <c r="BD1518" s="49"/>
      <c r="BE1518" s="49"/>
    </row>
    <row r="1519" spans="5:57">
      <c r="E1519" s="48"/>
      <c r="H1519" s="48"/>
      <c r="K1519" s="48"/>
      <c r="U1519" s="49"/>
      <c r="V1519" s="49"/>
      <c r="W1519" s="49"/>
      <c r="X1519" s="49"/>
      <c r="Y1519" s="49"/>
      <c r="Z1519" s="49"/>
      <c r="AA1519" s="49"/>
      <c r="AB1519" s="49"/>
      <c r="AC1519" s="49"/>
      <c r="AG1519" s="48"/>
      <c r="AJ1519" s="48"/>
      <c r="AM1519" s="48"/>
      <c r="AW1519" s="49"/>
      <c r="AX1519" s="49"/>
      <c r="AY1519" s="49"/>
      <c r="AZ1519" s="49"/>
      <c r="BA1519" s="49"/>
      <c r="BB1519" s="49"/>
      <c r="BC1519" s="49"/>
      <c r="BD1519" s="49"/>
      <c r="BE1519" s="49"/>
    </row>
    <row r="1520" spans="5:57">
      <c r="E1520" s="48"/>
      <c r="H1520" s="48"/>
      <c r="K1520" s="48"/>
      <c r="U1520" s="49"/>
      <c r="V1520" s="49"/>
      <c r="W1520" s="49"/>
      <c r="X1520" s="49"/>
      <c r="Y1520" s="49"/>
      <c r="Z1520" s="49"/>
      <c r="AA1520" s="49"/>
      <c r="AB1520" s="49"/>
      <c r="AC1520" s="49"/>
      <c r="AG1520" s="48"/>
      <c r="AJ1520" s="48"/>
      <c r="AM1520" s="48"/>
      <c r="AW1520" s="49"/>
      <c r="AX1520" s="49"/>
      <c r="AY1520" s="49"/>
      <c r="AZ1520" s="49"/>
      <c r="BA1520" s="49"/>
      <c r="BB1520" s="49"/>
      <c r="BC1520" s="49"/>
      <c r="BD1520" s="49"/>
      <c r="BE1520" s="49"/>
    </row>
    <row r="1521" spans="5:57">
      <c r="E1521" s="48"/>
      <c r="H1521" s="48"/>
      <c r="K1521" s="48"/>
      <c r="U1521" s="49"/>
      <c r="V1521" s="49"/>
      <c r="W1521" s="49"/>
      <c r="X1521" s="49"/>
      <c r="Y1521" s="49"/>
      <c r="Z1521" s="49"/>
      <c r="AA1521" s="49"/>
      <c r="AB1521" s="49"/>
      <c r="AC1521" s="49"/>
      <c r="AG1521" s="48"/>
      <c r="AJ1521" s="48"/>
      <c r="AM1521" s="48"/>
      <c r="AW1521" s="49"/>
      <c r="AX1521" s="49"/>
      <c r="AY1521" s="49"/>
      <c r="AZ1521" s="49"/>
      <c r="BA1521" s="49"/>
      <c r="BB1521" s="49"/>
      <c r="BC1521" s="49"/>
      <c r="BD1521" s="49"/>
      <c r="BE1521" s="49"/>
    </row>
    <row r="1522" spans="5:57">
      <c r="E1522" s="48"/>
      <c r="H1522" s="48"/>
      <c r="K1522" s="48"/>
      <c r="U1522" s="49"/>
      <c r="V1522" s="49"/>
      <c r="W1522" s="49"/>
      <c r="X1522" s="49"/>
      <c r="Y1522" s="49"/>
      <c r="Z1522" s="49"/>
      <c r="AA1522" s="49"/>
      <c r="AB1522" s="49"/>
      <c r="AC1522" s="49"/>
      <c r="AG1522" s="48"/>
      <c r="AJ1522" s="48"/>
      <c r="AM1522" s="48"/>
      <c r="AW1522" s="49"/>
      <c r="AX1522" s="49"/>
      <c r="AY1522" s="49"/>
      <c r="AZ1522" s="49"/>
      <c r="BA1522" s="49"/>
      <c r="BB1522" s="49"/>
      <c r="BC1522" s="49"/>
      <c r="BD1522" s="49"/>
      <c r="BE1522" s="49"/>
    </row>
    <row r="1523" spans="5:57">
      <c r="E1523" s="48"/>
      <c r="H1523" s="48"/>
      <c r="K1523" s="48"/>
      <c r="U1523" s="49"/>
      <c r="V1523" s="49"/>
      <c r="W1523" s="49"/>
      <c r="X1523" s="49"/>
      <c r="Y1523" s="49"/>
      <c r="Z1523" s="49"/>
      <c r="AA1523" s="49"/>
      <c r="AB1523" s="49"/>
      <c r="AC1523" s="49"/>
      <c r="AG1523" s="48"/>
      <c r="AJ1523" s="48"/>
      <c r="AM1523" s="48"/>
      <c r="AW1523" s="49"/>
      <c r="AX1523" s="49"/>
      <c r="AY1523" s="49"/>
      <c r="AZ1523" s="49"/>
      <c r="BA1523" s="49"/>
      <c r="BB1523" s="49"/>
      <c r="BC1523" s="49"/>
      <c r="BD1523" s="49"/>
      <c r="BE1523" s="49"/>
    </row>
    <row r="1524" spans="5:57">
      <c r="E1524" s="48"/>
      <c r="H1524" s="48"/>
      <c r="K1524" s="48"/>
      <c r="U1524" s="49"/>
      <c r="V1524" s="49"/>
      <c r="W1524" s="49"/>
      <c r="X1524" s="49"/>
      <c r="Y1524" s="49"/>
      <c r="Z1524" s="49"/>
      <c r="AA1524" s="49"/>
      <c r="AB1524" s="49"/>
      <c r="AC1524" s="49"/>
      <c r="AG1524" s="48"/>
      <c r="AJ1524" s="48"/>
      <c r="AM1524" s="48"/>
      <c r="AW1524" s="49"/>
      <c r="AX1524" s="49"/>
      <c r="AY1524" s="49"/>
      <c r="AZ1524" s="49"/>
      <c r="BA1524" s="49"/>
      <c r="BB1524" s="49"/>
      <c r="BC1524" s="49"/>
      <c r="BD1524" s="49"/>
      <c r="BE1524" s="49"/>
    </row>
    <row r="1525" spans="5:57">
      <c r="E1525" s="48"/>
      <c r="H1525" s="48"/>
      <c r="K1525" s="48"/>
      <c r="U1525" s="49"/>
      <c r="V1525" s="49"/>
      <c r="W1525" s="49"/>
      <c r="X1525" s="49"/>
      <c r="Y1525" s="49"/>
      <c r="Z1525" s="49"/>
      <c r="AA1525" s="49"/>
      <c r="AB1525" s="49"/>
      <c r="AC1525" s="49"/>
      <c r="AG1525" s="48"/>
      <c r="AJ1525" s="48"/>
      <c r="AM1525" s="48"/>
      <c r="AW1525" s="49"/>
      <c r="AX1525" s="49"/>
      <c r="AY1525" s="49"/>
      <c r="AZ1525" s="49"/>
      <c r="BA1525" s="49"/>
      <c r="BB1525" s="49"/>
      <c r="BC1525" s="49"/>
      <c r="BD1525" s="49"/>
      <c r="BE1525" s="49"/>
    </row>
    <row r="1526" spans="5:57">
      <c r="E1526" s="48"/>
      <c r="H1526" s="48"/>
      <c r="K1526" s="48"/>
      <c r="U1526" s="49"/>
      <c r="V1526" s="49"/>
      <c r="W1526" s="49"/>
      <c r="X1526" s="49"/>
      <c r="Y1526" s="49"/>
      <c r="Z1526" s="49"/>
      <c r="AA1526" s="49"/>
      <c r="AB1526" s="49"/>
      <c r="AC1526" s="49"/>
      <c r="AG1526" s="48"/>
      <c r="AJ1526" s="48"/>
      <c r="AM1526" s="48"/>
      <c r="AW1526" s="49"/>
      <c r="AX1526" s="49"/>
      <c r="AY1526" s="49"/>
      <c r="AZ1526" s="49"/>
      <c r="BA1526" s="49"/>
      <c r="BB1526" s="49"/>
      <c r="BC1526" s="49"/>
      <c r="BD1526" s="49"/>
      <c r="BE1526" s="49"/>
    </row>
    <row r="1527" spans="5:57">
      <c r="E1527" s="48"/>
      <c r="H1527" s="48"/>
      <c r="K1527" s="48"/>
      <c r="U1527" s="49"/>
      <c r="V1527" s="49"/>
      <c r="W1527" s="49"/>
      <c r="X1527" s="49"/>
      <c r="Y1527" s="49"/>
      <c r="Z1527" s="49"/>
      <c r="AA1527" s="49"/>
      <c r="AB1527" s="49"/>
      <c r="AC1527" s="49"/>
      <c r="AG1527" s="48"/>
      <c r="AJ1527" s="48"/>
      <c r="AM1527" s="48"/>
      <c r="AW1527" s="49"/>
      <c r="AX1527" s="49"/>
      <c r="AY1527" s="49"/>
      <c r="AZ1527" s="49"/>
      <c r="BA1527" s="49"/>
      <c r="BB1527" s="49"/>
      <c r="BC1527" s="49"/>
      <c r="BD1527" s="49"/>
      <c r="BE1527" s="49"/>
    </row>
    <row r="1528" spans="5:57">
      <c r="E1528" s="48"/>
      <c r="H1528" s="48"/>
      <c r="K1528" s="48"/>
      <c r="U1528" s="49"/>
      <c r="V1528" s="49"/>
      <c r="W1528" s="49"/>
      <c r="X1528" s="49"/>
      <c r="Y1528" s="49"/>
      <c r="Z1528" s="49"/>
      <c r="AA1528" s="49"/>
      <c r="AB1528" s="49"/>
      <c r="AC1528" s="49"/>
      <c r="AG1528" s="48"/>
      <c r="AJ1528" s="48"/>
      <c r="AM1528" s="48"/>
      <c r="AW1528" s="49"/>
      <c r="AX1528" s="49"/>
      <c r="AY1528" s="49"/>
      <c r="AZ1528" s="49"/>
      <c r="BA1528" s="49"/>
      <c r="BB1528" s="49"/>
      <c r="BC1528" s="49"/>
      <c r="BD1528" s="49"/>
      <c r="BE1528" s="49"/>
    </row>
    <row r="1529" spans="5:57">
      <c r="E1529" s="48"/>
      <c r="H1529" s="48"/>
      <c r="K1529" s="48"/>
      <c r="U1529" s="49"/>
      <c r="V1529" s="49"/>
      <c r="W1529" s="49"/>
      <c r="X1529" s="49"/>
      <c r="Y1529" s="49"/>
      <c r="Z1529" s="49"/>
      <c r="AA1529" s="49"/>
      <c r="AB1529" s="49"/>
      <c r="AC1529" s="49"/>
      <c r="AG1529" s="48"/>
      <c r="AJ1529" s="48"/>
      <c r="AM1529" s="48"/>
      <c r="AW1529" s="49"/>
      <c r="AX1529" s="49"/>
      <c r="AY1529" s="49"/>
      <c r="AZ1529" s="49"/>
      <c r="BA1529" s="49"/>
      <c r="BB1529" s="49"/>
      <c r="BC1529" s="49"/>
      <c r="BD1529" s="49"/>
      <c r="BE1529" s="49"/>
    </row>
    <row r="1530" spans="5:57">
      <c r="E1530" s="48"/>
      <c r="H1530" s="48"/>
      <c r="K1530" s="48"/>
      <c r="U1530" s="49"/>
      <c r="V1530" s="49"/>
      <c r="W1530" s="49"/>
      <c r="X1530" s="49"/>
      <c r="Y1530" s="49"/>
      <c r="Z1530" s="49"/>
      <c r="AA1530" s="49"/>
      <c r="AB1530" s="49"/>
      <c r="AC1530" s="49"/>
      <c r="AG1530" s="48"/>
      <c r="AJ1530" s="48"/>
      <c r="AM1530" s="48"/>
      <c r="AW1530" s="49"/>
      <c r="AX1530" s="49"/>
      <c r="AY1530" s="49"/>
      <c r="AZ1530" s="49"/>
      <c r="BA1530" s="49"/>
      <c r="BB1530" s="49"/>
      <c r="BC1530" s="49"/>
      <c r="BD1530" s="49"/>
      <c r="BE1530" s="49"/>
    </row>
    <row r="1531" spans="5:57">
      <c r="E1531" s="48"/>
      <c r="H1531" s="48"/>
      <c r="K1531" s="48"/>
      <c r="U1531" s="49"/>
      <c r="V1531" s="49"/>
      <c r="W1531" s="49"/>
      <c r="X1531" s="49"/>
      <c r="Y1531" s="49"/>
      <c r="Z1531" s="49"/>
      <c r="AA1531" s="49"/>
      <c r="AB1531" s="49"/>
      <c r="AC1531" s="49"/>
      <c r="AG1531" s="48"/>
      <c r="AJ1531" s="48"/>
      <c r="AM1531" s="48"/>
      <c r="AW1531" s="49"/>
      <c r="AX1531" s="49"/>
      <c r="AY1531" s="49"/>
      <c r="AZ1531" s="49"/>
      <c r="BA1531" s="49"/>
      <c r="BB1531" s="49"/>
      <c r="BC1531" s="49"/>
      <c r="BD1531" s="49"/>
      <c r="BE1531" s="49"/>
    </row>
    <row r="1532" spans="5:57">
      <c r="E1532" s="48"/>
      <c r="H1532" s="48"/>
      <c r="K1532" s="48"/>
      <c r="U1532" s="49"/>
      <c r="V1532" s="49"/>
      <c r="W1532" s="49"/>
      <c r="X1532" s="49"/>
      <c r="Y1532" s="49"/>
      <c r="Z1532" s="49"/>
      <c r="AA1532" s="49"/>
      <c r="AB1532" s="49"/>
      <c r="AC1532" s="49"/>
      <c r="AG1532" s="48"/>
      <c r="AJ1532" s="48"/>
      <c r="AM1532" s="48"/>
      <c r="AW1532" s="49"/>
      <c r="AX1532" s="49"/>
      <c r="AY1532" s="49"/>
      <c r="AZ1532" s="49"/>
      <c r="BA1532" s="49"/>
      <c r="BB1532" s="49"/>
      <c r="BC1532" s="49"/>
      <c r="BD1532" s="49"/>
      <c r="BE1532" s="49"/>
    </row>
    <row r="1533" spans="5:57">
      <c r="E1533" s="48"/>
      <c r="H1533" s="48"/>
      <c r="K1533" s="48"/>
      <c r="U1533" s="49"/>
      <c r="V1533" s="49"/>
      <c r="W1533" s="49"/>
      <c r="X1533" s="49"/>
      <c r="Y1533" s="49"/>
      <c r="Z1533" s="49"/>
      <c r="AA1533" s="49"/>
      <c r="AB1533" s="49"/>
      <c r="AC1533" s="49"/>
      <c r="AG1533" s="48"/>
      <c r="AJ1533" s="48"/>
      <c r="AM1533" s="48"/>
      <c r="AW1533" s="49"/>
      <c r="AX1533" s="49"/>
      <c r="AY1533" s="49"/>
      <c r="AZ1533" s="49"/>
      <c r="BA1533" s="49"/>
      <c r="BB1533" s="49"/>
      <c r="BC1533" s="49"/>
      <c r="BD1533" s="49"/>
      <c r="BE1533" s="49"/>
    </row>
    <row r="1534" spans="5:57">
      <c r="E1534" s="48"/>
      <c r="H1534" s="48"/>
      <c r="K1534" s="48"/>
      <c r="U1534" s="49"/>
      <c r="V1534" s="49"/>
      <c r="W1534" s="49"/>
      <c r="X1534" s="49"/>
      <c r="Y1534" s="49"/>
      <c r="Z1534" s="49"/>
      <c r="AA1534" s="49"/>
      <c r="AB1534" s="49"/>
      <c r="AC1534" s="49"/>
      <c r="AG1534" s="48"/>
      <c r="AJ1534" s="48"/>
      <c r="AM1534" s="48"/>
      <c r="AW1534" s="49"/>
      <c r="AX1534" s="49"/>
      <c r="AY1534" s="49"/>
      <c r="AZ1534" s="49"/>
      <c r="BA1534" s="49"/>
      <c r="BB1534" s="49"/>
      <c r="BC1534" s="49"/>
      <c r="BD1534" s="49"/>
      <c r="BE1534" s="49"/>
    </row>
    <row r="1535" spans="5:57">
      <c r="E1535" s="48"/>
      <c r="H1535" s="48"/>
      <c r="K1535" s="48"/>
      <c r="U1535" s="49"/>
      <c r="V1535" s="49"/>
      <c r="W1535" s="49"/>
      <c r="X1535" s="49"/>
      <c r="Y1535" s="49"/>
      <c r="Z1535" s="49"/>
      <c r="AA1535" s="49"/>
      <c r="AB1535" s="49"/>
      <c r="AC1535" s="49"/>
      <c r="AG1535" s="48"/>
      <c r="AJ1535" s="48"/>
      <c r="AM1535" s="48"/>
      <c r="AW1535" s="49"/>
      <c r="AX1535" s="49"/>
      <c r="AY1535" s="49"/>
      <c r="AZ1535" s="49"/>
      <c r="BA1535" s="49"/>
      <c r="BB1535" s="49"/>
      <c r="BC1535" s="49"/>
      <c r="BD1535" s="49"/>
      <c r="BE1535" s="49"/>
    </row>
    <row r="1536" spans="5:57">
      <c r="E1536" s="48"/>
      <c r="H1536" s="48"/>
      <c r="K1536" s="48"/>
      <c r="U1536" s="49"/>
      <c r="V1536" s="49"/>
      <c r="W1536" s="49"/>
      <c r="X1536" s="49"/>
      <c r="Y1536" s="49"/>
      <c r="Z1536" s="49"/>
      <c r="AA1536" s="49"/>
      <c r="AB1536" s="49"/>
      <c r="AC1536" s="49"/>
      <c r="AG1536" s="48"/>
      <c r="AJ1536" s="48"/>
      <c r="AM1536" s="48"/>
      <c r="AW1536" s="49"/>
      <c r="AX1536" s="49"/>
      <c r="AY1536" s="49"/>
      <c r="AZ1536" s="49"/>
      <c r="BA1536" s="49"/>
      <c r="BB1536" s="49"/>
      <c r="BC1536" s="49"/>
      <c r="BD1536" s="49"/>
      <c r="BE1536" s="49"/>
    </row>
    <row r="1537" spans="5:57">
      <c r="E1537" s="48"/>
      <c r="H1537" s="48"/>
      <c r="K1537" s="48"/>
      <c r="U1537" s="49"/>
      <c r="V1537" s="49"/>
      <c r="W1537" s="49"/>
      <c r="X1537" s="49"/>
      <c r="Y1537" s="49"/>
      <c r="Z1537" s="49"/>
      <c r="AA1537" s="49"/>
      <c r="AB1537" s="49"/>
      <c r="AC1537" s="49"/>
      <c r="AG1537" s="48"/>
      <c r="AJ1537" s="48"/>
      <c r="AM1537" s="48"/>
      <c r="AW1537" s="49"/>
      <c r="AX1537" s="49"/>
      <c r="AY1537" s="49"/>
      <c r="AZ1537" s="49"/>
      <c r="BA1537" s="49"/>
      <c r="BB1537" s="49"/>
      <c r="BC1537" s="49"/>
      <c r="BD1537" s="49"/>
      <c r="BE1537" s="49"/>
    </row>
    <row r="1538" spans="5:57">
      <c r="E1538" s="48"/>
      <c r="H1538" s="48"/>
      <c r="K1538" s="48"/>
      <c r="U1538" s="49"/>
      <c r="V1538" s="49"/>
      <c r="W1538" s="49"/>
      <c r="X1538" s="49"/>
      <c r="Y1538" s="49"/>
      <c r="Z1538" s="49"/>
      <c r="AA1538" s="49"/>
      <c r="AB1538" s="49"/>
      <c r="AC1538" s="49"/>
      <c r="AG1538" s="48"/>
      <c r="AJ1538" s="48"/>
      <c r="AM1538" s="48"/>
      <c r="AW1538" s="49"/>
      <c r="AX1538" s="49"/>
      <c r="AY1538" s="49"/>
      <c r="AZ1538" s="49"/>
      <c r="BA1538" s="49"/>
      <c r="BB1538" s="49"/>
      <c r="BC1538" s="49"/>
      <c r="BD1538" s="49"/>
      <c r="BE1538" s="49"/>
    </row>
    <row r="1539" spans="5:57">
      <c r="E1539" s="48"/>
      <c r="H1539" s="48"/>
      <c r="K1539" s="48"/>
      <c r="U1539" s="49"/>
      <c r="V1539" s="49"/>
      <c r="W1539" s="49"/>
      <c r="X1539" s="49"/>
      <c r="Y1539" s="49"/>
      <c r="Z1539" s="49"/>
      <c r="AA1539" s="49"/>
      <c r="AB1539" s="49"/>
      <c r="AC1539" s="49"/>
      <c r="AG1539" s="48"/>
      <c r="AJ1539" s="48"/>
      <c r="AM1539" s="48"/>
      <c r="AW1539" s="49"/>
      <c r="AX1539" s="49"/>
      <c r="AY1539" s="49"/>
      <c r="AZ1539" s="49"/>
      <c r="BA1539" s="49"/>
      <c r="BB1539" s="49"/>
      <c r="BC1539" s="49"/>
      <c r="BD1539" s="49"/>
      <c r="BE1539" s="49"/>
    </row>
    <row r="1540" spans="5:57">
      <c r="E1540" s="48"/>
      <c r="H1540" s="48"/>
      <c r="K1540" s="48"/>
      <c r="U1540" s="49"/>
      <c r="V1540" s="49"/>
      <c r="W1540" s="49"/>
      <c r="X1540" s="49"/>
      <c r="Y1540" s="49"/>
      <c r="Z1540" s="49"/>
      <c r="AA1540" s="49"/>
      <c r="AB1540" s="49"/>
      <c r="AC1540" s="49"/>
      <c r="AG1540" s="48"/>
      <c r="AJ1540" s="48"/>
      <c r="AM1540" s="48"/>
      <c r="AW1540" s="49"/>
      <c r="AX1540" s="49"/>
      <c r="AY1540" s="49"/>
      <c r="AZ1540" s="49"/>
      <c r="BA1540" s="49"/>
      <c r="BB1540" s="49"/>
      <c r="BC1540" s="49"/>
      <c r="BD1540" s="49"/>
      <c r="BE1540" s="49"/>
    </row>
    <row r="1541" spans="5:57">
      <c r="E1541" s="48"/>
      <c r="H1541" s="48"/>
      <c r="K1541" s="48"/>
      <c r="U1541" s="49"/>
      <c r="V1541" s="49"/>
      <c r="W1541" s="49"/>
      <c r="X1541" s="49"/>
      <c r="Y1541" s="49"/>
      <c r="Z1541" s="49"/>
      <c r="AA1541" s="49"/>
      <c r="AB1541" s="49"/>
      <c r="AC1541" s="49"/>
      <c r="AG1541" s="48"/>
      <c r="AJ1541" s="48"/>
      <c r="AM1541" s="48"/>
      <c r="AW1541" s="49"/>
      <c r="AX1541" s="49"/>
      <c r="AY1541" s="49"/>
      <c r="AZ1541" s="49"/>
      <c r="BA1541" s="49"/>
      <c r="BB1541" s="49"/>
      <c r="BC1541" s="49"/>
      <c r="BD1541" s="49"/>
      <c r="BE1541" s="49"/>
    </row>
    <row r="1542" spans="5:57">
      <c r="E1542" s="48"/>
      <c r="H1542" s="48"/>
      <c r="K1542" s="48"/>
      <c r="U1542" s="49"/>
      <c r="V1542" s="49"/>
      <c r="W1542" s="49"/>
      <c r="X1542" s="49"/>
      <c r="Y1542" s="49"/>
      <c r="Z1542" s="49"/>
      <c r="AA1542" s="49"/>
      <c r="AB1542" s="49"/>
      <c r="AC1542" s="49"/>
      <c r="AG1542" s="48"/>
      <c r="AJ1542" s="48"/>
      <c r="AM1542" s="48"/>
      <c r="AW1542" s="49"/>
      <c r="AX1542" s="49"/>
      <c r="AY1542" s="49"/>
      <c r="AZ1542" s="49"/>
      <c r="BA1542" s="49"/>
      <c r="BB1542" s="49"/>
      <c r="BC1542" s="49"/>
      <c r="BD1542" s="49"/>
      <c r="BE1542" s="49"/>
    </row>
    <row r="1543" spans="5:57">
      <c r="E1543" s="48"/>
      <c r="H1543" s="48"/>
      <c r="K1543" s="48"/>
      <c r="U1543" s="49"/>
      <c r="V1543" s="49"/>
      <c r="W1543" s="49"/>
      <c r="X1543" s="49"/>
      <c r="Y1543" s="49"/>
      <c r="Z1543" s="49"/>
      <c r="AA1543" s="49"/>
      <c r="AB1543" s="49"/>
      <c r="AC1543" s="49"/>
      <c r="AG1543" s="48"/>
      <c r="AJ1543" s="48"/>
      <c r="AM1543" s="48"/>
      <c r="AW1543" s="49"/>
      <c r="AX1543" s="49"/>
      <c r="AY1543" s="49"/>
      <c r="AZ1543" s="49"/>
      <c r="BA1543" s="49"/>
      <c r="BB1543" s="49"/>
      <c r="BC1543" s="49"/>
      <c r="BD1543" s="49"/>
      <c r="BE1543" s="49"/>
    </row>
    <row r="1544" spans="5:57">
      <c r="E1544" s="48"/>
      <c r="H1544" s="48"/>
      <c r="K1544" s="48"/>
      <c r="U1544" s="49"/>
      <c r="V1544" s="49"/>
      <c r="W1544" s="49"/>
      <c r="X1544" s="49"/>
      <c r="Y1544" s="49"/>
      <c r="Z1544" s="49"/>
      <c r="AA1544" s="49"/>
      <c r="AB1544" s="49"/>
      <c r="AC1544" s="49"/>
      <c r="AG1544" s="48"/>
      <c r="AJ1544" s="48"/>
      <c r="AM1544" s="48"/>
      <c r="AW1544" s="49"/>
      <c r="AX1544" s="49"/>
      <c r="AY1544" s="49"/>
      <c r="AZ1544" s="49"/>
      <c r="BA1544" s="49"/>
      <c r="BB1544" s="49"/>
      <c r="BC1544" s="49"/>
      <c r="BD1544" s="49"/>
      <c r="BE1544" s="49"/>
    </row>
    <row r="1545" spans="5:57">
      <c r="E1545" s="48"/>
      <c r="H1545" s="48"/>
      <c r="K1545" s="48"/>
      <c r="U1545" s="49"/>
      <c r="V1545" s="49"/>
      <c r="W1545" s="49"/>
      <c r="X1545" s="49"/>
      <c r="Y1545" s="49"/>
      <c r="Z1545" s="49"/>
      <c r="AA1545" s="49"/>
      <c r="AB1545" s="49"/>
      <c r="AC1545" s="49"/>
      <c r="AG1545" s="48"/>
      <c r="AJ1545" s="48"/>
      <c r="AM1545" s="48"/>
      <c r="AW1545" s="49"/>
      <c r="AX1545" s="49"/>
      <c r="AY1545" s="49"/>
      <c r="AZ1545" s="49"/>
      <c r="BA1545" s="49"/>
      <c r="BB1545" s="49"/>
      <c r="BC1545" s="49"/>
      <c r="BD1545" s="49"/>
      <c r="BE1545" s="49"/>
    </row>
    <row r="1546" spans="5:57">
      <c r="E1546" s="48"/>
      <c r="H1546" s="48"/>
      <c r="K1546" s="48"/>
      <c r="U1546" s="49"/>
      <c r="V1546" s="49"/>
      <c r="W1546" s="49"/>
      <c r="X1546" s="49"/>
      <c r="Y1546" s="49"/>
      <c r="Z1546" s="49"/>
      <c r="AA1546" s="49"/>
      <c r="AB1546" s="49"/>
      <c r="AC1546" s="49"/>
      <c r="AG1546" s="48"/>
      <c r="AJ1546" s="48"/>
      <c r="AM1546" s="48"/>
      <c r="AW1546" s="49"/>
      <c r="AX1546" s="49"/>
      <c r="AY1546" s="49"/>
      <c r="AZ1546" s="49"/>
      <c r="BA1546" s="49"/>
      <c r="BB1546" s="49"/>
      <c r="BC1546" s="49"/>
      <c r="BD1546" s="49"/>
      <c r="BE1546" s="49"/>
    </row>
    <row r="1547" spans="5:57">
      <c r="E1547" s="48"/>
      <c r="H1547" s="48"/>
      <c r="K1547" s="48"/>
      <c r="U1547" s="49"/>
      <c r="V1547" s="49"/>
      <c r="W1547" s="49"/>
      <c r="X1547" s="49"/>
      <c r="Y1547" s="49"/>
      <c r="Z1547" s="49"/>
      <c r="AA1547" s="49"/>
      <c r="AB1547" s="49"/>
      <c r="AC1547" s="49"/>
      <c r="AG1547" s="48"/>
      <c r="AJ1547" s="48"/>
      <c r="AM1547" s="48"/>
      <c r="AW1547" s="49"/>
      <c r="AX1547" s="49"/>
      <c r="AY1547" s="49"/>
      <c r="AZ1547" s="49"/>
      <c r="BA1547" s="49"/>
      <c r="BB1547" s="49"/>
      <c r="BC1547" s="49"/>
      <c r="BD1547" s="49"/>
      <c r="BE1547" s="49"/>
    </row>
    <row r="1548" spans="5:57">
      <c r="E1548" s="48"/>
      <c r="H1548" s="48"/>
      <c r="K1548" s="48"/>
      <c r="U1548" s="49"/>
      <c r="V1548" s="49"/>
      <c r="W1548" s="49"/>
      <c r="X1548" s="49"/>
      <c r="Y1548" s="49"/>
      <c r="Z1548" s="49"/>
      <c r="AA1548" s="49"/>
      <c r="AB1548" s="49"/>
      <c r="AC1548" s="49"/>
      <c r="AG1548" s="48"/>
      <c r="AJ1548" s="48"/>
      <c r="AM1548" s="48"/>
      <c r="AW1548" s="49"/>
      <c r="AX1548" s="49"/>
      <c r="AY1548" s="49"/>
      <c r="AZ1548" s="49"/>
      <c r="BA1548" s="49"/>
      <c r="BB1548" s="49"/>
      <c r="BC1548" s="49"/>
      <c r="BD1548" s="49"/>
      <c r="BE1548" s="49"/>
    </row>
    <row r="1549" spans="5:57">
      <c r="E1549" s="48"/>
      <c r="H1549" s="48"/>
      <c r="K1549" s="48"/>
      <c r="U1549" s="49"/>
      <c r="V1549" s="49"/>
      <c r="W1549" s="49"/>
      <c r="X1549" s="49"/>
      <c r="Y1549" s="49"/>
      <c r="Z1549" s="49"/>
      <c r="AA1549" s="49"/>
      <c r="AB1549" s="49"/>
      <c r="AC1549" s="49"/>
      <c r="AG1549" s="48"/>
      <c r="AJ1549" s="48"/>
      <c r="AM1549" s="48"/>
      <c r="AW1549" s="49"/>
      <c r="AX1549" s="49"/>
      <c r="AY1549" s="49"/>
      <c r="AZ1549" s="49"/>
      <c r="BA1549" s="49"/>
      <c r="BB1549" s="49"/>
      <c r="BC1549" s="49"/>
      <c r="BD1549" s="49"/>
      <c r="BE1549" s="49"/>
    </row>
    <row r="1550" spans="5:57">
      <c r="E1550" s="48"/>
      <c r="H1550" s="48"/>
      <c r="K1550" s="48"/>
      <c r="U1550" s="49"/>
      <c r="V1550" s="49"/>
      <c r="W1550" s="49"/>
      <c r="X1550" s="49"/>
      <c r="Y1550" s="49"/>
      <c r="Z1550" s="49"/>
      <c r="AA1550" s="49"/>
      <c r="AB1550" s="49"/>
      <c r="AC1550" s="49"/>
      <c r="AG1550" s="48"/>
      <c r="AJ1550" s="48"/>
      <c r="AM1550" s="48"/>
      <c r="AW1550" s="49"/>
      <c r="AX1550" s="49"/>
      <c r="AY1550" s="49"/>
      <c r="AZ1550" s="49"/>
      <c r="BA1550" s="49"/>
      <c r="BB1550" s="49"/>
      <c r="BC1550" s="49"/>
      <c r="BD1550" s="49"/>
      <c r="BE1550" s="49"/>
    </row>
    <row r="1551" spans="5:57">
      <c r="E1551" s="48"/>
      <c r="H1551" s="48"/>
      <c r="K1551" s="48"/>
      <c r="U1551" s="49"/>
      <c r="V1551" s="49"/>
      <c r="W1551" s="49"/>
      <c r="X1551" s="49"/>
      <c r="Y1551" s="49"/>
      <c r="Z1551" s="49"/>
      <c r="AA1551" s="49"/>
      <c r="AB1551" s="49"/>
      <c r="AC1551" s="49"/>
      <c r="AG1551" s="48"/>
      <c r="AJ1551" s="48"/>
      <c r="AM1551" s="48"/>
      <c r="AW1551" s="49"/>
      <c r="AX1551" s="49"/>
      <c r="AY1551" s="49"/>
      <c r="AZ1551" s="49"/>
      <c r="BA1551" s="49"/>
      <c r="BB1551" s="49"/>
      <c r="BC1551" s="49"/>
      <c r="BD1551" s="49"/>
      <c r="BE1551" s="49"/>
    </row>
    <row r="1552" spans="5:57">
      <c r="E1552" s="48"/>
      <c r="H1552" s="48"/>
      <c r="K1552" s="48"/>
      <c r="U1552" s="49"/>
      <c r="V1552" s="49"/>
      <c r="W1552" s="49"/>
      <c r="X1552" s="49"/>
      <c r="Y1552" s="49"/>
      <c r="Z1552" s="49"/>
      <c r="AA1552" s="49"/>
      <c r="AB1552" s="49"/>
      <c r="AC1552" s="49"/>
      <c r="AG1552" s="48"/>
      <c r="AJ1552" s="48"/>
      <c r="AM1552" s="48"/>
      <c r="AW1552" s="49"/>
      <c r="AX1552" s="49"/>
      <c r="AY1552" s="49"/>
      <c r="AZ1552" s="49"/>
      <c r="BA1552" s="49"/>
      <c r="BB1552" s="49"/>
      <c r="BC1552" s="49"/>
      <c r="BD1552" s="49"/>
      <c r="BE1552" s="49"/>
    </row>
    <row r="1553" spans="5:57">
      <c r="E1553" s="48"/>
      <c r="H1553" s="48"/>
      <c r="K1553" s="48"/>
      <c r="U1553" s="49"/>
      <c r="V1553" s="49"/>
      <c r="W1553" s="49"/>
      <c r="X1553" s="49"/>
      <c r="Y1553" s="49"/>
      <c r="Z1553" s="49"/>
      <c r="AA1553" s="49"/>
      <c r="AB1553" s="49"/>
      <c r="AC1553" s="49"/>
      <c r="AG1553" s="48"/>
      <c r="AJ1553" s="48"/>
      <c r="AM1553" s="48"/>
      <c r="AW1553" s="49"/>
      <c r="AX1553" s="49"/>
      <c r="AY1553" s="49"/>
      <c r="AZ1553" s="49"/>
      <c r="BA1553" s="49"/>
      <c r="BB1553" s="49"/>
      <c r="BC1553" s="49"/>
      <c r="BD1553" s="49"/>
      <c r="BE1553" s="49"/>
    </row>
    <row r="1554" spans="5:57">
      <c r="E1554" s="48"/>
      <c r="H1554" s="48"/>
      <c r="K1554" s="48"/>
      <c r="U1554" s="49"/>
      <c r="V1554" s="49"/>
      <c r="W1554" s="49"/>
      <c r="X1554" s="49"/>
      <c r="Y1554" s="49"/>
      <c r="Z1554" s="49"/>
      <c r="AA1554" s="49"/>
      <c r="AB1554" s="49"/>
      <c r="AC1554" s="49"/>
      <c r="AG1554" s="48"/>
      <c r="AJ1554" s="48"/>
      <c r="AM1554" s="48"/>
      <c r="AW1554" s="49"/>
      <c r="AX1554" s="49"/>
      <c r="AY1554" s="49"/>
      <c r="AZ1554" s="49"/>
      <c r="BA1554" s="49"/>
      <c r="BB1554" s="49"/>
      <c r="BC1554" s="49"/>
      <c r="BD1554" s="49"/>
      <c r="BE1554" s="49"/>
    </row>
    <row r="1555" spans="5:57">
      <c r="E1555" s="48"/>
      <c r="H1555" s="48"/>
      <c r="K1555" s="48"/>
      <c r="U1555" s="49"/>
      <c r="V1555" s="49"/>
      <c r="W1555" s="49"/>
      <c r="X1555" s="49"/>
      <c r="Y1555" s="49"/>
      <c r="Z1555" s="49"/>
      <c r="AA1555" s="49"/>
      <c r="AB1555" s="49"/>
      <c r="AC1555" s="49"/>
      <c r="AG1555" s="48"/>
      <c r="AJ1555" s="48"/>
      <c r="AM1555" s="48"/>
      <c r="AW1555" s="49"/>
      <c r="AX1555" s="49"/>
      <c r="AY1555" s="49"/>
      <c r="AZ1555" s="49"/>
      <c r="BA1555" s="49"/>
      <c r="BB1555" s="49"/>
      <c r="BC1555" s="49"/>
      <c r="BD1555" s="49"/>
      <c r="BE1555" s="49"/>
    </row>
    <row r="1556" spans="5:57">
      <c r="E1556" s="48"/>
      <c r="H1556" s="48"/>
      <c r="K1556" s="48"/>
      <c r="U1556" s="49"/>
      <c r="V1556" s="49"/>
      <c r="W1556" s="49"/>
      <c r="X1556" s="49"/>
      <c r="Y1556" s="49"/>
      <c r="Z1556" s="49"/>
      <c r="AA1556" s="49"/>
      <c r="AB1556" s="49"/>
      <c r="AC1556" s="49"/>
      <c r="AG1556" s="48"/>
      <c r="AJ1556" s="48"/>
      <c r="AM1556" s="48"/>
      <c r="AW1556" s="49"/>
      <c r="AX1556" s="49"/>
      <c r="AY1556" s="49"/>
      <c r="AZ1556" s="49"/>
      <c r="BA1556" s="49"/>
      <c r="BB1556" s="49"/>
      <c r="BC1556" s="49"/>
      <c r="BD1556" s="49"/>
      <c r="BE1556" s="49"/>
    </row>
    <row r="1557" spans="5:57">
      <c r="E1557" s="48"/>
      <c r="H1557" s="48"/>
      <c r="K1557" s="48"/>
      <c r="U1557" s="49"/>
      <c r="V1557" s="49"/>
      <c r="W1557" s="49"/>
      <c r="X1557" s="49"/>
      <c r="Y1557" s="49"/>
      <c r="Z1557" s="49"/>
      <c r="AA1557" s="49"/>
      <c r="AB1557" s="49"/>
      <c r="AC1557" s="49"/>
      <c r="AG1557" s="48"/>
      <c r="AJ1557" s="48"/>
      <c r="AM1557" s="48"/>
      <c r="AW1557" s="49"/>
      <c r="AX1557" s="49"/>
      <c r="AY1557" s="49"/>
      <c r="AZ1557" s="49"/>
      <c r="BA1557" s="49"/>
      <c r="BB1557" s="49"/>
      <c r="BC1557" s="49"/>
      <c r="BD1557" s="49"/>
      <c r="BE1557" s="49"/>
    </row>
    <row r="1558" spans="5:57">
      <c r="E1558" s="48"/>
      <c r="H1558" s="48"/>
      <c r="K1558" s="48"/>
      <c r="U1558" s="49"/>
      <c r="V1558" s="49"/>
      <c r="W1558" s="49"/>
      <c r="X1558" s="49"/>
      <c r="Y1558" s="49"/>
      <c r="Z1558" s="49"/>
      <c r="AA1558" s="49"/>
      <c r="AB1558" s="49"/>
      <c r="AC1558" s="49"/>
      <c r="AG1558" s="48"/>
      <c r="AJ1558" s="48"/>
      <c r="AM1558" s="48"/>
      <c r="AW1558" s="49"/>
      <c r="AX1558" s="49"/>
      <c r="AY1558" s="49"/>
      <c r="AZ1558" s="49"/>
      <c r="BA1558" s="49"/>
      <c r="BB1558" s="49"/>
      <c r="BC1558" s="49"/>
      <c r="BD1558" s="49"/>
      <c r="BE1558" s="49"/>
    </row>
    <row r="1559" spans="5:57">
      <c r="E1559" s="48"/>
      <c r="H1559" s="48"/>
      <c r="K1559" s="48"/>
      <c r="U1559" s="49"/>
      <c r="V1559" s="49"/>
      <c r="W1559" s="49"/>
      <c r="X1559" s="49"/>
      <c r="Y1559" s="49"/>
      <c r="Z1559" s="49"/>
      <c r="AA1559" s="49"/>
      <c r="AB1559" s="49"/>
      <c r="AC1559" s="49"/>
      <c r="AG1559" s="48"/>
      <c r="AJ1559" s="48"/>
      <c r="AM1559" s="48"/>
      <c r="AW1559" s="49"/>
      <c r="AX1559" s="49"/>
      <c r="AY1559" s="49"/>
      <c r="AZ1559" s="49"/>
      <c r="BA1559" s="49"/>
      <c r="BB1559" s="49"/>
      <c r="BC1559" s="49"/>
      <c r="BD1559" s="49"/>
      <c r="BE1559" s="49"/>
    </row>
    <row r="1560" spans="5:57">
      <c r="E1560" s="48"/>
      <c r="H1560" s="48"/>
      <c r="K1560" s="48"/>
      <c r="U1560" s="49"/>
      <c r="V1560" s="49"/>
      <c r="W1560" s="49"/>
      <c r="X1560" s="49"/>
      <c r="Y1560" s="49"/>
      <c r="Z1560" s="49"/>
      <c r="AA1560" s="49"/>
      <c r="AB1560" s="49"/>
      <c r="AC1560" s="49"/>
      <c r="AG1560" s="48"/>
      <c r="AJ1560" s="48"/>
      <c r="AM1560" s="48"/>
      <c r="AW1560" s="49"/>
      <c r="AX1560" s="49"/>
      <c r="AY1560" s="49"/>
      <c r="AZ1560" s="49"/>
      <c r="BA1560" s="49"/>
      <c r="BB1560" s="49"/>
      <c r="BC1560" s="49"/>
      <c r="BD1560" s="49"/>
      <c r="BE1560" s="49"/>
    </row>
    <row r="1561" spans="5:57">
      <c r="E1561" s="48"/>
      <c r="H1561" s="48"/>
      <c r="K1561" s="48"/>
      <c r="U1561" s="49"/>
      <c r="V1561" s="49"/>
      <c r="W1561" s="49"/>
      <c r="X1561" s="49"/>
      <c r="Y1561" s="49"/>
      <c r="Z1561" s="49"/>
      <c r="AA1561" s="49"/>
      <c r="AB1561" s="49"/>
      <c r="AC1561" s="49"/>
      <c r="AG1561" s="48"/>
      <c r="AJ1561" s="48"/>
      <c r="AM1561" s="48"/>
      <c r="AW1561" s="49"/>
      <c r="AX1561" s="49"/>
      <c r="AY1561" s="49"/>
      <c r="AZ1561" s="49"/>
      <c r="BA1561" s="49"/>
      <c r="BB1561" s="49"/>
      <c r="BC1561" s="49"/>
      <c r="BD1561" s="49"/>
      <c r="BE1561" s="49"/>
    </row>
    <row r="1562" spans="5:57">
      <c r="E1562" s="48"/>
      <c r="H1562" s="48"/>
      <c r="K1562" s="48"/>
      <c r="U1562" s="49"/>
      <c r="V1562" s="49"/>
      <c r="W1562" s="49"/>
      <c r="X1562" s="49"/>
      <c r="Y1562" s="49"/>
      <c r="Z1562" s="49"/>
      <c r="AA1562" s="49"/>
      <c r="AB1562" s="49"/>
      <c r="AC1562" s="49"/>
      <c r="AG1562" s="48"/>
      <c r="AJ1562" s="48"/>
      <c r="AM1562" s="48"/>
      <c r="AW1562" s="49"/>
      <c r="AX1562" s="49"/>
      <c r="AY1562" s="49"/>
      <c r="AZ1562" s="49"/>
      <c r="BA1562" s="49"/>
      <c r="BB1562" s="49"/>
      <c r="BC1562" s="49"/>
      <c r="BD1562" s="49"/>
      <c r="BE1562" s="49"/>
    </row>
    <row r="1563" spans="5:57">
      <c r="E1563" s="48"/>
      <c r="H1563" s="48"/>
      <c r="K1563" s="48"/>
      <c r="U1563" s="49"/>
      <c r="V1563" s="49"/>
      <c r="W1563" s="49"/>
      <c r="X1563" s="49"/>
      <c r="Y1563" s="49"/>
      <c r="Z1563" s="49"/>
      <c r="AA1563" s="49"/>
      <c r="AB1563" s="49"/>
      <c r="AC1563" s="49"/>
      <c r="AG1563" s="48"/>
      <c r="AJ1563" s="48"/>
      <c r="AM1563" s="48"/>
      <c r="AW1563" s="49"/>
      <c r="AX1563" s="49"/>
      <c r="AY1563" s="49"/>
      <c r="AZ1563" s="49"/>
      <c r="BA1563" s="49"/>
      <c r="BB1563" s="49"/>
      <c r="BC1563" s="49"/>
      <c r="BD1563" s="49"/>
      <c r="BE1563" s="49"/>
    </row>
    <row r="1564" spans="5:57">
      <c r="E1564" s="48"/>
      <c r="H1564" s="48"/>
      <c r="K1564" s="48"/>
      <c r="U1564" s="49"/>
      <c r="V1564" s="49"/>
      <c r="W1564" s="49"/>
      <c r="X1564" s="49"/>
      <c r="Y1564" s="49"/>
      <c r="Z1564" s="49"/>
      <c r="AA1564" s="49"/>
      <c r="AB1564" s="49"/>
      <c r="AC1564" s="49"/>
      <c r="AG1564" s="48"/>
      <c r="AJ1564" s="48"/>
      <c r="AM1564" s="48"/>
      <c r="AW1564" s="49"/>
      <c r="AX1564" s="49"/>
      <c r="AY1564" s="49"/>
      <c r="AZ1564" s="49"/>
      <c r="BA1564" s="49"/>
      <c r="BB1564" s="49"/>
      <c r="BC1564" s="49"/>
      <c r="BD1564" s="49"/>
      <c r="BE1564" s="49"/>
    </row>
    <row r="1565" spans="5:57">
      <c r="E1565" s="48"/>
      <c r="H1565" s="48"/>
      <c r="K1565" s="48"/>
      <c r="U1565" s="49"/>
      <c r="V1565" s="49"/>
      <c r="W1565" s="49"/>
      <c r="X1565" s="49"/>
      <c r="Y1565" s="49"/>
      <c r="Z1565" s="49"/>
      <c r="AA1565" s="49"/>
      <c r="AB1565" s="49"/>
      <c r="AC1565" s="49"/>
      <c r="AG1565" s="48"/>
      <c r="AJ1565" s="48"/>
      <c r="AM1565" s="48"/>
      <c r="AW1565" s="49"/>
      <c r="AX1565" s="49"/>
      <c r="AY1565" s="49"/>
      <c r="AZ1565" s="49"/>
      <c r="BA1565" s="49"/>
      <c r="BB1565" s="49"/>
      <c r="BC1565" s="49"/>
      <c r="BD1565" s="49"/>
      <c r="BE1565" s="49"/>
    </row>
    <row r="1566" spans="5:57">
      <c r="E1566" s="48"/>
      <c r="H1566" s="48"/>
      <c r="K1566" s="48"/>
      <c r="U1566" s="49"/>
      <c r="V1566" s="49"/>
      <c r="W1566" s="49"/>
      <c r="X1566" s="49"/>
      <c r="Y1566" s="49"/>
      <c r="Z1566" s="49"/>
      <c r="AA1566" s="49"/>
      <c r="AB1566" s="49"/>
      <c r="AC1566" s="49"/>
      <c r="AG1566" s="48"/>
      <c r="AJ1566" s="48"/>
      <c r="AM1566" s="48"/>
      <c r="AW1566" s="49"/>
      <c r="AX1566" s="49"/>
      <c r="AY1566" s="49"/>
      <c r="AZ1566" s="49"/>
      <c r="BA1566" s="49"/>
      <c r="BB1566" s="49"/>
      <c r="BC1566" s="49"/>
      <c r="BD1566" s="49"/>
      <c r="BE1566" s="49"/>
    </row>
    <row r="1567" spans="5:57">
      <c r="E1567" s="48"/>
      <c r="H1567" s="48"/>
      <c r="K1567" s="48"/>
      <c r="U1567" s="49"/>
      <c r="V1567" s="49"/>
      <c r="W1567" s="49"/>
      <c r="X1567" s="49"/>
      <c r="Y1567" s="49"/>
      <c r="Z1567" s="49"/>
      <c r="AA1567" s="49"/>
      <c r="AB1567" s="49"/>
      <c r="AC1567" s="49"/>
      <c r="AG1567" s="48"/>
      <c r="AJ1567" s="48"/>
      <c r="AM1567" s="48"/>
      <c r="AW1567" s="49"/>
      <c r="AX1567" s="49"/>
      <c r="AY1567" s="49"/>
      <c r="AZ1567" s="49"/>
      <c r="BA1567" s="49"/>
      <c r="BB1567" s="49"/>
      <c r="BC1567" s="49"/>
      <c r="BD1567" s="49"/>
      <c r="BE1567" s="49"/>
    </row>
    <row r="1568" spans="5:57">
      <c r="E1568" s="48"/>
      <c r="H1568" s="48"/>
      <c r="K1568" s="48"/>
      <c r="U1568" s="49"/>
      <c r="V1568" s="49"/>
      <c r="W1568" s="49"/>
      <c r="X1568" s="49"/>
      <c r="Y1568" s="49"/>
      <c r="Z1568" s="49"/>
      <c r="AA1568" s="49"/>
      <c r="AB1568" s="49"/>
      <c r="AC1568" s="49"/>
      <c r="AG1568" s="48"/>
      <c r="AJ1568" s="48"/>
      <c r="AM1568" s="48"/>
      <c r="AW1568" s="49"/>
      <c r="AX1568" s="49"/>
      <c r="AY1568" s="49"/>
      <c r="AZ1568" s="49"/>
      <c r="BA1568" s="49"/>
      <c r="BB1568" s="49"/>
      <c r="BC1568" s="49"/>
      <c r="BD1568" s="49"/>
      <c r="BE1568" s="49"/>
    </row>
    <row r="1569" spans="5:57">
      <c r="E1569" s="48"/>
      <c r="H1569" s="48"/>
      <c r="K1569" s="48"/>
      <c r="U1569" s="49"/>
      <c r="V1569" s="49"/>
      <c r="W1569" s="49"/>
      <c r="X1569" s="49"/>
      <c r="Y1569" s="49"/>
      <c r="Z1569" s="49"/>
      <c r="AA1569" s="49"/>
      <c r="AB1569" s="49"/>
      <c r="AC1569" s="49"/>
      <c r="AG1569" s="48"/>
      <c r="AJ1569" s="48"/>
      <c r="AM1569" s="48"/>
      <c r="AW1569" s="49"/>
      <c r="AX1569" s="49"/>
      <c r="AY1569" s="49"/>
      <c r="AZ1569" s="49"/>
      <c r="BA1569" s="49"/>
      <c r="BB1569" s="49"/>
      <c r="BC1569" s="49"/>
      <c r="BD1569" s="49"/>
      <c r="BE1569" s="49"/>
    </row>
    <row r="1570" spans="5:57">
      <c r="E1570" s="48"/>
      <c r="H1570" s="48"/>
      <c r="K1570" s="48"/>
      <c r="U1570" s="49"/>
      <c r="V1570" s="49"/>
      <c r="W1570" s="49"/>
      <c r="X1570" s="49"/>
      <c r="Y1570" s="49"/>
      <c r="Z1570" s="49"/>
      <c r="AA1570" s="49"/>
      <c r="AB1570" s="49"/>
      <c r="AC1570" s="49"/>
      <c r="AG1570" s="48"/>
      <c r="AJ1570" s="48"/>
      <c r="AM1570" s="48"/>
      <c r="AW1570" s="49"/>
      <c r="AX1570" s="49"/>
      <c r="AY1570" s="49"/>
      <c r="AZ1570" s="49"/>
      <c r="BA1570" s="49"/>
      <c r="BB1570" s="49"/>
      <c r="BC1570" s="49"/>
      <c r="BD1570" s="49"/>
      <c r="BE1570" s="49"/>
    </row>
    <row r="1571" spans="5:57">
      <c r="E1571" s="48"/>
      <c r="H1571" s="48"/>
      <c r="K1571" s="48"/>
      <c r="U1571" s="49"/>
      <c r="V1571" s="49"/>
      <c r="W1571" s="49"/>
      <c r="X1571" s="49"/>
      <c r="Y1571" s="49"/>
      <c r="Z1571" s="49"/>
      <c r="AA1571" s="49"/>
      <c r="AB1571" s="49"/>
      <c r="AC1571" s="49"/>
      <c r="AG1571" s="48"/>
      <c r="AJ1571" s="48"/>
      <c r="AM1571" s="48"/>
      <c r="AW1571" s="49"/>
      <c r="AX1571" s="49"/>
      <c r="AY1571" s="49"/>
      <c r="AZ1571" s="49"/>
      <c r="BA1571" s="49"/>
      <c r="BB1571" s="49"/>
      <c r="BC1571" s="49"/>
      <c r="BD1571" s="49"/>
      <c r="BE1571" s="49"/>
    </row>
    <row r="1572" spans="5:57">
      <c r="E1572" s="48"/>
      <c r="H1572" s="48"/>
      <c r="K1572" s="48"/>
      <c r="U1572" s="49"/>
      <c r="V1572" s="49"/>
      <c r="W1572" s="49"/>
      <c r="X1572" s="49"/>
      <c r="Y1572" s="49"/>
      <c r="Z1572" s="49"/>
      <c r="AA1572" s="49"/>
      <c r="AB1572" s="49"/>
      <c r="AC1572" s="49"/>
      <c r="AG1572" s="48"/>
      <c r="AJ1572" s="48"/>
      <c r="AM1572" s="48"/>
      <c r="AW1572" s="49"/>
      <c r="AX1572" s="49"/>
      <c r="AY1572" s="49"/>
      <c r="AZ1572" s="49"/>
      <c r="BA1572" s="49"/>
      <c r="BB1572" s="49"/>
      <c r="BC1572" s="49"/>
      <c r="BD1572" s="49"/>
      <c r="BE1572" s="49"/>
    </row>
    <row r="1573" spans="5:57">
      <c r="E1573" s="48"/>
      <c r="H1573" s="48"/>
      <c r="K1573" s="48"/>
      <c r="U1573" s="49"/>
      <c r="V1573" s="49"/>
      <c r="W1573" s="49"/>
      <c r="X1573" s="49"/>
      <c r="Y1573" s="49"/>
      <c r="Z1573" s="49"/>
      <c r="AA1573" s="49"/>
      <c r="AB1573" s="49"/>
      <c r="AC1573" s="49"/>
      <c r="AG1573" s="48"/>
      <c r="AJ1573" s="48"/>
      <c r="AM1573" s="48"/>
      <c r="AW1573" s="49"/>
      <c r="AX1573" s="49"/>
      <c r="AY1573" s="49"/>
      <c r="AZ1573" s="49"/>
      <c r="BA1573" s="49"/>
      <c r="BB1573" s="49"/>
      <c r="BC1573" s="49"/>
      <c r="BD1573" s="49"/>
      <c r="BE1573" s="49"/>
    </row>
    <row r="1574" spans="5:57">
      <c r="E1574" s="48"/>
      <c r="H1574" s="48"/>
      <c r="K1574" s="48"/>
      <c r="U1574" s="49"/>
      <c r="V1574" s="49"/>
      <c r="W1574" s="49"/>
      <c r="X1574" s="49"/>
      <c r="Y1574" s="49"/>
      <c r="Z1574" s="49"/>
      <c r="AA1574" s="49"/>
      <c r="AB1574" s="49"/>
      <c r="AC1574" s="49"/>
      <c r="AG1574" s="48"/>
      <c r="AJ1574" s="48"/>
      <c r="AM1574" s="48"/>
      <c r="AW1574" s="49"/>
      <c r="AX1574" s="49"/>
      <c r="AY1574" s="49"/>
      <c r="AZ1574" s="49"/>
      <c r="BA1574" s="49"/>
      <c r="BB1574" s="49"/>
      <c r="BC1574" s="49"/>
      <c r="BD1574" s="49"/>
      <c r="BE1574" s="49"/>
    </row>
    <row r="1575" spans="5:57">
      <c r="E1575" s="48"/>
      <c r="H1575" s="48"/>
      <c r="K1575" s="48"/>
      <c r="U1575" s="49"/>
      <c r="V1575" s="49"/>
      <c r="W1575" s="49"/>
      <c r="X1575" s="49"/>
      <c r="Y1575" s="49"/>
      <c r="Z1575" s="49"/>
      <c r="AA1575" s="49"/>
      <c r="AB1575" s="49"/>
      <c r="AC1575" s="49"/>
      <c r="AG1575" s="48"/>
      <c r="AJ1575" s="48"/>
      <c r="AM1575" s="48"/>
      <c r="AW1575" s="49"/>
      <c r="AX1575" s="49"/>
      <c r="AY1575" s="49"/>
      <c r="AZ1575" s="49"/>
      <c r="BA1575" s="49"/>
      <c r="BB1575" s="49"/>
      <c r="BC1575" s="49"/>
      <c r="BD1575" s="49"/>
      <c r="BE1575" s="49"/>
    </row>
    <row r="1576" spans="5:57">
      <c r="E1576" s="48"/>
      <c r="H1576" s="48"/>
      <c r="K1576" s="48"/>
      <c r="U1576" s="49"/>
      <c r="V1576" s="49"/>
      <c r="W1576" s="49"/>
      <c r="X1576" s="49"/>
      <c r="Y1576" s="49"/>
      <c r="Z1576" s="49"/>
      <c r="AA1576" s="49"/>
      <c r="AB1576" s="49"/>
      <c r="AC1576" s="49"/>
      <c r="AG1576" s="48"/>
      <c r="AJ1576" s="48"/>
      <c r="AM1576" s="48"/>
      <c r="AW1576" s="49"/>
      <c r="AX1576" s="49"/>
      <c r="AY1576" s="49"/>
      <c r="AZ1576" s="49"/>
      <c r="BA1576" s="49"/>
      <c r="BB1576" s="49"/>
      <c r="BC1576" s="49"/>
      <c r="BD1576" s="49"/>
      <c r="BE1576" s="49"/>
    </row>
    <row r="1577" spans="5:57">
      <c r="E1577" s="48"/>
      <c r="H1577" s="48"/>
      <c r="K1577" s="48"/>
      <c r="U1577" s="49"/>
      <c r="V1577" s="49"/>
      <c r="W1577" s="49"/>
      <c r="X1577" s="49"/>
      <c r="Y1577" s="49"/>
      <c r="Z1577" s="49"/>
      <c r="AA1577" s="49"/>
      <c r="AB1577" s="49"/>
      <c r="AC1577" s="49"/>
      <c r="AG1577" s="48"/>
      <c r="AJ1577" s="48"/>
      <c r="AM1577" s="48"/>
      <c r="AW1577" s="49"/>
      <c r="AX1577" s="49"/>
      <c r="AY1577" s="49"/>
      <c r="AZ1577" s="49"/>
      <c r="BA1577" s="49"/>
      <c r="BB1577" s="49"/>
      <c r="BC1577" s="49"/>
      <c r="BD1577" s="49"/>
      <c r="BE1577" s="49"/>
    </row>
    <row r="1578" spans="5:57">
      <c r="E1578" s="48"/>
      <c r="H1578" s="48"/>
      <c r="K1578" s="48"/>
      <c r="U1578" s="49"/>
      <c r="V1578" s="49"/>
      <c r="W1578" s="49"/>
      <c r="X1578" s="49"/>
      <c r="Y1578" s="49"/>
      <c r="Z1578" s="49"/>
      <c r="AA1578" s="49"/>
      <c r="AB1578" s="49"/>
      <c r="AC1578" s="49"/>
      <c r="AG1578" s="48"/>
      <c r="AJ1578" s="48"/>
      <c r="AM1578" s="48"/>
      <c r="AW1578" s="49"/>
      <c r="AX1578" s="49"/>
      <c r="AY1578" s="49"/>
      <c r="AZ1578" s="49"/>
      <c r="BA1578" s="49"/>
      <c r="BB1578" s="49"/>
      <c r="BC1578" s="49"/>
      <c r="BD1578" s="49"/>
      <c r="BE1578" s="49"/>
    </row>
    <row r="1579" spans="5:57">
      <c r="E1579" s="48"/>
      <c r="H1579" s="48"/>
      <c r="K1579" s="48"/>
      <c r="U1579" s="49"/>
      <c r="V1579" s="49"/>
      <c r="W1579" s="49"/>
      <c r="X1579" s="49"/>
      <c r="Y1579" s="49"/>
      <c r="Z1579" s="49"/>
      <c r="AA1579" s="49"/>
      <c r="AB1579" s="49"/>
      <c r="AC1579" s="49"/>
      <c r="AG1579" s="48"/>
      <c r="AJ1579" s="48"/>
      <c r="AM1579" s="48"/>
      <c r="AW1579" s="49"/>
      <c r="AX1579" s="49"/>
      <c r="AY1579" s="49"/>
      <c r="AZ1579" s="49"/>
      <c r="BA1579" s="49"/>
      <c r="BB1579" s="49"/>
      <c r="BC1579" s="49"/>
      <c r="BD1579" s="49"/>
      <c r="BE1579" s="49"/>
    </row>
    <row r="1580" spans="5:57">
      <c r="E1580" s="48"/>
      <c r="H1580" s="48"/>
      <c r="K1580" s="48"/>
      <c r="U1580" s="49"/>
      <c r="V1580" s="49"/>
      <c r="W1580" s="49"/>
      <c r="X1580" s="49"/>
      <c r="Y1580" s="49"/>
      <c r="Z1580" s="49"/>
      <c r="AA1580" s="49"/>
      <c r="AB1580" s="49"/>
      <c r="AC1580" s="49"/>
      <c r="AG1580" s="48"/>
      <c r="AJ1580" s="48"/>
      <c r="AM1580" s="48"/>
      <c r="AW1580" s="49"/>
      <c r="AX1580" s="49"/>
      <c r="AY1580" s="49"/>
      <c r="AZ1580" s="49"/>
      <c r="BA1580" s="49"/>
      <c r="BB1580" s="49"/>
      <c r="BC1580" s="49"/>
      <c r="BD1580" s="49"/>
      <c r="BE1580" s="49"/>
    </row>
    <row r="1581" spans="5:57">
      <c r="E1581" s="48"/>
      <c r="H1581" s="48"/>
      <c r="K1581" s="48"/>
      <c r="U1581" s="49"/>
      <c r="V1581" s="49"/>
      <c r="W1581" s="49"/>
      <c r="X1581" s="49"/>
      <c r="Y1581" s="49"/>
      <c r="Z1581" s="49"/>
      <c r="AA1581" s="49"/>
      <c r="AB1581" s="49"/>
      <c r="AC1581" s="49"/>
      <c r="AG1581" s="48"/>
      <c r="AJ1581" s="48"/>
      <c r="AM1581" s="48"/>
      <c r="AW1581" s="49"/>
      <c r="AX1581" s="49"/>
      <c r="AY1581" s="49"/>
      <c r="AZ1581" s="49"/>
      <c r="BA1581" s="49"/>
      <c r="BB1581" s="49"/>
      <c r="BC1581" s="49"/>
      <c r="BD1581" s="49"/>
      <c r="BE1581" s="49"/>
    </row>
    <row r="1582" spans="5:57">
      <c r="E1582" s="48"/>
      <c r="H1582" s="48"/>
      <c r="K1582" s="48"/>
      <c r="U1582" s="49"/>
      <c r="V1582" s="49"/>
      <c r="W1582" s="49"/>
      <c r="X1582" s="49"/>
      <c r="Y1582" s="49"/>
      <c r="Z1582" s="49"/>
      <c r="AA1582" s="49"/>
      <c r="AB1582" s="49"/>
      <c r="AC1582" s="49"/>
      <c r="AG1582" s="48"/>
      <c r="AJ1582" s="48"/>
      <c r="AM1582" s="48"/>
      <c r="AW1582" s="49"/>
      <c r="AX1582" s="49"/>
      <c r="AY1582" s="49"/>
      <c r="AZ1582" s="49"/>
      <c r="BA1582" s="49"/>
      <c r="BB1582" s="49"/>
      <c r="BC1582" s="49"/>
      <c r="BD1582" s="49"/>
      <c r="BE1582" s="49"/>
    </row>
    <row r="1583" spans="5:57">
      <c r="E1583" s="48"/>
      <c r="H1583" s="48"/>
      <c r="K1583" s="48"/>
      <c r="U1583" s="49"/>
      <c r="V1583" s="49"/>
      <c r="W1583" s="49"/>
      <c r="X1583" s="49"/>
      <c r="Y1583" s="49"/>
      <c r="Z1583" s="49"/>
      <c r="AA1583" s="49"/>
      <c r="AB1583" s="49"/>
      <c r="AC1583" s="49"/>
      <c r="AG1583" s="48"/>
      <c r="AJ1583" s="48"/>
      <c r="AM1583" s="48"/>
      <c r="AW1583" s="49"/>
      <c r="AX1583" s="49"/>
      <c r="AY1583" s="49"/>
      <c r="AZ1583" s="49"/>
      <c r="BA1583" s="49"/>
      <c r="BB1583" s="49"/>
      <c r="BC1583" s="49"/>
      <c r="BD1583" s="49"/>
      <c r="BE1583" s="49"/>
    </row>
    <row r="1584" spans="5:57">
      <c r="E1584" s="48"/>
      <c r="H1584" s="48"/>
      <c r="K1584" s="48"/>
      <c r="U1584" s="49"/>
      <c r="V1584" s="49"/>
      <c r="W1584" s="49"/>
      <c r="X1584" s="49"/>
      <c r="Y1584" s="49"/>
      <c r="Z1584" s="49"/>
      <c r="AA1584" s="49"/>
      <c r="AB1584" s="49"/>
      <c r="AC1584" s="49"/>
      <c r="AG1584" s="48"/>
      <c r="AJ1584" s="48"/>
      <c r="AM1584" s="48"/>
      <c r="AW1584" s="49"/>
      <c r="AX1584" s="49"/>
      <c r="AY1584" s="49"/>
      <c r="AZ1584" s="49"/>
      <c r="BA1584" s="49"/>
      <c r="BB1584" s="49"/>
      <c r="BC1584" s="49"/>
      <c r="BD1584" s="49"/>
      <c r="BE1584" s="49"/>
    </row>
    <row r="1585" spans="5:57">
      <c r="E1585" s="48"/>
      <c r="H1585" s="48"/>
      <c r="K1585" s="48"/>
      <c r="U1585" s="49"/>
      <c r="V1585" s="49"/>
      <c r="W1585" s="49"/>
      <c r="X1585" s="49"/>
      <c r="Y1585" s="49"/>
      <c r="Z1585" s="49"/>
      <c r="AA1585" s="49"/>
      <c r="AB1585" s="49"/>
      <c r="AC1585" s="49"/>
      <c r="AG1585" s="48"/>
      <c r="AJ1585" s="48"/>
      <c r="AM1585" s="48"/>
      <c r="AW1585" s="49"/>
      <c r="AX1585" s="49"/>
      <c r="AY1585" s="49"/>
      <c r="AZ1585" s="49"/>
      <c r="BA1585" s="49"/>
      <c r="BB1585" s="49"/>
      <c r="BC1585" s="49"/>
      <c r="BD1585" s="49"/>
      <c r="BE1585" s="49"/>
    </row>
    <row r="1586" spans="5:57">
      <c r="E1586" s="48"/>
      <c r="H1586" s="48"/>
      <c r="K1586" s="48"/>
      <c r="U1586" s="49"/>
      <c r="V1586" s="49"/>
      <c r="W1586" s="49"/>
      <c r="X1586" s="49"/>
      <c r="Y1586" s="49"/>
      <c r="Z1586" s="49"/>
      <c r="AA1586" s="49"/>
      <c r="AB1586" s="49"/>
      <c r="AC1586" s="49"/>
      <c r="AG1586" s="48"/>
      <c r="AJ1586" s="48"/>
      <c r="AM1586" s="48"/>
      <c r="AW1586" s="49"/>
      <c r="AX1586" s="49"/>
      <c r="AY1586" s="49"/>
      <c r="AZ1586" s="49"/>
      <c r="BA1586" s="49"/>
      <c r="BB1586" s="49"/>
      <c r="BC1586" s="49"/>
      <c r="BD1586" s="49"/>
      <c r="BE1586" s="49"/>
    </row>
    <row r="1587" spans="5:57">
      <c r="E1587" s="48"/>
      <c r="H1587" s="48"/>
      <c r="K1587" s="48"/>
      <c r="U1587" s="49"/>
      <c r="V1587" s="49"/>
      <c r="W1587" s="49"/>
      <c r="X1587" s="49"/>
      <c r="Y1587" s="49"/>
      <c r="Z1587" s="49"/>
      <c r="AA1587" s="49"/>
      <c r="AB1587" s="49"/>
      <c r="AC1587" s="49"/>
      <c r="AG1587" s="48"/>
      <c r="AJ1587" s="48"/>
      <c r="AM1587" s="48"/>
      <c r="AW1587" s="49"/>
      <c r="AX1587" s="49"/>
      <c r="AY1587" s="49"/>
      <c r="AZ1587" s="49"/>
      <c r="BA1587" s="49"/>
      <c r="BB1587" s="49"/>
      <c r="BC1587" s="49"/>
      <c r="BD1587" s="49"/>
      <c r="BE1587" s="49"/>
    </row>
    <row r="1588" spans="5:57">
      <c r="E1588" s="48"/>
      <c r="H1588" s="48"/>
      <c r="K1588" s="48"/>
      <c r="U1588" s="49"/>
      <c r="V1588" s="49"/>
      <c r="W1588" s="49"/>
      <c r="X1588" s="49"/>
      <c r="Y1588" s="49"/>
      <c r="Z1588" s="49"/>
      <c r="AA1588" s="49"/>
      <c r="AB1588" s="49"/>
      <c r="AC1588" s="49"/>
      <c r="AG1588" s="48"/>
      <c r="AJ1588" s="48"/>
      <c r="AM1588" s="48"/>
      <c r="AW1588" s="49"/>
      <c r="AX1588" s="49"/>
      <c r="AY1588" s="49"/>
      <c r="AZ1588" s="49"/>
      <c r="BA1588" s="49"/>
      <c r="BB1588" s="49"/>
      <c r="BC1588" s="49"/>
      <c r="BD1588" s="49"/>
      <c r="BE1588" s="49"/>
    </row>
    <row r="1589" spans="5:57">
      <c r="E1589" s="48"/>
      <c r="H1589" s="48"/>
      <c r="K1589" s="48"/>
      <c r="U1589" s="49"/>
      <c r="V1589" s="49"/>
      <c r="W1589" s="49"/>
      <c r="X1589" s="49"/>
      <c r="Y1589" s="49"/>
      <c r="Z1589" s="49"/>
      <c r="AA1589" s="49"/>
      <c r="AB1589" s="49"/>
      <c r="AC1589" s="49"/>
      <c r="AG1589" s="48"/>
      <c r="AJ1589" s="48"/>
      <c r="AM1589" s="48"/>
      <c r="AW1589" s="49"/>
      <c r="AX1589" s="49"/>
      <c r="AY1589" s="49"/>
      <c r="AZ1589" s="49"/>
      <c r="BA1589" s="49"/>
      <c r="BB1589" s="49"/>
      <c r="BC1589" s="49"/>
      <c r="BD1589" s="49"/>
      <c r="BE1589" s="49"/>
    </row>
    <row r="1590" spans="5:57">
      <c r="E1590" s="48"/>
      <c r="H1590" s="48"/>
      <c r="K1590" s="48"/>
      <c r="U1590" s="49"/>
      <c r="V1590" s="49"/>
      <c r="W1590" s="49"/>
      <c r="X1590" s="49"/>
      <c r="Y1590" s="49"/>
      <c r="Z1590" s="49"/>
      <c r="AA1590" s="49"/>
      <c r="AB1590" s="49"/>
      <c r="AC1590" s="49"/>
      <c r="AG1590" s="48"/>
      <c r="AJ1590" s="48"/>
      <c r="AM1590" s="48"/>
      <c r="AW1590" s="49"/>
      <c r="AX1590" s="49"/>
      <c r="AY1590" s="49"/>
      <c r="AZ1590" s="49"/>
      <c r="BA1590" s="49"/>
      <c r="BB1590" s="49"/>
      <c r="BC1590" s="49"/>
      <c r="BD1590" s="49"/>
      <c r="BE1590" s="49"/>
    </row>
    <row r="1591" spans="5:57">
      <c r="E1591" s="48"/>
      <c r="H1591" s="48"/>
      <c r="K1591" s="48"/>
      <c r="U1591" s="49"/>
      <c r="V1591" s="49"/>
      <c r="W1591" s="49"/>
      <c r="X1591" s="49"/>
      <c r="Y1591" s="49"/>
      <c r="Z1591" s="49"/>
      <c r="AA1591" s="49"/>
      <c r="AB1591" s="49"/>
      <c r="AC1591" s="49"/>
      <c r="AG1591" s="48"/>
      <c r="AJ1591" s="48"/>
      <c r="AM1591" s="48"/>
      <c r="AW1591" s="49"/>
      <c r="AX1591" s="49"/>
      <c r="AY1591" s="49"/>
      <c r="AZ1591" s="49"/>
      <c r="BA1591" s="49"/>
      <c r="BB1591" s="49"/>
      <c r="BC1591" s="49"/>
      <c r="BD1591" s="49"/>
      <c r="BE1591" s="49"/>
    </row>
    <row r="1592" spans="5:57">
      <c r="E1592" s="48"/>
      <c r="H1592" s="48"/>
      <c r="K1592" s="48"/>
      <c r="U1592" s="49"/>
      <c r="V1592" s="49"/>
      <c r="W1592" s="49"/>
      <c r="X1592" s="49"/>
      <c r="Y1592" s="49"/>
      <c r="Z1592" s="49"/>
      <c r="AA1592" s="49"/>
      <c r="AB1592" s="49"/>
      <c r="AC1592" s="49"/>
      <c r="AG1592" s="48"/>
      <c r="AJ1592" s="48"/>
      <c r="AM1592" s="48"/>
      <c r="AW1592" s="49"/>
      <c r="AX1592" s="49"/>
      <c r="AY1592" s="49"/>
      <c r="AZ1592" s="49"/>
      <c r="BA1592" s="49"/>
      <c r="BB1592" s="49"/>
      <c r="BC1592" s="49"/>
      <c r="BD1592" s="49"/>
      <c r="BE1592" s="49"/>
    </row>
    <row r="1593" spans="5:57">
      <c r="E1593" s="48"/>
      <c r="H1593" s="48"/>
      <c r="K1593" s="48"/>
      <c r="U1593" s="49"/>
      <c r="V1593" s="49"/>
      <c r="W1593" s="49"/>
      <c r="X1593" s="49"/>
      <c r="Y1593" s="49"/>
      <c r="Z1593" s="49"/>
      <c r="AA1593" s="49"/>
      <c r="AB1593" s="49"/>
      <c r="AC1593" s="49"/>
      <c r="AG1593" s="48"/>
      <c r="AJ1593" s="48"/>
      <c r="AM1593" s="48"/>
      <c r="AW1593" s="49"/>
      <c r="AX1593" s="49"/>
      <c r="AY1593" s="49"/>
      <c r="AZ1593" s="49"/>
      <c r="BA1593" s="49"/>
      <c r="BB1593" s="49"/>
      <c r="BC1593" s="49"/>
      <c r="BD1593" s="49"/>
      <c r="BE1593" s="49"/>
    </row>
    <row r="1594" spans="5:57">
      <c r="E1594" s="48"/>
      <c r="H1594" s="48"/>
      <c r="K1594" s="48"/>
      <c r="U1594" s="49"/>
      <c r="V1594" s="49"/>
      <c r="W1594" s="49"/>
      <c r="X1594" s="49"/>
      <c r="Y1594" s="49"/>
      <c r="Z1594" s="49"/>
      <c r="AA1594" s="49"/>
      <c r="AB1594" s="49"/>
      <c r="AC1594" s="49"/>
      <c r="AG1594" s="48"/>
      <c r="AJ1594" s="48"/>
      <c r="AM1594" s="48"/>
      <c r="AW1594" s="49"/>
      <c r="AX1594" s="49"/>
      <c r="AY1594" s="49"/>
      <c r="AZ1594" s="49"/>
      <c r="BA1594" s="49"/>
      <c r="BB1594" s="49"/>
      <c r="BC1594" s="49"/>
      <c r="BD1594" s="49"/>
      <c r="BE1594" s="49"/>
    </row>
    <row r="1595" spans="5:57">
      <c r="E1595" s="48"/>
      <c r="H1595" s="48"/>
      <c r="K1595" s="48"/>
      <c r="U1595" s="49"/>
      <c r="V1595" s="49"/>
      <c r="W1595" s="49"/>
      <c r="X1595" s="49"/>
      <c r="Y1595" s="49"/>
      <c r="Z1595" s="49"/>
      <c r="AA1595" s="49"/>
      <c r="AB1595" s="49"/>
      <c r="AC1595" s="49"/>
      <c r="AG1595" s="48"/>
      <c r="AJ1595" s="48"/>
      <c r="AM1595" s="48"/>
      <c r="AW1595" s="49"/>
      <c r="AX1595" s="49"/>
      <c r="AY1595" s="49"/>
      <c r="AZ1595" s="49"/>
      <c r="BA1595" s="49"/>
      <c r="BB1595" s="49"/>
      <c r="BC1595" s="49"/>
      <c r="BD1595" s="49"/>
      <c r="BE1595" s="49"/>
    </row>
    <row r="1596" spans="5:57">
      <c r="E1596" s="48"/>
      <c r="H1596" s="48"/>
      <c r="K1596" s="48"/>
      <c r="U1596" s="49"/>
      <c r="V1596" s="49"/>
      <c r="W1596" s="49"/>
      <c r="X1596" s="49"/>
      <c r="Y1596" s="49"/>
      <c r="Z1596" s="49"/>
      <c r="AA1596" s="49"/>
      <c r="AB1596" s="49"/>
      <c r="AC1596" s="49"/>
      <c r="AG1596" s="48"/>
      <c r="AJ1596" s="48"/>
      <c r="AM1596" s="48"/>
      <c r="AW1596" s="49"/>
      <c r="AX1596" s="49"/>
      <c r="AY1596" s="49"/>
      <c r="AZ1596" s="49"/>
      <c r="BA1596" s="49"/>
      <c r="BB1596" s="49"/>
      <c r="BC1596" s="49"/>
      <c r="BD1596" s="49"/>
      <c r="BE1596" s="49"/>
    </row>
    <row r="1597" spans="5:57">
      <c r="E1597" s="48"/>
      <c r="H1597" s="48"/>
      <c r="K1597" s="48"/>
      <c r="U1597" s="49"/>
      <c r="V1597" s="49"/>
      <c r="W1597" s="49"/>
      <c r="X1597" s="49"/>
      <c r="Y1597" s="49"/>
      <c r="Z1597" s="49"/>
      <c r="AA1597" s="49"/>
      <c r="AB1597" s="49"/>
      <c r="AC1597" s="49"/>
      <c r="AG1597" s="48"/>
      <c r="AJ1597" s="48"/>
      <c r="AM1597" s="48"/>
      <c r="AW1597" s="49"/>
      <c r="AX1597" s="49"/>
      <c r="AY1597" s="49"/>
      <c r="AZ1597" s="49"/>
      <c r="BA1597" s="49"/>
      <c r="BB1597" s="49"/>
      <c r="BC1597" s="49"/>
      <c r="BD1597" s="49"/>
      <c r="BE1597" s="49"/>
    </row>
    <row r="1598" spans="5:57">
      <c r="E1598" s="48"/>
      <c r="H1598" s="48"/>
      <c r="K1598" s="48"/>
      <c r="U1598" s="49"/>
      <c r="V1598" s="49"/>
      <c r="W1598" s="49"/>
      <c r="X1598" s="49"/>
      <c r="Y1598" s="49"/>
      <c r="Z1598" s="49"/>
      <c r="AA1598" s="49"/>
      <c r="AB1598" s="49"/>
      <c r="AC1598" s="49"/>
      <c r="AG1598" s="48"/>
      <c r="AJ1598" s="48"/>
      <c r="AM1598" s="48"/>
      <c r="AW1598" s="49"/>
      <c r="AX1598" s="49"/>
      <c r="AY1598" s="49"/>
      <c r="AZ1598" s="49"/>
      <c r="BA1598" s="49"/>
      <c r="BB1598" s="49"/>
      <c r="BC1598" s="49"/>
      <c r="BD1598" s="49"/>
      <c r="BE1598" s="49"/>
    </row>
    <row r="1599" spans="5:57">
      <c r="E1599" s="48"/>
      <c r="H1599" s="48"/>
      <c r="K1599" s="48"/>
      <c r="U1599" s="49"/>
      <c r="V1599" s="49"/>
      <c r="W1599" s="49"/>
      <c r="X1599" s="49"/>
      <c r="Y1599" s="49"/>
      <c r="Z1599" s="49"/>
      <c r="AA1599" s="49"/>
      <c r="AB1599" s="49"/>
      <c r="AC1599" s="49"/>
      <c r="AG1599" s="48"/>
      <c r="AJ1599" s="48"/>
      <c r="AM1599" s="48"/>
      <c r="AW1599" s="49"/>
      <c r="AX1599" s="49"/>
      <c r="AY1599" s="49"/>
      <c r="AZ1599" s="49"/>
      <c r="BA1599" s="49"/>
      <c r="BB1599" s="49"/>
      <c r="BC1599" s="49"/>
      <c r="BD1599" s="49"/>
      <c r="BE1599" s="49"/>
    </row>
    <row r="1600" spans="5:57">
      <c r="E1600" s="48"/>
      <c r="H1600" s="48"/>
      <c r="K1600" s="48"/>
      <c r="U1600" s="49"/>
      <c r="V1600" s="49"/>
      <c r="W1600" s="49"/>
      <c r="X1600" s="49"/>
      <c r="Y1600" s="49"/>
      <c r="Z1600" s="49"/>
      <c r="AA1600" s="49"/>
      <c r="AB1600" s="49"/>
      <c r="AC1600" s="49"/>
      <c r="AG1600" s="48"/>
      <c r="AJ1600" s="48"/>
      <c r="AM1600" s="48"/>
      <c r="AW1600" s="49"/>
      <c r="AX1600" s="49"/>
      <c r="AY1600" s="49"/>
      <c r="AZ1600" s="49"/>
      <c r="BA1600" s="49"/>
      <c r="BB1600" s="49"/>
      <c r="BC1600" s="49"/>
      <c r="BD1600" s="49"/>
      <c r="BE1600" s="49"/>
    </row>
    <row r="1601" spans="5:57">
      <c r="E1601" s="48"/>
      <c r="H1601" s="48"/>
      <c r="K1601" s="48"/>
      <c r="U1601" s="49"/>
      <c r="V1601" s="49"/>
      <c r="W1601" s="49"/>
      <c r="X1601" s="49"/>
      <c r="Y1601" s="49"/>
      <c r="Z1601" s="49"/>
      <c r="AA1601" s="49"/>
      <c r="AB1601" s="49"/>
      <c r="AC1601" s="49"/>
      <c r="AG1601" s="48"/>
      <c r="AJ1601" s="48"/>
      <c r="AM1601" s="48"/>
      <c r="AW1601" s="49"/>
      <c r="AX1601" s="49"/>
      <c r="AY1601" s="49"/>
      <c r="AZ1601" s="49"/>
      <c r="BA1601" s="49"/>
      <c r="BB1601" s="49"/>
      <c r="BC1601" s="49"/>
      <c r="BD1601" s="49"/>
      <c r="BE1601" s="49"/>
    </row>
    <row r="1602" spans="5:57">
      <c r="E1602" s="48"/>
      <c r="H1602" s="48"/>
      <c r="K1602" s="48"/>
      <c r="U1602" s="49"/>
      <c r="V1602" s="49"/>
      <c r="W1602" s="49"/>
      <c r="X1602" s="49"/>
      <c r="Y1602" s="49"/>
      <c r="Z1602" s="49"/>
      <c r="AA1602" s="49"/>
      <c r="AB1602" s="49"/>
      <c r="AC1602" s="49"/>
      <c r="AG1602" s="48"/>
      <c r="AJ1602" s="48"/>
      <c r="AM1602" s="48"/>
      <c r="AW1602" s="49"/>
      <c r="AX1602" s="49"/>
      <c r="AY1602" s="49"/>
      <c r="AZ1602" s="49"/>
      <c r="BA1602" s="49"/>
      <c r="BB1602" s="49"/>
      <c r="BC1602" s="49"/>
      <c r="BD1602" s="49"/>
      <c r="BE1602" s="49"/>
    </row>
    <row r="1603" spans="5:57">
      <c r="E1603" s="48"/>
      <c r="H1603" s="48"/>
      <c r="K1603" s="48"/>
      <c r="U1603" s="49"/>
      <c r="V1603" s="49"/>
      <c r="W1603" s="49"/>
      <c r="X1603" s="49"/>
      <c r="Y1603" s="49"/>
      <c r="Z1603" s="49"/>
      <c r="AA1603" s="49"/>
      <c r="AB1603" s="49"/>
      <c r="AC1603" s="49"/>
      <c r="AG1603" s="48"/>
      <c r="AJ1603" s="48"/>
      <c r="AM1603" s="48"/>
      <c r="AW1603" s="49"/>
      <c r="AX1603" s="49"/>
      <c r="AY1603" s="49"/>
      <c r="AZ1603" s="49"/>
      <c r="BA1603" s="49"/>
      <c r="BB1603" s="49"/>
      <c r="BC1603" s="49"/>
      <c r="BD1603" s="49"/>
      <c r="BE1603" s="49"/>
    </row>
    <row r="1604" spans="5:57">
      <c r="E1604" s="48"/>
      <c r="H1604" s="48"/>
      <c r="K1604" s="48"/>
      <c r="U1604" s="49"/>
      <c r="V1604" s="49"/>
      <c r="W1604" s="49"/>
      <c r="X1604" s="49"/>
      <c r="Y1604" s="49"/>
      <c r="Z1604" s="49"/>
      <c r="AA1604" s="49"/>
      <c r="AB1604" s="49"/>
      <c r="AC1604" s="49"/>
      <c r="AG1604" s="48"/>
      <c r="AJ1604" s="48"/>
      <c r="AM1604" s="48"/>
      <c r="AW1604" s="49"/>
      <c r="AX1604" s="49"/>
      <c r="AY1604" s="49"/>
      <c r="AZ1604" s="49"/>
      <c r="BA1604" s="49"/>
      <c r="BB1604" s="49"/>
      <c r="BC1604" s="49"/>
      <c r="BD1604" s="49"/>
      <c r="BE1604" s="49"/>
    </row>
    <row r="1605" spans="5:57">
      <c r="E1605" s="48"/>
      <c r="H1605" s="48"/>
      <c r="K1605" s="48"/>
      <c r="U1605" s="49"/>
      <c r="V1605" s="49"/>
      <c r="W1605" s="49"/>
      <c r="X1605" s="49"/>
      <c r="Y1605" s="49"/>
      <c r="Z1605" s="49"/>
      <c r="AA1605" s="49"/>
      <c r="AB1605" s="49"/>
      <c r="AC1605" s="49"/>
      <c r="AG1605" s="48"/>
      <c r="AJ1605" s="48"/>
      <c r="AM1605" s="48"/>
      <c r="AW1605" s="49"/>
      <c r="AX1605" s="49"/>
      <c r="AY1605" s="49"/>
      <c r="AZ1605" s="49"/>
      <c r="BA1605" s="49"/>
      <c r="BB1605" s="49"/>
      <c r="BC1605" s="49"/>
      <c r="BD1605" s="49"/>
      <c r="BE1605" s="49"/>
    </row>
    <row r="1606" spans="5:57">
      <c r="E1606" s="48"/>
      <c r="H1606" s="48"/>
      <c r="K1606" s="48"/>
      <c r="U1606" s="49"/>
      <c r="V1606" s="49"/>
      <c r="W1606" s="49"/>
      <c r="X1606" s="49"/>
      <c r="Y1606" s="49"/>
      <c r="Z1606" s="49"/>
      <c r="AA1606" s="49"/>
      <c r="AB1606" s="49"/>
      <c r="AC1606" s="49"/>
      <c r="AG1606" s="48"/>
      <c r="AJ1606" s="48"/>
      <c r="AM1606" s="48"/>
      <c r="AW1606" s="49"/>
      <c r="AX1606" s="49"/>
      <c r="AY1606" s="49"/>
      <c r="AZ1606" s="49"/>
      <c r="BA1606" s="49"/>
      <c r="BB1606" s="49"/>
      <c r="BC1606" s="49"/>
      <c r="BD1606" s="49"/>
      <c r="BE1606" s="49"/>
    </row>
    <row r="1607" spans="5:57">
      <c r="E1607" s="48"/>
      <c r="H1607" s="48"/>
      <c r="K1607" s="48"/>
      <c r="U1607" s="49"/>
      <c r="V1607" s="49"/>
      <c r="W1607" s="49"/>
      <c r="X1607" s="49"/>
      <c r="Y1607" s="49"/>
      <c r="Z1607" s="49"/>
      <c r="AA1607" s="49"/>
      <c r="AB1607" s="49"/>
      <c r="AC1607" s="49"/>
      <c r="AG1607" s="48"/>
      <c r="AJ1607" s="48"/>
      <c r="AM1607" s="48"/>
      <c r="AW1607" s="49"/>
      <c r="AX1607" s="49"/>
      <c r="AY1607" s="49"/>
      <c r="AZ1607" s="49"/>
      <c r="BA1607" s="49"/>
      <c r="BB1607" s="49"/>
      <c r="BC1607" s="49"/>
      <c r="BD1607" s="49"/>
      <c r="BE1607" s="49"/>
    </row>
    <row r="1608" spans="5:57">
      <c r="E1608" s="48"/>
      <c r="H1608" s="48"/>
      <c r="K1608" s="48"/>
      <c r="U1608" s="49"/>
      <c r="V1608" s="49"/>
      <c r="W1608" s="49"/>
      <c r="X1608" s="49"/>
      <c r="Y1608" s="49"/>
      <c r="Z1608" s="49"/>
      <c r="AA1608" s="49"/>
      <c r="AB1608" s="49"/>
      <c r="AC1608" s="49"/>
      <c r="AG1608" s="48"/>
      <c r="AJ1608" s="48"/>
      <c r="AM1608" s="48"/>
      <c r="AW1608" s="49"/>
      <c r="AX1608" s="49"/>
      <c r="AY1608" s="49"/>
      <c r="AZ1608" s="49"/>
      <c r="BA1608" s="49"/>
      <c r="BB1608" s="49"/>
      <c r="BC1608" s="49"/>
      <c r="BD1608" s="49"/>
      <c r="BE1608" s="49"/>
    </row>
    <row r="1609" spans="5:57">
      <c r="E1609" s="48"/>
      <c r="H1609" s="48"/>
      <c r="K1609" s="48"/>
      <c r="U1609" s="49"/>
      <c r="V1609" s="49"/>
      <c r="W1609" s="49"/>
      <c r="X1609" s="49"/>
      <c r="Y1609" s="49"/>
      <c r="Z1609" s="49"/>
      <c r="AA1609" s="49"/>
      <c r="AB1609" s="49"/>
      <c r="AC1609" s="49"/>
      <c r="AG1609" s="48"/>
      <c r="AJ1609" s="48"/>
      <c r="AM1609" s="48"/>
      <c r="AW1609" s="49"/>
      <c r="AX1609" s="49"/>
      <c r="AY1609" s="49"/>
      <c r="AZ1609" s="49"/>
      <c r="BA1609" s="49"/>
      <c r="BB1609" s="49"/>
      <c r="BC1609" s="49"/>
      <c r="BD1609" s="49"/>
      <c r="BE1609" s="49"/>
    </row>
    <row r="1610" spans="5:57">
      <c r="E1610" s="48"/>
      <c r="H1610" s="48"/>
      <c r="K1610" s="48"/>
      <c r="U1610" s="49"/>
      <c r="V1610" s="49"/>
      <c r="W1610" s="49"/>
      <c r="X1610" s="49"/>
      <c r="Y1610" s="49"/>
      <c r="Z1610" s="49"/>
      <c r="AA1610" s="49"/>
      <c r="AB1610" s="49"/>
      <c r="AC1610" s="49"/>
      <c r="AG1610" s="48"/>
      <c r="AJ1610" s="48"/>
      <c r="AM1610" s="48"/>
      <c r="AW1610" s="49"/>
      <c r="AX1610" s="49"/>
      <c r="AY1610" s="49"/>
      <c r="AZ1610" s="49"/>
      <c r="BA1610" s="49"/>
      <c r="BB1610" s="49"/>
      <c r="BC1610" s="49"/>
      <c r="BD1610" s="49"/>
      <c r="BE1610" s="49"/>
    </row>
    <row r="1611" spans="5:57">
      <c r="E1611" s="48"/>
      <c r="H1611" s="48"/>
      <c r="K1611" s="48"/>
      <c r="U1611" s="49"/>
      <c r="V1611" s="49"/>
      <c r="W1611" s="49"/>
      <c r="X1611" s="49"/>
      <c r="Y1611" s="49"/>
      <c r="Z1611" s="49"/>
      <c r="AA1611" s="49"/>
      <c r="AB1611" s="49"/>
      <c r="AC1611" s="49"/>
      <c r="AG1611" s="48"/>
      <c r="AJ1611" s="48"/>
      <c r="AM1611" s="48"/>
      <c r="AW1611" s="49"/>
      <c r="AX1611" s="49"/>
      <c r="AY1611" s="49"/>
      <c r="AZ1611" s="49"/>
      <c r="BA1611" s="49"/>
      <c r="BB1611" s="49"/>
      <c r="BC1611" s="49"/>
      <c r="BD1611" s="49"/>
      <c r="BE1611" s="49"/>
    </row>
    <row r="1612" spans="5:57">
      <c r="E1612" s="48"/>
      <c r="H1612" s="48"/>
      <c r="K1612" s="48"/>
      <c r="U1612" s="49"/>
      <c r="V1612" s="49"/>
      <c r="W1612" s="49"/>
      <c r="X1612" s="49"/>
      <c r="Y1612" s="49"/>
      <c r="Z1612" s="49"/>
      <c r="AA1612" s="49"/>
      <c r="AB1612" s="49"/>
      <c r="AC1612" s="49"/>
      <c r="AG1612" s="48"/>
      <c r="AJ1612" s="48"/>
      <c r="AM1612" s="48"/>
      <c r="AW1612" s="49"/>
      <c r="AX1612" s="49"/>
      <c r="AY1612" s="49"/>
      <c r="AZ1612" s="49"/>
      <c r="BA1612" s="49"/>
      <c r="BB1612" s="49"/>
      <c r="BC1612" s="49"/>
      <c r="BD1612" s="49"/>
      <c r="BE1612" s="49"/>
    </row>
    <row r="1613" spans="5:57">
      <c r="E1613" s="48"/>
      <c r="H1613" s="48"/>
      <c r="K1613" s="48"/>
      <c r="U1613" s="49"/>
      <c r="V1613" s="49"/>
      <c r="W1613" s="49"/>
      <c r="X1613" s="49"/>
      <c r="Y1613" s="49"/>
      <c r="Z1613" s="49"/>
      <c r="AA1613" s="49"/>
      <c r="AB1613" s="49"/>
      <c r="AC1613" s="49"/>
      <c r="AG1613" s="48"/>
      <c r="AJ1613" s="48"/>
      <c r="AM1613" s="48"/>
      <c r="AW1613" s="49"/>
      <c r="AX1613" s="49"/>
      <c r="AY1613" s="49"/>
      <c r="AZ1613" s="49"/>
      <c r="BA1613" s="49"/>
      <c r="BB1613" s="49"/>
      <c r="BC1613" s="49"/>
      <c r="BD1613" s="49"/>
      <c r="BE1613" s="49"/>
    </row>
    <row r="1614" spans="5:57">
      <c r="E1614" s="48"/>
      <c r="H1614" s="48"/>
      <c r="K1614" s="48"/>
      <c r="U1614" s="49"/>
      <c r="V1614" s="49"/>
      <c r="W1614" s="49"/>
      <c r="X1614" s="49"/>
      <c r="Y1614" s="49"/>
      <c r="Z1614" s="49"/>
      <c r="AA1614" s="49"/>
      <c r="AB1614" s="49"/>
      <c r="AC1614" s="49"/>
      <c r="AG1614" s="48"/>
      <c r="AJ1614" s="48"/>
      <c r="AM1614" s="48"/>
      <c r="AW1614" s="49"/>
      <c r="AX1614" s="49"/>
      <c r="AY1614" s="49"/>
      <c r="AZ1614" s="49"/>
      <c r="BA1614" s="49"/>
      <c r="BB1614" s="49"/>
      <c r="BC1614" s="49"/>
      <c r="BD1614" s="49"/>
      <c r="BE1614" s="49"/>
    </row>
    <row r="1615" spans="5:57">
      <c r="E1615" s="48"/>
      <c r="H1615" s="48"/>
      <c r="K1615" s="48"/>
      <c r="U1615" s="49"/>
      <c r="V1615" s="49"/>
      <c r="W1615" s="49"/>
      <c r="X1615" s="49"/>
      <c r="Y1615" s="49"/>
      <c r="Z1615" s="49"/>
      <c r="AA1615" s="49"/>
      <c r="AB1615" s="49"/>
      <c r="AC1615" s="49"/>
      <c r="AG1615" s="48"/>
      <c r="AJ1615" s="48"/>
      <c r="AM1615" s="48"/>
      <c r="AW1615" s="49"/>
      <c r="AX1615" s="49"/>
      <c r="AY1615" s="49"/>
      <c r="AZ1615" s="49"/>
      <c r="BA1615" s="49"/>
      <c r="BB1615" s="49"/>
      <c r="BC1615" s="49"/>
      <c r="BD1615" s="49"/>
      <c r="BE1615" s="49"/>
    </row>
    <row r="1616" spans="5:57">
      <c r="E1616" s="48"/>
      <c r="H1616" s="48"/>
      <c r="K1616" s="48"/>
      <c r="U1616" s="49"/>
      <c r="V1616" s="49"/>
      <c r="W1616" s="49"/>
      <c r="X1616" s="49"/>
      <c r="Y1616" s="49"/>
      <c r="Z1616" s="49"/>
      <c r="AA1616" s="49"/>
      <c r="AB1616" s="49"/>
      <c r="AC1616" s="49"/>
      <c r="AG1616" s="48"/>
      <c r="AJ1616" s="48"/>
      <c r="AM1616" s="48"/>
      <c r="AW1616" s="49"/>
      <c r="AX1616" s="49"/>
      <c r="AY1616" s="49"/>
      <c r="AZ1616" s="49"/>
      <c r="BA1616" s="49"/>
      <c r="BB1616" s="49"/>
      <c r="BC1616" s="49"/>
      <c r="BD1616" s="49"/>
      <c r="BE1616" s="49"/>
    </row>
    <row r="1617" spans="5:57">
      <c r="E1617" s="48"/>
      <c r="H1617" s="48"/>
      <c r="K1617" s="48"/>
      <c r="U1617" s="49"/>
      <c r="V1617" s="49"/>
      <c r="W1617" s="49"/>
      <c r="X1617" s="49"/>
      <c r="Y1617" s="49"/>
      <c r="Z1617" s="49"/>
      <c r="AA1617" s="49"/>
      <c r="AB1617" s="49"/>
      <c r="AC1617" s="49"/>
      <c r="AG1617" s="48"/>
      <c r="AJ1617" s="48"/>
      <c r="AM1617" s="48"/>
      <c r="AW1617" s="49"/>
      <c r="AX1617" s="49"/>
      <c r="AY1617" s="49"/>
      <c r="AZ1617" s="49"/>
      <c r="BA1617" s="49"/>
      <c r="BB1617" s="49"/>
      <c r="BC1617" s="49"/>
      <c r="BD1617" s="49"/>
      <c r="BE1617" s="49"/>
    </row>
    <row r="1618" spans="5:57">
      <c r="E1618" s="48"/>
      <c r="H1618" s="48"/>
      <c r="K1618" s="48"/>
      <c r="U1618" s="49"/>
      <c r="V1618" s="49"/>
      <c r="W1618" s="49"/>
      <c r="X1618" s="49"/>
      <c r="Y1618" s="49"/>
      <c r="Z1618" s="49"/>
      <c r="AA1618" s="49"/>
      <c r="AB1618" s="49"/>
      <c r="AC1618" s="49"/>
      <c r="AG1618" s="48"/>
      <c r="AJ1618" s="48"/>
      <c r="AM1618" s="48"/>
      <c r="AW1618" s="49"/>
      <c r="AX1618" s="49"/>
      <c r="AY1618" s="49"/>
      <c r="AZ1618" s="49"/>
      <c r="BA1618" s="49"/>
      <c r="BB1618" s="49"/>
      <c r="BC1618" s="49"/>
      <c r="BD1618" s="49"/>
      <c r="BE1618" s="49"/>
    </row>
    <row r="1619" spans="5:57">
      <c r="E1619" s="48"/>
      <c r="H1619" s="48"/>
      <c r="K1619" s="48"/>
      <c r="U1619" s="49"/>
      <c r="V1619" s="49"/>
      <c r="W1619" s="49"/>
      <c r="X1619" s="49"/>
      <c r="Y1619" s="49"/>
      <c r="Z1619" s="49"/>
      <c r="AA1619" s="49"/>
      <c r="AB1619" s="49"/>
      <c r="AC1619" s="49"/>
      <c r="AG1619" s="48"/>
      <c r="AJ1619" s="48"/>
      <c r="AM1619" s="48"/>
      <c r="AW1619" s="49"/>
      <c r="AX1619" s="49"/>
      <c r="AY1619" s="49"/>
      <c r="AZ1619" s="49"/>
      <c r="BA1619" s="49"/>
      <c r="BB1619" s="49"/>
      <c r="BC1619" s="49"/>
      <c r="BD1619" s="49"/>
      <c r="BE1619" s="49"/>
    </row>
    <row r="1620" spans="5:57">
      <c r="E1620" s="48"/>
      <c r="H1620" s="48"/>
      <c r="K1620" s="48"/>
      <c r="U1620" s="49"/>
      <c r="V1620" s="49"/>
      <c r="W1620" s="49"/>
      <c r="X1620" s="49"/>
      <c r="Y1620" s="49"/>
      <c r="Z1620" s="49"/>
      <c r="AA1620" s="49"/>
      <c r="AB1620" s="49"/>
      <c r="AC1620" s="49"/>
      <c r="AG1620" s="48"/>
      <c r="AJ1620" s="48"/>
      <c r="AM1620" s="48"/>
      <c r="AW1620" s="49"/>
      <c r="AX1620" s="49"/>
      <c r="AY1620" s="49"/>
      <c r="AZ1620" s="49"/>
      <c r="BA1620" s="49"/>
      <c r="BB1620" s="49"/>
      <c r="BC1620" s="49"/>
      <c r="BD1620" s="49"/>
      <c r="BE1620" s="49"/>
    </row>
    <row r="1621" spans="5:57">
      <c r="E1621" s="48"/>
      <c r="H1621" s="48"/>
      <c r="K1621" s="48"/>
      <c r="U1621" s="49"/>
      <c r="V1621" s="49"/>
      <c r="W1621" s="49"/>
      <c r="X1621" s="49"/>
      <c r="Y1621" s="49"/>
      <c r="Z1621" s="49"/>
      <c r="AA1621" s="49"/>
      <c r="AB1621" s="49"/>
      <c r="AC1621" s="49"/>
      <c r="AG1621" s="48"/>
      <c r="AJ1621" s="48"/>
      <c r="AM1621" s="48"/>
      <c r="AW1621" s="49"/>
      <c r="AX1621" s="49"/>
      <c r="AY1621" s="49"/>
      <c r="AZ1621" s="49"/>
      <c r="BA1621" s="49"/>
      <c r="BB1621" s="49"/>
      <c r="BC1621" s="49"/>
      <c r="BD1621" s="49"/>
      <c r="BE1621" s="49"/>
    </row>
    <row r="1622" spans="5:57">
      <c r="E1622" s="48"/>
      <c r="H1622" s="48"/>
      <c r="K1622" s="48"/>
      <c r="U1622" s="49"/>
      <c r="V1622" s="49"/>
      <c r="W1622" s="49"/>
      <c r="X1622" s="49"/>
      <c r="Y1622" s="49"/>
      <c r="Z1622" s="49"/>
      <c r="AA1622" s="49"/>
      <c r="AB1622" s="49"/>
      <c r="AC1622" s="49"/>
      <c r="AG1622" s="48"/>
      <c r="AJ1622" s="48"/>
      <c r="AM1622" s="48"/>
      <c r="AW1622" s="49"/>
      <c r="AX1622" s="49"/>
      <c r="AY1622" s="49"/>
      <c r="AZ1622" s="49"/>
      <c r="BA1622" s="49"/>
      <c r="BB1622" s="49"/>
      <c r="BC1622" s="49"/>
      <c r="BD1622" s="49"/>
      <c r="BE1622" s="49"/>
    </row>
    <row r="1623" spans="5:57">
      <c r="E1623" s="48"/>
      <c r="H1623" s="48"/>
      <c r="K1623" s="48"/>
      <c r="U1623" s="49"/>
      <c r="V1623" s="49"/>
      <c r="W1623" s="49"/>
      <c r="X1623" s="49"/>
      <c r="Y1623" s="49"/>
      <c r="Z1623" s="49"/>
      <c r="AA1623" s="49"/>
      <c r="AB1623" s="49"/>
      <c r="AC1623" s="49"/>
      <c r="AG1623" s="48"/>
      <c r="AJ1623" s="48"/>
      <c r="AM1623" s="48"/>
      <c r="AW1623" s="49"/>
      <c r="AX1623" s="49"/>
      <c r="AY1623" s="49"/>
      <c r="AZ1623" s="49"/>
      <c r="BA1623" s="49"/>
      <c r="BB1623" s="49"/>
      <c r="BC1623" s="49"/>
      <c r="BD1623" s="49"/>
      <c r="BE1623" s="49"/>
    </row>
    <row r="1624" spans="5:57">
      <c r="E1624" s="48"/>
      <c r="H1624" s="48"/>
      <c r="K1624" s="48"/>
      <c r="U1624" s="49"/>
      <c r="V1624" s="49"/>
      <c r="W1624" s="49"/>
      <c r="X1624" s="49"/>
      <c r="Y1624" s="49"/>
      <c r="Z1624" s="49"/>
      <c r="AA1624" s="49"/>
      <c r="AB1624" s="49"/>
      <c r="AC1624" s="49"/>
      <c r="AG1624" s="48"/>
      <c r="AJ1624" s="48"/>
      <c r="AM1624" s="48"/>
      <c r="AW1624" s="49"/>
      <c r="AX1624" s="49"/>
      <c r="AY1624" s="49"/>
      <c r="AZ1624" s="49"/>
      <c r="BA1624" s="49"/>
      <c r="BB1624" s="49"/>
      <c r="BC1624" s="49"/>
      <c r="BD1624" s="49"/>
      <c r="BE1624" s="49"/>
    </row>
    <row r="1625" spans="5:57">
      <c r="E1625" s="48"/>
      <c r="H1625" s="48"/>
      <c r="K1625" s="48"/>
      <c r="U1625" s="49"/>
      <c r="V1625" s="49"/>
      <c r="W1625" s="49"/>
      <c r="X1625" s="49"/>
      <c r="Y1625" s="49"/>
      <c r="Z1625" s="49"/>
      <c r="AA1625" s="49"/>
      <c r="AB1625" s="49"/>
      <c r="AC1625" s="49"/>
      <c r="AG1625" s="48"/>
      <c r="AJ1625" s="48"/>
      <c r="AM1625" s="48"/>
      <c r="AW1625" s="49"/>
      <c r="AX1625" s="49"/>
      <c r="AY1625" s="49"/>
      <c r="AZ1625" s="49"/>
      <c r="BA1625" s="49"/>
      <c r="BB1625" s="49"/>
      <c r="BC1625" s="49"/>
      <c r="BD1625" s="49"/>
      <c r="BE1625" s="49"/>
    </row>
    <row r="1626" spans="5:57">
      <c r="E1626" s="48"/>
      <c r="H1626" s="48"/>
      <c r="K1626" s="48"/>
      <c r="U1626" s="49"/>
      <c r="V1626" s="49"/>
      <c r="W1626" s="49"/>
      <c r="X1626" s="49"/>
      <c r="Y1626" s="49"/>
      <c r="Z1626" s="49"/>
      <c r="AA1626" s="49"/>
      <c r="AB1626" s="49"/>
      <c r="AC1626" s="49"/>
      <c r="AG1626" s="48"/>
      <c r="AJ1626" s="48"/>
      <c r="AM1626" s="48"/>
      <c r="AW1626" s="49"/>
      <c r="AX1626" s="49"/>
      <c r="AY1626" s="49"/>
      <c r="AZ1626" s="49"/>
      <c r="BA1626" s="49"/>
      <c r="BB1626" s="49"/>
      <c r="BC1626" s="49"/>
      <c r="BD1626" s="49"/>
      <c r="BE1626" s="49"/>
    </row>
    <row r="1627" spans="5:57">
      <c r="E1627" s="48"/>
      <c r="H1627" s="48"/>
      <c r="K1627" s="48"/>
      <c r="U1627" s="49"/>
      <c r="V1627" s="49"/>
      <c r="W1627" s="49"/>
      <c r="X1627" s="49"/>
      <c r="Y1627" s="49"/>
      <c r="Z1627" s="49"/>
      <c r="AA1627" s="49"/>
      <c r="AB1627" s="49"/>
      <c r="AC1627" s="49"/>
      <c r="AG1627" s="48"/>
      <c r="AJ1627" s="48"/>
      <c r="AM1627" s="48"/>
      <c r="AW1627" s="49"/>
      <c r="AX1627" s="49"/>
      <c r="AY1627" s="49"/>
      <c r="AZ1627" s="49"/>
      <c r="BA1627" s="49"/>
      <c r="BB1627" s="49"/>
      <c r="BC1627" s="49"/>
      <c r="BD1627" s="49"/>
      <c r="BE1627" s="49"/>
    </row>
    <row r="1628" spans="5:57">
      <c r="E1628" s="48"/>
      <c r="H1628" s="48"/>
      <c r="K1628" s="48"/>
      <c r="U1628" s="49"/>
      <c r="V1628" s="49"/>
      <c r="W1628" s="49"/>
      <c r="X1628" s="49"/>
      <c r="Y1628" s="49"/>
      <c r="Z1628" s="49"/>
      <c r="AA1628" s="49"/>
      <c r="AB1628" s="49"/>
      <c r="AC1628" s="49"/>
      <c r="AG1628" s="48"/>
      <c r="AJ1628" s="48"/>
      <c r="AM1628" s="48"/>
      <c r="AW1628" s="49"/>
      <c r="AX1628" s="49"/>
      <c r="AY1628" s="49"/>
      <c r="AZ1628" s="49"/>
      <c r="BA1628" s="49"/>
      <c r="BB1628" s="49"/>
      <c r="BC1628" s="49"/>
      <c r="BD1628" s="49"/>
      <c r="BE1628" s="49"/>
    </row>
    <row r="1629" spans="5:57">
      <c r="E1629" s="48"/>
      <c r="H1629" s="48"/>
      <c r="K1629" s="48"/>
      <c r="U1629" s="49"/>
      <c r="V1629" s="49"/>
      <c r="W1629" s="49"/>
      <c r="X1629" s="49"/>
      <c r="Y1629" s="49"/>
      <c r="Z1629" s="49"/>
      <c r="AA1629" s="49"/>
      <c r="AB1629" s="49"/>
      <c r="AC1629" s="49"/>
      <c r="AG1629" s="48"/>
      <c r="AJ1629" s="48"/>
      <c r="AM1629" s="48"/>
      <c r="AW1629" s="49"/>
      <c r="AX1629" s="49"/>
      <c r="AY1629" s="49"/>
      <c r="AZ1629" s="49"/>
      <c r="BA1629" s="49"/>
      <c r="BB1629" s="49"/>
      <c r="BC1629" s="49"/>
      <c r="BD1629" s="49"/>
      <c r="BE1629" s="49"/>
    </row>
    <row r="1630" spans="5:57">
      <c r="E1630" s="48"/>
      <c r="H1630" s="48"/>
      <c r="K1630" s="48"/>
      <c r="U1630" s="49"/>
      <c r="V1630" s="49"/>
      <c r="W1630" s="49"/>
      <c r="X1630" s="49"/>
      <c r="Y1630" s="49"/>
      <c r="Z1630" s="49"/>
      <c r="AA1630" s="49"/>
      <c r="AB1630" s="49"/>
      <c r="AC1630" s="49"/>
      <c r="AG1630" s="48"/>
      <c r="AJ1630" s="48"/>
      <c r="AM1630" s="48"/>
      <c r="AW1630" s="49"/>
      <c r="AX1630" s="49"/>
      <c r="AY1630" s="49"/>
      <c r="AZ1630" s="49"/>
      <c r="BA1630" s="49"/>
      <c r="BB1630" s="49"/>
      <c r="BC1630" s="49"/>
      <c r="BD1630" s="49"/>
      <c r="BE1630" s="49"/>
    </row>
    <row r="1631" spans="5:57">
      <c r="E1631" s="48"/>
      <c r="H1631" s="48"/>
      <c r="K1631" s="48"/>
      <c r="U1631" s="49"/>
      <c r="V1631" s="49"/>
      <c r="W1631" s="49"/>
      <c r="X1631" s="49"/>
      <c r="Y1631" s="49"/>
      <c r="Z1631" s="49"/>
      <c r="AA1631" s="49"/>
      <c r="AB1631" s="49"/>
      <c r="AC1631" s="49"/>
      <c r="AG1631" s="48"/>
      <c r="AJ1631" s="48"/>
      <c r="AM1631" s="48"/>
      <c r="AW1631" s="49"/>
      <c r="AX1631" s="49"/>
      <c r="AY1631" s="49"/>
      <c r="AZ1631" s="49"/>
      <c r="BA1631" s="49"/>
      <c r="BB1631" s="49"/>
      <c r="BC1631" s="49"/>
      <c r="BD1631" s="49"/>
      <c r="BE1631" s="49"/>
    </row>
    <row r="1632" spans="5:57">
      <c r="E1632" s="48"/>
      <c r="H1632" s="48"/>
      <c r="K1632" s="48"/>
      <c r="U1632" s="49"/>
      <c r="V1632" s="49"/>
      <c r="W1632" s="49"/>
      <c r="X1632" s="49"/>
      <c r="Y1632" s="49"/>
      <c r="Z1632" s="49"/>
      <c r="AA1632" s="49"/>
      <c r="AB1632" s="49"/>
      <c r="AC1632" s="49"/>
      <c r="AG1632" s="48"/>
      <c r="AJ1632" s="48"/>
      <c r="AM1632" s="48"/>
      <c r="AW1632" s="49"/>
      <c r="AX1632" s="49"/>
      <c r="AY1632" s="49"/>
      <c r="AZ1632" s="49"/>
      <c r="BA1632" s="49"/>
      <c r="BB1632" s="49"/>
      <c r="BC1632" s="49"/>
      <c r="BD1632" s="49"/>
      <c r="BE1632" s="49"/>
    </row>
    <row r="1633" spans="5:57">
      <c r="E1633" s="48"/>
      <c r="H1633" s="48"/>
      <c r="K1633" s="48"/>
      <c r="U1633" s="49"/>
      <c r="V1633" s="49"/>
      <c r="W1633" s="49"/>
      <c r="X1633" s="49"/>
      <c r="Y1633" s="49"/>
      <c r="Z1633" s="49"/>
      <c r="AA1633" s="49"/>
      <c r="AB1633" s="49"/>
      <c r="AC1633" s="49"/>
      <c r="AG1633" s="48"/>
      <c r="AJ1633" s="48"/>
      <c r="AM1633" s="48"/>
      <c r="AW1633" s="49"/>
      <c r="AX1633" s="49"/>
      <c r="AY1633" s="49"/>
      <c r="AZ1633" s="49"/>
      <c r="BA1633" s="49"/>
      <c r="BB1633" s="49"/>
      <c r="BC1633" s="49"/>
      <c r="BD1633" s="49"/>
      <c r="BE1633" s="49"/>
    </row>
    <row r="1634" spans="5:57">
      <c r="E1634" s="48"/>
      <c r="H1634" s="48"/>
      <c r="K1634" s="48"/>
      <c r="U1634" s="49"/>
      <c r="V1634" s="49"/>
      <c r="W1634" s="49"/>
      <c r="X1634" s="49"/>
      <c r="Y1634" s="49"/>
      <c r="Z1634" s="49"/>
      <c r="AA1634" s="49"/>
      <c r="AB1634" s="49"/>
      <c r="AC1634" s="49"/>
      <c r="AG1634" s="48"/>
      <c r="AJ1634" s="48"/>
      <c r="AM1634" s="48"/>
      <c r="AW1634" s="49"/>
      <c r="AX1634" s="49"/>
      <c r="AY1634" s="49"/>
      <c r="AZ1634" s="49"/>
      <c r="BA1634" s="49"/>
      <c r="BB1634" s="49"/>
      <c r="BC1634" s="49"/>
      <c r="BD1634" s="49"/>
      <c r="BE1634" s="49"/>
    </row>
    <row r="1635" spans="5:57">
      <c r="E1635" s="48"/>
      <c r="H1635" s="48"/>
      <c r="K1635" s="48"/>
      <c r="U1635" s="49"/>
      <c r="V1635" s="49"/>
      <c r="W1635" s="49"/>
      <c r="X1635" s="49"/>
      <c r="Y1635" s="49"/>
      <c r="Z1635" s="49"/>
      <c r="AA1635" s="49"/>
      <c r="AB1635" s="49"/>
      <c r="AC1635" s="49"/>
      <c r="AG1635" s="48"/>
      <c r="AJ1635" s="48"/>
      <c r="AM1635" s="48"/>
      <c r="AW1635" s="49"/>
      <c r="AX1635" s="49"/>
      <c r="AY1635" s="49"/>
      <c r="AZ1635" s="49"/>
      <c r="BA1635" s="49"/>
      <c r="BB1635" s="49"/>
      <c r="BC1635" s="49"/>
      <c r="BD1635" s="49"/>
      <c r="BE1635" s="49"/>
    </row>
    <row r="1636" spans="5:57">
      <c r="E1636" s="48"/>
      <c r="H1636" s="48"/>
      <c r="K1636" s="48"/>
      <c r="U1636" s="49"/>
      <c r="V1636" s="49"/>
      <c r="W1636" s="49"/>
      <c r="X1636" s="49"/>
      <c r="Y1636" s="49"/>
      <c r="Z1636" s="49"/>
      <c r="AA1636" s="49"/>
      <c r="AB1636" s="49"/>
      <c r="AC1636" s="49"/>
      <c r="AG1636" s="48"/>
      <c r="AJ1636" s="48"/>
      <c r="AM1636" s="48"/>
      <c r="AW1636" s="49"/>
      <c r="AX1636" s="49"/>
      <c r="AY1636" s="49"/>
      <c r="AZ1636" s="49"/>
      <c r="BA1636" s="49"/>
      <c r="BB1636" s="49"/>
      <c r="BC1636" s="49"/>
      <c r="BD1636" s="49"/>
      <c r="BE1636" s="49"/>
    </row>
    <row r="1637" spans="5:57">
      <c r="E1637" s="48"/>
      <c r="H1637" s="48"/>
      <c r="K1637" s="48"/>
      <c r="U1637" s="49"/>
      <c r="V1637" s="49"/>
      <c r="W1637" s="49"/>
      <c r="X1637" s="49"/>
      <c r="Y1637" s="49"/>
      <c r="Z1637" s="49"/>
      <c r="AA1637" s="49"/>
      <c r="AB1637" s="49"/>
      <c r="AC1637" s="49"/>
      <c r="AG1637" s="48"/>
      <c r="AJ1637" s="48"/>
      <c r="AM1637" s="48"/>
      <c r="AW1637" s="49"/>
      <c r="AX1637" s="49"/>
      <c r="AY1637" s="49"/>
      <c r="AZ1637" s="49"/>
      <c r="BA1637" s="49"/>
      <c r="BB1637" s="49"/>
      <c r="BC1637" s="49"/>
      <c r="BD1637" s="49"/>
      <c r="BE1637" s="49"/>
    </row>
    <row r="1638" spans="5:57">
      <c r="E1638" s="48"/>
      <c r="H1638" s="48"/>
      <c r="K1638" s="48"/>
      <c r="U1638" s="49"/>
      <c r="V1638" s="49"/>
      <c r="W1638" s="49"/>
      <c r="X1638" s="49"/>
      <c r="Y1638" s="49"/>
      <c r="Z1638" s="49"/>
      <c r="AA1638" s="49"/>
      <c r="AB1638" s="49"/>
      <c r="AC1638" s="49"/>
      <c r="AG1638" s="48"/>
      <c r="AJ1638" s="48"/>
      <c r="AM1638" s="48"/>
      <c r="AW1638" s="49"/>
      <c r="AX1638" s="49"/>
      <c r="AY1638" s="49"/>
      <c r="AZ1638" s="49"/>
      <c r="BA1638" s="49"/>
      <c r="BB1638" s="49"/>
      <c r="BC1638" s="49"/>
      <c r="BD1638" s="49"/>
      <c r="BE1638" s="49"/>
    </row>
    <row r="1639" spans="5:57">
      <c r="E1639" s="48"/>
      <c r="H1639" s="48"/>
      <c r="K1639" s="48"/>
      <c r="U1639" s="49"/>
      <c r="V1639" s="49"/>
      <c r="W1639" s="49"/>
      <c r="X1639" s="49"/>
      <c r="Y1639" s="49"/>
      <c r="Z1639" s="49"/>
      <c r="AA1639" s="49"/>
      <c r="AB1639" s="49"/>
      <c r="AC1639" s="49"/>
      <c r="AG1639" s="48"/>
      <c r="AJ1639" s="48"/>
      <c r="AM1639" s="48"/>
      <c r="AW1639" s="49"/>
      <c r="AX1639" s="49"/>
      <c r="AY1639" s="49"/>
      <c r="AZ1639" s="49"/>
      <c r="BA1639" s="49"/>
      <c r="BB1639" s="49"/>
      <c r="BC1639" s="49"/>
      <c r="BD1639" s="49"/>
      <c r="BE1639" s="49"/>
    </row>
    <row r="1640" spans="5:57">
      <c r="E1640" s="48"/>
      <c r="H1640" s="48"/>
      <c r="K1640" s="48"/>
      <c r="U1640" s="49"/>
      <c r="V1640" s="49"/>
      <c r="W1640" s="49"/>
      <c r="X1640" s="49"/>
      <c r="Y1640" s="49"/>
      <c r="Z1640" s="49"/>
      <c r="AA1640" s="49"/>
      <c r="AB1640" s="49"/>
      <c r="AC1640" s="49"/>
      <c r="AG1640" s="48"/>
      <c r="AJ1640" s="48"/>
      <c r="AM1640" s="48"/>
      <c r="AW1640" s="49"/>
      <c r="AX1640" s="49"/>
      <c r="AY1640" s="49"/>
      <c r="AZ1640" s="49"/>
      <c r="BA1640" s="49"/>
      <c r="BB1640" s="49"/>
      <c r="BC1640" s="49"/>
      <c r="BD1640" s="49"/>
      <c r="BE1640" s="49"/>
    </row>
    <row r="1641" spans="5:57">
      <c r="E1641" s="48"/>
      <c r="H1641" s="48"/>
      <c r="K1641" s="48"/>
      <c r="U1641" s="49"/>
      <c r="V1641" s="49"/>
      <c r="W1641" s="49"/>
      <c r="X1641" s="49"/>
      <c r="Y1641" s="49"/>
      <c r="Z1641" s="49"/>
      <c r="AA1641" s="49"/>
      <c r="AB1641" s="49"/>
      <c r="AC1641" s="49"/>
      <c r="AG1641" s="48"/>
      <c r="AJ1641" s="48"/>
      <c r="AM1641" s="48"/>
      <c r="AW1641" s="49"/>
      <c r="AX1641" s="49"/>
      <c r="AY1641" s="49"/>
      <c r="AZ1641" s="49"/>
      <c r="BA1641" s="49"/>
      <c r="BB1641" s="49"/>
      <c r="BC1641" s="49"/>
      <c r="BD1641" s="49"/>
      <c r="BE1641" s="49"/>
    </row>
    <row r="1642" spans="5:57">
      <c r="E1642" s="48"/>
      <c r="H1642" s="48"/>
      <c r="K1642" s="48"/>
      <c r="U1642" s="49"/>
      <c r="V1642" s="49"/>
      <c r="W1642" s="49"/>
      <c r="X1642" s="49"/>
      <c r="Y1642" s="49"/>
      <c r="Z1642" s="49"/>
      <c r="AA1642" s="49"/>
      <c r="AB1642" s="49"/>
      <c r="AC1642" s="49"/>
      <c r="AG1642" s="48"/>
      <c r="AJ1642" s="48"/>
      <c r="AM1642" s="48"/>
      <c r="AW1642" s="49"/>
      <c r="AX1642" s="49"/>
      <c r="AY1642" s="49"/>
      <c r="AZ1642" s="49"/>
      <c r="BA1642" s="49"/>
      <c r="BB1642" s="49"/>
      <c r="BC1642" s="49"/>
      <c r="BD1642" s="49"/>
      <c r="BE1642" s="49"/>
    </row>
    <row r="1643" spans="5:57">
      <c r="E1643" s="48"/>
      <c r="H1643" s="48"/>
      <c r="K1643" s="48"/>
      <c r="U1643" s="49"/>
      <c r="V1643" s="49"/>
      <c r="W1643" s="49"/>
      <c r="X1643" s="49"/>
      <c r="Y1643" s="49"/>
      <c r="Z1643" s="49"/>
      <c r="AA1643" s="49"/>
      <c r="AB1643" s="49"/>
      <c r="AC1643" s="49"/>
      <c r="AG1643" s="48"/>
      <c r="AJ1643" s="48"/>
      <c r="AM1643" s="48"/>
      <c r="AW1643" s="49"/>
      <c r="AX1643" s="49"/>
      <c r="AY1643" s="49"/>
      <c r="AZ1643" s="49"/>
      <c r="BA1643" s="49"/>
      <c r="BB1643" s="49"/>
      <c r="BC1643" s="49"/>
      <c r="BD1643" s="49"/>
      <c r="BE1643" s="49"/>
    </row>
    <row r="1644" spans="5:57">
      <c r="E1644" s="48"/>
      <c r="H1644" s="48"/>
      <c r="K1644" s="48"/>
      <c r="U1644" s="49"/>
      <c r="V1644" s="49"/>
      <c r="W1644" s="49"/>
      <c r="X1644" s="49"/>
      <c r="Y1644" s="49"/>
      <c r="Z1644" s="49"/>
      <c r="AA1644" s="49"/>
      <c r="AB1644" s="49"/>
      <c r="AC1644" s="49"/>
      <c r="AG1644" s="48"/>
      <c r="AJ1644" s="48"/>
      <c r="AM1644" s="48"/>
      <c r="AW1644" s="49"/>
      <c r="AX1644" s="49"/>
      <c r="AY1644" s="49"/>
      <c r="AZ1644" s="49"/>
      <c r="BA1644" s="49"/>
      <c r="BB1644" s="49"/>
      <c r="BC1644" s="49"/>
      <c r="BD1644" s="49"/>
      <c r="BE1644" s="49"/>
    </row>
    <row r="1645" spans="5:57">
      <c r="E1645" s="48"/>
      <c r="H1645" s="48"/>
      <c r="K1645" s="48"/>
      <c r="U1645" s="49"/>
      <c r="V1645" s="49"/>
      <c r="W1645" s="49"/>
      <c r="X1645" s="49"/>
      <c r="Y1645" s="49"/>
      <c r="Z1645" s="49"/>
      <c r="AA1645" s="49"/>
      <c r="AB1645" s="49"/>
      <c r="AC1645" s="49"/>
      <c r="AG1645" s="48"/>
      <c r="AJ1645" s="48"/>
      <c r="AM1645" s="48"/>
      <c r="AW1645" s="49"/>
      <c r="AX1645" s="49"/>
      <c r="AY1645" s="49"/>
      <c r="AZ1645" s="49"/>
      <c r="BA1645" s="49"/>
      <c r="BB1645" s="49"/>
      <c r="BC1645" s="49"/>
      <c r="BD1645" s="49"/>
      <c r="BE1645" s="49"/>
    </row>
    <row r="1646" spans="5:57">
      <c r="E1646" s="48"/>
      <c r="H1646" s="48"/>
      <c r="K1646" s="48"/>
      <c r="U1646" s="49"/>
      <c r="V1646" s="49"/>
      <c r="W1646" s="49"/>
      <c r="X1646" s="49"/>
      <c r="Y1646" s="49"/>
      <c r="Z1646" s="49"/>
      <c r="AA1646" s="49"/>
      <c r="AB1646" s="49"/>
      <c r="AC1646" s="49"/>
      <c r="AG1646" s="48"/>
      <c r="AJ1646" s="48"/>
      <c r="AM1646" s="48"/>
      <c r="AW1646" s="49"/>
      <c r="AX1646" s="49"/>
      <c r="AY1646" s="49"/>
      <c r="AZ1646" s="49"/>
      <c r="BA1646" s="49"/>
      <c r="BB1646" s="49"/>
      <c r="BC1646" s="49"/>
      <c r="BD1646" s="49"/>
      <c r="BE1646" s="49"/>
    </row>
    <row r="1647" spans="5:57">
      <c r="E1647" s="48"/>
      <c r="H1647" s="48"/>
      <c r="K1647" s="48"/>
      <c r="U1647" s="49"/>
      <c r="V1647" s="49"/>
      <c r="W1647" s="49"/>
      <c r="X1647" s="49"/>
      <c r="Y1647" s="49"/>
      <c r="Z1647" s="49"/>
      <c r="AA1647" s="49"/>
      <c r="AB1647" s="49"/>
      <c r="AC1647" s="49"/>
      <c r="AG1647" s="48"/>
      <c r="AJ1647" s="48"/>
      <c r="AM1647" s="48"/>
      <c r="AW1647" s="49"/>
      <c r="AX1647" s="49"/>
      <c r="AY1647" s="49"/>
      <c r="AZ1647" s="49"/>
      <c r="BA1647" s="49"/>
      <c r="BB1647" s="49"/>
      <c r="BC1647" s="49"/>
      <c r="BD1647" s="49"/>
      <c r="BE1647" s="49"/>
    </row>
    <row r="1648" spans="5:57">
      <c r="E1648" s="48"/>
      <c r="H1648" s="48"/>
      <c r="K1648" s="48"/>
      <c r="U1648" s="49"/>
      <c r="V1648" s="49"/>
      <c r="W1648" s="49"/>
      <c r="X1648" s="49"/>
      <c r="Y1648" s="49"/>
      <c r="Z1648" s="49"/>
      <c r="AA1648" s="49"/>
      <c r="AB1648" s="49"/>
      <c r="AC1648" s="49"/>
      <c r="AG1648" s="48"/>
      <c r="AJ1648" s="48"/>
      <c r="AM1648" s="48"/>
      <c r="AW1648" s="49"/>
      <c r="AX1648" s="49"/>
      <c r="AY1648" s="49"/>
      <c r="AZ1648" s="49"/>
      <c r="BA1648" s="49"/>
      <c r="BB1648" s="49"/>
      <c r="BC1648" s="49"/>
      <c r="BD1648" s="49"/>
      <c r="BE1648" s="49"/>
    </row>
    <row r="1649" spans="5:57">
      <c r="E1649" s="48"/>
      <c r="H1649" s="48"/>
      <c r="K1649" s="48"/>
      <c r="U1649" s="49"/>
      <c r="V1649" s="49"/>
      <c r="W1649" s="49"/>
      <c r="X1649" s="49"/>
      <c r="Y1649" s="49"/>
      <c r="Z1649" s="49"/>
      <c r="AA1649" s="49"/>
      <c r="AB1649" s="49"/>
      <c r="AC1649" s="49"/>
      <c r="AG1649" s="48"/>
      <c r="AJ1649" s="48"/>
      <c r="AM1649" s="48"/>
      <c r="AW1649" s="49"/>
      <c r="AX1649" s="49"/>
      <c r="AY1649" s="49"/>
      <c r="AZ1649" s="49"/>
      <c r="BA1649" s="49"/>
      <c r="BB1649" s="49"/>
      <c r="BC1649" s="49"/>
      <c r="BD1649" s="49"/>
      <c r="BE1649" s="49"/>
    </row>
    <row r="1650" spans="5:57">
      <c r="E1650" s="48"/>
      <c r="H1650" s="48"/>
      <c r="K1650" s="48"/>
      <c r="U1650" s="49"/>
      <c r="V1650" s="49"/>
      <c r="W1650" s="49"/>
      <c r="X1650" s="49"/>
      <c r="Y1650" s="49"/>
      <c r="Z1650" s="49"/>
      <c r="AA1650" s="49"/>
      <c r="AB1650" s="49"/>
      <c r="AC1650" s="49"/>
      <c r="AG1650" s="48"/>
      <c r="AJ1650" s="48"/>
      <c r="AM1650" s="48"/>
      <c r="AW1650" s="49"/>
      <c r="AX1650" s="49"/>
      <c r="AY1650" s="49"/>
      <c r="AZ1650" s="49"/>
      <c r="BA1650" s="49"/>
      <c r="BB1650" s="49"/>
      <c r="BC1650" s="49"/>
      <c r="BD1650" s="49"/>
      <c r="BE1650" s="49"/>
    </row>
    <row r="1651" spans="5:57">
      <c r="E1651" s="48"/>
      <c r="H1651" s="48"/>
      <c r="K1651" s="48"/>
      <c r="U1651" s="49"/>
      <c r="V1651" s="49"/>
      <c r="W1651" s="49"/>
      <c r="X1651" s="49"/>
      <c r="Y1651" s="49"/>
      <c r="Z1651" s="49"/>
      <c r="AA1651" s="49"/>
      <c r="AB1651" s="49"/>
      <c r="AC1651" s="49"/>
      <c r="AG1651" s="48"/>
      <c r="AJ1651" s="48"/>
      <c r="AM1651" s="48"/>
      <c r="AW1651" s="49"/>
      <c r="AX1651" s="49"/>
      <c r="AY1651" s="49"/>
      <c r="AZ1651" s="49"/>
      <c r="BA1651" s="49"/>
      <c r="BB1651" s="49"/>
      <c r="BC1651" s="49"/>
      <c r="BD1651" s="49"/>
      <c r="BE1651" s="49"/>
    </row>
    <row r="1652" spans="5:57">
      <c r="E1652" s="48"/>
      <c r="H1652" s="48"/>
      <c r="K1652" s="48"/>
      <c r="U1652" s="49"/>
      <c r="V1652" s="49"/>
      <c r="W1652" s="49"/>
      <c r="X1652" s="49"/>
      <c r="Y1652" s="49"/>
      <c r="Z1652" s="49"/>
      <c r="AA1652" s="49"/>
      <c r="AB1652" s="49"/>
      <c r="AC1652" s="49"/>
      <c r="AG1652" s="48"/>
      <c r="AJ1652" s="48"/>
      <c r="AM1652" s="48"/>
      <c r="AW1652" s="49"/>
      <c r="AX1652" s="49"/>
      <c r="AY1652" s="49"/>
      <c r="AZ1652" s="49"/>
      <c r="BA1652" s="49"/>
      <c r="BB1652" s="49"/>
      <c r="BC1652" s="49"/>
      <c r="BD1652" s="49"/>
      <c r="BE1652" s="49"/>
    </row>
    <row r="1653" spans="5:57">
      <c r="E1653" s="48"/>
      <c r="H1653" s="48"/>
      <c r="K1653" s="48"/>
      <c r="U1653" s="49"/>
      <c r="V1653" s="49"/>
      <c r="W1653" s="49"/>
      <c r="X1653" s="49"/>
      <c r="Y1653" s="49"/>
      <c r="Z1653" s="49"/>
      <c r="AA1653" s="49"/>
      <c r="AB1653" s="49"/>
      <c r="AC1653" s="49"/>
      <c r="AG1653" s="48"/>
      <c r="AJ1653" s="48"/>
      <c r="AM1653" s="48"/>
      <c r="AW1653" s="49"/>
      <c r="AX1653" s="49"/>
      <c r="AY1653" s="49"/>
      <c r="AZ1653" s="49"/>
      <c r="BA1653" s="49"/>
      <c r="BB1653" s="49"/>
      <c r="BC1653" s="49"/>
      <c r="BD1653" s="49"/>
      <c r="BE1653" s="49"/>
    </row>
    <row r="1654" spans="5:57">
      <c r="E1654" s="48"/>
      <c r="H1654" s="48"/>
      <c r="K1654" s="48"/>
      <c r="U1654" s="49"/>
      <c r="V1654" s="49"/>
      <c r="W1654" s="49"/>
      <c r="X1654" s="49"/>
      <c r="Y1654" s="49"/>
      <c r="Z1654" s="49"/>
      <c r="AA1654" s="49"/>
      <c r="AB1654" s="49"/>
      <c r="AC1654" s="49"/>
      <c r="AG1654" s="48"/>
      <c r="AJ1654" s="48"/>
      <c r="AM1654" s="48"/>
      <c r="AW1654" s="49"/>
      <c r="AX1654" s="49"/>
      <c r="AY1654" s="49"/>
      <c r="AZ1654" s="49"/>
      <c r="BA1654" s="49"/>
      <c r="BB1654" s="49"/>
      <c r="BC1654" s="49"/>
      <c r="BD1654" s="49"/>
      <c r="BE1654" s="49"/>
    </row>
    <row r="1655" spans="5:57">
      <c r="E1655" s="48"/>
      <c r="H1655" s="48"/>
      <c r="K1655" s="48"/>
      <c r="U1655" s="49"/>
      <c r="V1655" s="49"/>
      <c r="W1655" s="49"/>
      <c r="X1655" s="49"/>
      <c r="Y1655" s="49"/>
      <c r="Z1655" s="49"/>
      <c r="AA1655" s="49"/>
      <c r="AB1655" s="49"/>
      <c r="AC1655" s="49"/>
      <c r="AG1655" s="48"/>
      <c r="AJ1655" s="48"/>
      <c r="AM1655" s="48"/>
      <c r="AW1655" s="49"/>
      <c r="AX1655" s="49"/>
      <c r="AY1655" s="49"/>
      <c r="AZ1655" s="49"/>
      <c r="BA1655" s="49"/>
      <c r="BB1655" s="49"/>
      <c r="BC1655" s="49"/>
      <c r="BD1655" s="49"/>
      <c r="BE1655" s="49"/>
    </row>
    <row r="1656" spans="5:57">
      <c r="E1656" s="48"/>
      <c r="H1656" s="48"/>
      <c r="K1656" s="48"/>
      <c r="U1656" s="49"/>
      <c r="V1656" s="49"/>
      <c r="W1656" s="49"/>
      <c r="X1656" s="49"/>
      <c r="Y1656" s="49"/>
      <c r="Z1656" s="49"/>
      <c r="AA1656" s="49"/>
      <c r="AB1656" s="49"/>
      <c r="AC1656" s="49"/>
      <c r="AG1656" s="48"/>
      <c r="AJ1656" s="48"/>
      <c r="AM1656" s="48"/>
      <c r="AW1656" s="49"/>
      <c r="AX1656" s="49"/>
      <c r="AY1656" s="49"/>
      <c r="AZ1656" s="49"/>
      <c r="BA1656" s="49"/>
      <c r="BB1656" s="49"/>
      <c r="BC1656" s="49"/>
      <c r="BD1656" s="49"/>
      <c r="BE1656" s="49"/>
    </row>
    <row r="1657" spans="5:57">
      <c r="E1657" s="48"/>
      <c r="H1657" s="48"/>
      <c r="K1657" s="48"/>
      <c r="U1657" s="49"/>
      <c r="V1657" s="49"/>
      <c r="W1657" s="49"/>
      <c r="X1657" s="49"/>
      <c r="Y1657" s="49"/>
      <c r="Z1657" s="49"/>
      <c r="AA1657" s="49"/>
      <c r="AB1657" s="49"/>
      <c r="AC1657" s="49"/>
      <c r="AG1657" s="48"/>
      <c r="AJ1657" s="48"/>
      <c r="AM1657" s="48"/>
      <c r="AW1657" s="49"/>
      <c r="AX1657" s="49"/>
      <c r="AY1657" s="49"/>
      <c r="AZ1657" s="49"/>
      <c r="BA1657" s="49"/>
      <c r="BB1657" s="49"/>
      <c r="BC1657" s="49"/>
      <c r="BD1657" s="49"/>
      <c r="BE1657" s="49"/>
    </row>
    <row r="1658" spans="5:57">
      <c r="E1658" s="48"/>
      <c r="H1658" s="48"/>
      <c r="K1658" s="48"/>
      <c r="U1658" s="49"/>
      <c r="V1658" s="49"/>
      <c r="W1658" s="49"/>
      <c r="X1658" s="49"/>
      <c r="Y1658" s="49"/>
      <c r="Z1658" s="49"/>
      <c r="AA1658" s="49"/>
      <c r="AB1658" s="49"/>
      <c r="AC1658" s="49"/>
      <c r="AG1658" s="48"/>
      <c r="AJ1658" s="48"/>
      <c r="AM1658" s="48"/>
      <c r="AW1658" s="49"/>
      <c r="AX1658" s="49"/>
      <c r="AY1658" s="49"/>
      <c r="AZ1658" s="49"/>
      <c r="BA1658" s="49"/>
      <c r="BB1658" s="49"/>
      <c r="BC1658" s="49"/>
      <c r="BD1658" s="49"/>
      <c r="BE1658" s="49"/>
    </row>
    <row r="1659" spans="5:57">
      <c r="E1659" s="48"/>
      <c r="H1659" s="48"/>
      <c r="K1659" s="48"/>
      <c r="U1659" s="49"/>
      <c r="V1659" s="49"/>
      <c r="W1659" s="49"/>
      <c r="X1659" s="49"/>
      <c r="Y1659" s="49"/>
      <c r="Z1659" s="49"/>
      <c r="AA1659" s="49"/>
      <c r="AB1659" s="49"/>
      <c r="AC1659" s="49"/>
      <c r="AG1659" s="48"/>
      <c r="AJ1659" s="48"/>
      <c r="AM1659" s="48"/>
      <c r="AW1659" s="49"/>
      <c r="AX1659" s="49"/>
      <c r="AY1659" s="49"/>
      <c r="AZ1659" s="49"/>
      <c r="BA1659" s="49"/>
      <c r="BB1659" s="49"/>
      <c r="BC1659" s="49"/>
      <c r="BD1659" s="49"/>
      <c r="BE1659" s="49"/>
    </row>
    <row r="1660" spans="5:57">
      <c r="E1660" s="48"/>
      <c r="H1660" s="48"/>
      <c r="K1660" s="48"/>
      <c r="U1660" s="49"/>
      <c r="V1660" s="49"/>
      <c r="W1660" s="49"/>
      <c r="X1660" s="49"/>
      <c r="Y1660" s="49"/>
      <c r="Z1660" s="49"/>
      <c r="AA1660" s="49"/>
      <c r="AB1660" s="49"/>
      <c r="AC1660" s="49"/>
      <c r="AG1660" s="48"/>
      <c r="AJ1660" s="48"/>
      <c r="AM1660" s="48"/>
      <c r="AW1660" s="49"/>
      <c r="AX1660" s="49"/>
      <c r="AY1660" s="49"/>
      <c r="AZ1660" s="49"/>
      <c r="BA1660" s="49"/>
      <c r="BB1660" s="49"/>
      <c r="BC1660" s="49"/>
      <c r="BD1660" s="49"/>
      <c r="BE1660" s="49"/>
    </row>
    <row r="1661" spans="5:57">
      <c r="E1661" s="48"/>
      <c r="H1661" s="48"/>
      <c r="K1661" s="48"/>
      <c r="U1661" s="49"/>
      <c r="V1661" s="49"/>
      <c r="W1661" s="49"/>
      <c r="X1661" s="49"/>
      <c r="Y1661" s="49"/>
      <c r="Z1661" s="49"/>
      <c r="AA1661" s="49"/>
      <c r="AB1661" s="49"/>
      <c r="AC1661" s="49"/>
      <c r="AG1661" s="48"/>
      <c r="AJ1661" s="48"/>
      <c r="AM1661" s="48"/>
      <c r="AW1661" s="49"/>
      <c r="AX1661" s="49"/>
      <c r="AY1661" s="49"/>
      <c r="AZ1661" s="49"/>
      <c r="BA1661" s="49"/>
      <c r="BB1661" s="49"/>
      <c r="BC1661" s="49"/>
      <c r="BD1661" s="49"/>
      <c r="BE1661" s="49"/>
    </row>
    <row r="1662" spans="5:57">
      <c r="E1662" s="48"/>
      <c r="H1662" s="48"/>
      <c r="K1662" s="48"/>
      <c r="U1662" s="49"/>
      <c r="V1662" s="49"/>
      <c r="W1662" s="49"/>
      <c r="X1662" s="49"/>
      <c r="Y1662" s="49"/>
      <c r="Z1662" s="49"/>
      <c r="AA1662" s="49"/>
      <c r="AB1662" s="49"/>
      <c r="AC1662" s="49"/>
      <c r="AG1662" s="48"/>
      <c r="AJ1662" s="48"/>
      <c r="AM1662" s="48"/>
      <c r="AW1662" s="49"/>
      <c r="AX1662" s="49"/>
      <c r="AY1662" s="49"/>
      <c r="AZ1662" s="49"/>
      <c r="BA1662" s="49"/>
      <c r="BB1662" s="49"/>
      <c r="BC1662" s="49"/>
      <c r="BD1662" s="49"/>
      <c r="BE1662" s="49"/>
    </row>
    <row r="1663" spans="5:57">
      <c r="E1663" s="48"/>
      <c r="H1663" s="48"/>
      <c r="K1663" s="48"/>
      <c r="U1663" s="49"/>
      <c r="V1663" s="49"/>
      <c r="W1663" s="49"/>
      <c r="X1663" s="49"/>
      <c r="Y1663" s="49"/>
      <c r="Z1663" s="49"/>
      <c r="AA1663" s="49"/>
      <c r="AB1663" s="49"/>
      <c r="AC1663" s="49"/>
      <c r="AG1663" s="48"/>
      <c r="AJ1663" s="48"/>
      <c r="AM1663" s="48"/>
      <c r="AW1663" s="49"/>
      <c r="AX1663" s="49"/>
      <c r="AY1663" s="49"/>
      <c r="AZ1663" s="49"/>
      <c r="BA1663" s="49"/>
      <c r="BB1663" s="49"/>
      <c r="BC1663" s="49"/>
      <c r="BD1663" s="49"/>
      <c r="BE1663" s="49"/>
    </row>
    <row r="1664" spans="5:57">
      <c r="E1664" s="48"/>
      <c r="H1664" s="48"/>
      <c r="K1664" s="48"/>
      <c r="U1664" s="49"/>
      <c r="V1664" s="49"/>
      <c r="W1664" s="49"/>
      <c r="X1664" s="49"/>
      <c r="Y1664" s="49"/>
      <c r="Z1664" s="49"/>
      <c r="AA1664" s="49"/>
      <c r="AB1664" s="49"/>
      <c r="AC1664" s="49"/>
      <c r="AG1664" s="48"/>
      <c r="AJ1664" s="48"/>
      <c r="AM1664" s="48"/>
      <c r="AW1664" s="49"/>
      <c r="AX1664" s="49"/>
      <c r="AY1664" s="49"/>
      <c r="AZ1664" s="49"/>
      <c r="BA1664" s="49"/>
      <c r="BB1664" s="49"/>
      <c r="BC1664" s="49"/>
      <c r="BD1664" s="49"/>
      <c r="BE1664" s="49"/>
    </row>
    <row r="1665" spans="5:57">
      <c r="E1665" s="48"/>
      <c r="H1665" s="48"/>
      <c r="K1665" s="48"/>
      <c r="U1665" s="49"/>
      <c r="V1665" s="49"/>
      <c r="W1665" s="49"/>
      <c r="X1665" s="49"/>
      <c r="Y1665" s="49"/>
      <c r="Z1665" s="49"/>
      <c r="AA1665" s="49"/>
      <c r="AB1665" s="49"/>
      <c r="AC1665" s="49"/>
      <c r="AG1665" s="48"/>
      <c r="AJ1665" s="48"/>
      <c r="AM1665" s="48"/>
      <c r="AW1665" s="49"/>
      <c r="AX1665" s="49"/>
      <c r="AY1665" s="49"/>
      <c r="AZ1665" s="49"/>
      <c r="BA1665" s="49"/>
      <c r="BB1665" s="49"/>
      <c r="BC1665" s="49"/>
      <c r="BD1665" s="49"/>
      <c r="BE1665" s="49"/>
    </row>
    <row r="1666" spans="5:57">
      <c r="E1666" s="48"/>
      <c r="H1666" s="48"/>
      <c r="K1666" s="48"/>
      <c r="U1666" s="49"/>
      <c r="V1666" s="49"/>
      <c r="W1666" s="49"/>
      <c r="X1666" s="49"/>
      <c r="Y1666" s="49"/>
      <c r="Z1666" s="49"/>
      <c r="AA1666" s="49"/>
      <c r="AB1666" s="49"/>
      <c r="AC1666" s="49"/>
      <c r="AG1666" s="48"/>
      <c r="AJ1666" s="48"/>
      <c r="AM1666" s="48"/>
      <c r="AW1666" s="49"/>
      <c r="AX1666" s="49"/>
      <c r="AY1666" s="49"/>
      <c r="AZ1666" s="49"/>
      <c r="BA1666" s="49"/>
      <c r="BB1666" s="49"/>
      <c r="BC1666" s="49"/>
      <c r="BD1666" s="49"/>
      <c r="BE1666" s="49"/>
    </row>
    <row r="1667" spans="5:57">
      <c r="E1667" s="48"/>
      <c r="H1667" s="48"/>
      <c r="K1667" s="48"/>
      <c r="U1667" s="49"/>
      <c r="V1667" s="49"/>
      <c r="W1667" s="49"/>
      <c r="X1667" s="49"/>
      <c r="Y1667" s="49"/>
      <c r="Z1667" s="49"/>
      <c r="AA1667" s="49"/>
      <c r="AB1667" s="49"/>
      <c r="AC1667" s="49"/>
      <c r="AG1667" s="48"/>
      <c r="AJ1667" s="48"/>
      <c r="AM1667" s="48"/>
      <c r="AW1667" s="49"/>
      <c r="AX1667" s="49"/>
      <c r="AY1667" s="49"/>
      <c r="AZ1667" s="49"/>
      <c r="BA1667" s="49"/>
      <c r="BB1667" s="49"/>
      <c r="BC1667" s="49"/>
      <c r="BD1667" s="49"/>
      <c r="BE1667" s="49"/>
    </row>
    <row r="1668" spans="5:57">
      <c r="E1668" s="48"/>
      <c r="H1668" s="48"/>
      <c r="K1668" s="48"/>
      <c r="U1668" s="49"/>
      <c r="V1668" s="49"/>
      <c r="W1668" s="49"/>
      <c r="X1668" s="49"/>
      <c r="Y1668" s="49"/>
      <c r="Z1668" s="49"/>
      <c r="AA1668" s="49"/>
      <c r="AB1668" s="49"/>
      <c r="AC1668" s="49"/>
      <c r="AG1668" s="48"/>
      <c r="AJ1668" s="48"/>
      <c r="AM1668" s="48"/>
      <c r="AW1668" s="49"/>
      <c r="AX1668" s="49"/>
      <c r="AY1668" s="49"/>
      <c r="AZ1668" s="49"/>
      <c r="BA1668" s="49"/>
      <c r="BB1668" s="49"/>
      <c r="BC1668" s="49"/>
      <c r="BD1668" s="49"/>
      <c r="BE1668" s="49"/>
    </row>
    <row r="1669" spans="5:57">
      <c r="E1669" s="48"/>
      <c r="H1669" s="48"/>
      <c r="K1669" s="48"/>
      <c r="U1669" s="49"/>
      <c r="V1669" s="49"/>
      <c r="W1669" s="49"/>
      <c r="X1669" s="49"/>
      <c r="Y1669" s="49"/>
      <c r="Z1669" s="49"/>
      <c r="AA1669" s="49"/>
      <c r="AB1669" s="49"/>
      <c r="AC1669" s="49"/>
      <c r="AG1669" s="48"/>
      <c r="AJ1669" s="48"/>
      <c r="AM1669" s="48"/>
      <c r="AW1669" s="49"/>
      <c r="AX1669" s="49"/>
      <c r="AY1669" s="49"/>
      <c r="AZ1669" s="49"/>
      <c r="BA1669" s="49"/>
      <c r="BB1669" s="49"/>
      <c r="BC1669" s="49"/>
      <c r="BD1669" s="49"/>
      <c r="BE1669" s="49"/>
    </row>
    <row r="1670" spans="5:57">
      <c r="E1670" s="48"/>
      <c r="H1670" s="48"/>
      <c r="K1670" s="48"/>
      <c r="U1670" s="49"/>
      <c r="V1670" s="49"/>
      <c r="W1670" s="49"/>
      <c r="X1670" s="49"/>
      <c r="Y1670" s="49"/>
      <c r="Z1670" s="49"/>
      <c r="AA1670" s="49"/>
      <c r="AB1670" s="49"/>
      <c r="AC1670" s="49"/>
      <c r="AG1670" s="48"/>
      <c r="AJ1670" s="48"/>
      <c r="AM1670" s="48"/>
      <c r="AW1670" s="49"/>
      <c r="AX1670" s="49"/>
      <c r="AY1670" s="49"/>
      <c r="AZ1670" s="49"/>
      <c r="BA1670" s="49"/>
      <c r="BB1670" s="49"/>
      <c r="BC1670" s="49"/>
      <c r="BD1670" s="49"/>
      <c r="BE1670" s="49"/>
    </row>
    <row r="1671" spans="5:57">
      <c r="E1671" s="48"/>
      <c r="H1671" s="48"/>
      <c r="K1671" s="48"/>
      <c r="U1671" s="49"/>
      <c r="V1671" s="49"/>
      <c r="W1671" s="49"/>
      <c r="X1671" s="49"/>
      <c r="Y1671" s="49"/>
      <c r="Z1671" s="49"/>
      <c r="AA1671" s="49"/>
      <c r="AB1671" s="49"/>
      <c r="AC1671" s="49"/>
      <c r="AG1671" s="48"/>
      <c r="AJ1671" s="48"/>
      <c r="AM1671" s="48"/>
      <c r="AW1671" s="49"/>
      <c r="AX1671" s="49"/>
      <c r="AY1671" s="49"/>
      <c r="AZ1671" s="49"/>
      <c r="BA1671" s="49"/>
      <c r="BB1671" s="49"/>
      <c r="BC1671" s="49"/>
      <c r="BD1671" s="49"/>
      <c r="BE1671" s="49"/>
    </row>
    <row r="1672" spans="5:57">
      <c r="E1672" s="48"/>
      <c r="H1672" s="48"/>
      <c r="K1672" s="48"/>
      <c r="U1672" s="49"/>
      <c r="V1672" s="49"/>
      <c r="W1672" s="49"/>
      <c r="X1672" s="49"/>
      <c r="Y1672" s="49"/>
      <c r="Z1672" s="49"/>
      <c r="AA1672" s="49"/>
      <c r="AB1672" s="49"/>
      <c r="AC1672" s="49"/>
      <c r="AG1672" s="48"/>
      <c r="AJ1672" s="48"/>
      <c r="AM1672" s="48"/>
      <c r="AW1672" s="49"/>
      <c r="AX1672" s="49"/>
      <c r="AY1672" s="49"/>
      <c r="AZ1672" s="49"/>
      <c r="BA1672" s="49"/>
      <c r="BB1672" s="49"/>
      <c r="BC1672" s="49"/>
      <c r="BD1672" s="49"/>
      <c r="BE1672" s="49"/>
    </row>
    <row r="1673" spans="5:57">
      <c r="E1673" s="48"/>
      <c r="H1673" s="48"/>
      <c r="K1673" s="48"/>
      <c r="U1673" s="49"/>
      <c r="V1673" s="49"/>
      <c r="W1673" s="49"/>
      <c r="X1673" s="49"/>
      <c r="Y1673" s="49"/>
      <c r="Z1673" s="49"/>
      <c r="AA1673" s="49"/>
      <c r="AB1673" s="49"/>
      <c r="AC1673" s="49"/>
      <c r="AG1673" s="48"/>
      <c r="AJ1673" s="48"/>
      <c r="AM1673" s="48"/>
      <c r="AW1673" s="49"/>
      <c r="AX1673" s="49"/>
      <c r="AY1673" s="49"/>
      <c r="AZ1673" s="49"/>
      <c r="BA1673" s="49"/>
      <c r="BB1673" s="49"/>
      <c r="BC1673" s="49"/>
      <c r="BD1673" s="49"/>
      <c r="BE1673" s="49"/>
    </row>
    <row r="1674" spans="5:57">
      <c r="E1674" s="48"/>
      <c r="H1674" s="48"/>
      <c r="K1674" s="48"/>
      <c r="U1674" s="49"/>
      <c r="V1674" s="49"/>
      <c r="W1674" s="49"/>
      <c r="X1674" s="49"/>
      <c r="Y1674" s="49"/>
      <c r="Z1674" s="49"/>
      <c r="AA1674" s="49"/>
      <c r="AB1674" s="49"/>
      <c r="AC1674" s="49"/>
      <c r="AG1674" s="48"/>
      <c r="AJ1674" s="48"/>
      <c r="AM1674" s="48"/>
      <c r="AW1674" s="49"/>
      <c r="AX1674" s="49"/>
      <c r="AY1674" s="49"/>
      <c r="AZ1674" s="49"/>
      <c r="BA1674" s="49"/>
      <c r="BB1674" s="49"/>
      <c r="BC1674" s="49"/>
      <c r="BD1674" s="49"/>
      <c r="BE1674" s="49"/>
    </row>
    <row r="1675" spans="5:57">
      <c r="E1675" s="48"/>
      <c r="H1675" s="48"/>
      <c r="K1675" s="48"/>
      <c r="U1675" s="49"/>
      <c r="V1675" s="49"/>
      <c r="W1675" s="49"/>
      <c r="X1675" s="49"/>
      <c r="Y1675" s="49"/>
      <c r="Z1675" s="49"/>
      <c r="AA1675" s="49"/>
      <c r="AB1675" s="49"/>
      <c r="AC1675" s="49"/>
      <c r="AG1675" s="48"/>
      <c r="AJ1675" s="48"/>
      <c r="AM1675" s="48"/>
      <c r="AW1675" s="49"/>
      <c r="AX1675" s="49"/>
      <c r="AY1675" s="49"/>
      <c r="AZ1675" s="49"/>
      <c r="BA1675" s="49"/>
      <c r="BB1675" s="49"/>
      <c r="BC1675" s="49"/>
      <c r="BD1675" s="49"/>
      <c r="BE1675" s="49"/>
    </row>
    <row r="1676" spans="5:57">
      <c r="E1676" s="48"/>
      <c r="H1676" s="48"/>
      <c r="K1676" s="48"/>
      <c r="U1676" s="49"/>
      <c r="V1676" s="49"/>
      <c r="W1676" s="49"/>
      <c r="X1676" s="49"/>
      <c r="Y1676" s="49"/>
      <c r="Z1676" s="49"/>
      <c r="AA1676" s="49"/>
      <c r="AB1676" s="49"/>
      <c r="AC1676" s="49"/>
      <c r="AG1676" s="48"/>
      <c r="AJ1676" s="48"/>
      <c r="AM1676" s="48"/>
      <c r="AW1676" s="49"/>
      <c r="AX1676" s="49"/>
      <c r="AY1676" s="49"/>
      <c r="AZ1676" s="49"/>
      <c r="BA1676" s="49"/>
      <c r="BB1676" s="49"/>
      <c r="BC1676" s="49"/>
      <c r="BD1676" s="49"/>
      <c r="BE1676" s="49"/>
    </row>
    <row r="1677" spans="5:57">
      <c r="E1677" s="48"/>
      <c r="H1677" s="48"/>
      <c r="K1677" s="48"/>
      <c r="U1677" s="49"/>
      <c r="V1677" s="49"/>
      <c r="W1677" s="49"/>
      <c r="X1677" s="49"/>
      <c r="Y1677" s="49"/>
      <c r="Z1677" s="49"/>
      <c r="AA1677" s="49"/>
      <c r="AB1677" s="49"/>
      <c r="AC1677" s="49"/>
      <c r="AG1677" s="48"/>
      <c r="AJ1677" s="48"/>
      <c r="AM1677" s="48"/>
      <c r="AW1677" s="49"/>
      <c r="AX1677" s="49"/>
      <c r="AY1677" s="49"/>
      <c r="AZ1677" s="49"/>
      <c r="BA1677" s="49"/>
      <c r="BB1677" s="49"/>
      <c r="BC1677" s="49"/>
      <c r="BD1677" s="49"/>
      <c r="BE1677" s="49"/>
    </row>
    <row r="1678" spans="5:57">
      <c r="E1678" s="48"/>
      <c r="H1678" s="48"/>
      <c r="K1678" s="48"/>
      <c r="U1678" s="49"/>
      <c r="V1678" s="49"/>
      <c r="W1678" s="49"/>
      <c r="X1678" s="49"/>
      <c r="Y1678" s="49"/>
      <c r="Z1678" s="49"/>
      <c r="AA1678" s="49"/>
      <c r="AB1678" s="49"/>
      <c r="AC1678" s="49"/>
      <c r="AG1678" s="48"/>
      <c r="AJ1678" s="48"/>
      <c r="AM1678" s="48"/>
      <c r="AW1678" s="49"/>
      <c r="AX1678" s="49"/>
      <c r="AY1678" s="49"/>
      <c r="AZ1678" s="49"/>
      <c r="BA1678" s="49"/>
      <c r="BB1678" s="49"/>
      <c r="BC1678" s="49"/>
      <c r="BD1678" s="49"/>
      <c r="BE1678" s="49"/>
    </row>
    <row r="1679" spans="5:57">
      <c r="E1679" s="48"/>
      <c r="H1679" s="48"/>
      <c r="K1679" s="48"/>
      <c r="U1679" s="49"/>
      <c r="V1679" s="49"/>
      <c r="W1679" s="49"/>
      <c r="X1679" s="49"/>
      <c r="Y1679" s="49"/>
      <c r="Z1679" s="49"/>
      <c r="AA1679" s="49"/>
      <c r="AB1679" s="49"/>
      <c r="AC1679" s="49"/>
      <c r="AG1679" s="48"/>
      <c r="AJ1679" s="48"/>
      <c r="AM1679" s="48"/>
      <c r="AW1679" s="49"/>
      <c r="AX1679" s="49"/>
      <c r="AY1679" s="49"/>
      <c r="AZ1679" s="49"/>
      <c r="BA1679" s="49"/>
      <c r="BB1679" s="49"/>
      <c r="BC1679" s="49"/>
      <c r="BD1679" s="49"/>
      <c r="BE1679" s="49"/>
    </row>
    <row r="1680" spans="5:57">
      <c r="E1680" s="48"/>
      <c r="H1680" s="48"/>
      <c r="K1680" s="48"/>
      <c r="U1680" s="49"/>
      <c r="V1680" s="49"/>
      <c r="W1680" s="49"/>
      <c r="X1680" s="49"/>
      <c r="Y1680" s="49"/>
      <c r="Z1680" s="49"/>
      <c r="AA1680" s="49"/>
      <c r="AB1680" s="49"/>
      <c r="AC1680" s="49"/>
      <c r="AG1680" s="48"/>
      <c r="AJ1680" s="48"/>
      <c r="AM1680" s="48"/>
      <c r="AW1680" s="49"/>
      <c r="AX1680" s="49"/>
      <c r="AY1680" s="49"/>
      <c r="AZ1680" s="49"/>
      <c r="BA1680" s="49"/>
      <c r="BB1680" s="49"/>
      <c r="BC1680" s="49"/>
      <c r="BD1680" s="49"/>
      <c r="BE1680" s="49"/>
    </row>
    <row r="1681" spans="5:57">
      <c r="E1681" s="48"/>
      <c r="H1681" s="48"/>
      <c r="K1681" s="48"/>
      <c r="U1681" s="49"/>
      <c r="V1681" s="49"/>
      <c r="W1681" s="49"/>
      <c r="X1681" s="49"/>
      <c r="Y1681" s="49"/>
      <c r="Z1681" s="49"/>
      <c r="AA1681" s="49"/>
      <c r="AB1681" s="49"/>
      <c r="AC1681" s="49"/>
      <c r="AG1681" s="48"/>
      <c r="AJ1681" s="48"/>
      <c r="AM1681" s="48"/>
      <c r="AW1681" s="49"/>
      <c r="AX1681" s="49"/>
      <c r="AY1681" s="49"/>
      <c r="AZ1681" s="49"/>
      <c r="BA1681" s="49"/>
      <c r="BB1681" s="49"/>
      <c r="BC1681" s="49"/>
      <c r="BD1681" s="49"/>
      <c r="BE1681" s="49"/>
    </row>
    <row r="1682" spans="5:57">
      <c r="E1682" s="48"/>
      <c r="H1682" s="48"/>
      <c r="K1682" s="48"/>
      <c r="U1682" s="49"/>
      <c r="V1682" s="49"/>
      <c r="W1682" s="49"/>
      <c r="X1682" s="49"/>
      <c r="Y1682" s="49"/>
      <c r="Z1682" s="49"/>
      <c r="AA1682" s="49"/>
      <c r="AB1682" s="49"/>
      <c r="AC1682" s="49"/>
      <c r="AG1682" s="48"/>
      <c r="AJ1682" s="48"/>
      <c r="AM1682" s="48"/>
      <c r="AW1682" s="49"/>
      <c r="AX1682" s="49"/>
      <c r="AY1682" s="49"/>
      <c r="AZ1682" s="49"/>
      <c r="BA1682" s="49"/>
      <c r="BB1682" s="49"/>
      <c r="BC1682" s="49"/>
      <c r="BD1682" s="49"/>
      <c r="BE1682" s="49"/>
    </row>
    <row r="1683" spans="5:57">
      <c r="E1683" s="48"/>
      <c r="H1683" s="48"/>
      <c r="K1683" s="48"/>
      <c r="U1683" s="49"/>
      <c r="V1683" s="49"/>
      <c r="W1683" s="49"/>
      <c r="X1683" s="49"/>
      <c r="Y1683" s="49"/>
      <c r="Z1683" s="49"/>
      <c r="AA1683" s="49"/>
      <c r="AB1683" s="49"/>
      <c r="AC1683" s="49"/>
      <c r="AG1683" s="48"/>
      <c r="AJ1683" s="48"/>
      <c r="AM1683" s="48"/>
      <c r="AW1683" s="49"/>
      <c r="AX1683" s="49"/>
      <c r="AY1683" s="49"/>
      <c r="AZ1683" s="49"/>
      <c r="BA1683" s="49"/>
      <c r="BB1683" s="49"/>
      <c r="BC1683" s="49"/>
      <c r="BD1683" s="49"/>
      <c r="BE1683" s="49"/>
    </row>
    <row r="1684" spans="5:57">
      <c r="E1684" s="48"/>
      <c r="H1684" s="48"/>
      <c r="K1684" s="48"/>
      <c r="U1684" s="49"/>
      <c r="V1684" s="49"/>
      <c r="W1684" s="49"/>
      <c r="X1684" s="49"/>
      <c r="Y1684" s="49"/>
      <c r="Z1684" s="49"/>
      <c r="AA1684" s="49"/>
      <c r="AB1684" s="49"/>
      <c r="AC1684" s="49"/>
      <c r="AG1684" s="48"/>
      <c r="AJ1684" s="48"/>
      <c r="AM1684" s="48"/>
      <c r="AW1684" s="49"/>
      <c r="AX1684" s="49"/>
      <c r="AY1684" s="49"/>
      <c r="AZ1684" s="49"/>
      <c r="BA1684" s="49"/>
      <c r="BB1684" s="49"/>
      <c r="BC1684" s="49"/>
      <c r="BD1684" s="49"/>
      <c r="BE1684" s="49"/>
    </row>
    <row r="1685" spans="5:57">
      <c r="E1685" s="48"/>
      <c r="H1685" s="48"/>
      <c r="K1685" s="48"/>
      <c r="U1685" s="49"/>
      <c r="V1685" s="49"/>
      <c r="W1685" s="49"/>
      <c r="X1685" s="49"/>
      <c r="Y1685" s="49"/>
      <c r="Z1685" s="49"/>
      <c r="AA1685" s="49"/>
      <c r="AB1685" s="49"/>
      <c r="AC1685" s="49"/>
      <c r="AG1685" s="48"/>
      <c r="AJ1685" s="48"/>
      <c r="AM1685" s="48"/>
      <c r="AW1685" s="49"/>
      <c r="AX1685" s="49"/>
      <c r="AY1685" s="49"/>
      <c r="AZ1685" s="49"/>
      <c r="BA1685" s="49"/>
      <c r="BB1685" s="49"/>
      <c r="BC1685" s="49"/>
      <c r="BD1685" s="49"/>
      <c r="BE1685" s="49"/>
    </row>
    <row r="1686" spans="5:57">
      <c r="E1686" s="48"/>
      <c r="H1686" s="48"/>
      <c r="K1686" s="48"/>
      <c r="U1686" s="49"/>
      <c r="V1686" s="49"/>
      <c r="W1686" s="49"/>
      <c r="X1686" s="49"/>
      <c r="Y1686" s="49"/>
      <c r="Z1686" s="49"/>
      <c r="AA1686" s="49"/>
      <c r="AB1686" s="49"/>
      <c r="AC1686" s="49"/>
      <c r="AG1686" s="48"/>
      <c r="AJ1686" s="48"/>
      <c r="AM1686" s="48"/>
      <c r="AW1686" s="49"/>
      <c r="AX1686" s="49"/>
      <c r="AY1686" s="49"/>
      <c r="AZ1686" s="49"/>
      <c r="BA1686" s="49"/>
      <c r="BB1686" s="49"/>
      <c r="BC1686" s="49"/>
      <c r="BD1686" s="49"/>
      <c r="BE1686" s="49"/>
    </row>
    <row r="1687" spans="5:57">
      <c r="E1687" s="48"/>
      <c r="H1687" s="48"/>
      <c r="K1687" s="48"/>
      <c r="U1687" s="49"/>
      <c r="V1687" s="49"/>
      <c r="W1687" s="49"/>
      <c r="X1687" s="49"/>
      <c r="Y1687" s="49"/>
      <c r="Z1687" s="49"/>
      <c r="AA1687" s="49"/>
      <c r="AB1687" s="49"/>
      <c r="AC1687" s="49"/>
      <c r="AG1687" s="48"/>
      <c r="AJ1687" s="48"/>
      <c r="AM1687" s="48"/>
      <c r="AW1687" s="49"/>
      <c r="AX1687" s="49"/>
      <c r="AY1687" s="49"/>
      <c r="AZ1687" s="49"/>
      <c r="BA1687" s="49"/>
      <c r="BB1687" s="49"/>
      <c r="BC1687" s="49"/>
      <c r="BD1687" s="49"/>
      <c r="BE1687" s="49"/>
    </row>
    <row r="1688" spans="5:57">
      <c r="E1688" s="48"/>
      <c r="H1688" s="48"/>
      <c r="K1688" s="48"/>
      <c r="U1688" s="49"/>
      <c r="V1688" s="49"/>
      <c r="W1688" s="49"/>
      <c r="X1688" s="49"/>
      <c r="Y1688" s="49"/>
      <c r="Z1688" s="49"/>
      <c r="AA1688" s="49"/>
      <c r="AB1688" s="49"/>
      <c r="AC1688" s="49"/>
      <c r="AG1688" s="48"/>
      <c r="AJ1688" s="48"/>
      <c r="AM1688" s="48"/>
      <c r="AW1688" s="49"/>
      <c r="AX1688" s="49"/>
      <c r="AY1688" s="49"/>
      <c r="AZ1688" s="49"/>
      <c r="BA1688" s="49"/>
      <c r="BB1688" s="49"/>
      <c r="BC1688" s="49"/>
      <c r="BD1688" s="49"/>
      <c r="BE1688" s="49"/>
    </row>
    <row r="1689" spans="5:57">
      <c r="E1689" s="48"/>
      <c r="H1689" s="48"/>
      <c r="K1689" s="48"/>
      <c r="U1689" s="49"/>
      <c r="V1689" s="49"/>
      <c r="W1689" s="49"/>
      <c r="X1689" s="49"/>
      <c r="Y1689" s="49"/>
      <c r="Z1689" s="49"/>
      <c r="AA1689" s="49"/>
      <c r="AB1689" s="49"/>
      <c r="AC1689" s="49"/>
      <c r="AG1689" s="48"/>
      <c r="AJ1689" s="48"/>
      <c r="AM1689" s="48"/>
      <c r="AW1689" s="49"/>
      <c r="AX1689" s="49"/>
      <c r="AY1689" s="49"/>
      <c r="AZ1689" s="49"/>
      <c r="BA1689" s="49"/>
      <c r="BB1689" s="49"/>
      <c r="BC1689" s="49"/>
      <c r="BD1689" s="49"/>
      <c r="BE1689" s="49"/>
    </row>
    <row r="1690" spans="5:57">
      <c r="E1690" s="48"/>
      <c r="H1690" s="48"/>
      <c r="K1690" s="48"/>
      <c r="U1690" s="49"/>
      <c r="V1690" s="49"/>
      <c r="W1690" s="49"/>
      <c r="X1690" s="49"/>
      <c r="Y1690" s="49"/>
      <c r="Z1690" s="49"/>
      <c r="AA1690" s="49"/>
      <c r="AB1690" s="49"/>
      <c r="AC1690" s="49"/>
      <c r="AG1690" s="48"/>
      <c r="AJ1690" s="48"/>
      <c r="AM1690" s="48"/>
      <c r="AW1690" s="49"/>
      <c r="AX1690" s="49"/>
      <c r="AY1690" s="49"/>
      <c r="AZ1690" s="49"/>
      <c r="BA1690" s="49"/>
      <c r="BB1690" s="49"/>
      <c r="BC1690" s="49"/>
      <c r="BD1690" s="49"/>
      <c r="BE1690" s="49"/>
    </row>
    <row r="1691" spans="5:57">
      <c r="E1691" s="48"/>
      <c r="H1691" s="48"/>
      <c r="K1691" s="48"/>
      <c r="U1691" s="49"/>
      <c r="V1691" s="49"/>
      <c r="W1691" s="49"/>
      <c r="X1691" s="49"/>
      <c r="Y1691" s="49"/>
      <c r="Z1691" s="49"/>
      <c r="AA1691" s="49"/>
      <c r="AB1691" s="49"/>
      <c r="AC1691" s="49"/>
      <c r="AG1691" s="48"/>
      <c r="AJ1691" s="48"/>
      <c r="AM1691" s="48"/>
      <c r="AW1691" s="49"/>
      <c r="AX1691" s="49"/>
      <c r="AY1691" s="49"/>
      <c r="AZ1691" s="49"/>
      <c r="BA1691" s="49"/>
      <c r="BB1691" s="49"/>
      <c r="BC1691" s="49"/>
      <c r="BD1691" s="49"/>
      <c r="BE1691" s="49"/>
    </row>
    <row r="1692" spans="5:57">
      <c r="E1692" s="48"/>
      <c r="H1692" s="48"/>
      <c r="K1692" s="48"/>
      <c r="U1692" s="49"/>
      <c r="V1692" s="49"/>
      <c r="W1692" s="49"/>
      <c r="X1692" s="49"/>
      <c r="Y1692" s="49"/>
      <c r="Z1692" s="49"/>
      <c r="AA1692" s="49"/>
      <c r="AB1692" s="49"/>
      <c r="AC1692" s="49"/>
      <c r="AG1692" s="48"/>
      <c r="AJ1692" s="48"/>
      <c r="AM1692" s="48"/>
      <c r="AW1692" s="49"/>
      <c r="AX1692" s="49"/>
      <c r="AY1692" s="49"/>
      <c r="AZ1692" s="49"/>
      <c r="BA1692" s="49"/>
      <c r="BB1692" s="49"/>
      <c r="BC1692" s="49"/>
      <c r="BD1692" s="49"/>
      <c r="BE1692" s="49"/>
    </row>
    <row r="1693" spans="5:57">
      <c r="E1693" s="48"/>
      <c r="H1693" s="48"/>
      <c r="K1693" s="48"/>
      <c r="U1693" s="49"/>
      <c r="V1693" s="49"/>
      <c r="W1693" s="49"/>
      <c r="X1693" s="49"/>
      <c r="Y1693" s="49"/>
      <c r="Z1693" s="49"/>
      <c r="AA1693" s="49"/>
      <c r="AB1693" s="49"/>
      <c r="AC1693" s="49"/>
      <c r="AG1693" s="48"/>
      <c r="AJ1693" s="48"/>
      <c r="AM1693" s="48"/>
      <c r="AW1693" s="49"/>
      <c r="AX1693" s="49"/>
      <c r="AY1693" s="49"/>
      <c r="AZ1693" s="49"/>
      <c r="BA1693" s="49"/>
      <c r="BB1693" s="49"/>
      <c r="BC1693" s="49"/>
      <c r="BD1693" s="49"/>
      <c r="BE1693" s="49"/>
    </row>
    <row r="1694" spans="5:57">
      <c r="E1694" s="48"/>
      <c r="H1694" s="48"/>
      <c r="K1694" s="48"/>
      <c r="U1694" s="49"/>
      <c r="V1694" s="49"/>
      <c r="W1694" s="49"/>
      <c r="X1694" s="49"/>
      <c r="Y1694" s="49"/>
      <c r="Z1694" s="49"/>
      <c r="AA1694" s="49"/>
      <c r="AB1694" s="49"/>
      <c r="AC1694" s="49"/>
      <c r="AG1694" s="48"/>
      <c r="AJ1694" s="48"/>
      <c r="AM1694" s="48"/>
      <c r="AW1694" s="49"/>
      <c r="AX1694" s="49"/>
      <c r="AY1694" s="49"/>
      <c r="AZ1694" s="49"/>
      <c r="BA1694" s="49"/>
      <c r="BB1694" s="49"/>
      <c r="BC1694" s="49"/>
      <c r="BD1694" s="49"/>
      <c r="BE1694" s="49"/>
    </row>
    <row r="1695" spans="5:57">
      <c r="E1695" s="48"/>
      <c r="H1695" s="48"/>
      <c r="K1695" s="48"/>
      <c r="U1695" s="49"/>
      <c r="V1695" s="49"/>
      <c r="W1695" s="49"/>
      <c r="X1695" s="49"/>
      <c r="Y1695" s="49"/>
      <c r="Z1695" s="49"/>
      <c r="AA1695" s="49"/>
      <c r="AB1695" s="49"/>
      <c r="AC1695" s="49"/>
      <c r="AG1695" s="48"/>
      <c r="AJ1695" s="48"/>
      <c r="AM1695" s="48"/>
      <c r="AW1695" s="49"/>
      <c r="AX1695" s="49"/>
      <c r="AY1695" s="49"/>
      <c r="AZ1695" s="49"/>
      <c r="BA1695" s="49"/>
      <c r="BB1695" s="49"/>
      <c r="BC1695" s="49"/>
      <c r="BD1695" s="49"/>
      <c r="BE1695" s="49"/>
    </row>
    <row r="1696" spans="5:57">
      <c r="E1696" s="48"/>
      <c r="H1696" s="48"/>
      <c r="K1696" s="48"/>
      <c r="U1696" s="49"/>
      <c r="V1696" s="49"/>
      <c r="W1696" s="49"/>
      <c r="X1696" s="49"/>
      <c r="Y1696" s="49"/>
      <c r="Z1696" s="49"/>
      <c r="AA1696" s="49"/>
      <c r="AB1696" s="49"/>
      <c r="AC1696" s="49"/>
      <c r="AG1696" s="48"/>
      <c r="AJ1696" s="48"/>
      <c r="AM1696" s="48"/>
      <c r="AW1696" s="49"/>
      <c r="AX1696" s="49"/>
      <c r="AY1696" s="49"/>
      <c r="AZ1696" s="49"/>
      <c r="BA1696" s="49"/>
      <c r="BB1696" s="49"/>
      <c r="BC1696" s="49"/>
      <c r="BD1696" s="49"/>
      <c r="BE1696" s="49"/>
    </row>
    <row r="1697" spans="5:57">
      <c r="E1697" s="48"/>
      <c r="H1697" s="48"/>
      <c r="K1697" s="48"/>
      <c r="U1697" s="49"/>
      <c r="V1697" s="49"/>
      <c r="W1697" s="49"/>
      <c r="X1697" s="49"/>
      <c r="Y1697" s="49"/>
      <c r="Z1697" s="49"/>
      <c r="AA1697" s="49"/>
      <c r="AB1697" s="49"/>
      <c r="AC1697" s="49"/>
      <c r="AG1697" s="48"/>
      <c r="AJ1697" s="48"/>
      <c r="AM1697" s="48"/>
      <c r="AW1697" s="49"/>
      <c r="AX1697" s="49"/>
      <c r="AY1697" s="49"/>
      <c r="AZ1697" s="49"/>
      <c r="BA1697" s="49"/>
      <c r="BB1697" s="49"/>
      <c r="BC1697" s="49"/>
      <c r="BD1697" s="49"/>
      <c r="BE1697" s="49"/>
    </row>
    <row r="1698" spans="5:57">
      <c r="E1698" s="48"/>
      <c r="H1698" s="48"/>
      <c r="K1698" s="48"/>
      <c r="U1698" s="49"/>
      <c r="V1698" s="49"/>
      <c r="W1698" s="49"/>
      <c r="X1698" s="49"/>
      <c r="Y1698" s="49"/>
      <c r="Z1698" s="49"/>
      <c r="AA1698" s="49"/>
      <c r="AB1698" s="49"/>
      <c r="AC1698" s="49"/>
      <c r="AG1698" s="48"/>
      <c r="AJ1698" s="48"/>
      <c r="AM1698" s="48"/>
      <c r="AW1698" s="49"/>
      <c r="AX1698" s="49"/>
      <c r="AY1698" s="49"/>
      <c r="AZ1698" s="49"/>
      <c r="BA1698" s="49"/>
      <c r="BB1698" s="49"/>
      <c r="BC1698" s="49"/>
      <c r="BD1698" s="49"/>
      <c r="BE1698" s="49"/>
    </row>
    <row r="1699" spans="5:57">
      <c r="E1699" s="48"/>
      <c r="H1699" s="48"/>
      <c r="K1699" s="48"/>
      <c r="U1699" s="49"/>
      <c r="V1699" s="49"/>
      <c r="W1699" s="49"/>
      <c r="X1699" s="49"/>
      <c r="Y1699" s="49"/>
      <c r="Z1699" s="49"/>
      <c r="AA1699" s="49"/>
      <c r="AB1699" s="49"/>
      <c r="AC1699" s="49"/>
      <c r="AG1699" s="48"/>
      <c r="AJ1699" s="48"/>
      <c r="AM1699" s="48"/>
      <c r="AW1699" s="49"/>
      <c r="AX1699" s="49"/>
      <c r="AY1699" s="49"/>
      <c r="AZ1699" s="49"/>
      <c r="BA1699" s="49"/>
      <c r="BB1699" s="49"/>
      <c r="BC1699" s="49"/>
      <c r="BD1699" s="49"/>
      <c r="BE1699" s="49"/>
    </row>
    <row r="1700" spans="5:57">
      <c r="E1700" s="48"/>
      <c r="H1700" s="48"/>
      <c r="K1700" s="48"/>
      <c r="U1700" s="49"/>
      <c r="V1700" s="49"/>
      <c r="W1700" s="49"/>
      <c r="X1700" s="49"/>
      <c r="Y1700" s="49"/>
      <c r="Z1700" s="49"/>
      <c r="AA1700" s="49"/>
      <c r="AB1700" s="49"/>
      <c r="AC1700" s="49"/>
      <c r="AG1700" s="48"/>
      <c r="AJ1700" s="48"/>
      <c r="AM1700" s="48"/>
      <c r="AW1700" s="49"/>
      <c r="AX1700" s="49"/>
      <c r="AY1700" s="49"/>
      <c r="AZ1700" s="49"/>
      <c r="BA1700" s="49"/>
      <c r="BB1700" s="49"/>
      <c r="BC1700" s="49"/>
      <c r="BD1700" s="49"/>
      <c r="BE1700" s="49"/>
    </row>
    <row r="1701" spans="5:57">
      <c r="E1701" s="48"/>
      <c r="H1701" s="48"/>
      <c r="K1701" s="48"/>
      <c r="U1701" s="49"/>
      <c r="V1701" s="49"/>
      <c r="W1701" s="49"/>
      <c r="X1701" s="49"/>
      <c r="Y1701" s="49"/>
      <c r="Z1701" s="49"/>
      <c r="AA1701" s="49"/>
      <c r="AB1701" s="49"/>
      <c r="AC1701" s="49"/>
      <c r="AG1701" s="48"/>
      <c r="AJ1701" s="48"/>
      <c r="AM1701" s="48"/>
      <c r="AW1701" s="49"/>
      <c r="AX1701" s="49"/>
      <c r="AY1701" s="49"/>
      <c r="AZ1701" s="49"/>
      <c r="BA1701" s="49"/>
      <c r="BB1701" s="49"/>
      <c r="BC1701" s="49"/>
      <c r="BD1701" s="49"/>
      <c r="BE1701" s="49"/>
    </row>
    <row r="1702" spans="5:57">
      <c r="E1702" s="48"/>
      <c r="H1702" s="48"/>
      <c r="K1702" s="48"/>
      <c r="U1702" s="49"/>
      <c r="V1702" s="49"/>
      <c r="W1702" s="49"/>
      <c r="X1702" s="49"/>
      <c r="Y1702" s="49"/>
      <c r="Z1702" s="49"/>
      <c r="AA1702" s="49"/>
      <c r="AB1702" s="49"/>
      <c r="AC1702" s="49"/>
      <c r="AG1702" s="48"/>
      <c r="AJ1702" s="48"/>
      <c r="AM1702" s="48"/>
      <c r="AW1702" s="49"/>
      <c r="AX1702" s="49"/>
      <c r="AY1702" s="49"/>
      <c r="AZ1702" s="49"/>
      <c r="BA1702" s="49"/>
      <c r="BB1702" s="49"/>
      <c r="BC1702" s="49"/>
      <c r="BD1702" s="49"/>
      <c r="BE1702" s="49"/>
    </row>
    <row r="1703" spans="5:57">
      <c r="E1703" s="48"/>
      <c r="H1703" s="48"/>
      <c r="K1703" s="48"/>
      <c r="U1703" s="49"/>
      <c r="V1703" s="49"/>
      <c r="W1703" s="49"/>
      <c r="X1703" s="49"/>
      <c r="Y1703" s="49"/>
      <c r="Z1703" s="49"/>
      <c r="AA1703" s="49"/>
      <c r="AB1703" s="49"/>
      <c r="AC1703" s="49"/>
      <c r="AG1703" s="48"/>
      <c r="AJ1703" s="48"/>
      <c r="AM1703" s="48"/>
      <c r="AW1703" s="49"/>
      <c r="AX1703" s="49"/>
      <c r="AY1703" s="49"/>
      <c r="AZ1703" s="49"/>
      <c r="BA1703" s="49"/>
      <c r="BB1703" s="49"/>
      <c r="BC1703" s="49"/>
      <c r="BD1703" s="49"/>
      <c r="BE1703" s="49"/>
    </row>
    <row r="1704" spans="5:57">
      <c r="E1704" s="48"/>
      <c r="H1704" s="48"/>
      <c r="K1704" s="48"/>
      <c r="U1704" s="49"/>
      <c r="V1704" s="49"/>
      <c r="W1704" s="49"/>
      <c r="X1704" s="49"/>
      <c r="Y1704" s="49"/>
      <c r="Z1704" s="49"/>
      <c r="AA1704" s="49"/>
      <c r="AB1704" s="49"/>
      <c r="AC1704" s="49"/>
      <c r="AG1704" s="48"/>
      <c r="AJ1704" s="48"/>
      <c r="AM1704" s="48"/>
      <c r="AW1704" s="49"/>
      <c r="AX1704" s="49"/>
      <c r="AY1704" s="49"/>
      <c r="AZ1704" s="49"/>
      <c r="BA1704" s="49"/>
      <c r="BB1704" s="49"/>
      <c r="BC1704" s="49"/>
      <c r="BD1704" s="49"/>
      <c r="BE1704" s="49"/>
    </row>
    <row r="1705" spans="5:57">
      <c r="E1705" s="48"/>
      <c r="H1705" s="48"/>
      <c r="K1705" s="48"/>
      <c r="U1705" s="49"/>
      <c r="V1705" s="49"/>
      <c r="W1705" s="49"/>
      <c r="X1705" s="49"/>
      <c r="Y1705" s="49"/>
      <c r="Z1705" s="49"/>
      <c r="AA1705" s="49"/>
      <c r="AB1705" s="49"/>
      <c r="AC1705" s="49"/>
      <c r="AG1705" s="48"/>
      <c r="AJ1705" s="48"/>
      <c r="AM1705" s="48"/>
      <c r="AW1705" s="49"/>
      <c r="AX1705" s="49"/>
      <c r="AY1705" s="49"/>
      <c r="AZ1705" s="49"/>
      <c r="BA1705" s="49"/>
      <c r="BB1705" s="49"/>
      <c r="BC1705" s="49"/>
      <c r="BD1705" s="49"/>
      <c r="BE1705" s="49"/>
    </row>
    <row r="1706" spans="5:57">
      <c r="E1706" s="48"/>
      <c r="H1706" s="48"/>
      <c r="K1706" s="48"/>
      <c r="U1706" s="49"/>
      <c r="V1706" s="49"/>
      <c r="W1706" s="49"/>
      <c r="X1706" s="49"/>
      <c r="Y1706" s="49"/>
      <c r="Z1706" s="49"/>
      <c r="AA1706" s="49"/>
      <c r="AB1706" s="49"/>
      <c r="AC1706" s="49"/>
      <c r="AG1706" s="48"/>
      <c r="AJ1706" s="48"/>
      <c r="AM1706" s="48"/>
      <c r="AW1706" s="49"/>
      <c r="AX1706" s="49"/>
      <c r="AY1706" s="49"/>
      <c r="AZ1706" s="49"/>
      <c r="BA1706" s="49"/>
      <c r="BB1706" s="49"/>
      <c r="BC1706" s="49"/>
      <c r="BD1706" s="49"/>
      <c r="BE1706" s="49"/>
    </row>
    <row r="1707" spans="5:57">
      <c r="E1707" s="48"/>
      <c r="H1707" s="48"/>
      <c r="K1707" s="48"/>
      <c r="U1707" s="49"/>
      <c r="V1707" s="49"/>
      <c r="W1707" s="49"/>
      <c r="X1707" s="49"/>
      <c r="Y1707" s="49"/>
      <c r="Z1707" s="49"/>
      <c r="AA1707" s="49"/>
      <c r="AB1707" s="49"/>
      <c r="AC1707" s="49"/>
      <c r="AG1707" s="48"/>
      <c r="AJ1707" s="48"/>
      <c r="AM1707" s="48"/>
      <c r="AW1707" s="49"/>
      <c r="AX1707" s="49"/>
      <c r="AY1707" s="49"/>
      <c r="AZ1707" s="49"/>
      <c r="BA1707" s="49"/>
      <c r="BB1707" s="49"/>
      <c r="BC1707" s="49"/>
      <c r="BD1707" s="49"/>
      <c r="BE1707" s="49"/>
    </row>
    <row r="1708" spans="5:57">
      <c r="E1708" s="48"/>
      <c r="H1708" s="48"/>
      <c r="K1708" s="48"/>
      <c r="U1708" s="49"/>
      <c r="V1708" s="49"/>
      <c r="W1708" s="49"/>
      <c r="X1708" s="49"/>
      <c r="Y1708" s="49"/>
      <c r="Z1708" s="49"/>
      <c r="AA1708" s="49"/>
      <c r="AB1708" s="49"/>
      <c r="AC1708" s="49"/>
      <c r="AG1708" s="48"/>
      <c r="AJ1708" s="48"/>
      <c r="AM1708" s="48"/>
      <c r="AW1708" s="49"/>
      <c r="AX1708" s="49"/>
      <c r="AY1708" s="49"/>
      <c r="AZ1708" s="49"/>
      <c r="BA1708" s="49"/>
      <c r="BB1708" s="49"/>
      <c r="BC1708" s="49"/>
      <c r="BD1708" s="49"/>
      <c r="BE1708" s="49"/>
    </row>
    <row r="1709" spans="5:57">
      <c r="E1709" s="48"/>
      <c r="H1709" s="48"/>
      <c r="K1709" s="48"/>
      <c r="U1709" s="49"/>
      <c r="V1709" s="49"/>
      <c r="W1709" s="49"/>
      <c r="X1709" s="49"/>
      <c r="Y1709" s="49"/>
      <c r="Z1709" s="49"/>
      <c r="AA1709" s="49"/>
      <c r="AB1709" s="49"/>
      <c r="AC1709" s="49"/>
      <c r="AG1709" s="48"/>
      <c r="AJ1709" s="48"/>
      <c r="AM1709" s="48"/>
      <c r="AW1709" s="49"/>
      <c r="AX1709" s="49"/>
      <c r="AY1709" s="49"/>
      <c r="AZ1709" s="49"/>
      <c r="BA1709" s="49"/>
      <c r="BB1709" s="49"/>
      <c r="BC1709" s="49"/>
      <c r="BD1709" s="49"/>
      <c r="BE1709" s="49"/>
    </row>
    <row r="1710" spans="5:57">
      <c r="E1710" s="48"/>
      <c r="H1710" s="48"/>
      <c r="K1710" s="48"/>
      <c r="U1710" s="49"/>
      <c r="V1710" s="49"/>
      <c r="W1710" s="49"/>
      <c r="X1710" s="49"/>
      <c r="Y1710" s="49"/>
      <c r="Z1710" s="49"/>
      <c r="AA1710" s="49"/>
      <c r="AB1710" s="49"/>
      <c r="AC1710" s="49"/>
      <c r="AG1710" s="48"/>
      <c r="AJ1710" s="48"/>
      <c r="AM1710" s="48"/>
      <c r="AW1710" s="49"/>
      <c r="AX1710" s="49"/>
      <c r="AY1710" s="49"/>
      <c r="AZ1710" s="49"/>
      <c r="BA1710" s="49"/>
      <c r="BB1710" s="49"/>
      <c r="BC1710" s="49"/>
      <c r="BD1710" s="49"/>
      <c r="BE1710" s="49"/>
    </row>
    <row r="1711" spans="5:57">
      <c r="E1711" s="48"/>
      <c r="H1711" s="48"/>
      <c r="K1711" s="48"/>
      <c r="U1711" s="49"/>
      <c r="V1711" s="49"/>
      <c r="W1711" s="49"/>
      <c r="X1711" s="49"/>
      <c r="Y1711" s="49"/>
      <c r="Z1711" s="49"/>
      <c r="AA1711" s="49"/>
      <c r="AB1711" s="49"/>
      <c r="AC1711" s="49"/>
      <c r="AG1711" s="48"/>
      <c r="AJ1711" s="48"/>
      <c r="AM1711" s="48"/>
      <c r="AW1711" s="49"/>
      <c r="AX1711" s="49"/>
      <c r="AY1711" s="49"/>
      <c r="AZ1711" s="49"/>
      <c r="BA1711" s="49"/>
      <c r="BB1711" s="49"/>
      <c r="BC1711" s="49"/>
      <c r="BD1711" s="49"/>
      <c r="BE1711" s="49"/>
    </row>
    <row r="1712" spans="5:57">
      <c r="E1712" s="48"/>
      <c r="H1712" s="48"/>
      <c r="K1712" s="48"/>
      <c r="U1712" s="49"/>
      <c r="V1712" s="49"/>
      <c r="W1712" s="49"/>
      <c r="X1712" s="49"/>
      <c r="Y1712" s="49"/>
      <c r="Z1712" s="49"/>
      <c r="AA1712" s="49"/>
      <c r="AB1712" s="49"/>
      <c r="AC1712" s="49"/>
      <c r="AG1712" s="48"/>
      <c r="AJ1712" s="48"/>
      <c r="AM1712" s="48"/>
      <c r="AW1712" s="49"/>
      <c r="AX1712" s="49"/>
      <c r="AY1712" s="49"/>
      <c r="AZ1712" s="49"/>
      <c r="BA1712" s="49"/>
      <c r="BB1712" s="49"/>
      <c r="BC1712" s="49"/>
      <c r="BD1712" s="49"/>
      <c r="BE1712" s="49"/>
    </row>
    <row r="1713" spans="5:57">
      <c r="E1713" s="48"/>
      <c r="H1713" s="48"/>
      <c r="K1713" s="48"/>
      <c r="U1713" s="49"/>
      <c r="V1713" s="49"/>
      <c r="W1713" s="49"/>
      <c r="X1713" s="49"/>
      <c r="Y1713" s="49"/>
      <c r="Z1713" s="49"/>
      <c r="AA1713" s="49"/>
      <c r="AB1713" s="49"/>
      <c r="AC1713" s="49"/>
      <c r="AG1713" s="48"/>
      <c r="AJ1713" s="48"/>
      <c r="AM1713" s="48"/>
      <c r="AW1713" s="49"/>
      <c r="AX1713" s="49"/>
      <c r="AY1713" s="49"/>
      <c r="AZ1713" s="49"/>
      <c r="BA1713" s="49"/>
      <c r="BB1713" s="49"/>
      <c r="BC1713" s="49"/>
      <c r="BD1713" s="49"/>
      <c r="BE1713" s="49"/>
    </row>
    <row r="1714" spans="5:57">
      <c r="E1714" s="48"/>
      <c r="H1714" s="48"/>
      <c r="K1714" s="48"/>
      <c r="U1714" s="49"/>
      <c r="V1714" s="49"/>
      <c r="W1714" s="49"/>
      <c r="X1714" s="49"/>
      <c r="Y1714" s="49"/>
      <c r="Z1714" s="49"/>
      <c r="AA1714" s="49"/>
      <c r="AB1714" s="49"/>
      <c r="AC1714" s="49"/>
      <c r="AG1714" s="48"/>
      <c r="AJ1714" s="48"/>
      <c r="AM1714" s="48"/>
      <c r="AW1714" s="49"/>
      <c r="AX1714" s="49"/>
      <c r="AY1714" s="49"/>
      <c r="AZ1714" s="49"/>
      <c r="BA1714" s="49"/>
      <c r="BB1714" s="49"/>
      <c r="BC1714" s="49"/>
      <c r="BD1714" s="49"/>
      <c r="BE1714" s="49"/>
    </row>
    <row r="1715" spans="5:57">
      <c r="E1715" s="48"/>
      <c r="H1715" s="48"/>
      <c r="K1715" s="48"/>
      <c r="U1715" s="49"/>
      <c r="V1715" s="49"/>
      <c r="W1715" s="49"/>
      <c r="X1715" s="49"/>
      <c r="Y1715" s="49"/>
      <c r="Z1715" s="49"/>
      <c r="AA1715" s="49"/>
      <c r="AB1715" s="49"/>
      <c r="AC1715" s="49"/>
      <c r="AG1715" s="48"/>
      <c r="AJ1715" s="48"/>
      <c r="AM1715" s="48"/>
      <c r="AW1715" s="49"/>
      <c r="AX1715" s="49"/>
      <c r="AY1715" s="49"/>
      <c r="AZ1715" s="49"/>
      <c r="BA1715" s="49"/>
      <c r="BB1715" s="49"/>
      <c r="BC1715" s="49"/>
      <c r="BD1715" s="49"/>
      <c r="BE1715" s="49"/>
    </row>
    <row r="1716" spans="5:57">
      <c r="E1716" s="48"/>
      <c r="H1716" s="48"/>
      <c r="K1716" s="48"/>
      <c r="U1716" s="49"/>
      <c r="V1716" s="49"/>
      <c r="W1716" s="49"/>
      <c r="X1716" s="49"/>
      <c r="Y1716" s="49"/>
      <c r="Z1716" s="49"/>
      <c r="AA1716" s="49"/>
      <c r="AB1716" s="49"/>
      <c r="AC1716" s="49"/>
      <c r="AG1716" s="48"/>
      <c r="AJ1716" s="48"/>
      <c r="AM1716" s="48"/>
      <c r="AW1716" s="49"/>
      <c r="AX1716" s="49"/>
      <c r="AY1716" s="49"/>
      <c r="AZ1716" s="49"/>
      <c r="BA1716" s="49"/>
      <c r="BB1716" s="49"/>
      <c r="BC1716" s="49"/>
      <c r="BD1716" s="49"/>
      <c r="BE1716" s="49"/>
    </row>
    <row r="1717" spans="5:57">
      <c r="E1717" s="48"/>
      <c r="H1717" s="48"/>
      <c r="K1717" s="48"/>
      <c r="U1717" s="49"/>
      <c r="V1717" s="49"/>
      <c r="W1717" s="49"/>
      <c r="X1717" s="49"/>
      <c r="Y1717" s="49"/>
      <c r="Z1717" s="49"/>
      <c r="AA1717" s="49"/>
      <c r="AB1717" s="49"/>
      <c r="AC1717" s="49"/>
      <c r="AG1717" s="48"/>
      <c r="AJ1717" s="48"/>
      <c r="AM1717" s="48"/>
      <c r="AW1717" s="49"/>
      <c r="AX1717" s="49"/>
      <c r="AY1717" s="49"/>
      <c r="AZ1717" s="49"/>
      <c r="BA1717" s="49"/>
      <c r="BB1717" s="49"/>
      <c r="BC1717" s="49"/>
      <c r="BD1717" s="49"/>
      <c r="BE1717" s="49"/>
    </row>
    <row r="1718" spans="5:57">
      <c r="E1718" s="48"/>
      <c r="H1718" s="48"/>
      <c r="K1718" s="48"/>
      <c r="U1718" s="49"/>
      <c r="V1718" s="49"/>
      <c r="W1718" s="49"/>
      <c r="X1718" s="49"/>
      <c r="Y1718" s="49"/>
      <c r="Z1718" s="49"/>
      <c r="AA1718" s="49"/>
      <c r="AB1718" s="49"/>
      <c r="AC1718" s="49"/>
      <c r="AG1718" s="48"/>
      <c r="AJ1718" s="48"/>
      <c r="AM1718" s="48"/>
      <c r="AW1718" s="49"/>
      <c r="AX1718" s="49"/>
      <c r="AY1718" s="49"/>
      <c r="AZ1718" s="49"/>
      <c r="BA1718" s="49"/>
      <c r="BB1718" s="49"/>
      <c r="BC1718" s="49"/>
      <c r="BD1718" s="49"/>
      <c r="BE1718" s="49"/>
    </row>
    <row r="1719" spans="5:57">
      <c r="E1719" s="48"/>
      <c r="H1719" s="48"/>
      <c r="K1719" s="48"/>
      <c r="U1719" s="49"/>
      <c r="V1719" s="49"/>
      <c r="W1719" s="49"/>
      <c r="X1719" s="49"/>
      <c r="Y1719" s="49"/>
      <c r="Z1719" s="49"/>
      <c r="AA1719" s="49"/>
      <c r="AB1719" s="49"/>
      <c r="AC1719" s="49"/>
      <c r="AG1719" s="48"/>
      <c r="AJ1719" s="48"/>
      <c r="AM1719" s="48"/>
      <c r="AW1719" s="49"/>
      <c r="AX1719" s="49"/>
      <c r="AY1719" s="49"/>
      <c r="AZ1719" s="49"/>
      <c r="BA1719" s="49"/>
      <c r="BB1719" s="49"/>
      <c r="BC1719" s="49"/>
      <c r="BD1719" s="49"/>
      <c r="BE1719" s="49"/>
    </row>
    <row r="1720" spans="5:57">
      <c r="E1720" s="48"/>
      <c r="H1720" s="48"/>
      <c r="K1720" s="48"/>
      <c r="U1720" s="49"/>
      <c r="V1720" s="49"/>
      <c r="W1720" s="49"/>
      <c r="X1720" s="49"/>
      <c r="Y1720" s="49"/>
      <c r="Z1720" s="49"/>
      <c r="AA1720" s="49"/>
      <c r="AB1720" s="49"/>
      <c r="AC1720" s="49"/>
      <c r="AG1720" s="48"/>
      <c r="AJ1720" s="48"/>
      <c r="AM1720" s="48"/>
      <c r="AW1720" s="49"/>
      <c r="AX1720" s="49"/>
      <c r="AY1720" s="49"/>
      <c r="AZ1720" s="49"/>
      <c r="BA1720" s="49"/>
      <c r="BB1720" s="49"/>
      <c r="BC1720" s="49"/>
      <c r="BD1720" s="49"/>
      <c r="BE1720" s="49"/>
    </row>
    <row r="1721" spans="5:57">
      <c r="E1721" s="48"/>
      <c r="H1721" s="48"/>
      <c r="K1721" s="48"/>
      <c r="U1721" s="49"/>
      <c r="V1721" s="49"/>
      <c r="W1721" s="49"/>
      <c r="X1721" s="49"/>
      <c r="Y1721" s="49"/>
      <c r="Z1721" s="49"/>
      <c r="AA1721" s="49"/>
      <c r="AB1721" s="49"/>
      <c r="AC1721" s="49"/>
      <c r="AG1721" s="48"/>
      <c r="AJ1721" s="48"/>
      <c r="AM1721" s="48"/>
      <c r="AW1721" s="49"/>
      <c r="AX1721" s="49"/>
      <c r="AY1721" s="49"/>
      <c r="AZ1721" s="49"/>
      <c r="BA1721" s="49"/>
      <c r="BB1721" s="49"/>
      <c r="BC1721" s="49"/>
      <c r="BD1721" s="49"/>
      <c r="BE1721" s="49"/>
    </row>
    <row r="1722" spans="5:57">
      <c r="E1722" s="48"/>
      <c r="H1722" s="48"/>
      <c r="K1722" s="48"/>
      <c r="U1722" s="49"/>
      <c r="V1722" s="49"/>
      <c r="W1722" s="49"/>
      <c r="X1722" s="49"/>
      <c r="Y1722" s="49"/>
      <c r="Z1722" s="49"/>
      <c r="AA1722" s="49"/>
      <c r="AB1722" s="49"/>
      <c r="AC1722" s="49"/>
      <c r="AG1722" s="48"/>
      <c r="AJ1722" s="48"/>
      <c r="AM1722" s="48"/>
      <c r="AW1722" s="49"/>
      <c r="AX1722" s="49"/>
      <c r="AY1722" s="49"/>
      <c r="AZ1722" s="49"/>
      <c r="BA1722" s="49"/>
      <c r="BB1722" s="49"/>
      <c r="BC1722" s="49"/>
      <c r="BD1722" s="49"/>
      <c r="BE1722" s="49"/>
    </row>
    <row r="1723" spans="5:57">
      <c r="E1723" s="48"/>
      <c r="H1723" s="48"/>
      <c r="K1723" s="48"/>
      <c r="U1723" s="49"/>
      <c r="V1723" s="49"/>
      <c r="W1723" s="49"/>
      <c r="X1723" s="49"/>
      <c r="Y1723" s="49"/>
      <c r="Z1723" s="49"/>
      <c r="AA1723" s="49"/>
      <c r="AB1723" s="49"/>
      <c r="AC1723" s="49"/>
      <c r="AG1723" s="48"/>
      <c r="AJ1723" s="48"/>
      <c r="AM1723" s="48"/>
      <c r="AW1723" s="49"/>
      <c r="AX1723" s="49"/>
      <c r="AY1723" s="49"/>
      <c r="AZ1723" s="49"/>
      <c r="BA1723" s="49"/>
      <c r="BB1723" s="49"/>
      <c r="BC1723" s="49"/>
      <c r="BD1723" s="49"/>
      <c r="BE1723" s="49"/>
    </row>
    <row r="1724" spans="5:57">
      <c r="E1724" s="48"/>
      <c r="H1724" s="48"/>
      <c r="K1724" s="48"/>
      <c r="U1724" s="49"/>
      <c r="V1724" s="49"/>
      <c r="W1724" s="49"/>
      <c r="X1724" s="49"/>
      <c r="Y1724" s="49"/>
      <c r="Z1724" s="49"/>
      <c r="AA1724" s="49"/>
      <c r="AB1724" s="49"/>
      <c r="AC1724" s="49"/>
      <c r="AG1724" s="48"/>
      <c r="AJ1724" s="48"/>
      <c r="AM1724" s="48"/>
      <c r="AW1724" s="49"/>
      <c r="AX1724" s="49"/>
      <c r="AY1724" s="49"/>
      <c r="AZ1724" s="49"/>
      <c r="BA1724" s="49"/>
      <c r="BB1724" s="49"/>
      <c r="BC1724" s="49"/>
      <c r="BD1724" s="49"/>
      <c r="BE1724" s="49"/>
    </row>
    <row r="1725" spans="5:57">
      <c r="E1725" s="48"/>
      <c r="H1725" s="48"/>
      <c r="K1725" s="48"/>
      <c r="U1725" s="49"/>
      <c r="V1725" s="49"/>
      <c r="W1725" s="49"/>
      <c r="X1725" s="49"/>
      <c r="Y1725" s="49"/>
      <c r="Z1725" s="49"/>
      <c r="AA1725" s="49"/>
      <c r="AB1725" s="49"/>
      <c r="AC1725" s="49"/>
      <c r="AG1725" s="48"/>
      <c r="AJ1725" s="48"/>
      <c r="AM1725" s="48"/>
      <c r="AW1725" s="49"/>
      <c r="AX1725" s="49"/>
      <c r="AY1725" s="49"/>
      <c r="AZ1725" s="49"/>
      <c r="BA1725" s="49"/>
      <c r="BB1725" s="49"/>
      <c r="BC1725" s="49"/>
      <c r="BD1725" s="49"/>
      <c r="BE1725" s="49"/>
    </row>
    <row r="1726" spans="5:57">
      <c r="E1726" s="48"/>
      <c r="H1726" s="48"/>
      <c r="K1726" s="48"/>
      <c r="U1726" s="49"/>
      <c r="V1726" s="49"/>
      <c r="W1726" s="49"/>
      <c r="X1726" s="49"/>
      <c r="Y1726" s="49"/>
      <c r="Z1726" s="49"/>
      <c r="AA1726" s="49"/>
      <c r="AB1726" s="49"/>
      <c r="AC1726" s="49"/>
      <c r="AG1726" s="48"/>
      <c r="AJ1726" s="48"/>
      <c r="AM1726" s="48"/>
      <c r="AW1726" s="49"/>
      <c r="AX1726" s="49"/>
      <c r="AY1726" s="49"/>
      <c r="AZ1726" s="49"/>
      <c r="BA1726" s="49"/>
      <c r="BB1726" s="49"/>
      <c r="BC1726" s="49"/>
      <c r="BD1726" s="49"/>
      <c r="BE1726" s="49"/>
    </row>
    <row r="1727" spans="5:57">
      <c r="E1727" s="48"/>
      <c r="H1727" s="48"/>
      <c r="K1727" s="48"/>
      <c r="U1727" s="49"/>
      <c r="V1727" s="49"/>
      <c r="W1727" s="49"/>
      <c r="X1727" s="49"/>
      <c r="Y1727" s="49"/>
      <c r="Z1727" s="49"/>
      <c r="AA1727" s="49"/>
      <c r="AB1727" s="49"/>
      <c r="AC1727" s="49"/>
      <c r="AG1727" s="48"/>
      <c r="AJ1727" s="48"/>
      <c r="AM1727" s="48"/>
      <c r="AW1727" s="49"/>
      <c r="AX1727" s="49"/>
      <c r="AY1727" s="49"/>
      <c r="AZ1727" s="49"/>
      <c r="BA1727" s="49"/>
      <c r="BB1727" s="49"/>
      <c r="BC1727" s="49"/>
      <c r="BD1727" s="49"/>
      <c r="BE1727" s="49"/>
    </row>
    <row r="1728" spans="5:57">
      <c r="E1728" s="48"/>
      <c r="H1728" s="48"/>
      <c r="K1728" s="48"/>
      <c r="U1728" s="49"/>
      <c r="V1728" s="49"/>
      <c r="W1728" s="49"/>
      <c r="X1728" s="49"/>
      <c r="Y1728" s="49"/>
      <c r="Z1728" s="49"/>
      <c r="AA1728" s="49"/>
      <c r="AB1728" s="49"/>
      <c r="AC1728" s="49"/>
      <c r="AG1728" s="48"/>
      <c r="AJ1728" s="48"/>
      <c r="AM1728" s="48"/>
      <c r="AW1728" s="49"/>
      <c r="AX1728" s="49"/>
      <c r="AY1728" s="49"/>
      <c r="AZ1728" s="49"/>
      <c r="BA1728" s="49"/>
      <c r="BB1728" s="49"/>
      <c r="BC1728" s="49"/>
      <c r="BD1728" s="49"/>
      <c r="BE1728" s="49"/>
    </row>
    <row r="1729" spans="5:57">
      <c r="E1729" s="48"/>
      <c r="H1729" s="48"/>
      <c r="K1729" s="48"/>
      <c r="U1729" s="49"/>
      <c r="V1729" s="49"/>
      <c r="W1729" s="49"/>
      <c r="X1729" s="49"/>
      <c r="Y1729" s="49"/>
      <c r="Z1729" s="49"/>
      <c r="AA1729" s="49"/>
      <c r="AB1729" s="49"/>
      <c r="AC1729" s="49"/>
      <c r="AG1729" s="48"/>
      <c r="AJ1729" s="48"/>
      <c r="AM1729" s="48"/>
      <c r="AW1729" s="49"/>
      <c r="AX1729" s="49"/>
      <c r="AY1729" s="49"/>
      <c r="AZ1729" s="49"/>
      <c r="BA1729" s="49"/>
      <c r="BB1729" s="49"/>
      <c r="BC1729" s="49"/>
      <c r="BD1729" s="49"/>
      <c r="BE1729" s="49"/>
    </row>
    <row r="1730" spans="5:57">
      <c r="E1730" s="48"/>
      <c r="H1730" s="48"/>
      <c r="K1730" s="48"/>
      <c r="U1730" s="49"/>
      <c r="V1730" s="49"/>
      <c r="W1730" s="49"/>
      <c r="X1730" s="49"/>
      <c r="Y1730" s="49"/>
      <c r="Z1730" s="49"/>
      <c r="AA1730" s="49"/>
      <c r="AB1730" s="49"/>
      <c r="AC1730" s="49"/>
      <c r="AG1730" s="48"/>
      <c r="AJ1730" s="48"/>
      <c r="AM1730" s="48"/>
      <c r="AW1730" s="49"/>
      <c r="AX1730" s="49"/>
      <c r="AY1730" s="49"/>
      <c r="AZ1730" s="49"/>
      <c r="BA1730" s="49"/>
      <c r="BB1730" s="49"/>
      <c r="BC1730" s="49"/>
      <c r="BD1730" s="49"/>
      <c r="BE1730" s="49"/>
    </row>
    <row r="1731" spans="5:57">
      <c r="E1731" s="48"/>
      <c r="H1731" s="48"/>
      <c r="K1731" s="48"/>
      <c r="U1731" s="49"/>
      <c r="V1731" s="49"/>
      <c r="W1731" s="49"/>
      <c r="X1731" s="49"/>
      <c r="Y1731" s="49"/>
      <c r="Z1731" s="49"/>
      <c r="AA1731" s="49"/>
      <c r="AB1731" s="49"/>
      <c r="AC1731" s="49"/>
      <c r="AG1731" s="48"/>
      <c r="AJ1731" s="48"/>
      <c r="AM1731" s="48"/>
      <c r="AW1731" s="49"/>
      <c r="AX1731" s="49"/>
      <c r="AY1731" s="49"/>
      <c r="AZ1731" s="49"/>
      <c r="BA1731" s="49"/>
      <c r="BB1731" s="49"/>
      <c r="BC1731" s="49"/>
      <c r="BD1731" s="49"/>
      <c r="BE1731" s="49"/>
    </row>
    <row r="1732" spans="5:57">
      <c r="E1732" s="48"/>
      <c r="H1732" s="48"/>
      <c r="K1732" s="48"/>
      <c r="U1732" s="49"/>
      <c r="V1732" s="49"/>
      <c r="W1732" s="49"/>
      <c r="X1732" s="49"/>
      <c r="Y1732" s="49"/>
      <c r="Z1732" s="49"/>
      <c r="AA1732" s="49"/>
      <c r="AB1732" s="49"/>
      <c r="AC1732" s="49"/>
      <c r="AG1732" s="48"/>
      <c r="AJ1732" s="48"/>
      <c r="AM1732" s="48"/>
      <c r="AW1732" s="49"/>
      <c r="AX1732" s="49"/>
      <c r="AY1732" s="49"/>
      <c r="AZ1732" s="49"/>
      <c r="BA1732" s="49"/>
      <c r="BB1732" s="49"/>
      <c r="BC1732" s="49"/>
      <c r="BD1732" s="49"/>
      <c r="BE1732" s="49"/>
    </row>
    <row r="1733" spans="5:57">
      <c r="E1733" s="48"/>
      <c r="H1733" s="48"/>
      <c r="K1733" s="48"/>
      <c r="U1733" s="49"/>
      <c r="V1733" s="49"/>
      <c r="W1733" s="49"/>
      <c r="X1733" s="49"/>
      <c r="Y1733" s="49"/>
      <c r="Z1733" s="49"/>
      <c r="AA1733" s="49"/>
      <c r="AB1733" s="49"/>
      <c r="AC1733" s="49"/>
      <c r="AG1733" s="48"/>
      <c r="AJ1733" s="48"/>
      <c r="AM1733" s="48"/>
      <c r="AW1733" s="49"/>
      <c r="AX1733" s="49"/>
      <c r="AY1733" s="49"/>
      <c r="AZ1733" s="49"/>
      <c r="BA1733" s="49"/>
      <c r="BB1733" s="49"/>
      <c r="BC1733" s="49"/>
      <c r="BD1733" s="49"/>
      <c r="BE1733" s="49"/>
    </row>
    <row r="1734" spans="5:57">
      <c r="E1734" s="48"/>
      <c r="H1734" s="48"/>
      <c r="K1734" s="48"/>
      <c r="U1734" s="49"/>
      <c r="V1734" s="49"/>
      <c r="W1734" s="49"/>
      <c r="X1734" s="49"/>
      <c r="Y1734" s="49"/>
      <c r="Z1734" s="49"/>
      <c r="AA1734" s="49"/>
      <c r="AB1734" s="49"/>
      <c r="AC1734" s="49"/>
      <c r="AG1734" s="48"/>
      <c r="AJ1734" s="48"/>
      <c r="AM1734" s="48"/>
      <c r="AW1734" s="49"/>
      <c r="AX1734" s="49"/>
      <c r="AY1734" s="49"/>
      <c r="AZ1734" s="49"/>
      <c r="BA1734" s="49"/>
      <c r="BB1734" s="49"/>
      <c r="BC1734" s="49"/>
      <c r="BD1734" s="49"/>
      <c r="BE1734" s="49"/>
    </row>
    <row r="1735" spans="5:57">
      <c r="E1735" s="48"/>
      <c r="H1735" s="48"/>
      <c r="K1735" s="48"/>
      <c r="U1735" s="49"/>
      <c r="V1735" s="49"/>
      <c r="W1735" s="49"/>
      <c r="X1735" s="49"/>
      <c r="Y1735" s="49"/>
      <c r="Z1735" s="49"/>
      <c r="AA1735" s="49"/>
      <c r="AB1735" s="49"/>
      <c r="AC1735" s="49"/>
      <c r="AG1735" s="48"/>
      <c r="AJ1735" s="48"/>
      <c r="AM1735" s="48"/>
      <c r="AW1735" s="49"/>
      <c r="AX1735" s="49"/>
      <c r="AY1735" s="49"/>
      <c r="AZ1735" s="49"/>
      <c r="BA1735" s="49"/>
      <c r="BB1735" s="49"/>
      <c r="BC1735" s="49"/>
      <c r="BD1735" s="49"/>
      <c r="BE1735" s="49"/>
    </row>
    <row r="1736" spans="5:57">
      <c r="E1736" s="48"/>
      <c r="H1736" s="48"/>
      <c r="K1736" s="48"/>
      <c r="U1736" s="49"/>
      <c r="V1736" s="49"/>
      <c r="W1736" s="49"/>
      <c r="X1736" s="49"/>
      <c r="Y1736" s="49"/>
      <c r="Z1736" s="49"/>
      <c r="AA1736" s="49"/>
      <c r="AB1736" s="49"/>
      <c r="AC1736" s="49"/>
      <c r="AG1736" s="48"/>
      <c r="AJ1736" s="48"/>
      <c r="AM1736" s="48"/>
      <c r="AW1736" s="49"/>
      <c r="AX1736" s="49"/>
      <c r="AY1736" s="49"/>
      <c r="AZ1736" s="49"/>
      <c r="BA1736" s="49"/>
      <c r="BB1736" s="49"/>
      <c r="BC1736" s="49"/>
      <c r="BD1736" s="49"/>
      <c r="BE1736" s="49"/>
    </row>
    <row r="1737" spans="5:57">
      <c r="E1737" s="48"/>
      <c r="H1737" s="48"/>
      <c r="K1737" s="48"/>
      <c r="U1737" s="49"/>
      <c r="V1737" s="49"/>
      <c r="W1737" s="49"/>
      <c r="X1737" s="49"/>
      <c r="Y1737" s="49"/>
      <c r="Z1737" s="49"/>
      <c r="AA1737" s="49"/>
      <c r="AB1737" s="49"/>
      <c r="AC1737" s="49"/>
      <c r="AG1737" s="48"/>
      <c r="AJ1737" s="48"/>
      <c r="AM1737" s="48"/>
      <c r="AW1737" s="49"/>
      <c r="AX1737" s="49"/>
      <c r="AY1737" s="49"/>
      <c r="AZ1737" s="49"/>
      <c r="BA1737" s="49"/>
      <c r="BB1737" s="49"/>
      <c r="BC1737" s="49"/>
      <c r="BD1737" s="49"/>
      <c r="BE1737" s="49"/>
    </row>
    <row r="1738" spans="5:57">
      <c r="E1738" s="48"/>
      <c r="H1738" s="48"/>
      <c r="K1738" s="48"/>
      <c r="U1738" s="49"/>
      <c r="V1738" s="49"/>
      <c r="W1738" s="49"/>
      <c r="X1738" s="49"/>
      <c r="Y1738" s="49"/>
      <c r="Z1738" s="49"/>
      <c r="AA1738" s="49"/>
      <c r="AB1738" s="49"/>
      <c r="AC1738" s="49"/>
      <c r="AG1738" s="48"/>
      <c r="AJ1738" s="48"/>
      <c r="AM1738" s="48"/>
      <c r="AW1738" s="49"/>
      <c r="AX1738" s="49"/>
      <c r="AY1738" s="49"/>
      <c r="AZ1738" s="49"/>
      <c r="BA1738" s="49"/>
      <c r="BB1738" s="49"/>
      <c r="BC1738" s="49"/>
      <c r="BD1738" s="49"/>
      <c r="BE1738" s="49"/>
    </row>
    <row r="1739" spans="5:57">
      <c r="E1739" s="48"/>
      <c r="H1739" s="48"/>
      <c r="K1739" s="48"/>
      <c r="U1739" s="49"/>
      <c r="V1739" s="49"/>
      <c r="W1739" s="49"/>
      <c r="X1739" s="49"/>
      <c r="Y1739" s="49"/>
      <c r="Z1739" s="49"/>
      <c r="AA1739" s="49"/>
      <c r="AB1739" s="49"/>
      <c r="AC1739" s="49"/>
      <c r="AG1739" s="48"/>
      <c r="AJ1739" s="48"/>
      <c r="AM1739" s="48"/>
      <c r="AW1739" s="49"/>
      <c r="AX1739" s="49"/>
      <c r="AY1739" s="49"/>
      <c r="AZ1739" s="49"/>
      <c r="BA1739" s="49"/>
      <c r="BB1739" s="49"/>
      <c r="BC1739" s="49"/>
      <c r="BD1739" s="49"/>
      <c r="BE1739" s="49"/>
    </row>
    <row r="1740" spans="5:57">
      <c r="E1740" s="48"/>
      <c r="H1740" s="48"/>
      <c r="K1740" s="48"/>
      <c r="U1740" s="49"/>
      <c r="V1740" s="49"/>
      <c r="W1740" s="49"/>
      <c r="X1740" s="49"/>
      <c r="Y1740" s="49"/>
      <c r="Z1740" s="49"/>
      <c r="AA1740" s="49"/>
      <c r="AB1740" s="49"/>
      <c r="AC1740" s="49"/>
      <c r="AG1740" s="48"/>
      <c r="AJ1740" s="48"/>
      <c r="AM1740" s="48"/>
      <c r="AW1740" s="49"/>
      <c r="AX1740" s="49"/>
      <c r="AY1740" s="49"/>
      <c r="AZ1740" s="49"/>
      <c r="BA1740" s="49"/>
      <c r="BB1740" s="49"/>
      <c r="BC1740" s="49"/>
      <c r="BD1740" s="49"/>
      <c r="BE1740" s="49"/>
    </row>
    <row r="1741" spans="5:57">
      <c r="E1741" s="48"/>
      <c r="H1741" s="48"/>
      <c r="K1741" s="48"/>
      <c r="U1741" s="49"/>
      <c r="V1741" s="49"/>
      <c r="W1741" s="49"/>
      <c r="X1741" s="49"/>
      <c r="Y1741" s="49"/>
      <c r="Z1741" s="49"/>
      <c r="AA1741" s="49"/>
      <c r="AB1741" s="49"/>
      <c r="AC1741" s="49"/>
      <c r="AG1741" s="48"/>
      <c r="AJ1741" s="48"/>
      <c r="AM1741" s="48"/>
      <c r="AW1741" s="49"/>
      <c r="AX1741" s="49"/>
      <c r="AY1741" s="49"/>
      <c r="AZ1741" s="49"/>
      <c r="BA1741" s="49"/>
      <c r="BB1741" s="49"/>
      <c r="BC1741" s="49"/>
      <c r="BD1741" s="49"/>
      <c r="BE1741" s="49"/>
    </row>
    <row r="1742" spans="5:57">
      <c r="E1742" s="48"/>
      <c r="H1742" s="48"/>
      <c r="K1742" s="48"/>
      <c r="U1742" s="49"/>
      <c r="V1742" s="49"/>
      <c r="W1742" s="49"/>
      <c r="X1742" s="49"/>
      <c r="Y1742" s="49"/>
      <c r="Z1742" s="49"/>
      <c r="AA1742" s="49"/>
      <c r="AB1742" s="49"/>
      <c r="AC1742" s="49"/>
      <c r="AG1742" s="48"/>
      <c r="AJ1742" s="48"/>
      <c r="AM1742" s="48"/>
      <c r="AW1742" s="49"/>
      <c r="AX1742" s="49"/>
      <c r="AY1742" s="49"/>
      <c r="AZ1742" s="49"/>
      <c r="BA1742" s="49"/>
      <c r="BB1742" s="49"/>
      <c r="BC1742" s="49"/>
      <c r="BD1742" s="49"/>
      <c r="BE1742" s="49"/>
    </row>
    <row r="1743" spans="5:57">
      <c r="E1743" s="48"/>
      <c r="H1743" s="48"/>
      <c r="K1743" s="48"/>
      <c r="U1743" s="49"/>
      <c r="V1743" s="49"/>
      <c r="W1743" s="49"/>
      <c r="X1743" s="49"/>
      <c r="Y1743" s="49"/>
      <c r="Z1743" s="49"/>
      <c r="AA1743" s="49"/>
      <c r="AB1743" s="49"/>
      <c r="AC1743" s="49"/>
      <c r="AG1743" s="48"/>
      <c r="AJ1743" s="48"/>
      <c r="AM1743" s="48"/>
      <c r="AW1743" s="49"/>
      <c r="AX1743" s="49"/>
      <c r="AY1743" s="49"/>
      <c r="AZ1743" s="49"/>
      <c r="BA1743" s="49"/>
      <c r="BB1743" s="49"/>
      <c r="BC1743" s="49"/>
      <c r="BD1743" s="49"/>
      <c r="BE1743" s="49"/>
    </row>
    <row r="1744" spans="5:57">
      <c r="E1744" s="48"/>
      <c r="H1744" s="48"/>
      <c r="K1744" s="48"/>
      <c r="U1744" s="49"/>
      <c r="V1744" s="49"/>
      <c r="W1744" s="49"/>
      <c r="X1744" s="49"/>
      <c r="Y1744" s="49"/>
      <c r="Z1744" s="49"/>
      <c r="AA1744" s="49"/>
      <c r="AB1744" s="49"/>
      <c r="AC1744" s="49"/>
      <c r="AG1744" s="48"/>
      <c r="AJ1744" s="48"/>
      <c r="AM1744" s="48"/>
      <c r="AW1744" s="49"/>
      <c r="AX1744" s="49"/>
      <c r="AY1744" s="49"/>
      <c r="AZ1744" s="49"/>
      <c r="BA1744" s="49"/>
      <c r="BB1744" s="49"/>
      <c r="BC1744" s="49"/>
      <c r="BD1744" s="49"/>
      <c r="BE1744" s="49"/>
    </row>
    <row r="1745" spans="5:57">
      <c r="E1745" s="48"/>
      <c r="H1745" s="48"/>
      <c r="K1745" s="48"/>
      <c r="U1745" s="49"/>
      <c r="V1745" s="49"/>
      <c r="W1745" s="49"/>
      <c r="X1745" s="49"/>
      <c r="Y1745" s="49"/>
      <c r="Z1745" s="49"/>
      <c r="AA1745" s="49"/>
      <c r="AB1745" s="49"/>
      <c r="AC1745" s="49"/>
      <c r="AG1745" s="48"/>
      <c r="AJ1745" s="48"/>
      <c r="AM1745" s="48"/>
      <c r="AW1745" s="49"/>
      <c r="AX1745" s="49"/>
      <c r="AY1745" s="49"/>
      <c r="AZ1745" s="49"/>
      <c r="BA1745" s="49"/>
      <c r="BB1745" s="49"/>
      <c r="BC1745" s="49"/>
      <c r="BD1745" s="49"/>
      <c r="BE1745" s="49"/>
    </row>
    <row r="1746" spans="5:57">
      <c r="E1746" s="48"/>
      <c r="H1746" s="48"/>
      <c r="K1746" s="48"/>
      <c r="U1746" s="49"/>
      <c r="V1746" s="49"/>
      <c r="W1746" s="49"/>
      <c r="X1746" s="49"/>
      <c r="Y1746" s="49"/>
      <c r="Z1746" s="49"/>
      <c r="AA1746" s="49"/>
      <c r="AB1746" s="49"/>
      <c r="AC1746" s="49"/>
      <c r="AG1746" s="48"/>
      <c r="AJ1746" s="48"/>
      <c r="AM1746" s="48"/>
      <c r="AW1746" s="49"/>
      <c r="AX1746" s="49"/>
      <c r="AY1746" s="49"/>
      <c r="AZ1746" s="49"/>
      <c r="BA1746" s="49"/>
      <c r="BB1746" s="49"/>
      <c r="BC1746" s="49"/>
      <c r="BD1746" s="49"/>
      <c r="BE1746" s="49"/>
    </row>
    <row r="1747" spans="5:57">
      <c r="E1747" s="48"/>
      <c r="H1747" s="48"/>
      <c r="K1747" s="48"/>
      <c r="U1747" s="49"/>
      <c r="V1747" s="49"/>
      <c r="W1747" s="49"/>
      <c r="X1747" s="49"/>
      <c r="Y1747" s="49"/>
      <c r="Z1747" s="49"/>
      <c r="AA1747" s="49"/>
      <c r="AB1747" s="49"/>
      <c r="AC1747" s="49"/>
      <c r="AG1747" s="48"/>
      <c r="AJ1747" s="48"/>
      <c r="AM1747" s="48"/>
      <c r="AW1747" s="49"/>
      <c r="AX1747" s="49"/>
      <c r="AY1747" s="49"/>
      <c r="AZ1747" s="49"/>
      <c r="BA1747" s="49"/>
      <c r="BB1747" s="49"/>
      <c r="BC1747" s="49"/>
      <c r="BD1747" s="49"/>
      <c r="BE1747" s="49"/>
    </row>
    <row r="1748" spans="5:57">
      <c r="E1748" s="48"/>
      <c r="H1748" s="48"/>
      <c r="K1748" s="48"/>
      <c r="U1748" s="49"/>
      <c r="V1748" s="49"/>
      <c r="W1748" s="49"/>
      <c r="X1748" s="49"/>
      <c r="Y1748" s="49"/>
      <c r="Z1748" s="49"/>
      <c r="AA1748" s="49"/>
      <c r="AB1748" s="49"/>
      <c r="AC1748" s="49"/>
      <c r="AG1748" s="48"/>
      <c r="AJ1748" s="48"/>
      <c r="AM1748" s="48"/>
      <c r="AW1748" s="49"/>
      <c r="AX1748" s="49"/>
      <c r="AY1748" s="49"/>
      <c r="AZ1748" s="49"/>
      <c r="BA1748" s="49"/>
      <c r="BB1748" s="49"/>
      <c r="BC1748" s="49"/>
      <c r="BD1748" s="49"/>
      <c r="BE1748" s="49"/>
    </row>
    <row r="1749" spans="5:57">
      <c r="E1749" s="48"/>
      <c r="H1749" s="48"/>
      <c r="K1749" s="48"/>
      <c r="U1749" s="49"/>
      <c r="V1749" s="49"/>
      <c r="W1749" s="49"/>
      <c r="X1749" s="49"/>
      <c r="Y1749" s="49"/>
      <c r="Z1749" s="49"/>
      <c r="AA1749" s="49"/>
      <c r="AB1749" s="49"/>
      <c r="AC1749" s="49"/>
      <c r="AG1749" s="48"/>
      <c r="AJ1749" s="48"/>
      <c r="AM1749" s="48"/>
      <c r="AW1749" s="49"/>
      <c r="AX1749" s="49"/>
      <c r="AY1749" s="49"/>
      <c r="AZ1749" s="49"/>
      <c r="BA1749" s="49"/>
      <c r="BB1749" s="49"/>
      <c r="BC1749" s="49"/>
      <c r="BD1749" s="49"/>
      <c r="BE1749" s="49"/>
    </row>
    <row r="1750" spans="5:57">
      <c r="E1750" s="48"/>
      <c r="H1750" s="48"/>
      <c r="K1750" s="48"/>
      <c r="U1750" s="49"/>
      <c r="V1750" s="49"/>
      <c r="W1750" s="49"/>
      <c r="X1750" s="49"/>
      <c r="Y1750" s="49"/>
      <c r="Z1750" s="49"/>
      <c r="AA1750" s="49"/>
      <c r="AB1750" s="49"/>
      <c r="AC1750" s="49"/>
      <c r="AG1750" s="48"/>
      <c r="AJ1750" s="48"/>
      <c r="AM1750" s="48"/>
      <c r="AW1750" s="49"/>
      <c r="AX1750" s="49"/>
      <c r="AY1750" s="49"/>
      <c r="AZ1750" s="49"/>
      <c r="BA1750" s="49"/>
      <c r="BB1750" s="49"/>
      <c r="BC1750" s="49"/>
      <c r="BD1750" s="49"/>
      <c r="BE1750" s="49"/>
    </row>
    <row r="1751" spans="5:57">
      <c r="E1751" s="48"/>
      <c r="H1751" s="48"/>
      <c r="K1751" s="48"/>
      <c r="U1751" s="49"/>
      <c r="V1751" s="49"/>
      <c r="W1751" s="49"/>
      <c r="X1751" s="49"/>
      <c r="Y1751" s="49"/>
      <c r="Z1751" s="49"/>
      <c r="AA1751" s="49"/>
      <c r="AB1751" s="49"/>
      <c r="AC1751" s="49"/>
      <c r="AG1751" s="48"/>
      <c r="AJ1751" s="48"/>
      <c r="AM1751" s="48"/>
      <c r="AW1751" s="49"/>
      <c r="AX1751" s="49"/>
      <c r="AY1751" s="49"/>
      <c r="AZ1751" s="49"/>
      <c r="BA1751" s="49"/>
      <c r="BB1751" s="49"/>
      <c r="BC1751" s="49"/>
      <c r="BD1751" s="49"/>
      <c r="BE1751" s="49"/>
    </row>
    <row r="1752" spans="5:57">
      <c r="E1752" s="48"/>
      <c r="H1752" s="48"/>
      <c r="K1752" s="48"/>
      <c r="U1752" s="49"/>
      <c r="V1752" s="49"/>
      <c r="W1752" s="49"/>
      <c r="X1752" s="49"/>
      <c r="Y1752" s="49"/>
      <c r="Z1752" s="49"/>
      <c r="AA1752" s="49"/>
      <c r="AB1752" s="49"/>
      <c r="AC1752" s="49"/>
      <c r="AG1752" s="48"/>
      <c r="AJ1752" s="48"/>
      <c r="AM1752" s="48"/>
      <c r="AW1752" s="49"/>
      <c r="AX1752" s="49"/>
      <c r="AY1752" s="49"/>
      <c r="AZ1752" s="49"/>
      <c r="BA1752" s="49"/>
      <c r="BB1752" s="49"/>
      <c r="BC1752" s="49"/>
      <c r="BD1752" s="49"/>
      <c r="BE1752" s="49"/>
    </row>
    <row r="1753" spans="5:57">
      <c r="E1753" s="48"/>
      <c r="H1753" s="48"/>
      <c r="K1753" s="48"/>
      <c r="U1753" s="49"/>
      <c r="V1753" s="49"/>
      <c r="W1753" s="49"/>
      <c r="X1753" s="49"/>
      <c r="Y1753" s="49"/>
      <c r="Z1753" s="49"/>
      <c r="AA1753" s="49"/>
      <c r="AB1753" s="49"/>
      <c r="AC1753" s="49"/>
      <c r="AG1753" s="48"/>
      <c r="AJ1753" s="48"/>
      <c r="AM1753" s="48"/>
      <c r="AW1753" s="49"/>
      <c r="AX1753" s="49"/>
      <c r="AY1753" s="49"/>
      <c r="AZ1753" s="49"/>
      <c r="BA1753" s="49"/>
      <c r="BB1753" s="49"/>
      <c r="BC1753" s="49"/>
      <c r="BD1753" s="49"/>
      <c r="BE1753" s="49"/>
    </row>
    <row r="1754" spans="5:57">
      <c r="E1754" s="48"/>
      <c r="H1754" s="48"/>
      <c r="K1754" s="48"/>
      <c r="U1754" s="49"/>
      <c r="V1754" s="49"/>
      <c r="W1754" s="49"/>
      <c r="X1754" s="49"/>
      <c r="Y1754" s="49"/>
      <c r="Z1754" s="49"/>
      <c r="AA1754" s="49"/>
      <c r="AB1754" s="49"/>
      <c r="AC1754" s="49"/>
      <c r="AG1754" s="48"/>
      <c r="AJ1754" s="48"/>
      <c r="AM1754" s="48"/>
      <c r="AW1754" s="49"/>
      <c r="AX1754" s="49"/>
      <c r="AY1754" s="49"/>
      <c r="AZ1754" s="49"/>
      <c r="BA1754" s="49"/>
      <c r="BB1754" s="49"/>
      <c r="BC1754" s="49"/>
      <c r="BD1754" s="49"/>
      <c r="BE1754" s="49"/>
    </row>
    <row r="1755" spans="5:57">
      <c r="E1755" s="48"/>
      <c r="H1755" s="48"/>
      <c r="K1755" s="48"/>
      <c r="U1755" s="49"/>
      <c r="V1755" s="49"/>
      <c r="W1755" s="49"/>
      <c r="X1755" s="49"/>
      <c r="Y1755" s="49"/>
      <c r="Z1755" s="49"/>
      <c r="AA1755" s="49"/>
      <c r="AB1755" s="49"/>
      <c r="AC1755" s="49"/>
      <c r="AG1755" s="48"/>
      <c r="AJ1755" s="48"/>
      <c r="AM1755" s="48"/>
      <c r="AW1755" s="49"/>
      <c r="AX1755" s="49"/>
      <c r="AY1755" s="49"/>
      <c r="AZ1755" s="49"/>
      <c r="BA1755" s="49"/>
      <c r="BB1755" s="49"/>
      <c r="BC1755" s="49"/>
      <c r="BD1755" s="49"/>
      <c r="BE1755" s="49"/>
    </row>
    <row r="1756" spans="5:57">
      <c r="E1756" s="48"/>
      <c r="H1756" s="48"/>
      <c r="K1756" s="48"/>
      <c r="U1756" s="49"/>
      <c r="V1756" s="49"/>
      <c r="W1756" s="49"/>
      <c r="X1756" s="49"/>
      <c r="Y1756" s="49"/>
      <c r="Z1756" s="49"/>
      <c r="AA1756" s="49"/>
      <c r="AB1756" s="49"/>
      <c r="AC1756" s="49"/>
      <c r="AG1756" s="48"/>
      <c r="AJ1756" s="48"/>
      <c r="AM1756" s="48"/>
      <c r="AW1756" s="49"/>
      <c r="AX1756" s="49"/>
      <c r="AY1756" s="49"/>
      <c r="AZ1756" s="49"/>
      <c r="BA1756" s="49"/>
      <c r="BB1756" s="49"/>
      <c r="BC1756" s="49"/>
      <c r="BD1756" s="49"/>
      <c r="BE1756" s="49"/>
    </row>
    <row r="1757" spans="5:57">
      <c r="E1757" s="48"/>
      <c r="H1757" s="48"/>
      <c r="K1757" s="48"/>
      <c r="U1757" s="49"/>
      <c r="V1757" s="49"/>
      <c r="W1757" s="49"/>
      <c r="X1757" s="49"/>
      <c r="Y1757" s="49"/>
      <c r="Z1757" s="49"/>
      <c r="AA1757" s="49"/>
      <c r="AB1757" s="49"/>
      <c r="AC1757" s="49"/>
      <c r="AG1757" s="48"/>
      <c r="AJ1757" s="48"/>
      <c r="AM1757" s="48"/>
      <c r="AW1757" s="49"/>
      <c r="AX1757" s="49"/>
      <c r="AY1757" s="49"/>
      <c r="AZ1757" s="49"/>
      <c r="BA1757" s="49"/>
      <c r="BB1757" s="49"/>
      <c r="BC1757" s="49"/>
      <c r="BD1757" s="49"/>
      <c r="BE1757" s="49"/>
    </row>
    <row r="1758" spans="5:57">
      <c r="E1758" s="48"/>
      <c r="H1758" s="48"/>
      <c r="K1758" s="48"/>
      <c r="U1758" s="49"/>
      <c r="V1758" s="49"/>
      <c r="W1758" s="49"/>
      <c r="X1758" s="49"/>
      <c r="Y1758" s="49"/>
      <c r="Z1758" s="49"/>
      <c r="AA1758" s="49"/>
      <c r="AB1758" s="49"/>
      <c r="AC1758" s="49"/>
      <c r="AG1758" s="48"/>
      <c r="AJ1758" s="48"/>
      <c r="AM1758" s="48"/>
      <c r="AW1758" s="49"/>
      <c r="AX1758" s="49"/>
      <c r="AY1758" s="49"/>
      <c r="AZ1758" s="49"/>
      <c r="BA1758" s="49"/>
      <c r="BB1758" s="49"/>
      <c r="BC1758" s="49"/>
      <c r="BD1758" s="49"/>
      <c r="BE1758" s="49"/>
    </row>
    <row r="1759" spans="5:57">
      <c r="E1759" s="48"/>
      <c r="H1759" s="48"/>
      <c r="K1759" s="48"/>
      <c r="U1759" s="49"/>
      <c r="V1759" s="49"/>
      <c r="W1759" s="49"/>
      <c r="X1759" s="49"/>
      <c r="Y1759" s="49"/>
      <c r="Z1759" s="49"/>
      <c r="AA1759" s="49"/>
      <c r="AB1759" s="49"/>
      <c r="AC1759" s="49"/>
      <c r="AG1759" s="48"/>
      <c r="AJ1759" s="48"/>
      <c r="AM1759" s="48"/>
      <c r="AW1759" s="49"/>
      <c r="AX1759" s="49"/>
      <c r="AY1759" s="49"/>
      <c r="AZ1759" s="49"/>
      <c r="BA1759" s="49"/>
      <c r="BB1759" s="49"/>
      <c r="BC1759" s="49"/>
      <c r="BD1759" s="49"/>
      <c r="BE1759" s="49"/>
    </row>
    <row r="1760" spans="5:57">
      <c r="E1760" s="48"/>
      <c r="H1760" s="48"/>
      <c r="K1760" s="48"/>
      <c r="U1760" s="49"/>
      <c r="V1760" s="49"/>
      <c r="W1760" s="49"/>
      <c r="X1760" s="49"/>
      <c r="Y1760" s="49"/>
      <c r="Z1760" s="49"/>
      <c r="AA1760" s="49"/>
      <c r="AB1760" s="49"/>
      <c r="AC1760" s="49"/>
      <c r="AG1760" s="48"/>
      <c r="AJ1760" s="48"/>
      <c r="AM1760" s="48"/>
      <c r="AW1760" s="49"/>
      <c r="AX1760" s="49"/>
      <c r="AY1760" s="49"/>
      <c r="AZ1760" s="49"/>
      <c r="BA1760" s="49"/>
      <c r="BB1760" s="49"/>
      <c r="BC1760" s="49"/>
      <c r="BD1760" s="49"/>
      <c r="BE1760" s="49"/>
    </row>
    <row r="1761" spans="5:57">
      <c r="E1761" s="48"/>
      <c r="H1761" s="48"/>
      <c r="K1761" s="48"/>
      <c r="U1761" s="49"/>
      <c r="V1761" s="49"/>
      <c r="W1761" s="49"/>
      <c r="X1761" s="49"/>
      <c r="Y1761" s="49"/>
      <c r="Z1761" s="49"/>
      <c r="AA1761" s="49"/>
      <c r="AB1761" s="49"/>
      <c r="AC1761" s="49"/>
      <c r="AG1761" s="48"/>
      <c r="AJ1761" s="48"/>
      <c r="AM1761" s="48"/>
      <c r="AW1761" s="49"/>
      <c r="AX1761" s="49"/>
      <c r="AY1761" s="49"/>
      <c r="AZ1761" s="49"/>
      <c r="BA1761" s="49"/>
      <c r="BB1761" s="49"/>
      <c r="BC1761" s="49"/>
      <c r="BD1761" s="49"/>
      <c r="BE1761" s="49"/>
    </row>
    <row r="1762" spans="5:57">
      <c r="E1762" s="48"/>
      <c r="H1762" s="48"/>
      <c r="K1762" s="48"/>
      <c r="U1762" s="49"/>
      <c r="V1762" s="49"/>
      <c r="W1762" s="49"/>
      <c r="X1762" s="49"/>
      <c r="Y1762" s="49"/>
      <c r="Z1762" s="49"/>
      <c r="AA1762" s="49"/>
      <c r="AB1762" s="49"/>
      <c r="AC1762" s="49"/>
      <c r="AG1762" s="48"/>
      <c r="AJ1762" s="48"/>
      <c r="AM1762" s="48"/>
      <c r="AW1762" s="49"/>
      <c r="AX1762" s="49"/>
      <c r="AY1762" s="49"/>
      <c r="AZ1762" s="49"/>
      <c r="BA1762" s="49"/>
      <c r="BB1762" s="49"/>
      <c r="BC1762" s="49"/>
      <c r="BD1762" s="49"/>
      <c r="BE1762" s="49"/>
    </row>
    <row r="1763" spans="5:57">
      <c r="E1763" s="48"/>
      <c r="H1763" s="48"/>
      <c r="K1763" s="48"/>
      <c r="U1763" s="49"/>
      <c r="V1763" s="49"/>
      <c r="W1763" s="49"/>
      <c r="X1763" s="49"/>
      <c r="Y1763" s="49"/>
      <c r="Z1763" s="49"/>
      <c r="AA1763" s="49"/>
      <c r="AB1763" s="49"/>
      <c r="AC1763" s="49"/>
      <c r="AG1763" s="48"/>
      <c r="AJ1763" s="48"/>
      <c r="AM1763" s="48"/>
      <c r="AW1763" s="49"/>
      <c r="AX1763" s="49"/>
      <c r="AY1763" s="49"/>
      <c r="AZ1763" s="49"/>
      <c r="BA1763" s="49"/>
      <c r="BB1763" s="49"/>
      <c r="BC1763" s="49"/>
      <c r="BD1763" s="49"/>
      <c r="BE1763" s="49"/>
    </row>
    <row r="1764" spans="5:57">
      <c r="E1764" s="48"/>
      <c r="H1764" s="48"/>
      <c r="K1764" s="48"/>
      <c r="U1764" s="49"/>
      <c r="V1764" s="49"/>
      <c r="W1764" s="49"/>
      <c r="X1764" s="49"/>
      <c r="Y1764" s="49"/>
      <c r="Z1764" s="49"/>
      <c r="AA1764" s="49"/>
      <c r="AB1764" s="49"/>
      <c r="AC1764" s="49"/>
      <c r="AG1764" s="48"/>
      <c r="AJ1764" s="48"/>
      <c r="AM1764" s="48"/>
      <c r="AW1764" s="49"/>
      <c r="AX1764" s="49"/>
      <c r="AY1764" s="49"/>
      <c r="AZ1764" s="49"/>
      <c r="BA1764" s="49"/>
      <c r="BB1764" s="49"/>
      <c r="BC1764" s="49"/>
      <c r="BD1764" s="49"/>
      <c r="BE1764" s="49"/>
    </row>
    <row r="1765" spans="5:57">
      <c r="E1765" s="48"/>
      <c r="H1765" s="48"/>
      <c r="K1765" s="48"/>
      <c r="U1765" s="49"/>
      <c r="V1765" s="49"/>
      <c r="W1765" s="49"/>
      <c r="X1765" s="49"/>
      <c r="Y1765" s="49"/>
      <c r="Z1765" s="49"/>
      <c r="AA1765" s="49"/>
      <c r="AB1765" s="49"/>
      <c r="AC1765" s="49"/>
      <c r="AG1765" s="48"/>
      <c r="AJ1765" s="48"/>
      <c r="AM1765" s="48"/>
      <c r="AW1765" s="49"/>
      <c r="AX1765" s="49"/>
      <c r="AY1765" s="49"/>
      <c r="AZ1765" s="49"/>
      <c r="BA1765" s="49"/>
      <c r="BB1765" s="49"/>
      <c r="BC1765" s="49"/>
      <c r="BD1765" s="49"/>
      <c r="BE1765" s="49"/>
    </row>
    <row r="1766" spans="5:57">
      <c r="E1766" s="48"/>
      <c r="H1766" s="48"/>
      <c r="K1766" s="48"/>
      <c r="U1766" s="49"/>
      <c r="V1766" s="49"/>
      <c r="W1766" s="49"/>
      <c r="X1766" s="49"/>
      <c r="Y1766" s="49"/>
      <c r="Z1766" s="49"/>
      <c r="AA1766" s="49"/>
      <c r="AB1766" s="49"/>
      <c r="AC1766" s="49"/>
      <c r="AG1766" s="48"/>
      <c r="AJ1766" s="48"/>
      <c r="AM1766" s="48"/>
      <c r="AW1766" s="49"/>
      <c r="AX1766" s="49"/>
      <c r="AY1766" s="49"/>
      <c r="AZ1766" s="49"/>
      <c r="BA1766" s="49"/>
      <c r="BB1766" s="49"/>
      <c r="BC1766" s="49"/>
      <c r="BD1766" s="49"/>
      <c r="BE1766" s="49"/>
    </row>
    <row r="1767" spans="5:57">
      <c r="E1767" s="48"/>
      <c r="H1767" s="48"/>
      <c r="K1767" s="48"/>
      <c r="U1767" s="49"/>
      <c r="V1767" s="49"/>
      <c r="W1767" s="49"/>
      <c r="X1767" s="49"/>
      <c r="Y1767" s="49"/>
      <c r="Z1767" s="49"/>
      <c r="AA1767" s="49"/>
      <c r="AB1767" s="49"/>
      <c r="AC1767" s="49"/>
      <c r="AG1767" s="48"/>
      <c r="AJ1767" s="48"/>
      <c r="AM1767" s="48"/>
      <c r="AW1767" s="49"/>
      <c r="AX1767" s="49"/>
      <c r="AY1767" s="49"/>
      <c r="AZ1767" s="49"/>
      <c r="BA1767" s="49"/>
      <c r="BB1767" s="49"/>
      <c r="BC1767" s="49"/>
      <c r="BD1767" s="49"/>
      <c r="BE1767" s="49"/>
    </row>
    <row r="1768" spans="5:57">
      <c r="E1768" s="48"/>
      <c r="H1768" s="48"/>
      <c r="K1768" s="48"/>
      <c r="U1768" s="49"/>
      <c r="V1768" s="49"/>
      <c r="W1768" s="49"/>
      <c r="X1768" s="49"/>
      <c r="Y1768" s="49"/>
      <c r="Z1768" s="49"/>
      <c r="AA1768" s="49"/>
      <c r="AB1768" s="49"/>
      <c r="AC1768" s="49"/>
      <c r="AG1768" s="48"/>
      <c r="AJ1768" s="48"/>
      <c r="AM1768" s="48"/>
      <c r="AW1768" s="49"/>
      <c r="AX1768" s="49"/>
      <c r="AY1768" s="49"/>
      <c r="AZ1768" s="49"/>
      <c r="BA1768" s="49"/>
      <c r="BB1768" s="49"/>
      <c r="BC1768" s="49"/>
      <c r="BD1768" s="49"/>
      <c r="BE1768" s="49"/>
    </row>
    <row r="1769" spans="5:57">
      <c r="E1769" s="48"/>
      <c r="H1769" s="48"/>
      <c r="K1769" s="48"/>
      <c r="U1769" s="49"/>
      <c r="V1769" s="49"/>
      <c r="W1769" s="49"/>
      <c r="X1769" s="49"/>
      <c r="Y1769" s="49"/>
      <c r="Z1769" s="49"/>
      <c r="AA1769" s="49"/>
      <c r="AB1769" s="49"/>
      <c r="AC1769" s="49"/>
      <c r="AG1769" s="48"/>
      <c r="AJ1769" s="48"/>
      <c r="AM1769" s="48"/>
      <c r="AW1769" s="49"/>
      <c r="AX1769" s="49"/>
      <c r="AY1769" s="49"/>
      <c r="AZ1769" s="49"/>
      <c r="BA1769" s="49"/>
      <c r="BB1769" s="49"/>
      <c r="BC1769" s="49"/>
      <c r="BD1769" s="49"/>
      <c r="BE1769" s="49"/>
    </row>
    <row r="1770" spans="5:57">
      <c r="E1770" s="48"/>
      <c r="H1770" s="48"/>
      <c r="K1770" s="48"/>
      <c r="U1770" s="49"/>
      <c r="V1770" s="49"/>
      <c r="W1770" s="49"/>
      <c r="X1770" s="49"/>
      <c r="Y1770" s="49"/>
      <c r="Z1770" s="49"/>
      <c r="AA1770" s="49"/>
      <c r="AB1770" s="49"/>
      <c r="AC1770" s="49"/>
      <c r="AG1770" s="48"/>
      <c r="AJ1770" s="48"/>
      <c r="AM1770" s="48"/>
      <c r="AW1770" s="49"/>
      <c r="AX1770" s="49"/>
      <c r="AY1770" s="49"/>
      <c r="AZ1770" s="49"/>
      <c r="BA1770" s="49"/>
      <c r="BB1770" s="49"/>
      <c r="BC1770" s="49"/>
      <c r="BD1770" s="49"/>
      <c r="BE1770" s="49"/>
    </row>
    <row r="1771" spans="5:57">
      <c r="E1771" s="48"/>
      <c r="H1771" s="48"/>
      <c r="K1771" s="48"/>
      <c r="U1771" s="49"/>
      <c r="V1771" s="49"/>
      <c r="W1771" s="49"/>
      <c r="X1771" s="49"/>
      <c r="Y1771" s="49"/>
      <c r="Z1771" s="49"/>
      <c r="AA1771" s="49"/>
      <c r="AB1771" s="49"/>
      <c r="AC1771" s="49"/>
      <c r="AG1771" s="48"/>
      <c r="AJ1771" s="48"/>
      <c r="AM1771" s="48"/>
      <c r="AW1771" s="49"/>
      <c r="AX1771" s="49"/>
      <c r="AY1771" s="49"/>
      <c r="AZ1771" s="49"/>
      <c r="BA1771" s="49"/>
      <c r="BB1771" s="49"/>
      <c r="BC1771" s="49"/>
      <c r="BD1771" s="49"/>
      <c r="BE1771" s="49"/>
    </row>
    <row r="1772" spans="5:57">
      <c r="E1772" s="48"/>
      <c r="H1772" s="48"/>
      <c r="K1772" s="48"/>
      <c r="U1772" s="49"/>
      <c r="V1772" s="49"/>
      <c r="W1772" s="49"/>
      <c r="X1772" s="49"/>
      <c r="Y1772" s="49"/>
      <c r="Z1772" s="49"/>
      <c r="AA1772" s="49"/>
      <c r="AB1772" s="49"/>
      <c r="AC1772" s="49"/>
      <c r="AG1772" s="48"/>
      <c r="AJ1772" s="48"/>
      <c r="AM1772" s="48"/>
      <c r="AW1772" s="49"/>
      <c r="AX1772" s="49"/>
      <c r="AY1772" s="49"/>
      <c r="AZ1772" s="49"/>
      <c r="BA1772" s="49"/>
      <c r="BB1772" s="49"/>
      <c r="BC1772" s="49"/>
      <c r="BD1772" s="49"/>
      <c r="BE1772" s="49"/>
    </row>
    <row r="1773" spans="5:57">
      <c r="E1773" s="48"/>
      <c r="H1773" s="48"/>
      <c r="K1773" s="48"/>
      <c r="U1773" s="49"/>
      <c r="V1773" s="49"/>
      <c r="W1773" s="49"/>
      <c r="X1773" s="49"/>
      <c r="Y1773" s="49"/>
      <c r="Z1773" s="49"/>
      <c r="AA1773" s="49"/>
      <c r="AB1773" s="49"/>
      <c r="AC1773" s="49"/>
      <c r="AG1773" s="48"/>
      <c r="AJ1773" s="48"/>
      <c r="AM1773" s="48"/>
      <c r="AW1773" s="49"/>
      <c r="AX1773" s="49"/>
      <c r="AY1773" s="49"/>
      <c r="AZ1773" s="49"/>
      <c r="BA1773" s="49"/>
      <c r="BB1773" s="49"/>
      <c r="BC1773" s="49"/>
      <c r="BD1773" s="49"/>
      <c r="BE1773" s="49"/>
    </row>
    <row r="1774" spans="5:57">
      <c r="E1774" s="48"/>
      <c r="H1774" s="48"/>
      <c r="K1774" s="48"/>
      <c r="U1774" s="49"/>
      <c r="V1774" s="49"/>
      <c r="W1774" s="49"/>
      <c r="X1774" s="49"/>
      <c r="Y1774" s="49"/>
      <c r="Z1774" s="49"/>
      <c r="AA1774" s="49"/>
      <c r="AB1774" s="49"/>
      <c r="AC1774" s="49"/>
      <c r="AG1774" s="48"/>
      <c r="AJ1774" s="48"/>
      <c r="AM1774" s="48"/>
      <c r="AW1774" s="49"/>
      <c r="AX1774" s="49"/>
      <c r="AY1774" s="49"/>
      <c r="AZ1774" s="49"/>
      <c r="BA1774" s="49"/>
      <c r="BB1774" s="49"/>
      <c r="BC1774" s="49"/>
      <c r="BD1774" s="49"/>
      <c r="BE1774" s="49"/>
    </row>
    <row r="1775" spans="5:57">
      <c r="E1775" s="48"/>
      <c r="H1775" s="48"/>
      <c r="K1775" s="48"/>
      <c r="U1775" s="49"/>
      <c r="V1775" s="49"/>
      <c r="W1775" s="49"/>
      <c r="X1775" s="49"/>
      <c r="Y1775" s="49"/>
      <c r="Z1775" s="49"/>
      <c r="AA1775" s="49"/>
      <c r="AB1775" s="49"/>
      <c r="AC1775" s="49"/>
      <c r="AG1775" s="48"/>
      <c r="AJ1775" s="48"/>
      <c r="AM1775" s="48"/>
      <c r="AW1775" s="49"/>
      <c r="AX1775" s="49"/>
      <c r="AY1775" s="49"/>
      <c r="AZ1775" s="49"/>
      <c r="BA1775" s="49"/>
      <c r="BB1775" s="49"/>
      <c r="BC1775" s="49"/>
      <c r="BD1775" s="49"/>
      <c r="BE1775" s="49"/>
    </row>
    <row r="1776" spans="5:57">
      <c r="E1776" s="48"/>
      <c r="H1776" s="48"/>
      <c r="K1776" s="48"/>
      <c r="U1776" s="49"/>
      <c r="V1776" s="49"/>
      <c r="W1776" s="49"/>
      <c r="X1776" s="49"/>
      <c r="Y1776" s="49"/>
      <c r="Z1776" s="49"/>
      <c r="AA1776" s="49"/>
      <c r="AB1776" s="49"/>
      <c r="AC1776" s="49"/>
      <c r="AG1776" s="48"/>
      <c r="AJ1776" s="48"/>
      <c r="AM1776" s="48"/>
      <c r="AW1776" s="49"/>
      <c r="AX1776" s="49"/>
      <c r="AY1776" s="49"/>
      <c r="AZ1776" s="49"/>
      <c r="BA1776" s="49"/>
      <c r="BB1776" s="49"/>
      <c r="BC1776" s="49"/>
      <c r="BD1776" s="49"/>
      <c r="BE1776" s="49"/>
    </row>
    <row r="1777" spans="5:57">
      <c r="E1777" s="48"/>
      <c r="H1777" s="48"/>
      <c r="K1777" s="48"/>
      <c r="U1777" s="49"/>
      <c r="V1777" s="49"/>
      <c r="W1777" s="49"/>
      <c r="X1777" s="49"/>
      <c r="Y1777" s="49"/>
      <c r="Z1777" s="49"/>
      <c r="AA1777" s="49"/>
      <c r="AB1777" s="49"/>
      <c r="AC1777" s="49"/>
      <c r="AG1777" s="48"/>
      <c r="AJ1777" s="48"/>
      <c r="AM1777" s="48"/>
      <c r="AW1777" s="49"/>
      <c r="AX1777" s="49"/>
      <c r="AY1777" s="49"/>
      <c r="AZ1777" s="49"/>
      <c r="BA1777" s="49"/>
      <c r="BB1777" s="49"/>
      <c r="BC1777" s="49"/>
      <c r="BD1777" s="49"/>
      <c r="BE1777" s="49"/>
    </row>
    <row r="1778" spans="5:57">
      <c r="E1778" s="48"/>
      <c r="H1778" s="48"/>
      <c r="K1778" s="48"/>
      <c r="U1778" s="49"/>
      <c r="V1778" s="49"/>
      <c r="W1778" s="49"/>
      <c r="X1778" s="49"/>
      <c r="Y1778" s="49"/>
      <c r="Z1778" s="49"/>
      <c r="AA1778" s="49"/>
      <c r="AB1778" s="49"/>
      <c r="AC1778" s="49"/>
      <c r="AG1778" s="48"/>
      <c r="AJ1778" s="48"/>
      <c r="AM1778" s="48"/>
      <c r="AW1778" s="49"/>
      <c r="AX1778" s="49"/>
      <c r="AY1778" s="49"/>
      <c r="AZ1778" s="49"/>
      <c r="BA1778" s="49"/>
      <c r="BB1778" s="49"/>
      <c r="BC1778" s="49"/>
      <c r="BD1778" s="49"/>
      <c r="BE1778" s="49"/>
    </row>
    <row r="1779" spans="5:57">
      <c r="E1779" s="48"/>
      <c r="H1779" s="48"/>
      <c r="K1779" s="48"/>
      <c r="U1779" s="49"/>
      <c r="V1779" s="49"/>
      <c r="W1779" s="49"/>
      <c r="X1779" s="49"/>
      <c r="Y1779" s="49"/>
      <c r="Z1779" s="49"/>
      <c r="AA1779" s="49"/>
      <c r="AB1779" s="49"/>
      <c r="AC1779" s="49"/>
      <c r="AG1779" s="48"/>
      <c r="AJ1779" s="48"/>
      <c r="AM1779" s="48"/>
      <c r="AW1779" s="49"/>
      <c r="AX1779" s="49"/>
      <c r="AY1779" s="49"/>
      <c r="AZ1779" s="49"/>
      <c r="BA1779" s="49"/>
      <c r="BB1779" s="49"/>
      <c r="BC1779" s="49"/>
      <c r="BD1779" s="49"/>
      <c r="BE1779" s="49"/>
    </row>
    <row r="1780" spans="5:57">
      <c r="E1780" s="48"/>
      <c r="H1780" s="48"/>
      <c r="K1780" s="48"/>
      <c r="U1780" s="49"/>
      <c r="V1780" s="49"/>
      <c r="W1780" s="49"/>
      <c r="X1780" s="49"/>
      <c r="Y1780" s="49"/>
      <c r="Z1780" s="49"/>
      <c r="AA1780" s="49"/>
      <c r="AB1780" s="49"/>
      <c r="AC1780" s="49"/>
      <c r="AG1780" s="48"/>
      <c r="AJ1780" s="48"/>
      <c r="AM1780" s="48"/>
      <c r="AW1780" s="49"/>
      <c r="AX1780" s="49"/>
      <c r="AY1780" s="49"/>
      <c r="AZ1780" s="49"/>
      <c r="BA1780" s="49"/>
      <c r="BB1780" s="49"/>
      <c r="BC1780" s="49"/>
      <c r="BD1780" s="49"/>
      <c r="BE1780" s="49"/>
    </row>
    <row r="1781" spans="5:57">
      <c r="E1781" s="48"/>
      <c r="H1781" s="48"/>
      <c r="K1781" s="48"/>
      <c r="U1781" s="49"/>
      <c r="V1781" s="49"/>
      <c r="W1781" s="49"/>
      <c r="X1781" s="49"/>
      <c r="Y1781" s="49"/>
      <c r="Z1781" s="49"/>
      <c r="AA1781" s="49"/>
      <c r="AB1781" s="49"/>
      <c r="AC1781" s="49"/>
      <c r="AG1781" s="48"/>
      <c r="AJ1781" s="48"/>
      <c r="AM1781" s="48"/>
      <c r="AW1781" s="49"/>
      <c r="AX1781" s="49"/>
      <c r="AY1781" s="49"/>
      <c r="AZ1781" s="49"/>
      <c r="BA1781" s="49"/>
      <c r="BB1781" s="49"/>
      <c r="BC1781" s="49"/>
      <c r="BD1781" s="49"/>
      <c r="BE1781" s="49"/>
    </row>
    <row r="1782" spans="5:57">
      <c r="E1782" s="48"/>
      <c r="H1782" s="48"/>
      <c r="K1782" s="48"/>
      <c r="U1782" s="49"/>
      <c r="V1782" s="49"/>
      <c r="W1782" s="49"/>
      <c r="X1782" s="49"/>
      <c r="Y1782" s="49"/>
      <c r="Z1782" s="49"/>
      <c r="AA1782" s="49"/>
      <c r="AB1782" s="49"/>
      <c r="AC1782" s="49"/>
      <c r="AG1782" s="48"/>
      <c r="AJ1782" s="48"/>
      <c r="AM1782" s="48"/>
      <c r="AW1782" s="49"/>
      <c r="AX1782" s="49"/>
      <c r="AY1782" s="49"/>
      <c r="AZ1782" s="49"/>
      <c r="BA1782" s="49"/>
      <c r="BB1782" s="49"/>
      <c r="BC1782" s="49"/>
      <c r="BD1782" s="49"/>
      <c r="BE1782" s="49"/>
    </row>
    <row r="1783" spans="5:57">
      <c r="E1783" s="48"/>
      <c r="H1783" s="48"/>
      <c r="K1783" s="48"/>
      <c r="U1783" s="49"/>
      <c r="V1783" s="49"/>
      <c r="W1783" s="49"/>
      <c r="X1783" s="49"/>
      <c r="Y1783" s="49"/>
      <c r="Z1783" s="49"/>
      <c r="AA1783" s="49"/>
      <c r="AB1783" s="49"/>
      <c r="AC1783" s="49"/>
      <c r="AG1783" s="48"/>
      <c r="AJ1783" s="48"/>
      <c r="AM1783" s="48"/>
      <c r="AW1783" s="49"/>
      <c r="AX1783" s="49"/>
      <c r="AY1783" s="49"/>
      <c r="AZ1783" s="49"/>
      <c r="BA1783" s="49"/>
      <c r="BB1783" s="49"/>
      <c r="BC1783" s="49"/>
      <c r="BD1783" s="49"/>
      <c r="BE1783" s="49"/>
    </row>
    <row r="1784" spans="5:57">
      <c r="E1784" s="48"/>
      <c r="H1784" s="48"/>
      <c r="K1784" s="48"/>
      <c r="U1784" s="49"/>
      <c r="V1784" s="49"/>
      <c r="W1784" s="49"/>
      <c r="X1784" s="49"/>
      <c r="Y1784" s="49"/>
      <c r="Z1784" s="49"/>
      <c r="AA1784" s="49"/>
      <c r="AB1784" s="49"/>
      <c r="AC1784" s="49"/>
      <c r="AG1784" s="48"/>
      <c r="AJ1784" s="48"/>
      <c r="AM1784" s="48"/>
      <c r="AW1784" s="49"/>
      <c r="AX1784" s="49"/>
      <c r="AY1784" s="49"/>
      <c r="AZ1784" s="49"/>
      <c r="BA1784" s="49"/>
      <c r="BB1784" s="49"/>
      <c r="BC1784" s="49"/>
      <c r="BD1784" s="49"/>
      <c r="BE1784" s="49"/>
    </row>
    <row r="1785" spans="5:57">
      <c r="E1785" s="48"/>
      <c r="H1785" s="48"/>
      <c r="K1785" s="48"/>
      <c r="U1785" s="49"/>
      <c r="V1785" s="49"/>
      <c r="W1785" s="49"/>
      <c r="X1785" s="49"/>
      <c r="Y1785" s="49"/>
      <c r="Z1785" s="49"/>
      <c r="AA1785" s="49"/>
      <c r="AB1785" s="49"/>
      <c r="AC1785" s="49"/>
      <c r="AG1785" s="48"/>
      <c r="AJ1785" s="48"/>
      <c r="AM1785" s="48"/>
      <c r="AW1785" s="49"/>
      <c r="AX1785" s="49"/>
      <c r="AY1785" s="49"/>
      <c r="AZ1785" s="49"/>
      <c r="BA1785" s="49"/>
      <c r="BB1785" s="49"/>
      <c r="BC1785" s="49"/>
      <c r="BD1785" s="49"/>
      <c r="BE1785" s="49"/>
    </row>
    <row r="1786" spans="5:57">
      <c r="E1786" s="48"/>
      <c r="H1786" s="48"/>
      <c r="K1786" s="48"/>
      <c r="U1786" s="49"/>
      <c r="V1786" s="49"/>
      <c r="W1786" s="49"/>
      <c r="X1786" s="49"/>
      <c r="Y1786" s="49"/>
      <c r="Z1786" s="49"/>
      <c r="AA1786" s="49"/>
      <c r="AB1786" s="49"/>
      <c r="AC1786" s="49"/>
      <c r="AG1786" s="48"/>
      <c r="AJ1786" s="48"/>
      <c r="AM1786" s="48"/>
      <c r="AW1786" s="49"/>
      <c r="AX1786" s="49"/>
      <c r="AY1786" s="49"/>
      <c r="AZ1786" s="49"/>
      <c r="BA1786" s="49"/>
      <c r="BB1786" s="49"/>
      <c r="BC1786" s="49"/>
      <c r="BD1786" s="49"/>
      <c r="BE1786" s="49"/>
    </row>
    <row r="1787" spans="5:57">
      <c r="E1787" s="48"/>
      <c r="H1787" s="48"/>
      <c r="K1787" s="48"/>
      <c r="U1787" s="49"/>
      <c r="V1787" s="49"/>
      <c r="W1787" s="49"/>
      <c r="X1787" s="49"/>
      <c r="Y1787" s="49"/>
      <c r="Z1787" s="49"/>
      <c r="AA1787" s="49"/>
      <c r="AB1787" s="49"/>
      <c r="AC1787" s="49"/>
      <c r="AG1787" s="48"/>
      <c r="AJ1787" s="48"/>
      <c r="AM1787" s="48"/>
      <c r="AW1787" s="49"/>
      <c r="AX1787" s="49"/>
      <c r="AY1787" s="49"/>
      <c r="AZ1787" s="49"/>
      <c r="BA1787" s="49"/>
      <c r="BB1787" s="49"/>
      <c r="BC1787" s="49"/>
      <c r="BD1787" s="49"/>
      <c r="BE1787" s="49"/>
    </row>
    <row r="1788" spans="5:57">
      <c r="E1788" s="48"/>
      <c r="H1788" s="48"/>
      <c r="K1788" s="48"/>
      <c r="U1788" s="49"/>
      <c r="V1788" s="49"/>
      <c r="W1788" s="49"/>
      <c r="X1788" s="49"/>
      <c r="Y1788" s="49"/>
      <c r="Z1788" s="49"/>
      <c r="AA1788" s="49"/>
      <c r="AB1788" s="49"/>
      <c r="AC1788" s="49"/>
      <c r="AG1788" s="48"/>
      <c r="AJ1788" s="48"/>
      <c r="AM1788" s="48"/>
      <c r="AW1788" s="49"/>
      <c r="AX1788" s="49"/>
      <c r="AY1788" s="49"/>
      <c r="AZ1788" s="49"/>
      <c r="BA1788" s="49"/>
      <c r="BB1788" s="49"/>
      <c r="BC1788" s="49"/>
      <c r="BD1788" s="49"/>
      <c r="BE1788" s="49"/>
    </row>
    <row r="1789" spans="5:57">
      <c r="E1789" s="48"/>
      <c r="H1789" s="48"/>
      <c r="K1789" s="48"/>
      <c r="U1789" s="49"/>
      <c r="V1789" s="49"/>
      <c r="W1789" s="49"/>
      <c r="X1789" s="49"/>
      <c r="Y1789" s="49"/>
      <c r="Z1789" s="49"/>
      <c r="AA1789" s="49"/>
      <c r="AB1789" s="49"/>
      <c r="AC1789" s="49"/>
      <c r="AG1789" s="48"/>
      <c r="AJ1789" s="48"/>
      <c r="AM1789" s="48"/>
      <c r="AW1789" s="49"/>
      <c r="AX1789" s="49"/>
      <c r="AY1789" s="49"/>
      <c r="AZ1789" s="49"/>
      <c r="BA1789" s="49"/>
      <c r="BB1789" s="49"/>
      <c r="BC1789" s="49"/>
      <c r="BD1789" s="49"/>
      <c r="BE1789" s="49"/>
    </row>
    <row r="1790" spans="5:57">
      <c r="E1790" s="48"/>
      <c r="H1790" s="48"/>
      <c r="K1790" s="48"/>
      <c r="U1790" s="49"/>
      <c r="V1790" s="49"/>
      <c r="W1790" s="49"/>
      <c r="X1790" s="49"/>
      <c r="Y1790" s="49"/>
      <c r="Z1790" s="49"/>
      <c r="AA1790" s="49"/>
      <c r="AB1790" s="49"/>
      <c r="AC1790" s="49"/>
      <c r="AG1790" s="48"/>
      <c r="AJ1790" s="48"/>
      <c r="AM1790" s="48"/>
      <c r="AW1790" s="49"/>
      <c r="AX1790" s="49"/>
      <c r="AY1790" s="49"/>
      <c r="AZ1790" s="49"/>
      <c r="BA1790" s="49"/>
      <c r="BB1790" s="49"/>
      <c r="BC1790" s="49"/>
      <c r="BD1790" s="49"/>
      <c r="BE1790" s="49"/>
    </row>
    <row r="1791" spans="5:57">
      <c r="E1791" s="48"/>
      <c r="H1791" s="48"/>
      <c r="K1791" s="48"/>
      <c r="U1791" s="49"/>
      <c r="V1791" s="49"/>
      <c r="W1791" s="49"/>
      <c r="X1791" s="49"/>
      <c r="Y1791" s="49"/>
      <c r="Z1791" s="49"/>
      <c r="AA1791" s="49"/>
      <c r="AB1791" s="49"/>
      <c r="AC1791" s="49"/>
      <c r="AG1791" s="48"/>
      <c r="AJ1791" s="48"/>
      <c r="AM1791" s="48"/>
      <c r="AW1791" s="49"/>
      <c r="AX1791" s="49"/>
      <c r="AY1791" s="49"/>
      <c r="AZ1791" s="49"/>
      <c r="BA1791" s="49"/>
      <c r="BB1791" s="49"/>
      <c r="BC1791" s="49"/>
      <c r="BD1791" s="49"/>
      <c r="BE1791" s="49"/>
    </row>
    <row r="1792" spans="5:57">
      <c r="E1792" s="48"/>
      <c r="H1792" s="48"/>
      <c r="K1792" s="48"/>
      <c r="U1792" s="49"/>
      <c r="V1792" s="49"/>
      <c r="W1792" s="49"/>
      <c r="X1792" s="49"/>
      <c r="Y1792" s="49"/>
      <c r="Z1792" s="49"/>
      <c r="AA1792" s="49"/>
      <c r="AB1792" s="49"/>
      <c r="AC1792" s="49"/>
      <c r="AG1792" s="48"/>
      <c r="AJ1792" s="48"/>
      <c r="AM1792" s="48"/>
      <c r="AW1792" s="49"/>
      <c r="AX1792" s="49"/>
      <c r="AY1792" s="49"/>
      <c r="AZ1792" s="49"/>
      <c r="BA1792" s="49"/>
      <c r="BB1792" s="49"/>
      <c r="BC1792" s="49"/>
      <c r="BD1792" s="49"/>
      <c r="BE1792" s="49"/>
    </row>
    <row r="1793" spans="5:57">
      <c r="E1793" s="48"/>
      <c r="H1793" s="48"/>
      <c r="K1793" s="48"/>
      <c r="U1793" s="49"/>
      <c r="V1793" s="49"/>
      <c r="W1793" s="49"/>
      <c r="X1793" s="49"/>
      <c r="Y1793" s="49"/>
      <c r="Z1793" s="49"/>
      <c r="AA1793" s="49"/>
      <c r="AB1793" s="49"/>
      <c r="AC1793" s="49"/>
      <c r="AG1793" s="48"/>
      <c r="AJ1793" s="48"/>
      <c r="AM1793" s="48"/>
      <c r="AW1793" s="49"/>
      <c r="AX1793" s="49"/>
      <c r="AY1793" s="49"/>
      <c r="AZ1793" s="49"/>
      <c r="BA1793" s="49"/>
      <c r="BB1793" s="49"/>
      <c r="BC1793" s="49"/>
      <c r="BD1793" s="49"/>
      <c r="BE1793" s="49"/>
    </row>
    <row r="1794" spans="5:57">
      <c r="E1794" s="48"/>
      <c r="H1794" s="48"/>
      <c r="K1794" s="48"/>
      <c r="U1794" s="49"/>
      <c r="V1794" s="49"/>
      <c r="W1794" s="49"/>
      <c r="X1794" s="49"/>
      <c r="Y1794" s="49"/>
      <c r="Z1794" s="49"/>
      <c r="AA1794" s="49"/>
      <c r="AB1794" s="49"/>
      <c r="AC1794" s="49"/>
      <c r="AG1794" s="48"/>
      <c r="AJ1794" s="48"/>
      <c r="AM1794" s="48"/>
      <c r="AW1794" s="49"/>
      <c r="AX1794" s="49"/>
      <c r="AY1794" s="49"/>
      <c r="AZ1794" s="49"/>
      <c r="BA1794" s="49"/>
      <c r="BB1794" s="49"/>
      <c r="BC1794" s="49"/>
      <c r="BD1794" s="49"/>
      <c r="BE1794" s="49"/>
    </row>
    <row r="1795" spans="5:57">
      <c r="E1795" s="48"/>
      <c r="H1795" s="48"/>
      <c r="K1795" s="48"/>
      <c r="U1795" s="49"/>
      <c r="V1795" s="49"/>
      <c r="W1795" s="49"/>
      <c r="X1795" s="49"/>
      <c r="Y1795" s="49"/>
      <c r="Z1795" s="49"/>
      <c r="AA1795" s="49"/>
      <c r="AB1795" s="49"/>
      <c r="AC1795" s="49"/>
      <c r="AG1795" s="48"/>
      <c r="AJ1795" s="48"/>
      <c r="AM1795" s="48"/>
      <c r="AW1795" s="49"/>
      <c r="AX1795" s="49"/>
      <c r="AY1795" s="49"/>
      <c r="AZ1795" s="49"/>
      <c r="BA1795" s="49"/>
      <c r="BB1795" s="49"/>
      <c r="BC1795" s="49"/>
      <c r="BD1795" s="49"/>
      <c r="BE1795" s="49"/>
    </row>
    <row r="1796" spans="5:57">
      <c r="E1796" s="48"/>
      <c r="H1796" s="48"/>
      <c r="K1796" s="48"/>
      <c r="U1796" s="49"/>
      <c r="V1796" s="49"/>
      <c r="W1796" s="49"/>
      <c r="X1796" s="49"/>
      <c r="Y1796" s="49"/>
      <c r="Z1796" s="49"/>
      <c r="AA1796" s="49"/>
      <c r="AB1796" s="49"/>
      <c r="AC1796" s="49"/>
      <c r="AG1796" s="48"/>
      <c r="AJ1796" s="48"/>
      <c r="AM1796" s="48"/>
      <c r="AW1796" s="49"/>
      <c r="AX1796" s="49"/>
      <c r="AY1796" s="49"/>
      <c r="AZ1796" s="49"/>
      <c r="BA1796" s="49"/>
      <c r="BB1796" s="49"/>
      <c r="BC1796" s="49"/>
      <c r="BD1796" s="49"/>
      <c r="BE1796" s="49"/>
    </row>
    <row r="1797" spans="5:57">
      <c r="E1797" s="48"/>
      <c r="H1797" s="48"/>
      <c r="K1797" s="48"/>
      <c r="U1797" s="49"/>
      <c r="V1797" s="49"/>
      <c r="W1797" s="49"/>
      <c r="X1797" s="49"/>
      <c r="Y1797" s="49"/>
      <c r="Z1797" s="49"/>
      <c r="AA1797" s="49"/>
      <c r="AB1797" s="49"/>
      <c r="AC1797" s="49"/>
      <c r="AG1797" s="48"/>
      <c r="AJ1797" s="48"/>
      <c r="AM1797" s="48"/>
      <c r="AW1797" s="49"/>
      <c r="AX1797" s="49"/>
      <c r="AY1797" s="49"/>
      <c r="AZ1797" s="49"/>
      <c r="BA1797" s="49"/>
      <c r="BB1797" s="49"/>
      <c r="BC1797" s="49"/>
      <c r="BD1797" s="49"/>
      <c r="BE1797" s="49"/>
    </row>
    <row r="1798" spans="5:57">
      <c r="E1798" s="48"/>
      <c r="H1798" s="48"/>
      <c r="K1798" s="48"/>
      <c r="U1798" s="49"/>
      <c r="V1798" s="49"/>
      <c r="W1798" s="49"/>
      <c r="X1798" s="49"/>
      <c r="Y1798" s="49"/>
      <c r="Z1798" s="49"/>
      <c r="AA1798" s="49"/>
      <c r="AB1798" s="49"/>
      <c r="AC1798" s="49"/>
      <c r="AG1798" s="48"/>
      <c r="AJ1798" s="48"/>
      <c r="AM1798" s="48"/>
      <c r="AW1798" s="49"/>
      <c r="AX1798" s="49"/>
      <c r="AY1798" s="49"/>
      <c r="AZ1798" s="49"/>
      <c r="BA1798" s="49"/>
      <c r="BB1798" s="49"/>
      <c r="BC1798" s="49"/>
      <c r="BD1798" s="49"/>
      <c r="BE1798" s="49"/>
    </row>
    <row r="1799" spans="5:57">
      <c r="E1799" s="48"/>
      <c r="H1799" s="48"/>
      <c r="K1799" s="48"/>
      <c r="U1799" s="49"/>
      <c r="V1799" s="49"/>
      <c r="W1799" s="49"/>
      <c r="X1799" s="49"/>
      <c r="Y1799" s="49"/>
      <c r="Z1799" s="49"/>
      <c r="AA1799" s="49"/>
      <c r="AB1799" s="49"/>
      <c r="AC1799" s="49"/>
      <c r="AG1799" s="48"/>
      <c r="AJ1799" s="48"/>
      <c r="AM1799" s="48"/>
      <c r="AW1799" s="49"/>
      <c r="AX1799" s="49"/>
      <c r="AY1799" s="49"/>
      <c r="AZ1799" s="49"/>
      <c r="BA1799" s="49"/>
      <c r="BB1799" s="49"/>
      <c r="BC1799" s="49"/>
      <c r="BD1799" s="49"/>
      <c r="BE1799" s="49"/>
    </row>
    <row r="1800" spans="5:57">
      <c r="E1800" s="48"/>
      <c r="H1800" s="48"/>
      <c r="K1800" s="48"/>
      <c r="U1800" s="49"/>
      <c r="V1800" s="49"/>
      <c r="W1800" s="49"/>
      <c r="X1800" s="49"/>
      <c r="Y1800" s="49"/>
      <c r="Z1800" s="49"/>
      <c r="AA1800" s="49"/>
      <c r="AB1800" s="49"/>
      <c r="AC1800" s="49"/>
      <c r="AG1800" s="48"/>
      <c r="AJ1800" s="48"/>
      <c r="AM1800" s="48"/>
      <c r="AW1800" s="49"/>
      <c r="AX1800" s="49"/>
      <c r="AY1800" s="49"/>
      <c r="AZ1800" s="49"/>
      <c r="BA1800" s="49"/>
      <c r="BB1800" s="49"/>
      <c r="BC1800" s="49"/>
      <c r="BD1800" s="49"/>
      <c r="BE1800" s="49"/>
    </row>
    <row r="1801" spans="5:57">
      <c r="E1801" s="48"/>
      <c r="H1801" s="48"/>
      <c r="K1801" s="48"/>
      <c r="U1801" s="49"/>
      <c r="V1801" s="49"/>
      <c r="W1801" s="49"/>
      <c r="X1801" s="49"/>
      <c r="Y1801" s="49"/>
      <c r="Z1801" s="49"/>
      <c r="AA1801" s="49"/>
      <c r="AB1801" s="49"/>
      <c r="AC1801" s="49"/>
      <c r="AG1801" s="48"/>
      <c r="AJ1801" s="48"/>
      <c r="AM1801" s="48"/>
      <c r="AW1801" s="49"/>
      <c r="AX1801" s="49"/>
      <c r="AY1801" s="49"/>
      <c r="AZ1801" s="49"/>
      <c r="BA1801" s="49"/>
      <c r="BB1801" s="49"/>
      <c r="BC1801" s="49"/>
      <c r="BD1801" s="49"/>
      <c r="BE1801" s="49"/>
    </row>
    <row r="1802" spans="5:57">
      <c r="E1802" s="48"/>
      <c r="H1802" s="48"/>
      <c r="K1802" s="48"/>
      <c r="U1802" s="49"/>
      <c r="V1802" s="49"/>
      <c r="W1802" s="49"/>
      <c r="X1802" s="49"/>
      <c r="Y1802" s="49"/>
      <c r="Z1802" s="49"/>
      <c r="AA1802" s="49"/>
      <c r="AB1802" s="49"/>
      <c r="AC1802" s="49"/>
      <c r="AG1802" s="48"/>
      <c r="AJ1802" s="48"/>
      <c r="AM1802" s="48"/>
      <c r="AW1802" s="49"/>
      <c r="AX1802" s="49"/>
      <c r="AY1802" s="49"/>
      <c r="AZ1802" s="49"/>
      <c r="BA1802" s="49"/>
      <c r="BB1802" s="49"/>
      <c r="BC1802" s="49"/>
      <c r="BD1802" s="49"/>
      <c r="BE1802" s="49"/>
    </row>
    <row r="1803" spans="5:57">
      <c r="E1803" s="48"/>
      <c r="H1803" s="48"/>
      <c r="K1803" s="48"/>
      <c r="U1803" s="49"/>
      <c r="V1803" s="49"/>
      <c r="W1803" s="49"/>
      <c r="X1803" s="49"/>
      <c r="Y1803" s="49"/>
      <c r="Z1803" s="49"/>
      <c r="AA1803" s="49"/>
      <c r="AB1803" s="49"/>
      <c r="AC1803" s="49"/>
      <c r="AG1803" s="48"/>
      <c r="AJ1803" s="48"/>
      <c r="AM1803" s="48"/>
      <c r="AW1803" s="49"/>
      <c r="AX1803" s="49"/>
      <c r="AY1803" s="49"/>
      <c r="AZ1803" s="49"/>
      <c r="BA1803" s="49"/>
      <c r="BB1803" s="49"/>
      <c r="BC1803" s="49"/>
      <c r="BD1803" s="49"/>
      <c r="BE1803" s="49"/>
    </row>
    <row r="1804" spans="5:57">
      <c r="E1804" s="48"/>
      <c r="H1804" s="48"/>
      <c r="K1804" s="48"/>
      <c r="U1804" s="49"/>
      <c r="V1804" s="49"/>
      <c r="W1804" s="49"/>
      <c r="X1804" s="49"/>
      <c r="Y1804" s="49"/>
      <c r="Z1804" s="49"/>
      <c r="AA1804" s="49"/>
      <c r="AB1804" s="49"/>
      <c r="AC1804" s="49"/>
      <c r="AG1804" s="48"/>
      <c r="AJ1804" s="48"/>
      <c r="AM1804" s="48"/>
      <c r="AW1804" s="49"/>
      <c r="AX1804" s="49"/>
      <c r="AY1804" s="49"/>
      <c r="AZ1804" s="49"/>
      <c r="BA1804" s="49"/>
      <c r="BB1804" s="49"/>
      <c r="BC1804" s="49"/>
      <c r="BD1804" s="49"/>
      <c r="BE1804" s="49"/>
    </row>
    <row r="1805" spans="5:57">
      <c r="E1805" s="48"/>
      <c r="H1805" s="48"/>
      <c r="K1805" s="48"/>
      <c r="U1805" s="49"/>
      <c r="V1805" s="49"/>
      <c r="W1805" s="49"/>
      <c r="X1805" s="49"/>
      <c r="Y1805" s="49"/>
      <c r="Z1805" s="49"/>
      <c r="AA1805" s="49"/>
      <c r="AB1805" s="49"/>
      <c r="AC1805" s="49"/>
      <c r="AG1805" s="48"/>
      <c r="AJ1805" s="48"/>
      <c r="AM1805" s="48"/>
      <c r="AW1805" s="49"/>
      <c r="AX1805" s="49"/>
      <c r="AY1805" s="49"/>
      <c r="AZ1805" s="49"/>
      <c r="BA1805" s="49"/>
      <c r="BB1805" s="49"/>
      <c r="BC1805" s="49"/>
      <c r="BD1805" s="49"/>
      <c r="BE1805" s="49"/>
    </row>
    <row r="1806" spans="5:57">
      <c r="E1806" s="48"/>
      <c r="H1806" s="48"/>
      <c r="K1806" s="48"/>
      <c r="U1806" s="49"/>
      <c r="V1806" s="49"/>
      <c r="W1806" s="49"/>
      <c r="X1806" s="49"/>
      <c r="Y1806" s="49"/>
      <c r="Z1806" s="49"/>
      <c r="AA1806" s="49"/>
      <c r="AB1806" s="49"/>
      <c r="AC1806" s="49"/>
      <c r="AG1806" s="48"/>
      <c r="AJ1806" s="48"/>
      <c r="AM1806" s="48"/>
      <c r="AW1806" s="49"/>
      <c r="AX1806" s="49"/>
      <c r="AY1806" s="49"/>
      <c r="AZ1806" s="49"/>
      <c r="BA1806" s="49"/>
      <c r="BB1806" s="49"/>
      <c r="BC1806" s="49"/>
      <c r="BD1806" s="49"/>
      <c r="BE1806" s="49"/>
    </row>
    <row r="1807" spans="5:57">
      <c r="E1807" s="48"/>
      <c r="H1807" s="48"/>
      <c r="K1807" s="48"/>
      <c r="U1807" s="49"/>
      <c r="V1807" s="49"/>
      <c r="W1807" s="49"/>
      <c r="X1807" s="49"/>
      <c r="Y1807" s="49"/>
      <c r="Z1807" s="49"/>
      <c r="AA1807" s="49"/>
      <c r="AB1807" s="49"/>
      <c r="AC1807" s="49"/>
      <c r="AG1807" s="48"/>
      <c r="AJ1807" s="48"/>
      <c r="AM1807" s="48"/>
      <c r="AW1807" s="49"/>
      <c r="AX1807" s="49"/>
      <c r="AY1807" s="49"/>
      <c r="AZ1807" s="49"/>
      <c r="BA1807" s="49"/>
      <c r="BB1807" s="49"/>
      <c r="BC1807" s="49"/>
      <c r="BD1807" s="49"/>
      <c r="BE1807" s="49"/>
    </row>
    <row r="1808" spans="5:57">
      <c r="E1808" s="48"/>
      <c r="H1808" s="48"/>
      <c r="K1808" s="48"/>
      <c r="U1808" s="49"/>
      <c r="V1808" s="49"/>
      <c r="W1808" s="49"/>
      <c r="X1808" s="49"/>
      <c r="Y1808" s="49"/>
      <c r="Z1808" s="49"/>
      <c r="AA1808" s="49"/>
      <c r="AB1808" s="49"/>
      <c r="AC1808" s="49"/>
      <c r="AG1808" s="48"/>
      <c r="AJ1808" s="48"/>
      <c r="AM1808" s="48"/>
      <c r="AW1808" s="49"/>
      <c r="AX1808" s="49"/>
      <c r="AY1808" s="49"/>
      <c r="AZ1808" s="49"/>
      <c r="BA1808" s="49"/>
      <c r="BB1808" s="49"/>
      <c r="BC1808" s="49"/>
      <c r="BD1808" s="49"/>
      <c r="BE1808" s="49"/>
    </row>
    <row r="1809" spans="5:57">
      <c r="E1809" s="48"/>
      <c r="H1809" s="48"/>
      <c r="K1809" s="48"/>
      <c r="U1809" s="49"/>
      <c r="V1809" s="49"/>
      <c r="W1809" s="49"/>
      <c r="X1809" s="49"/>
      <c r="Y1809" s="49"/>
      <c r="Z1809" s="49"/>
      <c r="AA1809" s="49"/>
      <c r="AB1809" s="49"/>
      <c r="AC1809" s="49"/>
      <c r="AG1809" s="48"/>
      <c r="AJ1809" s="48"/>
      <c r="AM1809" s="48"/>
      <c r="AW1809" s="49"/>
      <c r="AX1809" s="49"/>
      <c r="AY1809" s="49"/>
      <c r="AZ1809" s="49"/>
      <c r="BA1809" s="49"/>
      <c r="BB1809" s="49"/>
      <c r="BC1809" s="49"/>
      <c r="BD1809" s="49"/>
      <c r="BE1809" s="49"/>
    </row>
    <row r="1810" spans="5:57">
      <c r="E1810" s="48"/>
      <c r="H1810" s="48"/>
      <c r="K1810" s="48"/>
      <c r="U1810" s="49"/>
      <c r="V1810" s="49"/>
      <c r="W1810" s="49"/>
      <c r="X1810" s="49"/>
      <c r="Y1810" s="49"/>
      <c r="Z1810" s="49"/>
      <c r="AA1810" s="49"/>
      <c r="AB1810" s="49"/>
      <c r="AC1810" s="49"/>
      <c r="AG1810" s="48"/>
      <c r="AJ1810" s="48"/>
      <c r="AM1810" s="48"/>
      <c r="AW1810" s="49"/>
      <c r="AX1810" s="49"/>
      <c r="AY1810" s="49"/>
      <c r="AZ1810" s="49"/>
      <c r="BA1810" s="49"/>
      <c r="BB1810" s="49"/>
      <c r="BC1810" s="49"/>
      <c r="BD1810" s="49"/>
      <c r="BE1810" s="49"/>
    </row>
    <row r="1811" spans="5:57">
      <c r="E1811" s="48"/>
      <c r="H1811" s="48"/>
      <c r="K1811" s="48"/>
      <c r="U1811" s="49"/>
      <c r="V1811" s="49"/>
      <c r="W1811" s="49"/>
      <c r="X1811" s="49"/>
      <c r="Y1811" s="49"/>
      <c r="Z1811" s="49"/>
      <c r="AA1811" s="49"/>
      <c r="AB1811" s="49"/>
      <c r="AC1811" s="49"/>
      <c r="AG1811" s="48"/>
      <c r="AJ1811" s="48"/>
      <c r="AM1811" s="48"/>
      <c r="AW1811" s="49"/>
      <c r="AX1811" s="49"/>
      <c r="AY1811" s="49"/>
      <c r="AZ1811" s="49"/>
      <c r="BA1811" s="49"/>
      <c r="BB1811" s="49"/>
      <c r="BC1811" s="49"/>
      <c r="BD1811" s="49"/>
      <c r="BE1811" s="49"/>
    </row>
    <row r="1812" spans="5:57">
      <c r="E1812" s="48"/>
      <c r="H1812" s="48"/>
      <c r="K1812" s="48"/>
      <c r="U1812" s="49"/>
      <c r="V1812" s="49"/>
      <c r="W1812" s="49"/>
      <c r="X1812" s="49"/>
      <c r="Y1812" s="49"/>
      <c r="Z1812" s="49"/>
      <c r="AA1812" s="49"/>
      <c r="AB1812" s="49"/>
      <c r="AC1812" s="49"/>
      <c r="AG1812" s="48"/>
      <c r="AJ1812" s="48"/>
      <c r="AM1812" s="48"/>
      <c r="AW1812" s="49"/>
      <c r="AX1812" s="49"/>
      <c r="AY1812" s="49"/>
      <c r="AZ1812" s="49"/>
      <c r="BA1812" s="49"/>
      <c r="BB1812" s="49"/>
      <c r="BC1812" s="49"/>
      <c r="BD1812" s="49"/>
      <c r="BE1812" s="49"/>
    </row>
    <row r="1813" spans="5:57">
      <c r="E1813" s="48"/>
      <c r="H1813" s="48"/>
      <c r="K1813" s="48"/>
      <c r="U1813" s="49"/>
      <c r="V1813" s="49"/>
      <c r="W1813" s="49"/>
      <c r="X1813" s="49"/>
      <c r="Y1813" s="49"/>
      <c r="Z1813" s="49"/>
      <c r="AA1813" s="49"/>
      <c r="AB1813" s="49"/>
      <c r="AC1813" s="49"/>
      <c r="AG1813" s="48"/>
      <c r="AJ1813" s="48"/>
      <c r="AM1813" s="48"/>
      <c r="AW1813" s="49"/>
      <c r="AX1813" s="49"/>
      <c r="AY1813" s="49"/>
      <c r="AZ1813" s="49"/>
      <c r="BA1813" s="49"/>
      <c r="BB1813" s="49"/>
      <c r="BC1813" s="49"/>
      <c r="BD1813" s="49"/>
      <c r="BE1813" s="49"/>
    </row>
    <row r="1814" spans="5:57">
      <c r="E1814" s="48"/>
      <c r="H1814" s="48"/>
      <c r="K1814" s="48"/>
      <c r="U1814" s="49"/>
      <c r="V1814" s="49"/>
      <c r="W1814" s="49"/>
      <c r="X1814" s="49"/>
      <c r="Y1814" s="49"/>
      <c r="Z1814" s="49"/>
      <c r="AA1814" s="49"/>
      <c r="AB1814" s="49"/>
      <c r="AC1814" s="49"/>
      <c r="AG1814" s="48"/>
      <c r="AJ1814" s="48"/>
      <c r="AM1814" s="48"/>
      <c r="AW1814" s="49"/>
      <c r="AX1814" s="49"/>
      <c r="AY1814" s="49"/>
      <c r="AZ1814" s="49"/>
      <c r="BA1814" s="49"/>
      <c r="BB1814" s="49"/>
      <c r="BC1814" s="49"/>
      <c r="BD1814" s="49"/>
      <c r="BE1814" s="49"/>
    </row>
    <row r="1815" spans="5:57">
      <c r="E1815" s="48"/>
      <c r="H1815" s="48"/>
      <c r="K1815" s="48"/>
      <c r="U1815" s="49"/>
      <c r="V1815" s="49"/>
      <c r="W1815" s="49"/>
      <c r="X1815" s="49"/>
      <c r="Y1815" s="49"/>
      <c r="Z1815" s="49"/>
      <c r="AA1815" s="49"/>
      <c r="AB1815" s="49"/>
      <c r="AC1815" s="49"/>
      <c r="AG1815" s="48"/>
      <c r="AJ1815" s="48"/>
      <c r="AM1815" s="48"/>
      <c r="AW1815" s="49"/>
      <c r="AX1815" s="49"/>
      <c r="AY1815" s="49"/>
      <c r="AZ1815" s="49"/>
      <c r="BA1815" s="49"/>
      <c r="BB1815" s="49"/>
      <c r="BC1815" s="49"/>
      <c r="BD1815" s="49"/>
      <c r="BE1815" s="49"/>
    </row>
    <row r="1816" spans="5:57">
      <c r="E1816" s="48"/>
      <c r="H1816" s="48"/>
      <c r="K1816" s="48"/>
      <c r="U1816" s="49"/>
      <c r="V1816" s="49"/>
      <c r="W1816" s="49"/>
      <c r="X1816" s="49"/>
      <c r="Y1816" s="49"/>
      <c r="Z1816" s="49"/>
      <c r="AA1816" s="49"/>
      <c r="AB1816" s="49"/>
      <c r="AC1816" s="49"/>
      <c r="AG1816" s="48"/>
      <c r="AJ1816" s="48"/>
      <c r="AM1816" s="48"/>
      <c r="AW1816" s="49"/>
      <c r="AX1816" s="49"/>
      <c r="AY1816" s="49"/>
      <c r="AZ1816" s="49"/>
      <c r="BA1816" s="49"/>
      <c r="BB1816" s="49"/>
      <c r="BC1816" s="49"/>
      <c r="BD1816" s="49"/>
      <c r="BE1816" s="49"/>
    </row>
    <row r="1817" spans="5:57">
      <c r="E1817" s="48"/>
      <c r="H1817" s="48"/>
      <c r="K1817" s="48"/>
      <c r="U1817" s="49"/>
      <c r="V1817" s="49"/>
      <c r="W1817" s="49"/>
      <c r="X1817" s="49"/>
      <c r="Y1817" s="49"/>
      <c r="Z1817" s="49"/>
      <c r="AA1817" s="49"/>
      <c r="AB1817" s="49"/>
      <c r="AC1817" s="49"/>
      <c r="AG1817" s="48"/>
      <c r="AJ1817" s="48"/>
      <c r="AM1817" s="48"/>
      <c r="AW1817" s="49"/>
      <c r="AX1817" s="49"/>
      <c r="AY1817" s="49"/>
      <c r="AZ1817" s="49"/>
      <c r="BA1817" s="49"/>
      <c r="BB1817" s="49"/>
      <c r="BC1817" s="49"/>
      <c r="BD1817" s="49"/>
      <c r="BE1817" s="49"/>
    </row>
    <row r="1818" spans="5:57">
      <c r="E1818" s="48"/>
      <c r="H1818" s="48"/>
      <c r="K1818" s="48"/>
      <c r="U1818" s="49"/>
      <c r="V1818" s="49"/>
      <c r="W1818" s="49"/>
      <c r="X1818" s="49"/>
      <c r="Y1818" s="49"/>
      <c r="Z1818" s="49"/>
      <c r="AA1818" s="49"/>
      <c r="AB1818" s="49"/>
      <c r="AC1818" s="49"/>
      <c r="AG1818" s="48"/>
      <c r="AJ1818" s="48"/>
      <c r="AM1818" s="48"/>
      <c r="AW1818" s="49"/>
      <c r="AX1818" s="49"/>
      <c r="AY1818" s="49"/>
      <c r="AZ1818" s="49"/>
      <c r="BA1818" s="49"/>
      <c r="BB1818" s="49"/>
      <c r="BC1818" s="49"/>
      <c r="BD1818" s="49"/>
      <c r="BE1818" s="49"/>
    </row>
    <row r="1819" spans="5:57">
      <c r="E1819" s="48"/>
      <c r="H1819" s="48"/>
      <c r="K1819" s="48"/>
      <c r="U1819" s="49"/>
      <c r="V1819" s="49"/>
      <c r="W1819" s="49"/>
      <c r="X1819" s="49"/>
      <c r="Y1819" s="49"/>
      <c r="Z1819" s="49"/>
      <c r="AA1819" s="49"/>
      <c r="AB1819" s="49"/>
      <c r="AC1819" s="49"/>
      <c r="AG1819" s="48"/>
      <c r="AJ1819" s="48"/>
      <c r="AM1819" s="48"/>
      <c r="AW1819" s="49"/>
      <c r="AX1819" s="49"/>
      <c r="AY1819" s="49"/>
      <c r="AZ1819" s="49"/>
      <c r="BA1819" s="49"/>
      <c r="BB1819" s="49"/>
      <c r="BC1819" s="49"/>
      <c r="BD1819" s="49"/>
      <c r="BE1819" s="49"/>
    </row>
    <row r="1820" spans="5:57">
      <c r="E1820" s="48"/>
      <c r="H1820" s="48"/>
      <c r="K1820" s="48"/>
      <c r="U1820" s="49"/>
      <c r="V1820" s="49"/>
      <c r="W1820" s="49"/>
      <c r="X1820" s="49"/>
      <c r="Y1820" s="49"/>
      <c r="Z1820" s="49"/>
      <c r="AA1820" s="49"/>
      <c r="AB1820" s="49"/>
      <c r="AC1820" s="49"/>
      <c r="AG1820" s="48"/>
      <c r="AJ1820" s="48"/>
      <c r="AM1820" s="48"/>
      <c r="AW1820" s="49"/>
      <c r="AX1820" s="49"/>
      <c r="AY1820" s="49"/>
      <c r="AZ1820" s="49"/>
      <c r="BA1820" s="49"/>
      <c r="BB1820" s="49"/>
      <c r="BC1820" s="49"/>
      <c r="BD1820" s="49"/>
      <c r="BE1820" s="49"/>
    </row>
    <row r="1821" spans="5:57">
      <c r="E1821" s="48"/>
      <c r="H1821" s="48"/>
      <c r="K1821" s="48"/>
      <c r="U1821" s="49"/>
      <c r="V1821" s="49"/>
      <c r="W1821" s="49"/>
      <c r="X1821" s="49"/>
      <c r="Y1821" s="49"/>
      <c r="Z1821" s="49"/>
      <c r="AA1821" s="49"/>
      <c r="AB1821" s="49"/>
      <c r="AC1821" s="49"/>
      <c r="AG1821" s="48"/>
      <c r="AJ1821" s="48"/>
      <c r="AM1821" s="48"/>
      <c r="AW1821" s="49"/>
      <c r="AX1821" s="49"/>
      <c r="AY1821" s="49"/>
      <c r="AZ1821" s="49"/>
      <c r="BA1821" s="49"/>
      <c r="BB1821" s="49"/>
      <c r="BC1821" s="49"/>
      <c r="BD1821" s="49"/>
      <c r="BE1821" s="49"/>
    </row>
    <row r="1822" spans="5:57">
      <c r="E1822" s="48"/>
      <c r="H1822" s="48"/>
      <c r="K1822" s="48"/>
      <c r="U1822" s="49"/>
      <c r="V1822" s="49"/>
      <c r="W1822" s="49"/>
      <c r="X1822" s="49"/>
      <c r="Y1822" s="49"/>
      <c r="Z1822" s="49"/>
      <c r="AA1822" s="49"/>
      <c r="AB1822" s="49"/>
      <c r="AC1822" s="49"/>
      <c r="AG1822" s="48"/>
      <c r="AJ1822" s="48"/>
      <c r="AM1822" s="48"/>
      <c r="AW1822" s="49"/>
      <c r="AX1822" s="49"/>
      <c r="AY1822" s="49"/>
      <c r="AZ1822" s="49"/>
      <c r="BA1822" s="49"/>
      <c r="BB1822" s="49"/>
      <c r="BC1822" s="49"/>
      <c r="BD1822" s="49"/>
      <c r="BE1822" s="49"/>
    </row>
    <row r="1823" spans="5:57">
      <c r="E1823" s="48"/>
      <c r="H1823" s="48"/>
      <c r="K1823" s="48"/>
      <c r="U1823" s="49"/>
      <c r="V1823" s="49"/>
      <c r="W1823" s="49"/>
      <c r="X1823" s="49"/>
      <c r="Y1823" s="49"/>
      <c r="Z1823" s="49"/>
      <c r="AA1823" s="49"/>
      <c r="AB1823" s="49"/>
      <c r="AC1823" s="49"/>
      <c r="AG1823" s="48"/>
      <c r="AJ1823" s="48"/>
      <c r="AM1823" s="48"/>
      <c r="AW1823" s="49"/>
      <c r="AX1823" s="49"/>
      <c r="AY1823" s="49"/>
      <c r="AZ1823" s="49"/>
      <c r="BA1823" s="49"/>
      <c r="BB1823" s="49"/>
      <c r="BC1823" s="49"/>
      <c r="BD1823" s="49"/>
      <c r="BE1823" s="49"/>
    </row>
    <row r="1824" spans="5:57">
      <c r="E1824" s="48"/>
      <c r="H1824" s="48"/>
      <c r="K1824" s="48"/>
      <c r="U1824" s="49"/>
      <c r="V1824" s="49"/>
      <c r="W1824" s="49"/>
      <c r="X1824" s="49"/>
      <c r="Y1824" s="49"/>
      <c r="Z1824" s="49"/>
      <c r="AA1824" s="49"/>
      <c r="AB1824" s="49"/>
      <c r="AC1824" s="49"/>
      <c r="AG1824" s="48"/>
      <c r="AJ1824" s="48"/>
      <c r="AM1824" s="48"/>
      <c r="AW1824" s="49"/>
      <c r="AX1824" s="49"/>
      <c r="AY1824" s="49"/>
      <c r="AZ1824" s="49"/>
      <c r="BA1824" s="49"/>
      <c r="BB1824" s="49"/>
      <c r="BC1824" s="49"/>
      <c r="BD1824" s="49"/>
      <c r="BE1824" s="49"/>
    </row>
    <row r="1825" spans="5:57">
      <c r="E1825" s="48"/>
      <c r="H1825" s="48"/>
      <c r="K1825" s="48"/>
      <c r="U1825" s="49"/>
      <c r="V1825" s="49"/>
      <c r="W1825" s="49"/>
      <c r="X1825" s="49"/>
      <c r="Y1825" s="49"/>
      <c r="Z1825" s="49"/>
      <c r="AA1825" s="49"/>
      <c r="AB1825" s="49"/>
      <c r="AC1825" s="49"/>
      <c r="AG1825" s="48"/>
      <c r="AJ1825" s="48"/>
      <c r="AM1825" s="48"/>
      <c r="AW1825" s="49"/>
      <c r="AX1825" s="49"/>
      <c r="AY1825" s="49"/>
      <c r="AZ1825" s="49"/>
      <c r="BA1825" s="49"/>
      <c r="BB1825" s="49"/>
      <c r="BC1825" s="49"/>
      <c r="BD1825" s="49"/>
      <c r="BE1825" s="49"/>
    </row>
    <row r="1826" spans="5:57">
      <c r="E1826" s="48"/>
      <c r="H1826" s="48"/>
      <c r="K1826" s="48"/>
      <c r="U1826" s="49"/>
      <c r="V1826" s="49"/>
      <c r="W1826" s="49"/>
      <c r="X1826" s="49"/>
      <c r="Y1826" s="49"/>
      <c r="Z1826" s="49"/>
      <c r="AA1826" s="49"/>
      <c r="AB1826" s="49"/>
      <c r="AC1826" s="49"/>
      <c r="AG1826" s="48"/>
      <c r="AJ1826" s="48"/>
      <c r="AM1826" s="48"/>
      <c r="AW1826" s="49"/>
      <c r="AX1826" s="49"/>
      <c r="AY1826" s="49"/>
      <c r="AZ1826" s="49"/>
      <c r="BA1826" s="49"/>
      <c r="BB1826" s="49"/>
      <c r="BC1826" s="49"/>
      <c r="BD1826" s="49"/>
      <c r="BE1826" s="49"/>
    </row>
    <row r="1827" spans="5:57">
      <c r="E1827" s="48"/>
      <c r="H1827" s="48"/>
      <c r="K1827" s="48"/>
      <c r="U1827" s="49"/>
      <c r="V1827" s="49"/>
      <c r="W1827" s="49"/>
      <c r="X1827" s="49"/>
      <c r="Y1827" s="49"/>
      <c r="Z1827" s="49"/>
      <c r="AA1827" s="49"/>
      <c r="AB1827" s="49"/>
      <c r="AC1827" s="49"/>
      <c r="AG1827" s="48"/>
      <c r="AJ1827" s="48"/>
      <c r="AM1827" s="48"/>
      <c r="AW1827" s="49"/>
      <c r="AX1827" s="49"/>
      <c r="AY1827" s="49"/>
      <c r="AZ1827" s="49"/>
      <c r="BA1827" s="49"/>
      <c r="BB1827" s="49"/>
      <c r="BC1827" s="49"/>
      <c r="BD1827" s="49"/>
      <c r="BE1827" s="49"/>
    </row>
    <row r="1828" spans="5:57">
      <c r="E1828" s="48"/>
      <c r="H1828" s="48"/>
      <c r="K1828" s="48"/>
      <c r="U1828" s="49"/>
      <c r="V1828" s="49"/>
      <c r="W1828" s="49"/>
      <c r="X1828" s="49"/>
      <c r="Y1828" s="49"/>
      <c r="Z1828" s="49"/>
      <c r="AA1828" s="49"/>
      <c r="AB1828" s="49"/>
      <c r="AC1828" s="49"/>
      <c r="AG1828" s="48"/>
      <c r="AJ1828" s="48"/>
      <c r="AM1828" s="48"/>
      <c r="AW1828" s="49"/>
      <c r="AX1828" s="49"/>
      <c r="AY1828" s="49"/>
      <c r="AZ1828" s="49"/>
      <c r="BA1828" s="49"/>
      <c r="BB1828" s="49"/>
      <c r="BC1828" s="49"/>
      <c r="BD1828" s="49"/>
      <c r="BE1828" s="49"/>
    </row>
    <row r="1829" spans="5:57">
      <c r="E1829" s="48"/>
      <c r="H1829" s="48"/>
      <c r="K1829" s="48"/>
      <c r="U1829" s="49"/>
      <c r="V1829" s="49"/>
      <c r="W1829" s="49"/>
      <c r="X1829" s="49"/>
      <c r="Y1829" s="49"/>
      <c r="Z1829" s="49"/>
      <c r="AA1829" s="49"/>
      <c r="AB1829" s="49"/>
      <c r="AC1829" s="49"/>
      <c r="AG1829" s="48"/>
      <c r="AJ1829" s="48"/>
      <c r="AM1829" s="48"/>
      <c r="AW1829" s="49"/>
      <c r="AX1829" s="49"/>
      <c r="AY1829" s="49"/>
      <c r="AZ1829" s="49"/>
      <c r="BA1829" s="49"/>
      <c r="BB1829" s="49"/>
      <c r="BC1829" s="49"/>
      <c r="BD1829" s="49"/>
      <c r="BE1829" s="49"/>
    </row>
    <row r="1830" spans="5:57">
      <c r="E1830" s="48"/>
      <c r="H1830" s="48"/>
      <c r="K1830" s="48"/>
      <c r="U1830" s="49"/>
      <c r="V1830" s="49"/>
      <c r="W1830" s="49"/>
      <c r="X1830" s="49"/>
      <c r="Y1830" s="49"/>
      <c r="Z1830" s="49"/>
      <c r="AA1830" s="49"/>
      <c r="AB1830" s="49"/>
      <c r="AC1830" s="49"/>
      <c r="AG1830" s="48"/>
      <c r="AJ1830" s="48"/>
      <c r="AM1830" s="48"/>
      <c r="AW1830" s="49"/>
      <c r="AX1830" s="49"/>
      <c r="AY1830" s="49"/>
      <c r="AZ1830" s="49"/>
      <c r="BA1830" s="49"/>
      <c r="BB1830" s="49"/>
      <c r="BC1830" s="49"/>
      <c r="BD1830" s="49"/>
      <c r="BE1830" s="49"/>
    </row>
    <row r="1831" spans="5:57">
      <c r="E1831" s="48"/>
      <c r="H1831" s="48"/>
      <c r="K1831" s="48"/>
      <c r="U1831" s="49"/>
      <c r="V1831" s="49"/>
      <c r="W1831" s="49"/>
      <c r="X1831" s="49"/>
      <c r="Y1831" s="49"/>
      <c r="Z1831" s="49"/>
      <c r="AA1831" s="49"/>
      <c r="AB1831" s="49"/>
      <c r="AC1831" s="49"/>
      <c r="AG1831" s="48"/>
      <c r="AJ1831" s="48"/>
      <c r="AM1831" s="48"/>
      <c r="AW1831" s="49"/>
      <c r="AX1831" s="49"/>
      <c r="AY1831" s="49"/>
      <c r="AZ1831" s="49"/>
      <c r="BA1831" s="49"/>
      <c r="BB1831" s="49"/>
      <c r="BC1831" s="49"/>
      <c r="BD1831" s="49"/>
      <c r="BE1831" s="49"/>
    </row>
    <row r="1832" spans="5:57">
      <c r="E1832" s="48"/>
      <c r="H1832" s="48"/>
      <c r="K1832" s="48"/>
      <c r="U1832" s="49"/>
      <c r="V1832" s="49"/>
      <c r="W1832" s="49"/>
      <c r="X1832" s="49"/>
      <c r="Y1832" s="49"/>
      <c r="Z1832" s="49"/>
      <c r="AA1832" s="49"/>
      <c r="AB1832" s="49"/>
      <c r="AC1832" s="49"/>
      <c r="AG1832" s="48"/>
      <c r="AJ1832" s="48"/>
      <c r="AM1832" s="48"/>
      <c r="AW1832" s="49"/>
      <c r="AX1832" s="49"/>
      <c r="AY1832" s="49"/>
      <c r="AZ1832" s="49"/>
      <c r="BA1832" s="49"/>
      <c r="BB1832" s="49"/>
      <c r="BC1832" s="49"/>
      <c r="BD1832" s="49"/>
      <c r="BE1832" s="49"/>
    </row>
    <row r="1833" spans="5:57">
      <c r="E1833" s="48"/>
      <c r="H1833" s="48"/>
      <c r="K1833" s="48"/>
      <c r="U1833" s="49"/>
      <c r="V1833" s="49"/>
      <c r="W1833" s="49"/>
      <c r="X1833" s="49"/>
      <c r="Y1833" s="49"/>
      <c r="Z1833" s="49"/>
      <c r="AA1833" s="49"/>
      <c r="AB1833" s="49"/>
      <c r="AC1833" s="49"/>
      <c r="AG1833" s="48"/>
      <c r="AJ1833" s="48"/>
      <c r="AM1833" s="48"/>
      <c r="AW1833" s="49"/>
      <c r="AX1833" s="49"/>
      <c r="AY1833" s="49"/>
      <c r="AZ1833" s="49"/>
      <c r="BA1833" s="49"/>
      <c r="BB1833" s="49"/>
      <c r="BC1833" s="49"/>
      <c r="BD1833" s="49"/>
      <c r="BE1833" s="49"/>
    </row>
    <row r="1834" spans="5:57">
      <c r="E1834" s="48"/>
      <c r="H1834" s="48"/>
      <c r="K1834" s="48"/>
      <c r="U1834" s="49"/>
      <c r="V1834" s="49"/>
      <c r="W1834" s="49"/>
      <c r="X1834" s="49"/>
      <c r="Y1834" s="49"/>
      <c r="Z1834" s="49"/>
      <c r="AA1834" s="49"/>
      <c r="AB1834" s="49"/>
      <c r="AC1834" s="49"/>
      <c r="AG1834" s="48"/>
      <c r="AJ1834" s="48"/>
      <c r="AM1834" s="48"/>
      <c r="AW1834" s="49"/>
      <c r="AX1834" s="49"/>
      <c r="AY1834" s="49"/>
      <c r="AZ1834" s="49"/>
      <c r="BA1834" s="49"/>
      <c r="BB1834" s="49"/>
      <c r="BC1834" s="49"/>
      <c r="BD1834" s="49"/>
      <c r="BE1834" s="49"/>
    </row>
    <row r="1835" spans="5:57">
      <c r="E1835" s="48"/>
      <c r="H1835" s="48"/>
      <c r="K1835" s="48"/>
      <c r="U1835" s="49"/>
      <c r="V1835" s="49"/>
      <c r="W1835" s="49"/>
      <c r="X1835" s="49"/>
      <c r="Y1835" s="49"/>
      <c r="Z1835" s="49"/>
      <c r="AA1835" s="49"/>
      <c r="AB1835" s="49"/>
      <c r="AC1835" s="49"/>
      <c r="AG1835" s="48"/>
      <c r="AJ1835" s="48"/>
      <c r="AM1835" s="48"/>
      <c r="AW1835" s="49"/>
      <c r="AX1835" s="49"/>
      <c r="AY1835" s="49"/>
      <c r="AZ1835" s="49"/>
      <c r="BA1835" s="49"/>
      <c r="BB1835" s="49"/>
      <c r="BC1835" s="49"/>
      <c r="BD1835" s="49"/>
      <c r="BE1835" s="49"/>
    </row>
    <row r="1836" spans="5:57">
      <c r="E1836" s="48"/>
      <c r="H1836" s="48"/>
      <c r="K1836" s="48"/>
      <c r="U1836" s="49"/>
      <c r="V1836" s="49"/>
      <c r="W1836" s="49"/>
      <c r="X1836" s="49"/>
      <c r="Y1836" s="49"/>
      <c r="Z1836" s="49"/>
      <c r="AA1836" s="49"/>
      <c r="AB1836" s="49"/>
      <c r="AC1836" s="49"/>
      <c r="AG1836" s="48"/>
      <c r="AJ1836" s="48"/>
      <c r="AM1836" s="48"/>
      <c r="AW1836" s="49"/>
      <c r="AX1836" s="49"/>
      <c r="AY1836" s="49"/>
      <c r="AZ1836" s="49"/>
      <c r="BA1836" s="49"/>
      <c r="BB1836" s="49"/>
      <c r="BC1836" s="49"/>
      <c r="BD1836" s="49"/>
      <c r="BE1836" s="49"/>
    </row>
    <row r="1837" spans="5:57">
      <c r="E1837" s="48"/>
      <c r="H1837" s="48"/>
      <c r="K1837" s="48"/>
      <c r="U1837" s="49"/>
      <c r="V1837" s="49"/>
      <c r="W1837" s="49"/>
      <c r="X1837" s="49"/>
      <c r="Y1837" s="49"/>
      <c r="Z1837" s="49"/>
      <c r="AA1837" s="49"/>
      <c r="AB1837" s="49"/>
      <c r="AC1837" s="49"/>
      <c r="AG1837" s="48"/>
      <c r="AJ1837" s="48"/>
      <c r="AM1837" s="48"/>
      <c r="AW1837" s="49"/>
      <c r="AX1837" s="49"/>
      <c r="AY1837" s="49"/>
      <c r="AZ1837" s="49"/>
      <c r="BA1837" s="49"/>
      <c r="BB1837" s="49"/>
      <c r="BC1837" s="49"/>
      <c r="BD1837" s="49"/>
      <c r="BE1837" s="49"/>
    </row>
    <row r="1838" spans="5:57">
      <c r="E1838" s="48"/>
      <c r="H1838" s="48"/>
      <c r="K1838" s="48"/>
      <c r="U1838" s="49"/>
      <c r="V1838" s="49"/>
      <c r="W1838" s="49"/>
      <c r="X1838" s="49"/>
      <c r="Y1838" s="49"/>
      <c r="Z1838" s="49"/>
      <c r="AA1838" s="49"/>
      <c r="AB1838" s="49"/>
      <c r="AC1838" s="49"/>
      <c r="AG1838" s="48"/>
      <c r="AJ1838" s="48"/>
      <c r="AM1838" s="48"/>
      <c r="AW1838" s="49"/>
      <c r="AX1838" s="49"/>
      <c r="AY1838" s="49"/>
      <c r="AZ1838" s="49"/>
      <c r="BA1838" s="49"/>
      <c r="BB1838" s="49"/>
      <c r="BC1838" s="49"/>
      <c r="BD1838" s="49"/>
      <c r="BE1838" s="49"/>
    </row>
    <row r="1839" spans="5:57">
      <c r="E1839" s="48"/>
      <c r="H1839" s="48"/>
      <c r="K1839" s="48"/>
      <c r="U1839" s="49"/>
      <c r="V1839" s="49"/>
      <c r="W1839" s="49"/>
      <c r="X1839" s="49"/>
      <c r="Y1839" s="49"/>
      <c r="Z1839" s="49"/>
      <c r="AA1839" s="49"/>
      <c r="AB1839" s="49"/>
      <c r="AC1839" s="49"/>
      <c r="AG1839" s="48"/>
      <c r="AJ1839" s="48"/>
      <c r="AM1839" s="48"/>
      <c r="AW1839" s="49"/>
      <c r="AX1839" s="49"/>
      <c r="AY1839" s="49"/>
      <c r="AZ1839" s="49"/>
      <c r="BA1839" s="49"/>
      <c r="BB1839" s="49"/>
      <c r="BC1839" s="49"/>
      <c r="BD1839" s="49"/>
      <c r="BE1839" s="49"/>
    </row>
    <row r="1840" spans="5:57">
      <c r="E1840" s="48"/>
      <c r="H1840" s="48"/>
      <c r="K1840" s="48"/>
      <c r="U1840" s="49"/>
      <c r="V1840" s="49"/>
      <c r="W1840" s="49"/>
      <c r="X1840" s="49"/>
      <c r="Y1840" s="49"/>
      <c r="Z1840" s="49"/>
      <c r="AA1840" s="49"/>
      <c r="AB1840" s="49"/>
      <c r="AC1840" s="49"/>
      <c r="AG1840" s="48"/>
      <c r="AJ1840" s="48"/>
      <c r="AM1840" s="48"/>
      <c r="AW1840" s="49"/>
      <c r="AX1840" s="49"/>
      <c r="AY1840" s="49"/>
      <c r="AZ1840" s="49"/>
      <c r="BA1840" s="49"/>
      <c r="BB1840" s="49"/>
      <c r="BC1840" s="49"/>
      <c r="BD1840" s="49"/>
      <c r="BE1840" s="49"/>
    </row>
    <row r="1841" spans="5:57">
      <c r="E1841" s="48"/>
      <c r="H1841" s="48"/>
      <c r="K1841" s="48"/>
      <c r="U1841" s="49"/>
      <c r="V1841" s="49"/>
      <c r="W1841" s="49"/>
      <c r="X1841" s="49"/>
      <c r="Y1841" s="49"/>
      <c r="Z1841" s="49"/>
      <c r="AA1841" s="49"/>
      <c r="AB1841" s="49"/>
      <c r="AC1841" s="49"/>
      <c r="AG1841" s="48"/>
      <c r="AJ1841" s="48"/>
      <c r="AM1841" s="48"/>
      <c r="AW1841" s="49"/>
      <c r="AX1841" s="49"/>
      <c r="AY1841" s="49"/>
      <c r="AZ1841" s="49"/>
      <c r="BA1841" s="49"/>
      <c r="BB1841" s="49"/>
      <c r="BC1841" s="49"/>
      <c r="BD1841" s="49"/>
      <c r="BE1841" s="49"/>
    </row>
    <row r="1842" spans="5:57">
      <c r="E1842" s="48"/>
      <c r="H1842" s="48"/>
      <c r="K1842" s="48"/>
      <c r="U1842" s="49"/>
      <c r="V1842" s="49"/>
      <c r="W1842" s="49"/>
      <c r="X1842" s="49"/>
      <c r="Y1842" s="49"/>
      <c r="Z1842" s="49"/>
      <c r="AA1842" s="49"/>
      <c r="AB1842" s="49"/>
      <c r="AC1842" s="49"/>
      <c r="AG1842" s="48"/>
      <c r="AJ1842" s="48"/>
      <c r="AM1842" s="48"/>
      <c r="AW1842" s="49"/>
      <c r="AX1842" s="49"/>
      <c r="AY1842" s="49"/>
      <c r="AZ1842" s="49"/>
      <c r="BA1842" s="49"/>
      <c r="BB1842" s="49"/>
      <c r="BC1842" s="49"/>
      <c r="BD1842" s="49"/>
      <c r="BE1842" s="49"/>
    </row>
    <row r="1843" spans="5:57">
      <c r="E1843" s="48"/>
      <c r="H1843" s="48"/>
      <c r="K1843" s="48"/>
      <c r="U1843" s="49"/>
      <c r="V1843" s="49"/>
      <c r="W1843" s="49"/>
      <c r="X1843" s="49"/>
      <c r="Y1843" s="49"/>
      <c r="Z1843" s="49"/>
      <c r="AA1843" s="49"/>
      <c r="AB1843" s="49"/>
      <c r="AC1843" s="49"/>
      <c r="AG1843" s="48"/>
      <c r="AJ1843" s="48"/>
      <c r="AM1843" s="48"/>
      <c r="AW1843" s="49"/>
      <c r="AX1843" s="49"/>
      <c r="AY1843" s="49"/>
      <c r="AZ1843" s="49"/>
      <c r="BA1843" s="49"/>
      <c r="BB1843" s="49"/>
      <c r="BC1843" s="49"/>
      <c r="BD1843" s="49"/>
      <c r="BE1843" s="49"/>
    </row>
    <row r="1844" spans="5:57">
      <c r="E1844" s="48"/>
      <c r="H1844" s="48"/>
      <c r="K1844" s="48"/>
      <c r="U1844" s="49"/>
      <c r="V1844" s="49"/>
      <c r="W1844" s="49"/>
      <c r="X1844" s="49"/>
      <c r="Y1844" s="49"/>
      <c r="Z1844" s="49"/>
      <c r="AA1844" s="49"/>
      <c r="AB1844" s="49"/>
      <c r="AC1844" s="49"/>
      <c r="AG1844" s="48"/>
      <c r="AJ1844" s="48"/>
      <c r="AM1844" s="48"/>
      <c r="AW1844" s="49"/>
      <c r="AX1844" s="49"/>
      <c r="AY1844" s="49"/>
      <c r="AZ1844" s="49"/>
      <c r="BA1844" s="49"/>
      <c r="BB1844" s="49"/>
      <c r="BC1844" s="49"/>
      <c r="BD1844" s="49"/>
      <c r="BE1844" s="49"/>
    </row>
    <row r="1845" spans="5:57">
      <c r="E1845" s="48"/>
      <c r="H1845" s="48"/>
      <c r="K1845" s="48"/>
      <c r="U1845" s="49"/>
      <c r="V1845" s="49"/>
      <c r="W1845" s="49"/>
      <c r="X1845" s="49"/>
      <c r="Y1845" s="49"/>
      <c r="Z1845" s="49"/>
      <c r="AA1845" s="49"/>
      <c r="AB1845" s="49"/>
      <c r="AC1845" s="49"/>
      <c r="AG1845" s="48"/>
      <c r="AJ1845" s="48"/>
      <c r="AM1845" s="48"/>
      <c r="AW1845" s="49"/>
      <c r="AX1845" s="49"/>
      <c r="AY1845" s="49"/>
      <c r="AZ1845" s="49"/>
      <c r="BA1845" s="49"/>
      <c r="BB1845" s="49"/>
      <c r="BC1845" s="49"/>
      <c r="BD1845" s="49"/>
      <c r="BE1845" s="49"/>
    </row>
    <row r="1846" spans="5:57">
      <c r="E1846" s="48"/>
      <c r="H1846" s="48"/>
      <c r="K1846" s="48"/>
      <c r="U1846" s="49"/>
      <c r="V1846" s="49"/>
      <c r="W1846" s="49"/>
      <c r="X1846" s="49"/>
      <c r="Y1846" s="49"/>
      <c r="Z1846" s="49"/>
      <c r="AA1846" s="49"/>
      <c r="AB1846" s="49"/>
      <c r="AC1846" s="49"/>
      <c r="AG1846" s="48"/>
      <c r="AJ1846" s="48"/>
      <c r="AM1846" s="48"/>
      <c r="AW1846" s="49"/>
      <c r="AX1846" s="49"/>
      <c r="AY1846" s="49"/>
      <c r="AZ1846" s="49"/>
      <c r="BA1846" s="49"/>
      <c r="BB1846" s="49"/>
      <c r="BC1846" s="49"/>
      <c r="BD1846" s="49"/>
      <c r="BE1846" s="49"/>
    </row>
    <row r="1847" spans="5:57">
      <c r="E1847" s="48"/>
      <c r="H1847" s="48"/>
      <c r="K1847" s="48"/>
      <c r="U1847" s="49"/>
      <c r="V1847" s="49"/>
      <c r="W1847" s="49"/>
      <c r="X1847" s="49"/>
      <c r="Y1847" s="49"/>
      <c r="Z1847" s="49"/>
      <c r="AA1847" s="49"/>
      <c r="AB1847" s="49"/>
      <c r="AC1847" s="49"/>
      <c r="AG1847" s="48"/>
      <c r="AJ1847" s="48"/>
      <c r="AM1847" s="48"/>
      <c r="AW1847" s="49"/>
      <c r="AX1847" s="49"/>
      <c r="AY1847" s="49"/>
      <c r="AZ1847" s="49"/>
      <c r="BA1847" s="49"/>
      <c r="BB1847" s="49"/>
      <c r="BC1847" s="49"/>
      <c r="BD1847" s="49"/>
      <c r="BE1847" s="49"/>
    </row>
    <row r="1848" spans="5:57">
      <c r="E1848" s="48"/>
      <c r="H1848" s="48"/>
      <c r="K1848" s="48"/>
      <c r="U1848" s="49"/>
      <c r="V1848" s="49"/>
      <c r="W1848" s="49"/>
      <c r="X1848" s="49"/>
      <c r="Y1848" s="49"/>
      <c r="Z1848" s="49"/>
      <c r="AA1848" s="49"/>
      <c r="AB1848" s="49"/>
      <c r="AC1848" s="49"/>
      <c r="AG1848" s="48"/>
      <c r="AJ1848" s="48"/>
      <c r="AM1848" s="48"/>
      <c r="AW1848" s="49"/>
      <c r="AX1848" s="49"/>
      <c r="AY1848" s="49"/>
      <c r="AZ1848" s="49"/>
      <c r="BA1848" s="49"/>
      <c r="BB1848" s="49"/>
      <c r="BC1848" s="49"/>
      <c r="BD1848" s="49"/>
      <c r="BE1848" s="49"/>
    </row>
    <row r="1849" spans="5:57">
      <c r="E1849" s="48"/>
      <c r="H1849" s="48"/>
      <c r="K1849" s="48"/>
      <c r="U1849" s="49"/>
      <c r="V1849" s="49"/>
      <c r="W1849" s="49"/>
      <c r="X1849" s="49"/>
      <c r="Y1849" s="49"/>
      <c r="Z1849" s="49"/>
      <c r="AA1849" s="49"/>
      <c r="AB1849" s="49"/>
      <c r="AC1849" s="49"/>
      <c r="AG1849" s="48"/>
      <c r="AJ1849" s="48"/>
      <c r="AM1849" s="48"/>
      <c r="AW1849" s="49"/>
      <c r="AX1849" s="49"/>
      <c r="AY1849" s="49"/>
      <c r="AZ1849" s="49"/>
      <c r="BA1849" s="49"/>
      <c r="BB1849" s="49"/>
      <c r="BC1849" s="49"/>
      <c r="BD1849" s="49"/>
      <c r="BE1849" s="49"/>
    </row>
    <row r="1850" spans="5:57">
      <c r="E1850" s="48"/>
      <c r="H1850" s="48"/>
      <c r="K1850" s="48"/>
      <c r="U1850" s="49"/>
      <c r="V1850" s="49"/>
      <c r="W1850" s="49"/>
      <c r="X1850" s="49"/>
      <c r="Y1850" s="49"/>
      <c r="Z1850" s="49"/>
      <c r="AA1850" s="49"/>
      <c r="AB1850" s="49"/>
      <c r="AC1850" s="49"/>
      <c r="AG1850" s="48"/>
      <c r="AJ1850" s="48"/>
      <c r="AM1850" s="48"/>
      <c r="AW1850" s="49"/>
      <c r="AX1850" s="49"/>
      <c r="AY1850" s="49"/>
      <c r="AZ1850" s="49"/>
      <c r="BA1850" s="49"/>
      <c r="BB1850" s="49"/>
      <c r="BC1850" s="49"/>
      <c r="BD1850" s="49"/>
      <c r="BE1850" s="49"/>
    </row>
    <row r="1851" spans="5:57">
      <c r="E1851" s="48"/>
      <c r="H1851" s="48"/>
      <c r="K1851" s="48"/>
      <c r="U1851" s="49"/>
      <c r="V1851" s="49"/>
      <c r="W1851" s="49"/>
      <c r="X1851" s="49"/>
      <c r="Y1851" s="49"/>
      <c r="Z1851" s="49"/>
      <c r="AA1851" s="49"/>
      <c r="AB1851" s="49"/>
      <c r="AC1851" s="49"/>
      <c r="AG1851" s="48"/>
      <c r="AJ1851" s="48"/>
      <c r="AM1851" s="48"/>
      <c r="AW1851" s="49"/>
      <c r="AX1851" s="49"/>
      <c r="AY1851" s="49"/>
      <c r="AZ1851" s="49"/>
      <c r="BA1851" s="49"/>
      <c r="BB1851" s="49"/>
      <c r="BC1851" s="49"/>
      <c r="BD1851" s="49"/>
      <c r="BE1851" s="49"/>
    </row>
    <row r="1852" spans="5:57">
      <c r="E1852" s="48"/>
      <c r="H1852" s="48"/>
      <c r="K1852" s="48"/>
      <c r="U1852" s="49"/>
      <c r="V1852" s="49"/>
      <c r="W1852" s="49"/>
      <c r="X1852" s="49"/>
      <c r="Y1852" s="49"/>
      <c r="Z1852" s="49"/>
      <c r="AA1852" s="49"/>
      <c r="AB1852" s="49"/>
      <c r="AC1852" s="49"/>
      <c r="AG1852" s="48"/>
      <c r="AJ1852" s="48"/>
      <c r="AM1852" s="48"/>
      <c r="AW1852" s="49"/>
      <c r="AX1852" s="49"/>
      <c r="AY1852" s="49"/>
      <c r="AZ1852" s="49"/>
      <c r="BA1852" s="49"/>
      <c r="BB1852" s="49"/>
      <c r="BC1852" s="49"/>
      <c r="BD1852" s="49"/>
      <c r="BE1852" s="49"/>
    </row>
    <row r="1853" spans="5:57">
      <c r="E1853" s="48"/>
      <c r="H1853" s="48"/>
      <c r="K1853" s="48"/>
      <c r="U1853" s="49"/>
      <c r="V1853" s="49"/>
      <c r="W1853" s="49"/>
      <c r="X1853" s="49"/>
      <c r="Y1853" s="49"/>
      <c r="Z1853" s="49"/>
      <c r="AA1853" s="49"/>
      <c r="AB1853" s="49"/>
      <c r="AC1853" s="49"/>
      <c r="AG1853" s="48"/>
      <c r="AJ1853" s="48"/>
      <c r="AM1853" s="48"/>
      <c r="AW1853" s="49"/>
      <c r="AX1853" s="49"/>
      <c r="AY1853" s="49"/>
      <c r="AZ1853" s="49"/>
      <c r="BA1853" s="49"/>
      <c r="BB1853" s="49"/>
      <c r="BC1853" s="49"/>
      <c r="BD1853" s="49"/>
      <c r="BE1853" s="49"/>
    </row>
    <row r="1854" spans="5:57">
      <c r="E1854" s="48"/>
      <c r="H1854" s="48"/>
      <c r="K1854" s="48"/>
      <c r="U1854" s="49"/>
      <c r="V1854" s="49"/>
      <c r="W1854" s="49"/>
      <c r="X1854" s="49"/>
      <c r="Y1854" s="49"/>
      <c r="Z1854" s="49"/>
      <c r="AA1854" s="49"/>
      <c r="AB1854" s="49"/>
      <c r="AC1854" s="49"/>
      <c r="AG1854" s="48"/>
      <c r="AJ1854" s="48"/>
      <c r="AM1854" s="48"/>
      <c r="AW1854" s="49"/>
      <c r="AX1854" s="49"/>
      <c r="AY1854" s="49"/>
      <c r="AZ1854" s="49"/>
      <c r="BA1854" s="49"/>
      <c r="BB1854" s="49"/>
      <c r="BC1854" s="49"/>
      <c r="BD1854" s="49"/>
      <c r="BE1854" s="49"/>
    </row>
    <row r="1855" spans="5:57">
      <c r="E1855" s="48"/>
      <c r="H1855" s="48"/>
      <c r="K1855" s="48"/>
      <c r="U1855" s="49"/>
      <c r="V1855" s="49"/>
      <c r="W1855" s="49"/>
      <c r="X1855" s="49"/>
      <c r="Y1855" s="49"/>
      <c r="Z1855" s="49"/>
      <c r="AA1855" s="49"/>
      <c r="AB1855" s="49"/>
      <c r="AC1855" s="49"/>
      <c r="AG1855" s="48"/>
      <c r="AJ1855" s="48"/>
      <c r="AM1855" s="48"/>
      <c r="AW1855" s="49"/>
      <c r="AX1855" s="49"/>
      <c r="AY1855" s="49"/>
      <c r="AZ1855" s="49"/>
      <c r="BA1855" s="49"/>
      <c r="BB1855" s="49"/>
      <c r="BC1855" s="49"/>
      <c r="BD1855" s="49"/>
      <c r="BE1855" s="49"/>
    </row>
    <row r="1856" spans="5:57">
      <c r="E1856" s="48"/>
      <c r="H1856" s="48"/>
      <c r="K1856" s="48"/>
      <c r="U1856" s="49"/>
      <c r="V1856" s="49"/>
      <c r="W1856" s="49"/>
      <c r="X1856" s="49"/>
      <c r="Y1856" s="49"/>
      <c r="Z1856" s="49"/>
      <c r="AA1856" s="49"/>
      <c r="AB1856" s="49"/>
      <c r="AC1856" s="49"/>
      <c r="AG1856" s="48"/>
      <c r="AJ1856" s="48"/>
      <c r="AM1856" s="48"/>
      <c r="AW1856" s="49"/>
      <c r="AX1856" s="49"/>
      <c r="AY1856" s="49"/>
      <c r="AZ1856" s="49"/>
      <c r="BA1856" s="49"/>
      <c r="BB1856" s="49"/>
      <c r="BC1856" s="49"/>
      <c r="BD1856" s="49"/>
      <c r="BE1856" s="49"/>
    </row>
    <row r="1857" spans="5:57">
      <c r="E1857" s="48"/>
      <c r="H1857" s="48"/>
      <c r="K1857" s="48"/>
      <c r="U1857" s="49"/>
      <c r="V1857" s="49"/>
      <c r="W1857" s="49"/>
      <c r="X1857" s="49"/>
      <c r="Y1857" s="49"/>
      <c r="Z1857" s="49"/>
      <c r="AA1857" s="49"/>
      <c r="AB1857" s="49"/>
      <c r="AC1857" s="49"/>
      <c r="AG1857" s="48"/>
      <c r="AJ1857" s="48"/>
      <c r="AM1857" s="48"/>
      <c r="AW1857" s="49"/>
      <c r="AX1857" s="49"/>
      <c r="AY1857" s="49"/>
      <c r="AZ1857" s="49"/>
      <c r="BA1857" s="49"/>
      <c r="BB1857" s="49"/>
      <c r="BC1857" s="49"/>
      <c r="BD1857" s="49"/>
      <c r="BE1857" s="49"/>
    </row>
    <row r="1858" spans="5:57">
      <c r="E1858" s="48"/>
      <c r="H1858" s="48"/>
      <c r="K1858" s="48"/>
      <c r="U1858" s="49"/>
      <c r="V1858" s="49"/>
      <c r="W1858" s="49"/>
      <c r="X1858" s="49"/>
      <c r="Y1858" s="49"/>
      <c r="Z1858" s="49"/>
      <c r="AA1858" s="49"/>
      <c r="AB1858" s="49"/>
      <c r="AC1858" s="49"/>
      <c r="AG1858" s="48"/>
      <c r="AJ1858" s="48"/>
      <c r="AM1858" s="48"/>
      <c r="AW1858" s="49"/>
      <c r="AX1858" s="49"/>
      <c r="AY1858" s="49"/>
      <c r="AZ1858" s="49"/>
      <c r="BA1858" s="49"/>
      <c r="BB1858" s="49"/>
      <c r="BC1858" s="49"/>
      <c r="BD1858" s="49"/>
      <c r="BE1858" s="49"/>
    </row>
    <row r="1859" spans="5:57">
      <c r="E1859" s="48"/>
      <c r="H1859" s="48"/>
      <c r="K1859" s="48"/>
      <c r="U1859" s="49"/>
      <c r="V1859" s="49"/>
      <c r="W1859" s="49"/>
      <c r="X1859" s="49"/>
      <c r="Y1859" s="49"/>
      <c r="Z1859" s="49"/>
      <c r="AA1859" s="49"/>
      <c r="AB1859" s="49"/>
      <c r="AC1859" s="49"/>
      <c r="AG1859" s="48"/>
      <c r="AJ1859" s="48"/>
      <c r="AM1859" s="48"/>
      <c r="AW1859" s="49"/>
      <c r="AX1859" s="49"/>
      <c r="AY1859" s="49"/>
      <c r="AZ1859" s="49"/>
      <c r="BA1859" s="49"/>
      <c r="BB1859" s="49"/>
      <c r="BC1859" s="49"/>
      <c r="BD1859" s="49"/>
      <c r="BE1859" s="49"/>
    </row>
    <row r="1860" spans="5:57">
      <c r="E1860" s="48"/>
      <c r="H1860" s="48"/>
      <c r="K1860" s="48"/>
      <c r="U1860" s="49"/>
      <c r="V1860" s="49"/>
      <c r="W1860" s="49"/>
      <c r="X1860" s="49"/>
      <c r="Y1860" s="49"/>
      <c r="Z1860" s="49"/>
      <c r="AA1860" s="49"/>
      <c r="AB1860" s="49"/>
      <c r="AC1860" s="49"/>
      <c r="AG1860" s="48"/>
      <c r="AJ1860" s="48"/>
      <c r="AM1860" s="48"/>
      <c r="AW1860" s="49"/>
      <c r="AX1860" s="49"/>
      <c r="AY1860" s="49"/>
      <c r="AZ1860" s="49"/>
      <c r="BA1860" s="49"/>
      <c r="BB1860" s="49"/>
      <c r="BC1860" s="49"/>
      <c r="BD1860" s="49"/>
      <c r="BE1860" s="49"/>
    </row>
    <row r="1861" spans="5:57">
      <c r="E1861" s="48"/>
      <c r="H1861" s="48"/>
      <c r="K1861" s="48"/>
      <c r="U1861" s="49"/>
      <c r="V1861" s="49"/>
      <c r="W1861" s="49"/>
      <c r="X1861" s="49"/>
      <c r="Y1861" s="49"/>
      <c r="Z1861" s="49"/>
      <c r="AA1861" s="49"/>
      <c r="AB1861" s="49"/>
      <c r="AC1861" s="49"/>
      <c r="AG1861" s="48"/>
      <c r="AJ1861" s="48"/>
      <c r="AM1861" s="48"/>
      <c r="AW1861" s="49"/>
      <c r="AX1861" s="49"/>
      <c r="AY1861" s="49"/>
      <c r="AZ1861" s="49"/>
      <c r="BA1861" s="49"/>
      <c r="BB1861" s="49"/>
      <c r="BC1861" s="49"/>
      <c r="BD1861" s="49"/>
      <c r="BE1861" s="49"/>
    </row>
    <row r="1862" spans="5:57">
      <c r="E1862" s="48"/>
      <c r="H1862" s="48"/>
      <c r="K1862" s="48"/>
      <c r="U1862" s="49"/>
      <c r="V1862" s="49"/>
      <c r="W1862" s="49"/>
      <c r="X1862" s="49"/>
      <c r="Y1862" s="49"/>
      <c r="Z1862" s="49"/>
      <c r="AA1862" s="49"/>
      <c r="AB1862" s="49"/>
      <c r="AC1862" s="49"/>
      <c r="AG1862" s="48"/>
      <c r="AJ1862" s="48"/>
      <c r="AM1862" s="48"/>
      <c r="AW1862" s="49"/>
      <c r="AX1862" s="49"/>
      <c r="AY1862" s="49"/>
      <c r="AZ1862" s="49"/>
      <c r="BA1862" s="49"/>
      <c r="BB1862" s="49"/>
      <c r="BC1862" s="49"/>
      <c r="BD1862" s="49"/>
      <c r="BE1862" s="49"/>
    </row>
    <row r="1863" spans="5:57">
      <c r="E1863" s="48"/>
      <c r="H1863" s="48"/>
      <c r="K1863" s="48"/>
      <c r="U1863" s="49"/>
      <c r="V1863" s="49"/>
      <c r="W1863" s="49"/>
      <c r="X1863" s="49"/>
      <c r="Y1863" s="49"/>
      <c r="Z1863" s="49"/>
      <c r="AA1863" s="49"/>
      <c r="AB1863" s="49"/>
      <c r="AC1863" s="49"/>
      <c r="AG1863" s="48"/>
      <c r="AJ1863" s="48"/>
      <c r="AM1863" s="48"/>
      <c r="AW1863" s="49"/>
      <c r="AX1863" s="49"/>
      <c r="AY1863" s="49"/>
      <c r="AZ1863" s="49"/>
      <c r="BA1863" s="49"/>
      <c r="BB1863" s="49"/>
      <c r="BC1863" s="49"/>
      <c r="BD1863" s="49"/>
      <c r="BE1863" s="49"/>
    </row>
    <row r="1864" spans="5:57">
      <c r="E1864" s="48"/>
      <c r="H1864" s="48"/>
      <c r="K1864" s="48"/>
      <c r="U1864" s="49"/>
      <c r="V1864" s="49"/>
      <c r="W1864" s="49"/>
      <c r="X1864" s="49"/>
      <c r="Y1864" s="49"/>
      <c r="Z1864" s="49"/>
      <c r="AA1864" s="49"/>
      <c r="AB1864" s="49"/>
      <c r="AC1864" s="49"/>
      <c r="AG1864" s="48"/>
      <c r="AJ1864" s="48"/>
      <c r="AM1864" s="48"/>
      <c r="AW1864" s="49"/>
      <c r="AX1864" s="49"/>
      <c r="AY1864" s="49"/>
      <c r="AZ1864" s="49"/>
      <c r="BA1864" s="49"/>
      <c r="BB1864" s="49"/>
      <c r="BC1864" s="49"/>
      <c r="BD1864" s="49"/>
      <c r="BE1864" s="49"/>
    </row>
    <row r="1865" spans="5:57">
      <c r="E1865" s="48"/>
      <c r="H1865" s="48"/>
      <c r="K1865" s="48"/>
      <c r="U1865" s="49"/>
      <c r="V1865" s="49"/>
      <c r="W1865" s="49"/>
      <c r="X1865" s="49"/>
      <c r="Y1865" s="49"/>
      <c r="Z1865" s="49"/>
      <c r="AA1865" s="49"/>
      <c r="AB1865" s="49"/>
      <c r="AC1865" s="49"/>
      <c r="AG1865" s="48"/>
      <c r="AJ1865" s="48"/>
      <c r="AM1865" s="48"/>
      <c r="AW1865" s="49"/>
      <c r="AX1865" s="49"/>
      <c r="AY1865" s="49"/>
      <c r="AZ1865" s="49"/>
      <c r="BA1865" s="49"/>
      <c r="BB1865" s="49"/>
      <c r="BC1865" s="49"/>
      <c r="BD1865" s="49"/>
      <c r="BE1865" s="49"/>
    </row>
    <row r="1866" spans="5:57">
      <c r="E1866" s="48"/>
      <c r="H1866" s="48"/>
      <c r="K1866" s="48"/>
      <c r="U1866" s="49"/>
      <c r="V1866" s="49"/>
      <c r="W1866" s="49"/>
      <c r="X1866" s="49"/>
      <c r="Y1866" s="49"/>
      <c r="Z1866" s="49"/>
      <c r="AA1866" s="49"/>
      <c r="AB1866" s="49"/>
      <c r="AC1866" s="49"/>
      <c r="AG1866" s="48"/>
      <c r="AJ1866" s="48"/>
      <c r="AM1866" s="48"/>
      <c r="AW1866" s="49"/>
      <c r="AX1866" s="49"/>
      <c r="AY1866" s="49"/>
      <c r="AZ1866" s="49"/>
      <c r="BA1866" s="49"/>
      <c r="BB1866" s="49"/>
      <c r="BC1866" s="49"/>
      <c r="BD1866" s="49"/>
      <c r="BE1866" s="49"/>
    </row>
    <row r="1867" spans="5:57">
      <c r="E1867" s="48"/>
      <c r="H1867" s="48"/>
      <c r="K1867" s="48"/>
      <c r="U1867" s="49"/>
      <c r="V1867" s="49"/>
      <c r="W1867" s="49"/>
      <c r="X1867" s="49"/>
      <c r="Y1867" s="49"/>
      <c r="Z1867" s="49"/>
      <c r="AA1867" s="49"/>
      <c r="AB1867" s="49"/>
      <c r="AC1867" s="49"/>
      <c r="AG1867" s="48"/>
      <c r="AJ1867" s="48"/>
      <c r="AM1867" s="48"/>
      <c r="AW1867" s="49"/>
      <c r="AX1867" s="49"/>
      <c r="AY1867" s="49"/>
      <c r="AZ1867" s="49"/>
      <c r="BA1867" s="49"/>
      <c r="BB1867" s="49"/>
      <c r="BC1867" s="49"/>
      <c r="BD1867" s="49"/>
      <c r="BE1867" s="49"/>
    </row>
    <row r="1868" spans="5:57">
      <c r="E1868" s="48"/>
      <c r="H1868" s="48"/>
      <c r="K1868" s="48"/>
      <c r="U1868" s="49"/>
      <c r="V1868" s="49"/>
      <c r="W1868" s="49"/>
      <c r="X1868" s="49"/>
      <c r="Y1868" s="49"/>
      <c r="Z1868" s="49"/>
      <c r="AA1868" s="49"/>
      <c r="AB1868" s="49"/>
      <c r="AC1868" s="49"/>
      <c r="AG1868" s="48"/>
      <c r="AJ1868" s="48"/>
      <c r="AM1868" s="48"/>
      <c r="AW1868" s="49"/>
      <c r="AX1868" s="49"/>
      <c r="AY1868" s="49"/>
      <c r="AZ1868" s="49"/>
      <c r="BA1868" s="49"/>
      <c r="BB1868" s="49"/>
      <c r="BC1868" s="49"/>
      <c r="BD1868" s="49"/>
      <c r="BE1868" s="49"/>
    </row>
    <row r="1869" spans="5:57">
      <c r="E1869" s="48"/>
      <c r="H1869" s="48"/>
      <c r="K1869" s="48"/>
      <c r="U1869" s="49"/>
      <c r="V1869" s="49"/>
      <c r="W1869" s="49"/>
      <c r="X1869" s="49"/>
      <c r="Y1869" s="49"/>
      <c r="Z1869" s="49"/>
      <c r="AA1869" s="49"/>
      <c r="AB1869" s="49"/>
      <c r="AC1869" s="49"/>
      <c r="AG1869" s="48"/>
      <c r="AJ1869" s="48"/>
      <c r="AM1869" s="48"/>
      <c r="AW1869" s="49"/>
      <c r="AX1869" s="49"/>
      <c r="AY1869" s="49"/>
      <c r="AZ1869" s="49"/>
      <c r="BA1869" s="49"/>
      <c r="BB1869" s="49"/>
      <c r="BC1869" s="49"/>
      <c r="BD1869" s="49"/>
      <c r="BE1869" s="49"/>
    </row>
    <row r="1870" spans="5:57">
      <c r="E1870" s="48"/>
      <c r="H1870" s="48"/>
      <c r="K1870" s="48"/>
      <c r="U1870" s="49"/>
      <c r="V1870" s="49"/>
      <c r="W1870" s="49"/>
      <c r="X1870" s="49"/>
      <c r="Y1870" s="49"/>
      <c r="Z1870" s="49"/>
      <c r="AA1870" s="49"/>
      <c r="AB1870" s="49"/>
      <c r="AC1870" s="49"/>
      <c r="AG1870" s="48"/>
      <c r="AJ1870" s="48"/>
      <c r="AM1870" s="48"/>
      <c r="AW1870" s="49"/>
      <c r="AX1870" s="49"/>
      <c r="AY1870" s="49"/>
      <c r="AZ1870" s="49"/>
      <c r="BA1870" s="49"/>
      <c r="BB1870" s="49"/>
      <c r="BC1870" s="49"/>
      <c r="BD1870" s="49"/>
      <c r="BE1870" s="49"/>
    </row>
    <row r="1871" spans="5:57">
      <c r="E1871" s="48"/>
      <c r="H1871" s="48"/>
      <c r="K1871" s="48"/>
      <c r="U1871" s="49"/>
      <c r="V1871" s="49"/>
      <c r="W1871" s="49"/>
      <c r="X1871" s="49"/>
      <c r="Y1871" s="49"/>
      <c r="Z1871" s="49"/>
      <c r="AA1871" s="49"/>
      <c r="AB1871" s="49"/>
      <c r="AC1871" s="49"/>
      <c r="AG1871" s="48"/>
      <c r="AJ1871" s="48"/>
      <c r="AM1871" s="48"/>
      <c r="AW1871" s="49"/>
      <c r="AX1871" s="49"/>
      <c r="AY1871" s="49"/>
      <c r="AZ1871" s="49"/>
      <c r="BA1871" s="49"/>
      <c r="BB1871" s="49"/>
      <c r="BC1871" s="49"/>
      <c r="BD1871" s="49"/>
      <c r="BE1871" s="49"/>
    </row>
    <row r="1872" spans="5:57">
      <c r="E1872" s="48"/>
      <c r="H1872" s="48"/>
      <c r="K1872" s="48"/>
      <c r="U1872" s="49"/>
      <c r="V1872" s="49"/>
      <c r="W1872" s="49"/>
      <c r="X1872" s="49"/>
      <c r="Y1872" s="49"/>
      <c r="Z1872" s="49"/>
      <c r="AA1872" s="49"/>
      <c r="AB1872" s="49"/>
      <c r="AC1872" s="49"/>
      <c r="AG1872" s="48"/>
      <c r="AJ1872" s="48"/>
      <c r="AM1872" s="48"/>
      <c r="AW1872" s="49"/>
      <c r="AX1872" s="49"/>
      <c r="AY1872" s="49"/>
      <c r="AZ1872" s="49"/>
      <c r="BA1872" s="49"/>
      <c r="BB1872" s="49"/>
      <c r="BC1872" s="49"/>
      <c r="BD1872" s="49"/>
      <c r="BE1872" s="49"/>
    </row>
    <row r="1873" spans="5:57">
      <c r="E1873" s="48"/>
      <c r="H1873" s="48"/>
      <c r="K1873" s="48"/>
      <c r="U1873" s="49"/>
      <c r="V1873" s="49"/>
      <c r="W1873" s="49"/>
      <c r="X1873" s="49"/>
      <c r="Y1873" s="49"/>
      <c r="Z1873" s="49"/>
      <c r="AA1873" s="49"/>
      <c r="AB1873" s="49"/>
      <c r="AC1873" s="49"/>
      <c r="AG1873" s="48"/>
      <c r="AJ1873" s="48"/>
      <c r="AM1873" s="48"/>
      <c r="AW1873" s="49"/>
      <c r="AX1873" s="49"/>
      <c r="AY1873" s="49"/>
      <c r="AZ1873" s="49"/>
      <c r="BA1873" s="49"/>
      <c r="BB1873" s="49"/>
      <c r="BC1873" s="49"/>
      <c r="BD1873" s="49"/>
      <c r="BE1873" s="49"/>
    </row>
    <row r="1874" spans="5:57">
      <c r="E1874" s="48"/>
      <c r="H1874" s="48"/>
      <c r="K1874" s="48"/>
      <c r="U1874" s="49"/>
      <c r="V1874" s="49"/>
      <c r="W1874" s="49"/>
      <c r="X1874" s="49"/>
      <c r="Y1874" s="49"/>
      <c r="Z1874" s="49"/>
      <c r="AA1874" s="49"/>
      <c r="AB1874" s="49"/>
      <c r="AC1874" s="49"/>
      <c r="AG1874" s="48"/>
      <c r="AJ1874" s="48"/>
      <c r="AM1874" s="48"/>
      <c r="AW1874" s="49"/>
      <c r="AX1874" s="49"/>
      <c r="AY1874" s="49"/>
      <c r="AZ1874" s="49"/>
      <c r="BA1874" s="49"/>
      <c r="BB1874" s="49"/>
      <c r="BC1874" s="49"/>
      <c r="BD1874" s="49"/>
      <c r="BE1874" s="49"/>
    </row>
    <row r="1875" spans="5:57">
      <c r="E1875" s="48"/>
      <c r="H1875" s="48"/>
      <c r="K1875" s="48"/>
      <c r="U1875" s="49"/>
      <c r="V1875" s="49"/>
      <c r="W1875" s="49"/>
      <c r="X1875" s="49"/>
      <c r="Y1875" s="49"/>
      <c r="Z1875" s="49"/>
      <c r="AA1875" s="49"/>
      <c r="AB1875" s="49"/>
      <c r="AC1875" s="49"/>
      <c r="AG1875" s="48"/>
      <c r="AJ1875" s="48"/>
      <c r="AM1875" s="48"/>
      <c r="AW1875" s="49"/>
      <c r="AX1875" s="49"/>
      <c r="AY1875" s="49"/>
      <c r="AZ1875" s="49"/>
      <c r="BA1875" s="49"/>
      <c r="BB1875" s="49"/>
      <c r="BC1875" s="49"/>
      <c r="BD1875" s="49"/>
      <c r="BE1875" s="49"/>
    </row>
    <row r="1876" spans="5:57">
      <c r="E1876" s="48"/>
      <c r="H1876" s="48"/>
      <c r="K1876" s="48"/>
      <c r="U1876" s="49"/>
      <c r="V1876" s="49"/>
      <c r="W1876" s="49"/>
      <c r="X1876" s="49"/>
      <c r="Y1876" s="49"/>
      <c r="Z1876" s="49"/>
      <c r="AA1876" s="49"/>
      <c r="AB1876" s="49"/>
      <c r="AC1876" s="49"/>
      <c r="AG1876" s="48"/>
      <c r="AJ1876" s="48"/>
      <c r="AM1876" s="48"/>
      <c r="AW1876" s="49"/>
      <c r="AX1876" s="49"/>
      <c r="AY1876" s="49"/>
      <c r="AZ1876" s="49"/>
      <c r="BA1876" s="49"/>
      <c r="BB1876" s="49"/>
      <c r="BC1876" s="49"/>
      <c r="BD1876" s="49"/>
      <c r="BE1876" s="49"/>
    </row>
    <row r="1877" spans="5:57">
      <c r="E1877" s="48"/>
      <c r="H1877" s="48"/>
      <c r="K1877" s="48"/>
      <c r="U1877" s="49"/>
      <c r="V1877" s="49"/>
      <c r="W1877" s="49"/>
      <c r="X1877" s="49"/>
      <c r="Y1877" s="49"/>
      <c r="Z1877" s="49"/>
      <c r="AA1877" s="49"/>
      <c r="AB1877" s="49"/>
      <c r="AC1877" s="49"/>
      <c r="AG1877" s="48"/>
      <c r="AJ1877" s="48"/>
      <c r="AM1877" s="48"/>
      <c r="AW1877" s="49"/>
      <c r="AX1877" s="49"/>
      <c r="AY1877" s="49"/>
      <c r="AZ1877" s="49"/>
      <c r="BA1877" s="49"/>
      <c r="BB1877" s="49"/>
      <c r="BC1877" s="49"/>
      <c r="BD1877" s="49"/>
      <c r="BE1877" s="49"/>
    </row>
    <row r="1878" spans="5:57">
      <c r="E1878" s="48"/>
      <c r="H1878" s="48"/>
      <c r="K1878" s="48"/>
      <c r="U1878" s="49"/>
      <c r="V1878" s="49"/>
      <c r="W1878" s="49"/>
      <c r="X1878" s="49"/>
      <c r="Y1878" s="49"/>
      <c r="Z1878" s="49"/>
      <c r="AA1878" s="49"/>
      <c r="AB1878" s="49"/>
      <c r="AC1878" s="49"/>
      <c r="AG1878" s="48"/>
      <c r="AJ1878" s="48"/>
      <c r="AM1878" s="48"/>
      <c r="AW1878" s="49"/>
      <c r="AX1878" s="49"/>
      <c r="AY1878" s="49"/>
      <c r="AZ1878" s="49"/>
      <c r="BA1878" s="49"/>
      <c r="BB1878" s="49"/>
      <c r="BC1878" s="49"/>
      <c r="BD1878" s="49"/>
      <c r="BE1878" s="49"/>
    </row>
    <row r="1879" spans="5:57">
      <c r="E1879" s="48"/>
      <c r="H1879" s="48"/>
      <c r="K1879" s="48"/>
      <c r="U1879" s="49"/>
      <c r="V1879" s="49"/>
      <c r="W1879" s="49"/>
      <c r="X1879" s="49"/>
      <c r="Y1879" s="49"/>
      <c r="Z1879" s="49"/>
      <c r="AA1879" s="49"/>
      <c r="AB1879" s="49"/>
      <c r="AC1879" s="49"/>
      <c r="AG1879" s="48"/>
      <c r="AJ1879" s="48"/>
      <c r="AM1879" s="48"/>
      <c r="AW1879" s="49"/>
      <c r="AX1879" s="49"/>
      <c r="AY1879" s="49"/>
      <c r="AZ1879" s="49"/>
      <c r="BA1879" s="49"/>
      <c r="BB1879" s="49"/>
      <c r="BC1879" s="49"/>
      <c r="BD1879" s="49"/>
      <c r="BE1879" s="49"/>
    </row>
    <row r="1880" spans="5:57">
      <c r="E1880" s="48"/>
      <c r="H1880" s="48"/>
      <c r="K1880" s="48"/>
      <c r="U1880" s="49"/>
      <c r="V1880" s="49"/>
      <c r="W1880" s="49"/>
      <c r="X1880" s="49"/>
      <c r="Y1880" s="49"/>
      <c r="Z1880" s="49"/>
      <c r="AA1880" s="49"/>
      <c r="AB1880" s="49"/>
      <c r="AC1880" s="49"/>
      <c r="AG1880" s="48"/>
      <c r="AJ1880" s="48"/>
      <c r="AM1880" s="48"/>
      <c r="AW1880" s="49"/>
      <c r="AX1880" s="49"/>
      <c r="AY1880" s="49"/>
      <c r="AZ1880" s="49"/>
      <c r="BA1880" s="49"/>
      <c r="BB1880" s="49"/>
      <c r="BC1880" s="49"/>
      <c r="BD1880" s="49"/>
      <c r="BE1880" s="49"/>
    </row>
    <row r="1881" spans="5:57">
      <c r="E1881" s="48"/>
      <c r="H1881" s="48"/>
      <c r="K1881" s="48"/>
      <c r="U1881" s="49"/>
      <c r="V1881" s="49"/>
      <c r="W1881" s="49"/>
      <c r="X1881" s="49"/>
      <c r="Y1881" s="49"/>
      <c r="Z1881" s="49"/>
      <c r="AA1881" s="49"/>
      <c r="AB1881" s="49"/>
      <c r="AC1881" s="49"/>
      <c r="AG1881" s="48"/>
      <c r="AJ1881" s="48"/>
      <c r="AM1881" s="48"/>
      <c r="AW1881" s="49"/>
      <c r="AX1881" s="49"/>
      <c r="AY1881" s="49"/>
      <c r="AZ1881" s="49"/>
      <c r="BA1881" s="49"/>
      <c r="BB1881" s="49"/>
      <c r="BC1881" s="49"/>
      <c r="BD1881" s="49"/>
      <c r="BE1881" s="49"/>
    </row>
    <row r="1882" spans="5:57">
      <c r="E1882" s="48"/>
      <c r="H1882" s="48"/>
      <c r="K1882" s="48"/>
      <c r="U1882" s="49"/>
      <c r="V1882" s="49"/>
      <c r="W1882" s="49"/>
      <c r="X1882" s="49"/>
      <c r="Y1882" s="49"/>
      <c r="Z1882" s="49"/>
      <c r="AA1882" s="49"/>
      <c r="AB1882" s="49"/>
      <c r="AC1882" s="49"/>
      <c r="AG1882" s="48"/>
      <c r="AJ1882" s="48"/>
      <c r="AM1882" s="48"/>
      <c r="AW1882" s="49"/>
      <c r="AX1882" s="49"/>
      <c r="AY1882" s="49"/>
      <c r="AZ1882" s="49"/>
      <c r="BA1882" s="49"/>
      <c r="BB1882" s="49"/>
      <c r="BC1882" s="49"/>
      <c r="BD1882" s="49"/>
      <c r="BE1882" s="49"/>
    </row>
    <row r="1883" spans="5:57">
      <c r="E1883" s="48"/>
      <c r="H1883" s="48"/>
      <c r="K1883" s="48"/>
      <c r="U1883" s="49"/>
      <c r="V1883" s="49"/>
      <c r="W1883" s="49"/>
      <c r="X1883" s="49"/>
      <c r="Y1883" s="49"/>
      <c r="Z1883" s="49"/>
      <c r="AA1883" s="49"/>
      <c r="AB1883" s="49"/>
      <c r="AC1883" s="49"/>
      <c r="AG1883" s="48"/>
      <c r="AJ1883" s="48"/>
      <c r="AM1883" s="48"/>
      <c r="AW1883" s="49"/>
      <c r="AX1883" s="49"/>
      <c r="AY1883" s="49"/>
      <c r="AZ1883" s="49"/>
      <c r="BA1883" s="49"/>
      <c r="BB1883" s="49"/>
      <c r="BC1883" s="49"/>
      <c r="BD1883" s="49"/>
      <c r="BE1883" s="49"/>
    </row>
    <row r="1884" spans="5:57">
      <c r="E1884" s="48"/>
      <c r="H1884" s="48"/>
      <c r="K1884" s="48"/>
      <c r="U1884" s="49"/>
      <c r="V1884" s="49"/>
      <c r="W1884" s="49"/>
      <c r="X1884" s="49"/>
      <c r="Y1884" s="49"/>
      <c r="Z1884" s="49"/>
      <c r="AA1884" s="49"/>
      <c r="AB1884" s="49"/>
      <c r="AC1884" s="49"/>
      <c r="AG1884" s="48"/>
      <c r="AJ1884" s="48"/>
      <c r="AM1884" s="48"/>
      <c r="AW1884" s="49"/>
      <c r="AX1884" s="49"/>
      <c r="AY1884" s="49"/>
      <c r="AZ1884" s="49"/>
      <c r="BA1884" s="49"/>
      <c r="BB1884" s="49"/>
      <c r="BC1884" s="49"/>
      <c r="BD1884" s="49"/>
      <c r="BE1884" s="49"/>
    </row>
    <row r="1885" spans="5:57">
      <c r="E1885" s="48"/>
      <c r="H1885" s="48"/>
      <c r="K1885" s="48"/>
      <c r="U1885" s="49"/>
      <c r="V1885" s="49"/>
      <c r="W1885" s="49"/>
      <c r="X1885" s="49"/>
      <c r="Y1885" s="49"/>
      <c r="Z1885" s="49"/>
      <c r="AA1885" s="49"/>
      <c r="AB1885" s="49"/>
      <c r="AC1885" s="49"/>
      <c r="AG1885" s="48"/>
      <c r="AJ1885" s="48"/>
      <c r="AM1885" s="48"/>
      <c r="AW1885" s="49"/>
      <c r="AX1885" s="49"/>
      <c r="AY1885" s="49"/>
      <c r="AZ1885" s="49"/>
      <c r="BA1885" s="49"/>
      <c r="BB1885" s="49"/>
      <c r="BC1885" s="49"/>
      <c r="BD1885" s="49"/>
      <c r="BE1885" s="49"/>
    </row>
    <row r="1886" spans="5:57">
      <c r="E1886" s="48"/>
      <c r="H1886" s="48"/>
      <c r="K1886" s="48"/>
      <c r="U1886" s="49"/>
      <c r="V1886" s="49"/>
      <c r="W1886" s="49"/>
      <c r="X1886" s="49"/>
      <c r="Y1886" s="49"/>
      <c r="Z1886" s="49"/>
      <c r="AA1886" s="49"/>
      <c r="AB1886" s="49"/>
      <c r="AC1886" s="49"/>
      <c r="AG1886" s="48"/>
      <c r="AJ1886" s="48"/>
      <c r="AM1886" s="48"/>
      <c r="AW1886" s="49"/>
      <c r="AX1886" s="49"/>
      <c r="AY1886" s="49"/>
      <c r="AZ1886" s="49"/>
      <c r="BA1886" s="49"/>
      <c r="BB1886" s="49"/>
      <c r="BC1886" s="49"/>
      <c r="BD1886" s="49"/>
      <c r="BE1886" s="49"/>
    </row>
    <row r="1887" spans="5:57">
      <c r="E1887" s="48"/>
      <c r="H1887" s="48"/>
      <c r="K1887" s="48"/>
      <c r="U1887" s="49"/>
      <c r="V1887" s="49"/>
      <c r="W1887" s="49"/>
      <c r="X1887" s="49"/>
      <c r="Y1887" s="49"/>
      <c r="Z1887" s="49"/>
      <c r="AA1887" s="49"/>
      <c r="AB1887" s="49"/>
      <c r="AC1887" s="49"/>
      <c r="AG1887" s="48"/>
      <c r="AJ1887" s="48"/>
      <c r="AM1887" s="48"/>
      <c r="AW1887" s="49"/>
      <c r="AX1887" s="49"/>
      <c r="AY1887" s="49"/>
      <c r="AZ1887" s="49"/>
      <c r="BA1887" s="49"/>
      <c r="BB1887" s="49"/>
      <c r="BC1887" s="49"/>
      <c r="BD1887" s="49"/>
      <c r="BE1887" s="49"/>
    </row>
    <row r="1888" spans="5:57">
      <c r="E1888" s="48"/>
      <c r="H1888" s="48"/>
      <c r="K1888" s="48"/>
      <c r="U1888" s="49"/>
      <c r="V1888" s="49"/>
      <c r="W1888" s="49"/>
      <c r="X1888" s="49"/>
      <c r="Y1888" s="49"/>
      <c r="Z1888" s="49"/>
      <c r="AA1888" s="49"/>
      <c r="AB1888" s="49"/>
      <c r="AC1888" s="49"/>
      <c r="AG1888" s="48"/>
      <c r="AJ1888" s="48"/>
      <c r="AM1888" s="48"/>
      <c r="AW1888" s="49"/>
      <c r="AX1888" s="49"/>
      <c r="AY1888" s="49"/>
      <c r="AZ1888" s="49"/>
      <c r="BA1888" s="49"/>
      <c r="BB1888" s="49"/>
      <c r="BC1888" s="49"/>
      <c r="BD1888" s="49"/>
      <c r="BE1888" s="49"/>
    </row>
    <row r="1889" spans="5:57">
      <c r="E1889" s="48"/>
      <c r="H1889" s="48"/>
      <c r="K1889" s="48"/>
      <c r="U1889" s="49"/>
      <c r="V1889" s="49"/>
      <c r="W1889" s="49"/>
      <c r="X1889" s="49"/>
      <c r="Y1889" s="49"/>
      <c r="Z1889" s="49"/>
      <c r="AA1889" s="49"/>
      <c r="AB1889" s="49"/>
      <c r="AC1889" s="49"/>
      <c r="AG1889" s="48"/>
      <c r="AJ1889" s="48"/>
      <c r="AM1889" s="48"/>
      <c r="AW1889" s="49"/>
      <c r="AX1889" s="49"/>
      <c r="AY1889" s="49"/>
      <c r="AZ1889" s="49"/>
      <c r="BA1889" s="49"/>
      <c r="BB1889" s="49"/>
      <c r="BC1889" s="49"/>
      <c r="BD1889" s="49"/>
      <c r="BE1889" s="49"/>
    </row>
    <row r="1890" spans="5:57">
      <c r="E1890" s="48"/>
      <c r="H1890" s="48"/>
      <c r="K1890" s="48"/>
      <c r="U1890" s="49"/>
      <c r="V1890" s="49"/>
      <c r="W1890" s="49"/>
      <c r="X1890" s="49"/>
      <c r="Y1890" s="49"/>
      <c r="Z1890" s="49"/>
      <c r="AA1890" s="49"/>
      <c r="AB1890" s="49"/>
      <c r="AC1890" s="49"/>
      <c r="AG1890" s="48"/>
      <c r="AJ1890" s="48"/>
      <c r="AM1890" s="48"/>
      <c r="AW1890" s="49"/>
      <c r="AX1890" s="49"/>
      <c r="AY1890" s="49"/>
      <c r="AZ1890" s="49"/>
      <c r="BA1890" s="49"/>
      <c r="BB1890" s="49"/>
      <c r="BC1890" s="49"/>
      <c r="BD1890" s="49"/>
      <c r="BE1890" s="49"/>
    </row>
    <row r="1891" spans="5:57">
      <c r="E1891" s="48"/>
      <c r="H1891" s="48"/>
      <c r="K1891" s="48"/>
      <c r="U1891" s="49"/>
      <c r="V1891" s="49"/>
      <c r="W1891" s="49"/>
      <c r="X1891" s="49"/>
      <c r="Y1891" s="49"/>
      <c r="Z1891" s="49"/>
      <c r="AA1891" s="49"/>
      <c r="AB1891" s="49"/>
      <c r="AC1891" s="49"/>
      <c r="AG1891" s="48"/>
      <c r="AJ1891" s="48"/>
      <c r="AM1891" s="48"/>
      <c r="AW1891" s="49"/>
      <c r="AX1891" s="49"/>
      <c r="AY1891" s="49"/>
      <c r="AZ1891" s="49"/>
      <c r="BA1891" s="49"/>
      <c r="BB1891" s="49"/>
      <c r="BC1891" s="49"/>
      <c r="BD1891" s="49"/>
      <c r="BE1891" s="49"/>
    </row>
    <row r="1892" spans="5:57">
      <c r="E1892" s="48"/>
      <c r="H1892" s="48"/>
      <c r="K1892" s="48"/>
      <c r="U1892" s="49"/>
      <c r="V1892" s="49"/>
      <c r="W1892" s="49"/>
      <c r="X1892" s="49"/>
      <c r="Y1892" s="49"/>
      <c r="Z1892" s="49"/>
      <c r="AA1892" s="49"/>
      <c r="AB1892" s="49"/>
      <c r="AC1892" s="49"/>
      <c r="AG1892" s="48"/>
      <c r="AJ1892" s="48"/>
      <c r="AM1892" s="48"/>
      <c r="AW1892" s="49"/>
      <c r="AX1892" s="49"/>
      <c r="AY1892" s="49"/>
      <c r="AZ1892" s="49"/>
      <c r="BA1892" s="49"/>
      <c r="BB1892" s="49"/>
      <c r="BC1892" s="49"/>
      <c r="BD1892" s="49"/>
      <c r="BE1892" s="49"/>
    </row>
    <row r="1893" spans="5:57">
      <c r="E1893" s="48"/>
      <c r="H1893" s="48"/>
      <c r="K1893" s="48"/>
      <c r="U1893" s="49"/>
      <c r="V1893" s="49"/>
      <c r="W1893" s="49"/>
      <c r="X1893" s="49"/>
      <c r="Y1893" s="49"/>
      <c r="Z1893" s="49"/>
      <c r="AA1893" s="49"/>
      <c r="AB1893" s="49"/>
      <c r="AC1893" s="49"/>
      <c r="AG1893" s="48"/>
      <c r="AJ1893" s="48"/>
      <c r="AM1893" s="48"/>
      <c r="AW1893" s="49"/>
      <c r="AX1893" s="49"/>
      <c r="AY1893" s="49"/>
      <c r="AZ1893" s="49"/>
      <c r="BA1893" s="49"/>
      <c r="BB1893" s="49"/>
      <c r="BC1893" s="49"/>
      <c r="BD1893" s="49"/>
      <c r="BE1893" s="49"/>
    </row>
    <row r="1894" spans="5:57">
      <c r="E1894" s="48"/>
      <c r="H1894" s="48"/>
      <c r="K1894" s="48"/>
      <c r="U1894" s="49"/>
      <c r="V1894" s="49"/>
      <c r="W1894" s="49"/>
      <c r="X1894" s="49"/>
      <c r="Y1894" s="49"/>
      <c r="Z1894" s="49"/>
      <c r="AA1894" s="49"/>
      <c r="AB1894" s="49"/>
      <c r="AC1894" s="49"/>
      <c r="AG1894" s="48"/>
      <c r="AJ1894" s="48"/>
      <c r="AM1894" s="48"/>
      <c r="AW1894" s="49"/>
      <c r="AX1894" s="49"/>
      <c r="AY1894" s="49"/>
      <c r="AZ1894" s="49"/>
      <c r="BA1894" s="49"/>
      <c r="BB1894" s="49"/>
      <c r="BC1894" s="49"/>
      <c r="BD1894" s="49"/>
      <c r="BE1894" s="49"/>
    </row>
    <row r="1895" spans="5:57">
      <c r="E1895" s="48"/>
      <c r="H1895" s="48"/>
      <c r="K1895" s="48"/>
      <c r="U1895" s="49"/>
      <c r="V1895" s="49"/>
      <c r="W1895" s="49"/>
      <c r="X1895" s="49"/>
      <c r="Y1895" s="49"/>
      <c r="Z1895" s="49"/>
      <c r="AA1895" s="49"/>
      <c r="AB1895" s="49"/>
      <c r="AC1895" s="49"/>
      <c r="AG1895" s="48"/>
      <c r="AJ1895" s="48"/>
      <c r="AM1895" s="48"/>
      <c r="AW1895" s="49"/>
      <c r="AX1895" s="49"/>
      <c r="AY1895" s="49"/>
      <c r="AZ1895" s="49"/>
      <c r="BA1895" s="49"/>
      <c r="BB1895" s="49"/>
      <c r="BC1895" s="49"/>
      <c r="BD1895" s="49"/>
      <c r="BE1895" s="49"/>
    </row>
    <row r="1896" spans="5:57">
      <c r="E1896" s="48"/>
      <c r="H1896" s="48"/>
      <c r="K1896" s="48"/>
      <c r="U1896" s="49"/>
      <c r="V1896" s="49"/>
      <c r="W1896" s="49"/>
      <c r="X1896" s="49"/>
      <c r="Y1896" s="49"/>
      <c r="Z1896" s="49"/>
      <c r="AA1896" s="49"/>
      <c r="AB1896" s="49"/>
      <c r="AC1896" s="49"/>
      <c r="AG1896" s="48"/>
      <c r="AJ1896" s="48"/>
      <c r="AM1896" s="48"/>
      <c r="AW1896" s="49"/>
      <c r="AX1896" s="49"/>
      <c r="AY1896" s="49"/>
      <c r="AZ1896" s="49"/>
      <c r="BA1896" s="49"/>
      <c r="BB1896" s="49"/>
      <c r="BC1896" s="49"/>
      <c r="BD1896" s="49"/>
      <c r="BE1896" s="49"/>
    </row>
    <row r="1897" spans="5:57">
      <c r="E1897" s="48"/>
      <c r="H1897" s="48"/>
      <c r="K1897" s="48"/>
      <c r="U1897" s="49"/>
      <c r="V1897" s="49"/>
      <c r="W1897" s="49"/>
      <c r="X1897" s="49"/>
      <c r="Y1897" s="49"/>
      <c r="Z1897" s="49"/>
      <c r="AA1897" s="49"/>
      <c r="AB1897" s="49"/>
      <c r="AC1897" s="49"/>
      <c r="AG1897" s="48"/>
      <c r="AJ1897" s="48"/>
      <c r="AM1897" s="48"/>
      <c r="AW1897" s="49"/>
      <c r="AX1897" s="49"/>
      <c r="AY1897" s="49"/>
      <c r="AZ1897" s="49"/>
      <c r="BA1897" s="49"/>
      <c r="BB1897" s="49"/>
      <c r="BC1897" s="49"/>
      <c r="BD1897" s="49"/>
      <c r="BE1897" s="49"/>
    </row>
    <row r="1898" spans="5:57">
      <c r="E1898" s="48"/>
      <c r="H1898" s="48"/>
      <c r="K1898" s="48"/>
      <c r="U1898" s="49"/>
      <c r="V1898" s="49"/>
      <c r="W1898" s="49"/>
      <c r="X1898" s="49"/>
      <c r="Y1898" s="49"/>
      <c r="Z1898" s="49"/>
      <c r="AA1898" s="49"/>
      <c r="AB1898" s="49"/>
      <c r="AC1898" s="49"/>
      <c r="AG1898" s="48"/>
      <c r="AJ1898" s="48"/>
      <c r="AM1898" s="48"/>
      <c r="AW1898" s="49"/>
      <c r="AX1898" s="49"/>
      <c r="AY1898" s="49"/>
      <c r="AZ1898" s="49"/>
      <c r="BA1898" s="49"/>
      <c r="BB1898" s="49"/>
      <c r="BC1898" s="49"/>
      <c r="BD1898" s="49"/>
      <c r="BE1898" s="49"/>
    </row>
    <row r="1899" spans="5:57">
      <c r="E1899" s="48"/>
      <c r="H1899" s="48"/>
      <c r="K1899" s="48"/>
      <c r="U1899" s="49"/>
      <c r="V1899" s="49"/>
      <c r="W1899" s="49"/>
      <c r="X1899" s="49"/>
      <c r="Y1899" s="49"/>
      <c r="Z1899" s="49"/>
      <c r="AA1899" s="49"/>
      <c r="AB1899" s="49"/>
      <c r="AC1899" s="49"/>
      <c r="AG1899" s="48"/>
      <c r="AJ1899" s="48"/>
      <c r="AM1899" s="48"/>
      <c r="AW1899" s="49"/>
      <c r="AX1899" s="49"/>
      <c r="AY1899" s="49"/>
      <c r="AZ1899" s="49"/>
      <c r="BA1899" s="49"/>
      <c r="BB1899" s="49"/>
      <c r="BC1899" s="49"/>
      <c r="BD1899" s="49"/>
      <c r="BE1899" s="49"/>
    </row>
    <row r="1900" spans="5:57">
      <c r="E1900" s="48"/>
      <c r="H1900" s="48"/>
      <c r="K1900" s="48"/>
      <c r="U1900" s="49"/>
      <c r="V1900" s="49"/>
      <c r="W1900" s="49"/>
      <c r="X1900" s="49"/>
      <c r="Y1900" s="49"/>
      <c r="Z1900" s="49"/>
      <c r="AA1900" s="49"/>
      <c r="AB1900" s="49"/>
      <c r="AC1900" s="49"/>
      <c r="AG1900" s="48"/>
      <c r="AJ1900" s="48"/>
      <c r="AM1900" s="48"/>
      <c r="AW1900" s="49"/>
      <c r="AX1900" s="49"/>
      <c r="AY1900" s="49"/>
      <c r="AZ1900" s="49"/>
      <c r="BA1900" s="49"/>
      <c r="BB1900" s="49"/>
      <c r="BC1900" s="49"/>
      <c r="BD1900" s="49"/>
      <c r="BE1900" s="49"/>
    </row>
    <row r="1901" spans="5:57">
      <c r="E1901" s="48"/>
      <c r="H1901" s="48"/>
      <c r="K1901" s="48"/>
      <c r="U1901" s="49"/>
      <c r="V1901" s="49"/>
      <c r="W1901" s="49"/>
      <c r="X1901" s="49"/>
      <c r="Y1901" s="49"/>
      <c r="Z1901" s="49"/>
      <c r="AA1901" s="49"/>
      <c r="AB1901" s="49"/>
      <c r="AC1901" s="49"/>
      <c r="AG1901" s="48"/>
      <c r="AJ1901" s="48"/>
      <c r="AM1901" s="48"/>
      <c r="AW1901" s="49"/>
      <c r="AX1901" s="49"/>
      <c r="AY1901" s="49"/>
      <c r="AZ1901" s="49"/>
      <c r="BA1901" s="49"/>
      <c r="BB1901" s="49"/>
      <c r="BC1901" s="49"/>
      <c r="BD1901" s="49"/>
      <c r="BE1901" s="49"/>
    </row>
    <row r="1902" spans="5:57">
      <c r="E1902" s="48"/>
      <c r="H1902" s="48"/>
      <c r="K1902" s="48"/>
      <c r="U1902" s="49"/>
      <c r="V1902" s="49"/>
      <c r="W1902" s="49"/>
      <c r="X1902" s="49"/>
      <c r="Y1902" s="49"/>
      <c r="Z1902" s="49"/>
      <c r="AA1902" s="49"/>
      <c r="AB1902" s="49"/>
      <c r="AC1902" s="49"/>
      <c r="AG1902" s="48"/>
      <c r="AJ1902" s="48"/>
      <c r="AM1902" s="48"/>
      <c r="AW1902" s="49"/>
      <c r="AX1902" s="49"/>
      <c r="AY1902" s="49"/>
      <c r="AZ1902" s="49"/>
      <c r="BA1902" s="49"/>
      <c r="BB1902" s="49"/>
      <c r="BC1902" s="49"/>
      <c r="BD1902" s="49"/>
      <c r="BE1902" s="49"/>
    </row>
    <row r="1903" spans="5:57">
      <c r="E1903" s="48"/>
      <c r="H1903" s="48"/>
      <c r="K1903" s="48"/>
      <c r="U1903" s="49"/>
      <c r="V1903" s="49"/>
      <c r="W1903" s="49"/>
      <c r="X1903" s="49"/>
      <c r="Y1903" s="49"/>
      <c r="Z1903" s="49"/>
      <c r="AA1903" s="49"/>
      <c r="AB1903" s="49"/>
      <c r="AC1903" s="49"/>
      <c r="AG1903" s="48"/>
      <c r="AJ1903" s="48"/>
      <c r="AM1903" s="48"/>
      <c r="AW1903" s="49"/>
      <c r="AX1903" s="49"/>
      <c r="AY1903" s="49"/>
      <c r="AZ1903" s="49"/>
      <c r="BA1903" s="49"/>
      <c r="BB1903" s="49"/>
      <c r="BC1903" s="49"/>
      <c r="BD1903" s="49"/>
      <c r="BE1903" s="49"/>
    </row>
    <row r="1904" spans="5:57">
      <c r="E1904" s="48"/>
      <c r="H1904" s="48"/>
      <c r="K1904" s="48"/>
      <c r="U1904" s="49"/>
      <c r="V1904" s="49"/>
      <c r="W1904" s="49"/>
      <c r="X1904" s="49"/>
      <c r="Y1904" s="49"/>
      <c r="Z1904" s="49"/>
      <c r="AA1904" s="49"/>
      <c r="AB1904" s="49"/>
      <c r="AC1904" s="49"/>
      <c r="AG1904" s="48"/>
      <c r="AJ1904" s="48"/>
      <c r="AM1904" s="48"/>
      <c r="AW1904" s="49"/>
      <c r="AX1904" s="49"/>
      <c r="AY1904" s="49"/>
      <c r="AZ1904" s="49"/>
      <c r="BA1904" s="49"/>
      <c r="BB1904" s="49"/>
      <c r="BC1904" s="49"/>
      <c r="BD1904" s="49"/>
      <c r="BE1904" s="49"/>
    </row>
    <row r="1905" spans="5:57">
      <c r="E1905" s="48"/>
      <c r="H1905" s="48"/>
      <c r="K1905" s="48"/>
      <c r="U1905" s="49"/>
      <c r="V1905" s="49"/>
      <c r="W1905" s="49"/>
      <c r="X1905" s="49"/>
      <c r="Y1905" s="49"/>
      <c r="Z1905" s="49"/>
      <c r="AA1905" s="49"/>
      <c r="AB1905" s="49"/>
      <c r="AC1905" s="49"/>
      <c r="AG1905" s="48"/>
      <c r="AJ1905" s="48"/>
      <c r="AM1905" s="48"/>
      <c r="AW1905" s="49"/>
      <c r="AX1905" s="49"/>
      <c r="AY1905" s="49"/>
      <c r="AZ1905" s="49"/>
      <c r="BA1905" s="49"/>
      <c r="BB1905" s="49"/>
      <c r="BC1905" s="49"/>
      <c r="BD1905" s="49"/>
      <c r="BE1905" s="49"/>
    </row>
    <row r="1906" spans="5:57">
      <c r="E1906" s="48"/>
      <c r="H1906" s="48"/>
      <c r="K1906" s="48"/>
      <c r="U1906" s="49"/>
      <c r="V1906" s="49"/>
      <c r="W1906" s="49"/>
      <c r="X1906" s="49"/>
      <c r="Y1906" s="49"/>
      <c r="Z1906" s="49"/>
      <c r="AA1906" s="49"/>
      <c r="AB1906" s="49"/>
      <c r="AC1906" s="49"/>
      <c r="AG1906" s="48"/>
      <c r="AJ1906" s="48"/>
      <c r="AM1906" s="48"/>
      <c r="AW1906" s="49"/>
      <c r="AX1906" s="49"/>
      <c r="AY1906" s="49"/>
      <c r="AZ1906" s="49"/>
      <c r="BA1906" s="49"/>
      <c r="BB1906" s="49"/>
      <c r="BC1906" s="49"/>
      <c r="BD1906" s="49"/>
      <c r="BE1906" s="49"/>
    </row>
    <row r="1907" spans="5:57">
      <c r="E1907" s="48"/>
      <c r="H1907" s="48"/>
      <c r="K1907" s="48"/>
      <c r="U1907" s="49"/>
      <c r="V1907" s="49"/>
      <c r="W1907" s="49"/>
      <c r="X1907" s="49"/>
      <c r="Y1907" s="49"/>
      <c r="Z1907" s="49"/>
      <c r="AA1907" s="49"/>
      <c r="AB1907" s="49"/>
      <c r="AC1907" s="49"/>
      <c r="AG1907" s="48"/>
      <c r="AJ1907" s="48"/>
      <c r="AM1907" s="48"/>
      <c r="AW1907" s="49"/>
      <c r="AX1907" s="49"/>
      <c r="AY1907" s="49"/>
      <c r="AZ1907" s="49"/>
      <c r="BA1907" s="49"/>
      <c r="BB1907" s="49"/>
      <c r="BC1907" s="49"/>
      <c r="BD1907" s="49"/>
      <c r="BE1907" s="49"/>
    </row>
    <row r="1908" spans="5:57">
      <c r="E1908" s="48"/>
      <c r="H1908" s="48"/>
      <c r="K1908" s="48"/>
      <c r="U1908" s="49"/>
      <c r="V1908" s="49"/>
      <c r="W1908" s="49"/>
      <c r="X1908" s="49"/>
      <c r="Y1908" s="49"/>
      <c r="Z1908" s="49"/>
      <c r="AA1908" s="49"/>
      <c r="AB1908" s="49"/>
      <c r="AC1908" s="49"/>
      <c r="AG1908" s="48"/>
      <c r="AJ1908" s="48"/>
      <c r="AM1908" s="48"/>
      <c r="AW1908" s="49"/>
      <c r="AX1908" s="49"/>
      <c r="AY1908" s="49"/>
      <c r="AZ1908" s="49"/>
      <c r="BA1908" s="49"/>
      <c r="BB1908" s="49"/>
      <c r="BC1908" s="49"/>
      <c r="BD1908" s="49"/>
      <c r="BE1908" s="49"/>
    </row>
    <row r="1909" spans="5:57">
      <c r="E1909" s="48"/>
      <c r="H1909" s="48"/>
      <c r="K1909" s="48"/>
      <c r="U1909" s="49"/>
      <c r="V1909" s="49"/>
      <c r="W1909" s="49"/>
      <c r="X1909" s="49"/>
      <c r="Y1909" s="49"/>
      <c r="Z1909" s="49"/>
      <c r="AA1909" s="49"/>
      <c r="AB1909" s="49"/>
      <c r="AC1909" s="49"/>
      <c r="AG1909" s="48"/>
      <c r="AJ1909" s="48"/>
      <c r="AM1909" s="48"/>
      <c r="AW1909" s="49"/>
      <c r="AX1909" s="49"/>
      <c r="AY1909" s="49"/>
      <c r="AZ1909" s="49"/>
      <c r="BA1909" s="49"/>
      <c r="BB1909" s="49"/>
      <c r="BC1909" s="49"/>
      <c r="BD1909" s="49"/>
      <c r="BE1909" s="49"/>
    </row>
    <row r="1910" spans="5:57">
      <c r="E1910" s="48"/>
      <c r="H1910" s="48"/>
      <c r="K1910" s="48"/>
      <c r="U1910" s="49"/>
      <c r="V1910" s="49"/>
      <c r="W1910" s="49"/>
      <c r="X1910" s="49"/>
      <c r="Y1910" s="49"/>
      <c r="Z1910" s="49"/>
      <c r="AA1910" s="49"/>
      <c r="AB1910" s="49"/>
      <c r="AC1910" s="49"/>
      <c r="AG1910" s="48"/>
      <c r="AJ1910" s="48"/>
      <c r="AM1910" s="48"/>
      <c r="AW1910" s="49"/>
      <c r="AX1910" s="49"/>
      <c r="AY1910" s="49"/>
      <c r="AZ1910" s="49"/>
      <c r="BA1910" s="49"/>
      <c r="BB1910" s="49"/>
      <c r="BC1910" s="49"/>
      <c r="BD1910" s="49"/>
      <c r="BE1910" s="49"/>
    </row>
    <row r="1911" spans="5:57">
      <c r="E1911" s="48"/>
      <c r="H1911" s="48"/>
      <c r="K1911" s="48"/>
      <c r="U1911" s="49"/>
      <c r="V1911" s="49"/>
      <c r="W1911" s="49"/>
      <c r="X1911" s="49"/>
      <c r="Y1911" s="49"/>
      <c r="Z1911" s="49"/>
      <c r="AA1911" s="49"/>
      <c r="AB1911" s="49"/>
      <c r="AC1911" s="49"/>
      <c r="AG1911" s="48"/>
      <c r="AJ1911" s="48"/>
      <c r="AM1911" s="48"/>
      <c r="AW1911" s="49"/>
      <c r="AX1911" s="49"/>
      <c r="AY1911" s="49"/>
      <c r="AZ1911" s="49"/>
      <c r="BA1911" s="49"/>
      <c r="BB1911" s="49"/>
      <c r="BC1911" s="49"/>
      <c r="BD1911" s="49"/>
      <c r="BE1911" s="49"/>
    </row>
    <row r="1912" spans="5:57">
      <c r="E1912" s="48"/>
      <c r="H1912" s="48"/>
      <c r="K1912" s="48"/>
      <c r="U1912" s="49"/>
      <c r="V1912" s="49"/>
      <c r="W1912" s="49"/>
      <c r="X1912" s="49"/>
      <c r="Y1912" s="49"/>
      <c r="Z1912" s="49"/>
      <c r="AA1912" s="49"/>
      <c r="AB1912" s="49"/>
      <c r="AC1912" s="49"/>
      <c r="AG1912" s="48"/>
      <c r="AJ1912" s="48"/>
      <c r="AM1912" s="48"/>
      <c r="AW1912" s="49"/>
      <c r="AX1912" s="49"/>
      <c r="AY1912" s="49"/>
      <c r="AZ1912" s="49"/>
      <c r="BA1912" s="49"/>
      <c r="BB1912" s="49"/>
      <c r="BC1912" s="49"/>
      <c r="BD1912" s="49"/>
      <c r="BE1912" s="49"/>
    </row>
    <row r="1913" spans="5:57">
      <c r="E1913" s="48"/>
      <c r="H1913" s="48"/>
      <c r="K1913" s="48"/>
      <c r="U1913" s="49"/>
      <c r="V1913" s="49"/>
      <c r="W1913" s="49"/>
      <c r="X1913" s="49"/>
      <c r="Y1913" s="49"/>
      <c r="Z1913" s="49"/>
      <c r="AA1913" s="49"/>
      <c r="AB1913" s="49"/>
      <c r="AC1913" s="49"/>
      <c r="AG1913" s="48"/>
      <c r="AJ1913" s="48"/>
      <c r="AM1913" s="48"/>
      <c r="AW1913" s="49"/>
      <c r="AX1913" s="49"/>
      <c r="AY1913" s="49"/>
      <c r="AZ1913" s="49"/>
      <c r="BA1913" s="49"/>
      <c r="BB1913" s="49"/>
      <c r="BC1913" s="49"/>
      <c r="BD1913" s="49"/>
      <c r="BE1913" s="49"/>
    </row>
    <row r="1914" spans="5:57">
      <c r="E1914" s="48"/>
      <c r="H1914" s="48"/>
      <c r="K1914" s="48"/>
      <c r="U1914" s="49"/>
      <c r="V1914" s="49"/>
      <c r="W1914" s="49"/>
      <c r="X1914" s="49"/>
      <c r="Y1914" s="49"/>
      <c r="Z1914" s="49"/>
      <c r="AA1914" s="49"/>
      <c r="AB1914" s="49"/>
      <c r="AC1914" s="49"/>
      <c r="AG1914" s="48"/>
      <c r="AJ1914" s="48"/>
      <c r="AM1914" s="48"/>
      <c r="AW1914" s="49"/>
      <c r="AX1914" s="49"/>
      <c r="AY1914" s="49"/>
      <c r="AZ1914" s="49"/>
      <c r="BA1914" s="49"/>
      <c r="BB1914" s="49"/>
      <c r="BC1914" s="49"/>
      <c r="BD1914" s="49"/>
      <c r="BE1914" s="49"/>
    </row>
    <row r="1915" spans="5:57">
      <c r="E1915" s="48"/>
      <c r="H1915" s="48"/>
      <c r="K1915" s="48"/>
      <c r="U1915" s="49"/>
      <c r="V1915" s="49"/>
      <c r="W1915" s="49"/>
      <c r="X1915" s="49"/>
      <c r="Y1915" s="49"/>
      <c r="Z1915" s="49"/>
      <c r="AA1915" s="49"/>
      <c r="AB1915" s="49"/>
      <c r="AC1915" s="49"/>
      <c r="AG1915" s="48"/>
      <c r="AJ1915" s="48"/>
      <c r="AM1915" s="48"/>
      <c r="AW1915" s="49"/>
      <c r="AX1915" s="49"/>
      <c r="AY1915" s="49"/>
      <c r="AZ1915" s="49"/>
      <c r="BA1915" s="49"/>
      <c r="BB1915" s="49"/>
      <c r="BC1915" s="49"/>
      <c r="BD1915" s="49"/>
      <c r="BE1915" s="49"/>
    </row>
    <row r="1916" spans="5:57">
      <c r="E1916" s="48"/>
      <c r="H1916" s="48"/>
      <c r="K1916" s="48"/>
      <c r="U1916" s="49"/>
      <c r="V1916" s="49"/>
      <c r="W1916" s="49"/>
      <c r="X1916" s="49"/>
      <c r="Y1916" s="49"/>
      <c r="Z1916" s="49"/>
      <c r="AA1916" s="49"/>
      <c r="AB1916" s="49"/>
      <c r="AC1916" s="49"/>
      <c r="AG1916" s="48"/>
      <c r="AJ1916" s="48"/>
      <c r="AM1916" s="48"/>
      <c r="AW1916" s="49"/>
      <c r="AX1916" s="49"/>
      <c r="AY1916" s="49"/>
      <c r="AZ1916" s="49"/>
      <c r="BA1916" s="49"/>
      <c r="BB1916" s="49"/>
      <c r="BC1916" s="49"/>
      <c r="BD1916" s="49"/>
      <c r="BE1916" s="49"/>
    </row>
    <row r="1917" spans="5:57">
      <c r="E1917" s="48"/>
      <c r="H1917" s="48"/>
      <c r="K1917" s="48"/>
      <c r="U1917" s="49"/>
      <c r="V1917" s="49"/>
      <c r="W1917" s="49"/>
      <c r="X1917" s="49"/>
      <c r="Y1917" s="49"/>
      <c r="Z1917" s="49"/>
      <c r="AA1917" s="49"/>
      <c r="AB1917" s="49"/>
      <c r="AC1917" s="49"/>
      <c r="AG1917" s="48"/>
      <c r="AJ1917" s="48"/>
      <c r="AM1917" s="48"/>
      <c r="AW1917" s="49"/>
      <c r="AX1917" s="49"/>
      <c r="AY1917" s="49"/>
      <c r="AZ1917" s="49"/>
      <c r="BA1917" s="49"/>
      <c r="BB1917" s="49"/>
      <c r="BC1917" s="49"/>
      <c r="BD1917" s="49"/>
      <c r="BE1917" s="49"/>
    </row>
    <row r="1918" spans="5:57">
      <c r="E1918" s="48"/>
      <c r="H1918" s="48"/>
      <c r="K1918" s="48"/>
      <c r="U1918" s="49"/>
      <c r="V1918" s="49"/>
      <c r="W1918" s="49"/>
      <c r="X1918" s="49"/>
      <c r="Y1918" s="49"/>
      <c r="Z1918" s="49"/>
      <c r="AA1918" s="49"/>
      <c r="AB1918" s="49"/>
      <c r="AC1918" s="49"/>
      <c r="AG1918" s="48"/>
      <c r="AJ1918" s="48"/>
      <c r="AM1918" s="48"/>
      <c r="AW1918" s="49"/>
      <c r="AX1918" s="49"/>
      <c r="AY1918" s="49"/>
      <c r="AZ1918" s="49"/>
      <c r="BA1918" s="49"/>
      <c r="BB1918" s="49"/>
      <c r="BC1918" s="49"/>
      <c r="BD1918" s="49"/>
      <c r="BE1918" s="49"/>
    </row>
    <row r="1919" spans="5:57">
      <c r="E1919" s="48"/>
      <c r="H1919" s="48"/>
      <c r="K1919" s="48"/>
      <c r="U1919" s="49"/>
      <c r="V1919" s="49"/>
      <c r="W1919" s="49"/>
      <c r="X1919" s="49"/>
      <c r="Y1919" s="49"/>
      <c r="Z1919" s="49"/>
      <c r="AA1919" s="49"/>
      <c r="AB1919" s="49"/>
      <c r="AC1919" s="49"/>
      <c r="AG1919" s="48"/>
      <c r="AJ1919" s="48"/>
      <c r="AM1919" s="48"/>
      <c r="AW1919" s="49"/>
      <c r="AX1919" s="49"/>
      <c r="AY1919" s="49"/>
      <c r="AZ1919" s="49"/>
      <c r="BA1919" s="49"/>
      <c r="BB1919" s="49"/>
      <c r="BC1919" s="49"/>
      <c r="BD1919" s="49"/>
      <c r="BE1919" s="49"/>
    </row>
    <row r="1920" spans="5:57">
      <c r="E1920" s="48"/>
      <c r="H1920" s="48"/>
      <c r="K1920" s="48"/>
      <c r="U1920" s="49"/>
      <c r="V1920" s="49"/>
      <c r="W1920" s="49"/>
      <c r="X1920" s="49"/>
      <c r="Y1920" s="49"/>
      <c r="Z1920" s="49"/>
      <c r="AA1920" s="49"/>
      <c r="AB1920" s="49"/>
      <c r="AC1920" s="49"/>
      <c r="AG1920" s="48"/>
      <c r="AJ1920" s="48"/>
      <c r="AM1920" s="48"/>
      <c r="AW1920" s="49"/>
      <c r="AX1920" s="49"/>
      <c r="AY1920" s="49"/>
      <c r="AZ1920" s="49"/>
      <c r="BA1920" s="49"/>
      <c r="BB1920" s="49"/>
      <c r="BC1920" s="49"/>
      <c r="BD1920" s="49"/>
      <c r="BE1920" s="49"/>
    </row>
    <row r="1921" spans="5:57">
      <c r="E1921" s="48"/>
      <c r="H1921" s="48"/>
      <c r="K1921" s="48"/>
      <c r="U1921" s="49"/>
      <c r="V1921" s="49"/>
      <c r="W1921" s="49"/>
      <c r="X1921" s="49"/>
      <c r="Y1921" s="49"/>
      <c r="Z1921" s="49"/>
      <c r="AA1921" s="49"/>
      <c r="AB1921" s="49"/>
      <c r="AC1921" s="49"/>
      <c r="AG1921" s="48"/>
      <c r="AJ1921" s="48"/>
      <c r="AM1921" s="48"/>
      <c r="AW1921" s="49"/>
      <c r="AX1921" s="49"/>
      <c r="AY1921" s="49"/>
      <c r="AZ1921" s="49"/>
      <c r="BA1921" s="49"/>
      <c r="BB1921" s="49"/>
      <c r="BC1921" s="49"/>
      <c r="BD1921" s="49"/>
      <c r="BE1921" s="49"/>
    </row>
    <row r="1922" spans="5:57">
      <c r="E1922" s="48"/>
      <c r="H1922" s="48"/>
      <c r="K1922" s="48"/>
      <c r="U1922" s="49"/>
      <c r="V1922" s="49"/>
      <c r="W1922" s="49"/>
      <c r="X1922" s="49"/>
      <c r="Y1922" s="49"/>
      <c r="Z1922" s="49"/>
      <c r="AA1922" s="49"/>
      <c r="AB1922" s="49"/>
      <c r="AC1922" s="49"/>
      <c r="AG1922" s="48"/>
      <c r="AJ1922" s="48"/>
      <c r="AM1922" s="48"/>
      <c r="AW1922" s="49"/>
      <c r="AX1922" s="49"/>
      <c r="AY1922" s="49"/>
      <c r="AZ1922" s="49"/>
      <c r="BA1922" s="49"/>
      <c r="BB1922" s="49"/>
      <c r="BC1922" s="49"/>
      <c r="BD1922" s="49"/>
      <c r="BE1922" s="49"/>
    </row>
    <row r="1923" spans="5:57">
      <c r="E1923" s="48"/>
      <c r="H1923" s="48"/>
      <c r="K1923" s="48"/>
      <c r="U1923" s="49"/>
      <c r="V1923" s="49"/>
      <c r="W1923" s="49"/>
      <c r="X1923" s="49"/>
      <c r="Y1923" s="49"/>
      <c r="Z1923" s="49"/>
      <c r="AA1923" s="49"/>
      <c r="AB1923" s="49"/>
      <c r="AC1923" s="49"/>
      <c r="AG1923" s="48"/>
      <c r="AJ1923" s="48"/>
      <c r="AM1923" s="48"/>
      <c r="AW1923" s="49"/>
      <c r="AX1923" s="49"/>
      <c r="AY1923" s="49"/>
      <c r="AZ1923" s="49"/>
      <c r="BA1923" s="49"/>
      <c r="BB1923" s="49"/>
      <c r="BC1923" s="49"/>
      <c r="BD1923" s="49"/>
      <c r="BE1923" s="49"/>
    </row>
    <row r="1924" spans="5:57">
      <c r="E1924" s="48"/>
      <c r="H1924" s="48"/>
      <c r="K1924" s="48"/>
      <c r="U1924" s="49"/>
      <c r="V1924" s="49"/>
      <c r="W1924" s="49"/>
      <c r="X1924" s="49"/>
      <c r="Y1924" s="49"/>
      <c r="Z1924" s="49"/>
      <c r="AA1924" s="49"/>
      <c r="AB1924" s="49"/>
      <c r="AC1924" s="49"/>
      <c r="AG1924" s="48"/>
      <c r="AJ1924" s="48"/>
      <c r="AM1924" s="48"/>
      <c r="AW1924" s="49"/>
      <c r="AX1924" s="49"/>
      <c r="AY1924" s="49"/>
      <c r="AZ1924" s="49"/>
      <c r="BA1924" s="49"/>
      <c r="BB1924" s="49"/>
      <c r="BC1924" s="49"/>
      <c r="BD1924" s="49"/>
      <c r="BE1924" s="49"/>
    </row>
    <row r="1925" spans="5:57">
      <c r="E1925" s="48"/>
      <c r="H1925" s="48"/>
      <c r="K1925" s="48"/>
      <c r="U1925" s="49"/>
      <c r="V1925" s="49"/>
      <c r="W1925" s="49"/>
      <c r="X1925" s="49"/>
      <c r="Y1925" s="49"/>
      <c r="Z1925" s="49"/>
      <c r="AA1925" s="49"/>
      <c r="AB1925" s="49"/>
      <c r="AC1925" s="49"/>
      <c r="AG1925" s="48"/>
      <c r="AJ1925" s="48"/>
      <c r="AM1925" s="48"/>
      <c r="AW1925" s="49"/>
      <c r="AX1925" s="49"/>
      <c r="AY1925" s="49"/>
      <c r="AZ1925" s="49"/>
      <c r="BA1925" s="49"/>
      <c r="BB1925" s="49"/>
      <c r="BC1925" s="49"/>
      <c r="BD1925" s="49"/>
      <c r="BE1925" s="49"/>
    </row>
    <row r="1926" spans="5:57">
      <c r="E1926" s="48"/>
      <c r="H1926" s="48"/>
      <c r="K1926" s="48"/>
      <c r="U1926" s="49"/>
      <c r="V1926" s="49"/>
      <c r="W1926" s="49"/>
      <c r="X1926" s="49"/>
      <c r="Y1926" s="49"/>
      <c r="Z1926" s="49"/>
      <c r="AA1926" s="49"/>
      <c r="AB1926" s="49"/>
      <c r="AC1926" s="49"/>
      <c r="AG1926" s="48"/>
      <c r="AJ1926" s="48"/>
      <c r="AM1926" s="48"/>
      <c r="AW1926" s="49"/>
      <c r="AX1926" s="49"/>
      <c r="AY1926" s="49"/>
      <c r="AZ1926" s="49"/>
      <c r="BA1926" s="49"/>
      <c r="BB1926" s="49"/>
      <c r="BC1926" s="49"/>
      <c r="BD1926" s="49"/>
      <c r="BE1926" s="49"/>
    </row>
    <row r="1927" spans="5:57">
      <c r="E1927" s="48"/>
      <c r="H1927" s="48"/>
      <c r="K1927" s="48"/>
      <c r="U1927" s="49"/>
      <c r="V1927" s="49"/>
      <c r="W1927" s="49"/>
      <c r="X1927" s="49"/>
      <c r="Y1927" s="49"/>
      <c r="Z1927" s="49"/>
      <c r="AA1927" s="49"/>
      <c r="AB1927" s="49"/>
      <c r="AC1927" s="49"/>
      <c r="AG1927" s="48"/>
      <c r="AJ1927" s="48"/>
      <c r="AM1927" s="48"/>
      <c r="AW1927" s="49"/>
      <c r="AX1927" s="49"/>
      <c r="AY1927" s="49"/>
      <c r="AZ1927" s="49"/>
      <c r="BA1927" s="49"/>
      <c r="BB1927" s="49"/>
      <c r="BC1927" s="49"/>
      <c r="BD1927" s="49"/>
      <c r="BE1927" s="49"/>
    </row>
    <row r="1928" spans="5:57">
      <c r="E1928" s="48"/>
      <c r="H1928" s="48"/>
      <c r="K1928" s="48"/>
      <c r="U1928" s="49"/>
      <c r="V1928" s="49"/>
      <c r="W1928" s="49"/>
      <c r="X1928" s="49"/>
      <c r="Y1928" s="49"/>
      <c r="Z1928" s="49"/>
      <c r="AA1928" s="49"/>
      <c r="AB1928" s="49"/>
      <c r="AC1928" s="49"/>
      <c r="AG1928" s="48"/>
      <c r="AJ1928" s="48"/>
      <c r="AM1928" s="48"/>
      <c r="AW1928" s="49"/>
      <c r="AX1928" s="49"/>
      <c r="AY1928" s="49"/>
      <c r="AZ1928" s="49"/>
      <c r="BA1928" s="49"/>
      <c r="BB1928" s="49"/>
      <c r="BC1928" s="49"/>
      <c r="BD1928" s="49"/>
      <c r="BE1928" s="49"/>
    </row>
    <row r="1929" spans="5:57">
      <c r="E1929" s="48"/>
      <c r="H1929" s="48"/>
      <c r="K1929" s="48"/>
      <c r="U1929" s="49"/>
      <c r="V1929" s="49"/>
      <c r="W1929" s="49"/>
      <c r="X1929" s="49"/>
      <c r="Y1929" s="49"/>
      <c r="Z1929" s="49"/>
      <c r="AA1929" s="49"/>
      <c r="AB1929" s="49"/>
      <c r="AC1929" s="49"/>
      <c r="AG1929" s="48"/>
      <c r="AJ1929" s="48"/>
      <c r="AM1929" s="48"/>
      <c r="AW1929" s="49"/>
      <c r="AX1929" s="49"/>
      <c r="AY1929" s="49"/>
      <c r="AZ1929" s="49"/>
      <c r="BA1929" s="49"/>
      <c r="BB1929" s="49"/>
      <c r="BC1929" s="49"/>
      <c r="BD1929" s="49"/>
      <c r="BE1929" s="49"/>
    </row>
    <row r="1930" spans="5:57">
      <c r="E1930" s="48"/>
      <c r="H1930" s="48"/>
      <c r="K1930" s="48"/>
      <c r="U1930" s="49"/>
      <c r="V1930" s="49"/>
      <c r="W1930" s="49"/>
      <c r="X1930" s="49"/>
      <c r="Y1930" s="49"/>
      <c r="Z1930" s="49"/>
      <c r="AA1930" s="49"/>
      <c r="AB1930" s="49"/>
      <c r="AC1930" s="49"/>
      <c r="AG1930" s="48"/>
      <c r="AJ1930" s="48"/>
      <c r="AM1930" s="48"/>
      <c r="AW1930" s="49"/>
      <c r="AX1930" s="49"/>
      <c r="AY1930" s="49"/>
      <c r="AZ1930" s="49"/>
      <c r="BA1930" s="49"/>
      <c r="BB1930" s="49"/>
      <c r="BC1930" s="49"/>
      <c r="BD1930" s="49"/>
      <c r="BE1930" s="49"/>
    </row>
    <row r="1931" spans="5:57">
      <c r="E1931" s="48"/>
      <c r="H1931" s="48"/>
      <c r="K1931" s="48"/>
      <c r="U1931" s="49"/>
      <c r="V1931" s="49"/>
      <c r="W1931" s="49"/>
      <c r="X1931" s="49"/>
      <c r="Y1931" s="49"/>
      <c r="Z1931" s="49"/>
      <c r="AA1931" s="49"/>
      <c r="AB1931" s="49"/>
      <c r="AC1931" s="49"/>
      <c r="AG1931" s="48"/>
      <c r="AJ1931" s="48"/>
      <c r="AM1931" s="48"/>
      <c r="AW1931" s="49"/>
      <c r="AX1931" s="49"/>
      <c r="AY1931" s="49"/>
      <c r="AZ1931" s="49"/>
      <c r="BA1931" s="49"/>
      <c r="BB1931" s="49"/>
      <c r="BC1931" s="49"/>
      <c r="BD1931" s="49"/>
      <c r="BE1931" s="49"/>
    </row>
    <row r="1932" spans="5:57">
      <c r="E1932" s="48"/>
      <c r="H1932" s="48"/>
      <c r="K1932" s="48"/>
      <c r="U1932" s="49"/>
      <c r="V1932" s="49"/>
      <c r="W1932" s="49"/>
      <c r="X1932" s="49"/>
      <c r="Y1932" s="49"/>
      <c r="Z1932" s="49"/>
      <c r="AA1932" s="49"/>
      <c r="AB1932" s="49"/>
      <c r="AC1932" s="49"/>
      <c r="AG1932" s="48"/>
      <c r="AJ1932" s="48"/>
      <c r="AM1932" s="48"/>
      <c r="AW1932" s="49"/>
      <c r="AX1932" s="49"/>
      <c r="AY1932" s="49"/>
      <c r="AZ1932" s="49"/>
      <c r="BA1932" s="49"/>
      <c r="BB1932" s="49"/>
      <c r="BC1932" s="49"/>
      <c r="BD1932" s="49"/>
      <c r="BE1932" s="49"/>
    </row>
    <row r="1933" spans="5:57">
      <c r="E1933" s="48"/>
      <c r="H1933" s="48"/>
      <c r="K1933" s="48"/>
      <c r="U1933" s="49"/>
      <c r="V1933" s="49"/>
      <c r="W1933" s="49"/>
      <c r="X1933" s="49"/>
      <c r="Y1933" s="49"/>
      <c r="Z1933" s="49"/>
      <c r="AA1933" s="49"/>
      <c r="AB1933" s="49"/>
      <c r="AC1933" s="49"/>
      <c r="AG1933" s="48"/>
      <c r="AJ1933" s="48"/>
      <c r="AM1933" s="48"/>
      <c r="AW1933" s="49"/>
      <c r="AX1933" s="49"/>
      <c r="AY1933" s="49"/>
      <c r="AZ1933" s="49"/>
      <c r="BA1933" s="49"/>
      <c r="BB1933" s="49"/>
      <c r="BC1933" s="49"/>
      <c r="BD1933" s="49"/>
      <c r="BE1933" s="49"/>
    </row>
    <row r="1934" spans="5:57">
      <c r="E1934" s="48"/>
      <c r="H1934" s="48"/>
      <c r="K1934" s="48"/>
      <c r="U1934" s="49"/>
      <c r="V1934" s="49"/>
      <c r="W1934" s="49"/>
      <c r="X1934" s="49"/>
      <c r="Y1934" s="49"/>
      <c r="Z1934" s="49"/>
      <c r="AA1934" s="49"/>
      <c r="AB1934" s="49"/>
      <c r="AC1934" s="49"/>
      <c r="AG1934" s="48"/>
      <c r="AJ1934" s="48"/>
      <c r="AM1934" s="48"/>
      <c r="AW1934" s="49"/>
      <c r="AX1934" s="49"/>
      <c r="AY1934" s="49"/>
      <c r="AZ1934" s="49"/>
      <c r="BA1934" s="49"/>
      <c r="BB1934" s="49"/>
      <c r="BC1934" s="49"/>
      <c r="BD1934" s="49"/>
      <c r="BE1934" s="49"/>
    </row>
    <row r="1935" spans="5:57">
      <c r="E1935" s="48"/>
      <c r="H1935" s="48"/>
      <c r="K1935" s="48"/>
      <c r="U1935" s="49"/>
      <c r="V1935" s="49"/>
      <c r="W1935" s="49"/>
      <c r="X1935" s="49"/>
      <c r="Y1935" s="49"/>
      <c r="Z1935" s="49"/>
      <c r="AA1935" s="49"/>
      <c r="AB1935" s="49"/>
      <c r="AC1935" s="49"/>
      <c r="AG1935" s="48"/>
      <c r="AJ1935" s="48"/>
      <c r="AM1935" s="48"/>
      <c r="AW1935" s="49"/>
      <c r="AX1935" s="49"/>
      <c r="AY1935" s="49"/>
      <c r="AZ1935" s="49"/>
      <c r="BA1935" s="49"/>
      <c r="BB1935" s="49"/>
      <c r="BC1935" s="49"/>
      <c r="BD1935" s="49"/>
      <c r="BE1935" s="49"/>
    </row>
    <row r="1936" spans="5:57">
      <c r="E1936" s="48"/>
      <c r="H1936" s="48"/>
      <c r="K1936" s="48"/>
      <c r="U1936" s="49"/>
      <c r="V1936" s="49"/>
      <c r="W1936" s="49"/>
      <c r="X1936" s="49"/>
      <c r="Y1936" s="49"/>
      <c r="Z1936" s="49"/>
      <c r="AA1936" s="49"/>
      <c r="AB1936" s="49"/>
      <c r="AC1936" s="49"/>
      <c r="AG1936" s="48"/>
      <c r="AJ1936" s="48"/>
      <c r="AM1936" s="48"/>
      <c r="AW1936" s="49"/>
      <c r="AX1936" s="49"/>
      <c r="AY1936" s="49"/>
      <c r="AZ1936" s="49"/>
      <c r="BA1936" s="49"/>
      <c r="BB1936" s="49"/>
      <c r="BC1936" s="49"/>
      <c r="BD1936" s="49"/>
      <c r="BE1936" s="49"/>
    </row>
    <row r="1937" spans="5:57">
      <c r="E1937" s="48"/>
      <c r="H1937" s="48"/>
      <c r="K1937" s="48"/>
      <c r="U1937" s="49"/>
      <c r="V1937" s="49"/>
      <c r="W1937" s="49"/>
      <c r="X1937" s="49"/>
      <c r="Y1937" s="49"/>
      <c r="Z1937" s="49"/>
      <c r="AA1937" s="49"/>
      <c r="AB1937" s="49"/>
      <c r="AC1937" s="49"/>
      <c r="AG1937" s="48"/>
      <c r="AJ1937" s="48"/>
      <c r="AM1937" s="48"/>
      <c r="AW1937" s="49"/>
      <c r="AX1937" s="49"/>
      <c r="AY1937" s="49"/>
      <c r="AZ1937" s="49"/>
      <c r="BA1937" s="49"/>
      <c r="BB1937" s="49"/>
      <c r="BC1937" s="49"/>
      <c r="BD1937" s="49"/>
      <c r="BE1937" s="49"/>
    </row>
    <row r="1938" spans="5:57">
      <c r="E1938" s="48"/>
      <c r="H1938" s="48"/>
      <c r="K1938" s="48"/>
      <c r="U1938" s="49"/>
      <c r="V1938" s="49"/>
      <c r="W1938" s="49"/>
      <c r="X1938" s="49"/>
      <c r="Y1938" s="49"/>
      <c r="Z1938" s="49"/>
      <c r="AA1938" s="49"/>
      <c r="AB1938" s="49"/>
      <c r="AC1938" s="49"/>
      <c r="AG1938" s="48"/>
      <c r="AJ1938" s="48"/>
      <c r="AM1938" s="48"/>
      <c r="AW1938" s="49"/>
      <c r="AX1938" s="49"/>
      <c r="AY1938" s="49"/>
      <c r="AZ1938" s="49"/>
      <c r="BA1938" s="49"/>
      <c r="BB1938" s="49"/>
      <c r="BC1938" s="49"/>
      <c r="BD1938" s="49"/>
      <c r="BE1938" s="49"/>
    </row>
    <row r="1939" spans="5:57">
      <c r="E1939" s="48"/>
      <c r="H1939" s="48"/>
      <c r="K1939" s="48"/>
      <c r="U1939" s="49"/>
      <c r="V1939" s="49"/>
      <c r="W1939" s="49"/>
      <c r="X1939" s="49"/>
      <c r="Y1939" s="49"/>
      <c r="Z1939" s="49"/>
      <c r="AA1939" s="49"/>
      <c r="AB1939" s="49"/>
      <c r="AC1939" s="49"/>
      <c r="AG1939" s="48"/>
      <c r="AJ1939" s="48"/>
      <c r="AM1939" s="48"/>
      <c r="AW1939" s="49"/>
      <c r="AX1939" s="49"/>
      <c r="AY1939" s="49"/>
      <c r="AZ1939" s="49"/>
      <c r="BA1939" s="49"/>
      <c r="BB1939" s="49"/>
      <c r="BC1939" s="49"/>
      <c r="BD1939" s="49"/>
      <c r="BE1939" s="49"/>
    </row>
    <row r="1940" spans="5:57">
      <c r="E1940" s="48"/>
      <c r="H1940" s="48"/>
      <c r="K1940" s="48"/>
      <c r="U1940" s="49"/>
      <c r="V1940" s="49"/>
      <c r="W1940" s="49"/>
      <c r="X1940" s="49"/>
      <c r="Y1940" s="49"/>
      <c r="Z1940" s="49"/>
      <c r="AA1940" s="49"/>
      <c r="AB1940" s="49"/>
      <c r="AC1940" s="49"/>
      <c r="AG1940" s="48"/>
      <c r="AJ1940" s="48"/>
      <c r="AM1940" s="48"/>
      <c r="AW1940" s="49"/>
      <c r="AX1940" s="49"/>
      <c r="AY1940" s="49"/>
      <c r="AZ1940" s="49"/>
      <c r="BA1940" s="49"/>
      <c r="BB1940" s="49"/>
      <c r="BC1940" s="49"/>
      <c r="BD1940" s="49"/>
      <c r="BE1940" s="49"/>
    </row>
    <row r="1941" spans="5:57">
      <c r="E1941" s="48"/>
      <c r="H1941" s="48"/>
      <c r="K1941" s="48"/>
      <c r="U1941" s="49"/>
      <c r="V1941" s="49"/>
      <c r="W1941" s="49"/>
      <c r="X1941" s="49"/>
      <c r="Y1941" s="49"/>
      <c r="Z1941" s="49"/>
      <c r="AA1941" s="49"/>
      <c r="AB1941" s="49"/>
      <c r="AC1941" s="49"/>
      <c r="AG1941" s="48"/>
      <c r="AJ1941" s="48"/>
      <c r="AM1941" s="48"/>
      <c r="AW1941" s="49"/>
      <c r="AX1941" s="49"/>
      <c r="AY1941" s="49"/>
      <c r="AZ1941" s="49"/>
      <c r="BA1941" s="49"/>
      <c r="BB1941" s="49"/>
      <c r="BC1941" s="49"/>
      <c r="BD1941" s="49"/>
      <c r="BE1941" s="49"/>
    </row>
    <row r="1942" spans="5:57">
      <c r="E1942" s="48"/>
      <c r="H1942" s="48"/>
      <c r="K1942" s="48"/>
      <c r="U1942" s="49"/>
      <c r="V1942" s="49"/>
      <c r="W1942" s="49"/>
      <c r="X1942" s="49"/>
      <c r="Y1942" s="49"/>
      <c r="Z1942" s="49"/>
      <c r="AA1942" s="49"/>
      <c r="AB1942" s="49"/>
      <c r="AC1942" s="49"/>
      <c r="AG1942" s="48"/>
      <c r="AJ1942" s="48"/>
      <c r="AM1942" s="48"/>
      <c r="AW1942" s="49"/>
      <c r="AX1942" s="49"/>
      <c r="AY1942" s="49"/>
      <c r="AZ1942" s="49"/>
      <c r="BA1942" s="49"/>
      <c r="BB1942" s="49"/>
      <c r="BC1942" s="49"/>
      <c r="BD1942" s="49"/>
      <c r="BE1942" s="49"/>
    </row>
    <row r="1943" spans="5:57">
      <c r="E1943" s="48"/>
      <c r="H1943" s="48"/>
      <c r="K1943" s="48"/>
      <c r="U1943" s="49"/>
      <c r="V1943" s="49"/>
      <c r="W1943" s="49"/>
      <c r="X1943" s="49"/>
      <c r="Y1943" s="49"/>
      <c r="Z1943" s="49"/>
      <c r="AA1943" s="49"/>
      <c r="AB1943" s="49"/>
      <c r="AC1943" s="49"/>
      <c r="AG1943" s="48"/>
      <c r="AJ1943" s="48"/>
      <c r="AM1943" s="48"/>
      <c r="AW1943" s="49"/>
      <c r="AX1943" s="49"/>
      <c r="AY1943" s="49"/>
      <c r="AZ1943" s="49"/>
      <c r="BA1943" s="49"/>
      <c r="BB1943" s="49"/>
      <c r="BC1943" s="49"/>
      <c r="BD1943" s="49"/>
      <c r="BE1943" s="49"/>
    </row>
    <row r="1944" spans="5:57">
      <c r="E1944" s="48"/>
      <c r="H1944" s="48"/>
      <c r="K1944" s="48"/>
      <c r="U1944" s="49"/>
      <c r="V1944" s="49"/>
      <c r="W1944" s="49"/>
      <c r="X1944" s="49"/>
      <c r="Y1944" s="49"/>
      <c r="Z1944" s="49"/>
      <c r="AA1944" s="49"/>
      <c r="AB1944" s="49"/>
      <c r="AC1944" s="49"/>
      <c r="AG1944" s="48"/>
      <c r="AJ1944" s="48"/>
      <c r="AM1944" s="48"/>
      <c r="AW1944" s="49"/>
      <c r="AX1944" s="49"/>
      <c r="AY1944" s="49"/>
      <c r="AZ1944" s="49"/>
      <c r="BA1944" s="49"/>
      <c r="BB1944" s="49"/>
      <c r="BC1944" s="49"/>
      <c r="BD1944" s="49"/>
      <c r="BE1944" s="49"/>
    </row>
    <row r="1945" spans="5:57">
      <c r="E1945" s="48"/>
      <c r="H1945" s="48"/>
      <c r="K1945" s="48"/>
      <c r="U1945" s="49"/>
      <c r="V1945" s="49"/>
      <c r="W1945" s="49"/>
      <c r="X1945" s="49"/>
      <c r="Y1945" s="49"/>
      <c r="Z1945" s="49"/>
      <c r="AA1945" s="49"/>
      <c r="AB1945" s="49"/>
      <c r="AC1945" s="49"/>
      <c r="AG1945" s="48"/>
      <c r="AJ1945" s="48"/>
      <c r="AM1945" s="48"/>
      <c r="AW1945" s="49"/>
      <c r="AX1945" s="49"/>
      <c r="AY1945" s="49"/>
      <c r="AZ1945" s="49"/>
      <c r="BA1945" s="49"/>
      <c r="BB1945" s="49"/>
      <c r="BC1945" s="49"/>
      <c r="BD1945" s="49"/>
      <c r="BE1945" s="49"/>
    </row>
    <row r="1946" spans="5:57">
      <c r="E1946" s="48"/>
      <c r="H1946" s="48"/>
      <c r="K1946" s="48"/>
      <c r="U1946" s="49"/>
      <c r="V1946" s="49"/>
      <c r="W1946" s="49"/>
      <c r="X1946" s="49"/>
      <c r="Y1946" s="49"/>
      <c r="Z1946" s="49"/>
      <c r="AA1946" s="49"/>
      <c r="AB1946" s="49"/>
      <c r="AC1946" s="49"/>
      <c r="AG1946" s="48"/>
      <c r="AJ1946" s="48"/>
      <c r="AM1946" s="48"/>
      <c r="AW1946" s="49"/>
      <c r="AX1946" s="49"/>
      <c r="AY1946" s="49"/>
      <c r="AZ1946" s="49"/>
      <c r="BA1946" s="49"/>
      <c r="BB1946" s="49"/>
      <c r="BC1946" s="49"/>
      <c r="BD1946" s="49"/>
      <c r="BE1946" s="49"/>
    </row>
    <row r="1947" spans="5:57">
      <c r="E1947" s="48"/>
      <c r="H1947" s="48"/>
      <c r="K1947" s="48"/>
      <c r="U1947" s="49"/>
      <c r="V1947" s="49"/>
      <c r="W1947" s="49"/>
      <c r="X1947" s="49"/>
      <c r="Y1947" s="49"/>
      <c r="Z1947" s="49"/>
      <c r="AA1947" s="49"/>
      <c r="AB1947" s="49"/>
      <c r="AC1947" s="49"/>
      <c r="AG1947" s="48"/>
      <c r="AJ1947" s="48"/>
      <c r="AM1947" s="48"/>
      <c r="AW1947" s="49"/>
      <c r="AX1947" s="49"/>
      <c r="AY1947" s="49"/>
      <c r="AZ1947" s="49"/>
      <c r="BA1947" s="49"/>
      <c r="BB1947" s="49"/>
      <c r="BC1947" s="49"/>
      <c r="BD1947" s="49"/>
      <c r="BE1947" s="49"/>
    </row>
    <row r="1948" spans="5:57">
      <c r="E1948" s="48"/>
      <c r="H1948" s="48"/>
      <c r="K1948" s="48"/>
      <c r="U1948" s="49"/>
      <c r="V1948" s="49"/>
      <c r="W1948" s="49"/>
      <c r="X1948" s="49"/>
      <c r="Y1948" s="49"/>
      <c r="Z1948" s="49"/>
      <c r="AA1948" s="49"/>
      <c r="AB1948" s="49"/>
      <c r="AC1948" s="49"/>
      <c r="AG1948" s="48"/>
      <c r="AJ1948" s="48"/>
      <c r="AM1948" s="48"/>
      <c r="AW1948" s="49"/>
      <c r="AX1948" s="49"/>
      <c r="AY1948" s="49"/>
      <c r="AZ1948" s="49"/>
      <c r="BA1948" s="49"/>
      <c r="BB1948" s="49"/>
      <c r="BC1948" s="49"/>
      <c r="BD1948" s="49"/>
      <c r="BE1948" s="49"/>
    </row>
    <row r="1949" spans="5:57">
      <c r="E1949" s="48"/>
      <c r="H1949" s="48"/>
      <c r="K1949" s="48"/>
      <c r="U1949" s="49"/>
      <c r="V1949" s="49"/>
      <c r="W1949" s="49"/>
      <c r="X1949" s="49"/>
      <c r="Y1949" s="49"/>
      <c r="Z1949" s="49"/>
      <c r="AA1949" s="49"/>
      <c r="AB1949" s="49"/>
      <c r="AC1949" s="49"/>
      <c r="AG1949" s="48"/>
      <c r="AJ1949" s="48"/>
      <c r="AM1949" s="48"/>
      <c r="AW1949" s="49"/>
      <c r="AX1949" s="49"/>
      <c r="AY1949" s="49"/>
      <c r="AZ1949" s="49"/>
      <c r="BA1949" s="49"/>
      <c r="BB1949" s="49"/>
      <c r="BC1949" s="49"/>
      <c r="BD1949" s="49"/>
      <c r="BE1949" s="49"/>
    </row>
    <row r="1950" spans="5:57">
      <c r="E1950" s="48"/>
      <c r="H1950" s="48"/>
      <c r="K1950" s="48"/>
      <c r="U1950" s="49"/>
      <c r="V1950" s="49"/>
      <c r="W1950" s="49"/>
      <c r="X1950" s="49"/>
      <c r="Y1950" s="49"/>
      <c r="Z1950" s="49"/>
      <c r="AA1950" s="49"/>
      <c r="AB1950" s="49"/>
      <c r="AC1950" s="49"/>
      <c r="AG1950" s="48"/>
      <c r="AJ1950" s="48"/>
      <c r="AM1950" s="48"/>
      <c r="AW1950" s="49"/>
      <c r="AX1950" s="49"/>
      <c r="AY1950" s="49"/>
      <c r="AZ1950" s="49"/>
      <c r="BA1950" s="49"/>
      <c r="BB1950" s="49"/>
      <c r="BC1950" s="49"/>
      <c r="BD1950" s="49"/>
      <c r="BE1950" s="49"/>
    </row>
    <row r="1951" spans="5:57">
      <c r="E1951" s="48"/>
      <c r="H1951" s="48"/>
      <c r="K1951" s="48"/>
      <c r="U1951" s="49"/>
      <c r="V1951" s="49"/>
      <c r="W1951" s="49"/>
      <c r="X1951" s="49"/>
      <c r="Y1951" s="49"/>
      <c r="Z1951" s="49"/>
      <c r="AA1951" s="49"/>
      <c r="AB1951" s="49"/>
      <c r="AC1951" s="49"/>
      <c r="AG1951" s="48"/>
      <c r="AJ1951" s="48"/>
      <c r="AM1951" s="48"/>
      <c r="AW1951" s="49"/>
      <c r="AX1951" s="49"/>
      <c r="AY1951" s="49"/>
      <c r="AZ1951" s="49"/>
      <c r="BA1951" s="49"/>
      <c r="BB1951" s="49"/>
      <c r="BC1951" s="49"/>
      <c r="BD1951" s="49"/>
      <c r="BE1951" s="49"/>
    </row>
    <row r="1952" spans="5:57">
      <c r="E1952" s="48"/>
      <c r="H1952" s="48"/>
      <c r="K1952" s="48"/>
      <c r="U1952" s="49"/>
      <c r="V1952" s="49"/>
      <c r="W1952" s="49"/>
      <c r="X1952" s="49"/>
      <c r="Y1952" s="49"/>
      <c r="Z1952" s="49"/>
      <c r="AA1952" s="49"/>
      <c r="AB1952" s="49"/>
      <c r="AC1952" s="49"/>
      <c r="AG1952" s="48"/>
      <c r="AJ1952" s="48"/>
      <c r="AM1952" s="48"/>
      <c r="AW1952" s="49"/>
      <c r="AX1952" s="49"/>
      <c r="AY1952" s="49"/>
      <c r="AZ1952" s="49"/>
      <c r="BA1952" s="49"/>
      <c r="BB1952" s="49"/>
      <c r="BC1952" s="49"/>
      <c r="BD1952" s="49"/>
      <c r="BE1952" s="49"/>
    </row>
    <row r="1953" spans="5:57">
      <c r="E1953" s="48"/>
      <c r="H1953" s="48"/>
      <c r="K1953" s="48"/>
      <c r="U1953" s="49"/>
      <c r="V1953" s="49"/>
      <c r="W1953" s="49"/>
      <c r="X1953" s="49"/>
      <c r="Y1953" s="49"/>
      <c r="Z1953" s="49"/>
      <c r="AA1953" s="49"/>
      <c r="AB1953" s="49"/>
      <c r="AC1953" s="49"/>
      <c r="AG1953" s="48"/>
      <c r="AJ1953" s="48"/>
      <c r="AM1953" s="48"/>
      <c r="AW1953" s="49"/>
      <c r="AX1953" s="49"/>
      <c r="AY1953" s="49"/>
      <c r="AZ1953" s="49"/>
      <c r="BA1953" s="49"/>
      <c r="BB1953" s="49"/>
      <c r="BC1953" s="49"/>
      <c r="BD1953" s="49"/>
      <c r="BE1953" s="49"/>
    </row>
    <row r="1954" spans="5:57">
      <c r="E1954" s="48"/>
      <c r="H1954" s="48"/>
      <c r="K1954" s="48"/>
      <c r="U1954" s="49"/>
      <c r="V1954" s="49"/>
      <c r="W1954" s="49"/>
      <c r="X1954" s="49"/>
      <c r="Y1954" s="49"/>
      <c r="Z1954" s="49"/>
      <c r="AA1954" s="49"/>
      <c r="AB1954" s="49"/>
      <c r="AC1954" s="49"/>
      <c r="AG1954" s="48"/>
      <c r="AJ1954" s="48"/>
      <c r="AM1954" s="48"/>
      <c r="AW1954" s="49"/>
      <c r="AX1954" s="49"/>
      <c r="AY1954" s="49"/>
      <c r="AZ1954" s="49"/>
      <c r="BA1954" s="49"/>
      <c r="BB1954" s="49"/>
      <c r="BC1954" s="49"/>
      <c r="BD1954" s="49"/>
      <c r="BE1954" s="49"/>
    </row>
    <row r="1955" spans="5:57">
      <c r="E1955" s="48"/>
      <c r="H1955" s="48"/>
      <c r="K1955" s="48"/>
      <c r="U1955" s="49"/>
      <c r="V1955" s="49"/>
      <c r="W1955" s="49"/>
      <c r="X1955" s="49"/>
      <c r="Y1955" s="49"/>
      <c r="Z1955" s="49"/>
      <c r="AA1955" s="49"/>
      <c r="AB1955" s="49"/>
      <c r="AC1955" s="49"/>
      <c r="AG1955" s="48"/>
      <c r="AJ1955" s="48"/>
      <c r="AM1955" s="48"/>
      <c r="AW1955" s="49"/>
      <c r="AX1955" s="49"/>
      <c r="AY1955" s="49"/>
      <c r="AZ1955" s="49"/>
      <c r="BA1955" s="49"/>
      <c r="BB1955" s="49"/>
      <c r="BC1955" s="49"/>
      <c r="BD1955" s="49"/>
      <c r="BE1955" s="49"/>
    </row>
    <row r="1956" spans="5:57">
      <c r="E1956" s="48"/>
      <c r="H1956" s="48"/>
      <c r="K1956" s="48"/>
      <c r="U1956" s="49"/>
      <c r="V1956" s="49"/>
      <c r="W1956" s="49"/>
      <c r="X1956" s="49"/>
      <c r="Y1956" s="49"/>
      <c r="Z1956" s="49"/>
      <c r="AA1956" s="49"/>
      <c r="AB1956" s="49"/>
      <c r="AC1956" s="49"/>
      <c r="AG1956" s="48"/>
      <c r="AJ1956" s="48"/>
      <c r="AM1956" s="48"/>
      <c r="AW1956" s="49"/>
      <c r="AX1956" s="49"/>
      <c r="AY1956" s="49"/>
      <c r="AZ1956" s="49"/>
      <c r="BA1956" s="49"/>
      <c r="BB1956" s="49"/>
      <c r="BC1956" s="49"/>
      <c r="BD1956" s="49"/>
      <c r="BE1956" s="49"/>
    </row>
    <row r="1957" spans="5:57">
      <c r="E1957" s="48"/>
      <c r="H1957" s="48"/>
      <c r="K1957" s="48"/>
      <c r="U1957" s="49"/>
      <c r="V1957" s="49"/>
      <c r="W1957" s="49"/>
      <c r="X1957" s="49"/>
      <c r="Y1957" s="49"/>
      <c r="Z1957" s="49"/>
      <c r="AA1957" s="49"/>
      <c r="AB1957" s="49"/>
      <c r="AC1957" s="49"/>
      <c r="AG1957" s="48"/>
      <c r="AJ1957" s="48"/>
      <c r="AM1957" s="48"/>
      <c r="AW1957" s="49"/>
      <c r="AX1957" s="49"/>
      <c r="AY1957" s="49"/>
      <c r="AZ1957" s="49"/>
      <c r="BA1957" s="49"/>
      <c r="BB1957" s="49"/>
      <c r="BC1957" s="49"/>
      <c r="BD1957" s="49"/>
      <c r="BE1957" s="49"/>
    </row>
    <row r="1958" spans="5:57">
      <c r="E1958" s="48"/>
      <c r="H1958" s="48"/>
      <c r="K1958" s="48"/>
      <c r="U1958" s="49"/>
      <c r="V1958" s="49"/>
      <c r="W1958" s="49"/>
      <c r="X1958" s="49"/>
      <c r="Y1958" s="49"/>
      <c r="Z1958" s="49"/>
      <c r="AA1958" s="49"/>
      <c r="AB1958" s="49"/>
      <c r="AC1958" s="49"/>
      <c r="AG1958" s="48"/>
      <c r="AJ1958" s="48"/>
      <c r="AM1958" s="48"/>
      <c r="AW1958" s="49"/>
      <c r="AX1958" s="49"/>
      <c r="AY1958" s="49"/>
      <c r="AZ1958" s="49"/>
      <c r="BA1958" s="49"/>
      <c r="BB1958" s="49"/>
      <c r="BC1958" s="49"/>
      <c r="BD1958" s="49"/>
      <c r="BE1958" s="49"/>
    </row>
    <row r="1959" spans="5:57">
      <c r="E1959" s="48"/>
      <c r="H1959" s="48"/>
      <c r="K1959" s="48"/>
      <c r="U1959" s="49"/>
      <c r="V1959" s="49"/>
      <c r="W1959" s="49"/>
      <c r="X1959" s="49"/>
      <c r="Y1959" s="49"/>
      <c r="Z1959" s="49"/>
      <c r="AA1959" s="49"/>
      <c r="AB1959" s="49"/>
      <c r="AC1959" s="49"/>
      <c r="AG1959" s="48"/>
      <c r="AJ1959" s="48"/>
      <c r="AM1959" s="48"/>
      <c r="AW1959" s="49"/>
      <c r="AX1959" s="49"/>
      <c r="AY1959" s="49"/>
      <c r="AZ1959" s="49"/>
      <c r="BA1959" s="49"/>
      <c r="BB1959" s="49"/>
      <c r="BC1959" s="49"/>
      <c r="BD1959" s="49"/>
      <c r="BE1959" s="49"/>
    </row>
    <row r="1960" spans="5:57">
      <c r="E1960" s="48"/>
      <c r="H1960" s="48"/>
      <c r="K1960" s="48"/>
      <c r="U1960" s="49"/>
      <c r="V1960" s="49"/>
      <c r="W1960" s="49"/>
      <c r="X1960" s="49"/>
      <c r="Y1960" s="49"/>
      <c r="Z1960" s="49"/>
      <c r="AA1960" s="49"/>
      <c r="AB1960" s="49"/>
      <c r="AC1960" s="49"/>
      <c r="AG1960" s="48"/>
      <c r="AJ1960" s="48"/>
      <c r="AM1960" s="48"/>
      <c r="AW1960" s="49"/>
      <c r="AX1960" s="49"/>
      <c r="AY1960" s="49"/>
      <c r="AZ1960" s="49"/>
      <c r="BA1960" s="49"/>
      <c r="BB1960" s="49"/>
      <c r="BC1960" s="49"/>
      <c r="BD1960" s="49"/>
      <c r="BE1960" s="49"/>
    </row>
    <row r="1961" spans="5:57">
      <c r="E1961" s="48"/>
      <c r="H1961" s="48"/>
      <c r="K1961" s="48"/>
      <c r="U1961" s="49"/>
      <c r="V1961" s="49"/>
      <c r="W1961" s="49"/>
      <c r="X1961" s="49"/>
      <c r="Y1961" s="49"/>
      <c r="Z1961" s="49"/>
      <c r="AA1961" s="49"/>
      <c r="AB1961" s="49"/>
      <c r="AC1961" s="49"/>
      <c r="AG1961" s="48"/>
      <c r="AJ1961" s="48"/>
      <c r="AM1961" s="48"/>
      <c r="AW1961" s="49"/>
      <c r="AX1961" s="49"/>
      <c r="AY1961" s="49"/>
      <c r="AZ1961" s="49"/>
      <c r="BA1961" s="49"/>
      <c r="BB1961" s="49"/>
      <c r="BC1961" s="49"/>
      <c r="BD1961" s="49"/>
      <c r="BE1961" s="49"/>
    </row>
    <row r="1962" spans="5:57">
      <c r="E1962" s="48"/>
      <c r="H1962" s="48"/>
      <c r="K1962" s="48"/>
      <c r="U1962" s="49"/>
      <c r="V1962" s="49"/>
      <c r="W1962" s="49"/>
      <c r="X1962" s="49"/>
      <c r="Y1962" s="49"/>
      <c r="Z1962" s="49"/>
      <c r="AA1962" s="49"/>
      <c r="AB1962" s="49"/>
      <c r="AC1962" s="49"/>
      <c r="AG1962" s="48"/>
      <c r="AJ1962" s="48"/>
      <c r="AM1962" s="48"/>
      <c r="AW1962" s="49"/>
      <c r="AX1962" s="49"/>
      <c r="AY1962" s="49"/>
      <c r="AZ1962" s="49"/>
      <c r="BA1962" s="49"/>
      <c r="BB1962" s="49"/>
      <c r="BC1962" s="49"/>
      <c r="BD1962" s="49"/>
      <c r="BE1962" s="49"/>
    </row>
    <row r="1963" spans="5:57">
      <c r="E1963" s="48"/>
      <c r="H1963" s="48"/>
      <c r="K1963" s="48"/>
      <c r="U1963" s="49"/>
      <c r="V1963" s="49"/>
      <c r="W1963" s="49"/>
      <c r="X1963" s="49"/>
      <c r="Y1963" s="49"/>
      <c r="Z1963" s="49"/>
      <c r="AA1963" s="49"/>
      <c r="AB1963" s="49"/>
      <c r="AC1963" s="49"/>
      <c r="AG1963" s="48"/>
      <c r="AJ1963" s="48"/>
      <c r="AM1963" s="48"/>
      <c r="AW1963" s="49"/>
      <c r="AX1963" s="49"/>
      <c r="AY1963" s="49"/>
      <c r="AZ1963" s="49"/>
      <c r="BA1963" s="49"/>
      <c r="BB1963" s="49"/>
      <c r="BC1963" s="49"/>
      <c r="BD1963" s="49"/>
      <c r="BE1963" s="49"/>
    </row>
    <row r="1964" spans="5:57">
      <c r="E1964" s="48"/>
      <c r="H1964" s="48"/>
      <c r="K1964" s="48"/>
      <c r="U1964" s="49"/>
      <c r="V1964" s="49"/>
      <c r="W1964" s="49"/>
      <c r="X1964" s="49"/>
      <c r="Y1964" s="49"/>
      <c r="Z1964" s="49"/>
      <c r="AA1964" s="49"/>
      <c r="AB1964" s="49"/>
      <c r="AC1964" s="49"/>
      <c r="AG1964" s="48"/>
      <c r="AJ1964" s="48"/>
      <c r="AM1964" s="48"/>
      <c r="AW1964" s="49"/>
      <c r="AX1964" s="49"/>
      <c r="AY1964" s="49"/>
      <c r="AZ1964" s="49"/>
      <c r="BA1964" s="49"/>
      <c r="BB1964" s="49"/>
      <c r="BC1964" s="49"/>
      <c r="BD1964" s="49"/>
      <c r="BE1964" s="49"/>
    </row>
    <row r="1965" spans="5:57">
      <c r="E1965" s="48"/>
      <c r="H1965" s="48"/>
      <c r="K1965" s="48"/>
      <c r="U1965" s="49"/>
      <c r="V1965" s="49"/>
      <c r="W1965" s="49"/>
      <c r="X1965" s="49"/>
      <c r="Y1965" s="49"/>
      <c r="Z1965" s="49"/>
      <c r="AA1965" s="49"/>
      <c r="AB1965" s="49"/>
      <c r="AC1965" s="49"/>
      <c r="AG1965" s="48"/>
      <c r="AJ1965" s="48"/>
      <c r="AM1965" s="48"/>
      <c r="AW1965" s="49"/>
      <c r="AX1965" s="49"/>
      <c r="AY1965" s="49"/>
      <c r="AZ1965" s="49"/>
      <c r="BA1965" s="49"/>
      <c r="BB1965" s="49"/>
      <c r="BC1965" s="49"/>
      <c r="BD1965" s="49"/>
      <c r="BE1965" s="49"/>
    </row>
    <row r="1966" spans="5:57">
      <c r="E1966" s="48"/>
      <c r="H1966" s="48"/>
      <c r="K1966" s="48"/>
      <c r="U1966" s="49"/>
      <c r="V1966" s="49"/>
      <c r="W1966" s="49"/>
      <c r="X1966" s="49"/>
      <c r="Y1966" s="49"/>
      <c r="Z1966" s="49"/>
      <c r="AA1966" s="49"/>
      <c r="AB1966" s="49"/>
      <c r="AC1966" s="49"/>
      <c r="AG1966" s="48"/>
      <c r="AJ1966" s="48"/>
      <c r="AM1966" s="48"/>
      <c r="AW1966" s="49"/>
      <c r="AX1966" s="49"/>
      <c r="AY1966" s="49"/>
      <c r="AZ1966" s="49"/>
      <c r="BA1966" s="49"/>
      <c r="BB1966" s="49"/>
      <c r="BC1966" s="49"/>
      <c r="BD1966" s="49"/>
      <c r="BE1966" s="49"/>
    </row>
    <row r="1967" spans="5:57">
      <c r="E1967" s="48"/>
      <c r="H1967" s="48"/>
      <c r="K1967" s="48"/>
      <c r="U1967" s="49"/>
      <c r="V1967" s="49"/>
      <c r="W1967" s="49"/>
      <c r="X1967" s="49"/>
      <c r="Y1967" s="49"/>
      <c r="Z1967" s="49"/>
      <c r="AA1967" s="49"/>
      <c r="AB1967" s="49"/>
      <c r="AC1967" s="49"/>
      <c r="AG1967" s="48"/>
      <c r="AJ1967" s="48"/>
      <c r="AM1967" s="48"/>
      <c r="AW1967" s="49"/>
      <c r="AX1967" s="49"/>
      <c r="AY1967" s="49"/>
      <c r="AZ1967" s="49"/>
      <c r="BA1967" s="49"/>
      <c r="BB1967" s="49"/>
      <c r="BC1967" s="49"/>
      <c r="BD1967" s="49"/>
      <c r="BE1967" s="49"/>
    </row>
    <row r="1968" spans="5:57">
      <c r="E1968" s="48"/>
      <c r="H1968" s="48"/>
      <c r="K1968" s="48"/>
      <c r="U1968" s="49"/>
      <c r="V1968" s="49"/>
      <c r="W1968" s="49"/>
      <c r="X1968" s="49"/>
      <c r="Y1968" s="49"/>
      <c r="Z1968" s="49"/>
      <c r="AA1968" s="49"/>
      <c r="AB1968" s="49"/>
      <c r="AC1968" s="49"/>
      <c r="AG1968" s="48"/>
      <c r="AJ1968" s="48"/>
      <c r="AM1968" s="48"/>
      <c r="AW1968" s="49"/>
      <c r="AX1968" s="49"/>
      <c r="AY1968" s="49"/>
      <c r="AZ1968" s="49"/>
      <c r="BA1968" s="49"/>
      <c r="BB1968" s="49"/>
      <c r="BC1968" s="49"/>
      <c r="BD1968" s="49"/>
      <c r="BE1968" s="49"/>
    </row>
    <row r="1969" spans="5:57">
      <c r="E1969" s="48"/>
      <c r="H1969" s="48"/>
      <c r="K1969" s="48"/>
      <c r="U1969" s="49"/>
      <c r="V1969" s="49"/>
      <c r="W1969" s="49"/>
      <c r="X1969" s="49"/>
      <c r="Y1969" s="49"/>
      <c r="Z1969" s="49"/>
      <c r="AA1969" s="49"/>
      <c r="AB1969" s="49"/>
      <c r="AC1969" s="49"/>
      <c r="AG1969" s="48"/>
      <c r="AJ1969" s="48"/>
      <c r="AM1969" s="48"/>
      <c r="AW1969" s="49"/>
      <c r="AX1969" s="49"/>
      <c r="AY1969" s="49"/>
      <c r="AZ1969" s="49"/>
      <c r="BA1969" s="49"/>
      <c r="BB1969" s="49"/>
      <c r="BC1969" s="49"/>
      <c r="BD1969" s="49"/>
      <c r="BE1969" s="49"/>
    </row>
    <row r="1970" spans="5:57">
      <c r="E1970" s="48"/>
      <c r="H1970" s="48"/>
      <c r="K1970" s="48"/>
      <c r="U1970" s="49"/>
      <c r="V1970" s="49"/>
      <c r="W1970" s="49"/>
      <c r="X1970" s="49"/>
      <c r="Y1970" s="49"/>
      <c r="Z1970" s="49"/>
      <c r="AA1970" s="49"/>
      <c r="AB1970" s="49"/>
      <c r="AC1970" s="49"/>
      <c r="AG1970" s="48"/>
      <c r="AJ1970" s="48"/>
      <c r="AM1970" s="48"/>
      <c r="AW1970" s="49"/>
      <c r="AX1970" s="49"/>
      <c r="AY1970" s="49"/>
      <c r="AZ1970" s="49"/>
      <c r="BA1970" s="49"/>
      <c r="BB1970" s="49"/>
      <c r="BC1970" s="49"/>
      <c r="BD1970" s="49"/>
      <c r="BE1970" s="49"/>
    </row>
    <row r="1971" spans="5:57">
      <c r="E1971" s="48"/>
      <c r="H1971" s="48"/>
      <c r="K1971" s="48"/>
      <c r="U1971" s="49"/>
      <c r="V1971" s="49"/>
      <c r="W1971" s="49"/>
      <c r="X1971" s="49"/>
      <c r="Y1971" s="49"/>
      <c r="Z1971" s="49"/>
      <c r="AA1971" s="49"/>
      <c r="AB1971" s="49"/>
      <c r="AC1971" s="49"/>
      <c r="AG1971" s="48"/>
      <c r="AJ1971" s="48"/>
      <c r="AM1971" s="48"/>
      <c r="AW1971" s="49"/>
      <c r="AX1971" s="49"/>
      <c r="AY1971" s="49"/>
      <c r="AZ1971" s="49"/>
      <c r="BA1971" s="49"/>
      <c r="BB1971" s="49"/>
      <c r="BC1971" s="49"/>
      <c r="BD1971" s="49"/>
      <c r="BE1971" s="49"/>
    </row>
    <row r="1972" spans="5:57">
      <c r="E1972" s="48"/>
      <c r="H1972" s="48"/>
      <c r="K1972" s="48"/>
      <c r="U1972" s="49"/>
      <c r="V1972" s="49"/>
      <c r="W1972" s="49"/>
      <c r="X1972" s="49"/>
      <c r="Y1972" s="49"/>
      <c r="Z1972" s="49"/>
      <c r="AA1972" s="49"/>
      <c r="AB1972" s="49"/>
      <c r="AC1972" s="49"/>
      <c r="AG1972" s="48"/>
      <c r="AJ1972" s="48"/>
      <c r="AM1972" s="48"/>
      <c r="AW1972" s="49"/>
      <c r="AX1972" s="49"/>
      <c r="AY1972" s="49"/>
      <c r="AZ1972" s="49"/>
      <c r="BA1972" s="49"/>
      <c r="BB1972" s="49"/>
      <c r="BC1972" s="49"/>
      <c r="BD1972" s="49"/>
      <c r="BE1972" s="49"/>
    </row>
    <row r="1973" spans="5:57">
      <c r="E1973" s="48"/>
      <c r="H1973" s="48"/>
      <c r="K1973" s="48"/>
      <c r="U1973" s="49"/>
      <c r="V1973" s="49"/>
      <c r="W1973" s="49"/>
      <c r="X1973" s="49"/>
      <c r="Y1973" s="49"/>
      <c r="Z1973" s="49"/>
      <c r="AA1973" s="49"/>
      <c r="AB1973" s="49"/>
      <c r="AC1973" s="49"/>
      <c r="AG1973" s="48"/>
      <c r="AJ1973" s="48"/>
      <c r="AM1973" s="48"/>
      <c r="AW1973" s="49"/>
      <c r="AX1973" s="49"/>
      <c r="AY1973" s="49"/>
      <c r="AZ1973" s="49"/>
      <c r="BA1973" s="49"/>
      <c r="BB1973" s="49"/>
      <c r="BC1973" s="49"/>
      <c r="BD1973" s="49"/>
      <c r="BE1973" s="49"/>
    </row>
    <row r="1974" spans="5:57">
      <c r="E1974" s="48"/>
      <c r="H1974" s="48"/>
      <c r="K1974" s="48"/>
      <c r="U1974" s="49"/>
      <c r="V1974" s="49"/>
      <c r="W1974" s="49"/>
      <c r="X1974" s="49"/>
      <c r="Y1974" s="49"/>
      <c r="Z1974" s="49"/>
      <c r="AA1974" s="49"/>
      <c r="AB1974" s="49"/>
      <c r="AC1974" s="49"/>
      <c r="AG1974" s="48"/>
      <c r="AJ1974" s="48"/>
      <c r="AM1974" s="48"/>
      <c r="AW1974" s="49"/>
      <c r="AX1974" s="49"/>
      <c r="AY1974" s="49"/>
      <c r="AZ1974" s="49"/>
      <c r="BA1974" s="49"/>
      <c r="BB1974" s="49"/>
      <c r="BC1974" s="49"/>
      <c r="BD1974" s="49"/>
      <c r="BE1974" s="49"/>
    </row>
    <row r="1975" spans="5:57">
      <c r="E1975" s="48"/>
      <c r="H1975" s="48"/>
      <c r="K1975" s="48"/>
      <c r="U1975" s="49"/>
      <c r="V1975" s="49"/>
      <c r="W1975" s="49"/>
      <c r="X1975" s="49"/>
      <c r="Y1975" s="49"/>
      <c r="Z1975" s="49"/>
      <c r="AA1975" s="49"/>
      <c r="AB1975" s="49"/>
      <c r="AC1975" s="49"/>
      <c r="AG1975" s="48"/>
      <c r="AJ1975" s="48"/>
      <c r="AM1975" s="48"/>
      <c r="AW1975" s="49"/>
      <c r="AX1975" s="49"/>
      <c r="AY1975" s="49"/>
      <c r="AZ1975" s="49"/>
      <c r="BA1975" s="49"/>
      <c r="BB1975" s="49"/>
      <c r="BC1975" s="49"/>
      <c r="BD1975" s="49"/>
      <c r="BE1975" s="49"/>
    </row>
    <row r="1976" spans="5:57">
      <c r="E1976" s="48"/>
      <c r="H1976" s="48"/>
      <c r="K1976" s="48"/>
      <c r="U1976" s="49"/>
      <c r="V1976" s="49"/>
      <c r="W1976" s="49"/>
      <c r="X1976" s="49"/>
      <c r="Y1976" s="49"/>
      <c r="Z1976" s="49"/>
      <c r="AA1976" s="49"/>
      <c r="AB1976" s="49"/>
      <c r="AC1976" s="49"/>
      <c r="AG1976" s="48"/>
      <c r="AJ1976" s="48"/>
      <c r="AM1976" s="48"/>
      <c r="AW1976" s="49"/>
      <c r="AX1976" s="49"/>
      <c r="AY1976" s="49"/>
      <c r="AZ1976" s="49"/>
      <c r="BA1976" s="49"/>
      <c r="BB1976" s="49"/>
      <c r="BC1976" s="49"/>
      <c r="BD1976" s="49"/>
      <c r="BE1976" s="49"/>
    </row>
    <row r="1977" spans="5:57">
      <c r="E1977" s="48"/>
      <c r="H1977" s="48"/>
      <c r="K1977" s="48"/>
      <c r="U1977" s="49"/>
      <c r="V1977" s="49"/>
      <c r="W1977" s="49"/>
      <c r="X1977" s="49"/>
      <c r="Y1977" s="49"/>
      <c r="Z1977" s="49"/>
      <c r="AA1977" s="49"/>
      <c r="AB1977" s="49"/>
      <c r="AC1977" s="49"/>
      <c r="AG1977" s="48"/>
      <c r="AJ1977" s="48"/>
      <c r="AM1977" s="48"/>
      <c r="AW1977" s="49"/>
      <c r="AX1977" s="49"/>
      <c r="AY1977" s="49"/>
      <c r="AZ1977" s="49"/>
      <c r="BA1977" s="49"/>
      <c r="BB1977" s="49"/>
      <c r="BC1977" s="49"/>
      <c r="BD1977" s="49"/>
      <c r="BE1977" s="49"/>
    </row>
    <row r="1978" spans="5:57">
      <c r="E1978" s="48"/>
      <c r="H1978" s="48"/>
      <c r="K1978" s="48"/>
      <c r="U1978" s="49"/>
      <c r="V1978" s="49"/>
      <c r="W1978" s="49"/>
      <c r="X1978" s="49"/>
      <c r="Y1978" s="49"/>
      <c r="Z1978" s="49"/>
      <c r="AA1978" s="49"/>
      <c r="AB1978" s="49"/>
      <c r="AC1978" s="49"/>
      <c r="AG1978" s="48"/>
      <c r="AJ1978" s="48"/>
      <c r="AM1978" s="48"/>
      <c r="AW1978" s="49"/>
      <c r="AX1978" s="49"/>
      <c r="AY1978" s="49"/>
      <c r="AZ1978" s="49"/>
      <c r="BA1978" s="49"/>
      <c r="BB1978" s="49"/>
      <c r="BC1978" s="49"/>
      <c r="BD1978" s="49"/>
      <c r="BE1978" s="49"/>
    </row>
    <row r="1979" spans="5:57">
      <c r="E1979" s="48"/>
      <c r="H1979" s="48"/>
      <c r="K1979" s="48"/>
      <c r="U1979" s="49"/>
      <c r="V1979" s="49"/>
      <c r="W1979" s="49"/>
      <c r="X1979" s="49"/>
      <c r="Y1979" s="49"/>
      <c r="Z1979" s="49"/>
      <c r="AA1979" s="49"/>
      <c r="AB1979" s="49"/>
      <c r="AC1979" s="49"/>
      <c r="AG1979" s="48"/>
      <c r="AJ1979" s="48"/>
      <c r="AM1979" s="48"/>
      <c r="AW1979" s="49"/>
      <c r="AX1979" s="49"/>
      <c r="AY1979" s="49"/>
      <c r="AZ1979" s="49"/>
      <c r="BA1979" s="49"/>
      <c r="BB1979" s="49"/>
      <c r="BC1979" s="49"/>
      <c r="BD1979" s="49"/>
      <c r="BE1979" s="49"/>
    </row>
    <row r="1980" spans="5:57">
      <c r="E1980" s="48"/>
      <c r="H1980" s="48"/>
      <c r="K1980" s="48"/>
      <c r="U1980" s="49"/>
      <c r="V1980" s="49"/>
      <c r="W1980" s="49"/>
      <c r="X1980" s="49"/>
      <c r="Y1980" s="49"/>
      <c r="Z1980" s="49"/>
      <c r="AA1980" s="49"/>
      <c r="AB1980" s="49"/>
      <c r="AC1980" s="49"/>
      <c r="AG1980" s="48"/>
      <c r="AJ1980" s="48"/>
      <c r="AM1980" s="48"/>
      <c r="AW1980" s="49"/>
      <c r="AX1980" s="49"/>
      <c r="AY1980" s="49"/>
      <c r="AZ1980" s="49"/>
      <c r="BA1980" s="49"/>
      <c r="BB1980" s="49"/>
      <c r="BC1980" s="49"/>
      <c r="BD1980" s="49"/>
      <c r="BE1980" s="49"/>
    </row>
    <row r="1981" spans="5:57">
      <c r="E1981" s="48"/>
      <c r="H1981" s="48"/>
      <c r="K1981" s="48"/>
      <c r="U1981" s="49"/>
      <c r="V1981" s="49"/>
      <c r="W1981" s="49"/>
      <c r="X1981" s="49"/>
      <c r="Y1981" s="49"/>
      <c r="Z1981" s="49"/>
      <c r="AA1981" s="49"/>
      <c r="AB1981" s="49"/>
      <c r="AC1981" s="49"/>
      <c r="AG1981" s="48"/>
      <c r="AJ1981" s="48"/>
      <c r="AM1981" s="48"/>
      <c r="AW1981" s="49"/>
      <c r="AX1981" s="49"/>
      <c r="AY1981" s="49"/>
      <c r="AZ1981" s="49"/>
      <c r="BA1981" s="49"/>
      <c r="BB1981" s="49"/>
      <c r="BC1981" s="49"/>
      <c r="BD1981" s="49"/>
      <c r="BE1981" s="49"/>
    </row>
    <row r="1982" spans="5:57">
      <c r="E1982" s="48"/>
      <c r="H1982" s="48"/>
      <c r="K1982" s="48"/>
      <c r="U1982" s="49"/>
      <c r="V1982" s="49"/>
      <c r="W1982" s="49"/>
      <c r="X1982" s="49"/>
      <c r="Y1982" s="49"/>
      <c r="Z1982" s="49"/>
      <c r="AA1982" s="49"/>
      <c r="AB1982" s="49"/>
      <c r="AC1982" s="49"/>
      <c r="AG1982" s="48"/>
      <c r="AJ1982" s="48"/>
      <c r="AM1982" s="48"/>
      <c r="AW1982" s="49"/>
      <c r="AX1982" s="49"/>
      <c r="AY1982" s="49"/>
      <c r="AZ1982" s="49"/>
      <c r="BA1982" s="49"/>
      <c r="BB1982" s="49"/>
      <c r="BC1982" s="49"/>
      <c r="BD1982" s="49"/>
      <c r="BE1982" s="49"/>
    </row>
    <row r="1983" spans="5:57">
      <c r="E1983" s="48"/>
      <c r="H1983" s="48"/>
      <c r="K1983" s="48"/>
      <c r="U1983" s="49"/>
      <c r="V1983" s="49"/>
      <c r="W1983" s="49"/>
      <c r="X1983" s="49"/>
      <c r="Y1983" s="49"/>
      <c r="Z1983" s="49"/>
      <c r="AA1983" s="49"/>
      <c r="AB1983" s="49"/>
      <c r="AC1983" s="49"/>
      <c r="AG1983" s="48"/>
      <c r="AJ1983" s="48"/>
      <c r="AM1983" s="48"/>
      <c r="AW1983" s="49"/>
      <c r="AX1983" s="49"/>
      <c r="AY1983" s="49"/>
      <c r="AZ1983" s="49"/>
      <c r="BA1983" s="49"/>
      <c r="BB1983" s="49"/>
      <c r="BC1983" s="49"/>
      <c r="BD1983" s="49"/>
      <c r="BE1983" s="49"/>
    </row>
    <row r="1984" spans="5:57">
      <c r="E1984" s="48"/>
      <c r="H1984" s="48"/>
      <c r="K1984" s="48"/>
      <c r="U1984" s="49"/>
      <c r="V1984" s="49"/>
      <c r="W1984" s="49"/>
      <c r="X1984" s="49"/>
      <c r="Y1984" s="49"/>
      <c r="Z1984" s="49"/>
      <c r="AA1984" s="49"/>
      <c r="AB1984" s="49"/>
      <c r="AC1984" s="49"/>
      <c r="AG1984" s="48"/>
      <c r="AJ1984" s="48"/>
      <c r="AM1984" s="48"/>
      <c r="AW1984" s="49"/>
      <c r="AX1984" s="49"/>
      <c r="AY1984" s="49"/>
      <c r="AZ1984" s="49"/>
      <c r="BA1984" s="49"/>
      <c r="BB1984" s="49"/>
      <c r="BC1984" s="49"/>
      <c r="BD1984" s="49"/>
      <c r="BE1984" s="49"/>
    </row>
    <row r="1985" spans="5:57">
      <c r="E1985" s="48"/>
      <c r="H1985" s="48"/>
      <c r="K1985" s="48"/>
      <c r="U1985" s="49"/>
      <c r="V1985" s="49"/>
      <c r="W1985" s="49"/>
      <c r="X1985" s="49"/>
      <c r="Y1985" s="49"/>
      <c r="Z1985" s="49"/>
      <c r="AA1985" s="49"/>
      <c r="AB1985" s="49"/>
      <c r="AC1985" s="49"/>
      <c r="AG1985" s="48"/>
      <c r="AJ1985" s="48"/>
      <c r="AM1985" s="48"/>
      <c r="AW1985" s="49"/>
      <c r="AX1985" s="49"/>
      <c r="AY1985" s="49"/>
      <c r="AZ1985" s="49"/>
      <c r="BA1985" s="49"/>
      <c r="BB1985" s="49"/>
      <c r="BC1985" s="49"/>
      <c r="BD1985" s="49"/>
      <c r="BE1985" s="49"/>
    </row>
    <row r="1986" spans="5:57">
      <c r="E1986" s="48"/>
      <c r="H1986" s="48"/>
      <c r="K1986" s="48"/>
      <c r="U1986" s="49"/>
      <c r="V1986" s="49"/>
      <c r="W1986" s="49"/>
      <c r="X1986" s="49"/>
      <c r="Y1986" s="49"/>
      <c r="Z1986" s="49"/>
      <c r="AA1986" s="49"/>
      <c r="AB1986" s="49"/>
      <c r="AC1986" s="49"/>
      <c r="AG1986" s="48"/>
      <c r="AJ1986" s="48"/>
      <c r="AM1986" s="48"/>
      <c r="AW1986" s="49"/>
      <c r="AX1986" s="49"/>
      <c r="AY1986" s="49"/>
      <c r="AZ1986" s="49"/>
      <c r="BA1986" s="49"/>
      <c r="BB1986" s="49"/>
      <c r="BC1986" s="49"/>
      <c r="BD1986" s="49"/>
      <c r="BE1986" s="49"/>
    </row>
    <row r="1987" spans="5:57">
      <c r="E1987" s="48"/>
      <c r="H1987" s="48"/>
      <c r="K1987" s="48"/>
      <c r="U1987" s="49"/>
      <c r="V1987" s="49"/>
      <c r="W1987" s="49"/>
      <c r="X1987" s="49"/>
      <c r="Y1987" s="49"/>
      <c r="Z1987" s="49"/>
      <c r="AA1987" s="49"/>
      <c r="AB1987" s="49"/>
      <c r="AC1987" s="49"/>
      <c r="AG1987" s="48"/>
      <c r="AJ1987" s="48"/>
      <c r="AM1987" s="48"/>
      <c r="AW1987" s="49"/>
      <c r="AX1987" s="49"/>
      <c r="AY1987" s="49"/>
      <c r="AZ1987" s="49"/>
      <c r="BA1987" s="49"/>
      <c r="BB1987" s="49"/>
      <c r="BC1987" s="49"/>
      <c r="BD1987" s="49"/>
      <c r="BE1987" s="49"/>
    </row>
    <row r="1988" spans="5:57">
      <c r="E1988" s="48"/>
      <c r="H1988" s="48"/>
      <c r="K1988" s="48"/>
      <c r="U1988" s="49"/>
      <c r="V1988" s="49"/>
      <c r="W1988" s="49"/>
      <c r="X1988" s="49"/>
      <c r="Y1988" s="49"/>
      <c r="Z1988" s="49"/>
      <c r="AA1988" s="49"/>
      <c r="AB1988" s="49"/>
      <c r="AC1988" s="49"/>
      <c r="AG1988" s="48"/>
      <c r="AJ1988" s="48"/>
      <c r="AM1988" s="48"/>
      <c r="AW1988" s="49"/>
      <c r="AX1988" s="49"/>
      <c r="AY1988" s="49"/>
      <c r="AZ1988" s="49"/>
      <c r="BA1988" s="49"/>
      <c r="BB1988" s="49"/>
      <c r="BC1988" s="49"/>
      <c r="BD1988" s="49"/>
      <c r="BE1988" s="49"/>
    </row>
    <row r="1989" spans="5:57">
      <c r="E1989" s="48"/>
      <c r="H1989" s="48"/>
      <c r="K1989" s="48"/>
      <c r="U1989" s="49"/>
      <c r="V1989" s="49"/>
      <c r="W1989" s="49"/>
      <c r="X1989" s="49"/>
      <c r="Y1989" s="49"/>
      <c r="Z1989" s="49"/>
      <c r="AA1989" s="49"/>
      <c r="AB1989" s="49"/>
      <c r="AC1989" s="49"/>
      <c r="AG1989" s="48"/>
      <c r="AJ1989" s="48"/>
      <c r="AM1989" s="48"/>
      <c r="AW1989" s="49"/>
      <c r="AX1989" s="49"/>
      <c r="AY1989" s="49"/>
      <c r="AZ1989" s="49"/>
      <c r="BA1989" s="49"/>
      <c r="BB1989" s="49"/>
      <c r="BC1989" s="49"/>
      <c r="BD1989" s="49"/>
      <c r="BE1989" s="49"/>
    </row>
    <row r="1990" spans="5:57">
      <c r="E1990" s="48"/>
      <c r="H1990" s="48"/>
      <c r="K1990" s="48"/>
      <c r="U1990" s="49"/>
      <c r="V1990" s="49"/>
      <c r="W1990" s="49"/>
      <c r="X1990" s="49"/>
      <c r="Y1990" s="49"/>
      <c r="Z1990" s="49"/>
      <c r="AA1990" s="49"/>
      <c r="AB1990" s="49"/>
      <c r="AC1990" s="49"/>
      <c r="AG1990" s="48"/>
      <c r="AJ1990" s="48"/>
      <c r="AM1990" s="48"/>
      <c r="AW1990" s="49"/>
      <c r="AX1990" s="49"/>
      <c r="AY1990" s="49"/>
      <c r="AZ1990" s="49"/>
      <c r="BA1990" s="49"/>
      <c r="BB1990" s="49"/>
      <c r="BC1990" s="49"/>
      <c r="BD1990" s="49"/>
      <c r="BE1990" s="49"/>
    </row>
    <row r="1991" spans="5:57">
      <c r="E1991" s="48"/>
      <c r="H1991" s="48"/>
      <c r="K1991" s="48"/>
      <c r="U1991" s="49"/>
      <c r="V1991" s="49"/>
      <c r="W1991" s="49"/>
      <c r="X1991" s="49"/>
      <c r="Y1991" s="49"/>
      <c r="Z1991" s="49"/>
      <c r="AA1991" s="49"/>
      <c r="AB1991" s="49"/>
      <c r="AC1991" s="49"/>
      <c r="AG1991" s="48"/>
      <c r="AJ1991" s="48"/>
      <c r="AM1991" s="48"/>
      <c r="AW1991" s="49"/>
      <c r="AX1991" s="49"/>
      <c r="AY1991" s="49"/>
      <c r="AZ1991" s="49"/>
      <c r="BA1991" s="49"/>
      <c r="BB1991" s="49"/>
      <c r="BC1991" s="49"/>
      <c r="BD1991" s="49"/>
      <c r="BE1991" s="49"/>
    </row>
    <row r="1992" spans="5:57">
      <c r="E1992" s="48"/>
      <c r="H1992" s="48"/>
      <c r="K1992" s="48"/>
      <c r="U1992" s="49"/>
      <c r="V1992" s="49"/>
      <c r="W1992" s="49"/>
      <c r="X1992" s="49"/>
      <c r="Y1992" s="49"/>
      <c r="Z1992" s="49"/>
      <c r="AA1992" s="49"/>
      <c r="AB1992" s="49"/>
      <c r="AC1992" s="49"/>
      <c r="AG1992" s="48"/>
      <c r="AJ1992" s="48"/>
      <c r="AM1992" s="48"/>
      <c r="AW1992" s="49"/>
      <c r="AX1992" s="49"/>
      <c r="AY1992" s="49"/>
      <c r="AZ1992" s="49"/>
      <c r="BA1992" s="49"/>
      <c r="BB1992" s="49"/>
      <c r="BC1992" s="49"/>
      <c r="BD1992" s="49"/>
      <c r="BE1992" s="49"/>
    </row>
    <row r="1993" spans="5:57">
      <c r="E1993" s="48"/>
      <c r="H1993" s="48"/>
      <c r="K1993" s="48"/>
      <c r="U1993" s="49"/>
      <c r="V1993" s="49"/>
      <c r="W1993" s="49"/>
      <c r="X1993" s="49"/>
      <c r="Y1993" s="49"/>
      <c r="Z1993" s="49"/>
      <c r="AA1993" s="49"/>
      <c r="AB1993" s="49"/>
      <c r="AC1993" s="49"/>
      <c r="AG1993" s="48"/>
      <c r="AJ1993" s="48"/>
      <c r="AM1993" s="48"/>
      <c r="AW1993" s="49"/>
      <c r="AX1993" s="49"/>
      <c r="AY1993" s="49"/>
      <c r="AZ1993" s="49"/>
      <c r="BA1993" s="49"/>
      <c r="BB1993" s="49"/>
      <c r="BC1993" s="49"/>
      <c r="BD1993" s="49"/>
      <c r="BE1993" s="49"/>
    </row>
    <row r="1994" spans="5:57">
      <c r="E1994" s="48"/>
      <c r="H1994" s="48"/>
      <c r="K1994" s="48"/>
      <c r="U1994" s="49"/>
      <c r="V1994" s="49"/>
      <c r="W1994" s="49"/>
      <c r="X1994" s="49"/>
      <c r="Y1994" s="49"/>
      <c r="Z1994" s="49"/>
      <c r="AA1994" s="49"/>
      <c r="AB1994" s="49"/>
      <c r="AC1994" s="49"/>
      <c r="AG1994" s="48"/>
      <c r="AJ1994" s="48"/>
      <c r="AM1994" s="48"/>
      <c r="AW1994" s="49"/>
      <c r="AX1994" s="49"/>
      <c r="AY1994" s="49"/>
      <c r="AZ1994" s="49"/>
      <c r="BA1994" s="49"/>
      <c r="BB1994" s="49"/>
      <c r="BC1994" s="49"/>
      <c r="BD1994" s="49"/>
      <c r="BE1994" s="49"/>
    </row>
    <row r="1995" spans="5:57">
      <c r="E1995" s="48"/>
      <c r="H1995" s="48"/>
      <c r="K1995" s="48"/>
      <c r="U1995" s="49"/>
      <c r="V1995" s="49"/>
      <c r="W1995" s="49"/>
      <c r="X1995" s="49"/>
      <c r="Y1995" s="49"/>
      <c r="Z1995" s="49"/>
      <c r="AA1995" s="49"/>
      <c r="AB1995" s="49"/>
      <c r="AC1995" s="49"/>
      <c r="AG1995" s="48"/>
      <c r="AJ1995" s="48"/>
      <c r="AM1995" s="48"/>
      <c r="AW1995" s="49"/>
      <c r="AX1995" s="49"/>
      <c r="AY1995" s="49"/>
      <c r="AZ1995" s="49"/>
      <c r="BA1995" s="49"/>
      <c r="BB1995" s="49"/>
      <c r="BC1995" s="49"/>
      <c r="BD1995" s="49"/>
      <c r="BE1995" s="49"/>
    </row>
    <row r="1996" spans="5:57">
      <c r="E1996" s="48"/>
      <c r="H1996" s="48"/>
      <c r="K1996" s="48"/>
      <c r="U1996" s="49"/>
      <c r="V1996" s="49"/>
      <c r="W1996" s="49"/>
      <c r="X1996" s="49"/>
      <c r="Y1996" s="49"/>
      <c r="Z1996" s="49"/>
      <c r="AA1996" s="49"/>
      <c r="AB1996" s="49"/>
      <c r="AC1996" s="49"/>
      <c r="AG1996" s="48"/>
      <c r="AJ1996" s="48"/>
      <c r="AM1996" s="48"/>
      <c r="AW1996" s="49"/>
      <c r="AX1996" s="49"/>
      <c r="AY1996" s="49"/>
      <c r="AZ1996" s="49"/>
      <c r="BA1996" s="49"/>
      <c r="BB1996" s="49"/>
      <c r="BC1996" s="49"/>
      <c r="BD1996" s="49"/>
      <c r="BE1996" s="49"/>
    </row>
    <row r="1997" spans="5:57">
      <c r="E1997" s="48"/>
      <c r="H1997" s="48"/>
      <c r="K1997" s="48"/>
      <c r="U1997" s="49"/>
      <c r="V1997" s="49"/>
      <c r="W1997" s="49"/>
      <c r="X1997" s="49"/>
      <c r="Y1997" s="49"/>
      <c r="Z1997" s="49"/>
      <c r="AA1997" s="49"/>
      <c r="AB1997" s="49"/>
      <c r="AC1997" s="49"/>
      <c r="AG1997" s="48"/>
      <c r="AJ1997" s="48"/>
      <c r="AM1997" s="48"/>
      <c r="AW1997" s="49"/>
      <c r="AX1997" s="49"/>
      <c r="AY1997" s="49"/>
      <c r="AZ1997" s="49"/>
      <c r="BA1997" s="49"/>
      <c r="BB1997" s="49"/>
      <c r="BC1997" s="49"/>
      <c r="BD1997" s="49"/>
      <c r="BE1997" s="49"/>
    </row>
    <row r="1998" spans="5:57">
      <c r="E1998" s="48"/>
      <c r="H1998" s="48"/>
      <c r="K1998" s="48"/>
      <c r="U1998" s="49"/>
      <c r="V1998" s="49"/>
      <c r="W1998" s="49"/>
      <c r="X1998" s="49"/>
      <c r="Y1998" s="49"/>
      <c r="Z1998" s="49"/>
      <c r="AA1998" s="49"/>
      <c r="AB1998" s="49"/>
      <c r="AC1998" s="49"/>
      <c r="AG1998" s="48"/>
      <c r="AJ1998" s="48"/>
      <c r="AM1998" s="48"/>
      <c r="AW1998" s="49"/>
      <c r="AX1998" s="49"/>
      <c r="AY1998" s="49"/>
      <c r="AZ1998" s="49"/>
      <c r="BA1998" s="49"/>
      <c r="BB1998" s="49"/>
      <c r="BC1998" s="49"/>
      <c r="BD1998" s="49"/>
      <c r="BE1998" s="49"/>
    </row>
    <row r="1999" spans="5:57">
      <c r="E1999" s="48"/>
      <c r="H1999" s="48"/>
      <c r="K1999" s="48"/>
      <c r="U1999" s="49"/>
      <c r="V1999" s="49"/>
      <c r="W1999" s="49"/>
      <c r="X1999" s="49"/>
      <c r="Y1999" s="49"/>
      <c r="Z1999" s="49"/>
      <c r="AA1999" s="49"/>
      <c r="AB1999" s="49"/>
      <c r="AC1999" s="49"/>
      <c r="AG1999" s="48"/>
      <c r="AJ1999" s="48"/>
      <c r="AM1999" s="48"/>
      <c r="AW1999" s="49"/>
      <c r="AX1999" s="49"/>
      <c r="AY1999" s="49"/>
      <c r="AZ1999" s="49"/>
      <c r="BA1999" s="49"/>
      <c r="BB1999" s="49"/>
      <c r="BC1999" s="49"/>
      <c r="BD1999" s="49"/>
      <c r="BE1999" s="49"/>
    </row>
    <row r="2000" spans="5:57">
      <c r="E2000" s="48"/>
      <c r="H2000" s="48"/>
      <c r="K2000" s="48"/>
      <c r="U2000" s="49"/>
      <c r="V2000" s="49"/>
      <c r="W2000" s="49"/>
      <c r="X2000" s="49"/>
      <c r="Y2000" s="49"/>
      <c r="Z2000" s="49"/>
      <c r="AA2000" s="49"/>
      <c r="AB2000" s="49"/>
      <c r="AC2000" s="49"/>
      <c r="AG2000" s="48"/>
      <c r="AJ2000" s="48"/>
      <c r="AM2000" s="48"/>
      <c r="AW2000" s="49"/>
      <c r="AX2000" s="49"/>
      <c r="AY2000" s="49"/>
      <c r="AZ2000" s="49"/>
      <c r="BA2000" s="49"/>
      <c r="BB2000" s="49"/>
      <c r="BC2000" s="49"/>
      <c r="BD2000" s="49"/>
      <c r="BE2000" s="49"/>
    </row>
    <row r="2001" spans="5:57">
      <c r="E2001" s="48"/>
      <c r="H2001" s="48"/>
      <c r="K2001" s="48"/>
      <c r="U2001" s="49"/>
      <c r="V2001" s="49"/>
      <c r="W2001" s="49"/>
      <c r="X2001" s="49"/>
      <c r="Y2001" s="49"/>
      <c r="Z2001" s="49"/>
      <c r="AA2001" s="49"/>
      <c r="AB2001" s="49"/>
      <c r="AC2001" s="49"/>
      <c r="AG2001" s="48"/>
      <c r="AJ2001" s="48"/>
      <c r="AM2001" s="48"/>
      <c r="AW2001" s="49"/>
      <c r="AX2001" s="49"/>
      <c r="AY2001" s="49"/>
      <c r="AZ2001" s="49"/>
      <c r="BA2001" s="49"/>
      <c r="BB2001" s="49"/>
      <c r="BC2001" s="49"/>
      <c r="BD2001" s="49"/>
      <c r="BE2001" s="49"/>
    </row>
    <row r="2002" spans="5:57">
      <c r="E2002" s="48"/>
      <c r="H2002" s="48"/>
      <c r="K2002" s="48"/>
      <c r="U2002" s="49"/>
      <c r="V2002" s="49"/>
      <c r="W2002" s="49"/>
      <c r="X2002" s="49"/>
      <c r="Y2002" s="49"/>
      <c r="Z2002" s="49"/>
      <c r="AA2002" s="49"/>
      <c r="AB2002" s="49"/>
      <c r="AC2002" s="49"/>
      <c r="AG2002" s="48"/>
      <c r="AJ2002" s="48"/>
      <c r="AM2002" s="48"/>
      <c r="AW2002" s="49"/>
      <c r="AX2002" s="49"/>
      <c r="AY2002" s="49"/>
      <c r="AZ2002" s="49"/>
      <c r="BA2002" s="49"/>
      <c r="BB2002" s="49"/>
      <c r="BC2002" s="49"/>
      <c r="BD2002" s="49"/>
      <c r="BE2002" s="49"/>
    </row>
    <row r="2003" spans="5:57">
      <c r="E2003" s="48"/>
      <c r="H2003" s="48"/>
      <c r="K2003" s="48"/>
      <c r="U2003" s="49"/>
      <c r="V2003" s="49"/>
      <c r="W2003" s="49"/>
      <c r="X2003" s="49"/>
      <c r="Y2003" s="49"/>
      <c r="Z2003" s="49"/>
      <c r="AA2003" s="49"/>
      <c r="AB2003" s="49"/>
      <c r="AC2003" s="49"/>
      <c r="AG2003" s="48"/>
      <c r="AJ2003" s="48"/>
      <c r="AM2003" s="48"/>
      <c r="AW2003" s="49"/>
      <c r="AX2003" s="49"/>
      <c r="AY2003" s="49"/>
      <c r="AZ2003" s="49"/>
      <c r="BA2003" s="49"/>
      <c r="BB2003" s="49"/>
      <c r="BC2003" s="49"/>
      <c r="BD2003" s="49"/>
      <c r="BE2003" s="49"/>
    </row>
    <row r="2004" spans="5:57">
      <c r="E2004" s="48"/>
      <c r="H2004" s="48"/>
      <c r="K2004" s="48"/>
      <c r="U2004" s="49"/>
      <c r="V2004" s="49"/>
      <c r="W2004" s="49"/>
      <c r="X2004" s="49"/>
      <c r="Y2004" s="49"/>
      <c r="Z2004" s="49"/>
      <c r="AA2004" s="49"/>
      <c r="AB2004" s="49"/>
      <c r="AC2004" s="49"/>
      <c r="AG2004" s="48"/>
      <c r="AJ2004" s="48"/>
      <c r="AM2004" s="48"/>
      <c r="AW2004" s="49"/>
      <c r="AX2004" s="49"/>
      <c r="AY2004" s="49"/>
      <c r="AZ2004" s="49"/>
      <c r="BA2004" s="49"/>
      <c r="BB2004" s="49"/>
      <c r="BC2004" s="49"/>
      <c r="BD2004" s="49"/>
      <c r="BE2004" s="49"/>
    </row>
    <row r="2005" spans="5:57">
      <c r="E2005" s="48"/>
      <c r="H2005" s="48"/>
      <c r="K2005" s="48"/>
      <c r="U2005" s="49"/>
      <c r="V2005" s="49"/>
      <c r="W2005" s="49"/>
      <c r="X2005" s="49"/>
      <c r="Y2005" s="49"/>
      <c r="Z2005" s="49"/>
      <c r="AA2005" s="49"/>
      <c r="AB2005" s="49"/>
      <c r="AC2005" s="49"/>
      <c r="AG2005" s="48"/>
      <c r="AJ2005" s="48"/>
      <c r="AM2005" s="48"/>
      <c r="AW2005" s="49"/>
      <c r="AX2005" s="49"/>
      <c r="AY2005" s="49"/>
      <c r="AZ2005" s="49"/>
      <c r="BA2005" s="49"/>
      <c r="BB2005" s="49"/>
      <c r="BC2005" s="49"/>
      <c r="BD2005" s="49"/>
      <c r="BE2005" s="49"/>
    </row>
    <row r="2006" spans="5:57">
      <c r="E2006" s="48"/>
      <c r="H2006" s="48"/>
      <c r="K2006" s="48"/>
      <c r="U2006" s="49"/>
      <c r="V2006" s="49"/>
      <c r="W2006" s="49"/>
      <c r="X2006" s="49"/>
      <c r="Y2006" s="49"/>
      <c r="Z2006" s="49"/>
      <c r="AA2006" s="49"/>
      <c r="AB2006" s="49"/>
      <c r="AC2006" s="49"/>
      <c r="AG2006" s="48"/>
      <c r="AJ2006" s="48"/>
      <c r="AM2006" s="48"/>
      <c r="AW2006" s="49"/>
      <c r="AX2006" s="49"/>
      <c r="AY2006" s="49"/>
      <c r="AZ2006" s="49"/>
      <c r="BA2006" s="49"/>
      <c r="BB2006" s="49"/>
      <c r="BC2006" s="49"/>
      <c r="BD2006" s="49"/>
      <c r="BE2006" s="49"/>
    </row>
    <row r="2007" spans="5:57">
      <c r="E2007" s="48"/>
      <c r="H2007" s="48"/>
      <c r="K2007" s="48"/>
      <c r="U2007" s="49"/>
      <c r="V2007" s="49"/>
      <c r="W2007" s="49"/>
      <c r="X2007" s="49"/>
      <c r="Y2007" s="49"/>
      <c r="Z2007" s="49"/>
      <c r="AA2007" s="49"/>
      <c r="AB2007" s="49"/>
      <c r="AC2007" s="49"/>
      <c r="AG2007" s="48"/>
      <c r="AJ2007" s="48"/>
      <c r="AM2007" s="48"/>
      <c r="AW2007" s="49"/>
      <c r="AX2007" s="49"/>
      <c r="AY2007" s="49"/>
      <c r="AZ2007" s="49"/>
      <c r="BA2007" s="49"/>
      <c r="BB2007" s="49"/>
      <c r="BC2007" s="49"/>
      <c r="BD2007" s="49"/>
      <c r="BE2007" s="49"/>
    </row>
    <row r="2008" spans="5:57">
      <c r="E2008" s="48"/>
      <c r="H2008" s="48"/>
      <c r="K2008" s="48"/>
      <c r="U2008" s="49"/>
      <c r="V2008" s="49"/>
      <c r="W2008" s="49"/>
      <c r="X2008" s="49"/>
      <c r="Y2008" s="49"/>
      <c r="Z2008" s="49"/>
      <c r="AA2008" s="49"/>
      <c r="AB2008" s="49"/>
      <c r="AC2008" s="49"/>
      <c r="AG2008" s="48"/>
      <c r="AJ2008" s="48"/>
      <c r="AM2008" s="48"/>
      <c r="AW2008" s="49"/>
      <c r="AX2008" s="49"/>
      <c r="AY2008" s="49"/>
      <c r="AZ2008" s="49"/>
      <c r="BA2008" s="49"/>
      <c r="BB2008" s="49"/>
      <c r="BC2008" s="49"/>
      <c r="BD2008" s="49"/>
      <c r="BE2008" s="49"/>
    </row>
    <row r="2009" spans="5:57">
      <c r="E2009" s="48"/>
      <c r="H2009" s="48"/>
      <c r="K2009" s="48"/>
      <c r="U2009" s="49"/>
      <c r="V2009" s="49"/>
      <c r="W2009" s="49"/>
      <c r="X2009" s="49"/>
      <c r="Y2009" s="49"/>
      <c r="Z2009" s="49"/>
      <c r="AA2009" s="49"/>
      <c r="AB2009" s="49"/>
      <c r="AC2009" s="49"/>
      <c r="AG2009" s="48"/>
      <c r="AJ2009" s="48"/>
      <c r="AM2009" s="48"/>
      <c r="AW2009" s="49"/>
      <c r="AX2009" s="49"/>
      <c r="AY2009" s="49"/>
      <c r="AZ2009" s="49"/>
      <c r="BA2009" s="49"/>
      <c r="BB2009" s="49"/>
      <c r="BC2009" s="49"/>
      <c r="BD2009" s="49"/>
      <c r="BE2009" s="49"/>
    </row>
    <row r="2010" spans="5:57">
      <c r="E2010" s="48"/>
      <c r="H2010" s="48"/>
      <c r="K2010" s="48"/>
      <c r="U2010" s="49"/>
      <c r="V2010" s="49"/>
      <c r="W2010" s="49"/>
      <c r="X2010" s="49"/>
      <c r="Y2010" s="49"/>
      <c r="Z2010" s="49"/>
      <c r="AA2010" s="49"/>
      <c r="AB2010" s="49"/>
      <c r="AC2010" s="49"/>
      <c r="AG2010" s="48"/>
      <c r="AJ2010" s="48"/>
      <c r="AM2010" s="48"/>
      <c r="AW2010" s="49"/>
      <c r="AX2010" s="49"/>
      <c r="AY2010" s="49"/>
      <c r="AZ2010" s="49"/>
      <c r="BA2010" s="49"/>
      <c r="BB2010" s="49"/>
      <c r="BC2010" s="49"/>
      <c r="BD2010" s="49"/>
      <c r="BE2010" s="49"/>
    </row>
    <row r="2011" spans="5:57">
      <c r="E2011" s="48"/>
      <c r="H2011" s="48"/>
      <c r="K2011" s="48"/>
      <c r="U2011" s="49"/>
      <c r="V2011" s="49"/>
      <c r="W2011" s="49"/>
      <c r="X2011" s="49"/>
      <c r="Y2011" s="49"/>
      <c r="Z2011" s="49"/>
      <c r="AA2011" s="49"/>
      <c r="AB2011" s="49"/>
      <c r="AC2011" s="49"/>
      <c r="AG2011" s="48"/>
      <c r="AJ2011" s="48"/>
      <c r="AM2011" s="48"/>
      <c r="AW2011" s="49"/>
      <c r="AX2011" s="49"/>
      <c r="AY2011" s="49"/>
      <c r="AZ2011" s="49"/>
      <c r="BA2011" s="49"/>
      <c r="BB2011" s="49"/>
      <c r="BC2011" s="49"/>
      <c r="BD2011" s="49"/>
      <c r="BE2011" s="49"/>
    </row>
    <row r="2012" spans="5:57">
      <c r="E2012" s="48"/>
      <c r="H2012" s="48"/>
      <c r="K2012" s="48"/>
      <c r="U2012" s="49"/>
      <c r="V2012" s="49"/>
      <c r="W2012" s="49"/>
      <c r="X2012" s="49"/>
      <c r="Y2012" s="49"/>
      <c r="Z2012" s="49"/>
      <c r="AA2012" s="49"/>
      <c r="AB2012" s="49"/>
      <c r="AC2012" s="49"/>
      <c r="AG2012" s="48"/>
      <c r="AJ2012" s="48"/>
      <c r="AM2012" s="48"/>
      <c r="AW2012" s="49"/>
      <c r="AX2012" s="49"/>
      <c r="AY2012" s="49"/>
      <c r="AZ2012" s="49"/>
      <c r="BA2012" s="49"/>
      <c r="BB2012" s="49"/>
      <c r="BC2012" s="49"/>
      <c r="BD2012" s="49"/>
      <c r="BE2012" s="49"/>
    </row>
    <row r="2013" spans="5:57">
      <c r="E2013" s="48"/>
      <c r="H2013" s="48"/>
      <c r="K2013" s="48"/>
      <c r="U2013" s="49"/>
      <c r="V2013" s="49"/>
      <c r="W2013" s="49"/>
      <c r="X2013" s="49"/>
      <c r="Y2013" s="49"/>
      <c r="Z2013" s="49"/>
      <c r="AA2013" s="49"/>
      <c r="AB2013" s="49"/>
      <c r="AC2013" s="49"/>
      <c r="AG2013" s="48"/>
      <c r="AJ2013" s="48"/>
      <c r="AM2013" s="48"/>
      <c r="AW2013" s="49"/>
      <c r="AX2013" s="49"/>
      <c r="AY2013" s="49"/>
      <c r="AZ2013" s="49"/>
      <c r="BA2013" s="49"/>
      <c r="BB2013" s="49"/>
      <c r="BC2013" s="49"/>
      <c r="BD2013" s="49"/>
      <c r="BE2013" s="49"/>
    </row>
    <row r="2014" spans="5:57">
      <c r="E2014" s="48"/>
      <c r="H2014" s="48"/>
      <c r="K2014" s="48"/>
      <c r="U2014" s="49"/>
      <c r="V2014" s="49"/>
      <c r="W2014" s="49"/>
      <c r="X2014" s="49"/>
      <c r="Y2014" s="49"/>
      <c r="Z2014" s="49"/>
      <c r="AA2014" s="49"/>
      <c r="AB2014" s="49"/>
      <c r="AC2014" s="49"/>
      <c r="AG2014" s="48"/>
      <c r="AJ2014" s="48"/>
      <c r="AM2014" s="48"/>
      <c r="AW2014" s="49"/>
      <c r="AX2014" s="49"/>
      <c r="AY2014" s="49"/>
      <c r="AZ2014" s="49"/>
      <c r="BA2014" s="49"/>
      <c r="BB2014" s="49"/>
      <c r="BC2014" s="49"/>
      <c r="BD2014" s="49"/>
      <c r="BE2014" s="49"/>
    </row>
    <row r="2015" spans="5:57">
      <c r="E2015" s="48"/>
      <c r="H2015" s="48"/>
      <c r="K2015" s="48"/>
      <c r="U2015" s="49"/>
      <c r="V2015" s="49"/>
      <c r="W2015" s="49"/>
      <c r="X2015" s="49"/>
      <c r="Y2015" s="49"/>
      <c r="Z2015" s="49"/>
      <c r="AA2015" s="49"/>
      <c r="AB2015" s="49"/>
      <c r="AC2015" s="49"/>
      <c r="AG2015" s="48"/>
      <c r="AJ2015" s="48"/>
      <c r="AM2015" s="48"/>
      <c r="AW2015" s="49"/>
      <c r="AX2015" s="49"/>
      <c r="AY2015" s="49"/>
      <c r="AZ2015" s="49"/>
      <c r="BA2015" s="49"/>
      <c r="BB2015" s="49"/>
      <c r="BC2015" s="49"/>
      <c r="BD2015" s="49"/>
      <c r="BE2015" s="49"/>
    </row>
    <row r="2016" spans="5:57">
      <c r="E2016" s="48"/>
      <c r="H2016" s="48"/>
      <c r="K2016" s="48"/>
      <c r="U2016" s="49"/>
      <c r="V2016" s="49"/>
      <c r="W2016" s="49"/>
      <c r="X2016" s="49"/>
      <c r="Y2016" s="49"/>
      <c r="Z2016" s="49"/>
      <c r="AA2016" s="49"/>
      <c r="AB2016" s="49"/>
      <c r="AC2016" s="49"/>
      <c r="AG2016" s="48"/>
      <c r="AJ2016" s="48"/>
      <c r="AM2016" s="48"/>
      <c r="AW2016" s="49"/>
      <c r="AX2016" s="49"/>
      <c r="AY2016" s="49"/>
      <c r="AZ2016" s="49"/>
      <c r="BA2016" s="49"/>
      <c r="BB2016" s="49"/>
      <c r="BC2016" s="49"/>
      <c r="BD2016" s="49"/>
      <c r="BE2016" s="49"/>
    </row>
    <row r="2017" spans="5:57">
      <c r="E2017" s="48"/>
      <c r="H2017" s="48"/>
      <c r="K2017" s="48"/>
      <c r="U2017" s="49"/>
      <c r="V2017" s="49"/>
      <c r="W2017" s="49"/>
      <c r="X2017" s="49"/>
      <c r="Y2017" s="49"/>
      <c r="Z2017" s="49"/>
      <c r="AA2017" s="49"/>
      <c r="AB2017" s="49"/>
      <c r="AC2017" s="49"/>
      <c r="AG2017" s="48"/>
      <c r="AJ2017" s="48"/>
      <c r="AM2017" s="48"/>
      <c r="AW2017" s="49"/>
      <c r="AX2017" s="49"/>
      <c r="AY2017" s="49"/>
      <c r="AZ2017" s="49"/>
      <c r="BA2017" s="49"/>
      <c r="BB2017" s="49"/>
      <c r="BC2017" s="49"/>
      <c r="BD2017" s="49"/>
      <c r="BE2017" s="49"/>
    </row>
    <row r="2018" spans="5:57">
      <c r="E2018" s="48"/>
      <c r="H2018" s="48"/>
      <c r="K2018" s="48"/>
      <c r="U2018" s="49"/>
      <c r="V2018" s="49"/>
      <c r="W2018" s="49"/>
      <c r="X2018" s="49"/>
      <c r="Y2018" s="49"/>
      <c r="Z2018" s="49"/>
      <c r="AA2018" s="49"/>
      <c r="AB2018" s="49"/>
      <c r="AC2018" s="49"/>
      <c r="AG2018" s="48"/>
      <c r="AJ2018" s="48"/>
      <c r="AM2018" s="48"/>
      <c r="AW2018" s="49"/>
      <c r="AX2018" s="49"/>
      <c r="AY2018" s="49"/>
      <c r="AZ2018" s="49"/>
      <c r="BA2018" s="49"/>
      <c r="BB2018" s="49"/>
      <c r="BC2018" s="49"/>
      <c r="BD2018" s="49"/>
      <c r="BE2018" s="49"/>
    </row>
    <row r="2019" spans="5:57">
      <c r="E2019" s="48"/>
      <c r="H2019" s="48"/>
      <c r="K2019" s="48"/>
      <c r="U2019" s="49"/>
      <c r="V2019" s="49"/>
      <c r="W2019" s="49"/>
      <c r="X2019" s="49"/>
      <c r="Y2019" s="49"/>
      <c r="Z2019" s="49"/>
      <c r="AA2019" s="49"/>
      <c r="AB2019" s="49"/>
      <c r="AC2019" s="49"/>
      <c r="AG2019" s="48"/>
      <c r="AJ2019" s="48"/>
      <c r="AM2019" s="48"/>
      <c r="AW2019" s="49"/>
      <c r="AX2019" s="49"/>
      <c r="AY2019" s="49"/>
      <c r="AZ2019" s="49"/>
      <c r="BA2019" s="49"/>
      <c r="BB2019" s="49"/>
      <c r="BC2019" s="49"/>
      <c r="BD2019" s="49"/>
      <c r="BE2019" s="49"/>
    </row>
    <row r="2020" spans="5:57">
      <c r="E2020" s="48"/>
      <c r="H2020" s="48"/>
      <c r="K2020" s="48"/>
      <c r="U2020" s="49"/>
      <c r="V2020" s="49"/>
      <c r="W2020" s="49"/>
      <c r="X2020" s="49"/>
      <c r="Y2020" s="49"/>
      <c r="Z2020" s="49"/>
      <c r="AA2020" s="49"/>
      <c r="AB2020" s="49"/>
      <c r="AC2020" s="49"/>
      <c r="AG2020" s="48"/>
      <c r="AJ2020" s="48"/>
      <c r="AM2020" s="48"/>
      <c r="AW2020" s="49"/>
      <c r="AX2020" s="49"/>
      <c r="AY2020" s="49"/>
      <c r="AZ2020" s="49"/>
      <c r="BA2020" s="49"/>
      <c r="BB2020" s="49"/>
      <c r="BC2020" s="49"/>
      <c r="BD2020" s="49"/>
      <c r="BE2020" s="49"/>
    </row>
    <row r="2021" spans="5:57">
      <c r="E2021" s="48"/>
      <c r="H2021" s="48"/>
      <c r="K2021" s="48"/>
      <c r="U2021" s="49"/>
      <c r="V2021" s="49"/>
      <c r="W2021" s="49"/>
      <c r="X2021" s="49"/>
      <c r="Y2021" s="49"/>
      <c r="Z2021" s="49"/>
      <c r="AA2021" s="49"/>
      <c r="AB2021" s="49"/>
      <c r="AC2021" s="49"/>
      <c r="AG2021" s="48"/>
      <c r="AJ2021" s="48"/>
      <c r="AM2021" s="48"/>
      <c r="AW2021" s="49"/>
      <c r="AX2021" s="49"/>
      <c r="AY2021" s="49"/>
      <c r="AZ2021" s="49"/>
      <c r="BA2021" s="49"/>
      <c r="BB2021" s="49"/>
      <c r="BC2021" s="49"/>
      <c r="BD2021" s="49"/>
      <c r="BE2021" s="49"/>
    </row>
    <row r="2022" spans="5:57">
      <c r="E2022" s="48"/>
      <c r="H2022" s="48"/>
      <c r="K2022" s="48"/>
      <c r="U2022" s="49"/>
      <c r="V2022" s="49"/>
      <c r="W2022" s="49"/>
      <c r="X2022" s="49"/>
      <c r="Y2022" s="49"/>
      <c r="Z2022" s="49"/>
      <c r="AA2022" s="49"/>
      <c r="AB2022" s="49"/>
      <c r="AC2022" s="49"/>
      <c r="AG2022" s="48"/>
      <c r="AJ2022" s="48"/>
      <c r="AM2022" s="48"/>
      <c r="AW2022" s="49"/>
      <c r="AX2022" s="49"/>
      <c r="AY2022" s="49"/>
      <c r="AZ2022" s="49"/>
      <c r="BA2022" s="49"/>
      <c r="BB2022" s="49"/>
      <c r="BC2022" s="49"/>
      <c r="BD2022" s="49"/>
      <c r="BE2022" s="49"/>
    </row>
    <row r="2023" spans="5:57">
      <c r="E2023" s="48"/>
      <c r="H2023" s="48"/>
      <c r="K2023" s="48"/>
      <c r="U2023" s="49"/>
      <c r="V2023" s="49"/>
      <c r="W2023" s="49"/>
      <c r="X2023" s="49"/>
      <c r="Y2023" s="49"/>
      <c r="Z2023" s="49"/>
      <c r="AA2023" s="49"/>
      <c r="AB2023" s="49"/>
      <c r="AC2023" s="49"/>
      <c r="AG2023" s="48"/>
      <c r="AJ2023" s="48"/>
      <c r="AM2023" s="48"/>
      <c r="AW2023" s="49"/>
      <c r="AX2023" s="49"/>
      <c r="AY2023" s="49"/>
      <c r="AZ2023" s="49"/>
      <c r="BA2023" s="49"/>
      <c r="BB2023" s="49"/>
      <c r="BC2023" s="49"/>
      <c r="BD2023" s="49"/>
      <c r="BE2023" s="49"/>
    </row>
    <row r="2024" spans="5:57">
      <c r="E2024" s="48"/>
      <c r="H2024" s="48"/>
      <c r="K2024" s="48"/>
      <c r="U2024" s="49"/>
      <c r="V2024" s="49"/>
      <c r="W2024" s="49"/>
      <c r="X2024" s="49"/>
      <c r="Y2024" s="49"/>
      <c r="Z2024" s="49"/>
      <c r="AA2024" s="49"/>
      <c r="AB2024" s="49"/>
      <c r="AC2024" s="49"/>
      <c r="AG2024" s="48"/>
      <c r="AJ2024" s="48"/>
      <c r="AM2024" s="48"/>
      <c r="AW2024" s="49"/>
      <c r="AX2024" s="49"/>
      <c r="AY2024" s="49"/>
      <c r="AZ2024" s="49"/>
      <c r="BA2024" s="49"/>
      <c r="BB2024" s="49"/>
      <c r="BC2024" s="49"/>
      <c r="BD2024" s="49"/>
      <c r="BE2024" s="49"/>
    </row>
    <row r="2025" spans="5:57">
      <c r="E2025" s="48"/>
      <c r="H2025" s="48"/>
      <c r="K2025" s="48"/>
      <c r="U2025" s="49"/>
      <c r="V2025" s="49"/>
      <c r="W2025" s="49"/>
      <c r="X2025" s="49"/>
      <c r="Y2025" s="49"/>
      <c r="Z2025" s="49"/>
      <c r="AA2025" s="49"/>
      <c r="AB2025" s="49"/>
      <c r="AC2025" s="49"/>
      <c r="AG2025" s="48"/>
      <c r="AJ2025" s="48"/>
      <c r="AM2025" s="48"/>
      <c r="AW2025" s="49"/>
      <c r="AX2025" s="49"/>
      <c r="AY2025" s="49"/>
      <c r="AZ2025" s="49"/>
      <c r="BA2025" s="49"/>
      <c r="BB2025" s="49"/>
      <c r="BC2025" s="49"/>
      <c r="BD2025" s="49"/>
      <c r="BE2025" s="49"/>
    </row>
    <row r="2026" spans="5:57">
      <c r="E2026" s="48"/>
      <c r="H2026" s="48"/>
      <c r="K2026" s="48"/>
      <c r="U2026" s="49"/>
      <c r="V2026" s="49"/>
      <c r="W2026" s="49"/>
      <c r="X2026" s="49"/>
      <c r="Y2026" s="49"/>
      <c r="Z2026" s="49"/>
      <c r="AA2026" s="49"/>
      <c r="AB2026" s="49"/>
      <c r="AC2026" s="49"/>
      <c r="AG2026" s="48"/>
      <c r="AJ2026" s="48"/>
      <c r="AM2026" s="48"/>
      <c r="AW2026" s="49"/>
      <c r="AX2026" s="49"/>
      <c r="AY2026" s="49"/>
      <c r="AZ2026" s="49"/>
      <c r="BA2026" s="49"/>
      <c r="BB2026" s="49"/>
      <c r="BC2026" s="49"/>
      <c r="BD2026" s="49"/>
      <c r="BE2026" s="49"/>
    </row>
    <row r="2027" spans="5:57">
      <c r="E2027" s="48"/>
      <c r="H2027" s="48"/>
      <c r="K2027" s="48"/>
      <c r="U2027" s="49"/>
      <c r="V2027" s="49"/>
      <c r="W2027" s="49"/>
      <c r="X2027" s="49"/>
      <c r="Y2027" s="49"/>
      <c r="Z2027" s="49"/>
      <c r="AA2027" s="49"/>
      <c r="AB2027" s="49"/>
      <c r="AC2027" s="49"/>
      <c r="AG2027" s="48"/>
      <c r="AJ2027" s="48"/>
      <c r="AM2027" s="48"/>
      <c r="AW2027" s="49"/>
      <c r="AX2027" s="49"/>
      <c r="AY2027" s="49"/>
      <c r="AZ2027" s="49"/>
      <c r="BA2027" s="49"/>
      <c r="BB2027" s="49"/>
      <c r="BC2027" s="49"/>
      <c r="BD2027" s="49"/>
      <c r="BE2027" s="49"/>
    </row>
    <row r="2028" spans="5:57">
      <c r="E2028" s="48"/>
      <c r="H2028" s="48"/>
      <c r="K2028" s="48"/>
      <c r="U2028" s="49"/>
      <c r="V2028" s="49"/>
      <c r="W2028" s="49"/>
      <c r="X2028" s="49"/>
      <c r="Y2028" s="49"/>
      <c r="Z2028" s="49"/>
      <c r="AA2028" s="49"/>
      <c r="AB2028" s="49"/>
      <c r="AC2028" s="49"/>
      <c r="AG2028" s="48"/>
      <c r="AJ2028" s="48"/>
      <c r="AM2028" s="48"/>
      <c r="AW2028" s="49"/>
      <c r="AX2028" s="49"/>
      <c r="AY2028" s="49"/>
      <c r="AZ2028" s="49"/>
      <c r="BA2028" s="49"/>
      <c r="BB2028" s="49"/>
      <c r="BC2028" s="49"/>
      <c r="BD2028" s="49"/>
      <c r="BE2028" s="49"/>
    </row>
    <row r="2029" spans="5:57">
      <c r="E2029" s="48"/>
      <c r="H2029" s="48"/>
      <c r="K2029" s="48"/>
      <c r="U2029" s="49"/>
      <c r="V2029" s="49"/>
      <c r="W2029" s="49"/>
      <c r="X2029" s="49"/>
      <c r="Y2029" s="49"/>
      <c r="Z2029" s="49"/>
      <c r="AA2029" s="49"/>
      <c r="AB2029" s="49"/>
      <c r="AC2029" s="49"/>
      <c r="AG2029" s="48"/>
      <c r="AJ2029" s="48"/>
      <c r="AM2029" s="48"/>
      <c r="AW2029" s="49"/>
      <c r="AX2029" s="49"/>
      <c r="AY2029" s="49"/>
      <c r="AZ2029" s="49"/>
      <c r="BA2029" s="49"/>
      <c r="BB2029" s="49"/>
      <c r="BC2029" s="49"/>
      <c r="BD2029" s="49"/>
      <c r="BE2029" s="49"/>
    </row>
    <row r="2030" spans="5:57">
      <c r="E2030" s="48"/>
      <c r="H2030" s="48"/>
      <c r="K2030" s="48"/>
      <c r="U2030" s="49"/>
      <c r="V2030" s="49"/>
      <c r="W2030" s="49"/>
      <c r="X2030" s="49"/>
      <c r="Y2030" s="49"/>
      <c r="Z2030" s="49"/>
      <c r="AA2030" s="49"/>
      <c r="AB2030" s="49"/>
      <c r="AC2030" s="49"/>
      <c r="AG2030" s="48"/>
      <c r="AJ2030" s="48"/>
      <c r="AM2030" s="48"/>
      <c r="AW2030" s="49"/>
      <c r="AX2030" s="49"/>
      <c r="AY2030" s="49"/>
      <c r="AZ2030" s="49"/>
      <c r="BA2030" s="49"/>
      <c r="BB2030" s="49"/>
      <c r="BC2030" s="49"/>
      <c r="BD2030" s="49"/>
      <c r="BE2030" s="49"/>
    </row>
    <row r="2031" spans="5:57">
      <c r="E2031" s="48"/>
      <c r="H2031" s="48"/>
      <c r="K2031" s="48"/>
      <c r="U2031" s="49"/>
      <c r="V2031" s="49"/>
      <c r="W2031" s="49"/>
      <c r="X2031" s="49"/>
      <c r="Y2031" s="49"/>
      <c r="Z2031" s="49"/>
      <c r="AA2031" s="49"/>
      <c r="AB2031" s="49"/>
      <c r="AC2031" s="49"/>
      <c r="AG2031" s="48"/>
      <c r="AJ2031" s="48"/>
      <c r="AM2031" s="48"/>
      <c r="AW2031" s="49"/>
      <c r="AX2031" s="49"/>
      <c r="AY2031" s="49"/>
      <c r="AZ2031" s="49"/>
      <c r="BA2031" s="49"/>
      <c r="BB2031" s="49"/>
      <c r="BC2031" s="49"/>
      <c r="BD2031" s="49"/>
      <c r="BE2031" s="49"/>
    </row>
    <row r="2032" spans="5:57">
      <c r="E2032" s="48"/>
      <c r="H2032" s="48"/>
      <c r="K2032" s="48"/>
      <c r="U2032" s="49"/>
      <c r="V2032" s="49"/>
      <c r="W2032" s="49"/>
      <c r="X2032" s="49"/>
      <c r="Y2032" s="49"/>
      <c r="Z2032" s="49"/>
      <c r="AA2032" s="49"/>
      <c r="AB2032" s="49"/>
      <c r="AC2032" s="49"/>
      <c r="AG2032" s="48"/>
      <c r="AJ2032" s="48"/>
      <c r="AM2032" s="48"/>
      <c r="AW2032" s="49"/>
      <c r="AX2032" s="49"/>
      <c r="AY2032" s="49"/>
      <c r="AZ2032" s="49"/>
      <c r="BA2032" s="49"/>
      <c r="BB2032" s="49"/>
      <c r="BC2032" s="49"/>
      <c r="BD2032" s="49"/>
      <c r="BE2032" s="49"/>
    </row>
    <row r="2033" spans="5:57">
      <c r="E2033" s="48"/>
      <c r="H2033" s="48"/>
      <c r="K2033" s="48"/>
      <c r="U2033" s="49"/>
      <c r="V2033" s="49"/>
      <c r="W2033" s="49"/>
      <c r="X2033" s="49"/>
      <c r="Y2033" s="49"/>
      <c r="Z2033" s="49"/>
      <c r="AA2033" s="49"/>
      <c r="AB2033" s="49"/>
      <c r="AC2033" s="49"/>
      <c r="AG2033" s="48"/>
      <c r="AJ2033" s="48"/>
      <c r="AM2033" s="48"/>
      <c r="AW2033" s="49"/>
      <c r="AX2033" s="49"/>
      <c r="AY2033" s="49"/>
      <c r="AZ2033" s="49"/>
      <c r="BA2033" s="49"/>
      <c r="BB2033" s="49"/>
      <c r="BC2033" s="49"/>
      <c r="BD2033" s="49"/>
      <c r="BE2033" s="49"/>
    </row>
    <row r="2034" spans="5:57">
      <c r="E2034" s="48"/>
      <c r="H2034" s="48"/>
      <c r="K2034" s="48"/>
      <c r="U2034" s="49"/>
      <c r="V2034" s="49"/>
      <c r="W2034" s="49"/>
      <c r="X2034" s="49"/>
      <c r="Y2034" s="49"/>
      <c r="Z2034" s="49"/>
      <c r="AA2034" s="49"/>
      <c r="AB2034" s="49"/>
      <c r="AC2034" s="49"/>
      <c r="AG2034" s="48"/>
      <c r="AJ2034" s="48"/>
      <c r="AM2034" s="48"/>
      <c r="AW2034" s="49"/>
      <c r="AX2034" s="49"/>
      <c r="AY2034" s="49"/>
      <c r="AZ2034" s="49"/>
      <c r="BA2034" s="49"/>
      <c r="BB2034" s="49"/>
      <c r="BC2034" s="49"/>
      <c r="BD2034" s="49"/>
      <c r="BE2034" s="49"/>
    </row>
    <row r="2035" spans="5:57">
      <c r="E2035" s="48"/>
      <c r="H2035" s="48"/>
      <c r="K2035" s="48"/>
      <c r="U2035" s="49"/>
      <c r="V2035" s="49"/>
      <c r="W2035" s="49"/>
      <c r="X2035" s="49"/>
      <c r="Y2035" s="49"/>
      <c r="Z2035" s="49"/>
      <c r="AA2035" s="49"/>
      <c r="AB2035" s="49"/>
      <c r="AC2035" s="49"/>
      <c r="AG2035" s="48"/>
      <c r="AJ2035" s="48"/>
      <c r="AM2035" s="48"/>
      <c r="AW2035" s="49"/>
      <c r="AX2035" s="49"/>
      <c r="AY2035" s="49"/>
      <c r="AZ2035" s="49"/>
      <c r="BA2035" s="49"/>
      <c r="BB2035" s="49"/>
      <c r="BC2035" s="49"/>
      <c r="BD2035" s="49"/>
      <c r="BE2035" s="49"/>
    </row>
    <row r="2036" spans="5:57">
      <c r="E2036" s="48"/>
      <c r="H2036" s="48"/>
      <c r="K2036" s="48"/>
      <c r="U2036" s="49"/>
      <c r="V2036" s="49"/>
      <c r="W2036" s="49"/>
      <c r="X2036" s="49"/>
      <c r="Y2036" s="49"/>
      <c r="Z2036" s="49"/>
      <c r="AA2036" s="49"/>
      <c r="AB2036" s="49"/>
      <c r="AC2036" s="49"/>
      <c r="AG2036" s="48"/>
      <c r="AJ2036" s="48"/>
      <c r="AM2036" s="48"/>
      <c r="AW2036" s="49"/>
      <c r="AX2036" s="49"/>
      <c r="AY2036" s="49"/>
      <c r="AZ2036" s="49"/>
      <c r="BA2036" s="49"/>
      <c r="BB2036" s="49"/>
      <c r="BC2036" s="49"/>
      <c r="BD2036" s="49"/>
      <c r="BE2036" s="49"/>
    </row>
    <row r="2037" spans="5:57">
      <c r="E2037" s="48"/>
      <c r="H2037" s="48"/>
      <c r="K2037" s="48"/>
      <c r="U2037" s="49"/>
      <c r="V2037" s="49"/>
      <c r="W2037" s="49"/>
      <c r="X2037" s="49"/>
      <c r="Y2037" s="49"/>
      <c r="Z2037" s="49"/>
      <c r="AA2037" s="49"/>
      <c r="AB2037" s="49"/>
      <c r="AC2037" s="49"/>
      <c r="AG2037" s="48"/>
      <c r="AJ2037" s="48"/>
      <c r="AM2037" s="48"/>
      <c r="AW2037" s="49"/>
      <c r="AX2037" s="49"/>
      <c r="AY2037" s="49"/>
      <c r="AZ2037" s="49"/>
      <c r="BA2037" s="49"/>
      <c r="BB2037" s="49"/>
      <c r="BC2037" s="49"/>
      <c r="BD2037" s="49"/>
      <c r="BE2037" s="49"/>
    </row>
    <row r="2038" spans="5:57">
      <c r="E2038" s="48"/>
      <c r="H2038" s="48"/>
      <c r="K2038" s="48"/>
      <c r="U2038" s="49"/>
      <c r="V2038" s="49"/>
      <c r="W2038" s="49"/>
      <c r="X2038" s="49"/>
      <c r="Y2038" s="49"/>
      <c r="Z2038" s="49"/>
      <c r="AA2038" s="49"/>
      <c r="AB2038" s="49"/>
      <c r="AC2038" s="49"/>
      <c r="AG2038" s="48"/>
      <c r="AJ2038" s="48"/>
      <c r="AM2038" s="48"/>
      <c r="AW2038" s="49"/>
      <c r="AX2038" s="49"/>
      <c r="AY2038" s="49"/>
      <c r="AZ2038" s="49"/>
      <c r="BA2038" s="49"/>
      <c r="BB2038" s="49"/>
      <c r="BC2038" s="49"/>
      <c r="BD2038" s="49"/>
      <c r="BE2038" s="49"/>
    </row>
    <row r="2039" spans="5:57">
      <c r="E2039" s="48"/>
      <c r="H2039" s="48"/>
      <c r="K2039" s="48"/>
      <c r="U2039" s="49"/>
      <c r="V2039" s="49"/>
      <c r="W2039" s="49"/>
      <c r="X2039" s="49"/>
      <c r="Y2039" s="49"/>
      <c r="Z2039" s="49"/>
      <c r="AA2039" s="49"/>
      <c r="AB2039" s="49"/>
      <c r="AC2039" s="49"/>
      <c r="AG2039" s="48"/>
      <c r="AJ2039" s="48"/>
      <c r="AM2039" s="48"/>
      <c r="AW2039" s="49"/>
      <c r="AX2039" s="49"/>
      <c r="AY2039" s="49"/>
      <c r="AZ2039" s="49"/>
      <c r="BA2039" s="49"/>
      <c r="BB2039" s="49"/>
      <c r="BC2039" s="49"/>
      <c r="BD2039" s="49"/>
      <c r="BE2039" s="49"/>
    </row>
    <row r="2040" spans="5:57">
      <c r="E2040" s="48"/>
      <c r="H2040" s="48"/>
      <c r="K2040" s="48"/>
      <c r="U2040" s="49"/>
      <c r="V2040" s="49"/>
      <c r="W2040" s="49"/>
      <c r="X2040" s="49"/>
      <c r="Y2040" s="49"/>
      <c r="Z2040" s="49"/>
      <c r="AA2040" s="49"/>
      <c r="AB2040" s="49"/>
      <c r="AC2040" s="49"/>
      <c r="AG2040" s="48"/>
      <c r="AJ2040" s="48"/>
      <c r="AM2040" s="48"/>
      <c r="AW2040" s="49"/>
      <c r="AX2040" s="49"/>
      <c r="AY2040" s="49"/>
      <c r="AZ2040" s="49"/>
      <c r="BA2040" s="49"/>
      <c r="BB2040" s="49"/>
      <c r="BC2040" s="49"/>
      <c r="BD2040" s="49"/>
      <c r="BE2040" s="49"/>
    </row>
    <row r="2041" spans="5:57">
      <c r="E2041" s="48"/>
      <c r="H2041" s="48"/>
      <c r="K2041" s="48"/>
      <c r="U2041" s="49"/>
      <c r="V2041" s="49"/>
      <c r="W2041" s="49"/>
      <c r="X2041" s="49"/>
      <c r="Y2041" s="49"/>
      <c r="Z2041" s="49"/>
      <c r="AA2041" s="49"/>
      <c r="AB2041" s="49"/>
      <c r="AC2041" s="49"/>
      <c r="AG2041" s="48"/>
      <c r="AJ2041" s="48"/>
      <c r="AM2041" s="48"/>
      <c r="AW2041" s="49"/>
      <c r="AX2041" s="49"/>
      <c r="AY2041" s="49"/>
      <c r="AZ2041" s="49"/>
      <c r="BA2041" s="49"/>
      <c r="BB2041" s="49"/>
      <c r="BC2041" s="49"/>
      <c r="BD2041" s="49"/>
      <c r="BE2041" s="49"/>
    </row>
    <row r="2042" spans="5:57">
      <c r="E2042" s="48"/>
      <c r="H2042" s="48"/>
      <c r="K2042" s="48"/>
      <c r="U2042" s="49"/>
      <c r="V2042" s="49"/>
      <c r="W2042" s="49"/>
      <c r="X2042" s="49"/>
      <c r="Y2042" s="49"/>
      <c r="Z2042" s="49"/>
      <c r="AA2042" s="49"/>
      <c r="AB2042" s="49"/>
      <c r="AC2042" s="49"/>
      <c r="AG2042" s="48"/>
      <c r="AJ2042" s="48"/>
      <c r="AM2042" s="48"/>
      <c r="AW2042" s="49"/>
      <c r="AX2042" s="49"/>
      <c r="AY2042" s="49"/>
      <c r="AZ2042" s="49"/>
      <c r="BA2042" s="49"/>
      <c r="BB2042" s="49"/>
      <c r="BC2042" s="49"/>
      <c r="BD2042" s="49"/>
      <c r="BE2042" s="49"/>
    </row>
    <row r="2043" spans="5:57">
      <c r="E2043" s="48"/>
      <c r="H2043" s="48"/>
      <c r="K2043" s="48"/>
      <c r="U2043" s="49"/>
      <c r="V2043" s="49"/>
      <c r="W2043" s="49"/>
      <c r="X2043" s="49"/>
      <c r="Y2043" s="49"/>
      <c r="Z2043" s="49"/>
      <c r="AA2043" s="49"/>
      <c r="AB2043" s="49"/>
      <c r="AC2043" s="49"/>
      <c r="AG2043" s="48"/>
      <c r="AJ2043" s="48"/>
      <c r="AM2043" s="48"/>
      <c r="AW2043" s="49"/>
      <c r="AX2043" s="49"/>
      <c r="AY2043" s="49"/>
      <c r="AZ2043" s="49"/>
      <c r="BA2043" s="49"/>
      <c r="BB2043" s="49"/>
      <c r="BC2043" s="49"/>
      <c r="BD2043" s="49"/>
      <c r="BE2043" s="49"/>
    </row>
    <row r="2044" spans="5:57">
      <c r="E2044" s="48"/>
      <c r="H2044" s="48"/>
      <c r="K2044" s="48"/>
      <c r="U2044" s="49"/>
      <c r="V2044" s="49"/>
      <c r="W2044" s="49"/>
      <c r="X2044" s="49"/>
      <c r="Y2044" s="49"/>
      <c r="Z2044" s="49"/>
      <c r="AA2044" s="49"/>
      <c r="AB2044" s="49"/>
      <c r="AC2044" s="49"/>
      <c r="AG2044" s="48"/>
      <c r="AJ2044" s="48"/>
      <c r="AM2044" s="48"/>
      <c r="AW2044" s="49"/>
      <c r="AX2044" s="49"/>
      <c r="AY2044" s="49"/>
      <c r="AZ2044" s="49"/>
      <c r="BA2044" s="49"/>
      <c r="BB2044" s="49"/>
      <c r="BC2044" s="49"/>
      <c r="BD2044" s="49"/>
      <c r="BE2044" s="49"/>
    </row>
    <row r="2045" spans="5:57">
      <c r="E2045" s="48"/>
      <c r="H2045" s="48"/>
      <c r="K2045" s="48"/>
      <c r="U2045" s="49"/>
      <c r="V2045" s="49"/>
      <c r="W2045" s="49"/>
      <c r="X2045" s="49"/>
      <c r="Y2045" s="49"/>
      <c r="Z2045" s="49"/>
      <c r="AA2045" s="49"/>
      <c r="AB2045" s="49"/>
      <c r="AC2045" s="49"/>
      <c r="AG2045" s="48"/>
      <c r="AJ2045" s="48"/>
      <c r="AM2045" s="48"/>
      <c r="AW2045" s="49"/>
      <c r="AX2045" s="49"/>
      <c r="AY2045" s="49"/>
      <c r="AZ2045" s="49"/>
      <c r="BA2045" s="49"/>
      <c r="BB2045" s="49"/>
      <c r="BC2045" s="49"/>
      <c r="BD2045" s="49"/>
      <c r="BE2045" s="49"/>
    </row>
    <row r="2046" spans="5:57">
      <c r="E2046" s="48"/>
      <c r="H2046" s="48"/>
      <c r="K2046" s="48"/>
      <c r="U2046" s="49"/>
      <c r="V2046" s="49"/>
      <c r="W2046" s="49"/>
      <c r="X2046" s="49"/>
      <c r="Y2046" s="49"/>
      <c r="Z2046" s="49"/>
      <c r="AA2046" s="49"/>
      <c r="AB2046" s="49"/>
      <c r="AC2046" s="49"/>
      <c r="AG2046" s="48"/>
      <c r="AJ2046" s="48"/>
      <c r="AM2046" s="48"/>
      <c r="AW2046" s="49"/>
      <c r="AX2046" s="49"/>
      <c r="AY2046" s="49"/>
      <c r="AZ2046" s="49"/>
      <c r="BA2046" s="49"/>
      <c r="BB2046" s="49"/>
      <c r="BC2046" s="49"/>
      <c r="BD2046" s="49"/>
      <c r="BE2046" s="49"/>
    </row>
    <row r="2047" spans="5:57">
      <c r="E2047" s="48"/>
      <c r="H2047" s="48"/>
      <c r="K2047" s="48"/>
      <c r="U2047" s="49"/>
      <c r="V2047" s="49"/>
      <c r="W2047" s="49"/>
      <c r="X2047" s="49"/>
      <c r="Y2047" s="49"/>
      <c r="Z2047" s="49"/>
      <c r="AA2047" s="49"/>
      <c r="AB2047" s="49"/>
      <c r="AC2047" s="49"/>
      <c r="AG2047" s="48"/>
      <c r="AJ2047" s="48"/>
      <c r="AM2047" s="48"/>
      <c r="AW2047" s="49"/>
      <c r="AX2047" s="49"/>
      <c r="AY2047" s="49"/>
      <c r="AZ2047" s="49"/>
      <c r="BA2047" s="49"/>
      <c r="BB2047" s="49"/>
      <c r="BC2047" s="49"/>
      <c r="BD2047" s="49"/>
      <c r="BE2047" s="49"/>
    </row>
    <row r="2048" spans="5:57">
      <c r="E2048" s="48"/>
      <c r="H2048" s="48"/>
      <c r="K2048" s="48"/>
      <c r="U2048" s="49"/>
      <c r="V2048" s="49"/>
      <c r="W2048" s="49"/>
      <c r="X2048" s="49"/>
      <c r="Y2048" s="49"/>
      <c r="Z2048" s="49"/>
      <c r="AA2048" s="49"/>
      <c r="AB2048" s="49"/>
      <c r="AC2048" s="49"/>
      <c r="AG2048" s="48"/>
      <c r="AJ2048" s="48"/>
      <c r="AM2048" s="48"/>
      <c r="AW2048" s="49"/>
      <c r="AX2048" s="49"/>
      <c r="AY2048" s="49"/>
      <c r="AZ2048" s="49"/>
      <c r="BA2048" s="49"/>
      <c r="BB2048" s="49"/>
      <c r="BC2048" s="49"/>
      <c r="BD2048" s="49"/>
      <c r="BE2048" s="49"/>
    </row>
    <row r="2049" spans="5:57">
      <c r="E2049" s="48"/>
      <c r="H2049" s="48"/>
      <c r="K2049" s="48"/>
      <c r="U2049" s="49"/>
      <c r="V2049" s="49"/>
      <c r="W2049" s="49"/>
      <c r="X2049" s="49"/>
      <c r="Y2049" s="49"/>
      <c r="Z2049" s="49"/>
      <c r="AA2049" s="49"/>
      <c r="AB2049" s="49"/>
      <c r="AC2049" s="49"/>
      <c r="AG2049" s="48"/>
      <c r="AJ2049" s="48"/>
      <c r="AM2049" s="48"/>
      <c r="AW2049" s="49"/>
      <c r="AX2049" s="49"/>
      <c r="AY2049" s="49"/>
      <c r="AZ2049" s="49"/>
      <c r="BA2049" s="49"/>
      <c r="BB2049" s="49"/>
      <c r="BC2049" s="49"/>
      <c r="BD2049" s="49"/>
      <c r="BE2049" s="49"/>
    </row>
    <row r="2050" spans="5:57">
      <c r="E2050" s="48"/>
      <c r="H2050" s="48"/>
      <c r="K2050" s="48"/>
      <c r="U2050" s="49"/>
      <c r="V2050" s="49"/>
      <c r="W2050" s="49"/>
      <c r="X2050" s="49"/>
      <c r="Y2050" s="49"/>
      <c r="Z2050" s="49"/>
      <c r="AA2050" s="49"/>
      <c r="AB2050" s="49"/>
      <c r="AC2050" s="49"/>
      <c r="AG2050" s="48"/>
      <c r="AJ2050" s="48"/>
      <c r="AM2050" s="48"/>
      <c r="AW2050" s="49"/>
      <c r="AX2050" s="49"/>
      <c r="AY2050" s="49"/>
      <c r="AZ2050" s="49"/>
      <c r="BA2050" s="49"/>
      <c r="BB2050" s="49"/>
      <c r="BC2050" s="49"/>
      <c r="BD2050" s="49"/>
      <c r="BE2050" s="49"/>
    </row>
    <row r="2051" spans="5:57">
      <c r="E2051" s="48"/>
      <c r="H2051" s="48"/>
      <c r="K2051" s="48"/>
      <c r="U2051" s="49"/>
      <c r="V2051" s="49"/>
      <c r="W2051" s="49"/>
      <c r="X2051" s="49"/>
      <c r="Y2051" s="49"/>
      <c r="Z2051" s="49"/>
      <c r="AA2051" s="49"/>
      <c r="AB2051" s="49"/>
      <c r="AC2051" s="49"/>
      <c r="AG2051" s="48"/>
      <c r="AJ2051" s="48"/>
      <c r="AM2051" s="48"/>
      <c r="AW2051" s="49"/>
      <c r="AX2051" s="49"/>
      <c r="AY2051" s="49"/>
      <c r="AZ2051" s="49"/>
      <c r="BA2051" s="49"/>
      <c r="BB2051" s="49"/>
      <c r="BC2051" s="49"/>
      <c r="BD2051" s="49"/>
      <c r="BE2051" s="49"/>
    </row>
    <row r="2052" spans="5:57">
      <c r="E2052" s="48"/>
      <c r="H2052" s="48"/>
      <c r="K2052" s="48"/>
      <c r="U2052" s="49"/>
      <c r="V2052" s="49"/>
      <c r="W2052" s="49"/>
      <c r="X2052" s="49"/>
      <c r="Y2052" s="49"/>
      <c r="Z2052" s="49"/>
      <c r="AA2052" s="49"/>
      <c r="AB2052" s="49"/>
      <c r="AC2052" s="49"/>
      <c r="AG2052" s="48"/>
      <c r="AJ2052" s="48"/>
      <c r="AM2052" s="48"/>
      <c r="AW2052" s="49"/>
      <c r="AX2052" s="49"/>
      <c r="AY2052" s="49"/>
      <c r="AZ2052" s="49"/>
      <c r="BA2052" s="49"/>
      <c r="BB2052" s="49"/>
      <c r="BC2052" s="49"/>
      <c r="BD2052" s="49"/>
      <c r="BE2052" s="49"/>
    </row>
    <row r="2053" spans="5:57">
      <c r="E2053" s="48"/>
      <c r="H2053" s="48"/>
      <c r="K2053" s="48"/>
      <c r="U2053" s="49"/>
      <c r="V2053" s="49"/>
      <c r="W2053" s="49"/>
      <c r="X2053" s="49"/>
      <c r="Y2053" s="49"/>
      <c r="Z2053" s="49"/>
      <c r="AA2053" s="49"/>
      <c r="AB2053" s="49"/>
      <c r="AC2053" s="49"/>
      <c r="AG2053" s="48"/>
      <c r="AJ2053" s="48"/>
      <c r="AM2053" s="48"/>
      <c r="AW2053" s="49"/>
      <c r="AX2053" s="49"/>
      <c r="AY2053" s="49"/>
      <c r="AZ2053" s="49"/>
      <c r="BA2053" s="49"/>
      <c r="BB2053" s="49"/>
      <c r="BC2053" s="49"/>
      <c r="BD2053" s="49"/>
      <c r="BE2053" s="49"/>
    </row>
    <row r="2054" spans="5:57">
      <c r="E2054" s="48"/>
      <c r="H2054" s="48"/>
      <c r="K2054" s="48"/>
      <c r="U2054" s="49"/>
      <c r="V2054" s="49"/>
      <c r="W2054" s="49"/>
      <c r="X2054" s="49"/>
      <c r="Y2054" s="49"/>
      <c r="Z2054" s="49"/>
      <c r="AA2054" s="49"/>
      <c r="AB2054" s="49"/>
      <c r="AC2054" s="49"/>
      <c r="AG2054" s="48"/>
      <c r="AJ2054" s="48"/>
      <c r="AM2054" s="48"/>
      <c r="AW2054" s="49"/>
      <c r="AX2054" s="49"/>
      <c r="AY2054" s="49"/>
      <c r="AZ2054" s="49"/>
      <c r="BA2054" s="49"/>
      <c r="BB2054" s="49"/>
      <c r="BC2054" s="49"/>
      <c r="BD2054" s="49"/>
      <c r="BE2054" s="49"/>
    </row>
    <row r="2055" spans="5:57">
      <c r="E2055" s="48"/>
      <c r="H2055" s="48"/>
      <c r="K2055" s="48"/>
      <c r="U2055" s="49"/>
      <c r="V2055" s="49"/>
      <c r="W2055" s="49"/>
      <c r="X2055" s="49"/>
      <c r="Y2055" s="49"/>
      <c r="Z2055" s="49"/>
      <c r="AA2055" s="49"/>
      <c r="AB2055" s="49"/>
      <c r="AC2055" s="49"/>
      <c r="AG2055" s="48"/>
      <c r="AJ2055" s="48"/>
      <c r="AM2055" s="48"/>
      <c r="AW2055" s="49"/>
      <c r="AX2055" s="49"/>
      <c r="AY2055" s="49"/>
      <c r="AZ2055" s="49"/>
      <c r="BA2055" s="49"/>
      <c r="BB2055" s="49"/>
      <c r="BC2055" s="49"/>
      <c r="BD2055" s="49"/>
      <c r="BE2055" s="49"/>
    </row>
    <row r="2056" spans="5:57">
      <c r="E2056" s="48"/>
      <c r="H2056" s="48"/>
      <c r="K2056" s="48"/>
      <c r="U2056" s="49"/>
      <c r="V2056" s="49"/>
      <c r="W2056" s="49"/>
      <c r="X2056" s="49"/>
      <c r="Y2056" s="49"/>
      <c r="Z2056" s="49"/>
      <c r="AA2056" s="49"/>
      <c r="AB2056" s="49"/>
      <c r="AC2056" s="49"/>
      <c r="AG2056" s="48"/>
      <c r="AJ2056" s="48"/>
      <c r="AM2056" s="48"/>
      <c r="AW2056" s="49"/>
      <c r="AX2056" s="49"/>
      <c r="AY2056" s="49"/>
      <c r="AZ2056" s="49"/>
      <c r="BA2056" s="49"/>
      <c r="BB2056" s="49"/>
      <c r="BC2056" s="49"/>
      <c r="BD2056" s="49"/>
      <c r="BE2056" s="49"/>
    </row>
    <row r="2057" spans="5:57">
      <c r="E2057" s="48"/>
      <c r="H2057" s="48"/>
      <c r="K2057" s="48"/>
      <c r="U2057" s="49"/>
      <c r="V2057" s="49"/>
      <c r="W2057" s="49"/>
      <c r="X2057" s="49"/>
      <c r="Y2057" s="49"/>
      <c r="Z2057" s="49"/>
      <c r="AA2057" s="49"/>
      <c r="AB2057" s="49"/>
      <c r="AC2057" s="49"/>
      <c r="AG2057" s="48"/>
      <c r="AJ2057" s="48"/>
      <c r="AM2057" s="48"/>
      <c r="AW2057" s="49"/>
      <c r="AX2057" s="49"/>
      <c r="AY2057" s="49"/>
      <c r="AZ2057" s="49"/>
      <c r="BA2057" s="49"/>
      <c r="BB2057" s="49"/>
      <c r="BC2057" s="49"/>
      <c r="BD2057" s="49"/>
      <c r="BE2057" s="49"/>
    </row>
    <row r="2058" spans="5:57">
      <c r="E2058" s="48"/>
      <c r="H2058" s="48"/>
      <c r="K2058" s="48"/>
      <c r="U2058" s="49"/>
      <c r="V2058" s="49"/>
      <c r="W2058" s="49"/>
      <c r="X2058" s="49"/>
      <c r="Y2058" s="49"/>
      <c r="Z2058" s="49"/>
      <c r="AA2058" s="49"/>
      <c r="AB2058" s="49"/>
      <c r="AC2058" s="49"/>
      <c r="AG2058" s="48"/>
      <c r="AJ2058" s="48"/>
      <c r="AM2058" s="48"/>
      <c r="AW2058" s="49"/>
      <c r="AX2058" s="49"/>
      <c r="AY2058" s="49"/>
      <c r="AZ2058" s="49"/>
      <c r="BA2058" s="49"/>
      <c r="BB2058" s="49"/>
      <c r="BC2058" s="49"/>
      <c r="BD2058" s="49"/>
      <c r="BE2058" s="49"/>
    </row>
    <row r="2059" spans="5:57">
      <c r="E2059" s="48"/>
      <c r="H2059" s="48"/>
      <c r="K2059" s="48"/>
      <c r="U2059" s="49"/>
      <c r="V2059" s="49"/>
      <c r="W2059" s="49"/>
      <c r="X2059" s="49"/>
      <c r="Y2059" s="49"/>
      <c r="Z2059" s="49"/>
      <c r="AA2059" s="49"/>
      <c r="AB2059" s="49"/>
      <c r="AC2059" s="49"/>
      <c r="AG2059" s="48"/>
      <c r="AJ2059" s="48"/>
      <c r="AM2059" s="48"/>
      <c r="AW2059" s="49"/>
      <c r="AX2059" s="49"/>
      <c r="AY2059" s="49"/>
      <c r="AZ2059" s="49"/>
      <c r="BA2059" s="49"/>
      <c r="BB2059" s="49"/>
      <c r="BC2059" s="49"/>
      <c r="BD2059" s="49"/>
      <c r="BE2059" s="49"/>
    </row>
    <row r="2060" spans="5:57">
      <c r="E2060" s="48"/>
      <c r="H2060" s="48"/>
      <c r="K2060" s="48"/>
      <c r="U2060" s="49"/>
      <c r="V2060" s="49"/>
      <c r="W2060" s="49"/>
      <c r="X2060" s="49"/>
      <c r="Y2060" s="49"/>
      <c r="Z2060" s="49"/>
      <c r="AA2060" s="49"/>
      <c r="AB2060" s="49"/>
      <c r="AC2060" s="49"/>
      <c r="AG2060" s="48"/>
      <c r="AJ2060" s="48"/>
      <c r="AM2060" s="48"/>
      <c r="AW2060" s="49"/>
      <c r="AX2060" s="49"/>
      <c r="AY2060" s="49"/>
      <c r="AZ2060" s="49"/>
      <c r="BA2060" s="49"/>
      <c r="BB2060" s="49"/>
      <c r="BC2060" s="49"/>
      <c r="BD2060" s="49"/>
      <c r="BE2060" s="49"/>
    </row>
    <row r="2061" spans="5:57">
      <c r="E2061" s="48"/>
      <c r="H2061" s="48"/>
      <c r="K2061" s="48"/>
      <c r="U2061" s="49"/>
      <c r="V2061" s="49"/>
      <c r="W2061" s="49"/>
      <c r="X2061" s="49"/>
      <c r="Y2061" s="49"/>
      <c r="Z2061" s="49"/>
      <c r="AA2061" s="49"/>
      <c r="AB2061" s="49"/>
      <c r="AC2061" s="49"/>
      <c r="AG2061" s="48"/>
      <c r="AJ2061" s="48"/>
      <c r="AM2061" s="48"/>
      <c r="AW2061" s="49"/>
      <c r="AX2061" s="49"/>
      <c r="AY2061" s="49"/>
      <c r="AZ2061" s="49"/>
      <c r="BA2061" s="49"/>
      <c r="BB2061" s="49"/>
      <c r="BC2061" s="49"/>
      <c r="BD2061" s="49"/>
      <c r="BE2061" s="49"/>
    </row>
    <row r="2062" spans="5:57">
      <c r="E2062" s="48"/>
      <c r="H2062" s="48"/>
      <c r="K2062" s="48"/>
      <c r="U2062" s="49"/>
      <c r="V2062" s="49"/>
      <c r="W2062" s="49"/>
      <c r="X2062" s="49"/>
      <c r="Y2062" s="49"/>
      <c r="Z2062" s="49"/>
      <c r="AA2062" s="49"/>
      <c r="AB2062" s="49"/>
      <c r="AC2062" s="49"/>
      <c r="AG2062" s="48"/>
      <c r="AJ2062" s="48"/>
      <c r="AM2062" s="48"/>
      <c r="AW2062" s="49"/>
      <c r="AX2062" s="49"/>
      <c r="AY2062" s="49"/>
      <c r="AZ2062" s="49"/>
      <c r="BA2062" s="49"/>
      <c r="BB2062" s="49"/>
      <c r="BC2062" s="49"/>
      <c r="BD2062" s="49"/>
      <c r="BE2062" s="49"/>
    </row>
    <row r="2063" spans="5:57">
      <c r="E2063" s="48"/>
      <c r="H2063" s="48"/>
      <c r="K2063" s="48"/>
      <c r="U2063" s="49"/>
      <c r="V2063" s="49"/>
      <c r="W2063" s="49"/>
      <c r="X2063" s="49"/>
      <c r="Y2063" s="49"/>
      <c r="Z2063" s="49"/>
      <c r="AA2063" s="49"/>
      <c r="AB2063" s="49"/>
      <c r="AC2063" s="49"/>
      <c r="AG2063" s="48"/>
      <c r="AJ2063" s="48"/>
      <c r="AM2063" s="48"/>
      <c r="AW2063" s="49"/>
      <c r="AX2063" s="49"/>
      <c r="AY2063" s="49"/>
      <c r="AZ2063" s="49"/>
      <c r="BA2063" s="49"/>
      <c r="BB2063" s="49"/>
      <c r="BC2063" s="49"/>
      <c r="BD2063" s="49"/>
      <c r="BE2063" s="49"/>
    </row>
    <row r="2064" spans="5:57">
      <c r="E2064" s="48"/>
      <c r="H2064" s="48"/>
      <c r="K2064" s="48"/>
      <c r="U2064" s="49"/>
      <c r="V2064" s="49"/>
      <c r="W2064" s="49"/>
      <c r="X2064" s="49"/>
      <c r="Y2064" s="49"/>
      <c r="Z2064" s="49"/>
      <c r="AA2064" s="49"/>
      <c r="AB2064" s="49"/>
      <c r="AC2064" s="49"/>
      <c r="AG2064" s="48"/>
      <c r="AJ2064" s="48"/>
      <c r="AM2064" s="48"/>
      <c r="AW2064" s="49"/>
      <c r="AX2064" s="49"/>
      <c r="AY2064" s="49"/>
      <c r="AZ2064" s="49"/>
      <c r="BA2064" s="49"/>
      <c r="BB2064" s="49"/>
      <c r="BC2064" s="49"/>
      <c r="BD2064" s="49"/>
      <c r="BE2064" s="49"/>
    </row>
    <row r="2065" spans="5:57">
      <c r="E2065" s="48"/>
      <c r="H2065" s="48"/>
      <c r="K2065" s="48"/>
      <c r="U2065" s="49"/>
      <c r="V2065" s="49"/>
      <c r="W2065" s="49"/>
      <c r="X2065" s="49"/>
      <c r="Y2065" s="49"/>
      <c r="Z2065" s="49"/>
      <c r="AA2065" s="49"/>
      <c r="AB2065" s="49"/>
      <c r="AC2065" s="49"/>
      <c r="AG2065" s="48"/>
      <c r="AJ2065" s="48"/>
      <c r="AM2065" s="48"/>
      <c r="AW2065" s="49"/>
      <c r="AX2065" s="49"/>
      <c r="AY2065" s="49"/>
      <c r="AZ2065" s="49"/>
      <c r="BA2065" s="49"/>
      <c r="BB2065" s="49"/>
      <c r="BC2065" s="49"/>
      <c r="BD2065" s="49"/>
      <c r="BE2065" s="49"/>
    </row>
    <row r="2066" spans="5:57">
      <c r="E2066" s="48"/>
      <c r="H2066" s="48"/>
      <c r="K2066" s="48"/>
      <c r="U2066" s="49"/>
      <c r="V2066" s="49"/>
      <c r="W2066" s="49"/>
      <c r="X2066" s="49"/>
      <c r="Y2066" s="49"/>
      <c r="Z2066" s="49"/>
      <c r="AA2066" s="49"/>
      <c r="AB2066" s="49"/>
      <c r="AC2066" s="49"/>
      <c r="AG2066" s="48"/>
      <c r="AJ2066" s="48"/>
      <c r="AM2066" s="48"/>
      <c r="AW2066" s="49"/>
      <c r="AX2066" s="49"/>
      <c r="AY2066" s="49"/>
      <c r="AZ2066" s="49"/>
      <c r="BA2066" s="49"/>
      <c r="BB2066" s="49"/>
      <c r="BC2066" s="49"/>
      <c r="BD2066" s="49"/>
      <c r="BE2066" s="49"/>
    </row>
    <row r="2067" spans="5:57">
      <c r="E2067" s="48"/>
      <c r="H2067" s="48"/>
      <c r="K2067" s="48"/>
      <c r="U2067" s="49"/>
      <c r="V2067" s="49"/>
      <c r="W2067" s="49"/>
      <c r="X2067" s="49"/>
      <c r="Y2067" s="49"/>
      <c r="Z2067" s="49"/>
      <c r="AA2067" s="49"/>
      <c r="AB2067" s="49"/>
      <c r="AC2067" s="49"/>
      <c r="AG2067" s="48"/>
      <c r="AJ2067" s="48"/>
      <c r="AM2067" s="48"/>
      <c r="AW2067" s="49"/>
      <c r="AX2067" s="49"/>
      <c r="AY2067" s="49"/>
      <c r="AZ2067" s="49"/>
      <c r="BA2067" s="49"/>
      <c r="BB2067" s="49"/>
      <c r="BC2067" s="49"/>
      <c r="BD2067" s="49"/>
      <c r="BE2067" s="49"/>
    </row>
    <row r="2068" spans="5:57">
      <c r="E2068" s="48"/>
      <c r="H2068" s="48"/>
      <c r="K2068" s="48"/>
      <c r="U2068" s="49"/>
      <c r="V2068" s="49"/>
      <c r="W2068" s="49"/>
      <c r="X2068" s="49"/>
      <c r="Y2068" s="49"/>
      <c r="Z2068" s="49"/>
      <c r="AA2068" s="49"/>
      <c r="AB2068" s="49"/>
      <c r="AC2068" s="49"/>
      <c r="AG2068" s="48"/>
      <c r="AJ2068" s="48"/>
      <c r="AM2068" s="48"/>
      <c r="AW2068" s="49"/>
      <c r="AX2068" s="49"/>
      <c r="AY2068" s="49"/>
      <c r="AZ2068" s="49"/>
      <c r="BA2068" s="49"/>
      <c r="BB2068" s="49"/>
      <c r="BC2068" s="49"/>
      <c r="BD2068" s="49"/>
      <c r="BE2068" s="49"/>
    </row>
    <row r="2069" spans="5:57">
      <c r="E2069" s="48"/>
      <c r="H2069" s="48"/>
      <c r="K2069" s="48"/>
      <c r="U2069" s="49"/>
      <c r="V2069" s="49"/>
      <c r="W2069" s="49"/>
      <c r="X2069" s="49"/>
      <c r="Y2069" s="49"/>
      <c r="Z2069" s="49"/>
      <c r="AA2069" s="49"/>
      <c r="AB2069" s="49"/>
      <c r="AC2069" s="49"/>
      <c r="AG2069" s="48"/>
      <c r="AJ2069" s="48"/>
      <c r="AM2069" s="48"/>
      <c r="AW2069" s="49"/>
      <c r="AX2069" s="49"/>
      <c r="AY2069" s="49"/>
      <c r="AZ2069" s="49"/>
      <c r="BA2069" s="49"/>
      <c r="BB2069" s="49"/>
      <c r="BC2069" s="49"/>
      <c r="BD2069" s="49"/>
      <c r="BE2069" s="49"/>
    </row>
    <row r="2070" spans="5:57">
      <c r="E2070" s="48"/>
      <c r="H2070" s="48"/>
      <c r="K2070" s="48"/>
      <c r="U2070" s="49"/>
      <c r="V2070" s="49"/>
      <c r="W2070" s="49"/>
      <c r="X2070" s="49"/>
      <c r="Y2070" s="49"/>
      <c r="Z2070" s="49"/>
      <c r="AA2070" s="49"/>
      <c r="AB2070" s="49"/>
      <c r="AC2070" s="49"/>
      <c r="AG2070" s="48"/>
      <c r="AJ2070" s="48"/>
      <c r="AM2070" s="48"/>
      <c r="AW2070" s="49"/>
      <c r="AX2070" s="49"/>
      <c r="AY2070" s="49"/>
      <c r="AZ2070" s="49"/>
      <c r="BA2070" s="49"/>
      <c r="BB2070" s="49"/>
      <c r="BC2070" s="49"/>
      <c r="BD2070" s="49"/>
      <c r="BE2070" s="49"/>
    </row>
    <row r="2071" spans="5:57">
      <c r="E2071" s="48"/>
      <c r="H2071" s="48"/>
      <c r="K2071" s="48"/>
      <c r="U2071" s="49"/>
      <c r="V2071" s="49"/>
      <c r="W2071" s="49"/>
      <c r="X2071" s="49"/>
      <c r="Y2071" s="49"/>
      <c r="Z2071" s="49"/>
      <c r="AA2071" s="49"/>
      <c r="AB2071" s="49"/>
      <c r="AC2071" s="49"/>
      <c r="AG2071" s="48"/>
      <c r="AJ2071" s="48"/>
      <c r="AM2071" s="48"/>
      <c r="AW2071" s="49"/>
      <c r="AX2071" s="49"/>
      <c r="AY2071" s="49"/>
      <c r="AZ2071" s="49"/>
      <c r="BA2071" s="49"/>
      <c r="BB2071" s="49"/>
      <c r="BC2071" s="49"/>
      <c r="BD2071" s="49"/>
      <c r="BE2071" s="49"/>
    </row>
    <row r="2072" spans="5:57">
      <c r="E2072" s="48"/>
      <c r="H2072" s="48"/>
      <c r="K2072" s="48"/>
      <c r="U2072" s="49"/>
      <c r="V2072" s="49"/>
      <c r="W2072" s="49"/>
      <c r="X2072" s="49"/>
      <c r="Y2072" s="49"/>
      <c r="Z2072" s="49"/>
      <c r="AA2072" s="49"/>
      <c r="AB2072" s="49"/>
      <c r="AC2072" s="49"/>
      <c r="AG2072" s="48"/>
      <c r="AJ2072" s="48"/>
      <c r="AM2072" s="48"/>
      <c r="AW2072" s="49"/>
      <c r="AX2072" s="49"/>
      <c r="AY2072" s="49"/>
      <c r="AZ2072" s="49"/>
      <c r="BA2072" s="49"/>
      <c r="BB2072" s="49"/>
      <c r="BC2072" s="49"/>
      <c r="BD2072" s="49"/>
      <c r="BE2072" s="49"/>
    </row>
    <row r="2073" spans="5:57">
      <c r="E2073" s="48"/>
      <c r="H2073" s="48"/>
      <c r="K2073" s="48"/>
      <c r="U2073" s="49"/>
      <c r="V2073" s="49"/>
      <c r="W2073" s="49"/>
      <c r="X2073" s="49"/>
      <c r="Y2073" s="49"/>
      <c r="Z2073" s="49"/>
      <c r="AA2073" s="49"/>
      <c r="AB2073" s="49"/>
      <c r="AC2073" s="49"/>
      <c r="AG2073" s="48"/>
      <c r="AJ2073" s="48"/>
      <c r="AM2073" s="48"/>
      <c r="AW2073" s="49"/>
      <c r="AX2073" s="49"/>
      <c r="AY2073" s="49"/>
      <c r="AZ2073" s="49"/>
      <c r="BA2073" s="49"/>
      <c r="BB2073" s="49"/>
      <c r="BC2073" s="49"/>
      <c r="BD2073" s="49"/>
      <c r="BE2073" s="49"/>
    </row>
    <row r="2074" spans="5:57">
      <c r="E2074" s="48"/>
      <c r="H2074" s="48"/>
      <c r="K2074" s="48"/>
      <c r="U2074" s="49"/>
      <c r="V2074" s="49"/>
      <c r="W2074" s="49"/>
      <c r="X2074" s="49"/>
      <c r="Y2074" s="49"/>
      <c r="Z2074" s="49"/>
      <c r="AA2074" s="49"/>
      <c r="AB2074" s="49"/>
      <c r="AC2074" s="49"/>
      <c r="AG2074" s="48"/>
      <c r="AJ2074" s="48"/>
      <c r="AM2074" s="48"/>
      <c r="AW2074" s="49"/>
      <c r="AX2074" s="49"/>
      <c r="AY2074" s="49"/>
      <c r="AZ2074" s="49"/>
      <c r="BA2074" s="49"/>
      <c r="BB2074" s="49"/>
      <c r="BC2074" s="49"/>
      <c r="BD2074" s="49"/>
      <c r="BE2074" s="49"/>
    </row>
    <row r="2075" spans="5:57">
      <c r="E2075" s="48"/>
      <c r="H2075" s="48"/>
      <c r="K2075" s="48"/>
      <c r="U2075" s="49"/>
      <c r="V2075" s="49"/>
      <c r="W2075" s="49"/>
      <c r="X2075" s="49"/>
      <c r="Y2075" s="49"/>
      <c r="Z2075" s="49"/>
      <c r="AA2075" s="49"/>
      <c r="AB2075" s="49"/>
      <c r="AC2075" s="49"/>
      <c r="AG2075" s="48"/>
      <c r="AJ2075" s="48"/>
      <c r="AM2075" s="48"/>
      <c r="AW2075" s="49"/>
      <c r="AX2075" s="49"/>
      <c r="AY2075" s="49"/>
      <c r="AZ2075" s="49"/>
      <c r="BA2075" s="49"/>
      <c r="BB2075" s="49"/>
      <c r="BC2075" s="49"/>
      <c r="BD2075" s="49"/>
      <c r="BE2075" s="49"/>
    </row>
    <row r="2076" spans="5:57">
      <c r="E2076" s="48"/>
      <c r="H2076" s="48"/>
      <c r="K2076" s="48"/>
      <c r="U2076" s="49"/>
      <c r="V2076" s="49"/>
      <c r="W2076" s="49"/>
      <c r="X2076" s="49"/>
      <c r="Y2076" s="49"/>
      <c r="Z2076" s="49"/>
      <c r="AA2076" s="49"/>
      <c r="AB2076" s="49"/>
      <c r="AC2076" s="49"/>
      <c r="AG2076" s="48"/>
      <c r="AJ2076" s="48"/>
      <c r="AM2076" s="48"/>
      <c r="AW2076" s="49"/>
      <c r="AX2076" s="49"/>
      <c r="AY2076" s="49"/>
      <c r="AZ2076" s="49"/>
      <c r="BA2076" s="49"/>
      <c r="BB2076" s="49"/>
      <c r="BC2076" s="49"/>
      <c r="BD2076" s="49"/>
      <c r="BE2076" s="49"/>
    </row>
    <row r="2077" spans="5:57">
      <c r="E2077" s="48"/>
      <c r="H2077" s="48"/>
      <c r="K2077" s="48"/>
      <c r="U2077" s="49"/>
      <c r="V2077" s="49"/>
      <c r="W2077" s="49"/>
      <c r="X2077" s="49"/>
      <c r="Y2077" s="49"/>
      <c r="Z2077" s="49"/>
      <c r="AA2077" s="49"/>
      <c r="AB2077" s="49"/>
      <c r="AC2077" s="49"/>
      <c r="AG2077" s="48"/>
      <c r="AJ2077" s="48"/>
      <c r="AM2077" s="48"/>
      <c r="AW2077" s="49"/>
      <c r="AX2077" s="49"/>
      <c r="AY2077" s="49"/>
      <c r="AZ2077" s="49"/>
      <c r="BA2077" s="49"/>
      <c r="BB2077" s="49"/>
      <c r="BC2077" s="49"/>
      <c r="BD2077" s="49"/>
      <c r="BE2077" s="49"/>
    </row>
    <row r="2078" spans="5:57">
      <c r="E2078" s="48"/>
      <c r="H2078" s="48"/>
      <c r="K2078" s="48"/>
      <c r="U2078" s="49"/>
      <c r="V2078" s="49"/>
      <c r="W2078" s="49"/>
      <c r="X2078" s="49"/>
      <c r="Y2078" s="49"/>
      <c r="Z2078" s="49"/>
      <c r="AA2078" s="49"/>
      <c r="AB2078" s="49"/>
      <c r="AC2078" s="49"/>
      <c r="AG2078" s="48"/>
      <c r="AJ2078" s="48"/>
      <c r="AM2078" s="48"/>
      <c r="AW2078" s="49"/>
      <c r="AX2078" s="49"/>
      <c r="AY2078" s="49"/>
      <c r="AZ2078" s="49"/>
      <c r="BA2078" s="49"/>
      <c r="BB2078" s="49"/>
      <c r="BC2078" s="49"/>
      <c r="BD2078" s="49"/>
      <c r="BE2078" s="49"/>
    </row>
    <row r="2079" spans="5:57">
      <c r="E2079" s="48"/>
      <c r="H2079" s="48"/>
      <c r="K2079" s="48"/>
      <c r="U2079" s="49"/>
      <c r="V2079" s="49"/>
      <c r="W2079" s="49"/>
      <c r="X2079" s="49"/>
      <c r="Y2079" s="49"/>
      <c r="Z2079" s="49"/>
      <c r="AA2079" s="49"/>
      <c r="AB2079" s="49"/>
      <c r="AC2079" s="49"/>
      <c r="AG2079" s="48"/>
      <c r="AJ2079" s="48"/>
      <c r="AM2079" s="48"/>
      <c r="AW2079" s="49"/>
      <c r="AX2079" s="49"/>
      <c r="AY2079" s="49"/>
      <c r="AZ2079" s="49"/>
      <c r="BA2079" s="49"/>
      <c r="BB2079" s="49"/>
      <c r="BC2079" s="49"/>
      <c r="BD2079" s="49"/>
      <c r="BE2079" s="49"/>
    </row>
    <row r="2080" spans="5:57">
      <c r="E2080" s="48"/>
      <c r="H2080" s="48"/>
      <c r="K2080" s="48"/>
      <c r="U2080" s="49"/>
      <c r="V2080" s="49"/>
      <c r="W2080" s="49"/>
      <c r="X2080" s="49"/>
      <c r="Y2080" s="49"/>
      <c r="Z2080" s="49"/>
      <c r="AA2080" s="49"/>
      <c r="AB2080" s="49"/>
      <c r="AC2080" s="49"/>
      <c r="AG2080" s="48"/>
      <c r="AJ2080" s="48"/>
      <c r="AM2080" s="48"/>
      <c r="AW2080" s="49"/>
      <c r="AX2080" s="49"/>
      <c r="AY2080" s="49"/>
      <c r="AZ2080" s="49"/>
      <c r="BA2080" s="49"/>
      <c r="BB2080" s="49"/>
      <c r="BC2080" s="49"/>
      <c r="BD2080" s="49"/>
      <c r="BE2080" s="49"/>
    </row>
    <row r="2081" spans="5:57">
      <c r="E2081" s="48"/>
      <c r="H2081" s="48"/>
      <c r="K2081" s="48"/>
      <c r="U2081" s="49"/>
      <c r="V2081" s="49"/>
      <c r="W2081" s="49"/>
      <c r="X2081" s="49"/>
      <c r="Y2081" s="49"/>
      <c r="Z2081" s="49"/>
      <c r="AA2081" s="49"/>
      <c r="AB2081" s="49"/>
      <c r="AC2081" s="49"/>
      <c r="AG2081" s="48"/>
      <c r="AJ2081" s="48"/>
      <c r="AM2081" s="48"/>
      <c r="AW2081" s="49"/>
      <c r="AX2081" s="49"/>
      <c r="AY2081" s="49"/>
      <c r="AZ2081" s="49"/>
      <c r="BA2081" s="49"/>
      <c r="BB2081" s="49"/>
      <c r="BC2081" s="49"/>
      <c r="BD2081" s="49"/>
      <c r="BE2081" s="49"/>
    </row>
    <row r="2082" spans="5:57">
      <c r="E2082" s="48"/>
      <c r="H2082" s="48"/>
      <c r="K2082" s="48"/>
      <c r="U2082" s="49"/>
      <c r="V2082" s="49"/>
      <c r="W2082" s="49"/>
      <c r="X2082" s="49"/>
      <c r="Y2082" s="49"/>
      <c r="Z2082" s="49"/>
      <c r="AA2082" s="49"/>
      <c r="AB2082" s="49"/>
      <c r="AC2082" s="49"/>
      <c r="AG2082" s="48"/>
      <c r="AJ2082" s="48"/>
      <c r="AM2082" s="48"/>
      <c r="AW2082" s="49"/>
      <c r="AX2082" s="49"/>
      <c r="AY2082" s="49"/>
      <c r="AZ2082" s="49"/>
      <c r="BA2082" s="49"/>
      <c r="BB2082" s="49"/>
      <c r="BC2082" s="49"/>
      <c r="BD2082" s="49"/>
      <c r="BE2082" s="49"/>
    </row>
    <row r="2083" spans="5:57">
      <c r="E2083" s="48"/>
      <c r="H2083" s="48"/>
      <c r="K2083" s="48"/>
      <c r="U2083" s="49"/>
      <c r="V2083" s="49"/>
      <c r="W2083" s="49"/>
      <c r="X2083" s="49"/>
      <c r="Y2083" s="49"/>
      <c r="Z2083" s="49"/>
      <c r="AA2083" s="49"/>
      <c r="AB2083" s="49"/>
      <c r="AC2083" s="49"/>
      <c r="AG2083" s="48"/>
      <c r="AJ2083" s="48"/>
      <c r="AM2083" s="48"/>
      <c r="AW2083" s="49"/>
      <c r="AX2083" s="49"/>
      <c r="AY2083" s="49"/>
      <c r="AZ2083" s="49"/>
      <c r="BA2083" s="49"/>
      <c r="BB2083" s="49"/>
      <c r="BC2083" s="49"/>
      <c r="BD2083" s="49"/>
      <c r="BE2083" s="49"/>
    </row>
    <row r="2084" spans="5:57">
      <c r="E2084" s="48"/>
      <c r="H2084" s="48"/>
      <c r="K2084" s="48"/>
      <c r="U2084" s="49"/>
      <c r="V2084" s="49"/>
      <c r="W2084" s="49"/>
      <c r="X2084" s="49"/>
      <c r="Y2084" s="49"/>
      <c r="Z2084" s="49"/>
      <c r="AA2084" s="49"/>
      <c r="AB2084" s="49"/>
      <c r="AC2084" s="49"/>
      <c r="AG2084" s="48"/>
      <c r="AJ2084" s="48"/>
      <c r="AM2084" s="48"/>
      <c r="AW2084" s="49"/>
      <c r="AX2084" s="49"/>
      <c r="AY2084" s="49"/>
      <c r="AZ2084" s="49"/>
      <c r="BA2084" s="49"/>
      <c r="BB2084" s="49"/>
      <c r="BC2084" s="49"/>
      <c r="BD2084" s="49"/>
      <c r="BE2084" s="49"/>
    </row>
    <row r="2085" spans="5:57">
      <c r="E2085" s="48"/>
      <c r="H2085" s="48"/>
      <c r="K2085" s="48"/>
      <c r="U2085" s="49"/>
      <c r="V2085" s="49"/>
      <c r="W2085" s="49"/>
      <c r="X2085" s="49"/>
      <c r="Y2085" s="49"/>
      <c r="Z2085" s="49"/>
      <c r="AA2085" s="49"/>
      <c r="AB2085" s="49"/>
      <c r="AC2085" s="49"/>
      <c r="AG2085" s="48"/>
      <c r="AJ2085" s="48"/>
      <c r="AM2085" s="48"/>
      <c r="AW2085" s="49"/>
      <c r="AX2085" s="49"/>
      <c r="AY2085" s="49"/>
      <c r="AZ2085" s="49"/>
      <c r="BA2085" s="49"/>
      <c r="BB2085" s="49"/>
      <c r="BC2085" s="49"/>
      <c r="BD2085" s="49"/>
      <c r="BE2085" s="49"/>
    </row>
    <row r="2086" spans="5:57">
      <c r="E2086" s="48"/>
      <c r="H2086" s="48"/>
      <c r="K2086" s="48"/>
      <c r="U2086" s="49"/>
      <c r="V2086" s="49"/>
      <c r="W2086" s="49"/>
      <c r="X2086" s="49"/>
      <c r="Y2086" s="49"/>
      <c r="Z2086" s="49"/>
      <c r="AA2086" s="49"/>
      <c r="AB2086" s="49"/>
      <c r="AC2086" s="49"/>
      <c r="AG2086" s="48"/>
      <c r="AJ2086" s="48"/>
      <c r="AM2086" s="48"/>
      <c r="AW2086" s="49"/>
      <c r="AX2086" s="49"/>
      <c r="AY2086" s="49"/>
      <c r="AZ2086" s="49"/>
      <c r="BA2086" s="49"/>
      <c r="BB2086" s="49"/>
      <c r="BC2086" s="49"/>
      <c r="BD2086" s="49"/>
      <c r="BE2086" s="49"/>
    </row>
    <row r="2087" spans="5:57">
      <c r="E2087" s="48"/>
      <c r="H2087" s="48"/>
      <c r="K2087" s="48"/>
      <c r="U2087" s="49"/>
      <c r="V2087" s="49"/>
      <c r="W2087" s="49"/>
      <c r="X2087" s="49"/>
      <c r="Y2087" s="49"/>
      <c r="Z2087" s="49"/>
      <c r="AA2087" s="49"/>
      <c r="AB2087" s="49"/>
      <c r="AC2087" s="49"/>
      <c r="AG2087" s="48"/>
      <c r="AJ2087" s="48"/>
      <c r="AM2087" s="48"/>
      <c r="AW2087" s="49"/>
      <c r="AX2087" s="49"/>
      <c r="AY2087" s="49"/>
      <c r="AZ2087" s="49"/>
      <c r="BA2087" s="49"/>
      <c r="BB2087" s="49"/>
      <c r="BC2087" s="49"/>
      <c r="BD2087" s="49"/>
      <c r="BE2087" s="49"/>
    </row>
    <row r="2088" spans="5:57">
      <c r="E2088" s="48"/>
      <c r="H2088" s="48"/>
      <c r="K2088" s="48"/>
      <c r="U2088" s="49"/>
      <c r="V2088" s="49"/>
      <c r="W2088" s="49"/>
      <c r="X2088" s="49"/>
      <c r="Y2088" s="49"/>
      <c r="Z2088" s="49"/>
      <c r="AA2088" s="49"/>
      <c r="AB2088" s="49"/>
      <c r="AC2088" s="49"/>
      <c r="AG2088" s="48"/>
      <c r="AJ2088" s="48"/>
      <c r="AM2088" s="48"/>
      <c r="AW2088" s="49"/>
      <c r="AX2088" s="49"/>
      <c r="AY2088" s="49"/>
      <c r="AZ2088" s="49"/>
      <c r="BA2088" s="49"/>
      <c r="BB2088" s="49"/>
      <c r="BC2088" s="49"/>
      <c r="BD2088" s="49"/>
      <c r="BE2088" s="49"/>
    </row>
    <row r="2089" spans="5:57">
      <c r="E2089" s="48"/>
      <c r="H2089" s="48"/>
      <c r="K2089" s="48"/>
      <c r="U2089" s="49"/>
      <c r="V2089" s="49"/>
      <c r="W2089" s="49"/>
      <c r="X2089" s="49"/>
      <c r="Y2089" s="49"/>
      <c r="Z2089" s="49"/>
      <c r="AA2089" s="49"/>
      <c r="AB2089" s="49"/>
      <c r="AC2089" s="49"/>
      <c r="AG2089" s="48"/>
      <c r="AJ2089" s="48"/>
      <c r="AM2089" s="48"/>
      <c r="AW2089" s="49"/>
      <c r="AX2089" s="49"/>
      <c r="AY2089" s="49"/>
      <c r="AZ2089" s="49"/>
      <c r="BA2089" s="49"/>
      <c r="BB2089" s="49"/>
      <c r="BC2089" s="49"/>
      <c r="BD2089" s="49"/>
      <c r="BE2089" s="49"/>
    </row>
    <row r="2090" spans="5:57">
      <c r="E2090" s="48"/>
      <c r="H2090" s="48"/>
      <c r="K2090" s="48"/>
      <c r="U2090" s="49"/>
      <c r="V2090" s="49"/>
      <c r="W2090" s="49"/>
      <c r="X2090" s="49"/>
      <c r="Y2090" s="49"/>
      <c r="Z2090" s="49"/>
      <c r="AA2090" s="49"/>
      <c r="AB2090" s="49"/>
      <c r="AC2090" s="49"/>
      <c r="AG2090" s="48"/>
      <c r="AJ2090" s="48"/>
      <c r="AM2090" s="48"/>
      <c r="AW2090" s="49"/>
      <c r="AX2090" s="49"/>
      <c r="AY2090" s="49"/>
      <c r="AZ2090" s="49"/>
      <c r="BA2090" s="49"/>
      <c r="BB2090" s="49"/>
      <c r="BC2090" s="49"/>
      <c r="BD2090" s="49"/>
      <c r="BE2090" s="49"/>
    </row>
    <row r="2091" spans="5:57">
      <c r="E2091" s="48"/>
      <c r="H2091" s="48"/>
      <c r="K2091" s="48"/>
      <c r="U2091" s="49"/>
      <c r="V2091" s="49"/>
      <c r="W2091" s="49"/>
      <c r="X2091" s="49"/>
      <c r="Y2091" s="49"/>
      <c r="Z2091" s="49"/>
      <c r="AA2091" s="49"/>
      <c r="AB2091" s="49"/>
      <c r="AC2091" s="49"/>
      <c r="AG2091" s="48"/>
      <c r="AJ2091" s="48"/>
      <c r="AM2091" s="48"/>
      <c r="AW2091" s="49"/>
      <c r="AX2091" s="49"/>
      <c r="AY2091" s="49"/>
      <c r="AZ2091" s="49"/>
      <c r="BA2091" s="49"/>
      <c r="BB2091" s="49"/>
      <c r="BC2091" s="49"/>
      <c r="BD2091" s="49"/>
      <c r="BE2091" s="49"/>
    </row>
    <row r="2092" spans="5:57">
      <c r="E2092" s="48"/>
      <c r="H2092" s="48"/>
      <c r="K2092" s="48"/>
      <c r="U2092" s="49"/>
      <c r="V2092" s="49"/>
      <c r="W2092" s="49"/>
      <c r="X2092" s="49"/>
      <c r="Y2092" s="49"/>
      <c r="Z2092" s="49"/>
      <c r="AA2092" s="49"/>
      <c r="AB2092" s="49"/>
      <c r="AC2092" s="49"/>
      <c r="AG2092" s="48"/>
      <c r="AJ2092" s="48"/>
      <c r="AM2092" s="48"/>
      <c r="AW2092" s="49"/>
      <c r="AX2092" s="49"/>
      <c r="AY2092" s="49"/>
      <c r="AZ2092" s="49"/>
      <c r="BA2092" s="49"/>
      <c r="BB2092" s="49"/>
      <c r="BC2092" s="49"/>
      <c r="BD2092" s="49"/>
      <c r="BE2092" s="49"/>
    </row>
    <row r="2093" spans="5:57">
      <c r="E2093" s="48"/>
      <c r="H2093" s="48"/>
      <c r="K2093" s="48"/>
      <c r="U2093" s="49"/>
      <c r="V2093" s="49"/>
      <c r="W2093" s="49"/>
      <c r="X2093" s="49"/>
      <c r="Y2093" s="49"/>
      <c r="Z2093" s="49"/>
      <c r="AA2093" s="49"/>
      <c r="AB2093" s="49"/>
      <c r="AC2093" s="49"/>
      <c r="AG2093" s="48"/>
      <c r="AJ2093" s="48"/>
      <c r="AM2093" s="48"/>
      <c r="AW2093" s="49"/>
      <c r="AX2093" s="49"/>
      <c r="AY2093" s="49"/>
      <c r="AZ2093" s="49"/>
      <c r="BA2093" s="49"/>
      <c r="BB2093" s="49"/>
      <c r="BC2093" s="49"/>
      <c r="BD2093" s="49"/>
      <c r="BE2093" s="49"/>
    </row>
    <row r="2094" spans="5:57">
      <c r="E2094" s="48"/>
      <c r="H2094" s="48"/>
      <c r="K2094" s="48"/>
      <c r="U2094" s="49"/>
      <c r="V2094" s="49"/>
      <c r="W2094" s="49"/>
      <c r="X2094" s="49"/>
      <c r="Y2094" s="49"/>
      <c r="Z2094" s="49"/>
      <c r="AA2094" s="49"/>
      <c r="AB2094" s="49"/>
      <c r="AC2094" s="49"/>
      <c r="AG2094" s="48"/>
      <c r="AJ2094" s="48"/>
      <c r="AM2094" s="48"/>
      <c r="AW2094" s="49"/>
      <c r="AX2094" s="49"/>
      <c r="AY2094" s="49"/>
      <c r="AZ2094" s="49"/>
      <c r="BA2094" s="49"/>
      <c r="BB2094" s="49"/>
      <c r="BC2094" s="49"/>
      <c r="BD2094" s="49"/>
      <c r="BE2094" s="49"/>
    </row>
    <row r="2095" spans="5:57">
      <c r="E2095" s="48"/>
      <c r="H2095" s="48"/>
      <c r="K2095" s="48"/>
      <c r="U2095" s="49"/>
      <c r="V2095" s="49"/>
      <c r="W2095" s="49"/>
      <c r="X2095" s="49"/>
      <c r="Y2095" s="49"/>
      <c r="Z2095" s="49"/>
      <c r="AA2095" s="49"/>
      <c r="AB2095" s="49"/>
      <c r="AC2095" s="49"/>
      <c r="AG2095" s="48"/>
      <c r="AJ2095" s="48"/>
      <c r="AM2095" s="48"/>
      <c r="AW2095" s="49"/>
      <c r="AX2095" s="49"/>
      <c r="AY2095" s="49"/>
      <c r="AZ2095" s="49"/>
      <c r="BA2095" s="49"/>
      <c r="BB2095" s="49"/>
      <c r="BC2095" s="49"/>
      <c r="BD2095" s="49"/>
      <c r="BE2095" s="49"/>
    </row>
    <row r="2096" spans="5:57">
      <c r="E2096" s="48"/>
      <c r="H2096" s="48"/>
      <c r="K2096" s="48"/>
      <c r="U2096" s="49"/>
      <c r="V2096" s="49"/>
      <c r="W2096" s="49"/>
      <c r="X2096" s="49"/>
      <c r="Y2096" s="49"/>
      <c r="Z2096" s="49"/>
      <c r="AA2096" s="49"/>
      <c r="AB2096" s="49"/>
      <c r="AC2096" s="49"/>
      <c r="AG2096" s="48"/>
      <c r="AJ2096" s="48"/>
      <c r="AM2096" s="48"/>
      <c r="AW2096" s="49"/>
      <c r="AX2096" s="49"/>
      <c r="AY2096" s="49"/>
      <c r="AZ2096" s="49"/>
      <c r="BA2096" s="49"/>
      <c r="BB2096" s="49"/>
      <c r="BC2096" s="49"/>
      <c r="BD2096" s="49"/>
      <c r="BE2096" s="49"/>
    </row>
    <row r="2097" spans="5:57">
      <c r="E2097" s="48"/>
      <c r="H2097" s="48"/>
      <c r="K2097" s="48"/>
      <c r="U2097" s="49"/>
      <c r="V2097" s="49"/>
      <c r="W2097" s="49"/>
      <c r="X2097" s="49"/>
      <c r="Y2097" s="49"/>
      <c r="Z2097" s="49"/>
      <c r="AA2097" s="49"/>
      <c r="AB2097" s="49"/>
      <c r="AC2097" s="49"/>
      <c r="AG2097" s="48"/>
      <c r="AJ2097" s="48"/>
      <c r="AM2097" s="48"/>
      <c r="AW2097" s="49"/>
      <c r="AX2097" s="49"/>
      <c r="AY2097" s="49"/>
      <c r="AZ2097" s="49"/>
      <c r="BA2097" s="49"/>
      <c r="BB2097" s="49"/>
      <c r="BC2097" s="49"/>
      <c r="BD2097" s="49"/>
      <c r="BE2097" s="49"/>
    </row>
    <row r="2098" spans="5:57">
      <c r="E2098" s="48"/>
      <c r="H2098" s="48"/>
      <c r="K2098" s="48"/>
      <c r="U2098" s="49"/>
      <c r="V2098" s="49"/>
      <c r="W2098" s="49"/>
      <c r="X2098" s="49"/>
      <c r="Y2098" s="49"/>
      <c r="Z2098" s="49"/>
      <c r="AA2098" s="49"/>
      <c r="AB2098" s="49"/>
      <c r="AC2098" s="49"/>
      <c r="AG2098" s="48"/>
      <c r="AJ2098" s="48"/>
      <c r="AM2098" s="48"/>
      <c r="AW2098" s="49"/>
      <c r="AX2098" s="49"/>
      <c r="AY2098" s="49"/>
      <c r="AZ2098" s="49"/>
      <c r="BA2098" s="49"/>
      <c r="BB2098" s="49"/>
      <c r="BC2098" s="49"/>
      <c r="BD2098" s="49"/>
      <c r="BE2098" s="49"/>
    </row>
    <row r="2099" spans="5:57">
      <c r="E2099" s="48"/>
      <c r="H2099" s="48"/>
      <c r="K2099" s="48"/>
      <c r="U2099" s="49"/>
      <c r="V2099" s="49"/>
      <c r="W2099" s="49"/>
      <c r="X2099" s="49"/>
      <c r="Y2099" s="49"/>
      <c r="Z2099" s="49"/>
      <c r="AA2099" s="49"/>
      <c r="AB2099" s="49"/>
      <c r="AC2099" s="49"/>
      <c r="AG2099" s="48"/>
      <c r="AJ2099" s="48"/>
      <c r="AM2099" s="48"/>
      <c r="AW2099" s="49"/>
      <c r="AX2099" s="49"/>
      <c r="AY2099" s="49"/>
      <c r="AZ2099" s="49"/>
      <c r="BA2099" s="49"/>
      <c r="BB2099" s="49"/>
      <c r="BC2099" s="49"/>
      <c r="BD2099" s="49"/>
      <c r="BE2099" s="49"/>
    </row>
    <row r="2100" spans="5:57">
      <c r="E2100" s="48"/>
      <c r="H2100" s="48"/>
      <c r="K2100" s="48"/>
      <c r="U2100" s="49"/>
      <c r="V2100" s="49"/>
      <c r="W2100" s="49"/>
      <c r="X2100" s="49"/>
      <c r="Y2100" s="49"/>
      <c r="Z2100" s="49"/>
      <c r="AA2100" s="49"/>
      <c r="AB2100" s="49"/>
      <c r="AC2100" s="49"/>
      <c r="AG2100" s="48"/>
      <c r="AJ2100" s="48"/>
      <c r="AM2100" s="48"/>
      <c r="AW2100" s="49"/>
      <c r="AX2100" s="49"/>
      <c r="AY2100" s="49"/>
      <c r="AZ2100" s="49"/>
      <c r="BA2100" s="49"/>
      <c r="BB2100" s="49"/>
      <c r="BC2100" s="49"/>
      <c r="BD2100" s="49"/>
      <c r="BE2100" s="49"/>
    </row>
    <row r="2101" spans="5:57">
      <c r="E2101" s="48"/>
      <c r="H2101" s="48"/>
      <c r="K2101" s="48"/>
      <c r="U2101" s="49"/>
      <c r="V2101" s="49"/>
      <c r="W2101" s="49"/>
      <c r="X2101" s="49"/>
      <c r="Y2101" s="49"/>
      <c r="Z2101" s="49"/>
      <c r="AA2101" s="49"/>
      <c r="AB2101" s="49"/>
      <c r="AC2101" s="49"/>
      <c r="AG2101" s="48"/>
      <c r="AJ2101" s="48"/>
      <c r="AM2101" s="48"/>
      <c r="AW2101" s="49"/>
      <c r="AX2101" s="49"/>
      <c r="AY2101" s="49"/>
      <c r="AZ2101" s="49"/>
      <c r="BA2101" s="49"/>
      <c r="BB2101" s="49"/>
      <c r="BC2101" s="49"/>
      <c r="BD2101" s="49"/>
      <c r="BE2101" s="49"/>
    </row>
    <row r="2102" spans="5:57">
      <c r="E2102" s="48"/>
      <c r="H2102" s="48"/>
      <c r="K2102" s="48"/>
      <c r="U2102" s="49"/>
      <c r="V2102" s="49"/>
      <c r="W2102" s="49"/>
      <c r="X2102" s="49"/>
      <c r="Y2102" s="49"/>
      <c r="Z2102" s="49"/>
      <c r="AA2102" s="49"/>
      <c r="AB2102" s="49"/>
      <c r="AC2102" s="49"/>
      <c r="AG2102" s="48"/>
      <c r="AJ2102" s="48"/>
      <c r="AM2102" s="48"/>
      <c r="AW2102" s="49"/>
      <c r="AX2102" s="49"/>
      <c r="AY2102" s="49"/>
      <c r="AZ2102" s="49"/>
      <c r="BA2102" s="49"/>
      <c r="BB2102" s="49"/>
      <c r="BC2102" s="49"/>
      <c r="BD2102" s="49"/>
      <c r="BE2102" s="49"/>
    </row>
    <row r="2103" spans="5:57">
      <c r="E2103" s="48"/>
      <c r="H2103" s="48"/>
      <c r="K2103" s="48"/>
      <c r="U2103" s="49"/>
      <c r="V2103" s="49"/>
      <c r="W2103" s="49"/>
      <c r="X2103" s="49"/>
      <c r="Y2103" s="49"/>
      <c r="Z2103" s="49"/>
      <c r="AA2103" s="49"/>
      <c r="AB2103" s="49"/>
      <c r="AC2103" s="49"/>
      <c r="AG2103" s="48"/>
      <c r="AJ2103" s="48"/>
      <c r="AM2103" s="48"/>
      <c r="AW2103" s="49"/>
      <c r="AX2103" s="49"/>
      <c r="AY2103" s="49"/>
      <c r="AZ2103" s="49"/>
      <c r="BA2103" s="49"/>
      <c r="BB2103" s="49"/>
      <c r="BC2103" s="49"/>
      <c r="BD2103" s="49"/>
      <c r="BE2103" s="49"/>
    </row>
    <row r="2104" spans="5:57">
      <c r="E2104" s="48"/>
      <c r="H2104" s="48"/>
      <c r="K2104" s="48"/>
      <c r="U2104" s="49"/>
      <c r="V2104" s="49"/>
      <c r="W2104" s="49"/>
      <c r="X2104" s="49"/>
      <c r="Y2104" s="49"/>
      <c r="Z2104" s="49"/>
      <c r="AA2104" s="49"/>
      <c r="AB2104" s="49"/>
      <c r="AC2104" s="49"/>
      <c r="AG2104" s="48"/>
      <c r="AJ2104" s="48"/>
      <c r="AM2104" s="48"/>
      <c r="AW2104" s="49"/>
      <c r="AX2104" s="49"/>
      <c r="AY2104" s="49"/>
      <c r="AZ2104" s="49"/>
      <c r="BA2104" s="49"/>
      <c r="BB2104" s="49"/>
      <c r="BC2104" s="49"/>
      <c r="BD2104" s="49"/>
      <c r="BE2104" s="49"/>
    </row>
    <row r="2105" spans="5:57">
      <c r="E2105" s="48"/>
      <c r="H2105" s="48"/>
      <c r="K2105" s="48"/>
      <c r="U2105" s="49"/>
      <c r="V2105" s="49"/>
      <c r="W2105" s="49"/>
      <c r="X2105" s="49"/>
      <c r="Y2105" s="49"/>
      <c r="Z2105" s="49"/>
      <c r="AA2105" s="49"/>
      <c r="AB2105" s="49"/>
      <c r="AC2105" s="49"/>
      <c r="AG2105" s="48"/>
      <c r="AJ2105" s="48"/>
      <c r="AM2105" s="48"/>
      <c r="AW2105" s="49"/>
      <c r="AX2105" s="49"/>
      <c r="AY2105" s="49"/>
      <c r="AZ2105" s="49"/>
      <c r="BA2105" s="49"/>
      <c r="BB2105" s="49"/>
      <c r="BC2105" s="49"/>
      <c r="BD2105" s="49"/>
      <c r="BE2105" s="49"/>
    </row>
    <row r="2106" spans="5:57">
      <c r="E2106" s="48"/>
      <c r="H2106" s="48"/>
      <c r="K2106" s="48"/>
      <c r="U2106" s="49"/>
      <c r="V2106" s="49"/>
      <c r="W2106" s="49"/>
      <c r="X2106" s="49"/>
      <c r="Y2106" s="49"/>
      <c r="Z2106" s="49"/>
      <c r="AA2106" s="49"/>
      <c r="AB2106" s="49"/>
      <c r="AC2106" s="49"/>
      <c r="AG2106" s="48"/>
      <c r="AJ2106" s="48"/>
      <c r="AM2106" s="48"/>
      <c r="AW2106" s="49"/>
      <c r="AX2106" s="49"/>
      <c r="AY2106" s="49"/>
      <c r="AZ2106" s="49"/>
      <c r="BA2106" s="49"/>
      <c r="BB2106" s="49"/>
      <c r="BC2106" s="49"/>
      <c r="BD2106" s="49"/>
      <c r="BE2106" s="49"/>
    </row>
    <row r="2107" spans="5:57">
      <c r="E2107" s="48"/>
      <c r="H2107" s="48"/>
      <c r="K2107" s="48"/>
      <c r="U2107" s="49"/>
      <c r="V2107" s="49"/>
      <c r="W2107" s="49"/>
      <c r="X2107" s="49"/>
      <c r="Y2107" s="49"/>
      <c r="Z2107" s="49"/>
      <c r="AA2107" s="49"/>
      <c r="AB2107" s="49"/>
      <c r="AC2107" s="49"/>
      <c r="AG2107" s="48"/>
      <c r="AJ2107" s="48"/>
      <c r="AM2107" s="48"/>
      <c r="AW2107" s="49"/>
      <c r="AX2107" s="49"/>
      <c r="AY2107" s="49"/>
      <c r="AZ2107" s="49"/>
      <c r="BA2107" s="49"/>
      <c r="BB2107" s="49"/>
      <c r="BC2107" s="49"/>
      <c r="BD2107" s="49"/>
      <c r="BE2107" s="49"/>
    </row>
    <row r="2108" spans="5:57">
      <c r="E2108" s="48"/>
      <c r="H2108" s="48"/>
      <c r="K2108" s="48"/>
      <c r="U2108" s="49"/>
      <c r="V2108" s="49"/>
      <c r="W2108" s="49"/>
      <c r="X2108" s="49"/>
      <c r="Y2108" s="49"/>
      <c r="Z2108" s="49"/>
      <c r="AA2108" s="49"/>
      <c r="AB2108" s="49"/>
      <c r="AC2108" s="49"/>
      <c r="AG2108" s="48"/>
      <c r="AJ2108" s="48"/>
      <c r="AM2108" s="48"/>
      <c r="AW2108" s="49"/>
      <c r="AX2108" s="49"/>
      <c r="AY2108" s="49"/>
      <c r="AZ2108" s="49"/>
      <c r="BA2108" s="49"/>
      <c r="BB2108" s="49"/>
      <c r="BC2108" s="49"/>
      <c r="BD2108" s="49"/>
      <c r="BE2108" s="49"/>
    </row>
    <row r="2109" spans="5:57">
      <c r="E2109" s="48"/>
      <c r="H2109" s="48"/>
      <c r="K2109" s="48"/>
      <c r="U2109" s="49"/>
      <c r="V2109" s="49"/>
      <c r="W2109" s="49"/>
      <c r="X2109" s="49"/>
      <c r="Y2109" s="49"/>
      <c r="Z2109" s="49"/>
      <c r="AA2109" s="49"/>
      <c r="AB2109" s="49"/>
      <c r="AC2109" s="49"/>
      <c r="AG2109" s="48"/>
      <c r="AJ2109" s="48"/>
      <c r="AM2109" s="48"/>
      <c r="AW2109" s="49"/>
      <c r="AX2109" s="49"/>
      <c r="AY2109" s="49"/>
      <c r="AZ2109" s="49"/>
      <c r="BA2109" s="49"/>
      <c r="BB2109" s="49"/>
      <c r="BC2109" s="49"/>
      <c r="BD2109" s="49"/>
      <c r="BE2109" s="49"/>
    </row>
    <row r="2110" spans="5:57">
      <c r="E2110" s="48"/>
      <c r="H2110" s="48"/>
      <c r="K2110" s="48"/>
      <c r="U2110" s="49"/>
      <c r="V2110" s="49"/>
      <c r="W2110" s="49"/>
      <c r="X2110" s="49"/>
      <c r="Y2110" s="49"/>
      <c r="Z2110" s="49"/>
      <c r="AA2110" s="49"/>
      <c r="AB2110" s="49"/>
      <c r="AC2110" s="49"/>
      <c r="AG2110" s="48"/>
      <c r="AJ2110" s="48"/>
      <c r="AM2110" s="48"/>
      <c r="AW2110" s="49"/>
      <c r="AX2110" s="49"/>
      <c r="AY2110" s="49"/>
      <c r="AZ2110" s="49"/>
      <c r="BA2110" s="49"/>
      <c r="BB2110" s="49"/>
      <c r="BC2110" s="49"/>
      <c r="BD2110" s="49"/>
      <c r="BE2110" s="49"/>
    </row>
    <row r="2111" spans="5:57">
      <c r="E2111" s="48"/>
      <c r="H2111" s="48"/>
      <c r="K2111" s="48"/>
      <c r="U2111" s="49"/>
      <c r="V2111" s="49"/>
      <c r="W2111" s="49"/>
      <c r="X2111" s="49"/>
      <c r="Y2111" s="49"/>
      <c r="Z2111" s="49"/>
      <c r="AA2111" s="49"/>
      <c r="AB2111" s="49"/>
      <c r="AC2111" s="49"/>
      <c r="AG2111" s="48"/>
      <c r="AJ2111" s="48"/>
      <c r="AM2111" s="48"/>
      <c r="AW2111" s="49"/>
      <c r="AX2111" s="49"/>
      <c r="AY2111" s="49"/>
      <c r="AZ2111" s="49"/>
      <c r="BA2111" s="49"/>
      <c r="BB2111" s="49"/>
      <c r="BC2111" s="49"/>
      <c r="BD2111" s="49"/>
      <c r="BE2111" s="49"/>
    </row>
    <row r="2112" spans="5:57">
      <c r="E2112" s="48"/>
      <c r="H2112" s="48"/>
      <c r="K2112" s="48"/>
      <c r="U2112" s="49"/>
      <c r="V2112" s="49"/>
      <c r="W2112" s="49"/>
      <c r="X2112" s="49"/>
      <c r="Y2112" s="49"/>
      <c r="Z2112" s="49"/>
      <c r="AA2112" s="49"/>
      <c r="AB2112" s="49"/>
      <c r="AC2112" s="49"/>
      <c r="AG2112" s="48"/>
      <c r="AJ2112" s="48"/>
      <c r="AM2112" s="48"/>
      <c r="AW2112" s="49"/>
      <c r="AX2112" s="49"/>
      <c r="AY2112" s="49"/>
      <c r="AZ2112" s="49"/>
      <c r="BA2112" s="49"/>
      <c r="BB2112" s="49"/>
      <c r="BC2112" s="49"/>
      <c r="BD2112" s="49"/>
      <c r="BE2112" s="49"/>
    </row>
    <row r="2113" spans="5:57">
      <c r="E2113" s="48"/>
      <c r="H2113" s="48"/>
      <c r="K2113" s="48"/>
      <c r="U2113" s="49"/>
      <c r="V2113" s="49"/>
      <c r="W2113" s="49"/>
      <c r="X2113" s="49"/>
      <c r="Y2113" s="49"/>
      <c r="Z2113" s="49"/>
      <c r="AA2113" s="49"/>
      <c r="AB2113" s="49"/>
      <c r="AC2113" s="49"/>
      <c r="AG2113" s="48"/>
      <c r="AJ2113" s="48"/>
      <c r="AM2113" s="48"/>
      <c r="AW2113" s="49"/>
      <c r="AX2113" s="49"/>
      <c r="AY2113" s="49"/>
      <c r="AZ2113" s="49"/>
      <c r="BA2113" s="49"/>
      <c r="BB2113" s="49"/>
      <c r="BC2113" s="49"/>
      <c r="BD2113" s="49"/>
      <c r="BE2113" s="49"/>
    </row>
    <row r="2114" spans="5:57">
      <c r="E2114" s="48"/>
      <c r="H2114" s="48"/>
      <c r="K2114" s="48"/>
      <c r="U2114" s="49"/>
      <c r="V2114" s="49"/>
      <c r="W2114" s="49"/>
      <c r="X2114" s="49"/>
      <c r="Y2114" s="49"/>
      <c r="Z2114" s="49"/>
      <c r="AA2114" s="49"/>
      <c r="AB2114" s="49"/>
      <c r="AC2114" s="49"/>
      <c r="AG2114" s="48"/>
      <c r="AJ2114" s="48"/>
      <c r="AM2114" s="48"/>
      <c r="AW2114" s="49"/>
      <c r="AX2114" s="49"/>
      <c r="AY2114" s="49"/>
      <c r="AZ2114" s="49"/>
      <c r="BA2114" s="49"/>
      <c r="BB2114" s="49"/>
      <c r="BC2114" s="49"/>
      <c r="BD2114" s="49"/>
      <c r="BE2114" s="49"/>
    </row>
    <row r="2115" spans="5:57">
      <c r="E2115" s="48"/>
      <c r="H2115" s="48"/>
      <c r="K2115" s="48"/>
      <c r="U2115" s="49"/>
      <c r="V2115" s="49"/>
      <c r="W2115" s="49"/>
      <c r="X2115" s="49"/>
      <c r="Y2115" s="49"/>
      <c r="Z2115" s="49"/>
      <c r="AA2115" s="49"/>
      <c r="AB2115" s="49"/>
      <c r="AC2115" s="49"/>
      <c r="AG2115" s="48"/>
      <c r="AJ2115" s="48"/>
      <c r="AM2115" s="48"/>
      <c r="AW2115" s="49"/>
      <c r="AX2115" s="49"/>
      <c r="AY2115" s="49"/>
      <c r="AZ2115" s="49"/>
      <c r="BA2115" s="49"/>
      <c r="BB2115" s="49"/>
      <c r="BC2115" s="49"/>
      <c r="BD2115" s="49"/>
      <c r="BE2115" s="49"/>
    </row>
    <row r="2116" spans="5:57">
      <c r="E2116" s="48"/>
      <c r="H2116" s="48"/>
      <c r="K2116" s="48"/>
      <c r="U2116" s="49"/>
      <c r="V2116" s="49"/>
      <c r="W2116" s="49"/>
      <c r="X2116" s="49"/>
      <c r="Y2116" s="49"/>
      <c r="Z2116" s="49"/>
      <c r="AA2116" s="49"/>
      <c r="AB2116" s="49"/>
      <c r="AC2116" s="49"/>
      <c r="AG2116" s="48"/>
      <c r="AJ2116" s="48"/>
      <c r="AM2116" s="48"/>
      <c r="AW2116" s="49"/>
      <c r="AX2116" s="49"/>
      <c r="AY2116" s="49"/>
      <c r="AZ2116" s="49"/>
      <c r="BA2116" s="49"/>
      <c r="BB2116" s="49"/>
      <c r="BC2116" s="49"/>
      <c r="BD2116" s="49"/>
      <c r="BE2116" s="49"/>
    </row>
    <row r="2117" spans="5:57">
      <c r="E2117" s="48"/>
      <c r="H2117" s="48"/>
      <c r="K2117" s="48"/>
      <c r="U2117" s="49"/>
      <c r="V2117" s="49"/>
      <c r="W2117" s="49"/>
      <c r="X2117" s="49"/>
      <c r="Y2117" s="49"/>
      <c r="Z2117" s="49"/>
      <c r="AA2117" s="49"/>
      <c r="AB2117" s="49"/>
      <c r="AC2117" s="49"/>
      <c r="AG2117" s="48"/>
      <c r="AJ2117" s="48"/>
      <c r="AM2117" s="48"/>
      <c r="AW2117" s="49"/>
      <c r="AX2117" s="49"/>
      <c r="AY2117" s="49"/>
      <c r="AZ2117" s="49"/>
      <c r="BA2117" s="49"/>
      <c r="BB2117" s="49"/>
      <c r="BC2117" s="49"/>
      <c r="BD2117" s="49"/>
      <c r="BE2117" s="49"/>
    </row>
    <row r="2118" spans="5:57">
      <c r="E2118" s="48"/>
      <c r="H2118" s="48"/>
      <c r="K2118" s="48"/>
      <c r="U2118" s="49"/>
      <c r="V2118" s="49"/>
      <c r="W2118" s="49"/>
      <c r="X2118" s="49"/>
      <c r="Y2118" s="49"/>
      <c r="Z2118" s="49"/>
      <c r="AA2118" s="49"/>
      <c r="AB2118" s="49"/>
      <c r="AC2118" s="49"/>
      <c r="AG2118" s="48"/>
      <c r="AJ2118" s="48"/>
      <c r="AM2118" s="48"/>
      <c r="AW2118" s="49"/>
      <c r="AX2118" s="49"/>
      <c r="AY2118" s="49"/>
      <c r="AZ2118" s="49"/>
      <c r="BA2118" s="49"/>
      <c r="BB2118" s="49"/>
      <c r="BC2118" s="49"/>
      <c r="BD2118" s="49"/>
      <c r="BE2118" s="49"/>
    </row>
    <row r="2119" spans="5:57">
      <c r="E2119" s="48"/>
      <c r="H2119" s="48"/>
      <c r="K2119" s="48"/>
      <c r="U2119" s="49"/>
      <c r="V2119" s="49"/>
      <c r="W2119" s="49"/>
      <c r="X2119" s="49"/>
      <c r="Y2119" s="49"/>
      <c r="Z2119" s="49"/>
      <c r="AA2119" s="49"/>
      <c r="AB2119" s="49"/>
      <c r="AC2119" s="49"/>
      <c r="AG2119" s="48"/>
      <c r="AJ2119" s="48"/>
      <c r="AM2119" s="48"/>
      <c r="AW2119" s="49"/>
      <c r="AX2119" s="49"/>
      <c r="AY2119" s="49"/>
      <c r="AZ2119" s="49"/>
      <c r="BA2119" s="49"/>
      <c r="BB2119" s="49"/>
      <c r="BC2119" s="49"/>
      <c r="BD2119" s="49"/>
      <c r="BE2119" s="49"/>
    </row>
    <row r="2120" spans="5:57">
      <c r="E2120" s="48"/>
      <c r="H2120" s="48"/>
      <c r="K2120" s="48"/>
      <c r="U2120" s="49"/>
      <c r="V2120" s="49"/>
      <c r="W2120" s="49"/>
      <c r="X2120" s="49"/>
      <c r="Y2120" s="49"/>
      <c r="Z2120" s="49"/>
      <c r="AA2120" s="49"/>
      <c r="AB2120" s="49"/>
      <c r="AC2120" s="49"/>
      <c r="AG2120" s="48"/>
      <c r="AJ2120" s="48"/>
      <c r="AM2120" s="48"/>
      <c r="AW2120" s="49"/>
      <c r="AX2120" s="49"/>
      <c r="AY2120" s="49"/>
      <c r="AZ2120" s="49"/>
      <c r="BA2120" s="49"/>
      <c r="BB2120" s="49"/>
      <c r="BC2120" s="49"/>
      <c r="BD2120" s="49"/>
      <c r="BE2120" s="49"/>
    </row>
    <row r="2121" spans="5:57">
      <c r="E2121" s="48"/>
      <c r="H2121" s="48"/>
      <c r="K2121" s="48"/>
      <c r="U2121" s="49"/>
      <c r="V2121" s="49"/>
      <c r="W2121" s="49"/>
      <c r="X2121" s="49"/>
      <c r="Y2121" s="49"/>
      <c r="Z2121" s="49"/>
      <c r="AA2121" s="49"/>
      <c r="AB2121" s="49"/>
      <c r="AC2121" s="49"/>
      <c r="AG2121" s="48"/>
      <c r="AJ2121" s="48"/>
      <c r="AM2121" s="48"/>
      <c r="AW2121" s="49"/>
      <c r="AX2121" s="49"/>
      <c r="AY2121" s="49"/>
      <c r="AZ2121" s="49"/>
      <c r="BA2121" s="49"/>
      <c r="BB2121" s="49"/>
      <c r="BC2121" s="49"/>
      <c r="BD2121" s="49"/>
      <c r="BE2121" s="49"/>
    </row>
    <row r="2122" spans="5:57">
      <c r="E2122" s="48"/>
      <c r="H2122" s="48"/>
      <c r="K2122" s="48"/>
      <c r="U2122" s="49"/>
      <c r="V2122" s="49"/>
      <c r="W2122" s="49"/>
      <c r="X2122" s="49"/>
      <c r="Y2122" s="49"/>
      <c r="Z2122" s="49"/>
      <c r="AA2122" s="49"/>
      <c r="AB2122" s="49"/>
      <c r="AC2122" s="49"/>
      <c r="AG2122" s="48"/>
      <c r="AJ2122" s="48"/>
      <c r="AM2122" s="48"/>
      <c r="AW2122" s="49"/>
      <c r="AX2122" s="49"/>
      <c r="AY2122" s="49"/>
      <c r="AZ2122" s="49"/>
      <c r="BA2122" s="49"/>
      <c r="BB2122" s="49"/>
      <c r="BC2122" s="49"/>
      <c r="BD2122" s="49"/>
      <c r="BE2122" s="49"/>
    </row>
    <row r="2123" spans="5:57">
      <c r="E2123" s="48"/>
      <c r="H2123" s="48"/>
      <c r="K2123" s="48"/>
      <c r="U2123" s="49"/>
      <c r="V2123" s="49"/>
      <c r="W2123" s="49"/>
      <c r="X2123" s="49"/>
      <c r="Y2123" s="49"/>
      <c r="Z2123" s="49"/>
      <c r="AA2123" s="49"/>
      <c r="AB2123" s="49"/>
      <c r="AC2123" s="49"/>
      <c r="AG2123" s="48"/>
      <c r="AJ2123" s="48"/>
      <c r="AM2123" s="48"/>
      <c r="AW2123" s="49"/>
      <c r="AX2123" s="49"/>
      <c r="AY2123" s="49"/>
      <c r="AZ2123" s="49"/>
      <c r="BA2123" s="49"/>
      <c r="BB2123" s="49"/>
      <c r="BC2123" s="49"/>
      <c r="BD2123" s="49"/>
      <c r="BE2123" s="49"/>
    </row>
    <row r="2124" spans="5:57">
      <c r="E2124" s="48"/>
      <c r="H2124" s="48"/>
      <c r="K2124" s="48"/>
      <c r="U2124" s="49"/>
      <c r="V2124" s="49"/>
      <c r="W2124" s="49"/>
      <c r="X2124" s="49"/>
      <c r="Y2124" s="49"/>
      <c r="Z2124" s="49"/>
      <c r="AA2124" s="49"/>
      <c r="AB2124" s="49"/>
      <c r="AC2124" s="49"/>
      <c r="AG2124" s="48"/>
      <c r="AJ2124" s="48"/>
      <c r="AM2124" s="48"/>
      <c r="AW2124" s="49"/>
      <c r="AX2124" s="49"/>
      <c r="AY2124" s="49"/>
      <c r="AZ2124" s="49"/>
      <c r="BA2124" s="49"/>
      <c r="BB2124" s="49"/>
      <c r="BC2124" s="49"/>
      <c r="BD2124" s="49"/>
      <c r="BE2124" s="49"/>
    </row>
    <row r="2125" spans="5:57">
      <c r="E2125" s="48"/>
      <c r="H2125" s="48"/>
      <c r="K2125" s="48"/>
      <c r="U2125" s="49"/>
      <c r="V2125" s="49"/>
      <c r="W2125" s="49"/>
      <c r="X2125" s="49"/>
      <c r="Y2125" s="49"/>
      <c r="Z2125" s="49"/>
      <c r="AA2125" s="49"/>
      <c r="AB2125" s="49"/>
      <c r="AC2125" s="49"/>
      <c r="AG2125" s="48"/>
      <c r="AJ2125" s="48"/>
      <c r="AM2125" s="48"/>
      <c r="AW2125" s="49"/>
      <c r="AX2125" s="49"/>
      <c r="AY2125" s="49"/>
      <c r="AZ2125" s="49"/>
      <c r="BA2125" s="49"/>
      <c r="BB2125" s="49"/>
      <c r="BC2125" s="49"/>
      <c r="BD2125" s="49"/>
      <c r="BE2125" s="49"/>
    </row>
    <row r="2126" spans="5:57">
      <c r="E2126" s="48"/>
      <c r="H2126" s="48"/>
      <c r="K2126" s="48"/>
      <c r="U2126" s="49"/>
      <c r="V2126" s="49"/>
      <c r="W2126" s="49"/>
      <c r="X2126" s="49"/>
      <c r="Y2126" s="49"/>
      <c r="Z2126" s="49"/>
      <c r="AA2126" s="49"/>
      <c r="AB2126" s="49"/>
      <c r="AC2126" s="49"/>
      <c r="AG2126" s="48"/>
      <c r="AJ2126" s="48"/>
      <c r="AM2126" s="48"/>
      <c r="AW2126" s="49"/>
      <c r="AX2126" s="49"/>
      <c r="AY2126" s="49"/>
      <c r="AZ2126" s="49"/>
      <c r="BA2126" s="49"/>
      <c r="BB2126" s="49"/>
      <c r="BC2126" s="49"/>
      <c r="BD2126" s="49"/>
      <c r="BE2126" s="49"/>
    </row>
    <row r="2127" spans="5:57">
      <c r="E2127" s="48"/>
      <c r="H2127" s="48"/>
      <c r="K2127" s="48"/>
      <c r="U2127" s="49"/>
      <c r="V2127" s="49"/>
      <c r="W2127" s="49"/>
      <c r="X2127" s="49"/>
      <c r="Y2127" s="49"/>
      <c r="Z2127" s="49"/>
      <c r="AA2127" s="49"/>
      <c r="AB2127" s="49"/>
      <c r="AC2127" s="49"/>
      <c r="AG2127" s="48"/>
      <c r="AJ2127" s="48"/>
      <c r="AM2127" s="48"/>
      <c r="AW2127" s="49"/>
      <c r="AX2127" s="49"/>
      <c r="AY2127" s="49"/>
      <c r="AZ2127" s="49"/>
      <c r="BA2127" s="49"/>
      <c r="BB2127" s="49"/>
      <c r="BC2127" s="49"/>
      <c r="BD2127" s="49"/>
      <c r="BE2127" s="49"/>
    </row>
    <row r="2128" spans="5:57">
      <c r="E2128" s="48"/>
      <c r="H2128" s="48"/>
      <c r="K2128" s="48"/>
      <c r="U2128" s="49"/>
      <c r="V2128" s="49"/>
      <c r="W2128" s="49"/>
      <c r="X2128" s="49"/>
      <c r="Y2128" s="49"/>
      <c r="Z2128" s="49"/>
      <c r="AA2128" s="49"/>
      <c r="AB2128" s="49"/>
      <c r="AC2128" s="49"/>
      <c r="AG2128" s="48"/>
      <c r="AJ2128" s="48"/>
      <c r="AM2128" s="48"/>
      <c r="AW2128" s="49"/>
      <c r="AX2128" s="49"/>
      <c r="AY2128" s="49"/>
      <c r="AZ2128" s="49"/>
      <c r="BA2128" s="49"/>
      <c r="BB2128" s="49"/>
      <c r="BC2128" s="49"/>
      <c r="BD2128" s="49"/>
      <c r="BE2128" s="49"/>
    </row>
    <row r="2129" spans="5:57">
      <c r="E2129" s="48"/>
      <c r="H2129" s="48"/>
      <c r="K2129" s="48"/>
      <c r="U2129" s="49"/>
      <c r="V2129" s="49"/>
      <c r="W2129" s="49"/>
      <c r="X2129" s="49"/>
      <c r="Y2129" s="49"/>
      <c r="Z2129" s="49"/>
      <c r="AA2129" s="49"/>
      <c r="AB2129" s="49"/>
      <c r="AC2129" s="49"/>
      <c r="AG2129" s="48"/>
      <c r="AJ2129" s="48"/>
      <c r="AM2129" s="48"/>
      <c r="AW2129" s="49"/>
      <c r="AX2129" s="49"/>
      <c r="AY2129" s="49"/>
      <c r="AZ2129" s="49"/>
      <c r="BA2129" s="49"/>
      <c r="BB2129" s="49"/>
      <c r="BC2129" s="49"/>
      <c r="BD2129" s="49"/>
      <c r="BE2129" s="49"/>
    </row>
    <row r="2130" spans="5:57">
      <c r="E2130" s="48"/>
      <c r="H2130" s="48"/>
      <c r="K2130" s="48"/>
      <c r="U2130" s="49"/>
      <c r="V2130" s="49"/>
      <c r="W2130" s="49"/>
      <c r="X2130" s="49"/>
      <c r="Y2130" s="49"/>
      <c r="Z2130" s="49"/>
      <c r="AA2130" s="49"/>
      <c r="AB2130" s="49"/>
      <c r="AC2130" s="49"/>
      <c r="AG2130" s="48"/>
      <c r="AJ2130" s="48"/>
      <c r="AM2130" s="48"/>
      <c r="AW2130" s="49"/>
      <c r="AX2130" s="49"/>
      <c r="AY2130" s="49"/>
      <c r="AZ2130" s="49"/>
      <c r="BA2130" s="49"/>
      <c r="BB2130" s="49"/>
      <c r="BC2130" s="49"/>
      <c r="BD2130" s="49"/>
      <c r="BE2130" s="49"/>
    </row>
    <row r="2131" spans="5:57">
      <c r="E2131" s="48"/>
      <c r="H2131" s="48"/>
      <c r="K2131" s="48"/>
      <c r="U2131" s="49"/>
      <c r="V2131" s="49"/>
      <c r="W2131" s="49"/>
      <c r="X2131" s="49"/>
      <c r="Y2131" s="49"/>
      <c r="Z2131" s="49"/>
      <c r="AA2131" s="49"/>
      <c r="AB2131" s="49"/>
      <c r="AC2131" s="49"/>
      <c r="AG2131" s="48"/>
      <c r="AJ2131" s="48"/>
      <c r="AM2131" s="48"/>
      <c r="AW2131" s="49"/>
      <c r="AX2131" s="49"/>
      <c r="AY2131" s="49"/>
      <c r="AZ2131" s="49"/>
      <c r="BA2131" s="49"/>
      <c r="BB2131" s="49"/>
      <c r="BC2131" s="49"/>
      <c r="BD2131" s="49"/>
      <c r="BE2131" s="49"/>
    </row>
    <row r="2132" spans="5:57">
      <c r="E2132" s="48"/>
      <c r="H2132" s="48"/>
      <c r="K2132" s="48"/>
      <c r="U2132" s="49"/>
      <c r="V2132" s="49"/>
      <c r="W2132" s="49"/>
      <c r="X2132" s="49"/>
      <c r="Y2132" s="49"/>
      <c r="Z2132" s="49"/>
      <c r="AA2132" s="49"/>
      <c r="AB2132" s="49"/>
      <c r="AC2132" s="49"/>
      <c r="AG2132" s="48"/>
      <c r="AJ2132" s="48"/>
      <c r="AM2132" s="48"/>
      <c r="AW2132" s="49"/>
      <c r="AX2132" s="49"/>
      <c r="AY2132" s="49"/>
      <c r="AZ2132" s="49"/>
      <c r="BA2132" s="49"/>
      <c r="BB2132" s="49"/>
      <c r="BC2132" s="49"/>
      <c r="BD2132" s="49"/>
      <c r="BE2132" s="49"/>
    </row>
    <row r="2133" spans="5:57">
      <c r="E2133" s="48"/>
      <c r="H2133" s="48"/>
      <c r="K2133" s="48"/>
      <c r="U2133" s="49"/>
      <c r="V2133" s="49"/>
      <c r="W2133" s="49"/>
      <c r="X2133" s="49"/>
      <c r="Y2133" s="49"/>
      <c r="Z2133" s="49"/>
      <c r="AA2133" s="49"/>
      <c r="AB2133" s="49"/>
      <c r="AC2133" s="49"/>
      <c r="AG2133" s="48"/>
      <c r="AJ2133" s="48"/>
      <c r="AM2133" s="48"/>
      <c r="AW2133" s="49"/>
      <c r="AX2133" s="49"/>
      <c r="AY2133" s="49"/>
      <c r="AZ2133" s="49"/>
      <c r="BA2133" s="49"/>
      <c r="BB2133" s="49"/>
      <c r="BC2133" s="49"/>
      <c r="BD2133" s="49"/>
      <c r="BE2133" s="49"/>
    </row>
    <row r="2134" spans="5:57">
      <c r="E2134" s="48"/>
      <c r="H2134" s="48"/>
      <c r="K2134" s="48"/>
      <c r="U2134" s="49"/>
      <c r="V2134" s="49"/>
      <c r="W2134" s="49"/>
      <c r="X2134" s="49"/>
      <c r="Y2134" s="49"/>
      <c r="Z2134" s="49"/>
      <c r="AA2134" s="49"/>
      <c r="AB2134" s="49"/>
      <c r="AC2134" s="49"/>
      <c r="AG2134" s="48"/>
      <c r="AJ2134" s="48"/>
      <c r="AM2134" s="48"/>
      <c r="AW2134" s="49"/>
      <c r="AX2134" s="49"/>
      <c r="AY2134" s="49"/>
      <c r="AZ2134" s="49"/>
      <c r="BA2134" s="49"/>
      <c r="BB2134" s="49"/>
      <c r="BC2134" s="49"/>
      <c r="BD2134" s="49"/>
      <c r="BE2134" s="49"/>
    </row>
    <row r="2135" spans="5:57">
      <c r="E2135" s="48"/>
      <c r="H2135" s="48"/>
      <c r="K2135" s="48"/>
      <c r="U2135" s="49"/>
      <c r="V2135" s="49"/>
      <c r="W2135" s="49"/>
      <c r="X2135" s="49"/>
      <c r="Y2135" s="49"/>
      <c r="Z2135" s="49"/>
      <c r="AA2135" s="49"/>
      <c r="AB2135" s="49"/>
      <c r="AC2135" s="49"/>
      <c r="AG2135" s="48"/>
      <c r="AJ2135" s="48"/>
      <c r="AM2135" s="48"/>
      <c r="AW2135" s="49"/>
      <c r="AX2135" s="49"/>
      <c r="AY2135" s="49"/>
      <c r="AZ2135" s="49"/>
      <c r="BA2135" s="49"/>
      <c r="BB2135" s="49"/>
      <c r="BC2135" s="49"/>
      <c r="BD2135" s="49"/>
      <c r="BE2135" s="49"/>
    </row>
    <row r="2136" spans="5:57">
      <c r="E2136" s="48"/>
      <c r="H2136" s="48"/>
      <c r="K2136" s="48"/>
      <c r="U2136" s="49"/>
      <c r="V2136" s="49"/>
      <c r="W2136" s="49"/>
      <c r="X2136" s="49"/>
      <c r="Y2136" s="49"/>
      <c r="Z2136" s="49"/>
      <c r="AA2136" s="49"/>
      <c r="AB2136" s="49"/>
      <c r="AC2136" s="49"/>
      <c r="AG2136" s="48"/>
      <c r="AJ2136" s="48"/>
      <c r="AM2136" s="48"/>
      <c r="AW2136" s="49"/>
      <c r="AX2136" s="49"/>
      <c r="AY2136" s="49"/>
      <c r="AZ2136" s="49"/>
      <c r="BA2136" s="49"/>
      <c r="BB2136" s="49"/>
      <c r="BC2136" s="49"/>
      <c r="BD2136" s="49"/>
      <c r="BE2136" s="49"/>
    </row>
    <row r="2137" spans="5:57">
      <c r="E2137" s="48"/>
      <c r="H2137" s="48"/>
      <c r="K2137" s="48"/>
      <c r="U2137" s="49"/>
      <c r="V2137" s="49"/>
      <c r="W2137" s="49"/>
      <c r="X2137" s="49"/>
      <c r="Y2137" s="49"/>
      <c r="Z2137" s="49"/>
      <c r="AA2137" s="49"/>
      <c r="AB2137" s="49"/>
      <c r="AC2137" s="49"/>
      <c r="AG2137" s="48"/>
      <c r="AJ2137" s="48"/>
      <c r="AM2137" s="48"/>
      <c r="AW2137" s="49"/>
      <c r="AX2137" s="49"/>
      <c r="AY2137" s="49"/>
      <c r="AZ2137" s="49"/>
      <c r="BA2137" s="49"/>
      <c r="BB2137" s="49"/>
      <c r="BC2137" s="49"/>
      <c r="BD2137" s="49"/>
      <c r="BE2137" s="49"/>
    </row>
    <row r="2138" spans="5:57">
      <c r="E2138" s="48"/>
      <c r="H2138" s="48"/>
      <c r="K2138" s="48"/>
      <c r="U2138" s="49"/>
      <c r="V2138" s="49"/>
      <c r="W2138" s="49"/>
      <c r="X2138" s="49"/>
      <c r="Y2138" s="49"/>
      <c r="Z2138" s="49"/>
      <c r="AA2138" s="49"/>
      <c r="AB2138" s="49"/>
      <c r="AC2138" s="49"/>
      <c r="AG2138" s="48"/>
      <c r="AJ2138" s="48"/>
      <c r="AM2138" s="48"/>
      <c r="AW2138" s="49"/>
      <c r="AX2138" s="49"/>
      <c r="AY2138" s="49"/>
      <c r="AZ2138" s="49"/>
      <c r="BA2138" s="49"/>
      <c r="BB2138" s="49"/>
      <c r="BC2138" s="49"/>
      <c r="BD2138" s="49"/>
      <c r="BE2138" s="49"/>
    </row>
    <row r="2139" spans="5:57">
      <c r="E2139" s="48"/>
      <c r="H2139" s="48"/>
      <c r="K2139" s="48"/>
      <c r="U2139" s="49"/>
      <c r="V2139" s="49"/>
      <c r="W2139" s="49"/>
      <c r="X2139" s="49"/>
      <c r="Y2139" s="49"/>
      <c r="Z2139" s="49"/>
      <c r="AA2139" s="49"/>
      <c r="AB2139" s="49"/>
      <c r="AC2139" s="49"/>
      <c r="AG2139" s="48"/>
      <c r="AJ2139" s="48"/>
      <c r="AM2139" s="48"/>
      <c r="AW2139" s="49"/>
      <c r="AX2139" s="49"/>
      <c r="AY2139" s="49"/>
      <c r="AZ2139" s="49"/>
      <c r="BA2139" s="49"/>
      <c r="BB2139" s="49"/>
      <c r="BC2139" s="49"/>
      <c r="BD2139" s="49"/>
      <c r="BE2139" s="49"/>
    </row>
    <row r="2140" spans="5:57">
      <c r="E2140" s="48"/>
      <c r="H2140" s="48"/>
      <c r="K2140" s="48"/>
      <c r="U2140" s="49"/>
      <c r="V2140" s="49"/>
      <c r="W2140" s="49"/>
      <c r="X2140" s="49"/>
      <c r="Y2140" s="49"/>
      <c r="Z2140" s="49"/>
      <c r="AA2140" s="49"/>
      <c r="AB2140" s="49"/>
      <c r="AC2140" s="49"/>
      <c r="AG2140" s="48"/>
      <c r="AJ2140" s="48"/>
      <c r="AM2140" s="48"/>
      <c r="AW2140" s="49"/>
      <c r="AX2140" s="49"/>
      <c r="AY2140" s="49"/>
      <c r="AZ2140" s="49"/>
      <c r="BA2140" s="49"/>
      <c r="BB2140" s="49"/>
      <c r="BC2140" s="49"/>
      <c r="BD2140" s="49"/>
      <c r="BE2140" s="49"/>
    </row>
    <row r="2141" spans="5:57">
      <c r="E2141" s="48"/>
      <c r="H2141" s="48"/>
      <c r="K2141" s="48"/>
      <c r="U2141" s="49"/>
      <c r="V2141" s="49"/>
      <c r="W2141" s="49"/>
      <c r="X2141" s="49"/>
      <c r="Y2141" s="49"/>
      <c r="Z2141" s="49"/>
      <c r="AA2141" s="49"/>
      <c r="AB2141" s="49"/>
      <c r="AC2141" s="49"/>
      <c r="AG2141" s="48"/>
      <c r="AJ2141" s="48"/>
      <c r="AM2141" s="48"/>
      <c r="AW2141" s="49"/>
      <c r="AX2141" s="49"/>
      <c r="AY2141" s="49"/>
      <c r="AZ2141" s="49"/>
      <c r="BA2141" s="49"/>
      <c r="BB2141" s="49"/>
      <c r="BC2141" s="49"/>
      <c r="BD2141" s="49"/>
      <c r="BE2141" s="49"/>
    </row>
    <row r="2142" spans="5:57">
      <c r="E2142" s="48"/>
      <c r="H2142" s="48"/>
      <c r="K2142" s="48"/>
      <c r="U2142" s="49"/>
      <c r="V2142" s="49"/>
      <c r="W2142" s="49"/>
      <c r="X2142" s="49"/>
      <c r="Y2142" s="49"/>
      <c r="Z2142" s="49"/>
      <c r="AA2142" s="49"/>
      <c r="AB2142" s="49"/>
      <c r="AC2142" s="49"/>
      <c r="AG2142" s="48"/>
      <c r="AJ2142" s="48"/>
      <c r="AM2142" s="48"/>
      <c r="AW2142" s="49"/>
      <c r="AX2142" s="49"/>
      <c r="AY2142" s="49"/>
      <c r="AZ2142" s="49"/>
      <c r="BA2142" s="49"/>
      <c r="BB2142" s="49"/>
      <c r="BC2142" s="49"/>
      <c r="BD2142" s="49"/>
      <c r="BE2142" s="49"/>
    </row>
    <row r="2143" spans="5:57">
      <c r="E2143" s="48"/>
      <c r="H2143" s="48"/>
      <c r="K2143" s="48"/>
      <c r="U2143" s="49"/>
      <c r="V2143" s="49"/>
      <c r="W2143" s="49"/>
      <c r="X2143" s="49"/>
      <c r="Y2143" s="49"/>
      <c r="Z2143" s="49"/>
      <c r="AA2143" s="49"/>
      <c r="AB2143" s="49"/>
      <c r="AC2143" s="49"/>
      <c r="AG2143" s="48"/>
      <c r="AJ2143" s="48"/>
      <c r="AM2143" s="48"/>
      <c r="AW2143" s="49"/>
      <c r="AX2143" s="49"/>
      <c r="AY2143" s="49"/>
      <c r="AZ2143" s="49"/>
      <c r="BA2143" s="49"/>
      <c r="BB2143" s="49"/>
      <c r="BC2143" s="49"/>
      <c r="BD2143" s="49"/>
      <c r="BE2143" s="49"/>
    </row>
    <row r="2144" spans="5:57">
      <c r="E2144" s="48"/>
      <c r="H2144" s="48"/>
      <c r="K2144" s="48"/>
      <c r="U2144" s="49"/>
      <c r="V2144" s="49"/>
      <c r="W2144" s="49"/>
      <c r="X2144" s="49"/>
      <c r="Y2144" s="49"/>
      <c r="Z2144" s="49"/>
      <c r="AA2144" s="49"/>
      <c r="AB2144" s="49"/>
      <c r="AC2144" s="49"/>
      <c r="AG2144" s="48"/>
      <c r="AJ2144" s="48"/>
      <c r="AM2144" s="48"/>
      <c r="AW2144" s="49"/>
      <c r="AX2144" s="49"/>
      <c r="AY2144" s="49"/>
      <c r="AZ2144" s="49"/>
      <c r="BA2144" s="49"/>
      <c r="BB2144" s="49"/>
      <c r="BC2144" s="49"/>
      <c r="BD2144" s="49"/>
      <c r="BE2144" s="49"/>
    </row>
    <row r="2145" spans="5:57">
      <c r="E2145" s="48"/>
      <c r="H2145" s="48"/>
      <c r="K2145" s="48"/>
      <c r="U2145" s="49"/>
      <c r="V2145" s="49"/>
      <c r="W2145" s="49"/>
      <c r="X2145" s="49"/>
      <c r="Y2145" s="49"/>
      <c r="Z2145" s="49"/>
      <c r="AA2145" s="49"/>
      <c r="AB2145" s="49"/>
      <c r="AC2145" s="49"/>
      <c r="AG2145" s="48"/>
      <c r="AJ2145" s="48"/>
      <c r="AM2145" s="48"/>
      <c r="AW2145" s="49"/>
      <c r="AX2145" s="49"/>
      <c r="AY2145" s="49"/>
      <c r="AZ2145" s="49"/>
      <c r="BA2145" s="49"/>
      <c r="BB2145" s="49"/>
      <c r="BC2145" s="49"/>
      <c r="BD2145" s="49"/>
      <c r="BE2145" s="49"/>
    </row>
    <row r="2146" spans="5:57">
      <c r="E2146" s="48"/>
      <c r="H2146" s="48"/>
      <c r="K2146" s="48"/>
      <c r="U2146" s="49"/>
      <c r="V2146" s="49"/>
      <c r="W2146" s="49"/>
      <c r="X2146" s="49"/>
      <c r="Y2146" s="49"/>
      <c r="Z2146" s="49"/>
      <c r="AA2146" s="49"/>
      <c r="AB2146" s="49"/>
      <c r="AC2146" s="49"/>
      <c r="AG2146" s="48"/>
      <c r="AJ2146" s="48"/>
      <c r="AM2146" s="48"/>
      <c r="AW2146" s="49"/>
      <c r="AX2146" s="49"/>
      <c r="AY2146" s="49"/>
      <c r="AZ2146" s="49"/>
      <c r="BA2146" s="49"/>
      <c r="BB2146" s="49"/>
      <c r="BC2146" s="49"/>
      <c r="BD2146" s="49"/>
      <c r="BE2146" s="49"/>
    </row>
    <row r="2147" spans="5:57">
      <c r="E2147" s="48"/>
      <c r="H2147" s="48"/>
      <c r="K2147" s="48"/>
      <c r="U2147" s="49"/>
      <c r="V2147" s="49"/>
      <c r="W2147" s="49"/>
      <c r="X2147" s="49"/>
      <c r="Y2147" s="49"/>
      <c r="Z2147" s="49"/>
      <c r="AA2147" s="49"/>
      <c r="AB2147" s="49"/>
      <c r="AC2147" s="49"/>
      <c r="AG2147" s="48"/>
      <c r="AJ2147" s="48"/>
      <c r="AM2147" s="48"/>
      <c r="AW2147" s="49"/>
      <c r="AX2147" s="49"/>
      <c r="AY2147" s="49"/>
      <c r="AZ2147" s="49"/>
      <c r="BA2147" s="49"/>
      <c r="BB2147" s="49"/>
      <c r="BC2147" s="49"/>
      <c r="BD2147" s="49"/>
      <c r="BE2147" s="49"/>
    </row>
    <row r="2148" spans="5:57">
      <c r="E2148" s="48"/>
      <c r="H2148" s="48"/>
      <c r="K2148" s="48"/>
      <c r="U2148" s="49"/>
      <c r="V2148" s="49"/>
      <c r="W2148" s="49"/>
      <c r="X2148" s="49"/>
      <c r="Y2148" s="49"/>
      <c r="Z2148" s="49"/>
      <c r="AA2148" s="49"/>
      <c r="AB2148" s="49"/>
      <c r="AC2148" s="49"/>
      <c r="AG2148" s="48"/>
      <c r="AJ2148" s="48"/>
      <c r="AM2148" s="48"/>
      <c r="AW2148" s="49"/>
      <c r="AX2148" s="49"/>
      <c r="AY2148" s="49"/>
      <c r="AZ2148" s="49"/>
      <c r="BA2148" s="49"/>
      <c r="BB2148" s="49"/>
      <c r="BC2148" s="49"/>
      <c r="BD2148" s="49"/>
      <c r="BE2148" s="49"/>
    </row>
    <row r="2149" spans="5:57">
      <c r="E2149" s="48"/>
      <c r="H2149" s="48"/>
      <c r="K2149" s="48"/>
      <c r="U2149" s="49"/>
      <c r="V2149" s="49"/>
      <c r="W2149" s="49"/>
      <c r="X2149" s="49"/>
      <c r="Y2149" s="49"/>
      <c r="Z2149" s="49"/>
      <c r="AA2149" s="49"/>
      <c r="AB2149" s="49"/>
      <c r="AC2149" s="49"/>
      <c r="AG2149" s="48"/>
      <c r="AJ2149" s="48"/>
      <c r="AM2149" s="48"/>
      <c r="AW2149" s="49"/>
      <c r="AX2149" s="49"/>
      <c r="AY2149" s="49"/>
      <c r="AZ2149" s="49"/>
      <c r="BA2149" s="49"/>
      <c r="BB2149" s="49"/>
      <c r="BC2149" s="49"/>
      <c r="BD2149" s="49"/>
      <c r="BE2149" s="49"/>
    </row>
    <row r="2150" spans="5:57">
      <c r="E2150" s="48"/>
      <c r="H2150" s="48"/>
      <c r="K2150" s="48"/>
      <c r="U2150" s="49"/>
      <c r="V2150" s="49"/>
      <c r="W2150" s="49"/>
      <c r="X2150" s="49"/>
      <c r="Y2150" s="49"/>
      <c r="Z2150" s="49"/>
      <c r="AA2150" s="49"/>
      <c r="AB2150" s="49"/>
      <c r="AC2150" s="49"/>
      <c r="AG2150" s="48"/>
      <c r="AJ2150" s="48"/>
      <c r="AM2150" s="48"/>
      <c r="AW2150" s="49"/>
      <c r="AX2150" s="49"/>
      <c r="AY2150" s="49"/>
      <c r="AZ2150" s="49"/>
      <c r="BA2150" s="49"/>
      <c r="BB2150" s="49"/>
      <c r="BC2150" s="49"/>
      <c r="BD2150" s="49"/>
      <c r="BE2150" s="49"/>
    </row>
    <row r="2151" spans="5:57">
      <c r="E2151" s="48"/>
      <c r="H2151" s="48"/>
      <c r="K2151" s="48"/>
      <c r="U2151" s="49"/>
      <c r="V2151" s="49"/>
      <c r="W2151" s="49"/>
      <c r="X2151" s="49"/>
      <c r="Y2151" s="49"/>
      <c r="Z2151" s="49"/>
      <c r="AA2151" s="49"/>
      <c r="AB2151" s="49"/>
      <c r="AC2151" s="49"/>
      <c r="AG2151" s="48"/>
      <c r="AJ2151" s="48"/>
      <c r="AM2151" s="48"/>
      <c r="AW2151" s="49"/>
      <c r="AX2151" s="49"/>
      <c r="AY2151" s="49"/>
      <c r="AZ2151" s="49"/>
      <c r="BA2151" s="49"/>
      <c r="BB2151" s="49"/>
      <c r="BC2151" s="49"/>
      <c r="BD2151" s="49"/>
      <c r="BE2151" s="49"/>
    </row>
    <row r="2152" spans="5:57">
      <c r="E2152" s="48"/>
      <c r="H2152" s="48"/>
      <c r="K2152" s="48"/>
      <c r="U2152" s="49"/>
      <c r="V2152" s="49"/>
      <c r="W2152" s="49"/>
      <c r="X2152" s="49"/>
      <c r="Y2152" s="49"/>
      <c r="Z2152" s="49"/>
      <c r="AA2152" s="49"/>
      <c r="AB2152" s="49"/>
      <c r="AC2152" s="49"/>
      <c r="AG2152" s="48"/>
      <c r="AJ2152" s="48"/>
      <c r="AM2152" s="48"/>
      <c r="AW2152" s="49"/>
      <c r="AX2152" s="49"/>
      <c r="AY2152" s="49"/>
      <c r="AZ2152" s="49"/>
      <c r="BA2152" s="49"/>
      <c r="BB2152" s="49"/>
      <c r="BC2152" s="49"/>
      <c r="BD2152" s="49"/>
      <c r="BE2152" s="49"/>
    </row>
    <row r="2153" spans="5:57">
      <c r="E2153" s="48"/>
      <c r="H2153" s="48"/>
      <c r="K2153" s="48"/>
      <c r="U2153" s="49"/>
      <c r="V2153" s="49"/>
      <c r="W2153" s="49"/>
      <c r="X2153" s="49"/>
      <c r="Y2153" s="49"/>
      <c r="Z2153" s="49"/>
      <c r="AA2153" s="49"/>
      <c r="AB2153" s="49"/>
      <c r="AC2153" s="49"/>
      <c r="AG2153" s="48"/>
      <c r="AJ2153" s="48"/>
      <c r="AM2153" s="48"/>
      <c r="AW2153" s="49"/>
      <c r="AX2153" s="49"/>
      <c r="AY2153" s="49"/>
      <c r="AZ2153" s="49"/>
      <c r="BA2153" s="49"/>
      <c r="BB2153" s="49"/>
      <c r="BC2153" s="49"/>
      <c r="BD2153" s="49"/>
      <c r="BE2153" s="49"/>
    </row>
    <row r="2154" spans="5:57">
      <c r="E2154" s="48"/>
      <c r="H2154" s="48"/>
      <c r="K2154" s="48"/>
      <c r="U2154" s="49"/>
      <c r="V2154" s="49"/>
      <c r="W2154" s="49"/>
      <c r="X2154" s="49"/>
      <c r="Y2154" s="49"/>
      <c r="Z2154" s="49"/>
      <c r="AA2154" s="49"/>
      <c r="AB2154" s="49"/>
      <c r="AC2154" s="49"/>
      <c r="AG2154" s="48"/>
      <c r="AJ2154" s="48"/>
      <c r="AM2154" s="48"/>
      <c r="AW2154" s="49"/>
      <c r="AX2154" s="49"/>
      <c r="AY2154" s="49"/>
      <c r="AZ2154" s="49"/>
      <c r="BA2154" s="49"/>
      <c r="BB2154" s="49"/>
      <c r="BC2154" s="49"/>
      <c r="BD2154" s="49"/>
      <c r="BE2154" s="49"/>
    </row>
    <row r="2155" spans="5:57">
      <c r="E2155" s="48"/>
      <c r="H2155" s="48"/>
      <c r="K2155" s="48"/>
      <c r="U2155" s="49"/>
      <c r="V2155" s="49"/>
      <c r="W2155" s="49"/>
      <c r="X2155" s="49"/>
      <c r="Y2155" s="49"/>
      <c r="Z2155" s="49"/>
      <c r="AA2155" s="49"/>
      <c r="AB2155" s="49"/>
      <c r="AC2155" s="49"/>
      <c r="AG2155" s="48"/>
      <c r="AJ2155" s="48"/>
      <c r="AM2155" s="48"/>
      <c r="AW2155" s="49"/>
      <c r="AX2155" s="49"/>
      <c r="AY2155" s="49"/>
      <c r="AZ2155" s="49"/>
      <c r="BA2155" s="49"/>
      <c r="BB2155" s="49"/>
      <c r="BC2155" s="49"/>
      <c r="BD2155" s="49"/>
      <c r="BE2155" s="49"/>
    </row>
    <row r="2156" spans="5:57">
      <c r="E2156" s="48"/>
      <c r="H2156" s="48"/>
      <c r="K2156" s="48"/>
      <c r="U2156" s="49"/>
      <c r="V2156" s="49"/>
      <c r="W2156" s="49"/>
      <c r="X2156" s="49"/>
      <c r="Y2156" s="49"/>
      <c r="Z2156" s="49"/>
      <c r="AA2156" s="49"/>
      <c r="AB2156" s="49"/>
      <c r="AC2156" s="49"/>
      <c r="AG2156" s="48"/>
      <c r="AJ2156" s="48"/>
      <c r="AM2156" s="48"/>
      <c r="AW2156" s="49"/>
      <c r="AX2156" s="49"/>
      <c r="AY2156" s="49"/>
      <c r="AZ2156" s="49"/>
      <c r="BA2156" s="49"/>
      <c r="BB2156" s="49"/>
      <c r="BC2156" s="49"/>
      <c r="BD2156" s="49"/>
      <c r="BE2156" s="49"/>
    </row>
    <row r="2157" spans="5:57">
      <c r="E2157" s="48"/>
      <c r="H2157" s="48"/>
      <c r="K2157" s="48"/>
      <c r="U2157" s="49"/>
      <c r="V2157" s="49"/>
      <c r="W2157" s="49"/>
      <c r="X2157" s="49"/>
      <c r="Y2157" s="49"/>
      <c r="Z2157" s="49"/>
      <c r="AA2157" s="49"/>
      <c r="AB2157" s="49"/>
      <c r="AC2157" s="49"/>
      <c r="AG2157" s="48"/>
      <c r="AJ2157" s="48"/>
      <c r="AM2157" s="48"/>
      <c r="AW2157" s="49"/>
      <c r="AX2157" s="49"/>
      <c r="AY2157" s="49"/>
      <c r="AZ2157" s="49"/>
      <c r="BA2157" s="49"/>
      <c r="BB2157" s="49"/>
      <c r="BC2157" s="49"/>
      <c r="BD2157" s="49"/>
      <c r="BE2157" s="49"/>
    </row>
    <row r="2158" spans="5:57">
      <c r="E2158" s="48"/>
      <c r="H2158" s="48"/>
      <c r="K2158" s="48"/>
      <c r="U2158" s="49"/>
      <c r="V2158" s="49"/>
      <c r="W2158" s="49"/>
      <c r="X2158" s="49"/>
      <c r="Y2158" s="49"/>
      <c r="Z2158" s="49"/>
      <c r="AA2158" s="49"/>
      <c r="AB2158" s="49"/>
      <c r="AC2158" s="49"/>
      <c r="AG2158" s="48"/>
      <c r="AJ2158" s="48"/>
      <c r="AM2158" s="48"/>
      <c r="AW2158" s="49"/>
      <c r="AX2158" s="49"/>
      <c r="AY2158" s="49"/>
      <c r="AZ2158" s="49"/>
      <c r="BA2158" s="49"/>
      <c r="BB2158" s="49"/>
      <c r="BC2158" s="49"/>
      <c r="BD2158" s="49"/>
      <c r="BE2158" s="49"/>
    </row>
    <row r="2159" spans="5:57">
      <c r="E2159" s="48"/>
      <c r="H2159" s="48"/>
      <c r="K2159" s="48"/>
      <c r="U2159" s="49"/>
      <c r="V2159" s="49"/>
      <c r="W2159" s="49"/>
      <c r="X2159" s="49"/>
      <c r="Y2159" s="49"/>
      <c r="Z2159" s="49"/>
      <c r="AA2159" s="49"/>
      <c r="AB2159" s="49"/>
      <c r="AC2159" s="49"/>
      <c r="AG2159" s="48"/>
      <c r="AJ2159" s="48"/>
      <c r="AM2159" s="48"/>
      <c r="AW2159" s="49"/>
      <c r="AX2159" s="49"/>
      <c r="AY2159" s="49"/>
      <c r="AZ2159" s="49"/>
      <c r="BA2159" s="49"/>
      <c r="BB2159" s="49"/>
      <c r="BC2159" s="49"/>
      <c r="BD2159" s="49"/>
      <c r="BE2159" s="49"/>
    </row>
    <row r="2160" spans="5:57">
      <c r="E2160" s="48"/>
      <c r="H2160" s="48"/>
      <c r="K2160" s="48"/>
      <c r="U2160" s="49"/>
      <c r="V2160" s="49"/>
      <c r="W2160" s="49"/>
      <c r="X2160" s="49"/>
      <c r="Y2160" s="49"/>
      <c r="Z2160" s="49"/>
      <c r="AA2160" s="49"/>
      <c r="AB2160" s="49"/>
      <c r="AC2160" s="49"/>
      <c r="AG2160" s="48"/>
      <c r="AJ2160" s="48"/>
      <c r="AM2160" s="48"/>
      <c r="AW2160" s="49"/>
      <c r="AX2160" s="49"/>
      <c r="AY2160" s="49"/>
      <c r="AZ2160" s="49"/>
      <c r="BA2160" s="49"/>
      <c r="BB2160" s="49"/>
      <c r="BC2160" s="49"/>
      <c r="BD2160" s="49"/>
      <c r="BE2160" s="49"/>
    </row>
    <row r="2161" spans="5:57">
      <c r="E2161" s="48"/>
      <c r="H2161" s="48"/>
      <c r="K2161" s="48"/>
      <c r="U2161" s="49"/>
      <c r="V2161" s="49"/>
      <c r="W2161" s="49"/>
      <c r="X2161" s="49"/>
      <c r="Y2161" s="49"/>
      <c r="Z2161" s="49"/>
      <c r="AA2161" s="49"/>
      <c r="AB2161" s="49"/>
      <c r="AC2161" s="49"/>
      <c r="AG2161" s="48"/>
      <c r="AJ2161" s="48"/>
      <c r="AM2161" s="48"/>
      <c r="AW2161" s="49"/>
      <c r="AX2161" s="49"/>
      <c r="AY2161" s="49"/>
      <c r="AZ2161" s="49"/>
      <c r="BA2161" s="49"/>
      <c r="BB2161" s="49"/>
      <c r="BC2161" s="49"/>
      <c r="BD2161" s="49"/>
      <c r="BE2161" s="49"/>
    </row>
    <row r="2162" spans="5:57">
      <c r="E2162" s="48"/>
      <c r="H2162" s="48"/>
      <c r="K2162" s="48"/>
      <c r="U2162" s="49"/>
      <c r="V2162" s="49"/>
      <c r="W2162" s="49"/>
      <c r="X2162" s="49"/>
      <c r="Y2162" s="49"/>
      <c r="Z2162" s="49"/>
      <c r="AA2162" s="49"/>
      <c r="AB2162" s="49"/>
      <c r="AC2162" s="49"/>
      <c r="AG2162" s="48"/>
      <c r="AJ2162" s="48"/>
      <c r="AM2162" s="48"/>
      <c r="AW2162" s="49"/>
      <c r="AX2162" s="49"/>
      <c r="AY2162" s="49"/>
      <c r="AZ2162" s="49"/>
      <c r="BA2162" s="49"/>
      <c r="BB2162" s="49"/>
      <c r="BC2162" s="49"/>
      <c r="BD2162" s="49"/>
      <c r="BE2162" s="49"/>
    </row>
    <row r="2163" spans="5:57">
      <c r="E2163" s="48"/>
      <c r="H2163" s="48"/>
      <c r="K2163" s="48"/>
      <c r="U2163" s="49"/>
      <c r="V2163" s="49"/>
      <c r="W2163" s="49"/>
      <c r="X2163" s="49"/>
      <c r="Y2163" s="49"/>
      <c r="Z2163" s="49"/>
      <c r="AA2163" s="49"/>
      <c r="AB2163" s="49"/>
      <c r="AC2163" s="49"/>
      <c r="AG2163" s="48"/>
      <c r="AJ2163" s="48"/>
      <c r="AM2163" s="48"/>
      <c r="AW2163" s="49"/>
      <c r="AX2163" s="49"/>
      <c r="AY2163" s="49"/>
      <c r="AZ2163" s="49"/>
      <c r="BA2163" s="49"/>
      <c r="BB2163" s="49"/>
      <c r="BC2163" s="49"/>
      <c r="BD2163" s="49"/>
      <c r="BE2163" s="49"/>
    </row>
    <row r="2164" spans="5:57">
      <c r="E2164" s="48"/>
      <c r="H2164" s="48"/>
      <c r="K2164" s="48"/>
      <c r="U2164" s="49"/>
      <c r="V2164" s="49"/>
      <c r="W2164" s="49"/>
      <c r="X2164" s="49"/>
      <c r="Y2164" s="49"/>
      <c r="Z2164" s="49"/>
      <c r="AA2164" s="49"/>
      <c r="AB2164" s="49"/>
      <c r="AC2164" s="49"/>
      <c r="AG2164" s="48"/>
      <c r="AJ2164" s="48"/>
      <c r="AM2164" s="48"/>
      <c r="AW2164" s="49"/>
      <c r="AX2164" s="49"/>
      <c r="AY2164" s="49"/>
      <c r="AZ2164" s="49"/>
      <c r="BA2164" s="49"/>
      <c r="BB2164" s="49"/>
      <c r="BC2164" s="49"/>
      <c r="BD2164" s="49"/>
      <c r="BE2164" s="49"/>
    </row>
    <row r="2165" spans="5:57">
      <c r="E2165" s="48"/>
      <c r="H2165" s="48"/>
      <c r="K2165" s="48"/>
      <c r="U2165" s="49"/>
      <c r="V2165" s="49"/>
      <c r="W2165" s="49"/>
      <c r="X2165" s="49"/>
      <c r="Y2165" s="49"/>
      <c r="Z2165" s="49"/>
      <c r="AA2165" s="49"/>
      <c r="AB2165" s="49"/>
      <c r="AC2165" s="49"/>
      <c r="AG2165" s="48"/>
      <c r="AJ2165" s="48"/>
      <c r="AM2165" s="48"/>
      <c r="AW2165" s="49"/>
      <c r="AX2165" s="49"/>
      <c r="AY2165" s="49"/>
      <c r="AZ2165" s="49"/>
      <c r="BA2165" s="49"/>
      <c r="BB2165" s="49"/>
      <c r="BC2165" s="49"/>
      <c r="BD2165" s="49"/>
      <c r="BE2165" s="49"/>
    </row>
    <row r="2166" spans="5:57">
      <c r="E2166" s="48"/>
      <c r="H2166" s="48"/>
      <c r="K2166" s="48"/>
      <c r="U2166" s="49"/>
      <c r="V2166" s="49"/>
      <c r="W2166" s="49"/>
      <c r="X2166" s="49"/>
      <c r="Y2166" s="49"/>
      <c r="Z2166" s="49"/>
      <c r="AA2166" s="49"/>
      <c r="AB2166" s="49"/>
      <c r="AC2166" s="49"/>
      <c r="AG2166" s="48"/>
      <c r="AJ2166" s="48"/>
      <c r="AM2166" s="48"/>
      <c r="AW2166" s="49"/>
      <c r="AX2166" s="49"/>
      <c r="AY2166" s="49"/>
      <c r="AZ2166" s="49"/>
      <c r="BA2166" s="49"/>
      <c r="BB2166" s="49"/>
      <c r="BC2166" s="49"/>
      <c r="BD2166" s="49"/>
      <c r="BE2166" s="49"/>
    </row>
    <row r="2167" spans="5:57">
      <c r="E2167" s="48"/>
      <c r="H2167" s="48"/>
      <c r="K2167" s="48"/>
      <c r="U2167" s="49"/>
      <c r="V2167" s="49"/>
      <c r="W2167" s="49"/>
      <c r="X2167" s="49"/>
      <c r="Y2167" s="49"/>
      <c r="Z2167" s="49"/>
      <c r="AA2167" s="49"/>
      <c r="AB2167" s="49"/>
      <c r="AC2167" s="49"/>
      <c r="AG2167" s="48"/>
      <c r="AJ2167" s="48"/>
      <c r="AM2167" s="48"/>
      <c r="AW2167" s="49"/>
      <c r="AX2167" s="49"/>
      <c r="AY2167" s="49"/>
      <c r="AZ2167" s="49"/>
      <c r="BA2167" s="49"/>
      <c r="BB2167" s="49"/>
      <c r="BC2167" s="49"/>
      <c r="BD2167" s="49"/>
      <c r="BE2167" s="49"/>
    </row>
    <row r="2168" spans="5:57">
      <c r="E2168" s="48"/>
      <c r="H2168" s="48"/>
      <c r="K2168" s="48"/>
      <c r="U2168" s="49"/>
      <c r="V2168" s="49"/>
      <c r="W2168" s="49"/>
      <c r="X2168" s="49"/>
      <c r="Y2168" s="49"/>
      <c r="Z2168" s="49"/>
      <c r="AA2168" s="49"/>
      <c r="AB2168" s="49"/>
      <c r="AC2168" s="49"/>
      <c r="AG2168" s="48"/>
      <c r="AJ2168" s="48"/>
      <c r="AM2168" s="48"/>
      <c r="AW2168" s="49"/>
      <c r="AX2168" s="49"/>
      <c r="AY2168" s="49"/>
      <c r="AZ2168" s="49"/>
      <c r="BA2168" s="49"/>
      <c r="BB2168" s="49"/>
      <c r="BC2168" s="49"/>
      <c r="BD2168" s="49"/>
      <c r="BE2168" s="49"/>
    </row>
    <row r="2169" spans="5:57">
      <c r="E2169" s="48"/>
      <c r="H2169" s="48"/>
      <c r="K2169" s="48"/>
      <c r="U2169" s="49"/>
      <c r="V2169" s="49"/>
      <c r="W2169" s="49"/>
      <c r="X2169" s="49"/>
      <c r="Y2169" s="49"/>
      <c r="Z2169" s="49"/>
      <c r="AA2169" s="49"/>
      <c r="AB2169" s="49"/>
      <c r="AC2169" s="49"/>
      <c r="AG2169" s="48"/>
      <c r="AJ2169" s="48"/>
      <c r="AM2169" s="48"/>
      <c r="AW2169" s="49"/>
      <c r="AX2169" s="49"/>
      <c r="AY2169" s="49"/>
      <c r="AZ2169" s="49"/>
      <c r="BA2169" s="49"/>
      <c r="BB2169" s="49"/>
      <c r="BC2169" s="49"/>
      <c r="BD2169" s="49"/>
      <c r="BE2169" s="49"/>
    </row>
    <row r="2170" spans="5:57">
      <c r="E2170" s="48"/>
      <c r="H2170" s="48"/>
      <c r="K2170" s="48"/>
      <c r="U2170" s="49"/>
      <c r="V2170" s="49"/>
      <c r="W2170" s="49"/>
      <c r="X2170" s="49"/>
      <c r="Y2170" s="49"/>
      <c r="Z2170" s="49"/>
      <c r="AA2170" s="49"/>
      <c r="AB2170" s="49"/>
      <c r="AC2170" s="49"/>
      <c r="AG2170" s="48"/>
      <c r="AJ2170" s="48"/>
      <c r="AM2170" s="48"/>
      <c r="AW2170" s="49"/>
      <c r="AX2170" s="49"/>
      <c r="AY2170" s="49"/>
      <c r="AZ2170" s="49"/>
      <c r="BA2170" s="49"/>
      <c r="BB2170" s="49"/>
      <c r="BC2170" s="49"/>
      <c r="BD2170" s="49"/>
      <c r="BE2170" s="49"/>
    </row>
    <row r="2171" spans="5:57">
      <c r="E2171" s="48"/>
      <c r="H2171" s="48"/>
      <c r="K2171" s="48"/>
      <c r="U2171" s="49"/>
      <c r="V2171" s="49"/>
      <c r="W2171" s="49"/>
      <c r="X2171" s="49"/>
      <c r="Y2171" s="49"/>
      <c r="Z2171" s="49"/>
      <c r="AA2171" s="49"/>
      <c r="AB2171" s="49"/>
      <c r="AC2171" s="49"/>
      <c r="AG2171" s="48"/>
      <c r="AJ2171" s="48"/>
      <c r="AM2171" s="48"/>
      <c r="AW2171" s="49"/>
      <c r="AX2171" s="49"/>
      <c r="AY2171" s="49"/>
      <c r="AZ2171" s="49"/>
      <c r="BA2171" s="49"/>
      <c r="BB2171" s="49"/>
      <c r="BC2171" s="49"/>
      <c r="BD2171" s="49"/>
      <c r="BE2171" s="49"/>
    </row>
    <row r="2172" spans="5:57">
      <c r="E2172" s="48"/>
      <c r="H2172" s="48"/>
      <c r="K2172" s="48"/>
      <c r="U2172" s="49"/>
      <c r="V2172" s="49"/>
      <c r="W2172" s="49"/>
      <c r="X2172" s="49"/>
      <c r="Y2172" s="49"/>
      <c r="Z2172" s="49"/>
      <c r="AA2172" s="49"/>
      <c r="AB2172" s="49"/>
      <c r="AC2172" s="49"/>
      <c r="AG2172" s="48"/>
      <c r="AJ2172" s="48"/>
      <c r="AM2172" s="48"/>
      <c r="AW2172" s="49"/>
      <c r="AX2172" s="49"/>
      <c r="AY2172" s="49"/>
      <c r="AZ2172" s="49"/>
      <c r="BA2172" s="49"/>
      <c r="BB2172" s="49"/>
      <c r="BC2172" s="49"/>
      <c r="BD2172" s="49"/>
      <c r="BE2172" s="49"/>
    </row>
    <row r="2173" spans="5:57">
      <c r="E2173" s="48"/>
      <c r="H2173" s="48"/>
      <c r="K2173" s="48"/>
      <c r="U2173" s="49"/>
      <c r="V2173" s="49"/>
      <c r="W2173" s="49"/>
      <c r="X2173" s="49"/>
      <c r="Y2173" s="49"/>
      <c r="Z2173" s="49"/>
      <c r="AA2173" s="49"/>
      <c r="AB2173" s="49"/>
      <c r="AC2173" s="49"/>
      <c r="AG2173" s="48"/>
      <c r="AJ2173" s="48"/>
      <c r="AM2173" s="48"/>
      <c r="AW2173" s="49"/>
      <c r="AX2173" s="49"/>
      <c r="AY2173" s="49"/>
      <c r="AZ2173" s="49"/>
      <c r="BA2173" s="49"/>
      <c r="BB2173" s="49"/>
      <c r="BC2173" s="49"/>
      <c r="BD2173" s="49"/>
      <c r="BE2173" s="49"/>
    </row>
    <row r="2174" spans="5:57">
      <c r="E2174" s="48"/>
      <c r="H2174" s="48"/>
      <c r="K2174" s="48"/>
      <c r="U2174" s="49"/>
      <c r="V2174" s="49"/>
      <c r="W2174" s="49"/>
      <c r="X2174" s="49"/>
      <c r="Y2174" s="49"/>
      <c r="Z2174" s="49"/>
      <c r="AA2174" s="49"/>
      <c r="AB2174" s="49"/>
      <c r="AC2174" s="49"/>
      <c r="AG2174" s="48"/>
      <c r="AJ2174" s="48"/>
      <c r="AM2174" s="48"/>
      <c r="AW2174" s="49"/>
      <c r="AX2174" s="49"/>
      <c r="AY2174" s="49"/>
      <c r="AZ2174" s="49"/>
      <c r="BA2174" s="49"/>
      <c r="BB2174" s="49"/>
      <c r="BC2174" s="49"/>
      <c r="BD2174" s="49"/>
      <c r="BE2174" s="49"/>
    </row>
    <row r="2175" spans="5:57">
      <c r="E2175" s="48"/>
      <c r="H2175" s="48"/>
      <c r="K2175" s="48"/>
      <c r="U2175" s="49"/>
      <c r="V2175" s="49"/>
      <c r="W2175" s="49"/>
      <c r="X2175" s="49"/>
      <c r="Y2175" s="49"/>
      <c r="Z2175" s="49"/>
      <c r="AA2175" s="49"/>
      <c r="AB2175" s="49"/>
      <c r="AC2175" s="49"/>
      <c r="AG2175" s="48"/>
      <c r="AJ2175" s="48"/>
      <c r="AM2175" s="48"/>
      <c r="AW2175" s="49"/>
      <c r="AX2175" s="49"/>
      <c r="AY2175" s="49"/>
      <c r="AZ2175" s="49"/>
      <c r="BA2175" s="49"/>
      <c r="BB2175" s="49"/>
      <c r="BC2175" s="49"/>
      <c r="BD2175" s="49"/>
      <c r="BE2175" s="49"/>
    </row>
    <row r="2176" spans="5:57">
      <c r="E2176" s="48"/>
      <c r="H2176" s="48"/>
      <c r="K2176" s="48"/>
      <c r="U2176" s="49"/>
      <c r="V2176" s="49"/>
      <c r="W2176" s="49"/>
      <c r="X2176" s="49"/>
      <c r="Y2176" s="49"/>
      <c r="Z2176" s="49"/>
      <c r="AA2176" s="49"/>
      <c r="AB2176" s="49"/>
      <c r="AC2176" s="49"/>
      <c r="AG2176" s="48"/>
      <c r="AJ2176" s="48"/>
      <c r="AM2176" s="48"/>
      <c r="AW2176" s="49"/>
      <c r="AX2176" s="49"/>
      <c r="AY2176" s="49"/>
      <c r="AZ2176" s="49"/>
      <c r="BA2176" s="49"/>
      <c r="BB2176" s="49"/>
      <c r="BC2176" s="49"/>
      <c r="BD2176" s="49"/>
      <c r="BE2176" s="49"/>
    </row>
    <row r="2177" spans="5:57">
      <c r="E2177" s="48"/>
      <c r="H2177" s="48"/>
      <c r="K2177" s="48"/>
      <c r="U2177" s="49"/>
      <c r="V2177" s="49"/>
      <c r="W2177" s="49"/>
      <c r="X2177" s="49"/>
      <c r="Y2177" s="49"/>
      <c r="Z2177" s="49"/>
      <c r="AA2177" s="49"/>
      <c r="AB2177" s="49"/>
      <c r="AC2177" s="49"/>
      <c r="AG2177" s="48"/>
      <c r="AJ2177" s="48"/>
      <c r="AM2177" s="48"/>
      <c r="AW2177" s="49"/>
      <c r="AX2177" s="49"/>
      <c r="AY2177" s="49"/>
      <c r="AZ2177" s="49"/>
      <c r="BA2177" s="49"/>
      <c r="BB2177" s="49"/>
      <c r="BC2177" s="49"/>
      <c r="BD2177" s="49"/>
      <c r="BE2177" s="49"/>
    </row>
    <row r="2178" spans="5:57">
      <c r="E2178" s="48"/>
      <c r="H2178" s="48"/>
      <c r="K2178" s="48"/>
      <c r="U2178" s="49"/>
      <c r="V2178" s="49"/>
      <c r="W2178" s="49"/>
      <c r="X2178" s="49"/>
      <c r="Y2178" s="49"/>
      <c r="Z2178" s="49"/>
      <c r="AA2178" s="49"/>
      <c r="AB2178" s="49"/>
      <c r="AC2178" s="49"/>
      <c r="AG2178" s="48"/>
      <c r="AJ2178" s="48"/>
      <c r="AM2178" s="48"/>
      <c r="AW2178" s="49"/>
      <c r="AX2178" s="49"/>
      <c r="AY2178" s="49"/>
      <c r="AZ2178" s="49"/>
      <c r="BA2178" s="49"/>
      <c r="BB2178" s="49"/>
      <c r="BC2178" s="49"/>
      <c r="BD2178" s="49"/>
      <c r="BE2178" s="49"/>
    </row>
    <row r="2179" spans="5:57">
      <c r="E2179" s="48"/>
      <c r="H2179" s="48"/>
      <c r="K2179" s="48"/>
      <c r="U2179" s="49"/>
      <c r="V2179" s="49"/>
      <c r="W2179" s="49"/>
      <c r="X2179" s="49"/>
      <c r="Y2179" s="49"/>
      <c r="Z2179" s="49"/>
      <c r="AA2179" s="49"/>
      <c r="AB2179" s="49"/>
      <c r="AC2179" s="49"/>
      <c r="AG2179" s="48"/>
      <c r="AJ2179" s="48"/>
      <c r="AM2179" s="48"/>
      <c r="AW2179" s="49"/>
      <c r="AX2179" s="49"/>
      <c r="AY2179" s="49"/>
      <c r="AZ2179" s="49"/>
      <c r="BA2179" s="49"/>
      <c r="BB2179" s="49"/>
      <c r="BC2179" s="49"/>
      <c r="BD2179" s="49"/>
      <c r="BE2179" s="49"/>
    </row>
    <row r="2180" spans="5:57">
      <c r="E2180" s="48"/>
      <c r="H2180" s="48"/>
      <c r="K2180" s="48"/>
      <c r="U2180" s="49"/>
      <c r="V2180" s="49"/>
      <c r="W2180" s="49"/>
      <c r="X2180" s="49"/>
      <c r="Y2180" s="49"/>
      <c r="Z2180" s="49"/>
      <c r="AA2180" s="49"/>
      <c r="AB2180" s="49"/>
      <c r="AC2180" s="49"/>
      <c r="AG2180" s="48"/>
      <c r="AJ2180" s="48"/>
      <c r="AM2180" s="48"/>
      <c r="AW2180" s="49"/>
      <c r="AX2180" s="49"/>
      <c r="AY2180" s="49"/>
      <c r="AZ2180" s="49"/>
      <c r="BA2180" s="49"/>
      <c r="BB2180" s="49"/>
      <c r="BC2180" s="49"/>
      <c r="BD2180" s="49"/>
      <c r="BE2180" s="49"/>
    </row>
    <row r="2181" spans="5:57">
      <c r="E2181" s="48"/>
      <c r="H2181" s="48"/>
      <c r="K2181" s="48"/>
      <c r="U2181" s="49"/>
      <c r="V2181" s="49"/>
      <c r="W2181" s="49"/>
      <c r="X2181" s="49"/>
      <c r="Y2181" s="49"/>
      <c r="Z2181" s="49"/>
      <c r="AA2181" s="49"/>
      <c r="AB2181" s="49"/>
      <c r="AC2181" s="49"/>
      <c r="AG2181" s="48"/>
      <c r="AJ2181" s="48"/>
      <c r="AM2181" s="48"/>
      <c r="AW2181" s="49"/>
      <c r="AX2181" s="49"/>
      <c r="AY2181" s="49"/>
      <c r="AZ2181" s="49"/>
      <c r="BA2181" s="49"/>
      <c r="BB2181" s="49"/>
      <c r="BC2181" s="49"/>
      <c r="BD2181" s="49"/>
      <c r="BE2181" s="49"/>
    </row>
    <row r="2182" spans="5:57">
      <c r="E2182" s="48"/>
      <c r="H2182" s="48"/>
      <c r="K2182" s="48"/>
      <c r="U2182" s="49"/>
      <c r="V2182" s="49"/>
      <c r="W2182" s="49"/>
      <c r="X2182" s="49"/>
      <c r="Y2182" s="49"/>
      <c r="Z2182" s="49"/>
      <c r="AA2182" s="49"/>
      <c r="AB2182" s="49"/>
      <c r="AC2182" s="49"/>
      <c r="AG2182" s="48"/>
      <c r="AJ2182" s="48"/>
      <c r="AM2182" s="48"/>
      <c r="AW2182" s="49"/>
      <c r="AX2182" s="49"/>
      <c r="AY2182" s="49"/>
      <c r="AZ2182" s="49"/>
      <c r="BA2182" s="49"/>
      <c r="BB2182" s="49"/>
      <c r="BC2182" s="49"/>
      <c r="BD2182" s="49"/>
      <c r="BE2182" s="49"/>
    </row>
    <row r="2183" spans="5:57">
      <c r="E2183" s="48"/>
      <c r="H2183" s="48"/>
      <c r="K2183" s="48"/>
      <c r="U2183" s="49"/>
      <c r="V2183" s="49"/>
      <c r="W2183" s="49"/>
      <c r="X2183" s="49"/>
      <c r="Y2183" s="49"/>
      <c r="Z2183" s="49"/>
      <c r="AA2183" s="49"/>
      <c r="AB2183" s="49"/>
      <c r="AC2183" s="49"/>
      <c r="AG2183" s="48"/>
      <c r="AJ2183" s="48"/>
      <c r="AM2183" s="48"/>
      <c r="AW2183" s="49"/>
      <c r="AX2183" s="49"/>
      <c r="AY2183" s="49"/>
      <c r="AZ2183" s="49"/>
      <c r="BA2183" s="49"/>
      <c r="BB2183" s="49"/>
      <c r="BC2183" s="49"/>
      <c r="BD2183" s="49"/>
      <c r="BE2183" s="49"/>
    </row>
    <row r="2184" spans="5:57">
      <c r="E2184" s="48"/>
      <c r="H2184" s="48"/>
      <c r="K2184" s="48"/>
      <c r="U2184" s="49"/>
      <c r="V2184" s="49"/>
      <c r="W2184" s="49"/>
      <c r="X2184" s="49"/>
      <c r="Y2184" s="49"/>
      <c r="Z2184" s="49"/>
      <c r="AA2184" s="49"/>
      <c r="AB2184" s="49"/>
      <c r="AC2184" s="49"/>
      <c r="AG2184" s="48"/>
      <c r="AJ2184" s="48"/>
      <c r="AM2184" s="48"/>
      <c r="AW2184" s="49"/>
      <c r="AX2184" s="49"/>
      <c r="AY2184" s="49"/>
      <c r="AZ2184" s="49"/>
      <c r="BA2184" s="49"/>
      <c r="BB2184" s="49"/>
      <c r="BC2184" s="49"/>
      <c r="BD2184" s="49"/>
      <c r="BE2184" s="49"/>
    </row>
    <row r="2185" spans="5:57">
      <c r="E2185" s="48"/>
      <c r="H2185" s="48"/>
      <c r="K2185" s="48"/>
      <c r="U2185" s="49"/>
      <c r="V2185" s="49"/>
      <c r="W2185" s="49"/>
      <c r="X2185" s="49"/>
      <c r="Y2185" s="49"/>
      <c r="Z2185" s="49"/>
      <c r="AA2185" s="49"/>
      <c r="AB2185" s="49"/>
      <c r="AC2185" s="49"/>
      <c r="AG2185" s="48"/>
      <c r="AJ2185" s="48"/>
      <c r="AM2185" s="48"/>
      <c r="AW2185" s="49"/>
      <c r="AX2185" s="49"/>
      <c r="AY2185" s="49"/>
      <c r="AZ2185" s="49"/>
      <c r="BA2185" s="49"/>
      <c r="BB2185" s="49"/>
      <c r="BC2185" s="49"/>
      <c r="BD2185" s="49"/>
      <c r="BE2185" s="49"/>
    </row>
    <row r="2186" spans="5:57">
      <c r="E2186" s="48"/>
      <c r="H2186" s="48"/>
      <c r="K2186" s="48"/>
      <c r="U2186" s="49"/>
      <c r="V2186" s="49"/>
      <c r="W2186" s="49"/>
      <c r="X2186" s="49"/>
      <c r="Y2186" s="49"/>
      <c r="Z2186" s="49"/>
      <c r="AA2186" s="49"/>
      <c r="AB2186" s="49"/>
      <c r="AC2186" s="49"/>
      <c r="AG2186" s="48"/>
      <c r="AJ2186" s="48"/>
      <c r="AM2186" s="48"/>
      <c r="AW2186" s="49"/>
      <c r="AX2186" s="49"/>
      <c r="AY2186" s="49"/>
      <c r="AZ2186" s="49"/>
      <c r="BA2186" s="49"/>
      <c r="BB2186" s="49"/>
      <c r="BC2186" s="49"/>
      <c r="BD2186" s="49"/>
      <c r="BE2186" s="49"/>
    </row>
    <row r="2187" spans="5:57">
      <c r="E2187" s="48"/>
      <c r="H2187" s="48"/>
      <c r="K2187" s="48"/>
      <c r="U2187" s="49"/>
      <c r="V2187" s="49"/>
      <c r="W2187" s="49"/>
      <c r="X2187" s="49"/>
      <c r="Y2187" s="49"/>
      <c r="Z2187" s="49"/>
      <c r="AA2187" s="49"/>
      <c r="AB2187" s="49"/>
      <c r="AC2187" s="49"/>
      <c r="AG2187" s="48"/>
      <c r="AJ2187" s="48"/>
      <c r="AM2187" s="48"/>
      <c r="AW2187" s="49"/>
      <c r="AX2187" s="49"/>
      <c r="AY2187" s="49"/>
      <c r="AZ2187" s="49"/>
      <c r="BA2187" s="49"/>
      <c r="BB2187" s="49"/>
      <c r="BC2187" s="49"/>
      <c r="BD2187" s="49"/>
      <c r="BE2187" s="49"/>
    </row>
    <row r="2188" spans="5:57">
      <c r="E2188" s="48"/>
      <c r="H2188" s="48"/>
      <c r="K2188" s="48"/>
      <c r="U2188" s="49"/>
      <c r="V2188" s="49"/>
      <c r="W2188" s="49"/>
      <c r="X2188" s="49"/>
      <c r="Y2188" s="49"/>
      <c r="Z2188" s="49"/>
      <c r="AA2188" s="49"/>
      <c r="AB2188" s="49"/>
      <c r="AC2188" s="49"/>
      <c r="AG2188" s="48"/>
      <c r="AJ2188" s="48"/>
      <c r="AM2188" s="48"/>
      <c r="AW2188" s="49"/>
      <c r="AX2188" s="49"/>
      <c r="AY2188" s="49"/>
      <c r="AZ2188" s="49"/>
      <c r="BA2188" s="49"/>
      <c r="BB2188" s="49"/>
      <c r="BC2188" s="49"/>
      <c r="BD2188" s="49"/>
      <c r="BE2188" s="49"/>
    </row>
    <row r="2189" spans="5:57">
      <c r="E2189" s="48"/>
      <c r="H2189" s="48"/>
      <c r="K2189" s="48"/>
      <c r="U2189" s="49"/>
      <c r="V2189" s="49"/>
      <c r="W2189" s="49"/>
      <c r="X2189" s="49"/>
      <c r="Y2189" s="49"/>
      <c r="Z2189" s="49"/>
      <c r="AA2189" s="49"/>
      <c r="AB2189" s="49"/>
      <c r="AC2189" s="49"/>
      <c r="AG2189" s="48"/>
      <c r="AJ2189" s="48"/>
      <c r="AM2189" s="48"/>
      <c r="AW2189" s="49"/>
      <c r="AX2189" s="49"/>
      <c r="AY2189" s="49"/>
      <c r="AZ2189" s="49"/>
      <c r="BA2189" s="49"/>
      <c r="BB2189" s="49"/>
      <c r="BC2189" s="49"/>
      <c r="BD2189" s="49"/>
      <c r="BE2189" s="49"/>
    </row>
    <row r="2190" spans="5:57">
      <c r="E2190" s="48"/>
      <c r="H2190" s="48"/>
      <c r="K2190" s="48"/>
      <c r="U2190" s="49"/>
      <c r="V2190" s="49"/>
      <c r="W2190" s="49"/>
      <c r="X2190" s="49"/>
      <c r="Y2190" s="49"/>
      <c r="Z2190" s="49"/>
      <c r="AA2190" s="49"/>
      <c r="AB2190" s="49"/>
      <c r="AC2190" s="49"/>
      <c r="AG2190" s="48"/>
      <c r="AJ2190" s="48"/>
      <c r="AM2190" s="48"/>
      <c r="AW2190" s="49"/>
      <c r="AX2190" s="49"/>
      <c r="AY2190" s="49"/>
      <c r="AZ2190" s="49"/>
      <c r="BA2190" s="49"/>
      <c r="BB2190" s="49"/>
      <c r="BC2190" s="49"/>
      <c r="BD2190" s="49"/>
      <c r="BE2190" s="49"/>
    </row>
    <row r="2191" spans="5:57">
      <c r="E2191" s="48"/>
      <c r="H2191" s="48"/>
      <c r="K2191" s="48"/>
      <c r="U2191" s="49"/>
      <c r="V2191" s="49"/>
      <c r="W2191" s="49"/>
      <c r="X2191" s="49"/>
      <c r="Y2191" s="49"/>
      <c r="Z2191" s="49"/>
      <c r="AA2191" s="49"/>
      <c r="AB2191" s="49"/>
      <c r="AC2191" s="49"/>
      <c r="AG2191" s="48"/>
      <c r="AJ2191" s="48"/>
      <c r="AM2191" s="48"/>
      <c r="AW2191" s="49"/>
      <c r="AX2191" s="49"/>
      <c r="AY2191" s="49"/>
      <c r="AZ2191" s="49"/>
      <c r="BA2191" s="49"/>
      <c r="BB2191" s="49"/>
      <c r="BC2191" s="49"/>
      <c r="BD2191" s="49"/>
      <c r="BE2191" s="49"/>
    </row>
    <row r="2192" spans="5:57">
      <c r="E2192" s="48"/>
      <c r="H2192" s="48"/>
      <c r="K2192" s="48"/>
      <c r="U2192" s="49"/>
      <c r="V2192" s="49"/>
      <c r="W2192" s="49"/>
      <c r="X2192" s="49"/>
      <c r="Y2192" s="49"/>
      <c r="Z2192" s="49"/>
      <c r="AA2192" s="49"/>
      <c r="AB2192" s="49"/>
      <c r="AC2192" s="49"/>
      <c r="AG2192" s="48"/>
      <c r="AJ2192" s="48"/>
      <c r="AM2192" s="48"/>
      <c r="AW2192" s="49"/>
      <c r="AX2192" s="49"/>
      <c r="AY2192" s="49"/>
      <c r="AZ2192" s="49"/>
      <c r="BA2192" s="49"/>
      <c r="BB2192" s="49"/>
      <c r="BC2192" s="49"/>
      <c r="BD2192" s="49"/>
      <c r="BE2192" s="49"/>
    </row>
    <row r="2193" spans="5:57">
      <c r="E2193" s="48"/>
      <c r="H2193" s="48"/>
      <c r="K2193" s="48"/>
      <c r="U2193" s="49"/>
      <c r="V2193" s="49"/>
      <c r="W2193" s="49"/>
      <c r="X2193" s="49"/>
      <c r="Y2193" s="49"/>
      <c r="Z2193" s="49"/>
      <c r="AA2193" s="49"/>
      <c r="AB2193" s="49"/>
      <c r="AC2193" s="49"/>
      <c r="AG2193" s="48"/>
      <c r="AJ2193" s="48"/>
      <c r="AM2193" s="48"/>
      <c r="AW2193" s="49"/>
      <c r="AX2193" s="49"/>
      <c r="AY2193" s="49"/>
      <c r="AZ2193" s="49"/>
      <c r="BA2193" s="49"/>
      <c r="BB2193" s="49"/>
      <c r="BC2193" s="49"/>
      <c r="BD2193" s="49"/>
      <c r="BE2193" s="49"/>
    </row>
    <row r="2194" spans="5:57">
      <c r="E2194" s="48"/>
      <c r="H2194" s="48"/>
      <c r="K2194" s="48"/>
      <c r="U2194" s="49"/>
      <c r="V2194" s="49"/>
      <c r="W2194" s="49"/>
      <c r="X2194" s="49"/>
      <c r="Y2194" s="49"/>
      <c r="Z2194" s="49"/>
      <c r="AA2194" s="49"/>
      <c r="AB2194" s="49"/>
      <c r="AC2194" s="49"/>
      <c r="AG2194" s="48"/>
      <c r="AJ2194" s="48"/>
      <c r="AM2194" s="48"/>
      <c r="AW2194" s="49"/>
      <c r="AX2194" s="49"/>
      <c r="AY2194" s="49"/>
      <c r="AZ2194" s="49"/>
      <c r="BA2194" s="49"/>
      <c r="BB2194" s="49"/>
      <c r="BC2194" s="49"/>
      <c r="BD2194" s="49"/>
      <c r="BE2194" s="49"/>
    </row>
    <row r="2195" spans="5:57">
      <c r="E2195" s="48"/>
      <c r="H2195" s="48"/>
      <c r="K2195" s="48"/>
      <c r="U2195" s="49"/>
      <c r="V2195" s="49"/>
      <c r="W2195" s="49"/>
      <c r="X2195" s="49"/>
      <c r="Y2195" s="49"/>
      <c r="Z2195" s="49"/>
      <c r="AA2195" s="49"/>
      <c r="AB2195" s="49"/>
      <c r="AC2195" s="49"/>
      <c r="AG2195" s="48"/>
      <c r="AJ2195" s="48"/>
      <c r="AM2195" s="48"/>
      <c r="AW2195" s="49"/>
      <c r="AX2195" s="49"/>
      <c r="AY2195" s="49"/>
      <c r="AZ2195" s="49"/>
      <c r="BA2195" s="49"/>
      <c r="BB2195" s="49"/>
      <c r="BC2195" s="49"/>
      <c r="BD2195" s="49"/>
      <c r="BE2195" s="49"/>
    </row>
    <row r="2196" spans="5:57">
      <c r="E2196" s="48"/>
      <c r="H2196" s="48"/>
      <c r="K2196" s="48"/>
      <c r="U2196" s="49"/>
      <c r="V2196" s="49"/>
      <c r="W2196" s="49"/>
      <c r="X2196" s="49"/>
      <c r="Y2196" s="49"/>
      <c r="Z2196" s="49"/>
      <c r="AA2196" s="49"/>
      <c r="AB2196" s="49"/>
      <c r="AC2196" s="49"/>
      <c r="AG2196" s="48"/>
      <c r="AJ2196" s="48"/>
      <c r="AM2196" s="48"/>
      <c r="AW2196" s="49"/>
      <c r="AX2196" s="49"/>
      <c r="AY2196" s="49"/>
      <c r="AZ2196" s="49"/>
      <c r="BA2196" s="49"/>
      <c r="BB2196" s="49"/>
      <c r="BC2196" s="49"/>
      <c r="BD2196" s="49"/>
      <c r="BE2196" s="49"/>
    </row>
    <row r="2197" spans="5:57">
      <c r="E2197" s="48"/>
      <c r="H2197" s="48"/>
      <c r="K2197" s="48"/>
      <c r="U2197" s="49"/>
      <c r="V2197" s="49"/>
      <c r="W2197" s="49"/>
      <c r="X2197" s="49"/>
      <c r="Y2197" s="49"/>
      <c r="Z2197" s="49"/>
      <c r="AA2197" s="49"/>
      <c r="AB2197" s="49"/>
      <c r="AC2197" s="49"/>
      <c r="AG2197" s="48"/>
      <c r="AJ2197" s="48"/>
      <c r="AM2197" s="48"/>
      <c r="AW2197" s="49"/>
      <c r="AX2197" s="49"/>
      <c r="AY2197" s="49"/>
      <c r="AZ2197" s="49"/>
      <c r="BA2197" s="49"/>
      <c r="BB2197" s="49"/>
      <c r="BC2197" s="49"/>
      <c r="BD2197" s="49"/>
      <c r="BE2197" s="49"/>
    </row>
    <row r="2198" spans="5:57">
      <c r="E2198" s="48"/>
      <c r="H2198" s="48"/>
      <c r="K2198" s="48"/>
      <c r="U2198" s="49"/>
      <c r="V2198" s="49"/>
      <c r="W2198" s="49"/>
      <c r="X2198" s="49"/>
      <c r="Y2198" s="49"/>
      <c r="Z2198" s="49"/>
      <c r="AA2198" s="49"/>
      <c r="AB2198" s="49"/>
      <c r="AC2198" s="49"/>
      <c r="AG2198" s="48"/>
      <c r="AJ2198" s="48"/>
      <c r="AM2198" s="48"/>
      <c r="AW2198" s="49"/>
      <c r="AX2198" s="49"/>
      <c r="AY2198" s="49"/>
      <c r="AZ2198" s="49"/>
      <c r="BA2198" s="49"/>
      <c r="BB2198" s="49"/>
      <c r="BC2198" s="49"/>
      <c r="BD2198" s="49"/>
      <c r="BE2198" s="49"/>
    </row>
    <row r="2199" spans="5:57">
      <c r="E2199" s="48"/>
      <c r="H2199" s="48"/>
      <c r="K2199" s="48"/>
      <c r="U2199" s="49"/>
      <c r="V2199" s="49"/>
      <c r="W2199" s="49"/>
      <c r="X2199" s="49"/>
      <c r="Y2199" s="49"/>
      <c r="Z2199" s="49"/>
      <c r="AA2199" s="49"/>
      <c r="AB2199" s="49"/>
      <c r="AC2199" s="49"/>
      <c r="AG2199" s="48"/>
      <c r="AJ2199" s="48"/>
      <c r="AM2199" s="48"/>
      <c r="AW2199" s="49"/>
      <c r="AX2199" s="49"/>
      <c r="AY2199" s="49"/>
      <c r="AZ2199" s="49"/>
      <c r="BA2199" s="49"/>
      <c r="BB2199" s="49"/>
      <c r="BC2199" s="49"/>
      <c r="BD2199" s="49"/>
      <c r="BE2199" s="49"/>
    </row>
    <row r="2200" spans="5:57">
      <c r="E2200" s="48"/>
      <c r="H2200" s="48"/>
      <c r="K2200" s="48"/>
      <c r="U2200" s="49"/>
      <c r="V2200" s="49"/>
      <c r="W2200" s="49"/>
      <c r="X2200" s="49"/>
      <c r="Y2200" s="49"/>
      <c r="Z2200" s="49"/>
      <c r="AA2200" s="49"/>
      <c r="AB2200" s="49"/>
      <c r="AC2200" s="49"/>
      <c r="AG2200" s="48"/>
      <c r="AJ2200" s="48"/>
      <c r="AM2200" s="48"/>
      <c r="AW2200" s="49"/>
      <c r="AX2200" s="49"/>
      <c r="AY2200" s="49"/>
      <c r="AZ2200" s="49"/>
      <c r="BA2200" s="49"/>
      <c r="BB2200" s="49"/>
      <c r="BC2200" s="49"/>
      <c r="BD2200" s="49"/>
      <c r="BE2200" s="49"/>
    </row>
    <row r="2201" spans="5:57">
      <c r="E2201" s="48"/>
      <c r="H2201" s="48"/>
      <c r="K2201" s="48"/>
      <c r="U2201" s="49"/>
      <c r="V2201" s="49"/>
      <c r="W2201" s="49"/>
      <c r="X2201" s="49"/>
      <c r="Y2201" s="49"/>
      <c r="Z2201" s="49"/>
      <c r="AA2201" s="49"/>
      <c r="AB2201" s="49"/>
      <c r="AC2201" s="49"/>
      <c r="AG2201" s="48"/>
      <c r="AJ2201" s="48"/>
      <c r="AM2201" s="48"/>
      <c r="AW2201" s="49"/>
      <c r="AX2201" s="49"/>
      <c r="AY2201" s="49"/>
      <c r="AZ2201" s="49"/>
      <c r="BA2201" s="49"/>
      <c r="BB2201" s="49"/>
      <c r="BC2201" s="49"/>
      <c r="BD2201" s="49"/>
      <c r="BE2201" s="49"/>
    </row>
    <row r="2202" spans="5:57">
      <c r="E2202" s="48"/>
      <c r="H2202" s="48"/>
      <c r="K2202" s="48"/>
      <c r="U2202" s="49"/>
      <c r="V2202" s="49"/>
      <c r="W2202" s="49"/>
      <c r="X2202" s="49"/>
      <c r="Y2202" s="49"/>
      <c r="Z2202" s="49"/>
      <c r="AA2202" s="49"/>
      <c r="AB2202" s="49"/>
      <c r="AC2202" s="49"/>
      <c r="AG2202" s="48"/>
      <c r="AJ2202" s="48"/>
      <c r="AM2202" s="48"/>
      <c r="AW2202" s="49"/>
      <c r="AX2202" s="49"/>
      <c r="AY2202" s="49"/>
      <c r="AZ2202" s="49"/>
      <c r="BA2202" s="49"/>
      <c r="BB2202" s="49"/>
      <c r="BC2202" s="49"/>
      <c r="BD2202" s="49"/>
      <c r="BE2202" s="49"/>
    </row>
    <row r="2203" spans="5:57">
      <c r="E2203" s="48"/>
      <c r="H2203" s="48"/>
      <c r="K2203" s="48"/>
      <c r="U2203" s="49"/>
      <c r="V2203" s="49"/>
      <c r="W2203" s="49"/>
      <c r="X2203" s="49"/>
      <c r="Y2203" s="49"/>
      <c r="Z2203" s="49"/>
      <c r="AA2203" s="49"/>
      <c r="AB2203" s="49"/>
      <c r="AC2203" s="49"/>
      <c r="AG2203" s="48"/>
      <c r="AJ2203" s="48"/>
      <c r="AM2203" s="48"/>
      <c r="AW2203" s="49"/>
      <c r="AX2203" s="49"/>
      <c r="AY2203" s="49"/>
      <c r="AZ2203" s="49"/>
      <c r="BA2203" s="49"/>
      <c r="BB2203" s="49"/>
      <c r="BC2203" s="49"/>
      <c r="BD2203" s="49"/>
      <c r="BE2203" s="49"/>
    </row>
    <row r="2204" spans="5:57">
      <c r="E2204" s="48"/>
      <c r="H2204" s="48"/>
      <c r="K2204" s="48"/>
      <c r="U2204" s="49"/>
      <c r="V2204" s="49"/>
      <c r="W2204" s="49"/>
      <c r="X2204" s="49"/>
      <c r="Y2204" s="49"/>
      <c r="Z2204" s="49"/>
      <c r="AA2204" s="49"/>
      <c r="AB2204" s="49"/>
      <c r="AC2204" s="49"/>
      <c r="AG2204" s="48"/>
      <c r="AJ2204" s="48"/>
      <c r="AM2204" s="48"/>
      <c r="AW2204" s="49"/>
      <c r="AX2204" s="49"/>
      <c r="AY2204" s="49"/>
      <c r="AZ2204" s="49"/>
      <c r="BA2204" s="49"/>
      <c r="BB2204" s="49"/>
      <c r="BC2204" s="49"/>
      <c r="BD2204" s="49"/>
      <c r="BE2204" s="49"/>
    </row>
    <row r="2205" spans="5:57">
      <c r="E2205" s="48"/>
      <c r="H2205" s="48"/>
      <c r="K2205" s="48"/>
      <c r="U2205" s="49"/>
      <c r="V2205" s="49"/>
      <c r="W2205" s="49"/>
      <c r="X2205" s="49"/>
      <c r="Y2205" s="49"/>
      <c r="Z2205" s="49"/>
      <c r="AA2205" s="49"/>
      <c r="AB2205" s="49"/>
      <c r="AC2205" s="49"/>
      <c r="AG2205" s="48"/>
      <c r="AJ2205" s="48"/>
      <c r="AM2205" s="48"/>
      <c r="AW2205" s="49"/>
      <c r="AX2205" s="49"/>
      <c r="AY2205" s="49"/>
      <c r="AZ2205" s="49"/>
      <c r="BA2205" s="49"/>
      <c r="BB2205" s="49"/>
      <c r="BC2205" s="49"/>
      <c r="BD2205" s="49"/>
      <c r="BE2205" s="49"/>
    </row>
    <row r="2206" spans="5:57">
      <c r="E2206" s="48"/>
      <c r="H2206" s="48"/>
      <c r="K2206" s="48"/>
      <c r="U2206" s="49"/>
      <c r="V2206" s="49"/>
      <c r="W2206" s="49"/>
      <c r="X2206" s="49"/>
      <c r="Y2206" s="49"/>
      <c r="Z2206" s="49"/>
      <c r="AA2206" s="49"/>
      <c r="AB2206" s="49"/>
      <c r="AC2206" s="49"/>
      <c r="AG2206" s="48"/>
      <c r="AJ2206" s="48"/>
      <c r="AM2206" s="48"/>
      <c r="AW2206" s="49"/>
      <c r="AX2206" s="49"/>
      <c r="AY2206" s="49"/>
      <c r="AZ2206" s="49"/>
      <c r="BA2206" s="49"/>
      <c r="BB2206" s="49"/>
      <c r="BC2206" s="49"/>
      <c r="BD2206" s="49"/>
      <c r="BE2206" s="49"/>
    </row>
    <row r="2207" spans="5:57">
      <c r="E2207" s="48"/>
      <c r="H2207" s="48"/>
      <c r="K2207" s="48"/>
      <c r="U2207" s="49"/>
      <c r="V2207" s="49"/>
      <c r="W2207" s="49"/>
      <c r="X2207" s="49"/>
      <c r="Y2207" s="49"/>
      <c r="Z2207" s="49"/>
      <c r="AA2207" s="49"/>
      <c r="AB2207" s="49"/>
      <c r="AC2207" s="49"/>
      <c r="AG2207" s="48"/>
      <c r="AJ2207" s="48"/>
      <c r="AM2207" s="48"/>
      <c r="AW2207" s="49"/>
      <c r="AX2207" s="49"/>
      <c r="AY2207" s="49"/>
      <c r="AZ2207" s="49"/>
      <c r="BA2207" s="49"/>
      <c r="BB2207" s="49"/>
      <c r="BC2207" s="49"/>
      <c r="BD2207" s="49"/>
      <c r="BE2207" s="49"/>
    </row>
    <row r="2208" spans="5:57">
      <c r="E2208" s="48"/>
      <c r="H2208" s="48"/>
      <c r="K2208" s="48"/>
      <c r="U2208" s="49"/>
      <c r="V2208" s="49"/>
      <c r="W2208" s="49"/>
      <c r="X2208" s="49"/>
      <c r="Y2208" s="49"/>
      <c r="Z2208" s="49"/>
      <c r="AA2208" s="49"/>
      <c r="AB2208" s="49"/>
      <c r="AC2208" s="49"/>
      <c r="AG2208" s="48"/>
      <c r="AJ2208" s="48"/>
      <c r="AM2208" s="48"/>
      <c r="AW2208" s="49"/>
      <c r="AX2208" s="49"/>
      <c r="AY2208" s="49"/>
      <c r="AZ2208" s="49"/>
      <c r="BA2208" s="49"/>
      <c r="BB2208" s="49"/>
      <c r="BC2208" s="49"/>
      <c r="BD2208" s="49"/>
      <c r="BE2208" s="49"/>
    </row>
    <row r="2209" spans="5:57">
      <c r="E2209" s="48"/>
      <c r="H2209" s="48"/>
      <c r="K2209" s="48"/>
      <c r="U2209" s="49"/>
      <c r="V2209" s="49"/>
      <c r="W2209" s="49"/>
      <c r="X2209" s="49"/>
      <c r="Y2209" s="49"/>
      <c r="Z2209" s="49"/>
      <c r="AA2209" s="49"/>
      <c r="AB2209" s="49"/>
      <c r="AC2209" s="49"/>
      <c r="AG2209" s="48"/>
      <c r="AJ2209" s="48"/>
      <c r="AM2209" s="48"/>
      <c r="AW2209" s="49"/>
      <c r="AX2209" s="49"/>
      <c r="AY2209" s="49"/>
      <c r="AZ2209" s="49"/>
      <c r="BA2209" s="49"/>
      <c r="BB2209" s="49"/>
      <c r="BC2209" s="49"/>
      <c r="BD2209" s="49"/>
      <c r="BE2209" s="49"/>
    </row>
    <row r="2210" spans="5:57">
      <c r="E2210" s="48"/>
      <c r="H2210" s="48"/>
      <c r="K2210" s="48"/>
      <c r="U2210" s="49"/>
      <c r="V2210" s="49"/>
      <c r="W2210" s="49"/>
      <c r="X2210" s="49"/>
      <c r="Y2210" s="49"/>
      <c r="Z2210" s="49"/>
      <c r="AA2210" s="49"/>
      <c r="AB2210" s="49"/>
      <c r="AC2210" s="49"/>
      <c r="AG2210" s="48"/>
      <c r="AJ2210" s="48"/>
      <c r="AM2210" s="48"/>
      <c r="AW2210" s="49"/>
      <c r="AX2210" s="49"/>
      <c r="AY2210" s="49"/>
      <c r="AZ2210" s="49"/>
      <c r="BA2210" s="49"/>
      <c r="BB2210" s="49"/>
      <c r="BC2210" s="49"/>
      <c r="BD2210" s="49"/>
      <c r="BE2210" s="49"/>
    </row>
    <row r="2211" spans="5:57">
      <c r="E2211" s="48"/>
      <c r="H2211" s="48"/>
      <c r="K2211" s="48"/>
      <c r="U2211" s="49"/>
      <c r="V2211" s="49"/>
      <c r="W2211" s="49"/>
      <c r="X2211" s="49"/>
      <c r="Y2211" s="49"/>
      <c r="Z2211" s="49"/>
      <c r="AA2211" s="49"/>
      <c r="AB2211" s="49"/>
      <c r="AC2211" s="49"/>
      <c r="AG2211" s="48"/>
      <c r="AJ2211" s="48"/>
      <c r="AM2211" s="48"/>
      <c r="AW2211" s="49"/>
      <c r="AX2211" s="49"/>
      <c r="AY2211" s="49"/>
      <c r="AZ2211" s="49"/>
      <c r="BA2211" s="49"/>
      <c r="BB2211" s="49"/>
      <c r="BC2211" s="49"/>
      <c r="BD2211" s="49"/>
      <c r="BE2211" s="49"/>
    </row>
    <row r="2212" spans="5:57">
      <c r="E2212" s="48"/>
      <c r="H2212" s="48"/>
      <c r="K2212" s="48"/>
      <c r="U2212" s="49"/>
      <c r="V2212" s="49"/>
      <c r="W2212" s="49"/>
      <c r="X2212" s="49"/>
      <c r="Y2212" s="49"/>
      <c r="Z2212" s="49"/>
      <c r="AA2212" s="49"/>
      <c r="AB2212" s="49"/>
      <c r="AC2212" s="49"/>
      <c r="AG2212" s="48"/>
      <c r="AJ2212" s="48"/>
      <c r="AM2212" s="48"/>
      <c r="AW2212" s="49"/>
      <c r="AX2212" s="49"/>
      <c r="AY2212" s="49"/>
      <c r="AZ2212" s="49"/>
      <c r="BA2212" s="49"/>
      <c r="BB2212" s="49"/>
      <c r="BC2212" s="49"/>
      <c r="BD2212" s="49"/>
      <c r="BE2212" s="49"/>
    </row>
    <row r="2213" spans="5:57">
      <c r="E2213" s="48"/>
      <c r="H2213" s="48"/>
      <c r="K2213" s="48"/>
      <c r="U2213" s="49"/>
      <c r="V2213" s="49"/>
      <c r="W2213" s="49"/>
      <c r="X2213" s="49"/>
      <c r="Y2213" s="49"/>
      <c r="Z2213" s="49"/>
      <c r="AA2213" s="49"/>
      <c r="AB2213" s="49"/>
      <c r="AC2213" s="49"/>
      <c r="AG2213" s="48"/>
      <c r="AJ2213" s="48"/>
      <c r="AM2213" s="48"/>
      <c r="AW2213" s="49"/>
      <c r="AX2213" s="49"/>
      <c r="AY2213" s="49"/>
      <c r="AZ2213" s="49"/>
      <c r="BA2213" s="49"/>
      <c r="BB2213" s="49"/>
      <c r="BC2213" s="49"/>
      <c r="BD2213" s="49"/>
      <c r="BE2213" s="49"/>
    </row>
    <row r="2214" spans="5:57">
      <c r="E2214" s="48"/>
      <c r="H2214" s="48"/>
      <c r="K2214" s="48"/>
      <c r="U2214" s="49"/>
      <c r="V2214" s="49"/>
      <c r="W2214" s="49"/>
      <c r="X2214" s="49"/>
      <c r="Y2214" s="49"/>
      <c r="Z2214" s="49"/>
      <c r="AA2214" s="49"/>
      <c r="AB2214" s="49"/>
      <c r="AC2214" s="49"/>
      <c r="AG2214" s="48"/>
      <c r="AJ2214" s="48"/>
      <c r="AM2214" s="48"/>
      <c r="AW2214" s="49"/>
      <c r="AX2214" s="49"/>
      <c r="AY2214" s="49"/>
      <c r="AZ2214" s="49"/>
      <c r="BA2214" s="49"/>
      <c r="BB2214" s="49"/>
      <c r="BC2214" s="49"/>
      <c r="BD2214" s="49"/>
      <c r="BE2214" s="49"/>
    </row>
    <row r="2215" spans="5:57">
      <c r="E2215" s="48"/>
      <c r="H2215" s="48"/>
      <c r="K2215" s="48"/>
      <c r="U2215" s="49"/>
      <c r="V2215" s="49"/>
      <c r="W2215" s="49"/>
      <c r="X2215" s="49"/>
      <c r="Y2215" s="49"/>
      <c r="Z2215" s="49"/>
      <c r="AA2215" s="49"/>
      <c r="AB2215" s="49"/>
      <c r="AC2215" s="49"/>
      <c r="AG2215" s="48"/>
      <c r="AJ2215" s="48"/>
      <c r="AM2215" s="48"/>
      <c r="AW2215" s="49"/>
      <c r="AX2215" s="49"/>
      <c r="AY2215" s="49"/>
      <c r="AZ2215" s="49"/>
      <c r="BA2215" s="49"/>
      <c r="BB2215" s="49"/>
      <c r="BC2215" s="49"/>
      <c r="BD2215" s="49"/>
      <c r="BE2215" s="49"/>
    </row>
    <row r="2216" spans="5:57">
      <c r="E2216" s="48"/>
      <c r="H2216" s="48"/>
      <c r="K2216" s="48"/>
      <c r="U2216" s="49"/>
      <c r="V2216" s="49"/>
      <c r="W2216" s="49"/>
      <c r="X2216" s="49"/>
      <c r="Y2216" s="49"/>
      <c r="Z2216" s="49"/>
      <c r="AA2216" s="49"/>
      <c r="AB2216" s="49"/>
      <c r="AC2216" s="49"/>
      <c r="AG2216" s="48"/>
      <c r="AJ2216" s="48"/>
      <c r="AM2216" s="48"/>
      <c r="AW2216" s="49"/>
      <c r="AX2216" s="49"/>
      <c r="AY2216" s="49"/>
      <c r="AZ2216" s="49"/>
      <c r="BA2216" s="49"/>
      <c r="BB2216" s="49"/>
      <c r="BC2216" s="49"/>
      <c r="BD2216" s="49"/>
      <c r="BE2216" s="49"/>
    </row>
    <row r="2217" spans="5:57">
      <c r="E2217" s="48"/>
      <c r="H2217" s="48"/>
      <c r="K2217" s="48"/>
      <c r="U2217" s="49"/>
      <c r="V2217" s="49"/>
      <c r="W2217" s="49"/>
      <c r="X2217" s="49"/>
      <c r="Y2217" s="49"/>
      <c r="Z2217" s="49"/>
      <c r="AA2217" s="49"/>
      <c r="AB2217" s="49"/>
      <c r="AC2217" s="49"/>
      <c r="AG2217" s="48"/>
      <c r="AJ2217" s="48"/>
      <c r="AM2217" s="48"/>
      <c r="AW2217" s="49"/>
      <c r="AX2217" s="49"/>
      <c r="AY2217" s="49"/>
      <c r="AZ2217" s="49"/>
      <c r="BA2217" s="49"/>
      <c r="BB2217" s="49"/>
      <c r="BC2217" s="49"/>
      <c r="BD2217" s="49"/>
      <c r="BE2217" s="49"/>
    </row>
    <row r="2218" spans="5:57">
      <c r="E2218" s="48"/>
      <c r="H2218" s="48"/>
      <c r="K2218" s="48"/>
      <c r="U2218" s="49"/>
      <c r="V2218" s="49"/>
      <c r="W2218" s="49"/>
      <c r="X2218" s="49"/>
      <c r="Y2218" s="49"/>
      <c r="Z2218" s="49"/>
      <c r="AA2218" s="49"/>
      <c r="AB2218" s="49"/>
      <c r="AC2218" s="49"/>
      <c r="AG2218" s="48"/>
      <c r="AJ2218" s="48"/>
      <c r="AM2218" s="48"/>
      <c r="AW2218" s="49"/>
      <c r="AX2218" s="49"/>
      <c r="AY2218" s="49"/>
      <c r="AZ2218" s="49"/>
      <c r="BA2218" s="49"/>
      <c r="BB2218" s="49"/>
      <c r="BC2218" s="49"/>
      <c r="BD2218" s="49"/>
      <c r="BE2218" s="49"/>
    </row>
    <row r="2219" spans="5:57">
      <c r="E2219" s="48"/>
      <c r="H2219" s="48"/>
      <c r="K2219" s="48"/>
      <c r="U2219" s="49"/>
      <c r="V2219" s="49"/>
      <c r="W2219" s="49"/>
      <c r="X2219" s="49"/>
      <c r="Y2219" s="49"/>
      <c r="Z2219" s="49"/>
      <c r="AA2219" s="49"/>
      <c r="AB2219" s="49"/>
      <c r="AC2219" s="49"/>
      <c r="AG2219" s="48"/>
      <c r="AJ2219" s="48"/>
      <c r="AM2219" s="48"/>
      <c r="AW2219" s="49"/>
      <c r="AX2219" s="49"/>
      <c r="AY2219" s="49"/>
      <c r="AZ2219" s="49"/>
      <c r="BA2219" s="49"/>
      <c r="BB2219" s="49"/>
      <c r="BC2219" s="49"/>
      <c r="BD2219" s="49"/>
      <c r="BE2219" s="49"/>
    </row>
    <row r="2220" spans="5:57">
      <c r="E2220" s="48"/>
      <c r="H2220" s="48"/>
      <c r="K2220" s="48"/>
      <c r="U2220" s="49"/>
      <c r="V2220" s="49"/>
      <c r="W2220" s="49"/>
      <c r="X2220" s="49"/>
      <c r="Y2220" s="49"/>
      <c r="Z2220" s="49"/>
      <c r="AA2220" s="49"/>
      <c r="AB2220" s="49"/>
      <c r="AC2220" s="49"/>
      <c r="AG2220" s="48"/>
      <c r="AJ2220" s="48"/>
      <c r="AM2220" s="48"/>
      <c r="AW2220" s="49"/>
      <c r="AX2220" s="49"/>
      <c r="AY2220" s="49"/>
      <c r="AZ2220" s="49"/>
      <c r="BA2220" s="49"/>
      <c r="BB2220" s="49"/>
      <c r="BC2220" s="49"/>
      <c r="BD2220" s="49"/>
      <c r="BE2220" s="49"/>
    </row>
    <row r="2221" spans="5:57">
      <c r="E2221" s="48"/>
      <c r="H2221" s="48"/>
      <c r="K2221" s="48"/>
      <c r="U2221" s="49"/>
      <c r="V2221" s="49"/>
      <c r="W2221" s="49"/>
      <c r="X2221" s="49"/>
      <c r="Y2221" s="49"/>
      <c r="Z2221" s="49"/>
      <c r="AA2221" s="49"/>
      <c r="AB2221" s="49"/>
      <c r="AC2221" s="49"/>
      <c r="AG2221" s="48"/>
      <c r="AJ2221" s="48"/>
      <c r="AM2221" s="48"/>
      <c r="AW2221" s="49"/>
      <c r="AX2221" s="49"/>
      <c r="AY2221" s="49"/>
      <c r="AZ2221" s="49"/>
      <c r="BA2221" s="49"/>
      <c r="BB2221" s="49"/>
      <c r="BC2221" s="49"/>
      <c r="BD2221" s="49"/>
      <c r="BE2221" s="49"/>
    </row>
    <row r="2222" spans="5:57">
      <c r="E2222" s="48"/>
      <c r="H2222" s="48"/>
      <c r="K2222" s="48"/>
      <c r="U2222" s="49"/>
      <c r="V2222" s="49"/>
      <c r="W2222" s="49"/>
      <c r="X2222" s="49"/>
      <c r="Y2222" s="49"/>
      <c r="Z2222" s="49"/>
      <c r="AA2222" s="49"/>
      <c r="AB2222" s="49"/>
      <c r="AC2222" s="49"/>
      <c r="AG2222" s="48"/>
      <c r="AJ2222" s="48"/>
      <c r="AM2222" s="48"/>
      <c r="AW2222" s="49"/>
      <c r="AX2222" s="49"/>
      <c r="AY2222" s="49"/>
      <c r="AZ2222" s="49"/>
      <c r="BA2222" s="49"/>
      <c r="BB2222" s="49"/>
      <c r="BC2222" s="49"/>
      <c r="BD2222" s="49"/>
      <c r="BE2222" s="49"/>
    </row>
    <row r="2223" spans="5:57">
      <c r="E2223" s="48"/>
      <c r="H2223" s="48"/>
      <c r="K2223" s="48"/>
      <c r="U2223" s="49"/>
      <c r="V2223" s="49"/>
      <c r="W2223" s="49"/>
      <c r="X2223" s="49"/>
      <c r="Y2223" s="49"/>
      <c r="Z2223" s="49"/>
      <c r="AA2223" s="49"/>
      <c r="AB2223" s="49"/>
      <c r="AC2223" s="49"/>
      <c r="AG2223" s="48"/>
      <c r="AJ2223" s="48"/>
      <c r="AM2223" s="48"/>
      <c r="AW2223" s="49"/>
      <c r="AX2223" s="49"/>
      <c r="AY2223" s="49"/>
      <c r="AZ2223" s="49"/>
      <c r="BA2223" s="49"/>
      <c r="BB2223" s="49"/>
      <c r="BC2223" s="49"/>
      <c r="BD2223" s="49"/>
      <c r="BE2223" s="49"/>
    </row>
    <row r="2224" spans="5:57">
      <c r="E2224" s="48"/>
      <c r="H2224" s="48"/>
      <c r="K2224" s="48"/>
      <c r="U2224" s="49"/>
      <c r="V2224" s="49"/>
      <c r="W2224" s="49"/>
      <c r="X2224" s="49"/>
      <c r="Y2224" s="49"/>
      <c r="Z2224" s="49"/>
      <c r="AA2224" s="49"/>
      <c r="AB2224" s="49"/>
      <c r="AC2224" s="49"/>
      <c r="AG2224" s="48"/>
      <c r="AJ2224" s="48"/>
      <c r="AM2224" s="48"/>
      <c r="AW2224" s="49"/>
      <c r="AX2224" s="49"/>
      <c r="AY2224" s="49"/>
      <c r="AZ2224" s="49"/>
      <c r="BA2224" s="49"/>
      <c r="BB2224" s="49"/>
      <c r="BC2224" s="49"/>
      <c r="BD2224" s="49"/>
      <c r="BE2224" s="49"/>
    </row>
    <row r="2225" spans="5:57">
      <c r="E2225" s="48"/>
      <c r="H2225" s="48"/>
      <c r="K2225" s="48"/>
      <c r="U2225" s="49"/>
      <c r="V2225" s="49"/>
      <c r="W2225" s="49"/>
      <c r="X2225" s="49"/>
      <c r="Y2225" s="49"/>
      <c r="Z2225" s="49"/>
      <c r="AA2225" s="49"/>
      <c r="AB2225" s="49"/>
      <c r="AC2225" s="49"/>
      <c r="AG2225" s="48"/>
      <c r="AJ2225" s="48"/>
      <c r="AM2225" s="48"/>
      <c r="AW2225" s="49"/>
      <c r="AX2225" s="49"/>
      <c r="AY2225" s="49"/>
      <c r="AZ2225" s="49"/>
      <c r="BA2225" s="49"/>
      <c r="BB2225" s="49"/>
      <c r="BC2225" s="49"/>
      <c r="BD2225" s="49"/>
      <c r="BE2225" s="49"/>
    </row>
    <row r="2226" spans="5:57">
      <c r="E2226" s="48"/>
      <c r="H2226" s="48"/>
      <c r="K2226" s="48"/>
      <c r="U2226" s="49"/>
      <c r="V2226" s="49"/>
      <c r="W2226" s="49"/>
      <c r="X2226" s="49"/>
      <c r="Y2226" s="49"/>
      <c r="Z2226" s="49"/>
      <c r="AA2226" s="49"/>
      <c r="AB2226" s="49"/>
      <c r="AC2226" s="49"/>
      <c r="AG2226" s="48"/>
      <c r="AJ2226" s="48"/>
      <c r="AM2226" s="48"/>
      <c r="AW2226" s="49"/>
      <c r="AX2226" s="49"/>
      <c r="AY2226" s="49"/>
      <c r="AZ2226" s="49"/>
      <c r="BA2226" s="49"/>
      <c r="BB2226" s="49"/>
      <c r="BC2226" s="49"/>
      <c r="BD2226" s="49"/>
      <c r="BE2226" s="49"/>
    </row>
    <row r="2227" spans="5:57">
      <c r="E2227" s="48"/>
      <c r="H2227" s="48"/>
      <c r="K2227" s="48"/>
      <c r="U2227" s="49"/>
      <c r="V2227" s="49"/>
      <c r="W2227" s="49"/>
      <c r="X2227" s="49"/>
      <c r="Y2227" s="49"/>
      <c r="Z2227" s="49"/>
      <c r="AA2227" s="49"/>
      <c r="AB2227" s="49"/>
      <c r="AC2227" s="49"/>
      <c r="AG2227" s="48"/>
      <c r="AJ2227" s="48"/>
      <c r="AM2227" s="48"/>
      <c r="AW2227" s="49"/>
      <c r="AX2227" s="49"/>
      <c r="AY2227" s="49"/>
      <c r="AZ2227" s="49"/>
      <c r="BA2227" s="49"/>
      <c r="BB2227" s="49"/>
      <c r="BC2227" s="49"/>
      <c r="BD2227" s="49"/>
      <c r="BE2227" s="49"/>
    </row>
    <row r="2228" spans="5:57">
      <c r="E2228" s="48"/>
      <c r="H2228" s="48"/>
      <c r="K2228" s="48"/>
      <c r="U2228" s="49"/>
      <c r="V2228" s="49"/>
      <c r="W2228" s="49"/>
      <c r="X2228" s="49"/>
      <c r="Y2228" s="49"/>
      <c r="Z2228" s="49"/>
      <c r="AA2228" s="49"/>
      <c r="AB2228" s="49"/>
      <c r="AC2228" s="49"/>
      <c r="AG2228" s="48"/>
      <c r="AJ2228" s="48"/>
      <c r="AM2228" s="48"/>
      <c r="AW2228" s="49"/>
      <c r="AX2228" s="49"/>
      <c r="AY2228" s="49"/>
      <c r="AZ2228" s="49"/>
      <c r="BA2228" s="49"/>
      <c r="BB2228" s="49"/>
      <c r="BC2228" s="49"/>
      <c r="BD2228" s="49"/>
      <c r="BE2228" s="49"/>
    </row>
    <row r="2229" spans="5:57">
      <c r="E2229" s="48"/>
      <c r="H2229" s="48"/>
      <c r="K2229" s="48"/>
      <c r="U2229" s="49"/>
      <c r="V2229" s="49"/>
      <c r="W2229" s="49"/>
      <c r="X2229" s="49"/>
      <c r="Y2229" s="49"/>
      <c r="Z2229" s="49"/>
      <c r="AA2229" s="49"/>
      <c r="AB2229" s="49"/>
      <c r="AC2229" s="49"/>
      <c r="AG2229" s="48"/>
      <c r="AJ2229" s="48"/>
      <c r="AM2229" s="48"/>
      <c r="AW2229" s="49"/>
      <c r="AX2229" s="49"/>
      <c r="AY2229" s="49"/>
      <c r="AZ2229" s="49"/>
      <c r="BA2229" s="49"/>
      <c r="BB2229" s="49"/>
      <c r="BC2229" s="49"/>
      <c r="BD2229" s="49"/>
      <c r="BE2229" s="49"/>
    </row>
    <row r="2230" spans="5:57">
      <c r="E2230" s="48"/>
      <c r="H2230" s="48"/>
      <c r="K2230" s="48"/>
      <c r="U2230" s="49"/>
      <c r="V2230" s="49"/>
      <c r="W2230" s="49"/>
      <c r="X2230" s="49"/>
      <c r="Y2230" s="49"/>
      <c r="Z2230" s="49"/>
      <c r="AA2230" s="49"/>
      <c r="AB2230" s="49"/>
      <c r="AC2230" s="49"/>
      <c r="AG2230" s="48"/>
      <c r="AJ2230" s="48"/>
      <c r="AM2230" s="48"/>
      <c r="AW2230" s="49"/>
      <c r="AX2230" s="49"/>
      <c r="AY2230" s="49"/>
      <c r="AZ2230" s="49"/>
      <c r="BA2230" s="49"/>
      <c r="BB2230" s="49"/>
      <c r="BC2230" s="49"/>
      <c r="BD2230" s="49"/>
      <c r="BE2230" s="49"/>
    </row>
    <row r="2231" spans="5:57">
      <c r="E2231" s="48"/>
      <c r="H2231" s="48"/>
      <c r="K2231" s="48"/>
      <c r="U2231" s="49"/>
      <c r="V2231" s="49"/>
      <c r="W2231" s="49"/>
      <c r="X2231" s="49"/>
      <c r="Y2231" s="49"/>
      <c r="Z2231" s="49"/>
      <c r="AA2231" s="49"/>
      <c r="AB2231" s="49"/>
      <c r="AC2231" s="49"/>
      <c r="AG2231" s="48"/>
      <c r="AJ2231" s="48"/>
      <c r="AM2231" s="48"/>
      <c r="AW2231" s="49"/>
      <c r="AX2231" s="49"/>
      <c r="AY2231" s="49"/>
      <c r="AZ2231" s="49"/>
      <c r="BA2231" s="49"/>
      <c r="BB2231" s="49"/>
      <c r="BC2231" s="49"/>
      <c r="BD2231" s="49"/>
      <c r="BE2231" s="49"/>
    </row>
    <row r="2232" spans="5:57">
      <c r="E2232" s="48"/>
      <c r="H2232" s="48"/>
      <c r="K2232" s="48"/>
      <c r="U2232" s="49"/>
      <c r="V2232" s="49"/>
      <c r="W2232" s="49"/>
      <c r="X2232" s="49"/>
      <c r="Y2232" s="49"/>
      <c r="Z2232" s="49"/>
      <c r="AA2232" s="49"/>
      <c r="AB2232" s="49"/>
      <c r="AC2232" s="49"/>
      <c r="AG2232" s="48"/>
      <c r="AJ2232" s="48"/>
      <c r="AM2232" s="48"/>
      <c r="AW2232" s="49"/>
      <c r="AX2232" s="49"/>
      <c r="AY2232" s="49"/>
      <c r="AZ2232" s="49"/>
      <c r="BA2232" s="49"/>
      <c r="BB2232" s="49"/>
      <c r="BC2232" s="49"/>
      <c r="BD2232" s="49"/>
      <c r="BE2232" s="49"/>
    </row>
    <row r="2233" spans="5:57">
      <c r="E2233" s="48"/>
      <c r="H2233" s="48"/>
      <c r="K2233" s="48"/>
      <c r="U2233" s="49"/>
      <c r="V2233" s="49"/>
      <c r="W2233" s="49"/>
      <c r="X2233" s="49"/>
      <c r="Y2233" s="49"/>
      <c r="Z2233" s="49"/>
      <c r="AA2233" s="49"/>
      <c r="AB2233" s="49"/>
      <c r="AC2233" s="49"/>
      <c r="AG2233" s="48"/>
      <c r="AJ2233" s="48"/>
      <c r="AM2233" s="48"/>
      <c r="AW2233" s="49"/>
      <c r="AX2233" s="49"/>
      <c r="AY2233" s="49"/>
      <c r="AZ2233" s="49"/>
      <c r="BA2233" s="49"/>
      <c r="BB2233" s="49"/>
      <c r="BC2233" s="49"/>
      <c r="BD2233" s="49"/>
      <c r="BE2233" s="49"/>
    </row>
    <row r="2234" spans="5:57">
      <c r="E2234" s="48"/>
      <c r="H2234" s="48"/>
      <c r="K2234" s="48"/>
      <c r="U2234" s="49"/>
      <c r="V2234" s="49"/>
      <c r="W2234" s="49"/>
      <c r="X2234" s="49"/>
      <c r="Y2234" s="49"/>
      <c r="Z2234" s="49"/>
      <c r="AA2234" s="49"/>
      <c r="AB2234" s="49"/>
      <c r="AC2234" s="49"/>
      <c r="AG2234" s="48"/>
      <c r="AJ2234" s="48"/>
      <c r="AM2234" s="48"/>
      <c r="AW2234" s="49"/>
      <c r="AX2234" s="49"/>
      <c r="AY2234" s="49"/>
      <c r="AZ2234" s="49"/>
      <c r="BA2234" s="49"/>
      <c r="BB2234" s="49"/>
      <c r="BC2234" s="49"/>
      <c r="BD2234" s="49"/>
      <c r="BE2234" s="49"/>
    </row>
    <row r="2235" spans="5:57">
      <c r="E2235" s="48"/>
      <c r="H2235" s="48"/>
      <c r="K2235" s="48"/>
      <c r="U2235" s="49"/>
      <c r="V2235" s="49"/>
      <c r="W2235" s="49"/>
      <c r="X2235" s="49"/>
      <c r="Y2235" s="49"/>
      <c r="Z2235" s="49"/>
      <c r="AA2235" s="49"/>
      <c r="AB2235" s="49"/>
      <c r="AC2235" s="49"/>
      <c r="AG2235" s="48"/>
      <c r="AJ2235" s="48"/>
      <c r="AM2235" s="48"/>
      <c r="AW2235" s="49"/>
      <c r="AX2235" s="49"/>
      <c r="AY2235" s="49"/>
      <c r="AZ2235" s="49"/>
      <c r="BA2235" s="49"/>
      <c r="BB2235" s="49"/>
      <c r="BC2235" s="49"/>
      <c r="BD2235" s="49"/>
      <c r="BE2235" s="49"/>
    </row>
    <row r="2236" spans="5:57">
      <c r="E2236" s="48"/>
      <c r="H2236" s="48"/>
      <c r="K2236" s="48"/>
      <c r="U2236" s="49"/>
      <c r="V2236" s="49"/>
      <c r="W2236" s="49"/>
      <c r="X2236" s="49"/>
      <c r="Y2236" s="49"/>
      <c r="Z2236" s="49"/>
      <c r="AA2236" s="49"/>
      <c r="AB2236" s="49"/>
      <c r="AC2236" s="49"/>
      <c r="AG2236" s="48"/>
      <c r="AJ2236" s="48"/>
      <c r="AM2236" s="48"/>
      <c r="AW2236" s="49"/>
      <c r="AX2236" s="49"/>
      <c r="AY2236" s="49"/>
      <c r="AZ2236" s="49"/>
      <c r="BA2236" s="49"/>
      <c r="BB2236" s="49"/>
      <c r="BC2236" s="49"/>
      <c r="BD2236" s="49"/>
      <c r="BE2236" s="49"/>
    </row>
    <row r="2237" spans="5:57">
      <c r="E2237" s="48"/>
      <c r="H2237" s="48"/>
      <c r="K2237" s="48"/>
      <c r="U2237" s="49"/>
      <c r="V2237" s="49"/>
      <c r="W2237" s="49"/>
      <c r="X2237" s="49"/>
      <c r="Y2237" s="49"/>
      <c r="Z2237" s="49"/>
      <c r="AA2237" s="49"/>
      <c r="AB2237" s="49"/>
      <c r="AC2237" s="49"/>
      <c r="AG2237" s="48"/>
      <c r="AJ2237" s="48"/>
      <c r="AM2237" s="48"/>
      <c r="AW2237" s="49"/>
      <c r="AX2237" s="49"/>
      <c r="AY2237" s="49"/>
      <c r="AZ2237" s="49"/>
      <c r="BA2237" s="49"/>
      <c r="BB2237" s="49"/>
      <c r="BC2237" s="49"/>
      <c r="BD2237" s="49"/>
      <c r="BE2237" s="49"/>
    </row>
    <row r="2238" spans="5:57">
      <c r="E2238" s="48"/>
      <c r="H2238" s="48"/>
      <c r="K2238" s="48"/>
      <c r="U2238" s="49"/>
      <c r="V2238" s="49"/>
      <c r="W2238" s="49"/>
      <c r="X2238" s="49"/>
      <c r="Y2238" s="49"/>
      <c r="Z2238" s="49"/>
      <c r="AA2238" s="49"/>
      <c r="AB2238" s="49"/>
      <c r="AC2238" s="49"/>
      <c r="AG2238" s="48"/>
      <c r="AJ2238" s="48"/>
      <c r="AM2238" s="48"/>
      <c r="AW2238" s="49"/>
      <c r="AX2238" s="49"/>
      <c r="AY2238" s="49"/>
      <c r="AZ2238" s="49"/>
      <c r="BA2238" s="49"/>
      <c r="BB2238" s="49"/>
      <c r="BC2238" s="49"/>
      <c r="BD2238" s="49"/>
      <c r="BE2238" s="49"/>
    </row>
    <row r="2239" spans="5:57">
      <c r="E2239" s="48"/>
      <c r="H2239" s="48"/>
      <c r="K2239" s="48"/>
      <c r="U2239" s="49"/>
      <c r="V2239" s="49"/>
      <c r="W2239" s="49"/>
      <c r="X2239" s="49"/>
      <c r="Y2239" s="49"/>
      <c r="Z2239" s="49"/>
      <c r="AA2239" s="49"/>
      <c r="AB2239" s="49"/>
      <c r="AC2239" s="49"/>
      <c r="AG2239" s="48"/>
      <c r="AJ2239" s="48"/>
      <c r="AM2239" s="48"/>
      <c r="AW2239" s="49"/>
      <c r="AX2239" s="49"/>
      <c r="AY2239" s="49"/>
      <c r="AZ2239" s="49"/>
      <c r="BA2239" s="49"/>
      <c r="BB2239" s="49"/>
      <c r="BC2239" s="49"/>
      <c r="BD2239" s="49"/>
      <c r="BE2239" s="49"/>
    </row>
    <row r="2240" spans="5:57">
      <c r="E2240" s="48"/>
      <c r="H2240" s="48"/>
      <c r="K2240" s="48"/>
      <c r="U2240" s="49"/>
      <c r="V2240" s="49"/>
      <c r="W2240" s="49"/>
      <c r="X2240" s="49"/>
      <c r="Y2240" s="49"/>
      <c r="Z2240" s="49"/>
      <c r="AA2240" s="49"/>
      <c r="AB2240" s="49"/>
      <c r="AC2240" s="49"/>
      <c r="AG2240" s="48"/>
      <c r="AJ2240" s="48"/>
      <c r="AM2240" s="48"/>
      <c r="AW2240" s="49"/>
      <c r="AX2240" s="49"/>
      <c r="AY2240" s="49"/>
      <c r="AZ2240" s="49"/>
      <c r="BA2240" s="49"/>
      <c r="BB2240" s="49"/>
      <c r="BC2240" s="49"/>
      <c r="BD2240" s="49"/>
      <c r="BE2240" s="49"/>
    </row>
    <row r="2241" spans="5:57">
      <c r="E2241" s="48"/>
      <c r="H2241" s="48"/>
      <c r="K2241" s="48"/>
      <c r="U2241" s="49"/>
      <c r="V2241" s="49"/>
      <c r="W2241" s="49"/>
      <c r="X2241" s="49"/>
      <c r="Y2241" s="49"/>
      <c r="Z2241" s="49"/>
      <c r="AA2241" s="49"/>
      <c r="AB2241" s="49"/>
      <c r="AC2241" s="49"/>
      <c r="AG2241" s="48"/>
      <c r="AJ2241" s="48"/>
      <c r="AM2241" s="48"/>
      <c r="AW2241" s="49"/>
      <c r="AX2241" s="49"/>
      <c r="AY2241" s="49"/>
      <c r="AZ2241" s="49"/>
      <c r="BA2241" s="49"/>
      <c r="BB2241" s="49"/>
      <c r="BC2241" s="49"/>
      <c r="BD2241" s="49"/>
      <c r="BE2241" s="49"/>
    </row>
    <row r="2242" spans="5:57">
      <c r="E2242" s="48"/>
      <c r="H2242" s="48"/>
      <c r="K2242" s="48"/>
      <c r="U2242" s="49"/>
      <c r="V2242" s="49"/>
      <c r="W2242" s="49"/>
      <c r="X2242" s="49"/>
      <c r="Y2242" s="49"/>
      <c r="Z2242" s="49"/>
      <c r="AA2242" s="49"/>
      <c r="AB2242" s="49"/>
      <c r="AC2242" s="49"/>
      <c r="AG2242" s="48"/>
      <c r="AJ2242" s="48"/>
      <c r="AM2242" s="48"/>
      <c r="AW2242" s="49"/>
      <c r="AX2242" s="49"/>
      <c r="AY2242" s="49"/>
      <c r="AZ2242" s="49"/>
      <c r="BA2242" s="49"/>
      <c r="BB2242" s="49"/>
      <c r="BC2242" s="49"/>
      <c r="BD2242" s="49"/>
      <c r="BE2242" s="49"/>
    </row>
    <row r="2243" spans="5:57">
      <c r="E2243" s="48"/>
      <c r="H2243" s="48"/>
      <c r="K2243" s="48"/>
      <c r="U2243" s="49"/>
      <c r="V2243" s="49"/>
      <c r="W2243" s="49"/>
      <c r="X2243" s="49"/>
      <c r="Y2243" s="49"/>
      <c r="Z2243" s="49"/>
      <c r="AA2243" s="49"/>
      <c r="AB2243" s="49"/>
      <c r="AC2243" s="49"/>
      <c r="AG2243" s="48"/>
      <c r="AJ2243" s="48"/>
      <c r="AM2243" s="48"/>
      <c r="AW2243" s="49"/>
      <c r="AX2243" s="49"/>
      <c r="AY2243" s="49"/>
      <c r="AZ2243" s="49"/>
      <c r="BA2243" s="49"/>
      <c r="BB2243" s="49"/>
      <c r="BC2243" s="49"/>
      <c r="BD2243" s="49"/>
      <c r="BE2243" s="49"/>
    </row>
    <row r="2244" spans="5:57">
      <c r="E2244" s="48"/>
      <c r="H2244" s="48"/>
      <c r="K2244" s="48"/>
      <c r="U2244" s="49"/>
      <c r="V2244" s="49"/>
      <c r="W2244" s="49"/>
      <c r="X2244" s="49"/>
      <c r="Y2244" s="49"/>
      <c r="Z2244" s="49"/>
      <c r="AA2244" s="49"/>
      <c r="AB2244" s="49"/>
      <c r="AC2244" s="49"/>
      <c r="AG2244" s="48"/>
      <c r="AJ2244" s="48"/>
      <c r="AM2244" s="48"/>
      <c r="AW2244" s="49"/>
      <c r="AX2244" s="49"/>
      <c r="AY2244" s="49"/>
      <c r="AZ2244" s="49"/>
      <c r="BA2244" s="49"/>
      <c r="BB2244" s="49"/>
      <c r="BC2244" s="49"/>
      <c r="BD2244" s="49"/>
      <c r="BE2244" s="49"/>
    </row>
    <row r="2245" spans="5:57">
      <c r="E2245" s="48"/>
      <c r="H2245" s="48"/>
      <c r="K2245" s="48"/>
      <c r="U2245" s="49"/>
      <c r="V2245" s="49"/>
      <c r="W2245" s="49"/>
      <c r="X2245" s="49"/>
      <c r="Y2245" s="49"/>
      <c r="Z2245" s="49"/>
      <c r="AA2245" s="49"/>
      <c r="AB2245" s="49"/>
      <c r="AC2245" s="49"/>
      <c r="AG2245" s="48"/>
      <c r="AJ2245" s="48"/>
      <c r="AM2245" s="48"/>
      <c r="AW2245" s="49"/>
      <c r="AX2245" s="49"/>
      <c r="AY2245" s="49"/>
      <c r="AZ2245" s="49"/>
      <c r="BA2245" s="49"/>
      <c r="BB2245" s="49"/>
      <c r="BC2245" s="49"/>
      <c r="BD2245" s="49"/>
      <c r="BE2245" s="49"/>
    </row>
    <row r="2246" spans="5:57">
      <c r="E2246" s="48"/>
      <c r="H2246" s="48"/>
      <c r="K2246" s="48"/>
      <c r="U2246" s="49"/>
      <c r="V2246" s="49"/>
      <c r="W2246" s="49"/>
      <c r="X2246" s="49"/>
      <c r="Y2246" s="49"/>
      <c r="Z2246" s="49"/>
      <c r="AA2246" s="49"/>
      <c r="AB2246" s="49"/>
      <c r="AC2246" s="49"/>
      <c r="AG2246" s="48"/>
      <c r="AJ2246" s="48"/>
      <c r="AM2246" s="48"/>
      <c r="AW2246" s="49"/>
      <c r="AX2246" s="49"/>
      <c r="AY2246" s="49"/>
      <c r="AZ2246" s="49"/>
      <c r="BA2246" s="49"/>
      <c r="BB2246" s="49"/>
      <c r="BC2246" s="49"/>
      <c r="BD2246" s="49"/>
      <c r="BE2246" s="49"/>
    </row>
    <row r="2247" spans="5:57">
      <c r="E2247" s="48"/>
      <c r="H2247" s="48"/>
      <c r="K2247" s="48"/>
      <c r="U2247" s="49"/>
      <c r="V2247" s="49"/>
      <c r="W2247" s="49"/>
      <c r="X2247" s="49"/>
      <c r="Y2247" s="49"/>
      <c r="Z2247" s="49"/>
      <c r="AA2247" s="49"/>
      <c r="AB2247" s="49"/>
      <c r="AC2247" s="49"/>
      <c r="AG2247" s="48"/>
      <c r="AJ2247" s="48"/>
      <c r="AM2247" s="48"/>
      <c r="AW2247" s="49"/>
      <c r="AX2247" s="49"/>
      <c r="AY2247" s="49"/>
      <c r="AZ2247" s="49"/>
      <c r="BA2247" s="49"/>
      <c r="BB2247" s="49"/>
      <c r="BC2247" s="49"/>
      <c r="BD2247" s="49"/>
      <c r="BE2247" s="49"/>
    </row>
    <row r="2248" spans="5:57">
      <c r="E2248" s="48"/>
      <c r="H2248" s="48"/>
      <c r="K2248" s="48"/>
      <c r="U2248" s="49"/>
      <c r="V2248" s="49"/>
      <c r="W2248" s="49"/>
      <c r="X2248" s="49"/>
      <c r="Y2248" s="49"/>
      <c r="Z2248" s="49"/>
      <c r="AA2248" s="49"/>
      <c r="AB2248" s="49"/>
      <c r="AC2248" s="49"/>
      <c r="AG2248" s="48"/>
      <c r="AJ2248" s="48"/>
      <c r="AM2248" s="48"/>
      <c r="AW2248" s="49"/>
      <c r="AX2248" s="49"/>
      <c r="AY2248" s="49"/>
      <c r="AZ2248" s="49"/>
      <c r="BA2248" s="49"/>
      <c r="BB2248" s="49"/>
      <c r="BC2248" s="49"/>
      <c r="BD2248" s="49"/>
      <c r="BE2248" s="49"/>
    </row>
    <row r="2249" spans="5:57">
      <c r="E2249" s="48"/>
      <c r="H2249" s="48"/>
      <c r="K2249" s="48"/>
      <c r="U2249" s="49"/>
      <c r="V2249" s="49"/>
      <c r="W2249" s="49"/>
      <c r="X2249" s="49"/>
      <c r="Y2249" s="49"/>
      <c r="Z2249" s="49"/>
      <c r="AA2249" s="49"/>
      <c r="AB2249" s="49"/>
      <c r="AC2249" s="49"/>
      <c r="AG2249" s="48"/>
      <c r="AJ2249" s="48"/>
      <c r="AM2249" s="48"/>
      <c r="AW2249" s="49"/>
      <c r="AX2249" s="49"/>
      <c r="AY2249" s="49"/>
      <c r="AZ2249" s="49"/>
      <c r="BA2249" s="49"/>
      <c r="BB2249" s="49"/>
      <c r="BC2249" s="49"/>
      <c r="BD2249" s="49"/>
      <c r="BE2249" s="49"/>
    </row>
    <row r="2250" spans="5:57">
      <c r="E2250" s="48"/>
      <c r="H2250" s="48"/>
      <c r="K2250" s="48"/>
      <c r="U2250" s="49"/>
      <c r="V2250" s="49"/>
      <c r="W2250" s="49"/>
      <c r="X2250" s="49"/>
      <c r="Y2250" s="49"/>
      <c r="Z2250" s="49"/>
      <c r="AA2250" s="49"/>
      <c r="AB2250" s="49"/>
      <c r="AC2250" s="49"/>
      <c r="AG2250" s="48"/>
      <c r="AJ2250" s="48"/>
      <c r="AM2250" s="48"/>
      <c r="AW2250" s="49"/>
      <c r="AX2250" s="49"/>
      <c r="AY2250" s="49"/>
      <c r="AZ2250" s="49"/>
      <c r="BA2250" s="49"/>
      <c r="BB2250" s="49"/>
      <c r="BC2250" s="49"/>
      <c r="BD2250" s="49"/>
      <c r="BE2250" s="49"/>
    </row>
    <row r="2251" spans="5:57">
      <c r="E2251" s="48"/>
      <c r="H2251" s="48"/>
      <c r="K2251" s="48"/>
      <c r="U2251" s="49"/>
      <c r="V2251" s="49"/>
      <c r="W2251" s="49"/>
      <c r="X2251" s="49"/>
      <c r="Y2251" s="49"/>
      <c r="Z2251" s="49"/>
      <c r="AA2251" s="49"/>
      <c r="AB2251" s="49"/>
      <c r="AC2251" s="49"/>
      <c r="AG2251" s="48"/>
      <c r="AJ2251" s="48"/>
      <c r="AM2251" s="48"/>
      <c r="AW2251" s="49"/>
      <c r="AX2251" s="49"/>
      <c r="AY2251" s="49"/>
      <c r="AZ2251" s="49"/>
      <c r="BA2251" s="49"/>
      <c r="BB2251" s="49"/>
      <c r="BC2251" s="49"/>
      <c r="BD2251" s="49"/>
      <c r="BE2251" s="49"/>
    </row>
    <row r="2252" spans="5:57">
      <c r="E2252" s="48"/>
      <c r="H2252" s="48"/>
      <c r="K2252" s="48"/>
      <c r="U2252" s="49"/>
      <c r="V2252" s="49"/>
      <c r="W2252" s="49"/>
      <c r="X2252" s="49"/>
      <c r="Y2252" s="49"/>
      <c r="Z2252" s="49"/>
      <c r="AA2252" s="49"/>
      <c r="AB2252" s="49"/>
      <c r="AC2252" s="49"/>
      <c r="AG2252" s="48"/>
      <c r="AJ2252" s="48"/>
      <c r="AM2252" s="48"/>
      <c r="AW2252" s="49"/>
      <c r="AX2252" s="49"/>
      <c r="AY2252" s="49"/>
      <c r="AZ2252" s="49"/>
      <c r="BA2252" s="49"/>
      <c r="BB2252" s="49"/>
      <c r="BC2252" s="49"/>
      <c r="BD2252" s="49"/>
      <c r="BE2252" s="49"/>
    </row>
    <row r="2253" spans="5:57">
      <c r="E2253" s="48"/>
      <c r="H2253" s="48"/>
      <c r="K2253" s="48"/>
      <c r="U2253" s="49"/>
      <c r="V2253" s="49"/>
      <c r="W2253" s="49"/>
      <c r="X2253" s="49"/>
      <c r="Y2253" s="49"/>
      <c r="Z2253" s="49"/>
      <c r="AA2253" s="49"/>
      <c r="AB2253" s="49"/>
      <c r="AC2253" s="49"/>
      <c r="AG2253" s="48"/>
      <c r="AJ2253" s="48"/>
      <c r="AM2253" s="48"/>
      <c r="AW2253" s="49"/>
      <c r="AX2253" s="49"/>
      <c r="AY2253" s="49"/>
      <c r="AZ2253" s="49"/>
      <c r="BA2253" s="49"/>
      <c r="BB2253" s="49"/>
      <c r="BC2253" s="49"/>
      <c r="BD2253" s="49"/>
      <c r="BE2253" s="49"/>
    </row>
    <row r="2254" spans="5:57">
      <c r="E2254" s="48"/>
      <c r="H2254" s="48"/>
      <c r="K2254" s="48"/>
      <c r="U2254" s="49"/>
      <c r="V2254" s="49"/>
      <c r="W2254" s="49"/>
      <c r="X2254" s="49"/>
      <c r="Y2254" s="49"/>
      <c r="Z2254" s="49"/>
      <c r="AA2254" s="49"/>
      <c r="AB2254" s="49"/>
      <c r="AC2254" s="49"/>
      <c r="AG2254" s="48"/>
      <c r="AJ2254" s="48"/>
      <c r="AM2254" s="48"/>
      <c r="AW2254" s="49"/>
      <c r="AX2254" s="49"/>
      <c r="AY2254" s="49"/>
      <c r="AZ2254" s="49"/>
      <c r="BA2254" s="49"/>
      <c r="BB2254" s="49"/>
      <c r="BC2254" s="49"/>
      <c r="BD2254" s="49"/>
      <c r="BE2254" s="49"/>
    </row>
    <row r="2255" spans="5:57">
      <c r="E2255" s="48"/>
      <c r="H2255" s="48"/>
      <c r="K2255" s="48"/>
      <c r="U2255" s="49"/>
      <c r="V2255" s="49"/>
      <c r="W2255" s="49"/>
      <c r="X2255" s="49"/>
      <c r="Y2255" s="49"/>
      <c r="Z2255" s="49"/>
      <c r="AA2255" s="49"/>
      <c r="AB2255" s="49"/>
      <c r="AC2255" s="49"/>
      <c r="AG2255" s="48"/>
      <c r="AJ2255" s="48"/>
      <c r="AM2255" s="48"/>
      <c r="AW2255" s="49"/>
      <c r="AX2255" s="49"/>
      <c r="AY2255" s="49"/>
      <c r="AZ2255" s="49"/>
      <c r="BA2255" s="49"/>
      <c r="BB2255" s="49"/>
      <c r="BC2255" s="49"/>
      <c r="BD2255" s="49"/>
      <c r="BE2255" s="49"/>
    </row>
    <row r="2256" spans="5:57">
      <c r="E2256" s="48"/>
      <c r="H2256" s="48"/>
      <c r="K2256" s="48"/>
      <c r="U2256" s="49"/>
      <c r="V2256" s="49"/>
      <c r="W2256" s="49"/>
      <c r="X2256" s="49"/>
      <c r="Y2256" s="49"/>
      <c r="Z2256" s="49"/>
      <c r="AA2256" s="49"/>
      <c r="AB2256" s="49"/>
      <c r="AC2256" s="49"/>
      <c r="AG2256" s="48"/>
      <c r="AJ2256" s="48"/>
      <c r="AM2256" s="48"/>
      <c r="AW2256" s="49"/>
      <c r="AX2256" s="49"/>
      <c r="AY2256" s="49"/>
      <c r="AZ2256" s="49"/>
      <c r="BA2256" s="49"/>
      <c r="BB2256" s="49"/>
      <c r="BC2256" s="49"/>
      <c r="BD2256" s="49"/>
      <c r="BE2256" s="49"/>
    </row>
    <row r="2257" spans="5:57">
      <c r="E2257" s="48"/>
      <c r="H2257" s="48"/>
      <c r="K2257" s="48"/>
      <c r="U2257" s="49"/>
      <c r="V2257" s="49"/>
      <c r="W2257" s="49"/>
      <c r="X2257" s="49"/>
      <c r="Y2257" s="49"/>
      <c r="Z2257" s="49"/>
      <c r="AA2257" s="49"/>
      <c r="AB2257" s="49"/>
      <c r="AC2257" s="49"/>
      <c r="AG2257" s="48"/>
      <c r="AJ2257" s="48"/>
      <c r="AM2257" s="48"/>
      <c r="AW2257" s="49"/>
      <c r="AX2257" s="49"/>
      <c r="AY2257" s="49"/>
      <c r="AZ2257" s="49"/>
      <c r="BA2257" s="49"/>
      <c r="BB2257" s="49"/>
      <c r="BC2257" s="49"/>
      <c r="BD2257" s="49"/>
      <c r="BE2257" s="49"/>
    </row>
    <row r="2258" spans="5:57">
      <c r="E2258" s="48"/>
      <c r="H2258" s="48"/>
      <c r="K2258" s="48"/>
      <c r="U2258" s="49"/>
      <c r="V2258" s="49"/>
      <c r="W2258" s="49"/>
      <c r="X2258" s="49"/>
      <c r="Y2258" s="49"/>
      <c r="Z2258" s="49"/>
      <c r="AA2258" s="49"/>
      <c r="AB2258" s="49"/>
      <c r="AC2258" s="49"/>
      <c r="AG2258" s="48"/>
      <c r="AJ2258" s="48"/>
      <c r="AM2258" s="48"/>
      <c r="AW2258" s="49"/>
      <c r="AX2258" s="49"/>
      <c r="AY2258" s="49"/>
      <c r="AZ2258" s="49"/>
      <c r="BA2258" s="49"/>
      <c r="BB2258" s="49"/>
      <c r="BC2258" s="49"/>
      <c r="BD2258" s="49"/>
      <c r="BE2258" s="49"/>
    </row>
    <row r="2259" spans="5:57">
      <c r="E2259" s="48"/>
      <c r="H2259" s="48"/>
      <c r="K2259" s="48"/>
      <c r="U2259" s="49"/>
      <c r="V2259" s="49"/>
      <c r="W2259" s="49"/>
      <c r="X2259" s="49"/>
      <c r="Y2259" s="49"/>
      <c r="Z2259" s="49"/>
      <c r="AA2259" s="49"/>
      <c r="AB2259" s="49"/>
      <c r="AC2259" s="49"/>
      <c r="AG2259" s="48"/>
      <c r="AJ2259" s="48"/>
      <c r="AM2259" s="48"/>
      <c r="AW2259" s="49"/>
      <c r="AX2259" s="49"/>
      <c r="AY2259" s="49"/>
      <c r="AZ2259" s="49"/>
      <c r="BA2259" s="49"/>
      <c r="BB2259" s="49"/>
      <c r="BC2259" s="49"/>
      <c r="BD2259" s="49"/>
      <c r="BE2259" s="49"/>
    </row>
    <row r="2260" spans="5:57">
      <c r="E2260" s="48"/>
      <c r="H2260" s="48"/>
      <c r="K2260" s="48"/>
      <c r="U2260" s="49"/>
      <c r="V2260" s="49"/>
      <c r="W2260" s="49"/>
      <c r="X2260" s="49"/>
      <c r="Y2260" s="49"/>
      <c r="Z2260" s="49"/>
      <c r="AA2260" s="49"/>
      <c r="AB2260" s="49"/>
      <c r="AC2260" s="49"/>
      <c r="AG2260" s="48"/>
      <c r="AJ2260" s="48"/>
      <c r="AM2260" s="48"/>
      <c r="AW2260" s="49"/>
      <c r="AX2260" s="49"/>
      <c r="AY2260" s="49"/>
      <c r="AZ2260" s="49"/>
      <c r="BA2260" s="49"/>
      <c r="BB2260" s="49"/>
      <c r="BC2260" s="49"/>
      <c r="BD2260" s="49"/>
      <c r="BE2260" s="49"/>
    </row>
    <row r="2261" spans="5:57">
      <c r="E2261" s="48"/>
      <c r="H2261" s="48"/>
      <c r="K2261" s="48"/>
      <c r="U2261" s="49"/>
      <c r="V2261" s="49"/>
      <c r="W2261" s="49"/>
      <c r="X2261" s="49"/>
      <c r="Y2261" s="49"/>
      <c r="Z2261" s="49"/>
      <c r="AA2261" s="49"/>
      <c r="AB2261" s="49"/>
      <c r="AC2261" s="49"/>
      <c r="AG2261" s="48"/>
      <c r="AJ2261" s="48"/>
      <c r="AM2261" s="48"/>
      <c r="AW2261" s="49"/>
      <c r="AX2261" s="49"/>
      <c r="AY2261" s="49"/>
      <c r="AZ2261" s="49"/>
      <c r="BA2261" s="49"/>
      <c r="BB2261" s="49"/>
      <c r="BC2261" s="49"/>
      <c r="BD2261" s="49"/>
      <c r="BE2261" s="49"/>
    </row>
    <row r="2262" spans="5:57">
      <c r="E2262" s="48"/>
      <c r="H2262" s="48"/>
      <c r="K2262" s="48"/>
      <c r="U2262" s="49"/>
      <c r="V2262" s="49"/>
      <c r="W2262" s="49"/>
      <c r="X2262" s="49"/>
      <c r="Y2262" s="49"/>
      <c r="Z2262" s="49"/>
      <c r="AA2262" s="49"/>
      <c r="AB2262" s="49"/>
      <c r="AC2262" s="49"/>
      <c r="AG2262" s="48"/>
      <c r="AJ2262" s="48"/>
      <c r="AM2262" s="48"/>
      <c r="AW2262" s="49"/>
      <c r="AX2262" s="49"/>
      <c r="AY2262" s="49"/>
      <c r="AZ2262" s="49"/>
      <c r="BA2262" s="49"/>
      <c r="BB2262" s="49"/>
      <c r="BC2262" s="49"/>
      <c r="BD2262" s="49"/>
      <c r="BE2262" s="49"/>
    </row>
    <row r="2263" spans="5:57">
      <c r="E2263" s="48"/>
      <c r="H2263" s="48"/>
      <c r="K2263" s="48"/>
      <c r="U2263" s="49"/>
      <c r="V2263" s="49"/>
      <c r="W2263" s="49"/>
      <c r="X2263" s="49"/>
      <c r="Y2263" s="49"/>
      <c r="Z2263" s="49"/>
      <c r="AA2263" s="49"/>
      <c r="AB2263" s="49"/>
      <c r="AC2263" s="49"/>
      <c r="AG2263" s="48"/>
      <c r="AJ2263" s="48"/>
      <c r="AM2263" s="48"/>
      <c r="AW2263" s="49"/>
      <c r="AX2263" s="49"/>
      <c r="AY2263" s="49"/>
      <c r="AZ2263" s="49"/>
      <c r="BA2263" s="49"/>
      <c r="BB2263" s="49"/>
      <c r="BC2263" s="49"/>
      <c r="BD2263" s="49"/>
      <c r="BE2263" s="49"/>
    </row>
    <row r="2264" spans="5:57">
      <c r="E2264" s="48"/>
      <c r="H2264" s="48"/>
      <c r="K2264" s="48"/>
      <c r="U2264" s="49"/>
      <c r="V2264" s="49"/>
      <c r="W2264" s="49"/>
      <c r="X2264" s="49"/>
      <c r="Y2264" s="49"/>
      <c r="Z2264" s="49"/>
      <c r="AA2264" s="49"/>
      <c r="AB2264" s="49"/>
      <c r="AC2264" s="49"/>
      <c r="AG2264" s="48"/>
      <c r="AJ2264" s="48"/>
      <c r="AM2264" s="48"/>
      <c r="AW2264" s="49"/>
      <c r="AX2264" s="49"/>
      <c r="AY2264" s="49"/>
      <c r="AZ2264" s="49"/>
      <c r="BA2264" s="49"/>
      <c r="BB2264" s="49"/>
      <c r="BC2264" s="49"/>
      <c r="BD2264" s="49"/>
      <c r="BE2264" s="49"/>
    </row>
    <row r="2265" spans="5:57">
      <c r="E2265" s="48"/>
      <c r="H2265" s="48"/>
      <c r="K2265" s="48"/>
      <c r="U2265" s="49"/>
      <c r="V2265" s="49"/>
      <c r="W2265" s="49"/>
      <c r="X2265" s="49"/>
      <c r="Y2265" s="49"/>
      <c r="Z2265" s="49"/>
      <c r="AA2265" s="49"/>
      <c r="AB2265" s="49"/>
      <c r="AC2265" s="49"/>
      <c r="AG2265" s="48"/>
      <c r="AJ2265" s="48"/>
      <c r="AM2265" s="48"/>
      <c r="AW2265" s="49"/>
      <c r="AX2265" s="49"/>
      <c r="AY2265" s="49"/>
      <c r="AZ2265" s="49"/>
      <c r="BA2265" s="49"/>
      <c r="BB2265" s="49"/>
      <c r="BC2265" s="49"/>
      <c r="BD2265" s="49"/>
      <c r="BE2265" s="49"/>
    </row>
    <row r="2266" spans="5:57">
      <c r="E2266" s="48"/>
      <c r="H2266" s="48"/>
      <c r="K2266" s="48"/>
      <c r="U2266" s="49"/>
      <c r="V2266" s="49"/>
      <c r="W2266" s="49"/>
      <c r="X2266" s="49"/>
      <c r="Y2266" s="49"/>
      <c r="Z2266" s="49"/>
      <c r="AA2266" s="49"/>
      <c r="AB2266" s="49"/>
      <c r="AC2266" s="49"/>
      <c r="AG2266" s="48"/>
      <c r="AJ2266" s="48"/>
      <c r="AM2266" s="48"/>
      <c r="AW2266" s="49"/>
      <c r="AX2266" s="49"/>
      <c r="AY2266" s="49"/>
      <c r="AZ2266" s="49"/>
      <c r="BA2266" s="49"/>
      <c r="BB2266" s="49"/>
      <c r="BC2266" s="49"/>
      <c r="BD2266" s="49"/>
      <c r="BE2266" s="49"/>
    </row>
    <row r="2267" spans="5:57">
      <c r="E2267" s="48"/>
      <c r="H2267" s="48"/>
      <c r="K2267" s="48"/>
      <c r="U2267" s="49"/>
      <c r="V2267" s="49"/>
      <c r="W2267" s="49"/>
      <c r="X2267" s="49"/>
      <c r="Y2267" s="49"/>
      <c r="Z2267" s="49"/>
      <c r="AA2267" s="49"/>
      <c r="AB2267" s="49"/>
      <c r="AC2267" s="49"/>
      <c r="AG2267" s="48"/>
      <c r="AJ2267" s="48"/>
      <c r="AM2267" s="48"/>
      <c r="AW2267" s="49"/>
      <c r="AX2267" s="49"/>
      <c r="AY2267" s="49"/>
      <c r="AZ2267" s="49"/>
      <c r="BA2267" s="49"/>
      <c r="BB2267" s="49"/>
      <c r="BC2267" s="49"/>
      <c r="BD2267" s="49"/>
      <c r="BE2267" s="49"/>
    </row>
    <row r="2268" spans="5:57">
      <c r="E2268" s="48"/>
      <c r="H2268" s="48"/>
      <c r="K2268" s="48"/>
      <c r="U2268" s="49"/>
      <c r="V2268" s="49"/>
      <c r="W2268" s="49"/>
      <c r="X2268" s="49"/>
      <c r="Y2268" s="49"/>
      <c r="Z2268" s="49"/>
      <c r="AA2268" s="49"/>
      <c r="AB2268" s="49"/>
      <c r="AC2268" s="49"/>
      <c r="AG2268" s="48"/>
      <c r="AJ2268" s="48"/>
      <c r="AM2268" s="48"/>
      <c r="AW2268" s="49"/>
      <c r="AX2268" s="49"/>
      <c r="AY2268" s="49"/>
      <c r="AZ2268" s="49"/>
      <c r="BA2268" s="49"/>
      <c r="BB2268" s="49"/>
      <c r="BC2268" s="49"/>
      <c r="BD2268" s="49"/>
      <c r="BE2268" s="49"/>
    </row>
    <row r="2269" spans="5:57">
      <c r="E2269" s="48"/>
      <c r="H2269" s="48"/>
      <c r="K2269" s="48"/>
      <c r="U2269" s="49"/>
      <c r="V2269" s="49"/>
      <c r="W2269" s="49"/>
      <c r="X2269" s="49"/>
      <c r="Y2269" s="49"/>
      <c r="Z2269" s="49"/>
      <c r="AA2269" s="49"/>
      <c r="AB2269" s="49"/>
      <c r="AC2269" s="49"/>
      <c r="AG2269" s="48"/>
      <c r="AJ2269" s="48"/>
      <c r="AM2269" s="48"/>
      <c r="AW2269" s="49"/>
      <c r="AX2269" s="49"/>
      <c r="AY2269" s="49"/>
      <c r="AZ2269" s="49"/>
      <c r="BA2269" s="49"/>
      <c r="BB2269" s="49"/>
      <c r="BC2269" s="49"/>
      <c r="BD2269" s="49"/>
      <c r="BE2269" s="49"/>
    </row>
    <row r="2270" spans="5:57">
      <c r="E2270" s="48"/>
      <c r="H2270" s="48"/>
      <c r="K2270" s="48"/>
      <c r="U2270" s="49"/>
      <c r="V2270" s="49"/>
      <c r="W2270" s="49"/>
      <c r="X2270" s="49"/>
      <c r="Y2270" s="49"/>
      <c r="Z2270" s="49"/>
      <c r="AA2270" s="49"/>
      <c r="AB2270" s="49"/>
      <c r="AC2270" s="49"/>
      <c r="AG2270" s="48"/>
      <c r="AJ2270" s="48"/>
      <c r="AM2270" s="48"/>
      <c r="AW2270" s="49"/>
      <c r="AX2270" s="49"/>
      <c r="AY2270" s="49"/>
      <c r="AZ2270" s="49"/>
      <c r="BA2270" s="49"/>
      <c r="BB2270" s="49"/>
      <c r="BC2270" s="49"/>
      <c r="BD2270" s="49"/>
      <c r="BE2270" s="49"/>
    </row>
    <row r="2271" spans="5:57">
      <c r="E2271" s="48"/>
      <c r="H2271" s="48"/>
      <c r="K2271" s="48"/>
      <c r="U2271" s="49"/>
      <c r="V2271" s="49"/>
      <c r="W2271" s="49"/>
      <c r="X2271" s="49"/>
      <c r="Y2271" s="49"/>
      <c r="Z2271" s="49"/>
      <c r="AA2271" s="49"/>
      <c r="AB2271" s="49"/>
      <c r="AC2271" s="49"/>
      <c r="AG2271" s="48"/>
      <c r="AJ2271" s="48"/>
      <c r="AM2271" s="48"/>
      <c r="AW2271" s="49"/>
      <c r="AX2271" s="49"/>
      <c r="AY2271" s="49"/>
      <c r="AZ2271" s="49"/>
      <c r="BA2271" s="49"/>
      <c r="BB2271" s="49"/>
      <c r="BC2271" s="49"/>
      <c r="BD2271" s="49"/>
      <c r="BE2271" s="49"/>
    </row>
    <row r="2272" spans="5:57">
      <c r="E2272" s="48"/>
      <c r="H2272" s="48"/>
      <c r="K2272" s="48"/>
      <c r="U2272" s="49"/>
      <c r="V2272" s="49"/>
      <c r="W2272" s="49"/>
      <c r="X2272" s="49"/>
      <c r="Y2272" s="49"/>
      <c r="Z2272" s="49"/>
      <c r="AA2272" s="49"/>
      <c r="AB2272" s="49"/>
      <c r="AC2272" s="49"/>
      <c r="AG2272" s="48"/>
      <c r="AJ2272" s="48"/>
      <c r="AM2272" s="48"/>
      <c r="AW2272" s="49"/>
      <c r="AX2272" s="49"/>
      <c r="AY2272" s="49"/>
      <c r="AZ2272" s="49"/>
      <c r="BA2272" s="49"/>
      <c r="BB2272" s="49"/>
      <c r="BC2272" s="49"/>
      <c r="BD2272" s="49"/>
      <c r="BE2272" s="49"/>
    </row>
    <row r="2273" spans="5:57">
      <c r="E2273" s="48"/>
      <c r="H2273" s="48"/>
      <c r="K2273" s="48"/>
      <c r="U2273" s="49"/>
      <c r="V2273" s="49"/>
      <c r="W2273" s="49"/>
      <c r="X2273" s="49"/>
      <c r="Y2273" s="49"/>
      <c r="Z2273" s="49"/>
      <c r="AA2273" s="49"/>
      <c r="AB2273" s="49"/>
      <c r="AC2273" s="49"/>
      <c r="AG2273" s="48"/>
      <c r="AJ2273" s="48"/>
      <c r="AM2273" s="48"/>
      <c r="AW2273" s="49"/>
      <c r="AX2273" s="49"/>
      <c r="AY2273" s="49"/>
      <c r="AZ2273" s="49"/>
      <c r="BA2273" s="49"/>
      <c r="BB2273" s="49"/>
      <c r="BC2273" s="49"/>
      <c r="BD2273" s="49"/>
      <c r="BE2273" s="49"/>
    </row>
    <row r="2274" spans="5:57">
      <c r="E2274" s="48"/>
      <c r="H2274" s="48"/>
      <c r="K2274" s="48"/>
      <c r="U2274" s="49"/>
      <c r="V2274" s="49"/>
      <c r="W2274" s="49"/>
      <c r="X2274" s="49"/>
      <c r="Y2274" s="49"/>
      <c r="Z2274" s="49"/>
      <c r="AA2274" s="49"/>
      <c r="AB2274" s="49"/>
      <c r="AC2274" s="49"/>
      <c r="AG2274" s="48"/>
      <c r="AJ2274" s="48"/>
      <c r="AM2274" s="48"/>
      <c r="AW2274" s="49"/>
      <c r="AX2274" s="49"/>
      <c r="AY2274" s="49"/>
      <c r="AZ2274" s="49"/>
      <c r="BA2274" s="49"/>
      <c r="BB2274" s="49"/>
      <c r="BC2274" s="49"/>
      <c r="BD2274" s="49"/>
      <c r="BE2274" s="49"/>
    </row>
    <row r="2275" spans="5:57">
      <c r="E2275" s="48"/>
      <c r="H2275" s="48"/>
      <c r="K2275" s="48"/>
      <c r="U2275" s="49"/>
      <c r="V2275" s="49"/>
      <c r="W2275" s="49"/>
      <c r="X2275" s="49"/>
      <c r="Y2275" s="49"/>
      <c r="Z2275" s="49"/>
      <c r="AA2275" s="49"/>
      <c r="AB2275" s="49"/>
      <c r="AC2275" s="49"/>
      <c r="AG2275" s="48"/>
      <c r="AJ2275" s="48"/>
      <c r="AM2275" s="48"/>
      <c r="AW2275" s="49"/>
      <c r="AX2275" s="49"/>
      <c r="AY2275" s="49"/>
      <c r="AZ2275" s="49"/>
      <c r="BA2275" s="49"/>
      <c r="BB2275" s="49"/>
      <c r="BC2275" s="49"/>
      <c r="BD2275" s="49"/>
      <c r="BE2275" s="49"/>
    </row>
    <row r="2276" spans="5:57">
      <c r="E2276" s="48"/>
      <c r="H2276" s="48"/>
      <c r="K2276" s="48"/>
      <c r="U2276" s="49"/>
      <c r="V2276" s="49"/>
      <c r="W2276" s="49"/>
      <c r="X2276" s="49"/>
      <c r="Y2276" s="49"/>
      <c r="Z2276" s="49"/>
      <c r="AA2276" s="49"/>
      <c r="AB2276" s="49"/>
      <c r="AC2276" s="49"/>
      <c r="AG2276" s="48"/>
      <c r="AJ2276" s="48"/>
      <c r="AM2276" s="48"/>
      <c r="AW2276" s="49"/>
      <c r="AX2276" s="49"/>
      <c r="AY2276" s="49"/>
      <c r="AZ2276" s="49"/>
      <c r="BA2276" s="49"/>
      <c r="BB2276" s="49"/>
      <c r="BC2276" s="49"/>
      <c r="BD2276" s="49"/>
      <c r="BE2276" s="49"/>
    </row>
    <row r="2277" spans="5:57">
      <c r="E2277" s="48"/>
      <c r="H2277" s="48"/>
      <c r="K2277" s="48"/>
      <c r="U2277" s="49"/>
      <c r="V2277" s="49"/>
      <c r="W2277" s="49"/>
      <c r="X2277" s="49"/>
      <c r="Y2277" s="49"/>
      <c r="Z2277" s="49"/>
      <c r="AA2277" s="49"/>
      <c r="AB2277" s="49"/>
      <c r="AC2277" s="49"/>
      <c r="AG2277" s="48"/>
      <c r="AJ2277" s="48"/>
      <c r="AM2277" s="48"/>
      <c r="AW2277" s="49"/>
      <c r="AX2277" s="49"/>
      <c r="AY2277" s="49"/>
      <c r="AZ2277" s="49"/>
      <c r="BA2277" s="49"/>
      <c r="BB2277" s="49"/>
      <c r="BC2277" s="49"/>
      <c r="BD2277" s="49"/>
      <c r="BE2277" s="49"/>
    </row>
    <row r="2278" spans="5:57">
      <c r="E2278" s="48"/>
      <c r="H2278" s="48"/>
      <c r="K2278" s="48"/>
      <c r="U2278" s="49"/>
      <c r="V2278" s="49"/>
      <c r="W2278" s="49"/>
      <c r="X2278" s="49"/>
      <c r="Y2278" s="49"/>
      <c r="Z2278" s="49"/>
      <c r="AA2278" s="49"/>
      <c r="AB2278" s="49"/>
      <c r="AC2278" s="49"/>
      <c r="AG2278" s="48"/>
      <c r="AJ2278" s="48"/>
      <c r="AM2278" s="48"/>
      <c r="AW2278" s="49"/>
      <c r="AX2278" s="49"/>
      <c r="AY2278" s="49"/>
      <c r="AZ2278" s="49"/>
      <c r="BA2278" s="49"/>
      <c r="BB2278" s="49"/>
      <c r="BC2278" s="49"/>
      <c r="BD2278" s="49"/>
      <c r="BE2278" s="49"/>
    </row>
    <row r="2279" spans="5:57">
      <c r="E2279" s="48"/>
      <c r="H2279" s="48"/>
      <c r="K2279" s="48"/>
      <c r="U2279" s="49"/>
      <c r="V2279" s="49"/>
      <c r="W2279" s="49"/>
      <c r="X2279" s="49"/>
      <c r="Y2279" s="49"/>
      <c r="Z2279" s="49"/>
      <c r="AA2279" s="49"/>
      <c r="AB2279" s="49"/>
      <c r="AC2279" s="49"/>
      <c r="AG2279" s="48"/>
      <c r="AJ2279" s="48"/>
      <c r="AM2279" s="48"/>
      <c r="AW2279" s="49"/>
      <c r="AX2279" s="49"/>
      <c r="AY2279" s="49"/>
      <c r="AZ2279" s="49"/>
      <c r="BA2279" s="49"/>
      <c r="BB2279" s="49"/>
      <c r="BC2279" s="49"/>
      <c r="BD2279" s="49"/>
      <c r="BE2279" s="49"/>
    </row>
    <row r="2280" spans="5:57">
      <c r="E2280" s="48"/>
      <c r="H2280" s="48"/>
      <c r="K2280" s="48"/>
      <c r="U2280" s="49"/>
      <c r="V2280" s="49"/>
      <c r="W2280" s="49"/>
      <c r="X2280" s="49"/>
      <c r="Y2280" s="49"/>
      <c r="Z2280" s="49"/>
      <c r="AA2280" s="49"/>
      <c r="AB2280" s="49"/>
      <c r="AC2280" s="49"/>
      <c r="AG2280" s="48"/>
      <c r="AJ2280" s="48"/>
      <c r="AM2280" s="48"/>
      <c r="AW2280" s="49"/>
      <c r="AX2280" s="49"/>
      <c r="AY2280" s="49"/>
      <c r="AZ2280" s="49"/>
      <c r="BA2280" s="49"/>
      <c r="BB2280" s="49"/>
      <c r="BC2280" s="49"/>
      <c r="BD2280" s="49"/>
      <c r="BE2280" s="49"/>
    </row>
    <row r="2281" spans="5:57">
      <c r="E2281" s="48"/>
      <c r="H2281" s="48"/>
      <c r="K2281" s="48"/>
      <c r="U2281" s="49"/>
      <c r="V2281" s="49"/>
      <c r="W2281" s="49"/>
      <c r="X2281" s="49"/>
      <c r="Y2281" s="49"/>
      <c r="Z2281" s="49"/>
      <c r="AA2281" s="49"/>
      <c r="AB2281" s="49"/>
      <c r="AC2281" s="49"/>
      <c r="AG2281" s="48"/>
      <c r="AJ2281" s="48"/>
      <c r="AM2281" s="48"/>
      <c r="AW2281" s="49"/>
      <c r="AX2281" s="49"/>
      <c r="AY2281" s="49"/>
      <c r="AZ2281" s="49"/>
      <c r="BA2281" s="49"/>
      <c r="BB2281" s="49"/>
      <c r="BC2281" s="49"/>
      <c r="BD2281" s="49"/>
      <c r="BE2281" s="49"/>
    </row>
    <row r="2282" spans="5:57">
      <c r="E2282" s="48"/>
      <c r="H2282" s="48"/>
      <c r="K2282" s="48"/>
      <c r="U2282" s="49"/>
      <c r="V2282" s="49"/>
      <c r="W2282" s="49"/>
      <c r="X2282" s="49"/>
      <c r="Y2282" s="49"/>
      <c r="Z2282" s="49"/>
      <c r="AA2282" s="49"/>
      <c r="AB2282" s="49"/>
      <c r="AC2282" s="49"/>
      <c r="AG2282" s="48"/>
      <c r="AJ2282" s="48"/>
      <c r="AM2282" s="48"/>
      <c r="AW2282" s="49"/>
      <c r="AX2282" s="49"/>
      <c r="AY2282" s="49"/>
      <c r="AZ2282" s="49"/>
      <c r="BA2282" s="49"/>
      <c r="BB2282" s="49"/>
      <c r="BC2282" s="49"/>
      <c r="BD2282" s="49"/>
      <c r="BE2282" s="49"/>
    </row>
    <row r="2283" spans="5:57">
      <c r="E2283" s="48"/>
      <c r="H2283" s="48"/>
      <c r="K2283" s="48"/>
      <c r="U2283" s="49"/>
      <c r="V2283" s="49"/>
      <c r="W2283" s="49"/>
      <c r="X2283" s="49"/>
      <c r="Y2283" s="49"/>
      <c r="Z2283" s="49"/>
      <c r="AA2283" s="49"/>
      <c r="AB2283" s="49"/>
      <c r="AC2283" s="49"/>
      <c r="AG2283" s="48"/>
      <c r="AJ2283" s="48"/>
      <c r="AM2283" s="48"/>
      <c r="AW2283" s="49"/>
      <c r="AX2283" s="49"/>
      <c r="AY2283" s="49"/>
      <c r="AZ2283" s="49"/>
      <c r="BA2283" s="49"/>
      <c r="BB2283" s="49"/>
      <c r="BC2283" s="49"/>
      <c r="BD2283" s="49"/>
      <c r="BE2283" s="49"/>
    </row>
    <row r="2284" spans="5:57">
      <c r="E2284" s="48"/>
      <c r="H2284" s="48"/>
      <c r="K2284" s="48"/>
      <c r="U2284" s="49"/>
      <c r="V2284" s="49"/>
      <c r="W2284" s="49"/>
      <c r="X2284" s="49"/>
      <c r="Y2284" s="49"/>
      <c r="Z2284" s="49"/>
      <c r="AA2284" s="49"/>
      <c r="AB2284" s="49"/>
      <c r="AC2284" s="49"/>
      <c r="AG2284" s="48"/>
      <c r="AJ2284" s="48"/>
      <c r="AM2284" s="48"/>
      <c r="AW2284" s="49"/>
      <c r="AX2284" s="49"/>
      <c r="AY2284" s="49"/>
      <c r="AZ2284" s="49"/>
      <c r="BA2284" s="49"/>
      <c r="BB2284" s="49"/>
      <c r="BC2284" s="49"/>
      <c r="BD2284" s="49"/>
      <c r="BE2284" s="49"/>
    </row>
    <row r="2285" spans="5:57">
      <c r="E2285" s="48"/>
      <c r="H2285" s="48"/>
      <c r="K2285" s="48"/>
      <c r="U2285" s="49"/>
      <c r="V2285" s="49"/>
      <c r="W2285" s="49"/>
      <c r="X2285" s="49"/>
      <c r="Y2285" s="49"/>
      <c r="Z2285" s="49"/>
      <c r="AA2285" s="49"/>
      <c r="AB2285" s="49"/>
      <c r="AC2285" s="49"/>
      <c r="AG2285" s="48"/>
      <c r="AJ2285" s="48"/>
      <c r="AM2285" s="48"/>
      <c r="AW2285" s="49"/>
      <c r="AX2285" s="49"/>
      <c r="AY2285" s="49"/>
      <c r="AZ2285" s="49"/>
      <c r="BA2285" s="49"/>
      <c r="BB2285" s="49"/>
      <c r="BC2285" s="49"/>
      <c r="BD2285" s="49"/>
      <c r="BE2285" s="49"/>
    </row>
    <row r="2286" spans="5:57">
      <c r="E2286" s="48"/>
      <c r="H2286" s="48"/>
      <c r="K2286" s="48"/>
      <c r="U2286" s="49"/>
      <c r="V2286" s="49"/>
      <c r="W2286" s="49"/>
      <c r="X2286" s="49"/>
      <c r="Y2286" s="49"/>
      <c r="Z2286" s="49"/>
      <c r="AA2286" s="49"/>
      <c r="AB2286" s="49"/>
      <c r="AC2286" s="49"/>
      <c r="AG2286" s="48"/>
      <c r="AJ2286" s="48"/>
      <c r="AM2286" s="48"/>
      <c r="AW2286" s="49"/>
      <c r="AX2286" s="49"/>
      <c r="AY2286" s="49"/>
      <c r="AZ2286" s="49"/>
      <c r="BA2286" s="49"/>
      <c r="BB2286" s="49"/>
      <c r="BC2286" s="49"/>
      <c r="BD2286" s="49"/>
      <c r="BE2286" s="49"/>
    </row>
    <row r="2287" spans="5:57">
      <c r="E2287" s="48"/>
      <c r="H2287" s="48"/>
      <c r="K2287" s="48"/>
      <c r="U2287" s="49"/>
      <c r="V2287" s="49"/>
      <c r="W2287" s="49"/>
      <c r="X2287" s="49"/>
      <c r="Y2287" s="49"/>
      <c r="Z2287" s="49"/>
      <c r="AA2287" s="49"/>
      <c r="AB2287" s="49"/>
      <c r="AC2287" s="49"/>
      <c r="AG2287" s="48"/>
      <c r="AJ2287" s="48"/>
      <c r="AM2287" s="48"/>
      <c r="AW2287" s="49"/>
      <c r="AX2287" s="49"/>
      <c r="AY2287" s="49"/>
      <c r="AZ2287" s="49"/>
      <c r="BA2287" s="49"/>
      <c r="BB2287" s="49"/>
      <c r="BC2287" s="49"/>
      <c r="BD2287" s="49"/>
      <c r="BE2287" s="49"/>
    </row>
    <row r="2288" spans="5:57">
      <c r="E2288" s="48"/>
      <c r="H2288" s="48"/>
      <c r="K2288" s="48"/>
      <c r="U2288" s="49"/>
      <c r="V2288" s="49"/>
      <c r="W2288" s="49"/>
      <c r="X2288" s="49"/>
      <c r="Y2288" s="49"/>
      <c r="Z2288" s="49"/>
      <c r="AA2288" s="49"/>
      <c r="AB2288" s="49"/>
      <c r="AC2288" s="49"/>
      <c r="AG2288" s="48"/>
      <c r="AJ2288" s="48"/>
      <c r="AM2288" s="48"/>
      <c r="AW2288" s="49"/>
      <c r="AX2288" s="49"/>
      <c r="AY2288" s="49"/>
      <c r="AZ2288" s="49"/>
      <c r="BA2288" s="49"/>
      <c r="BB2288" s="49"/>
      <c r="BC2288" s="49"/>
      <c r="BD2288" s="49"/>
      <c r="BE2288" s="49"/>
    </row>
    <row r="2289" spans="5:57">
      <c r="E2289" s="48"/>
      <c r="H2289" s="48"/>
      <c r="K2289" s="48"/>
      <c r="U2289" s="49"/>
      <c r="V2289" s="49"/>
      <c r="W2289" s="49"/>
      <c r="X2289" s="49"/>
      <c r="Y2289" s="49"/>
      <c r="Z2289" s="49"/>
      <c r="AA2289" s="49"/>
      <c r="AB2289" s="49"/>
      <c r="AC2289" s="49"/>
      <c r="AG2289" s="48"/>
      <c r="AJ2289" s="48"/>
      <c r="AM2289" s="48"/>
      <c r="AW2289" s="49"/>
      <c r="AX2289" s="49"/>
      <c r="AY2289" s="49"/>
      <c r="AZ2289" s="49"/>
      <c r="BA2289" s="49"/>
      <c r="BB2289" s="49"/>
      <c r="BC2289" s="49"/>
      <c r="BD2289" s="49"/>
      <c r="BE2289" s="49"/>
    </row>
    <row r="2290" spans="5:57">
      <c r="E2290" s="48"/>
      <c r="H2290" s="48"/>
      <c r="K2290" s="48"/>
      <c r="U2290" s="49"/>
      <c r="V2290" s="49"/>
      <c r="W2290" s="49"/>
      <c r="X2290" s="49"/>
      <c r="Y2290" s="49"/>
      <c r="Z2290" s="49"/>
      <c r="AA2290" s="49"/>
      <c r="AB2290" s="49"/>
      <c r="AC2290" s="49"/>
      <c r="AG2290" s="48"/>
      <c r="AJ2290" s="48"/>
      <c r="AM2290" s="48"/>
      <c r="AW2290" s="49"/>
      <c r="AX2290" s="49"/>
      <c r="AY2290" s="49"/>
      <c r="AZ2290" s="49"/>
      <c r="BA2290" s="49"/>
      <c r="BB2290" s="49"/>
      <c r="BC2290" s="49"/>
      <c r="BD2290" s="49"/>
      <c r="BE2290" s="49"/>
    </row>
    <row r="2291" spans="5:57">
      <c r="E2291" s="48"/>
      <c r="H2291" s="48"/>
      <c r="K2291" s="48"/>
      <c r="U2291" s="49"/>
      <c r="V2291" s="49"/>
      <c r="W2291" s="49"/>
      <c r="X2291" s="49"/>
      <c r="Y2291" s="49"/>
      <c r="Z2291" s="49"/>
      <c r="AA2291" s="49"/>
      <c r="AB2291" s="49"/>
      <c r="AC2291" s="49"/>
      <c r="AG2291" s="48"/>
      <c r="AJ2291" s="48"/>
      <c r="AM2291" s="48"/>
      <c r="AW2291" s="49"/>
      <c r="AX2291" s="49"/>
      <c r="AY2291" s="49"/>
      <c r="AZ2291" s="49"/>
      <c r="BA2291" s="49"/>
      <c r="BB2291" s="49"/>
      <c r="BC2291" s="49"/>
      <c r="BD2291" s="49"/>
      <c r="BE2291" s="49"/>
    </row>
    <row r="2292" spans="5:57">
      <c r="E2292" s="48"/>
      <c r="H2292" s="48"/>
      <c r="K2292" s="48"/>
      <c r="U2292" s="49"/>
      <c r="V2292" s="49"/>
      <c r="W2292" s="49"/>
      <c r="X2292" s="49"/>
      <c r="Y2292" s="49"/>
      <c r="Z2292" s="49"/>
      <c r="AA2292" s="49"/>
      <c r="AB2292" s="49"/>
      <c r="AC2292" s="49"/>
      <c r="AG2292" s="48"/>
      <c r="AJ2292" s="48"/>
      <c r="AM2292" s="48"/>
      <c r="AW2292" s="49"/>
      <c r="AX2292" s="49"/>
      <c r="AY2292" s="49"/>
      <c r="AZ2292" s="49"/>
      <c r="BA2292" s="49"/>
      <c r="BB2292" s="49"/>
      <c r="BC2292" s="49"/>
      <c r="BD2292" s="49"/>
      <c r="BE2292" s="49"/>
    </row>
    <row r="2293" spans="5:57">
      <c r="E2293" s="48"/>
      <c r="H2293" s="48"/>
      <c r="K2293" s="48"/>
      <c r="U2293" s="49"/>
      <c r="V2293" s="49"/>
      <c r="W2293" s="49"/>
      <c r="X2293" s="49"/>
      <c r="Y2293" s="49"/>
      <c r="Z2293" s="49"/>
      <c r="AA2293" s="49"/>
      <c r="AB2293" s="49"/>
      <c r="AC2293" s="49"/>
      <c r="AG2293" s="48"/>
      <c r="AJ2293" s="48"/>
      <c r="AM2293" s="48"/>
      <c r="AW2293" s="49"/>
      <c r="AX2293" s="49"/>
      <c r="AY2293" s="49"/>
      <c r="AZ2293" s="49"/>
      <c r="BA2293" s="49"/>
      <c r="BB2293" s="49"/>
      <c r="BC2293" s="49"/>
      <c r="BD2293" s="49"/>
      <c r="BE2293" s="49"/>
    </row>
    <row r="2294" spans="5:57">
      <c r="E2294" s="48"/>
      <c r="H2294" s="48"/>
      <c r="K2294" s="48"/>
      <c r="U2294" s="49"/>
      <c r="V2294" s="49"/>
      <c r="W2294" s="49"/>
      <c r="X2294" s="49"/>
      <c r="Y2294" s="49"/>
      <c r="Z2294" s="49"/>
      <c r="AA2294" s="49"/>
      <c r="AB2294" s="49"/>
      <c r="AC2294" s="49"/>
      <c r="AG2294" s="48"/>
      <c r="AJ2294" s="48"/>
      <c r="AM2294" s="48"/>
      <c r="AW2294" s="49"/>
      <c r="AX2294" s="49"/>
      <c r="AY2294" s="49"/>
      <c r="AZ2294" s="49"/>
      <c r="BA2294" s="49"/>
      <c r="BB2294" s="49"/>
      <c r="BC2294" s="49"/>
      <c r="BD2294" s="49"/>
      <c r="BE2294" s="49"/>
    </row>
    <row r="2295" spans="5:57">
      <c r="E2295" s="48"/>
      <c r="H2295" s="48"/>
      <c r="K2295" s="48"/>
      <c r="U2295" s="49"/>
      <c r="V2295" s="49"/>
      <c r="W2295" s="49"/>
      <c r="X2295" s="49"/>
      <c r="Y2295" s="49"/>
      <c r="Z2295" s="49"/>
      <c r="AA2295" s="49"/>
      <c r="AB2295" s="49"/>
      <c r="AC2295" s="49"/>
      <c r="AG2295" s="48"/>
      <c r="AJ2295" s="48"/>
      <c r="AM2295" s="48"/>
      <c r="AW2295" s="49"/>
      <c r="AX2295" s="49"/>
      <c r="AY2295" s="49"/>
      <c r="AZ2295" s="49"/>
      <c r="BA2295" s="49"/>
      <c r="BB2295" s="49"/>
      <c r="BC2295" s="49"/>
      <c r="BD2295" s="49"/>
      <c r="BE2295" s="49"/>
    </row>
    <row r="2296" spans="5:57">
      <c r="E2296" s="48"/>
      <c r="H2296" s="48"/>
      <c r="K2296" s="48"/>
      <c r="U2296" s="49"/>
      <c r="V2296" s="49"/>
      <c r="W2296" s="49"/>
      <c r="X2296" s="49"/>
      <c r="Y2296" s="49"/>
      <c r="Z2296" s="49"/>
      <c r="AA2296" s="49"/>
      <c r="AB2296" s="49"/>
      <c r="AC2296" s="49"/>
      <c r="AG2296" s="48"/>
      <c r="AJ2296" s="48"/>
      <c r="AM2296" s="48"/>
      <c r="AW2296" s="49"/>
      <c r="AX2296" s="49"/>
      <c r="AY2296" s="49"/>
      <c r="AZ2296" s="49"/>
      <c r="BA2296" s="49"/>
      <c r="BB2296" s="49"/>
      <c r="BC2296" s="49"/>
      <c r="BD2296" s="49"/>
      <c r="BE2296" s="49"/>
    </row>
    <row r="2297" spans="5:57">
      <c r="E2297" s="48"/>
      <c r="H2297" s="48"/>
      <c r="K2297" s="48"/>
      <c r="U2297" s="49"/>
      <c r="V2297" s="49"/>
      <c r="W2297" s="49"/>
      <c r="X2297" s="49"/>
      <c r="Y2297" s="49"/>
      <c r="Z2297" s="49"/>
      <c r="AA2297" s="49"/>
      <c r="AB2297" s="49"/>
      <c r="AC2297" s="49"/>
      <c r="AG2297" s="48"/>
      <c r="AJ2297" s="48"/>
      <c r="AM2297" s="48"/>
      <c r="AW2297" s="49"/>
      <c r="AX2297" s="49"/>
      <c r="AY2297" s="49"/>
      <c r="AZ2297" s="49"/>
      <c r="BA2297" s="49"/>
      <c r="BB2297" s="49"/>
      <c r="BC2297" s="49"/>
      <c r="BD2297" s="49"/>
      <c r="BE2297" s="49"/>
    </row>
    <row r="2298" spans="5:57">
      <c r="E2298" s="48"/>
      <c r="H2298" s="48"/>
      <c r="K2298" s="48"/>
      <c r="U2298" s="49"/>
      <c r="V2298" s="49"/>
      <c r="W2298" s="49"/>
      <c r="X2298" s="49"/>
      <c r="Y2298" s="49"/>
      <c r="Z2298" s="49"/>
      <c r="AA2298" s="49"/>
      <c r="AB2298" s="49"/>
      <c r="AC2298" s="49"/>
      <c r="AG2298" s="48"/>
      <c r="AJ2298" s="48"/>
      <c r="AM2298" s="48"/>
      <c r="AW2298" s="49"/>
      <c r="AX2298" s="49"/>
      <c r="AY2298" s="49"/>
      <c r="AZ2298" s="49"/>
      <c r="BA2298" s="49"/>
      <c r="BB2298" s="49"/>
      <c r="BC2298" s="49"/>
      <c r="BD2298" s="49"/>
      <c r="BE2298" s="49"/>
    </row>
    <row r="2299" spans="5:57">
      <c r="E2299" s="48"/>
      <c r="H2299" s="48"/>
      <c r="K2299" s="48"/>
      <c r="U2299" s="49"/>
      <c r="V2299" s="49"/>
      <c r="W2299" s="49"/>
      <c r="X2299" s="49"/>
      <c r="Y2299" s="49"/>
      <c r="Z2299" s="49"/>
      <c r="AA2299" s="49"/>
      <c r="AB2299" s="49"/>
      <c r="AC2299" s="49"/>
      <c r="AG2299" s="48"/>
      <c r="AJ2299" s="48"/>
      <c r="AM2299" s="48"/>
      <c r="AW2299" s="49"/>
      <c r="AX2299" s="49"/>
      <c r="AY2299" s="49"/>
      <c r="AZ2299" s="49"/>
      <c r="BA2299" s="49"/>
      <c r="BB2299" s="49"/>
      <c r="BC2299" s="49"/>
      <c r="BD2299" s="49"/>
      <c r="BE2299" s="49"/>
    </row>
    <row r="2300" spans="5:57">
      <c r="E2300" s="48"/>
      <c r="H2300" s="48"/>
      <c r="K2300" s="48"/>
      <c r="U2300" s="49"/>
      <c r="V2300" s="49"/>
      <c r="W2300" s="49"/>
      <c r="X2300" s="49"/>
      <c r="Y2300" s="49"/>
      <c r="Z2300" s="49"/>
      <c r="AA2300" s="49"/>
      <c r="AB2300" s="49"/>
      <c r="AC2300" s="49"/>
      <c r="AG2300" s="48"/>
      <c r="AJ2300" s="48"/>
      <c r="AM2300" s="48"/>
      <c r="AW2300" s="49"/>
      <c r="AX2300" s="49"/>
      <c r="AY2300" s="49"/>
      <c r="AZ2300" s="49"/>
      <c r="BA2300" s="49"/>
      <c r="BB2300" s="49"/>
      <c r="BC2300" s="49"/>
      <c r="BD2300" s="49"/>
      <c r="BE2300" s="49"/>
    </row>
    <row r="2301" spans="5:57">
      <c r="E2301" s="48"/>
      <c r="H2301" s="48"/>
      <c r="K2301" s="48"/>
      <c r="U2301" s="49"/>
      <c r="V2301" s="49"/>
      <c r="W2301" s="49"/>
      <c r="X2301" s="49"/>
      <c r="Y2301" s="49"/>
      <c r="Z2301" s="49"/>
      <c r="AA2301" s="49"/>
      <c r="AB2301" s="49"/>
      <c r="AC2301" s="49"/>
      <c r="AG2301" s="48"/>
      <c r="AJ2301" s="48"/>
      <c r="AM2301" s="48"/>
      <c r="AW2301" s="49"/>
      <c r="AX2301" s="49"/>
      <c r="AY2301" s="49"/>
      <c r="AZ2301" s="49"/>
      <c r="BA2301" s="49"/>
      <c r="BB2301" s="49"/>
      <c r="BC2301" s="49"/>
      <c r="BD2301" s="49"/>
      <c r="BE2301" s="49"/>
    </row>
    <row r="2302" spans="5:57">
      <c r="E2302" s="48"/>
      <c r="H2302" s="48"/>
      <c r="K2302" s="48"/>
      <c r="U2302" s="49"/>
      <c r="V2302" s="49"/>
      <c r="W2302" s="49"/>
      <c r="X2302" s="49"/>
      <c r="Y2302" s="49"/>
      <c r="Z2302" s="49"/>
      <c r="AA2302" s="49"/>
      <c r="AB2302" s="49"/>
      <c r="AC2302" s="49"/>
      <c r="AG2302" s="48"/>
      <c r="AJ2302" s="48"/>
      <c r="AM2302" s="48"/>
      <c r="AW2302" s="49"/>
      <c r="AX2302" s="49"/>
      <c r="AY2302" s="49"/>
      <c r="AZ2302" s="49"/>
      <c r="BA2302" s="49"/>
      <c r="BB2302" s="49"/>
      <c r="BC2302" s="49"/>
      <c r="BD2302" s="49"/>
      <c r="BE2302" s="49"/>
    </row>
    <row r="2303" spans="5:57">
      <c r="E2303" s="48"/>
      <c r="H2303" s="48"/>
      <c r="K2303" s="48"/>
      <c r="U2303" s="49"/>
      <c r="V2303" s="49"/>
      <c r="W2303" s="49"/>
      <c r="X2303" s="49"/>
      <c r="Y2303" s="49"/>
      <c r="Z2303" s="49"/>
      <c r="AA2303" s="49"/>
      <c r="AB2303" s="49"/>
      <c r="AC2303" s="49"/>
      <c r="AG2303" s="48"/>
      <c r="AJ2303" s="48"/>
      <c r="AM2303" s="48"/>
      <c r="AW2303" s="49"/>
      <c r="AX2303" s="49"/>
      <c r="AY2303" s="49"/>
      <c r="AZ2303" s="49"/>
      <c r="BA2303" s="49"/>
      <c r="BB2303" s="49"/>
      <c r="BC2303" s="49"/>
      <c r="BD2303" s="49"/>
      <c r="BE2303" s="49"/>
    </row>
    <row r="2304" spans="5:57">
      <c r="E2304" s="48"/>
      <c r="H2304" s="48"/>
      <c r="K2304" s="48"/>
      <c r="U2304" s="49"/>
      <c r="V2304" s="49"/>
      <c r="W2304" s="49"/>
      <c r="X2304" s="49"/>
      <c r="Y2304" s="49"/>
      <c r="Z2304" s="49"/>
      <c r="AA2304" s="49"/>
      <c r="AB2304" s="49"/>
      <c r="AC2304" s="49"/>
      <c r="AG2304" s="48"/>
      <c r="AJ2304" s="48"/>
      <c r="AM2304" s="48"/>
      <c r="AW2304" s="49"/>
      <c r="AX2304" s="49"/>
      <c r="AY2304" s="49"/>
      <c r="AZ2304" s="49"/>
      <c r="BA2304" s="49"/>
      <c r="BB2304" s="49"/>
      <c r="BC2304" s="49"/>
      <c r="BD2304" s="49"/>
      <c r="BE2304" s="49"/>
    </row>
    <row r="2305" spans="5:57">
      <c r="E2305" s="48"/>
      <c r="H2305" s="48"/>
      <c r="K2305" s="48"/>
      <c r="U2305" s="49"/>
      <c r="V2305" s="49"/>
      <c r="W2305" s="49"/>
      <c r="X2305" s="49"/>
      <c r="Y2305" s="49"/>
      <c r="Z2305" s="49"/>
      <c r="AA2305" s="49"/>
      <c r="AB2305" s="49"/>
      <c r="AC2305" s="49"/>
      <c r="AG2305" s="48"/>
      <c r="AJ2305" s="48"/>
      <c r="AM2305" s="48"/>
      <c r="AW2305" s="49"/>
      <c r="AX2305" s="49"/>
      <c r="AY2305" s="49"/>
      <c r="AZ2305" s="49"/>
      <c r="BA2305" s="49"/>
      <c r="BB2305" s="49"/>
      <c r="BC2305" s="49"/>
      <c r="BD2305" s="49"/>
      <c r="BE2305" s="49"/>
    </row>
    <row r="2306" spans="5:57">
      <c r="E2306" s="48"/>
      <c r="H2306" s="48"/>
      <c r="K2306" s="48"/>
      <c r="U2306" s="49"/>
      <c r="V2306" s="49"/>
      <c r="W2306" s="49"/>
      <c r="X2306" s="49"/>
      <c r="Y2306" s="49"/>
      <c r="Z2306" s="49"/>
      <c r="AA2306" s="49"/>
      <c r="AB2306" s="49"/>
      <c r="AC2306" s="49"/>
      <c r="AG2306" s="48"/>
      <c r="AJ2306" s="48"/>
      <c r="AM2306" s="48"/>
      <c r="AW2306" s="49"/>
      <c r="AX2306" s="49"/>
      <c r="AY2306" s="49"/>
      <c r="AZ2306" s="49"/>
      <c r="BA2306" s="49"/>
      <c r="BB2306" s="49"/>
      <c r="BC2306" s="49"/>
      <c r="BD2306" s="49"/>
      <c r="BE2306" s="49"/>
    </row>
    <row r="2307" spans="5:57">
      <c r="E2307" s="48"/>
      <c r="H2307" s="48"/>
      <c r="K2307" s="48"/>
      <c r="U2307" s="49"/>
      <c r="V2307" s="49"/>
      <c r="W2307" s="49"/>
      <c r="X2307" s="49"/>
      <c r="Y2307" s="49"/>
      <c r="Z2307" s="49"/>
      <c r="AA2307" s="49"/>
      <c r="AB2307" s="49"/>
      <c r="AC2307" s="49"/>
      <c r="AG2307" s="48"/>
      <c r="AJ2307" s="48"/>
      <c r="AM2307" s="48"/>
      <c r="AW2307" s="49"/>
      <c r="AX2307" s="49"/>
      <c r="AY2307" s="49"/>
      <c r="AZ2307" s="49"/>
      <c r="BA2307" s="49"/>
      <c r="BB2307" s="49"/>
      <c r="BC2307" s="49"/>
      <c r="BD2307" s="49"/>
      <c r="BE2307" s="49"/>
    </row>
    <row r="2308" spans="5:57">
      <c r="E2308" s="48"/>
      <c r="H2308" s="48"/>
      <c r="K2308" s="48"/>
      <c r="U2308" s="49"/>
      <c r="V2308" s="49"/>
      <c r="W2308" s="49"/>
      <c r="X2308" s="49"/>
      <c r="Y2308" s="49"/>
      <c r="Z2308" s="49"/>
      <c r="AA2308" s="49"/>
      <c r="AB2308" s="49"/>
      <c r="AC2308" s="49"/>
      <c r="AG2308" s="48"/>
      <c r="AJ2308" s="48"/>
      <c r="AM2308" s="48"/>
      <c r="AW2308" s="49"/>
      <c r="AX2308" s="49"/>
      <c r="AY2308" s="49"/>
      <c r="AZ2308" s="49"/>
      <c r="BA2308" s="49"/>
      <c r="BB2308" s="49"/>
      <c r="BC2308" s="49"/>
      <c r="BD2308" s="49"/>
      <c r="BE2308" s="49"/>
    </row>
    <row r="2309" spans="5:57">
      <c r="E2309" s="48"/>
      <c r="H2309" s="48"/>
      <c r="K2309" s="48"/>
      <c r="U2309" s="49"/>
      <c r="V2309" s="49"/>
      <c r="W2309" s="49"/>
      <c r="X2309" s="49"/>
      <c r="Y2309" s="49"/>
      <c r="Z2309" s="49"/>
      <c r="AA2309" s="49"/>
      <c r="AB2309" s="49"/>
      <c r="AC2309" s="49"/>
      <c r="AG2309" s="48"/>
      <c r="AJ2309" s="48"/>
      <c r="AM2309" s="48"/>
      <c r="AW2309" s="49"/>
      <c r="AX2309" s="49"/>
      <c r="AY2309" s="49"/>
      <c r="AZ2309" s="49"/>
      <c r="BA2309" s="49"/>
      <c r="BB2309" s="49"/>
      <c r="BC2309" s="49"/>
      <c r="BD2309" s="49"/>
      <c r="BE2309" s="49"/>
    </row>
    <row r="2310" spans="5:57">
      <c r="E2310" s="48"/>
      <c r="H2310" s="48"/>
      <c r="K2310" s="48"/>
      <c r="U2310" s="49"/>
      <c r="V2310" s="49"/>
      <c r="W2310" s="49"/>
      <c r="X2310" s="49"/>
      <c r="Y2310" s="49"/>
      <c r="Z2310" s="49"/>
      <c r="AA2310" s="49"/>
      <c r="AB2310" s="49"/>
      <c r="AC2310" s="49"/>
      <c r="AG2310" s="48"/>
      <c r="AJ2310" s="48"/>
      <c r="AM2310" s="48"/>
      <c r="AW2310" s="49"/>
      <c r="AX2310" s="49"/>
      <c r="AY2310" s="49"/>
      <c r="AZ2310" s="49"/>
      <c r="BA2310" s="49"/>
      <c r="BB2310" s="49"/>
      <c r="BC2310" s="49"/>
      <c r="BD2310" s="49"/>
      <c r="BE2310" s="49"/>
    </row>
    <row r="2311" spans="5:57">
      <c r="E2311" s="48"/>
      <c r="H2311" s="48"/>
      <c r="K2311" s="48"/>
      <c r="U2311" s="49"/>
      <c r="V2311" s="49"/>
      <c r="W2311" s="49"/>
      <c r="X2311" s="49"/>
      <c r="Y2311" s="49"/>
      <c r="Z2311" s="49"/>
      <c r="AA2311" s="49"/>
      <c r="AB2311" s="49"/>
      <c r="AC2311" s="49"/>
      <c r="AG2311" s="48"/>
      <c r="AJ2311" s="48"/>
      <c r="AM2311" s="48"/>
      <c r="AW2311" s="49"/>
      <c r="AX2311" s="49"/>
      <c r="AY2311" s="49"/>
      <c r="AZ2311" s="49"/>
      <c r="BA2311" s="49"/>
      <c r="BB2311" s="49"/>
      <c r="BC2311" s="49"/>
      <c r="BD2311" s="49"/>
      <c r="BE2311" s="49"/>
    </row>
    <row r="2312" spans="5:57">
      <c r="E2312" s="48"/>
      <c r="H2312" s="48"/>
      <c r="K2312" s="48"/>
      <c r="U2312" s="49"/>
      <c r="V2312" s="49"/>
      <c r="W2312" s="49"/>
      <c r="X2312" s="49"/>
      <c r="Y2312" s="49"/>
      <c r="Z2312" s="49"/>
      <c r="AA2312" s="49"/>
      <c r="AB2312" s="49"/>
      <c r="AC2312" s="49"/>
      <c r="AG2312" s="48"/>
      <c r="AJ2312" s="48"/>
      <c r="AM2312" s="48"/>
      <c r="AW2312" s="49"/>
      <c r="AX2312" s="49"/>
      <c r="AY2312" s="49"/>
      <c r="AZ2312" s="49"/>
      <c r="BA2312" s="49"/>
      <c r="BB2312" s="49"/>
      <c r="BC2312" s="49"/>
      <c r="BD2312" s="49"/>
      <c r="BE2312" s="49"/>
    </row>
    <row r="2313" spans="5:57">
      <c r="E2313" s="48"/>
      <c r="H2313" s="48"/>
      <c r="K2313" s="48"/>
      <c r="U2313" s="49"/>
      <c r="V2313" s="49"/>
      <c r="W2313" s="49"/>
      <c r="X2313" s="49"/>
      <c r="Y2313" s="49"/>
      <c r="Z2313" s="49"/>
      <c r="AA2313" s="49"/>
      <c r="AB2313" s="49"/>
      <c r="AC2313" s="49"/>
      <c r="AG2313" s="48"/>
      <c r="AJ2313" s="48"/>
      <c r="AM2313" s="48"/>
      <c r="AW2313" s="49"/>
      <c r="AX2313" s="49"/>
      <c r="AY2313" s="49"/>
      <c r="AZ2313" s="49"/>
      <c r="BA2313" s="49"/>
      <c r="BB2313" s="49"/>
      <c r="BC2313" s="49"/>
      <c r="BD2313" s="49"/>
      <c r="BE2313" s="49"/>
    </row>
    <row r="2314" spans="5:57">
      <c r="E2314" s="48"/>
      <c r="H2314" s="48"/>
      <c r="K2314" s="48"/>
      <c r="U2314" s="49"/>
      <c r="V2314" s="49"/>
      <c r="W2314" s="49"/>
      <c r="X2314" s="49"/>
      <c r="Y2314" s="49"/>
      <c r="Z2314" s="49"/>
      <c r="AA2314" s="49"/>
      <c r="AB2314" s="49"/>
      <c r="AC2314" s="49"/>
      <c r="AG2314" s="48"/>
      <c r="AJ2314" s="48"/>
      <c r="AM2314" s="48"/>
      <c r="AW2314" s="49"/>
      <c r="AX2314" s="49"/>
      <c r="AY2314" s="49"/>
      <c r="AZ2314" s="49"/>
      <c r="BA2314" s="49"/>
      <c r="BB2314" s="49"/>
      <c r="BC2314" s="49"/>
      <c r="BD2314" s="49"/>
      <c r="BE2314" s="49"/>
    </row>
    <row r="2315" spans="5:57">
      <c r="E2315" s="48"/>
      <c r="H2315" s="48"/>
      <c r="K2315" s="48"/>
      <c r="U2315" s="49"/>
      <c r="V2315" s="49"/>
      <c r="W2315" s="49"/>
      <c r="X2315" s="49"/>
      <c r="Y2315" s="49"/>
      <c r="Z2315" s="49"/>
      <c r="AA2315" s="49"/>
      <c r="AB2315" s="49"/>
      <c r="AC2315" s="49"/>
      <c r="AG2315" s="48"/>
      <c r="AJ2315" s="48"/>
      <c r="AM2315" s="48"/>
      <c r="AW2315" s="49"/>
      <c r="AX2315" s="49"/>
      <c r="AY2315" s="49"/>
      <c r="AZ2315" s="49"/>
      <c r="BA2315" s="49"/>
      <c r="BB2315" s="49"/>
      <c r="BC2315" s="49"/>
      <c r="BD2315" s="49"/>
      <c r="BE2315" s="49"/>
    </row>
    <row r="2316" spans="5:57">
      <c r="E2316" s="48"/>
      <c r="H2316" s="48"/>
      <c r="K2316" s="48"/>
      <c r="U2316" s="49"/>
      <c r="V2316" s="49"/>
      <c r="W2316" s="49"/>
      <c r="X2316" s="49"/>
      <c r="Y2316" s="49"/>
      <c r="Z2316" s="49"/>
      <c r="AA2316" s="49"/>
      <c r="AB2316" s="49"/>
      <c r="AC2316" s="49"/>
      <c r="AG2316" s="48"/>
      <c r="AJ2316" s="48"/>
      <c r="AM2316" s="48"/>
      <c r="AW2316" s="49"/>
      <c r="AX2316" s="49"/>
      <c r="AY2316" s="49"/>
      <c r="AZ2316" s="49"/>
      <c r="BA2316" s="49"/>
      <c r="BB2316" s="49"/>
      <c r="BC2316" s="49"/>
      <c r="BD2316" s="49"/>
      <c r="BE2316" s="49"/>
    </row>
    <row r="2317" spans="5:57">
      <c r="E2317" s="48"/>
      <c r="H2317" s="48"/>
      <c r="K2317" s="48"/>
      <c r="U2317" s="49"/>
      <c r="V2317" s="49"/>
      <c r="W2317" s="49"/>
      <c r="X2317" s="49"/>
      <c r="Y2317" s="49"/>
      <c r="Z2317" s="49"/>
      <c r="AA2317" s="49"/>
      <c r="AB2317" s="49"/>
      <c r="AC2317" s="49"/>
      <c r="AG2317" s="48"/>
      <c r="AJ2317" s="48"/>
      <c r="AM2317" s="48"/>
      <c r="AW2317" s="49"/>
      <c r="AX2317" s="49"/>
      <c r="AY2317" s="49"/>
      <c r="AZ2317" s="49"/>
      <c r="BA2317" s="49"/>
      <c r="BB2317" s="49"/>
      <c r="BC2317" s="49"/>
      <c r="BD2317" s="49"/>
      <c r="BE2317" s="49"/>
    </row>
    <row r="2318" spans="5:57">
      <c r="E2318" s="48"/>
      <c r="H2318" s="48"/>
      <c r="K2318" s="48"/>
      <c r="U2318" s="49"/>
      <c r="V2318" s="49"/>
      <c r="W2318" s="49"/>
      <c r="X2318" s="49"/>
      <c r="Y2318" s="49"/>
      <c r="Z2318" s="49"/>
      <c r="AA2318" s="49"/>
      <c r="AB2318" s="49"/>
      <c r="AC2318" s="49"/>
      <c r="AG2318" s="48"/>
      <c r="AJ2318" s="48"/>
      <c r="AM2318" s="48"/>
      <c r="AW2318" s="49"/>
      <c r="AX2318" s="49"/>
      <c r="AY2318" s="49"/>
      <c r="AZ2318" s="49"/>
      <c r="BA2318" s="49"/>
      <c r="BB2318" s="49"/>
      <c r="BC2318" s="49"/>
      <c r="BD2318" s="49"/>
      <c r="BE2318" s="49"/>
    </row>
    <row r="2319" spans="5:57">
      <c r="E2319" s="48"/>
      <c r="H2319" s="48"/>
      <c r="K2319" s="48"/>
      <c r="U2319" s="49"/>
      <c r="V2319" s="49"/>
      <c r="W2319" s="49"/>
      <c r="X2319" s="49"/>
      <c r="Y2319" s="49"/>
      <c r="Z2319" s="49"/>
      <c r="AA2319" s="49"/>
      <c r="AB2319" s="49"/>
      <c r="AC2319" s="49"/>
      <c r="AG2319" s="48"/>
      <c r="AJ2319" s="48"/>
      <c r="AM2319" s="48"/>
      <c r="AW2319" s="49"/>
      <c r="AX2319" s="49"/>
      <c r="AY2319" s="49"/>
      <c r="AZ2319" s="49"/>
      <c r="BA2319" s="49"/>
      <c r="BB2319" s="49"/>
      <c r="BC2319" s="49"/>
      <c r="BD2319" s="49"/>
      <c r="BE2319" s="49"/>
    </row>
    <row r="2320" spans="5:57">
      <c r="E2320" s="48"/>
      <c r="H2320" s="48"/>
      <c r="K2320" s="48"/>
      <c r="U2320" s="49"/>
      <c r="V2320" s="49"/>
      <c r="W2320" s="49"/>
      <c r="X2320" s="49"/>
      <c r="Y2320" s="49"/>
      <c r="Z2320" s="49"/>
      <c r="AA2320" s="49"/>
      <c r="AB2320" s="49"/>
      <c r="AC2320" s="49"/>
      <c r="AG2320" s="48"/>
      <c r="AJ2320" s="48"/>
      <c r="AM2320" s="48"/>
      <c r="AW2320" s="49"/>
      <c r="AX2320" s="49"/>
      <c r="AY2320" s="49"/>
      <c r="AZ2320" s="49"/>
      <c r="BA2320" s="49"/>
      <c r="BB2320" s="49"/>
      <c r="BC2320" s="49"/>
      <c r="BD2320" s="49"/>
      <c r="BE2320" s="49"/>
    </row>
    <row r="2321" spans="5:57">
      <c r="E2321" s="48"/>
      <c r="H2321" s="48"/>
      <c r="K2321" s="48"/>
      <c r="U2321" s="49"/>
      <c r="V2321" s="49"/>
      <c r="W2321" s="49"/>
      <c r="X2321" s="49"/>
      <c r="Y2321" s="49"/>
      <c r="Z2321" s="49"/>
      <c r="AA2321" s="49"/>
      <c r="AB2321" s="49"/>
      <c r="AC2321" s="49"/>
      <c r="AG2321" s="48"/>
      <c r="AJ2321" s="48"/>
      <c r="AM2321" s="48"/>
      <c r="AW2321" s="49"/>
      <c r="AX2321" s="49"/>
      <c r="AY2321" s="49"/>
      <c r="AZ2321" s="49"/>
      <c r="BA2321" s="49"/>
      <c r="BB2321" s="49"/>
      <c r="BC2321" s="49"/>
      <c r="BD2321" s="49"/>
      <c r="BE2321" s="49"/>
    </row>
    <row r="2322" spans="5:57">
      <c r="E2322" s="48"/>
      <c r="H2322" s="48"/>
      <c r="K2322" s="48"/>
      <c r="U2322" s="49"/>
      <c r="V2322" s="49"/>
      <c r="W2322" s="49"/>
      <c r="X2322" s="49"/>
      <c r="Y2322" s="49"/>
      <c r="Z2322" s="49"/>
      <c r="AA2322" s="49"/>
      <c r="AB2322" s="49"/>
      <c r="AC2322" s="49"/>
      <c r="AG2322" s="48"/>
      <c r="AJ2322" s="48"/>
      <c r="AM2322" s="48"/>
      <c r="AW2322" s="49"/>
      <c r="AX2322" s="49"/>
      <c r="AY2322" s="49"/>
      <c r="AZ2322" s="49"/>
      <c r="BA2322" s="49"/>
      <c r="BB2322" s="49"/>
      <c r="BC2322" s="49"/>
      <c r="BD2322" s="49"/>
      <c r="BE2322" s="49"/>
    </row>
    <row r="2323" spans="5:57">
      <c r="E2323" s="48"/>
      <c r="H2323" s="48"/>
      <c r="K2323" s="48"/>
      <c r="U2323" s="49"/>
      <c r="V2323" s="49"/>
      <c r="W2323" s="49"/>
      <c r="X2323" s="49"/>
      <c r="Y2323" s="49"/>
      <c r="Z2323" s="49"/>
      <c r="AA2323" s="49"/>
      <c r="AB2323" s="49"/>
      <c r="AC2323" s="49"/>
      <c r="AG2323" s="48"/>
      <c r="AJ2323" s="48"/>
      <c r="AM2323" s="48"/>
      <c r="AW2323" s="49"/>
      <c r="AX2323" s="49"/>
      <c r="AY2323" s="49"/>
      <c r="AZ2323" s="49"/>
      <c r="BA2323" s="49"/>
      <c r="BB2323" s="49"/>
      <c r="BC2323" s="49"/>
      <c r="BD2323" s="49"/>
      <c r="BE2323" s="49"/>
    </row>
    <row r="2324" spans="5:57">
      <c r="E2324" s="48"/>
      <c r="H2324" s="48"/>
      <c r="K2324" s="48"/>
      <c r="U2324" s="49"/>
      <c r="V2324" s="49"/>
      <c r="W2324" s="49"/>
      <c r="X2324" s="49"/>
      <c r="Y2324" s="49"/>
      <c r="Z2324" s="49"/>
      <c r="AA2324" s="49"/>
      <c r="AB2324" s="49"/>
      <c r="AC2324" s="49"/>
      <c r="AG2324" s="48"/>
      <c r="AJ2324" s="48"/>
      <c r="AM2324" s="48"/>
      <c r="AW2324" s="49"/>
      <c r="AX2324" s="49"/>
      <c r="AY2324" s="49"/>
      <c r="AZ2324" s="49"/>
      <c r="BA2324" s="49"/>
      <c r="BB2324" s="49"/>
      <c r="BC2324" s="49"/>
      <c r="BD2324" s="49"/>
      <c r="BE2324" s="49"/>
    </row>
    <row r="2325" spans="5:57">
      <c r="E2325" s="48"/>
      <c r="H2325" s="48"/>
      <c r="K2325" s="48"/>
      <c r="U2325" s="49"/>
      <c r="V2325" s="49"/>
      <c r="W2325" s="49"/>
      <c r="X2325" s="49"/>
      <c r="Y2325" s="49"/>
      <c r="Z2325" s="49"/>
      <c r="AA2325" s="49"/>
      <c r="AB2325" s="49"/>
      <c r="AC2325" s="49"/>
      <c r="AG2325" s="48"/>
      <c r="AJ2325" s="48"/>
      <c r="AM2325" s="48"/>
      <c r="AW2325" s="49"/>
      <c r="AX2325" s="49"/>
      <c r="AY2325" s="49"/>
      <c r="AZ2325" s="49"/>
      <c r="BA2325" s="49"/>
      <c r="BB2325" s="49"/>
      <c r="BC2325" s="49"/>
      <c r="BD2325" s="49"/>
      <c r="BE2325" s="49"/>
    </row>
    <row r="2326" spans="5:57">
      <c r="E2326" s="48"/>
      <c r="H2326" s="48"/>
      <c r="K2326" s="48"/>
      <c r="U2326" s="49"/>
      <c r="V2326" s="49"/>
      <c r="W2326" s="49"/>
      <c r="X2326" s="49"/>
      <c r="Y2326" s="49"/>
      <c r="Z2326" s="49"/>
      <c r="AA2326" s="49"/>
      <c r="AB2326" s="49"/>
      <c r="AC2326" s="49"/>
      <c r="AG2326" s="48"/>
      <c r="AJ2326" s="48"/>
      <c r="AM2326" s="48"/>
      <c r="AW2326" s="49"/>
      <c r="AX2326" s="49"/>
      <c r="AY2326" s="49"/>
      <c r="AZ2326" s="49"/>
      <c r="BA2326" s="49"/>
      <c r="BB2326" s="49"/>
      <c r="BC2326" s="49"/>
      <c r="BD2326" s="49"/>
      <c r="BE2326" s="49"/>
    </row>
    <row r="2327" spans="5:57">
      <c r="E2327" s="48"/>
      <c r="H2327" s="48"/>
      <c r="K2327" s="48"/>
      <c r="U2327" s="49"/>
      <c r="V2327" s="49"/>
      <c r="W2327" s="49"/>
      <c r="X2327" s="49"/>
      <c r="Y2327" s="49"/>
      <c r="Z2327" s="49"/>
      <c r="AA2327" s="49"/>
      <c r="AB2327" s="49"/>
      <c r="AC2327" s="49"/>
      <c r="AG2327" s="48"/>
      <c r="AJ2327" s="48"/>
      <c r="AM2327" s="48"/>
      <c r="AW2327" s="49"/>
      <c r="AX2327" s="49"/>
      <c r="AY2327" s="49"/>
      <c r="AZ2327" s="49"/>
      <c r="BA2327" s="49"/>
      <c r="BB2327" s="49"/>
      <c r="BC2327" s="49"/>
      <c r="BD2327" s="49"/>
      <c r="BE2327" s="49"/>
    </row>
    <row r="2328" spans="5:57">
      <c r="E2328" s="48"/>
      <c r="H2328" s="48"/>
      <c r="K2328" s="48"/>
      <c r="U2328" s="49"/>
      <c r="V2328" s="49"/>
      <c r="W2328" s="49"/>
      <c r="X2328" s="49"/>
      <c r="Y2328" s="49"/>
      <c r="Z2328" s="49"/>
      <c r="AA2328" s="49"/>
      <c r="AB2328" s="49"/>
      <c r="AC2328" s="49"/>
      <c r="AG2328" s="48"/>
      <c r="AJ2328" s="48"/>
      <c r="AM2328" s="48"/>
      <c r="AW2328" s="49"/>
      <c r="AX2328" s="49"/>
      <c r="AY2328" s="49"/>
      <c r="AZ2328" s="49"/>
      <c r="BA2328" s="49"/>
      <c r="BB2328" s="49"/>
      <c r="BC2328" s="49"/>
      <c r="BD2328" s="49"/>
      <c r="BE2328" s="49"/>
    </row>
    <row r="2329" spans="5:57">
      <c r="E2329" s="48"/>
      <c r="H2329" s="48"/>
      <c r="K2329" s="48"/>
      <c r="U2329" s="49"/>
      <c r="V2329" s="49"/>
      <c r="W2329" s="49"/>
      <c r="X2329" s="49"/>
      <c r="Y2329" s="49"/>
      <c r="Z2329" s="49"/>
      <c r="AA2329" s="49"/>
      <c r="AB2329" s="49"/>
      <c r="AC2329" s="49"/>
      <c r="AG2329" s="48"/>
      <c r="AJ2329" s="48"/>
      <c r="AM2329" s="48"/>
      <c r="AW2329" s="49"/>
      <c r="AX2329" s="49"/>
      <c r="AY2329" s="49"/>
      <c r="AZ2329" s="49"/>
      <c r="BA2329" s="49"/>
      <c r="BB2329" s="49"/>
      <c r="BC2329" s="49"/>
      <c r="BD2329" s="49"/>
      <c r="BE2329" s="49"/>
    </row>
    <row r="2330" spans="5:57">
      <c r="E2330" s="48"/>
      <c r="H2330" s="48"/>
      <c r="K2330" s="48"/>
      <c r="U2330" s="49"/>
      <c r="V2330" s="49"/>
      <c r="W2330" s="49"/>
      <c r="X2330" s="49"/>
      <c r="Y2330" s="49"/>
      <c r="Z2330" s="49"/>
      <c r="AA2330" s="49"/>
      <c r="AB2330" s="49"/>
      <c r="AC2330" s="49"/>
      <c r="AG2330" s="48"/>
      <c r="AJ2330" s="48"/>
      <c r="AM2330" s="48"/>
      <c r="AW2330" s="49"/>
      <c r="AX2330" s="49"/>
      <c r="AY2330" s="49"/>
      <c r="AZ2330" s="49"/>
      <c r="BA2330" s="49"/>
      <c r="BB2330" s="49"/>
      <c r="BC2330" s="49"/>
      <c r="BD2330" s="49"/>
      <c r="BE2330" s="49"/>
    </row>
    <row r="2331" spans="5:57">
      <c r="E2331" s="48"/>
      <c r="H2331" s="48"/>
      <c r="K2331" s="48"/>
      <c r="U2331" s="49"/>
      <c r="V2331" s="49"/>
      <c r="W2331" s="49"/>
      <c r="X2331" s="49"/>
      <c r="Y2331" s="49"/>
      <c r="Z2331" s="49"/>
      <c r="AA2331" s="49"/>
      <c r="AB2331" s="49"/>
      <c r="AC2331" s="49"/>
      <c r="AG2331" s="48"/>
      <c r="AJ2331" s="48"/>
      <c r="AM2331" s="48"/>
      <c r="AW2331" s="49"/>
      <c r="AX2331" s="49"/>
      <c r="AY2331" s="49"/>
      <c r="AZ2331" s="49"/>
      <c r="BA2331" s="49"/>
      <c r="BB2331" s="49"/>
      <c r="BC2331" s="49"/>
      <c r="BD2331" s="49"/>
      <c r="BE2331" s="49"/>
    </row>
    <row r="2332" spans="5:57">
      <c r="E2332" s="48"/>
      <c r="H2332" s="48"/>
      <c r="K2332" s="48"/>
      <c r="U2332" s="49"/>
      <c r="V2332" s="49"/>
      <c r="W2332" s="49"/>
      <c r="X2332" s="49"/>
      <c r="Y2332" s="49"/>
      <c r="Z2332" s="49"/>
      <c r="AA2332" s="49"/>
      <c r="AB2332" s="49"/>
      <c r="AC2332" s="49"/>
      <c r="AG2332" s="48"/>
      <c r="AJ2332" s="48"/>
      <c r="AM2332" s="48"/>
      <c r="AW2332" s="49"/>
      <c r="AX2332" s="49"/>
      <c r="AY2332" s="49"/>
      <c r="AZ2332" s="49"/>
      <c r="BA2332" s="49"/>
      <c r="BB2332" s="49"/>
      <c r="BC2332" s="49"/>
      <c r="BD2332" s="49"/>
      <c r="BE2332" s="49"/>
    </row>
    <row r="2333" spans="5:57">
      <c r="E2333" s="48"/>
      <c r="H2333" s="48"/>
      <c r="K2333" s="48"/>
      <c r="U2333" s="49"/>
      <c r="V2333" s="49"/>
      <c r="W2333" s="49"/>
      <c r="X2333" s="49"/>
      <c r="Y2333" s="49"/>
      <c r="Z2333" s="49"/>
      <c r="AA2333" s="49"/>
      <c r="AB2333" s="49"/>
      <c r="AC2333" s="49"/>
      <c r="AG2333" s="48"/>
      <c r="AJ2333" s="48"/>
      <c r="AM2333" s="48"/>
      <c r="AW2333" s="49"/>
      <c r="AX2333" s="49"/>
      <c r="AY2333" s="49"/>
      <c r="AZ2333" s="49"/>
      <c r="BA2333" s="49"/>
      <c r="BB2333" s="49"/>
      <c r="BC2333" s="49"/>
      <c r="BD2333" s="49"/>
      <c r="BE2333" s="49"/>
    </row>
    <row r="2334" spans="5:57">
      <c r="E2334" s="48"/>
      <c r="H2334" s="48"/>
      <c r="K2334" s="48"/>
      <c r="U2334" s="49"/>
      <c r="V2334" s="49"/>
      <c r="W2334" s="49"/>
      <c r="X2334" s="49"/>
      <c r="Y2334" s="49"/>
      <c r="Z2334" s="49"/>
      <c r="AA2334" s="49"/>
      <c r="AB2334" s="49"/>
      <c r="AC2334" s="49"/>
      <c r="AG2334" s="48"/>
      <c r="AJ2334" s="48"/>
      <c r="AM2334" s="48"/>
      <c r="AW2334" s="49"/>
      <c r="AX2334" s="49"/>
      <c r="AY2334" s="49"/>
      <c r="AZ2334" s="49"/>
      <c r="BA2334" s="49"/>
      <c r="BB2334" s="49"/>
      <c r="BC2334" s="49"/>
      <c r="BD2334" s="49"/>
      <c r="BE2334" s="49"/>
    </row>
    <row r="2335" spans="5:57">
      <c r="E2335" s="48"/>
      <c r="H2335" s="48"/>
      <c r="K2335" s="48"/>
      <c r="U2335" s="49"/>
      <c r="V2335" s="49"/>
      <c r="W2335" s="49"/>
      <c r="X2335" s="49"/>
      <c r="Y2335" s="49"/>
      <c r="Z2335" s="49"/>
      <c r="AA2335" s="49"/>
      <c r="AB2335" s="49"/>
      <c r="AC2335" s="49"/>
      <c r="AG2335" s="48"/>
      <c r="AJ2335" s="48"/>
      <c r="AM2335" s="48"/>
      <c r="AW2335" s="49"/>
      <c r="AX2335" s="49"/>
      <c r="AY2335" s="49"/>
      <c r="AZ2335" s="49"/>
      <c r="BA2335" s="49"/>
      <c r="BB2335" s="49"/>
      <c r="BC2335" s="49"/>
      <c r="BD2335" s="49"/>
      <c r="BE2335" s="49"/>
    </row>
    <row r="2336" spans="5:57">
      <c r="E2336" s="48"/>
      <c r="H2336" s="48"/>
      <c r="K2336" s="48"/>
      <c r="U2336" s="49"/>
      <c r="V2336" s="49"/>
      <c r="W2336" s="49"/>
      <c r="X2336" s="49"/>
      <c r="Y2336" s="49"/>
      <c r="Z2336" s="49"/>
      <c r="AA2336" s="49"/>
      <c r="AB2336" s="49"/>
      <c r="AC2336" s="49"/>
      <c r="AG2336" s="48"/>
      <c r="AJ2336" s="48"/>
      <c r="AM2336" s="48"/>
      <c r="AW2336" s="49"/>
      <c r="AX2336" s="49"/>
      <c r="AY2336" s="49"/>
      <c r="AZ2336" s="49"/>
      <c r="BA2336" s="49"/>
      <c r="BB2336" s="49"/>
      <c r="BC2336" s="49"/>
      <c r="BD2336" s="49"/>
      <c r="BE2336" s="49"/>
    </row>
    <row r="2337" spans="5:57">
      <c r="E2337" s="48"/>
      <c r="H2337" s="48"/>
      <c r="K2337" s="48"/>
      <c r="U2337" s="49"/>
      <c r="V2337" s="49"/>
      <c r="W2337" s="49"/>
      <c r="X2337" s="49"/>
      <c r="Y2337" s="49"/>
      <c r="Z2337" s="49"/>
      <c r="AA2337" s="49"/>
      <c r="AB2337" s="49"/>
      <c r="AC2337" s="49"/>
      <c r="AG2337" s="48"/>
      <c r="AJ2337" s="48"/>
      <c r="AM2337" s="48"/>
      <c r="AW2337" s="49"/>
      <c r="AX2337" s="49"/>
      <c r="AY2337" s="49"/>
      <c r="AZ2337" s="49"/>
      <c r="BA2337" s="49"/>
      <c r="BB2337" s="49"/>
      <c r="BC2337" s="49"/>
      <c r="BD2337" s="49"/>
      <c r="BE2337" s="49"/>
    </row>
    <row r="2338" spans="5:57">
      <c r="E2338" s="48"/>
      <c r="H2338" s="48"/>
      <c r="K2338" s="48"/>
      <c r="U2338" s="49"/>
      <c r="V2338" s="49"/>
      <c r="W2338" s="49"/>
      <c r="X2338" s="49"/>
      <c r="Y2338" s="49"/>
      <c r="Z2338" s="49"/>
      <c r="AA2338" s="49"/>
      <c r="AB2338" s="49"/>
      <c r="AC2338" s="49"/>
      <c r="AG2338" s="48"/>
      <c r="AJ2338" s="48"/>
      <c r="AM2338" s="48"/>
      <c r="AW2338" s="49"/>
      <c r="AX2338" s="49"/>
      <c r="AY2338" s="49"/>
      <c r="AZ2338" s="49"/>
      <c r="BA2338" s="49"/>
      <c r="BB2338" s="49"/>
      <c r="BC2338" s="49"/>
      <c r="BD2338" s="49"/>
      <c r="BE2338" s="49"/>
    </row>
    <row r="2339" spans="5:57">
      <c r="E2339" s="48"/>
      <c r="H2339" s="48"/>
      <c r="K2339" s="48"/>
      <c r="U2339" s="49"/>
      <c r="V2339" s="49"/>
      <c r="W2339" s="49"/>
      <c r="X2339" s="49"/>
      <c r="Y2339" s="49"/>
      <c r="Z2339" s="49"/>
      <c r="AA2339" s="49"/>
      <c r="AB2339" s="49"/>
      <c r="AC2339" s="49"/>
      <c r="AG2339" s="48"/>
      <c r="AJ2339" s="48"/>
      <c r="AM2339" s="48"/>
      <c r="AW2339" s="49"/>
      <c r="AX2339" s="49"/>
      <c r="AY2339" s="49"/>
      <c r="AZ2339" s="49"/>
      <c r="BA2339" s="49"/>
      <c r="BB2339" s="49"/>
      <c r="BC2339" s="49"/>
      <c r="BD2339" s="49"/>
      <c r="BE2339" s="49"/>
    </row>
    <row r="2340" spans="5:57">
      <c r="E2340" s="48"/>
      <c r="H2340" s="48"/>
      <c r="K2340" s="48"/>
      <c r="U2340" s="49"/>
      <c r="V2340" s="49"/>
      <c r="W2340" s="49"/>
      <c r="X2340" s="49"/>
      <c r="Y2340" s="49"/>
      <c r="Z2340" s="49"/>
      <c r="AA2340" s="49"/>
      <c r="AB2340" s="49"/>
      <c r="AC2340" s="49"/>
      <c r="AG2340" s="48"/>
      <c r="AJ2340" s="48"/>
      <c r="AM2340" s="48"/>
      <c r="AW2340" s="49"/>
      <c r="AX2340" s="49"/>
      <c r="AY2340" s="49"/>
      <c r="AZ2340" s="49"/>
      <c r="BA2340" s="49"/>
      <c r="BB2340" s="49"/>
      <c r="BC2340" s="49"/>
      <c r="BD2340" s="49"/>
      <c r="BE2340" s="49"/>
    </row>
    <row r="2341" spans="5:57">
      <c r="E2341" s="48"/>
      <c r="H2341" s="48"/>
      <c r="K2341" s="48"/>
      <c r="U2341" s="49"/>
      <c r="V2341" s="49"/>
      <c r="W2341" s="49"/>
      <c r="X2341" s="49"/>
      <c r="Y2341" s="49"/>
      <c r="Z2341" s="49"/>
      <c r="AA2341" s="49"/>
      <c r="AB2341" s="49"/>
      <c r="AC2341" s="49"/>
      <c r="AG2341" s="48"/>
      <c r="AJ2341" s="48"/>
      <c r="AM2341" s="48"/>
      <c r="AW2341" s="49"/>
      <c r="AX2341" s="49"/>
      <c r="AY2341" s="49"/>
      <c r="AZ2341" s="49"/>
      <c r="BA2341" s="49"/>
      <c r="BB2341" s="49"/>
      <c r="BC2341" s="49"/>
      <c r="BD2341" s="49"/>
      <c r="BE2341" s="49"/>
    </row>
    <row r="2342" spans="5:57">
      <c r="E2342" s="48"/>
      <c r="H2342" s="48"/>
      <c r="K2342" s="48"/>
      <c r="U2342" s="49"/>
      <c r="V2342" s="49"/>
      <c r="W2342" s="49"/>
      <c r="X2342" s="49"/>
      <c r="Y2342" s="49"/>
      <c r="Z2342" s="49"/>
      <c r="AA2342" s="49"/>
      <c r="AB2342" s="49"/>
      <c r="AC2342" s="49"/>
      <c r="AG2342" s="48"/>
      <c r="AJ2342" s="48"/>
      <c r="AM2342" s="48"/>
      <c r="AW2342" s="49"/>
      <c r="AX2342" s="49"/>
      <c r="AY2342" s="49"/>
      <c r="AZ2342" s="49"/>
      <c r="BA2342" s="49"/>
      <c r="BB2342" s="49"/>
      <c r="BC2342" s="49"/>
      <c r="BD2342" s="49"/>
      <c r="BE2342" s="49"/>
    </row>
    <row r="2343" spans="5:57">
      <c r="E2343" s="48"/>
      <c r="H2343" s="48"/>
      <c r="K2343" s="48"/>
      <c r="U2343" s="49"/>
      <c r="V2343" s="49"/>
      <c r="W2343" s="49"/>
      <c r="X2343" s="49"/>
      <c r="Y2343" s="49"/>
      <c r="Z2343" s="49"/>
      <c r="AA2343" s="49"/>
      <c r="AB2343" s="49"/>
      <c r="AC2343" s="49"/>
      <c r="AG2343" s="48"/>
      <c r="AJ2343" s="48"/>
      <c r="AM2343" s="48"/>
      <c r="AW2343" s="49"/>
      <c r="AX2343" s="49"/>
      <c r="AY2343" s="49"/>
      <c r="AZ2343" s="49"/>
      <c r="BA2343" s="49"/>
      <c r="BB2343" s="49"/>
      <c r="BC2343" s="49"/>
      <c r="BD2343" s="49"/>
      <c r="BE2343" s="49"/>
    </row>
    <row r="2344" spans="5:57">
      <c r="E2344" s="48"/>
      <c r="H2344" s="48"/>
      <c r="K2344" s="48"/>
      <c r="U2344" s="49"/>
      <c r="V2344" s="49"/>
      <c r="W2344" s="49"/>
      <c r="X2344" s="49"/>
      <c r="Y2344" s="49"/>
      <c r="Z2344" s="49"/>
      <c r="AA2344" s="49"/>
      <c r="AB2344" s="49"/>
      <c r="AC2344" s="49"/>
      <c r="AG2344" s="48"/>
      <c r="AJ2344" s="48"/>
      <c r="AM2344" s="48"/>
      <c r="AW2344" s="49"/>
      <c r="AX2344" s="49"/>
      <c r="AY2344" s="49"/>
      <c r="AZ2344" s="49"/>
      <c r="BA2344" s="49"/>
      <c r="BB2344" s="49"/>
      <c r="BC2344" s="49"/>
      <c r="BD2344" s="49"/>
      <c r="BE2344" s="49"/>
    </row>
    <row r="2345" spans="5:57">
      <c r="E2345" s="48"/>
      <c r="H2345" s="48"/>
      <c r="K2345" s="48"/>
      <c r="U2345" s="49"/>
      <c r="V2345" s="49"/>
      <c r="W2345" s="49"/>
      <c r="X2345" s="49"/>
      <c r="Y2345" s="49"/>
      <c r="Z2345" s="49"/>
      <c r="AA2345" s="49"/>
      <c r="AB2345" s="49"/>
      <c r="AC2345" s="49"/>
      <c r="AG2345" s="48"/>
      <c r="AJ2345" s="48"/>
      <c r="AM2345" s="48"/>
      <c r="AW2345" s="49"/>
      <c r="AX2345" s="49"/>
      <c r="AY2345" s="49"/>
      <c r="AZ2345" s="49"/>
      <c r="BA2345" s="49"/>
      <c r="BB2345" s="49"/>
      <c r="BC2345" s="49"/>
      <c r="BD2345" s="49"/>
      <c r="BE2345" s="49"/>
    </row>
    <row r="2346" spans="5:57">
      <c r="E2346" s="48"/>
      <c r="H2346" s="48"/>
      <c r="K2346" s="48"/>
      <c r="U2346" s="49"/>
      <c r="V2346" s="49"/>
      <c r="W2346" s="49"/>
      <c r="X2346" s="49"/>
      <c r="Y2346" s="49"/>
      <c r="Z2346" s="49"/>
      <c r="AA2346" s="49"/>
      <c r="AB2346" s="49"/>
      <c r="AC2346" s="49"/>
      <c r="AG2346" s="48"/>
      <c r="AJ2346" s="48"/>
      <c r="AM2346" s="48"/>
      <c r="AW2346" s="49"/>
      <c r="AX2346" s="49"/>
      <c r="AY2346" s="49"/>
      <c r="AZ2346" s="49"/>
      <c r="BA2346" s="49"/>
      <c r="BB2346" s="49"/>
      <c r="BC2346" s="49"/>
      <c r="BD2346" s="49"/>
      <c r="BE2346" s="49"/>
    </row>
    <row r="2347" spans="5:57">
      <c r="E2347" s="48"/>
      <c r="H2347" s="48"/>
      <c r="K2347" s="48"/>
      <c r="U2347" s="49"/>
      <c r="V2347" s="49"/>
      <c r="W2347" s="49"/>
      <c r="X2347" s="49"/>
      <c r="Y2347" s="49"/>
      <c r="Z2347" s="49"/>
      <c r="AA2347" s="49"/>
      <c r="AB2347" s="49"/>
      <c r="AC2347" s="49"/>
      <c r="AG2347" s="48"/>
      <c r="AJ2347" s="48"/>
      <c r="AM2347" s="48"/>
      <c r="AW2347" s="49"/>
      <c r="AX2347" s="49"/>
      <c r="AY2347" s="49"/>
      <c r="AZ2347" s="49"/>
      <c r="BA2347" s="49"/>
      <c r="BB2347" s="49"/>
      <c r="BC2347" s="49"/>
      <c r="BD2347" s="49"/>
      <c r="BE2347" s="49"/>
    </row>
    <row r="2348" spans="5:57">
      <c r="E2348" s="48"/>
      <c r="H2348" s="48"/>
      <c r="K2348" s="48"/>
      <c r="U2348" s="49"/>
      <c r="V2348" s="49"/>
      <c r="W2348" s="49"/>
      <c r="X2348" s="49"/>
      <c r="Y2348" s="49"/>
      <c r="Z2348" s="49"/>
      <c r="AA2348" s="49"/>
      <c r="AB2348" s="49"/>
      <c r="AC2348" s="49"/>
      <c r="AG2348" s="48"/>
      <c r="AJ2348" s="48"/>
      <c r="AM2348" s="48"/>
      <c r="AW2348" s="49"/>
      <c r="AX2348" s="49"/>
      <c r="AY2348" s="49"/>
      <c r="AZ2348" s="49"/>
      <c r="BA2348" s="49"/>
      <c r="BB2348" s="49"/>
      <c r="BC2348" s="49"/>
      <c r="BD2348" s="49"/>
      <c r="BE2348" s="49"/>
    </row>
    <row r="2349" spans="5:57">
      <c r="E2349" s="48"/>
      <c r="H2349" s="48"/>
      <c r="K2349" s="48"/>
      <c r="U2349" s="49"/>
      <c r="V2349" s="49"/>
      <c r="W2349" s="49"/>
      <c r="X2349" s="49"/>
      <c r="Y2349" s="49"/>
      <c r="Z2349" s="49"/>
      <c r="AA2349" s="49"/>
      <c r="AB2349" s="49"/>
      <c r="AC2349" s="49"/>
      <c r="AG2349" s="48"/>
      <c r="AJ2349" s="48"/>
      <c r="AM2349" s="48"/>
      <c r="AW2349" s="49"/>
      <c r="AX2349" s="49"/>
      <c r="AY2349" s="49"/>
      <c r="AZ2349" s="49"/>
      <c r="BA2349" s="49"/>
      <c r="BB2349" s="49"/>
      <c r="BC2349" s="49"/>
      <c r="BD2349" s="49"/>
      <c r="BE2349" s="49"/>
    </row>
    <row r="2350" spans="5:57">
      <c r="E2350" s="48"/>
      <c r="H2350" s="48"/>
      <c r="K2350" s="48"/>
      <c r="U2350" s="49"/>
      <c r="V2350" s="49"/>
      <c r="W2350" s="49"/>
      <c r="X2350" s="49"/>
      <c r="Y2350" s="49"/>
      <c r="Z2350" s="49"/>
      <c r="AA2350" s="49"/>
      <c r="AB2350" s="49"/>
      <c r="AC2350" s="49"/>
      <c r="AG2350" s="48"/>
      <c r="AJ2350" s="48"/>
      <c r="AM2350" s="48"/>
      <c r="AW2350" s="49"/>
      <c r="AX2350" s="49"/>
      <c r="AY2350" s="49"/>
      <c r="AZ2350" s="49"/>
      <c r="BA2350" s="49"/>
      <c r="BB2350" s="49"/>
      <c r="BC2350" s="49"/>
      <c r="BD2350" s="49"/>
      <c r="BE2350" s="49"/>
    </row>
    <row r="2351" spans="5:57">
      <c r="E2351" s="48"/>
      <c r="H2351" s="48"/>
      <c r="K2351" s="48"/>
      <c r="U2351" s="49"/>
      <c r="V2351" s="49"/>
      <c r="W2351" s="49"/>
      <c r="X2351" s="49"/>
      <c r="Y2351" s="49"/>
      <c r="Z2351" s="49"/>
      <c r="AA2351" s="49"/>
      <c r="AB2351" s="49"/>
      <c r="AC2351" s="49"/>
      <c r="AG2351" s="48"/>
      <c r="AJ2351" s="48"/>
      <c r="AM2351" s="48"/>
      <c r="AW2351" s="49"/>
      <c r="AX2351" s="49"/>
      <c r="AY2351" s="49"/>
      <c r="AZ2351" s="49"/>
      <c r="BA2351" s="49"/>
      <c r="BB2351" s="49"/>
      <c r="BC2351" s="49"/>
      <c r="BD2351" s="49"/>
      <c r="BE2351" s="49"/>
    </row>
    <row r="2352" spans="5:57">
      <c r="E2352" s="48"/>
      <c r="H2352" s="48"/>
      <c r="K2352" s="48"/>
      <c r="U2352" s="49"/>
      <c r="V2352" s="49"/>
      <c r="W2352" s="49"/>
      <c r="X2352" s="49"/>
      <c r="Y2352" s="49"/>
      <c r="Z2352" s="49"/>
      <c r="AA2352" s="49"/>
      <c r="AB2352" s="49"/>
      <c r="AC2352" s="49"/>
      <c r="AG2352" s="48"/>
      <c r="AJ2352" s="48"/>
      <c r="AM2352" s="48"/>
      <c r="AW2352" s="49"/>
      <c r="AX2352" s="49"/>
      <c r="AY2352" s="49"/>
      <c r="AZ2352" s="49"/>
      <c r="BA2352" s="49"/>
      <c r="BB2352" s="49"/>
      <c r="BC2352" s="49"/>
      <c r="BD2352" s="49"/>
      <c r="BE2352" s="49"/>
    </row>
    <row r="2353" spans="5:57">
      <c r="E2353" s="48"/>
      <c r="H2353" s="48"/>
      <c r="K2353" s="48"/>
      <c r="U2353" s="49"/>
      <c r="V2353" s="49"/>
      <c r="W2353" s="49"/>
      <c r="X2353" s="49"/>
      <c r="Y2353" s="49"/>
      <c r="Z2353" s="49"/>
      <c r="AA2353" s="49"/>
      <c r="AB2353" s="49"/>
      <c r="AC2353" s="49"/>
      <c r="AG2353" s="48"/>
      <c r="AJ2353" s="48"/>
      <c r="AM2353" s="48"/>
      <c r="AW2353" s="49"/>
      <c r="AX2353" s="49"/>
      <c r="AY2353" s="49"/>
      <c r="AZ2353" s="49"/>
      <c r="BA2353" s="49"/>
      <c r="BB2353" s="49"/>
      <c r="BC2353" s="49"/>
      <c r="BD2353" s="49"/>
      <c r="BE2353" s="49"/>
    </row>
    <row r="2354" spans="5:57">
      <c r="E2354" s="48"/>
      <c r="H2354" s="48"/>
      <c r="K2354" s="48"/>
      <c r="U2354" s="49"/>
      <c r="V2354" s="49"/>
      <c r="W2354" s="49"/>
      <c r="X2354" s="49"/>
      <c r="Y2354" s="49"/>
      <c r="Z2354" s="49"/>
      <c r="AA2354" s="49"/>
      <c r="AB2354" s="49"/>
      <c r="AC2354" s="49"/>
      <c r="AG2354" s="48"/>
      <c r="AJ2354" s="48"/>
      <c r="AM2354" s="48"/>
      <c r="AW2354" s="49"/>
      <c r="AX2354" s="49"/>
      <c r="AY2354" s="49"/>
      <c r="AZ2354" s="49"/>
      <c r="BA2354" s="49"/>
      <c r="BB2354" s="49"/>
      <c r="BC2354" s="49"/>
      <c r="BD2354" s="49"/>
      <c r="BE2354" s="49"/>
    </row>
    <row r="2355" spans="5:57">
      <c r="E2355" s="48"/>
      <c r="H2355" s="48"/>
      <c r="K2355" s="48"/>
      <c r="U2355" s="49"/>
      <c r="V2355" s="49"/>
      <c r="W2355" s="49"/>
      <c r="X2355" s="49"/>
      <c r="Y2355" s="49"/>
      <c r="Z2355" s="49"/>
      <c r="AA2355" s="49"/>
      <c r="AB2355" s="49"/>
      <c r="AC2355" s="49"/>
      <c r="AG2355" s="48"/>
      <c r="AJ2355" s="48"/>
      <c r="AM2355" s="48"/>
      <c r="AW2355" s="49"/>
      <c r="AX2355" s="49"/>
      <c r="AY2355" s="49"/>
      <c r="AZ2355" s="49"/>
      <c r="BA2355" s="49"/>
      <c r="BB2355" s="49"/>
      <c r="BC2355" s="49"/>
      <c r="BD2355" s="49"/>
      <c r="BE2355" s="49"/>
    </row>
    <row r="2356" spans="5:57">
      <c r="E2356" s="48"/>
      <c r="H2356" s="48"/>
      <c r="K2356" s="48"/>
      <c r="U2356" s="49"/>
      <c r="V2356" s="49"/>
      <c r="W2356" s="49"/>
      <c r="X2356" s="49"/>
      <c r="Y2356" s="49"/>
      <c r="Z2356" s="49"/>
      <c r="AA2356" s="49"/>
      <c r="AB2356" s="49"/>
      <c r="AC2356" s="49"/>
      <c r="AG2356" s="48"/>
      <c r="AJ2356" s="48"/>
      <c r="AM2356" s="48"/>
      <c r="AW2356" s="49"/>
      <c r="AX2356" s="49"/>
      <c r="AY2356" s="49"/>
      <c r="AZ2356" s="49"/>
      <c r="BA2356" s="49"/>
      <c r="BB2356" s="49"/>
      <c r="BC2356" s="49"/>
      <c r="BD2356" s="49"/>
      <c r="BE2356" s="49"/>
    </row>
    <row r="2357" spans="5:57">
      <c r="E2357" s="48"/>
      <c r="H2357" s="48"/>
      <c r="K2357" s="48"/>
      <c r="U2357" s="49"/>
      <c r="V2357" s="49"/>
      <c r="W2357" s="49"/>
      <c r="X2357" s="49"/>
      <c r="Y2357" s="49"/>
      <c r="Z2357" s="49"/>
      <c r="AA2357" s="49"/>
      <c r="AB2357" s="49"/>
      <c r="AC2357" s="49"/>
      <c r="AG2357" s="48"/>
      <c r="AJ2357" s="48"/>
      <c r="AM2357" s="48"/>
      <c r="AW2357" s="49"/>
      <c r="AX2357" s="49"/>
      <c r="AY2357" s="49"/>
      <c r="AZ2357" s="49"/>
      <c r="BA2357" s="49"/>
      <c r="BB2357" s="49"/>
      <c r="BC2357" s="49"/>
      <c r="BD2357" s="49"/>
      <c r="BE2357" s="49"/>
    </row>
    <row r="2358" spans="5:57">
      <c r="E2358" s="48"/>
      <c r="H2358" s="48"/>
      <c r="K2358" s="48"/>
      <c r="U2358" s="49"/>
      <c r="V2358" s="49"/>
      <c r="W2358" s="49"/>
      <c r="X2358" s="49"/>
      <c r="Y2358" s="49"/>
      <c r="Z2358" s="49"/>
      <c r="AA2358" s="49"/>
      <c r="AB2358" s="49"/>
      <c r="AC2358" s="49"/>
      <c r="AG2358" s="48"/>
      <c r="AJ2358" s="48"/>
      <c r="AM2358" s="48"/>
      <c r="AW2358" s="49"/>
      <c r="AX2358" s="49"/>
      <c r="AY2358" s="49"/>
      <c r="AZ2358" s="49"/>
      <c r="BA2358" s="49"/>
      <c r="BB2358" s="49"/>
      <c r="BC2358" s="49"/>
      <c r="BD2358" s="49"/>
      <c r="BE2358" s="49"/>
    </row>
    <row r="2359" spans="5:57">
      <c r="E2359" s="48"/>
      <c r="H2359" s="48"/>
      <c r="K2359" s="48"/>
      <c r="U2359" s="49"/>
      <c r="V2359" s="49"/>
      <c r="W2359" s="49"/>
      <c r="X2359" s="49"/>
      <c r="Y2359" s="49"/>
      <c r="Z2359" s="49"/>
      <c r="AA2359" s="49"/>
      <c r="AB2359" s="49"/>
      <c r="AC2359" s="49"/>
      <c r="AG2359" s="48"/>
      <c r="AJ2359" s="48"/>
      <c r="AM2359" s="48"/>
      <c r="AW2359" s="49"/>
      <c r="AX2359" s="49"/>
      <c r="AY2359" s="49"/>
      <c r="AZ2359" s="49"/>
      <c r="BA2359" s="49"/>
      <c r="BB2359" s="49"/>
      <c r="BC2359" s="49"/>
      <c r="BD2359" s="49"/>
      <c r="BE2359" s="49"/>
    </row>
    <row r="2360" spans="5:57">
      <c r="E2360" s="48"/>
      <c r="H2360" s="48"/>
      <c r="K2360" s="48"/>
      <c r="U2360" s="49"/>
      <c r="V2360" s="49"/>
      <c r="W2360" s="49"/>
      <c r="X2360" s="49"/>
      <c r="Y2360" s="49"/>
      <c r="Z2360" s="49"/>
      <c r="AA2360" s="49"/>
      <c r="AB2360" s="49"/>
      <c r="AC2360" s="49"/>
      <c r="AG2360" s="48"/>
      <c r="AJ2360" s="48"/>
      <c r="AM2360" s="48"/>
      <c r="AW2360" s="49"/>
      <c r="AX2360" s="49"/>
      <c r="AY2360" s="49"/>
      <c r="AZ2360" s="49"/>
      <c r="BA2360" s="49"/>
      <c r="BB2360" s="49"/>
      <c r="BC2360" s="49"/>
      <c r="BD2360" s="49"/>
      <c r="BE2360" s="49"/>
    </row>
    <row r="2361" spans="5:57">
      <c r="E2361" s="48"/>
      <c r="H2361" s="48"/>
      <c r="K2361" s="48"/>
      <c r="U2361" s="49"/>
      <c r="V2361" s="49"/>
      <c r="W2361" s="49"/>
      <c r="X2361" s="49"/>
      <c r="Y2361" s="49"/>
      <c r="Z2361" s="49"/>
      <c r="AA2361" s="49"/>
      <c r="AB2361" s="49"/>
      <c r="AC2361" s="49"/>
      <c r="AG2361" s="48"/>
      <c r="AJ2361" s="48"/>
      <c r="AM2361" s="48"/>
      <c r="AW2361" s="49"/>
      <c r="AX2361" s="49"/>
      <c r="AY2361" s="49"/>
      <c r="AZ2361" s="49"/>
      <c r="BA2361" s="49"/>
      <c r="BB2361" s="49"/>
      <c r="BC2361" s="49"/>
      <c r="BD2361" s="49"/>
      <c r="BE2361" s="49"/>
    </row>
    <row r="2362" spans="5:57">
      <c r="E2362" s="48"/>
      <c r="H2362" s="48"/>
      <c r="K2362" s="48"/>
      <c r="U2362" s="49"/>
      <c r="V2362" s="49"/>
      <c r="W2362" s="49"/>
      <c r="X2362" s="49"/>
      <c r="Y2362" s="49"/>
      <c r="Z2362" s="49"/>
      <c r="AA2362" s="49"/>
      <c r="AB2362" s="49"/>
      <c r="AC2362" s="49"/>
      <c r="AG2362" s="48"/>
      <c r="AJ2362" s="48"/>
      <c r="AM2362" s="48"/>
      <c r="AW2362" s="49"/>
      <c r="AX2362" s="49"/>
      <c r="AY2362" s="49"/>
      <c r="AZ2362" s="49"/>
      <c r="BA2362" s="49"/>
      <c r="BB2362" s="49"/>
      <c r="BC2362" s="49"/>
      <c r="BD2362" s="49"/>
      <c r="BE2362" s="49"/>
    </row>
    <row r="2363" spans="5:57">
      <c r="E2363" s="48"/>
      <c r="H2363" s="48"/>
      <c r="K2363" s="48"/>
      <c r="U2363" s="49"/>
      <c r="V2363" s="49"/>
      <c r="W2363" s="49"/>
      <c r="X2363" s="49"/>
      <c r="Y2363" s="49"/>
      <c r="Z2363" s="49"/>
      <c r="AA2363" s="49"/>
      <c r="AB2363" s="49"/>
      <c r="AC2363" s="49"/>
      <c r="AG2363" s="48"/>
      <c r="AJ2363" s="48"/>
      <c r="AM2363" s="48"/>
      <c r="AW2363" s="49"/>
      <c r="AX2363" s="49"/>
      <c r="AY2363" s="49"/>
      <c r="AZ2363" s="49"/>
      <c r="BA2363" s="49"/>
      <c r="BB2363" s="49"/>
      <c r="BC2363" s="49"/>
      <c r="BD2363" s="49"/>
      <c r="BE2363" s="49"/>
    </row>
    <row r="2364" spans="5:57">
      <c r="E2364" s="48"/>
      <c r="H2364" s="48"/>
      <c r="K2364" s="48"/>
      <c r="U2364" s="49"/>
      <c r="V2364" s="49"/>
      <c r="W2364" s="49"/>
      <c r="X2364" s="49"/>
      <c r="Y2364" s="49"/>
      <c r="Z2364" s="49"/>
      <c r="AA2364" s="49"/>
      <c r="AB2364" s="49"/>
      <c r="AC2364" s="49"/>
      <c r="AG2364" s="48"/>
      <c r="AJ2364" s="48"/>
      <c r="AM2364" s="48"/>
      <c r="AW2364" s="49"/>
      <c r="AX2364" s="49"/>
      <c r="AY2364" s="49"/>
      <c r="AZ2364" s="49"/>
      <c r="BA2364" s="49"/>
      <c r="BB2364" s="49"/>
      <c r="BC2364" s="49"/>
      <c r="BD2364" s="49"/>
      <c r="BE2364" s="49"/>
    </row>
    <row r="2365" spans="5:57">
      <c r="E2365" s="48"/>
      <c r="H2365" s="48"/>
      <c r="K2365" s="48"/>
      <c r="U2365" s="49"/>
      <c r="V2365" s="49"/>
      <c r="W2365" s="49"/>
      <c r="X2365" s="49"/>
      <c r="Y2365" s="49"/>
      <c r="Z2365" s="49"/>
      <c r="AA2365" s="49"/>
      <c r="AB2365" s="49"/>
      <c r="AC2365" s="49"/>
      <c r="AG2365" s="48"/>
      <c r="AJ2365" s="48"/>
      <c r="AM2365" s="48"/>
      <c r="AW2365" s="49"/>
      <c r="AX2365" s="49"/>
      <c r="AY2365" s="49"/>
      <c r="AZ2365" s="49"/>
      <c r="BA2365" s="49"/>
      <c r="BB2365" s="49"/>
      <c r="BC2365" s="49"/>
      <c r="BD2365" s="49"/>
      <c r="BE2365" s="49"/>
    </row>
    <row r="2366" spans="5:57">
      <c r="E2366" s="48"/>
      <c r="H2366" s="48"/>
      <c r="K2366" s="48"/>
      <c r="U2366" s="49"/>
      <c r="V2366" s="49"/>
      <c r="W2366" s="49"/>
      <c r="X2366" s="49"/>
      <c r="Y2366" s="49"/>
      <c r="Z2366" s="49"/>
      <c r="AA2366" s="49"/>
      <c r="AB2366" s="49"/>
      <c r="AC2366" s="49"/>
      <c r="AG2366" s="48"/>
      <c r="AJ2366" s="48"/>
      <c r="AM2366" s="48"/>
      <c r="AW2366" s="49"/>
      <c r="AX2366" s="49"/>
      <c r="AY2366" s="49"/>
      <c r="AZ2366" s="49"/>
      <c r="BA2366" s="49"/>
      <c r="BB2366" s="49"/>
      <c r="BC2366" s="49"/>
      <c r="BD2366" s="49"/>
      <c r="BE2366" s="49"/>
    </row>
    <row r="2367" spans="5:57">
      <c r="E2367" s="48"/>
      <c r="H2367" s="48"/>
      <c r="K2367" s="48"/>
      <c r="U2367" s="49"/>
      <c r="V2367" s="49"/>
      <c r="W2367" s="49"/>
      <c r="X2367" s="49"/>
      <c r="Y2367" s="49"/>
      <c r="Z2367" s="49"/>
      <c r="AA2367" s="49"/>
      <c r="AB2367" s="49"/>
      <c r="AC2367" s="49"/>
      <c r="AG2367" s="48"/>
      <c r="AJ2367" s="48"/>
      <c r="AM2367" s="48"/>
      <c r="AW2367" s="49"/>
      <c r="AX2367" s="49"/>
      <c r="AY2367" s="49"/>
      <c r="AZ2367" s="49"/>
      <c r="BA2367" s="49"/>
      <c r="BB2367" s="49"/>
      <c r="BC2367" s="49"/>
      <c r="BD2367" s="49"/>
      <c r="BE2367" s="49"/>
    </row>
    <row r="2368" spans="5:57">
      <c r="E2368" s="48"/>
      <c r="H2368" s="48"/>
      <c r="K2368" s="48"/>
      <c r="U2368" s="49"/>
      <c r="V2368" s="49"/>
      <c r="W2368" s="49"/>
      <c r="X2368" s="49"/>
      <c r="Y2368" s="49"/>
      <c r="Z2368" s="49"/>
      <c r="AA2368" s="49"/>
      <c r="AB2368" s="49"/>
      <c r="AC2368" s="49"/>
      <c r="AG2368" s="48"/>
      <c r="AJ2368" s="48"/>
      <c r="AM2368" s="48"/>
      <c r="AW2368" s="49"/>
      <c r="AX2368" s="49"/>
      <c r="AY2368" s="49"/>
      <c r="AZ2368" s="49"/>
      <c r="BA2368" s="49"/>
      <c r="BB2368" s="49"/>
      <c r="BC2368" s="49"/>
      <c r="BD2368" s="49"/>
      <c r="BE2368" s="49"/>
    </row>
    <row r="2369" spans="5:57">
      <c r="E2369" s="48"/>
      <c r="H2369" s="48"/>
      <c r="K2369" s="48"/>
      <c r="U2369" s="49"/>
      <c r="V2369" s="49"/>
      <c r="W2369" s="49"/>
      <c r="X2369" s="49"/>
      <c r="Y2369" s="49"/>
      <c r="Z2369" s="49"/>
      <c r="AA2369" s="49"/>
      <c r="AB2369" s="49"/>
      <c r="AC2369" s="49"/>
      <c r="AG2369" s="48"/>
      <c r="AJ2369" s="48"/>
      <c r="AM2369" s="48"/>
      <c r="AW2369" s="49"/>
      <c r="AX2369" s="49"/>
      <c r="AY2369" s="49"/>
      <c r="AZ2369" s="49"/>
      <c r="BA2369" s="49"/>
      <c r="BB2369" s="49"/>
      <c r="BC2369" s="49"/>
      <c r="BD2369" s="49"/>
      <c r="BE2369" s="49"/>
    </row>
    <row r="2370" spans="5:57">
      <c r="E2370" s="48"/>
      <c r="H2370" s="48"/>
      <c r="K2370" s="48"/>
      <c r="U2370" s="49"/>
      <c r="V2370" s="49"/>
      <c r="W2370" s="49"/>
      <c r="X2370" s="49"/>
      <c r="Y2370" s="49"/>
      <c r="Z2370" s="49"/>
      <c r="AA2370" s="49"/>
      <c r="AB2370" s="49"/>
      <c r="AC2370" s="49"/>
      <c r="AG2370" s="48"/>
      <c r="AJ2370" s="48"/>
      <c r="AM2370" s="48"/>
      <c r="AW2370" s="49"/>
      <c r="AX2370" s="49"/>
      <c r="AY2370" s="49"/>
      <c r="AZ2370" s="49"/>
      <c r="BA2370" s="49"/>
      <c r="BB2370" s="49"/>
      <c r="BC2370" s="49"/>
      <c r="BD2370" s="49"/>
      <c r="BE2370" s="49"/>
    </row>
    <row r="2371" spans="5:57">
      <c r="E2371" s="48"/>
      <c r="H2371" s="48"/>
      <c r="K2371" s="48"/>
      <c r="U2371" s="49"/>
      <c r="V2371" s="49"/>
      <c r="W2371" s="49"/>
      <c r="X2371" s="49"/>
      <c r="Y2371" s="49"/>
      <c r="Z2371" s="49"/>
      <c r="AA2371" s="49"/>
      <c r="AB2371" s="49"/>
      <c r="AC2371" s="49"/>
      <c r="AG2371" s="48"/>
      <c r="AJ2371" s="48"/>
      <c r="AM2371" s="48"/>
      <c r="AW2371" s="49"/>
      <c r="AX2371" s="49"/>
      <c r="AY2371" s="49"/>
      <c r="AZ2371" s="49"/>
      <c r="BA2371" s="49"/>
      <c r="BB2371" s="49"/>
      <c r="BC2371" s="49"/>
      <c r="BD2371" s="49"/>
      <c r="BE2371" s="49"/>
    </row>
    <row r="2372" spans="5:57">
      <c r="E2372" s="48"/>
      <c r="H2372" s="48"/>
      <c r="K2372" s="48"/>
      <c r="U2372" s="49"/>
      <c r="V2372" s="49"/>
      <c r="W2372" s="49"/>
      <c r="X2372" s="49"/>
      <c r="Y2372" s="49"/>
      <c r="Z2372" s="49"/>
      <c r="AA2372" s="49"/>
      <c r="AB2372" s="49"/>
      <c r="AC2372" s="49"/>
      <c r="AG2372" s="48"/>
      <c r="AJ2372" s="48"/>
      <c r="AM2372" s="48"/>
      <c r="AW2372" s="49"/>
      <c r="AX2372" s="49"/>
      <c r="AY2372" s="49"/>
      <c r="AZ2372" s="49"/>
      <c r="BA2372" s="49"/>
      <c r="BB2372" s="49"/>
      <c r="BC2372" s="49"/>
      <c r="BD2372" s="49"/>
      <c r="BE2372" s="49"/>
    </row>
    <row r="2373" spans="5:57">
      <c r="E2373" s="48"/>
      <c r="H2373" s="48"/>
      <c r="K2373" s="48"/>
      <c r="U2373" s="49"/>
      <c r="V2373" s="49"/>
      <c r="W2373" s="49"/>
      <c r="X2373" s="49"/>
      <c r="Y2373" s="49"/>
      <c r="Z2373" s="49"/>
      <c r="AA2373" s="49"/>
      <c r="AB2373" s="49"/>
      <c r="AC2373" s="49"/>
      <c r="AG2373" s="48"/>
      <c r="AJ2373" s="48"/>
      <c r="AM2373" s="48"/>
      <c r="AW2373" s="49"/>
      <c r="AX2373" s="49"/>
      <c r="AY2373" s="49"/>
      <c r="AZ2373" s="49"/>
      <c r="BA2373" s="49"/>
      <c r="BB2373" s="49"/>
      <c r="BC2373" s="49"/>
      <c r="BD2373" s="49"/>
      <c r="BE2373" s="49"/>
    </row>
    <row r="2374" spans="5:57">
      <c r="E2374" s="48"/>
      <c r="H2374" s="48"/>
      <c r="K2374" s="48"/>
      <c r="U2374" s="49"/>
      <c r="V2374" s="49"/>
      <c r="W2374" s="49"/>
      <c r="X2374" s="49"/>
      <c r="Y2374" s="49"/>
      <c r="Z2374" s="49"/>
      <c r="AA2374" s="49"/>
      <c r="AB2374" s="49"/>
      <c r="AC2374" s="49"/>
      <c r="AG2374" s="48"/>
      <c r="AJ2374" s="48"/>
      <c r="AM2374" s="48"/>
      <c r="AW2374" s="49"/>
      <c r="AX2374" s="49"/>
      <c r="AY2374" s="49"/>
      <c r="AZ2374" s="49"/>
      <c r="BA2374" s="49"/>
      <c r="BB2374" s="49"/>
      <c r="BC2374" s="49"/>
      <c r="BD2374" s="49"/>
      <c r="BE2374" s="49"/>
    </row>
    <row r="2375" spans="5:57">
      <c r="E2375" s="48"/>
      <c r="H2375" s="48"/>
      <c r="K2375" s="48"/>
      <c r="U2375" s="49"/>
      <c r="V2375" s="49"/>
      <c r="W2375" s="49"/>
      <c r="X2375" s="49"/>
      <c r="Y2375" s="49"/>
      <c r="Z2375" s="49"/>
      <c r="AA2375" s="49"/>
      <c r="AB2375" s="49"/>
      <c r="AC2375" s="49"/>
      <c r="AG2375" s="48"/>
      <c r="AJ2375" s="48"/>
      <c r="AM2375" s="48"/>
      <c r="AW2375" s="49"/>
      <c r="AX2375" s="49"/>
      <c r="AY2375" s="49"/>
      <c r="AZ2375" s="49"/>
      <c r="BA2375" s="49"/>
      <c r="BB2375" s="49"/>
      <c r="BC2375" s="49"/>
      <c r="BD2375" s="49"/>
      <c r="BE2375" s="49"/>
    </row>
    <row r="2376" spans="5:57">
      <c r="E2376" s="48"/>
      <c r="H2376" s="48"/>
      <c r="K2376" s="48"/>
      <c r="U2376" s="49"/>
      <c r="V2376" s="49"/>
      <c r="W2376" s="49"/>
      <c r="X2376" s="49"/>
      <c r="Y2376" s="49"/>
      <c r="Z2376" s="49"/>
      <c r="AA2376" s="49"/>
      <c r="AB2376" s="49"/>
      <c r="AC2376" s="49"/>
      <c r="AG2376" s="48"/>
      <c r="AJ2376" s="48"/>
      <c r="AM2376" s="48"/>
      <c r="AW2376" s="49"/>
      <c r="AX2376" s="49"/>
      <c r="AY2376" s="49"/>
      <c r="AZ2376" s="49"/>
      <c r="BA2376" s="49"/>
      <c r="BB2376" s="49"/>
      <c r="BC2376" s="49"/>
      <c r="BD2376" s="49"/>
      <c r="BE2376" s="49"/>
    </row>
    <row r="2377" spans="5:57">
      <c r="E2377" s="48"/>
      <c r="H2377" s="48"/>
      <c r="K2377" s="48"/>
      <c r="U2377" s="49"/>
      <c r="V2377" s="49"/>
      <c r="W2377" s="49"/>
      <c r="X2377" s="49"/>
      <c r="Y2377" s="49"/>
      <c r="Z2377" s="49"/>
      <c r="AA2377" s="49"/>
      <c r="AB2377" s="49"/>
      <c r="AC2377" s="49"/>
      <c r="AG2377" s="48"/>
      <c r="AJ2377" s="48"/>
      <c r="AM2377" s="48"/>
      <c r="AW2377" s="49"/>
      <c r="AX2377" s="49"/>
      <c r="AY2377" s="49"/>
      <c r="AZ2377" s="49"/>
      <c r="BA2377" s="49"/>
      <c r="BB2377" s="49"/>
      <c r="BC2377" s="49"/>
      <c r="BD2377" s="49"/>
      <c r="BE2377" s="49"/>
    </row>
    <row r="2378" spans="5:57">
      <c r="E2378" s="48"/>
      <c r="H2378" s="48"/>
      <c r="K2378" s="48"/>
      <c r="U2378" s="49"/>
      <c r="V2378" s="49"/>
      <c r="W2378" s="49"/>
      <c r="X2378" s="49"/>
      <c r="Y2378" s="49"/>
      <c r="Z2378" s="49"/>
      <c r="AA2378" s="49"/>
      <c r="AB2378" s="49"/>
      <c r="AC2378" s="49"/>
      <c r="AG2378" s="48"/>
      <c r="AJ2378" s="48"/>
      <c r="AM2378" s="48"/>
      <c r="AW2378" s="49"/>
      <c r="AX2378" s="49"/>
      <c r="AY2378" s="49"/>
      <c r="AZ2378" s="49"/>
      <c r="BA2378" s="49"/>
      <c r="BB2378" s="49"/>
      <c r="BC2378" s="49"/>
      <c r="BD2378" s="49"/>
      <c r="BE2378" s="49"/>
    </row>
    <row r="2379" spans="5:57">
      <c r="E2379" s="48"/>
      <c r="H2379" s="48"/>
      <c r="K2379" s="48"/>
      <c r="U2379" s="49"/>
      <c r="V2379" s="49"/>
      <c r="W2379" s="49"/>
      <c r="X2379" s="49"/>
      <c r="Y2379" s="49"/>
      <c r="Z2379" s="49"/>
      <c r="AA2379" s="49"/>
      <c r="AB2379" s="49"/>
      <c r="AC2379" s="49"/>
      <c r="AG2379" s="48"/>
      <c r="AJ2379" s="48"/>
      <c r="AM2379" s="48"/>
      <c r="AW2379" s="49"/>
      <c r="AX2379" s="49"/>
      <c r="AY2379" s="49"/>
      <c r="AZ2379" s="49"/>
      <c r="BA2379" s="49"/>
      <c r="BB2379" s="49"/>
      <c r="BC2379" s="49"/>
      <c r="BD2379" s="49"/>
      <c r="BE2379" s="49"/>
    </row>
    <row r="2380" spans="5:57">
      <c r="E2380" s="48"/>
      <c r="H2380" s="48"/>
      <c r="K2380" s="48"/>
      <c r="U2380" s="49"/>
      <c r="V2380" s="49"/>
      <c r="W2380" s="49"/>
      <c r="X2380" s="49"/>
      <c r="Y2380" s="49"/>
      <c r="Z2380" s="49"/>
      <c r="AA2380" s="49"/>
      <c r="AB2380" s="49"/>
      <c r="AC2380" s="49"/>
      <c r="AG2380" s="48"/>
      <c r="AJ2380" s="48"/>
      <c r="AM2380" s="48"/>
      <c r="AW2380" s="49"/>
      <c r="AX2380" s="49"/>
      <c r="AY2380" s="49"/>
      <c r="AZ2380" s="49"/>
      <c r="BA2380" s="49"/>
      <c r="BB2380" s="49"/>
      <c r="BC2380" s="49"/>
      <c r="BD2380" s="49"/>
      <c r="BE2380" s="49"/>
    </row>
    <row r="2381" spans="5:57">
      <c r="E2381" s="48"/>
      <c r="H2381" s="48"/>
      <c r="K2381" s="48"/>
      <c r="U2381" s="49"/>
      <c r="V2381" s="49"/>
      <c r="W2381" s="49"/>
      <c r="X2381" s="49"/>
      <c r="Y2381" s="49"/>
      <c r="Z2381" s="49"/>
      <c r="AA2381" s="49"/>
      <c r="AB2381" s="49"/>
      <c r="AC2381" s="49"/>
      <c r="AG2381" s="48"/>
      <c r="AJ2381" s="48"/>
      <c r="AM2381" s="48"/>
      <c r="AW2381" s="49"/>
      <c r="AX2381" s="49"/>
      <c r="AY2381" s="49"/>
      <c r="AZ2381" s="49"/>
      <c r="BA2381" s="49"/>
      <c r="BB2381" s="49"/>
      <c r="BC2381" s="49"/>
      <c r="BD2381" s="49"/>
      <c r="BE2381" s="49"/>
    </row>
    <row r="2382" spans="5:57">
      <c r="E2382" s="48"/>
      <c r="H2382" s="48"/>
      <c r="K2382" s="48"/>
      <c r="U2382" s="49"/>
      <c r="V2382" s="49"/>
      <c r="W2382" s="49"/>
      <c r="X2382" s="49"/>
      <c r="Y2382" s="49"/>
      <c r="Z2382" s="49"/>
      <c r="AA2382" s="49"/>
      <c r="AB2382" s="49"/>
      <c r="AC2382" s="49"/>
      <c r="AG2382" s="48"/>
      <c r="AJ2382" s="48"/>
      <c r="AM2382" s="48"/>
      <c r="AW2382" s="49"/>
      <c r="AX2382" s="49"/>
      <c r="AY2382" s="49"/>
      <c r="AZ2382" s="49"/>
      <c r="BA2382" s="49"/>
      <c r="BB2382" s="49"/>
      <c r="BC2382" s="49"/>
      <c r="BD2382" s="49"/>
      <c r="BE2382" s="49"/>
    </row>
    <row r="2383" spans="5:57">
      <c r="E2383" s="48"/>
      <c r="H2383" s="48"/>
      <c r="K2383" s="48"/>
      <c r="U2383" s="49"/>
      <c r="V2383" s="49"/>
      <c r="W2383" s="49"/>
      <c r="X2383" s="49"/>
      <c r="Y2383" s="49"/>
      <c r="Z2383" s="49"/>
      <c r="AA2383" s="49"/>
      <c r="AB2383" s="49"/>
      <c r="AC2383" s="49"/>
      <c r="AG2383" s="48"/>
      <c r="AJ2383" s="48"/>
      <c r="AM2383" s="48"/>
      <c r="AW2383" s="49"/>
      <c r="AX2383" s="49"/>
      <c r="AY2383" s="49"/>
      <c r="AZ2383" s="49"/>
      <c r="BA2383" s="49"/>
      <c r="BB2383" s="49"/>
      <c r="BC2383" s="49"/>
      <c r="BD2383" s="49"/>
      <c r="BE2383" s="49"/>
    </row>
    <row r="2384" spans="5:57">
      <c r="E2384" s="48"/>
      <c r="H2384" s="48"/>
      <c r="K2384" s="48"/>
      <c r="U2384" s="49"/>
      <c r="V2384" s="49"/>
      <c r="W2384" s="49"/>
      <c r="X2384" s="49"/>
      <c r="Y2384" s="49"/>
      <c r="Z2384" s="49"/>
      <c r="AA2384" s="49"/>
      <c r="AB2384" s="49"/>
      <c r="AC2384" s="49"/>
      <c r="AG2384" s="48"/>
      <c r="AJ2384" s="48"/>
      <c r="AM2384" s="48"/>
      <c r="AW2384" s="49"/>
      <c r="AX2384" s="49"/>
      <c r="AY2384" s="49"/>
      <c r="AZ2384" s="49"/>
      <c r="BA2384" s="49"/>
      <c r="BB2384" s="49"/>
      <c r="BC2384" s="49"/>
      <c r="BD2384" s="49"/>
      <c r="BE2384" s="49"/>
    </row>
    <row r="2385" spans="5:57">
      <c r="E2385" s="48"/>
      <c r="H2385" s="48"/>
      <c r="K2385" s="48"/>
      <c r="U2385" s="49"/>
      <c r="V2385" s="49"/>
      <c r="W2385" s="49"/>
      <c r="X2385" s="49"/>
      <c r="Y2385" s="49"/>
      <c r="Z2385" s="49"/>
      <c r="AA2385" s="49"/>
      <c r="AB2385" s="49"/>
      <c r="AC2385" s="49"/>
      <c r="AG2385" s="48"/>
      <c r="AJ2385" s="48"/>
      <c r="AM2385" s="48"/>
      <c r="AW2385" s="49"/>
      <c r="AX2385" s="49"/>
      <c r="AY2385" s="49"/>
      <c r="AZ2385" s="49"/>
      <c r="BA2385" s="49"/>
      <c r="BB2385" s="49"/>
      <c r="BC2385" s="49"/>
      <c r="BD2385" s="49"/>
      <c r="BE2385" s="49"/>
    </row>
    <row r="2386" spans="5:57">
      <c r="E2386" s="48"/>
      <c r="H2386" s="48"/>
      <c r="K2386" s="48"/>
      <c r="U2386" s="49"/>
      <c r="V2386" s="49"/>
      <c r="W2386" s="49"/>
      <c r="X2386" s="49"/>
      <c r="Y2386" s="49"/>
      <c r="Z2386" s="49"/>
      <c r="AA2386" s="49"/>
      <c r="AB2386" s="49"/>
      <c r="AC2386" s="49"/>
      <c r="AG2386" s="48"/>
      <c r="AJ2386" s="48"/>
      <c r="AM2386" s="48"/>
      <c r="AW2386" s="49"/>
      <c r="AX2386" s="49"/>
      <c r="AY2386" s="49"/>
      <c r="AZ2386" s="49"/>
      <c r="BA2386" s="49"/>
      <c r="BB2386" s="49"/>
      <c r="BC2386" s="49"/>
      <c r="BD2386" s="49"/>
      <c r="BE2386" s="49"/>
    </row>
    <row r="2387" spans="5:57">
      <c r="E2387" s="48"/>
      <c r="H2387" s="48"/>
      <c r="K2387" s="48"/>
      <c r="U2387" s="49"/>
      <c r="V2387" s="49"/>
      <c r="W2387" s="49"/>
      <c r="X2387" s="49"/>
      <c r="Y2387" s="49"/>
      <c r="Z2387" s="49"/>
      <c r="AA2387" s="49"/>
      <c r="AB2387" s="49"/>
      <c r="AC2387" s="49"/>
      <c r="AG2387" s="48"/>
      <c r="AJ2387" s="48"/>
      <c r="AM2387" s="48"/>
      <c r="AW2387" s="49"/>
      <c r="AX2387" s="49"/>
      <c r="AY2387" s="49"/>
      <c r="AZ2387" s="49"/>
      <c r="BA2387" s="49"/>
      <c r="BB2387" s="49"/>
      <c r="BC2387" s="49"/>
      <c r="BD2387" s="49"/>
      <c r="BE2387" s="49"/>
    </row>
    <row r="2388" spans="5:57">
      <c r="E2388" s="48"/>
      <c r="H2388" s="48"/>
      <c r="K2388" s="48"/>
      <c r="U2388" s="49"/>
      <c r="V2388" s="49"/>
      <c r="W2388" s="49"/>
      <c r="X2388" s="49"/>
      <c r="Y2388" s="49"/>
      <c r="Z2388" s="49"/>
      <c r="AA2388" s="49"/>
      <c r="AB2388" s="49"/>
      <c r="AC2388" s="49"/>
      <c r="AG2388" s="48"/>
      <c r="AJ2388" s="48"/>
      <c r="AM2388" s="48"/>
      <c r="AW2388" s="49"/>
      <c r="AX2388" s="49"/>
      <c r="AY2388" s="49"/>
      <c r="AZ2388" s="49"/>
      <c r="BA2388" s="49"/>
      <c r="BB2388" s="49"/>
      <c r="BC2388" s="49"/>
      <c r="BD2388" s="49"/>
      <c r="BE2388" s="49"/>
    </row>
    <row r="2389" spans="5:57">
      <c r="E2389" s="48"/>
      <c r="H2389" s="48"/>
      <c r="K2389" s="48"/>
      <c r="U2389" s="49"/>
      <c r="V2389" s="49"/>
      <c r="W2389" s="49"/>
      <c r="X2389" s="49"/>
      <c r="Y2389" s="49"/>
      <c r="Z2389" s="49"/>
      <c r="AA2389" s="49"/>
      <c r="AB2389" s="49"/>
      <c r="AC2389" s="49"/>
      <c r="AG2389" s="48"/>
      <c r="AJ2389" s="48"/>
      <c r="AM2389" s="48"/>
      <c r="AW2389" s="49"/>
      <c r="AX2389" s="49"/>
      <c r="AY2389" s="49"/>
      <c r="AZ2389" s="49"/>
      <c r="BA2389" s="49"/>
      <c r="BB2389" s="49"/>
      <c r="BC2389" s="49"/>
      <c r="BD2389" s="49"/>
      <c r="BE2389" s="49"/>
    </row>
    <row r="2390" spans="5:57">
      <c r="E2390" s="48"/>
      <c r="H2390" s="48"/>
      <c r="K2390" s="48"/>
      <c r="U2390" s="49"/>
      <c r="V2390" s="49"/>
      <c r="W2390" s="49"/>
      <c r="X2390" s="49"/>
      <c r="Y2390" s="49"/>
      <c r="Z2390" s="49"/>
      <c r="AA2390" s="49"/>
      <c r="AB2390" s="49"/>
      <c r="AC2390" s="49"/>
      <c r="AG2390" s="48"/>
      <c r="AJ2390" s="48"/>
      <c r="AM2390" s="48"/>
      <c r="AW2390" s="49"/>
      <c r="AX2390" s="49"/>
      <c r="AY2390" s="49"/>
      <c r="AZ2390" s="49"/>
      <c r="BA2390" s="49"/>
      <c r="BB2390" s="49"/>
      <c r="BC2390" s="49"/>
      <c r="BD2390" s="49"/>
      <c r="BE2390" s="49"/>
    </row>
    <row r="2391" spans="5:57">
      <c r="E2391" s="48"/>
      <c r="H2391" s="48"/>
      <c r="K2391" s="48"/>
      <c r="U2391" s="49"/>
      <c r="V2391" s="49"/>
      <c r="W2391" s="49"/>
      <c r="X2391" s="49"/>
      <c r="Y2391" s="49"/>
      <c r="Z2391" s="49"/>
      <c r="AA2391" s="49"/>
      <c r="AB2391" s="49"/>
      <c r="AC2391" s="49"/>
      <c r="AG2391" s="48"/>
      <c r="AJ2391" s="48"/>
      <c r="AM2391" s="48"/>
      <c r="AW2391" s="49"/>
      <c r="AX2391" s="49"/>
      <c r="AY2391" s="49"/>
      <c r="AZ2391" s="49"/>
      <c r="BA2391" s="49"/>
      <c r="BB2391" s="49"/>
      <c r="BC2391" s="49"/>
      <c r="BD2391" s="49"/>
      <c r="BE2391" s="49"/>
    </row>
    <row r="2392" spans="5:57">
      <c r="E2392" s="48"/>
      <c r="H2392" s="48"/>
      <c r="K2392" s="48"/>
      <c r="U2392" s="49"/>
      <c r="V2392" s="49"/>
      <c r="W2392" s="49"/>
      <c r="X2392" s="49"/>
      <c r="Y2392" s="49"/>
      <c r="Z2392" s="49"/>
      <c r="AA2392" s="49"/>
      <c r="AB2392" s="49"/>
      <c r="AC2392" s="49"/>
      <c r="AG2392" s="48"/>
      <c r="AJ2392" s="48"/>
      <c r="AM2392" s="48"/>
      <c r="AW2392" s="49"/>
      <c r="AX2392" s="49"/>
      <c r="AY2392" s="49"/>
      <c r="AZ2392" s="49"/>
      <c r="BA2392" s="49"/>
      <c r="BB2392" s="49"/>
      <c r="BC2392" s="49"/>
      <c r="BD2392" s="49"/>
      <c r="BE2392" s="49"/>
    </row>
    <row r="2393" spans="5:57">
      <c r="E2393" s="48"/>
      <c r="H2393" s="48"/>
      <c r="K2393" s="48"/>
      <c r="U2393" s="49"/>
      <c r="V2393" s="49"/>
      <c r="W2393" s="49"/>
      <c r="X2393" s="49"/>
      <c r="Y2393" s="49"/>
      <c r="Z2393" s="49"/>
      <c r="AA2393" s="49"/>
      <c r="AB2393" s="49"/>
      <c r="AC2393" s="49"/>
      <c r="AG2393" s="48"/>
      <c r="AJ2393" s="48"/>
      <c r="AM2393" s="48"/>
      <c r="AW2393" s="49"/>
      <c r="AX2393" s="49"/>
      <c r="AY2393" s="49"/>
      <c r="AZ2393" s="49"/>
      <c r="BA2393" s="49"/>
      <c r="BB2393" s="49"/>
      <c r="BC2393" s="49"/>
      <c r="BD2393" s="49"/>
      <c r="BE2393" s="49"/>
    </row>
    <row r="2394" spans="5:57">
      <c r="E2394" s="48"/>
      <c r="H2394" s="48"/>
      <c r="K2394" s="48"/>
      <c r="U2394" s="49"/>
      <c r="V2394" s="49"/>
      <c r="W2394" s="49"/>
      <c r="X2394" s="49"/>
      <c r="Y2394" s="49"/>
      <c r="Z2394" s="49"/>
      <c r="AA2394" s="49"/>
      <c r="AB2394" s="49"/>
      <c r="AC2394" s="49"/>
      <c r="AG2394" s="48"/>
      <c r="AJ2394" s="48"/>
      <c r="AM2394" s="48"/>
      <c r="AW2394" s="49"/>
      <c r="AX2394" s="49"/>
      <c r="AY2394" s="49"/>
      <c r="AZ2394" s="49"/>
      <c r="BA2394" s="49"/>
      <c r="BB2394" s="49"/>
      <c r="BC2394" s="49"/>
      <c r="BD2394" s="49"/>
      <c r="BE2394" s="49"/>
    </row>
    <row r="2395" spans="5:57">
      <c r="E2395" s="48"/>
      <c r="H2395" s="48"/>
      <c r="K2395" s="48"/>
      <c r="U2395" s="49"/>
      <c r="V2395" s="49"/>
      <c r="W2395" s="49"/>
      <c r="X2395" s="49"/>
      <c r="Y2395" s="49"/>
      <c r="Z2395" s="49"/>
      <c r="AA2395" s="49"/>
      <c r="AB2395" s="49"/>
      <c r="AC2395" s="49"/>
      <c r="AG2395" s="48"/>
      <c r="AJ2395" s="48"/>
      <c r="AM2395" s="48"/>
      <c r="AW2395" s="49"/>
      <c r="AX2395" s="49"/>
      <c r="AY2395" s="49"/>
      <c r="AZ2395" s="49"/>
      <c r="BA2395" s="49"/>
      <c r="BB2395" s="49"/>
      <c r="BC2395" s="49"/>
      <c r="BD2395" s="49"/>
      <c r="BE2395" s="49"/>
    </row>
    <row r="2396" spans="5:57">
      <c r="E2396" s="48"/>
      <c r="H2396" s="48"/>
      <c r="K2396" s="48"/>
      <c r="U2396" s="49"/>
      <c r="V2396" s="49"/>
      <c r="W2396" s="49"/>
      <c r="X2396" s="49"/>
      <c r="Y2396" s="49"/>
      <c r="Z2396" s="49"/>
      <c r="AA2396" s="49"/>
      <c r="AB2396" s="49"/>
      <c r="AC2396" s="49"/>
      <c r="AG2396" s="48"/>
      <c r="AJ2396" s="48"/>
      <c r="AM2396" s="48"/>
      <c r="AW2396" s="49"/>
      <c r="AX2396" s="49"/>
      <c r="AY2396" s="49"/>
      <c r="AZ2396" s="49"/>
      <c r="BA2396" s="49"/>
      <c r="BB2396" s="49"/>
      <c r="BC2396" s="49"/>
      <c r="BD2396" s="49"/>
      <c r="BE2396" s="49"/>
    </row>
    <row r="2397" spans="5:57">
      <c r="E2397" s="48"/>
      <c r="H2397" s="48"/>
      <c r="K2397" s="48"/>
      <c r="U2397" s="49"/>
      <c r="V2397" s="49"/>
      <c r="W2397" s="49"/>
      <c r="X2397" s="49"/>
      <c r="Y2397" s="49"/>
      <c r="Z2397" s="49"/>
      <c r="AA2397" s="49"/>
      <c r="AB2397" s="49"/>
      <c r="AC2397" s="49"/>
      <c r="AG2397" s="48"/>
      <c r="AJ2397" s="48"/>
      <c r="AM2397" s="48"/>
      <c r="AW2397" s="49"/>
      <c r="AX2397" s="49"/>
      <c r="AY2397" s="49"/>
      <c r="AZ2397" s="49"/>
      <c r="BA2397" s="49"/>
      <c r="BB2397" s="49"/>
      <c r="BC2397" s="49"/>
      <c r="BD2397" s="49"/>
      <c r="BE2397" s="49"/>
    </row>
    <row r="2398" spans="5:57">
      <c r="E2398" s="48"/>
      <c r="H2398" s="48"/>
      <c r="K2398" s="48"/>
      <c r="U2398" s="49"/>
      <c r="V2398" s="49"/>
      <c r="W2398" s="49"/>
      <c r="X2398" s="49"/>
      <c r="Y2398" s="49"/>
      <c r="Z2398" s="49"/>
      <c r="AA2398" s="49"/>
      <c r="AB2398" s="49"/>
      <c r="AC2398" s="49"/>
      <c r="AG2398" s="48"/>
      <c r="AJ2398" s="48"/>
      <c r="AM2398" s="48"/>
      <c r="AW2398" s="49"/>
      <c r="AX2398" s="49"/>
      <c r="AY2398" s="49"/>
      <c r="AZ2398" s="49"/>
      <c r="BA2398" s="49"/>
      <c r="BB2398" s="49"/>
      <c r="BC2398" s="49"/>
      <c r="BD2398" s="49"/>
      <c r="BE2398" s="49"/>
    </row>
    <row r="2399" spans="5:57">
      <c r="E2399" s="48"/>
      <c r="H2399" s="48"/>
      <c r="K2399" s="48"/>
      <c r="U2399" s="49"/>
      <c r="V2399" s="49"/>
      <c r="W2399" s="49"/>
      <c r="X2399" s="49"/>
      <c r="Y2399" s="49"/>
      <c r="Z2399" s="49"/>
      <c r="AA2399" s="49"/>
      <c r="AB2399" s="49"/>
      <c r="AC2399" s="49"/>
      <c r="AG2399" s="48"/>
      <c r="AJ2399" s="48"/>
      <c r="AM2399" s="48"/>
      <c r="AW2399" s="49"/>
      <c r="AX2399" s="49"/>
      <c r="AY2399" s="49"/>
      <c r="AZ2399" s="49"/>
      <c r="BA2399" s="49"/>
      <c r="BB2399" s="49"/>
      <c r="BC2399" s="49"/>
      <c r="BD2399" s="49"/>
      <c r="BE2399" s="49"/>
    </row>
    <row r="2400" spans="5:57">
      <c r="E2400" s="48"/>
      <c r="H2400" s="48"/>
      <c r="K2400" s="48"/>
      <c r="U2400" s="49"/>
      <c r="V2400" s="49"/>
      <c r="W2400" s="49"/>
      <c r="X2400" s="49"/>
      <c r="Y2400" s="49"/>
      <c r="Z2400" s="49"/>
      <c r="AA2400" s="49"/>
      <c r="AB2400" s="49"/>
      <c r="AC2400" s="49"/>
      <c r="AG2400" s="48"/>
      <c r="AJ2400" s="48"/>
      <c r="AM2400" s="48"/>
      <c r="AW2400" s="49"/>
      <c r="AX2400" s="49"/>
      <c r="AY2400" s="49"/>
      <c r="AZ2400" s="49"/>
      <c r="BA2400" s="49"/>
      <c r="BB2400" s="49"/>
      <c r="BC2400" s="49"/>
      <c r="BD2400" s="49"/>
      <c r="BE2400" s="49"/>
    </row>
    <row r="2401" spans="5:57">
      <c r="E2401" s="48"/>
      <c r="H2401" s="48"/>
      <c r="K2401" s="48"/>
      <c r="U2401" s="49"/>
      <c r="V2401" s="49"/>
      <c r="W2401" s="49"/>
      <c r="X2401" s="49"/>
      <c r="Y2401" s="49"/>
      <c r="Z2401" s="49"/>
      <c r="AA2401" s="49"/>
      <c r="AB2401" s="49"/>
      <c r="AC2401" s="49"/>
      <c r="AG2401" s="48"/>
      <c r="AJ2401" s="48"/>
      <c r="AM2401" s="48"/>
      <c r="AW2401" s="49"/>
      <c r="AX2401" s="49"/>
      <c r="AY2401" s="49"/>
      <c r="AZ2401" s="49"/>
      <c r="BA2401" s="49"/>
      <c r="BB2401" s="49"/>
      <c r="BC2401" s="49"/>
      <c r="BD2401" s="49"/>
      <c r="BE2401" s="49"/>
    </row>
    <row r="2402" spans="5:57">
      <c r="E2402" s="48"/>
      <c r="H2402" s="48"/>
      <c r="K2402" s="48"/>
      <c r="U2402" s="49"/>
      <c r="V2402" s="49"/>
      <c r="W2402" s="49"/>
      <c r="X2402" s="49"/>
      <c r="Y2402" s="49"/>
      <c r="Z2402" s="49"/>
      <c r="AA2402" s="49"/>
      <c r="AB2402" s="49"/>
      <c r="AC2402" s="49"/>
      <c r="AG2402" s="48"/>
      <c r="AJ2402" s="48"/>
      <c r="AM2402" s="48"/>
      <c r="AW2402" s="49"/>
      <c r="AX2402" s="49"/>
      <c r="AY2402" s="49"/>
      <c r="AZ2402" s="49"/>
      <c r="BA2402" s="49"/>
      <c r="BB2402" s="49"/>
      <c r="BC2402" s="49"/>
      <c r="BD2402" s="49"/>
      <c r="BE2402" s="49"/>
    </row>
    <row r="2403" spans="5:57">
      <c r="E2403" s="48"/>
      <c r="H2403" s="48"/>
      <c r="K2403" s="48"/>
      <c r="U2403" s="49"/>
      <c r="V2403" s="49"/>
      <c r="W2403" s="49"/>
      <c r="X2403" s="49"/>
      <c r="Y2403" s="49"/>
      <c r="Z2403" s="49"/>
      <c r="AA2403" s="49"/>
      <c r="AB2403" s="49"/>
      <c r="AC2403" s="49"/>
      <c r="AG2403" s="48"/>
      <c r="AJ2403" s="48"/>
      <c r="AM2403" s="48"/>
      <c r="AW2403" s="49"/>
      <c r="AX2403" s="49"/>
      <c r="AY2403" s="49"/>
      <c r="AZ2403" s="49"/>
      <c r="BA2403" s="49"/>
      <c r="BB2403" s="49"/>
      <c r="BC2403" s="49"/>
      <c r="BD2403" s="49"/>
      <c r="BE2403" s="49"/>
    </row>
    <row r="2404" spans="5:57">
      <c r="E2404" s="48"/>
      <c r="H2404" s="48"/>
      <c r="K2404" s="48"/>
      <c r="U2404" s="49"/>
      <c r="V2404" s="49"/>
      <c r="W2404" s="49"/>
      <c r="X2404" s="49"/>
      <c r="Y2404" s="49"/>
      <c r="Z2404" s="49"/>
      <c r="AA2404" s="49"/>
      <c r="AB2404" s="49"/>
      <c r="AC2404" s="49"/>
      <c r="AG2404" s="48"/>
      <c r="AJ2404" s="48"/>
      <c r="AM2404" s="48"/>
      <c r="AW2404" s="49"/>
      <c r="AX2404" s="49"/>
      <c r="AY2404" s="49"/>
      <c r="AZ2404" s="49"/>
      <c r="BA2404" s="49"/>
      <c r="BB2404" s="49"/>
      <c r="BC2404" s="49"/>
      <c r="BD2404" s="49"/>
      <c r="BE2404" s="49"/>
    </row>
    <row r="2405" spans="5:57">
      <c r="E2405" s="48"/>
      <c r="H2405" s="48"/>
      <c r="K2405" s="48"/>
      <c r="U2405" s="49"/>
      <c r="V2405" s="49"/>
      <c r="W2405" s="49"/>
      <c r="X2405" s="49"/>
      <c r="Y2405" s="49"/>
      <c r="Z2405" s="49"/>
      <c r="AA2405" s="49"/>
      <c r="AB2405" s="49"/>
      <c r="AC2405" s="49"/>
      <c r="AG2405" s="48"/>
      <c r="AJ2405" s="48"/>
      <c r="AM2405" s="48"/>
      <c r="AW2405" s="49"/>
      <c r="AX2405" s="49"/>
      <c r="AY2405" s="49"/>
      <c r="AZ2405" s="49"/>
      <c r="BA2405" s="49"/>
      <c r="BB2405" s="49"/>
      <c r="BC2405" s="49"/>
      <c r="BD2405" s="49"/>
      <c r="BE2405" s="49"/>
    </row>
    <row r="2406" spans="5:57">
      <c r="E2406" s="48"/>
      <c r="H2406" s="48"/>
      <c r="K2406" s="48"/>
      <c r="U2406" s="49"/>
      <c r="V2406" s="49"/>
      <c r="W2406" s="49"/>
      <c r="X2406" s="49"/>
      <c r="Y2406" s="49"/>
      <c r="Z2406" s="49"/>
      <c r="AA2406" s="49"/>
      <c r="AB2406" s="49"/>
      <c r="AC2406" s="49"/>
      <c r="AG2406" s="48"/>
      <c r="AJ2406" s="48"/>
      <c r="AM2406" s="48"/>
      <c r="AW2406" s="49"/>
      <c r="AX2406" s="49"/>
      <c r="AY2406" s="49"/>
      <c r="AZ2406" s="49"/>
      <c r="BA2406" s="49"/>
      <c r="BB2406" s="49"/>
      <c r="BC2406" s="49"/>
      <c r="BD2406" s="49"/>
      <c r="BE2406" s="49"/>
    </row>
    <row r="2407" spans="5:57">
      <c r="E2407" s="48"/>
      <c r="H2407" s="48"/>
      <c r="K2407" s="48"/>
      <c r="U2407" s="49"/>
      <c r="V2407" s="49"/>
      <c r="W2407" s="49"/>
      <c r="X2407" s="49"/>
      <c r="Y2407" s="49"/>
      <c r="Z2407" s="49"/>
      <c r="AA2407" s="49"/>
      <c r="AB2407" s="49"/>
      <c r="AC2407" s="49"/>
      <c r="AG2407" s="48"/>
      <c r="AJ2407" s="48"/>
      <c r="AM2407" s="48"/>
      <c r="AW2407" s="49"/>
      <c r="AX2407" s="49"/>
      <c r="AY2407" s="49"/>
      <c r="AZ2407" s="49"/>
      <c r="BA2407" s="49"/>
      <c r="BB2407" s="49"/>
      <c r="BC2407" s="49"/>
      <c r="BD2407" s="49"/>
      <c r="BE2407" s="49"/>
    </row>
    <row r="2408" spans="5:57">
      <c r="E2408" s="48"/>
      <c r="H2408" s="48"/>
      <c r="K2408" s="48"/>
      <c r="U2408" s="49"/>
      <c r="V2408" s="49"/>
      <c r="W2408" s="49"/>
      <c r="X2408" s="49"/>
      <c r="Y2408" s="49"/>
      <c r="Z2408" s="49"/>
      <c r="AA2408" s="49"/>
      <c r="AB2408" s="49"/>
      <c r="AC2408" s="49"/>
      <c r="AG2408" s="48"/>
      <c r="AJ2408" s="48"/>
      <c r="AM2408" s="48"/>
      <c r="AW2408" s="49"/>
      <c r="AX2408" s="49"/>
      <c r="AY2408" s="49"/>
      <c r="AZ2408" s="49"/>
      <c r="BA2408" s="49"/>
      <c r="BB2408" s="49"/>
      <c r="BC2408" s="49"/>
      <c r="BD2408" s="49"/>
      <c r="BE2408" s="49"/>
    </row>
    <row r="2409" spans="5:57">
      <c r="E2409" s="48"/>
      <c r="H2409" s="48"/>
      <c r="K2409" s="48"/>
      <c r="U2409" s="49"/>
      <c r="V2409" s="49"/>
      <c r="W2409" s="49"/>
      <c r="X2409" s="49"/>
      <c r="Y2409" s="49"/>
      <c r="Z2409" s="49"/>
      <c r="AA2409" s="49"/>
      <c r="AB2409" s="49"/>
      <c r="AC2409" s="49"/>
      <c r="AG2409" s="48"/>
      <c r="AJ2409" s="48"/>
      <c r="AM2409" s="48"/>
      <c r="AW2409" s="49"/>
      <c r="AX2409" s="49"/>
      <c r="AY2409" s="49"/>
      <c r="AZ2409" s="49"/>
      <c r="BA2409" s="49"/>
      <c r="BB2409" s="49"/>
      <c r="BC2409" s="49"/>
      <c r="BD2409" s="49"/>
      <c r="BE2409" s="49"/>
    </row>
    <row r="2410" spans="5:57">
      <c r="E2410" s="48"/>
      <c r="H2410" s="48"/>
      <c r="K2410" s="48"/>
      <c r="U2410" s="49"/>
      <c r="V2410" s="49"/>
      <c r="W2410" s="49"/>
      <c r="X2410" s="49"/>
      <c r="Y2410" s="49"/>
      <c r="Z2410" s="49"/>
      <c r="AA2410" s="49"/>
      <c r="AB2410" s="49"/>
      <c r="AC2410" s="49"/>
      <c r="AG2410" s="48"/>
      <c r="AJ2410" s="48"/>
      <c r="AM2410" s="48"/>
      <c r="AW2410" s="49"/>
      <c r="AX2410" s="49"/>
      <c r="AY2410" s="49"/>
      <c r="AZ2410" s="49"/>
      <c r="BA2410" s="49"/>
      <c r="BB2410" s="49"/>
      <c r="BC2410" s="49"/>
      <c r="BD2410" s="49"/>
      <c r="BE2410" s="49"/>
    </row>
    <row r="2411" spans="5:57">
      <c r="E2411" s="48"/>
      <c r="H2411" s="48"/>
      <c r="K2411" s="48"/>
      <c r="U2411" s="49"/>
      <c r="V2411" s="49"/>
      <c r="W2411" s="49"/>
      <c r="X2411" s="49"/>
      <c r="Y2411" s="49"/>
      <c r="Z2411" s="49"/>
      <c r="AA2411" s="49"/>
      <c r="AB2411" s="49"/>
      <c r="AC2411" s="49"/>
      <c r="AG2411" s="48"/>
      <c r="AJ2411" s="48"/>
      <c r="AM2411" s="48"/>
      <c r="AW2411" s="49"/>
      <c r="AX2411" s="49"/>
      <c r="AY2411" s="49"/>
      <c r="AZ2411" s="49"/>
      <c r="BA2411" s="49"/>
      <c r="BB2411" s="49"/>
      <c r="BC2411" s="49"/>
      <c r="BD2411" s="49"/>
      <c r="BE2411" s="49"/>
    </row>
    <row r="2412" spans="5:57">
      <c r="E2412" s="48"/>
      <c r="H2412" s="48"/>
      <c r="K2412" s="48"/>
      <c r="U2412" s="49"/>
      <c r="V2412" s="49"/>
      <c r="W2412" s="49"/>
      <c r="X2412" s="49"/>
      <c r="Y2412" s="49"/>
      <c r="Z2412" s="49"/>
      <c r="AA2412" s="49"/>
      <c r="AB2412" s="49"/>
      <c r="AC2412" s="49"/>
      <c r="AG2412" s="48"/>
      <c r="AJ2412" s="48"/>
      <c r="AM2412" s="48"/>
      <c r="AW2412" s="49"/>
      <c r="AX2412" s="49"/>
      <c r="AY2412" s="49"/>
      <c r="AZ2412" s="49"/>
      <c r="BA2412" s="49"/>
      <c r="BB2412" s="49"/>
      <c r="BC2412" s="49"/>
      <c r="BD2412" s="49"/>
      <c r="BE2412" s="49"/>
    </row>
    <row r="2413" spans="5:57">
      <c r="E2413" s="48"/>
      <c r="H2413" s="48"/>
      <c r="K2413" s="48"/>
      <c r="U2413" s="49"/>
      <c r="V2413" s="49"/>
      <c r="W2413" s="49"/>
      <c r="X2413" s="49"/>
      <c r="Y2413" s="49"/>
      <c r="Z2413" s="49"/>
      <c r="AA2413" s="49"/>
      <c r="AB2413" s="49"/>
      <c r="AC2413" s="49"/>
      <c r="AG2413" s="48"/>
      <c r="AJ2413" s="48"/>
      <c r="AM2413" s="48"/>
      <c r="AW2413" s="49"/>
      <c r="AX2413" s="49"/>
      <c r="AY2413" s="49"/>
      <c r="AZ2413" s="49"/>
      <c r="BA2413" s="49"/>
      <c r="BB2413" s="49"/>
      <c r="BC2413" s="49"/>
      <c r="BD2413" s="49"/>
      <c r="BE2413" s="49"/>
    </row>
    <row r="2414" spans="5:57">
      <c r="E2414" s="48"/>
      <c r="H2414" s="48"/>
      <c r="K2414" s="48"/>
      <c r="U2414" s="49"/>
      <c r="V2414" s="49"/>
      <c r="W2414" s="49"/>
      <c r="X2414" s="49"/>
      <c r="Y2414" s="49"/>
      <c r="Z2414" s="49"/>
      <c r="AA2414" s="49"/>
      <c r="AB2414" s="49"/>
      <c r="AC2414" s="49"/>
      <c r="AG2414" s="48"/>
      <c r="AJ2414" s="48"/>
      <c r="AM2414" s="48"/>
      <c r="AW2414" s="49"/>
      <c r="AX2414" s="49"/>
      <c r="AY2414" s="49"/>
      <c r="AZ2414" s="49"/>
      <c r="BA2414" s="49"/>
      <c r="BB2414" s="49"/>
      <c r="BC2414" s="49"/>
      <c r="BD2414" s="49"/>
      <c r="BE2414" s="49"/>
    </row>
    <row r="2415" spans="5:57">
      <c r="E2415" s="48"/>
      <c r="H2415" s="48"/>
      <c r="K2415" s="48"/>
      <c r="U2415" s="49"/>
      <c r="V2415" s="49"/>
      <c r="W2415" s="49"/>
      <c r="X2415" s="49"/>
      <c r="Y2415" s="49"/>
      <c r="Z2415" s="49"/>
      <c r="AA2415" s="49"/>
      <c r="AB2415" s="49"/>
      <c r="AC2415" s="49"/>
      <c r="AG2415" s="48"/>
      <c r="AJ2415" s="48"/>
      <c r="AM2415" s="48"/>
      <c r="AW2415" s="49"/>
      <c r="AX2415" s="49"/>
      <c r="AY2415" s="49"/>
      <c r="AZ2415" s="49"/>
      <c r="BA2415" s="49"/>
      <c r="BB2415" s="49"/>
      <c r="BC2415" s="49"/>
      <c r="BD2415" s="49"/>
      <c r="BE2415" s="49"/>
    </row>
    <row r="2416" spans="5:57">
      <c r="E2416" s="48"/>
      <c r="H2416" s="48"/>
      <c r="K2416" s="48"/>
      <c r="U2416" s="49"/>
      <c r="V2416" s="49"/>
      <c r="W2416" s="49"/>
      <c r="X2416" s="49"/>
      <c r="Y2416" s="49"/>
      <c r="Z2416" s="49"/>
      <c r="AA2416" s="49"/>
      <c r="AB2416" s="49"/>
      <c r="AC2416" s="49"/>
      <c r="AG2416" s="48"/>
      <c r="AJ2416" s="48"/>
      <c r="AM2416" s="48"/>
      <c r="AW2416" s="49"/>
      <c r="AX2416" s="49"/>
      <c r="AY2416" s="49"/>
      <c r="AZ2416" s="49"/>
      <c r="BA2416" s="49"/>
      <c r="BB2416" s="49"/>
      <c r="BC2416" s="49"/>
      <c r="BD2416" s="49"/>
      <c r="BE2416" s="49"/>
    </row>
    <row r="2417" spans="5:57">
      <c r="E2417" s="48"/>
      <c r="H2417" s="48"/>
      <c r="K2417" s="48"/>
      <c r="U2417" s="49"/>
      <c r="V2417" s="49"/>
      <c r="W2417" s="49"/>
      <c r="X2417" s="49"/>
      <c r="Y2417" s="49"/>
      <c r="Z2417" s="49"/>
      <c r="AA2417" s="49"/>
      <c r="AB2417" s="49"/>
      <c r="AC2417" s="49"/>
      <c r="AG2417" s="48"/>
      <c r="AJ2417" s="48"/>
      <c r="AM2417" s="48"/>
      <c r="AW2417" s="49"/>
      <c r="AX2417" s="49"/>
      <c r="AY2417" s="49"/>
      <c r="AZ2417" s="49"/>
      <c r="BA2417" s="49"/>
      <c r="BB2417" s="49"/>
      <c r="BC2417" s="49"/>
      <c r="BD2417" s="49"/>
      <c r="BE2417" s="49"/>
    </row>
    <row r="2418" spans="5:57">
      <c r="E2418" s="48"/>
      <c r="H2418" s="48"/>
      <c r="K2418" s="48"/>
      <c r="U2418" s="49"/>
      <c r="V2418" s="49"/>
      <c r="W2418" s="49"/>
      <c r="X2418" s="49"/>
      <c r="Y2418" s="49"/>
      <c r="Z2418" s="49"/>
      <c r="AA2418" s="49"/>
      <c r="AB2418" s="49"/>
      <c r="AC2418" s="49"/>
      <c r="AG2418" s="48"/>
      <c r="AJ2418" s="48"/>
      <c r="AM2418" s="48"/>
      <c r="AW2418" s="49"/>
      <c r="AX2418" s="49"/>
      <c r="AY2418" s="49"/>
      <c r="AZ2418" s="49"/>
      <c r="BA2418" s="49"/>
      <c r="BB2418" s="49"/>
      <c r="BC2418" s="49"/>
      <c r="BD2418" s="49"/>
      <c r="BE2418" s="49"/>
    </row>
    <row r="2419" spans="5:57">
      <c r="E2419" s="48"/>
      <c r="H2419" s="48"/>
      <c r="K2419" s="48"/>
      <c r="U2419" s="49"/>
      <c r="V2419" s="49"/>
      <c r="W2419" s="49"/>
      <c r="X2419" s="49"/>
      <c r="Y2419" s="49"/>
      <c r="Z2419" s="49"/>
      <c r="AA2419" s="49"/>
      <c r="AB2419" s="49"/>
      <c r="AC2419" s="49"/>
      <c r="AG2419" s="48"/>
      <c r="AJ2419" s="48"/>
      <c r="AM2419" s="48"/>
      <c r="AW2419" s="49"/>
      <c r="AX2419" s="49"/>
      <c r="AY2419" s="49"/>
      <c r="AZ2419" s="49"/>
      <c r="BA2419" s="49"/>
      <c r="BB2419" s="49"/>
      <c r="BC2419" s="49"/>
      <c r="BD2419" s="49"/>
      <c r="BE2419" s="49"/>
    </row>
    <row r="2420" spans="5:57">
      <c r="E2420" s="48"/>
      <c r="H2420" s="48"/>
      <c r="K2420" s="48"/>
      <c r="U2420" s="49"/>
      <c r="V2420" s="49"/>
      <c r="W2420" s="49"/>
      <c r="X2420" s="49"/>
      <c r="Y2420" s="49"/>
      <c r="Z2420" s="49"/>
      <c r="AA2420" s="49"/>
      <c r="AB2420" s="49"/>
      <c r="AC2420" s="49"/>
      <c r="AG2420" s="48"/>
      <c r="AJ2420" s="48"/>
      <c r="AM2420" s="48"/>
      <c r="AW2420" s="49"/>
      <c r="AX2420" s="49"/>
      <c r="AY2420" s="49"/>
      <c r="AZ2420" s="49"/>
      <c r="BA2420" s="49"/>
      <c r="BB2420" s="49"/>
      <c r="BC2420" s="49"/>
      <c r="BD2420" s="49"/>
      <c r="BE2420" s="49"/>
    </row>
    <row r="2421" spans="5:57">
      <c r="E2421" s="48"/>
      <c r="H2421" s="48"/>
      <c r="K2421" s="48"/>
      <c r="U2421" s="49"/>
      <c r="V2421" s="49"/>
      <c r="W2421" s="49"/>
      <c r="X2421" s="49"/>
      <c r="Y2421" s="49"/>
      <c r="Z2421" s="49"/>
      <c r="AA2421" s="49"/>
      <c r="AB2421" s="49"/>
      <c r="AC2421" s="49"/>
      <c r="AG2421" s="48"/>
      <c r="AJ2421" s="48"/>
      <c r="AM2421" s="48"/>
      <c r="AW2421" s="49"/>
      <c r="AX2421" s="49"/>
      <c r="AY2421" s="49"/>
      <c r="AZ2421" s="49"/>
      <c r="BA2421" s="49"/>
      <c r="BB2421" s="49"/>
      <c r="BC2421" s="49"/>
      <c r="BD2421" s="49"/>
      <c r="BE2421" s="49"/>
    </row>
    <row r="2422" spans="5:57">
      <c r="E2422" s="48"/>
      <c r="H2422" s="48"/>
      <c r="K2422" s="48"/>
      <c r="U2422" s="49"/>
      <c r="V2422" s="49"/>
      <c r="W2422" s="49"/>
      <c r="X2422" s="49"/>
      <c r="Y2422" s="49"/>
      <c r="Z2422" s="49"/>
      <c r="AA2422" s="49"/>
      <c r="AB2422" s="49"/>
      <c r="AC2422" s="49"/>
      <c r="AG2422" s="48"/>
      <c r="AJ2422" s="48"/>
      <c r="AM2422" s="48"/>
      <c r="AW2422" s="49"/>
      <c r="AX2422" s="49"/>
      <c r="AY2422" s="49"/>
      <c r="AZ2422" s="49"/>
      <c r="BA2422" s="49"/>
      <c r="BB2422" s="49"/>
      <c r="BC2422" s="49"/>
      <c r="BD2422" s="49"/>
      <c r="BE2422" s="49"/>
    </row>
    <row r="2423" spans="5:57">
      <c r="E2423" s="48"/>
      <c r="H2423" s="48"/>
      <c r="K2423" s="48"/>
      <c r="U2423" s="49"/>
      <c r="V2423" s="49"/>
      <c r="W2423" s="49"/>
      <c r="X2423" s="49"/>
      <c r="Y2423" s="49"/>
      <c r="Z2423" s="49"/>
      <c r="AA2423" s="49"/>
      <c r="AB2423" s="49"/>
      <c r="AC2423" s="49"/>
      <c r="AG2423" s="48"/>
      <c r="AJ2423" s="48"/>
      <c r="AM2423" s="48"/>
      <c r="AW2423" s="49"/>
      <c r="AX2423" s="49"/>
      <c r="AY2423" s="49"/>
      <c r="AZ2423" s="49"/>
      <c r="BA2423" s="49"/>
      <c r="BB2423" s="49"/>
      <c r="BC2423" s="49"/>
      <c r="BD2423" s="49"/>
      <c r="BE2423" s="49"/>
    </row>
    <row r="2424" spans="5:57">
      <c r="E2424" s="48"/>
      <c r="H2424" s="48"/>
      <c r="K2424" s="48"/>
      <c r="U2424" s="49"/>
      <c r="V2424" s="49"/>
      <c r="W2424" s="49"/>
      <c r="X2424" s="49"/>
      <c r="Y2424" s="49"/>
      <c r="Z2424" s="49"/>
      <c r="AA2424" s="49"/>
      <c r="AB2424" s="49"/>
      <c r="AC2424" s="49"/>
      <c r="AG2424" s="48"/>
      <c r="AJ2424" s="48"/>
      <c r="AM2424" s="48"/>
      <c r="AW2424" s="49"/>
      <c r="AX2424" s="49"/>
      <c r="AY2424" s="49"/>
      <c r="AZ2424" s="49"/>
      <c r="BA2424" s="49"/>
      <c r="BB2424" s="49"/>
      <c r="BC2424" s="49"/>
      <c r="BD2424" s="49"/>
      <c r="BE2424" s="49"/>
    </row>
    <row r="2425" spans="5:57">
      <c r="E2425" s="48"/>
      <c r="H2425" s="48"/>
      <c r="K2425" s="48"/>
      <c r="U2425" s="49"/>
      <c r="V2425" s="49"/>
      <c r="W2425" s="49"/>
      <c r="X2425" s="49"/>
      <c r="Y2425" s="49"/>
      <c r="Z2425" s="49"/>
      <c r="AA2425" s="49"/>
      <c r="AB2425" s="49"/>
      <c r="AC2425" s="49"/>
      <c r="AG2425" s="48"/>
      <c r="AJ2425" s="48"/>
      <c r="AM2425" s="48"/>
      <c r="AW2425" s="49"/>
      <c r="AX2425" s="49"/>
      <c r="AY2425" s="49"/>
      <c r="AZ2425" s="49"/>
      <c r="BA2425" s="49"/>
      <c r="BB2425" s="49"/>
      <c r="BC2425" s="49"/>
      <c r="BD2425" s="49"/>
      <c r="BE2425" s="49"/>
    </row>
    <row r="2426" spans="5:57">
      <c r="E2426" s="48"/>
      <c r="H2426" s="48"/>
      <c r="K2426" s="48"/>
      <c r="U2426" s="49"/>
      <c r="V2426" s="49"/>
      <c r="W2426" s="49"/>
      <c r="X2426" s="49"/>
      <c r="Y2426" s="49"/>
      <c r="Z2426" s="49"/>
      <c r="AA2426" s="49"/>
      <c r="AB2426" s="49"/>
      <c r="AC2426" s="49"/>
      <c r="AG2426" s="48"/>
      <c r="AJ2426" s="48"/>
      <c r="AM2426" s="48"/>
      <c r="AW2426" s="49"/>
      <c r="AX2426" s="49"/>
      <c r="AY2426" s="49"/>
      <c r="AZ2426" s="49"/>
      <c r="BA2426" s="49"/>
      <c r="BB2426" s="49"/>
      <c r="BC2426" s="49"/>
      <c r="BD2426" s="49"/>
      <c r="BE2426" s="49"/>
    </row>
    <row r="2427" spans="5:57">
      <c r="E2427" s="48"/>
      <c r="H2427" s="48"/>
      <c r="K2427" s="48"/>
      <c r="U2427" s="49"/>
      <c r="V2427" s="49"/>
      <c r="W2427" s="49"/>
      <c r="X2427" s="49"/>
      <c r="Y2427" s="49"/>
      <c r="Z2427" s="49"/>
      <c r="AA2427" s="49"/>
      <c r="AB2427" s="49"/>
      <c r="AC2427" s="49"/>
      <c r="AG2427" s="48"/>
      <c r="AJ2427" s="48"/>
      <c r="AM2427" s="48"/>
      <c r="AW2427" s="49"/>
      <c r="AX2427" s="49"/>
      <c r="AY2427" s="49"/>
      <c r="AZ2427" s="49"/>
      <c r="BA2427" s="49"/>
      <c r="BB2427" s="49"/>
      <c r="BC2427" s="49"/>
      <c r="BD2427" s="49"/>
      <c r="BE2427" s="49"/>
    </row>
    <row r="2428" spans="5:57">
      <c r="E2428" s="48"/>
      <c r="H2428" s="48"/>
      <c r="K2428" s="48"/>
      <c r="U2428" s="49"/>
      <c r="V2428" s="49"/>
      <c r="W2428" s="49"/>
      <c r="X2428" s="49"/>
      <c r="Y2428" s="49"/>
      <c r="Z2428" s="49"/>
      <c r="AA2428" s="49"/>
      <c r="AB2428" s="49"/>
      <c r="AC2428" s="49"/>
      <c r="AG2428" s="48"/>
      <c r="AJ2428" s="48"/>
      <c r="AM2428" s="48"/>
      <c r="AW2428" s="49"/>
      <c r="AX2428" s="49"/>
      <c r="AY2428" s="49"/>
      <c r="AZ2428" s="49"/>
      <c r="BA2428" s="49"/>
      <c r="BB2428" s="49"/>
      <c r="BC2428" s="49"/>
      <c r="BD2428" s="49"/>
      <c r="BE2428" s="49"/>
    </row>
    <row r="2429" spans="5:57">
      <c r="E2429" s="48"/>
      <c r="H2429" s="48"/>
      <c r="K2429" s="48"/>
      <c r="U2429" s="49"/>
      <c r="V2429" s="49"/>
      <c r="W2429" s="49"/>
      <c r="X2429" s="49"/>
      <c r="Y2429" s="49"/>
      <c r="Z2429" s="49"/>
      <c r="AA2429" s="49"/>
      <c r="AB2429" s="49"/>
      <c r="AC2429" s="49"/>
      <c r="AG2429" s="48"/>
      <c r="AJ2429" s="48"/>
      <c r="AM2429" s="48"/>
      <c r="AW2429" s="49"/>
      <c r="AX2429" s="49"/>
      <c r="AY2429" s="49"/>
      <c r="AZ2429" s="49"/>
      <c r="BA2429" s="49"/>
      <c r="BB2429" s="49"/>
      <c r="BC2429" s="49"/>
      <c r="BD2429" s="49"/>
      <c r="BE2429" s="49"/>
    </row>
    <row r="2430" spans="5:57">
      <c r="E2430" s="48"/>
      <c r="H2430" s="48"/>
      <c r="K2430" s="48"/>
      <c r="U2430" s="49"/>
      <c r="V2430" s="49"/>
      <c r="W2430" s="49"/>
      <c r="X2430" s="49"/>
      <c r="Y2430" s="49"/>
      <c r="Z2430" s="49"/>
      <c r="AA2430" s="49"/>
      <c r="AB2430" s="49"/>
      <c r="AC2430" s="49"/>
      <c r="AG2430" s="48"/>
      <c r="AJ2430" s="48"/>
      <c r="AM2430" s="48"/>
      <c r="AW2430" s="49"/>
      <c r="AX2430" s="49"/>
      <c r="AY2430" s="49"/>
      <c r="AZ2430" s="49"/>
      <c r="BA2430" s="49"/>
      <c r="BB2430" s="49"/>
      <c r="BC2430" s="49"/>
      <c r="BD2430" s="49"/>
      <c r="BE2430" s="49"/>
    </row>
    <row r="2431" spans="5:57">
      <c r="E2431" s="48"/>
      <c r="H2431" s="48"/>
      <c r="K2431" s="48"/>
      <c r="U2431" s="49"/>
      <c r="V2431" s="49"/>
      <c r="W2431" s="49"/>
      <c r="X2431" s="49"/>
      <c r="Y2431" s="49"/>
      <c r="Z2431" s="49"/>
      <c r="AA2431" s="49"/>
      <c r="AB2431" s="49"/>
      <c r="AC2431" s="49"/>
      <c r="AG2431" s="48"/>
      <c r="AJ2431" s="48"/>
      <c r="AM2431" s="48"/>
      <c r="AW2431" s="49"/>
      <c r="AX2431" s="49"/>
      <c r="AY2431" s="49"/>
      <c r="AZ2431" s="49"/>
      <c r="BA2431" s="49"/>
      <c r="BB2431" s="49"/>
      <c r="BC2431" s="49"/>
      <c r="BD2431" s="49"/>
      <c r="BE2431" s="49"/>
    </row>
    <row r="2432" spans="5:57">
      <c r="E2432" s="48"/>
      <c r="H2432" s="48"/>
      <c r="K2432" s="48"/>
      <c r="U2432" s="49"/>
      <c r="V2432" s="49"/>
      <c r="W2432" s="49"/>
      <c r="X2432" s="49"/>
      <c r="Y2432" s="49"/>
      <c r="Z2432" s="49"/>
      <c r="AA2432" s="49"/>
      <c r="AB2432" s="49"/>
      <c r="AC2432" s="49"/>
      <c r="AG2432" s="48"/>
      <c r="AJ2432" s="48"/>
      <c r="AM2432" s="48"/>
      <c r="AW2432" s="49"/>
      <c r="AX2432" s="49"/>
      <c r="AY2432" s="49"/>
      <c r="AZ2432" s="49"/>
      <c r="BA2432" s="49"/>
      <c r="BB2432" s="49"/>
      <c r="BC2432" s="49"/>
      <c r="BD2432" s="49"/>
      <c r="BE2432" s="49"/>
    </row>
    <row r="2433" spans="5:57">
      <c r="E2433" s="48"/>
      <c r="H2433" s="48"/>
      <c r="K2433" s="48"/>
      <c r="U2433" s="49"/>
      <c r="V2433" s="49"/>
      <c r="W2433" s="49"/>
      <c r="X2433" s="49"/>
      <c r="Y2433" s="49"/>
      <c r="Z2433" s="49"/>
      <c r="AA2433" s="49"/>
      <c r="AB2433" s="49"/>
      <c r="AC2433" s="49"/>
      <c r="AG2433" s="48"/>
      <c r="AJ2433" s="48"/>
      <c r="AM2433" s="48"/>
      <c r="AW2433" s="49"/>
      <c r="AX2433" s="49"/>
      <c r="AY2433" s="49"/>
      <c r="AZ2433" s="49"/>
      <c r="BA2433" s="49"/>
      <c r="BB2433" s="49"/>
      <c r="BC2433" s="49"/>
      <c r="BD2433" s="49"/>
      <c r="BE2433" s="49"/>
    </row>
    <row r="2434" spans="5:57">
      <c r="E2434" s="48"/>
      <c r="H2434" s="48"/>
      <c r="K2434" s="48"/>
      <c r="U2434" s="49"/>
      <c r="V2434" s="49"/>
      <c r="W2434" s="49"/>
      <c r="X2434" s="49"/>
      <c r="Y2434" s="49"/>
      <c r="Z2434" s="49"/>
      <c r="AA2434" s="49"/>
      <c r="AB2434" s="49"/>
      <c r="AC2434" s="49"/>
      <c r="AG2434" s="48"/>
      <c r="AJ2434" s="48"/>
      <c r="AM2434" s="48"/>
      <c r="AW2434" s="49"/>
      <c r="AX2434" s="49"/>
      <c r="AY2434" s="49"/>
      <c r="AZ2434" s="49"/>
      <c r="BA2434" s="49"/>
      <c r="BB2434" s="49"/>
      <c r="BC2434" s="49"/>
      <c r="BD2434" s="49"/>
      <c r="BE2434" s="49"/>
    </row>
    <row r="2435" spans="5:57">
      <c r="E2435" s="48"/>
      <c r="H2435" s="48"/>
      <c r="K2435" s="48"/>
      <c r="U2435" s="49"/>
      <c r="V2435" s="49"/>
      <c r="W2435" s="49"/>
      <c r="X2435" s="49"/>
      <c r="Y2435" s="49"/>
      <c r="Z2435" s="49"/>
      <c r="AA2435" s="49"/>
      <c r="AB2435" s="49"/>
      <c r="AC2435" s="49"/>
      <c r="AG2435" s="48"/>
      <c r="AJ2435" s="48"/>
      <c r="AM2435" s="48"/>
      <c r="AW2435" s="49"/>
      <c r="AX2435" s="49"/>
      <c r="AY2435" s="49"/>
      <c r="AZ2435" s="49"/>
      <c r="BA2435" s="49"/>
      <c r="BB2435" s="49"/>
      <c r="BC2435" s="49"/>
      <c r="BD2435" s="49"/>
      <c r="BE2435" s="49"/>
    </row>
    <row r="2436" spans="5:57">
      <c r="E2436" s="48"/>
      <c r="H2436" s="48"/>
      <c r="K2436" s="48"/>
      <c r="U2436" s="49"/>
      <c r="V2436" s="49"/>
      <c r="W2436" s="49"/>
      <c r="X2436" s="49"/>
      <c r="Y2436" s="49"/>
      <c r="Z2436" s="49"/>
      <c r="AA2436" s="49"/>
      <c r="AB2436" s="49"/>
      <c r="AC2436" s="49"/>
      <c r="AG2436" s="48"/>
      <c r="AJ2436" s="48"/>
      <c r="AM2436" s="48"/>
      <c r="AW2436" s="49"/>
      <c r="AX2436" s="49"/>
      <c r="AY2436" s="49"/>
      <c r="AZ2436" s="49"/>
      <c r="BA2436" s="49"/>
      <c r="BB2436" s="49"/>
      <c r="BC2436" s="49"/>
      <c r="BD2436" s="49"/>
      <c r="BE2436" s="49"/>
    </row>
    <row r="2437" spans="5:57">
      <c r="E2437" s="48"/>
      <c r="H2437" s="48"/>
      <c r="K2437" s="48"/>
      <c r="U2437" s="49"/>
      <c r="V2437" s="49"/>
      <c r="W2437" s="49"/>
      <c r="X2437" s="49"/>
      <c r="Y2437" s="49"/>
      <c r="Z2437" s="49"/>
      <c r="AA2437" s="49"/>
      <c r="AB2437" s="49"/>
      <c r="AC2437" s="49"/>
      <c r="AG2437" s="48"/>
      <c r="AJ2437" s="48"/>
      <c r="AM2437" s="48"/>
      <c r="AW2437" s="49"/>
      <c r="AX2437" s="49"/>
      <c r="AY2437" s="49"/>
      <c r="AZ2437" s="49"/>
      <c r="BA2437" s="49"/>
      <c r="BB2437" s="49"/>
      <c r="BC2437" s="49"/>
      <c r="BD2437" s="49"/>
      <c r="BE2437" s="49"/>
    </row>
    <row r="2438" spans="5:57">
      <c r="E2438" s="48"/>
      <c r="H2438" s="48"/>
      <c r="K2438" s="48"/>
      <c r="U2438" s="49"/>
      <c r="V2438" s="49"/>
      <c r="W2438" s="49"/>
      <c r="X2438" s="49"/>
      <c r="Y2438" s="49"/>
      <c r="Z2438" s="49"/>
      <c r="AA2438" s="49"/>
      <c r="AB2438" s="49"/>
      <c r="AC2438" s="49"/>
      <c r="AG2438" s="48"/>
      <c r="AJ2438" s="48"/>
      <c r="AM2438" s="48"/>
      <c r="AW2438" s="49"/>
      <c r="AX2438" s="49"/>
      <c r="AY2438" s="49"/>
      <c r="AZ2438" s="49"/>
      <c r="BA2438" s="49"/>
      <c r="BB2438" s="49"/>
      <c r="BC2438" s="49"/>
      <c r="BD2438" s="49"/>
      <c r="BE2438" s="49"/>
    </row>
    <row r="2439" spans="5:57">
      <c r="E2439" s="48"/>
      <c r="H2439" s="48"/>
      <c r="K2439" s="48"/>
      <c r="U2439" s="49"/>
      <c r="V2439" s="49"/>
      <c r="W2439" s="49"/>
      <c r="X2439" s="49"/>
      <c r="Y2439" s="49"/>
      <c r="Z2439" s="49"/>
      <c r="AA2439" s="49"/>
      <c r="AB2439" s="49"/>
      <c r="AC2439" s="49"/>
      <c r="AG2439" s="48"/>
      <c r="AJ2439" s="48"/>
      <c r="AM2439" s="48"/>
      <c r="AW2439" s="49"/>
      <c r="AX2439" s="49"/>
      <c r="AY2439" s="49"/>
      <c r="AZ2439" s="49"/>
      <c r="BA2439" s="49"/>
      <c r="BB2439" s="49"/>
      <c r="BC2439" s="49"/>
      <c r="BD2439" s="49"/>
      <c r="BE2439" s="49"/>
    </row>
    <row r="2440" spans="5:57">
      <c r="E2440" s="48"/>
      <c r="H2440" s="48"/>
      <c r="K2440" s="48"/>
      <c r="U2440" s="49"/>
      <c r="V2440" s="49"/>
      <c r="W2440" s="49"/>
      <c r="X2440" s="49"/>
      <c r="Y2440" s="49"/>
      <c r="Z2440" s="49"/>
      <c r="AA2440" s="49"/>
      <c r="AB2440" s="49"/>
      <c r="AC2440" s="49"/>
      <c r="AG2440" s="48"/>
      <c r="AJ2440" s="48"/>
      <c r="AM2440" s="48"/>
      <c r="AW2440" s="49"/>
      <c r="AX2440" s="49"/>
      <c r="AY2440" s="49"/>
      <c r="AZ2440" s="49"/>
      <c r="BA2440" s="49"/>
      <c r="BB2440" s="49"/>
      <c r="BC2440" s="49"/>
      <c r="BD2440" s="49"/>
      <c r="BE2440" s="49"/>
    </row>
    <row r="2441" spans="5:57">
      <c r="E2441" s="48"/>
      <c r="H2441" s="48"/>
      <c r="K2441" s="48"/>
      <c r="U2441" s="49"/>
      <c r="V2441" s="49"/>
      <c r="W2441" s="49"/>
      <c r="X2441" s="49"/>
      <c r="Y2441" s="49"/>
      <c r="Z2441" s="49"/>
      <c r="AA2441" s="49"/>
      <c r="AB2441" s="49"/>
      <c r="AC2441" s="49"/>
      <c r="AG2441" s="48"/>
      <c r="AJ2441" s="48"/>
      <c r="AM2441" s="48"/>
      <c r="AW2441" s="49"/>
      <c r="AX2441" s="49"/>
      <c r="AY2441" s="49"/>
      <c r="AZ2441" s="49"/>
      <c r="BA2441" s="49"/>
      <c r="BB2441" s="49"/>
      <c r="BC2441" s="49"/>
      <c r="BD2441" s="49"/>
      <c r="BE2441" s="49"/>
    </row>
    <row r="2442" spans="5:57">
      <c r="E2442" s="48"/>
      <c r="H2442" s="48"/>
      <c r="K2442" s="48"/>
      <c r="U2442" s="49"/>
      <c r="V2442" s="49"/>
      <c r="W2442" s="49"/>
      <c r="X2442" s="49"/>
      <c r="Y2442" s="49"/>
      <c r="Z2442" s="49"/>
      <c r="AA2442" s="49"/>
      <c r="AB2442" s="49"/>
      <c r="AC2442" s="49"/>
      <c r="AG2442" s="48"/>
      <c r="AJ2442" s="48"/>
      <c r="AM2442" s="48"/>
      <c r="AW2442" s="49"/>
      <c r="AX2442" s="49"/>
      <c r="AY2442" s="49"/>
      <c r="AZ2442" s="49"/>
      <c r="BA2442" s="49"/>
      <c r="BB2442" s="49"/>
      <c r="BC2442" s="49"/>
      <c r="BD2442" s="49"/>
      <c r="BE2442" s="49"/>
    </row>
    <row r="2443" spans="5:57">
      <c r="E2443" s="48"/>
      <c r="H2443" s="48"/>
      <c r="K2443" s="48"/>
      <c r="U2443" s="49"/>
      <c r="V2443" s="49"/>
      <c r="W2443" s="49"/>
      <c r="X2443" s="49"/>
      <c r="Y2443" s="49"/>
      <c r="Z2443" s="49"/>
      <c r="AA2443" s="49"/>
      <c r="AB2443" s="49"/>
      <c r="AC2443" s="49"/>
      <c r="AG2443" s="48"/>
      <c r="AJ2443" s="48"/>
      <c r="AM2443" s="48"/>
      <c r="AW2443" s="49"/>
      <c r="AX2443" s="49"/>
      <c r="AY2443" s="49"/>
      <c r="AZ2443" s="49"/>
      <c r="BA2443" s="49"/>
      <c r="BB2443" s="49"/>
      <c r="BC2443" s="49"/>
      <c r="BD2443" s="49"/>
      <c r="BE2443" s="49"/>
    </row>
    <row r="2444" spans="5:57">
      <c r="E2444" s="48"/>
      <c r="H2444" s="48"/>
      <c r="K2444" s="48"/>
      <c r="U2444" s="49"/>
      <c r="V2444" s="49"/>
      <c r="W2444" s="49"/>
      <c r="X2444" s="49"/>
      <c r="Y2444" s="49"/>
      <c r="Z2444" s="49"/>
      <c r="AA2444" s="49"/>
      <c r="AB2444" s="49"/>
      <c r="AC2444" s="49"/>
      <c r="AG2444" s="48"/>
      <c r="AJ2444" s="48"/>
      <c r="AM2444" s="48"/>
      <c r="AW2444" s="49"/>
      <c r="AX2444" s="49"/>
      <c r="AY2444" s="49"/>
      <c r="AZ2444" s="49"/>
      <c r="BA2444" s="49"/>
      <c r="BB2444" s="49"/>
      <c r="BC2444" s="49"/>
      <c r="BD2444" s="49"/>
      <c r="BE2444" s="49"/>
    </row>
    <row r="2445" spans="5:57">
      <c r="E2445" s="48"/>
      <c r="H2445" s="48"/>
      <c r="K2445" s="48"/>
      <c r="U2445" s="49"/>
      <c r="V2445" s="49"/>
      <c r="W2445" s="49"/>
      <c r="X2445" s="49"/>
      <c r="Y2445" s="49"/>
      <c r="Z2445" s="49"/>
      <c r="AA2445" s="49"/>
      <c r="AB2445" s="49"/>
      <c r="AC2445" s="49"/>
      <c r="AG2445" s="48"/>
      <c r="AJ2445" s="48"/>
      <c r="AM2445" s="48"/>
      <c r="AW2445" s="49"/>
      <c r="AX2445" s="49"/>
      <c r="AY2445" s="49"/>
      <c r="AZ2445" s="49"/>
      <c r="BA2445" s="49"/>
      <c r="BB2445" s="49"/>
      <c r="BC2445" s="49"/>
      <c r="BD2445" s="49"/>
      <c r="BE2445" s="49"/>
    </row>
    <row r="2446" spans="5:57">
      <c r="E2446" s="48"/>
      <c r="H2446" s="48"/>
      <c r="K2446" s="48"/>
      <c r="U2446" s="49"/>
      <c r="V2446" s="49"/>
      <c r="W2446" s="49"/>
      <c r="X2446" s="49"/>
      <c r="Y2446" s="49"/>
      <c r="Z2446" s="49"/>
      <c r="AA2446" s="49"/>
      <c r="AB2446" s="49"/>
      <c r="AC2446" s="49"/>
      <c r="AG2446" s="48"/>
      <c r="AJ2446" s="48"/>
      <c r="AM2446" s="48"/>
      <c r="AW2446" s="49"/>
      <c r="AX2446" s="49"/>
      <c r="AY2446" s="49"/>
      <c r="AZ2446" s="49"/>
      <c r="BA2446" s="49"/>
      <c r="BB2446" s="49"/>
      <c r="BC2446" s="49"/>
      <c r="BD2446" s="49"/>
      <c r="BE2446" s="49"/>
    </row>
    <row r="2447" spans="5:57">
      <c r="E2447" s="48"/>
      <c r="H2447" s="48"/>
      <c r="K2447" s="48"/>
      <c r="U2447" s="49"/>
      <c r="V2447" s="49"/>
      <c r="W2447" s="49"/>
      <c r="X2447" s="49"/>
      <c r="Y2447" s="49"/>
      <c r="Z2447" s="49"/>
      <c r="AA2447" s="49"/>
      <c r="AB2447" s="49"/>
      <c r="AC2447" s="49"/>
      <c r="AG2447" s="48"/>
      <c r="AJ2447" s="48"/>
      <c r="AM2447" s="48"/>
      <c r="AW2447" s="49"/>
      <c r="AX2447" s="49"/>
      <c r="AY2447" s="49"/>
      <c r="AZ2447" s="49"/>
      <c r="BA2447" s="49"/>
      <c r="BB2447" s="49"/>
      <c r="BC2447" s="49"/>
      <c r="BD2447" s="49"/>
      <c r="BE2447" s="49"/>
    </row>
    <row r="2448" spans="5:57">
      <c r="E2448" s="48"/>
      <c r="H2448" s="48"/>
      <c r="K2448" s="48"/>
      <c r="U2448" s="49"/>
      <c r="V2448" s="49"/>
      <c r="W2448" s="49"/>
      <c r="X2448" s="49"/>
      <c r="Y2448" s="49"/>
      <c r="Z2448" s="49"/>
      <c r="AA2448" s="49"/>
      <c r="AB2448" s="49"/>
      <c r="AC2448" s="49"/>
      <c r="AG2448" s="48"/>
      <c r="AJ2448" s="48"/>
      <c r="AM2448" s="48"/>
      <c r="AW2448" s="49"/>
      <c r="AX2448" s="49"/>
      <c r="AY2448" s="49"/>
      <c r="AZ2448" s="49"/>
      <c r="BA2448" s="49"/>
      <c r="BB2448" s="49"/>
      <c r="BC2448" s="49"/>
      <c r="BD2448" s="49"/>
      <c r="BE2448" s="49"/>
    </row>
    <row r="2449" spans="5:57">
      <c r="E2449" s="48"/>
      <c r="H2449" s="48"/>
      <c r="K2449" s="48"/>
      <c r="U2449" s="49"/>
      <c r="V2449" s="49"/>
      <c r="W2449" s="49"/>
      <c r="X2449" s="49"/>
      <c r="Y2449" s="49"/>
      <c r="Z2449" s="49"/>
      <c r="AA2449" s="49"/>
      <c r="AB2449" s="49"/>
      <c r="AC2449" s="49"/>
      <c r="AG2449" s="48"/>
      <c r="AJ2449" s="48"/>
      <c r="AM2449" s="48"/>
      <c r="AW2449" s="49"/>
      <c r="AX2449" s="49"/>
      <c r="AY2449" s="49"/>
      <c r="AZ2449" s="49"/>
      <c r="BA2449" s="49"/>
      <c r="BB2449" s="49"/>
      <c r="BC2449" s="49"/>
      <c r="BD2449" s="49"/>
      <c r="BE2449" s="49"/>
    </row>
    <row r="2450" spans="5:57">
      <c r="E2450" s="48"/>
      <c r="H2450" s="48"/>
      <c r="K2450" s="48"/>
      <c r="U2450" s="49"/>
      <c r="V2450" s="49"/>
      <c r="W2450" s="49"/>
      <c r="X2450" s="49"/>
      <c r="Y2450" s="49"/>
      <c r="Z2450" s="49"/>
      <c r="AA2450" s="49"/>
      <c r="AB2450" s="49"/>
      <c r="AC2450" s="49"/>
      <c r="AG2450" s="48"/>
      <c r="AJ2450" s="48"/>
      <c r="AM2450" s="48"/>
      <c r="AW2450" s="49"/>
      <c r="AX2450" s="49"/>
      <c r="AY2450" s="49"/>
      <c r="AZ2450" s="49"/>
      <c r="BA2450" s="49"/>
      <c r="BB2450" s="49"/>
      <c r="BC2450" s="49"/>
      <c r="BD2450" s="49"/>
      <c r="BE2450" s="49"/>
    </row>
    <row r="2451" spans="5:57">
      <c r="E2451" s="48"/>
      <c r="H2451" s="48"/>
      <c r="K2451" s="48"/>
      <c r="U2451" s="49"/>
      <c r="V2451" s="49"/>
      <c r="W2451" s="49"/>
      <c r="X2451" s="49"/>
      <c r="Y2451" s="49"/>
      <c r="Z2451" s="49"/>
      <c r="AA2451" s="49"/>
      <c r="AB2451" s="49"/>
      <c r="AC2451" s="49"/>
      <c r="AG2451" s="48"/>
      <c r="AJ2451" s="48"/>
      <c r="AM2451" s="48"/>
      <c r="AW2451" s="49"/>
      <c r="AX2451" s="49"/>
      <c r="AY2451" s="49"/>
      <c r="AZ2451" s="49"/>
      <c r="BA2451" s="49"/>
      <c r="BB2451" s="49"/>
      <c r="BC2451" s="49"/>
      <c r="BD2451" s="49"/>
      <c r="BE2451" s="49"/>
    </row>
    <row r="2452" spans="5:57">
      <c r="E2452" s="48"/>
      <c r="H2452" s="48"/>
      <c r="K2452" s="48"/>
      <c r="U2452" s="49"/>
      <c r="V2452" s="49"/>
      <c r="W2452" s="49"/>
      <c r="X2452" s="49"/>
      <c r="Y2452" s="49"/>
      <c r="Z2452" s="49"/>
      <c r="AA2452" s="49"/>
      <c r="AB2452" s="49"/>
      <c r="AC2452" s="49"/>
      <c r="AG2452" s="48"/>
      <c r="AJ2452" s="48"/>
      <c r="AM2452" s="48"/>
      <c r="AW2452" s="49"/>
      <c r="AX2452" s="49"/>
      <c r="AY2452" s="49"/>
      <c r="AZ2452" s="49"/>
      <c r="BA2452" s="49"/>
      <c r="BB2452" s="49"/>
      <c r="BC2452" s="49"/>
      <c r="BD2452" s="49"/>
      <c r="BE2452" s="49"/>
    </row>
    <row r="2453" spans="5:57">
      <c r="E2453" s="48"/>
      <c r="H2453" s="48"/>
      <c r="K2453" s="48"/>
      <c r="U2453" s="49"/>
      <c r="V2453" s="49"/>
      <c r="W2453" s="49"/>
      <c r="X2453" s="49"/>
      <c r="Y2453" s="49"/>
      <c r="Z2453" s="49"/>
      <c r="AA2453" s="49"/>
      <c r="AB2453" s="49"/>
      <c r="AC2453" s="49"/>
      <c r="AG2453" s="48"/>
      <c r="AJ2453" s="48"/>
      <c r="AM2453" s="48"/>
      <c r="AW2453" s="49"/>
      <c r="AX2453" s="49"/>
      <c r="AY2453" s="49"/>
      <c r="AZ2453" s="49"/>
      <c r="BA2453" s="49"/>
      <c r="BB2453" s="49"/>
      <c r="BC2453" s="49"/>
      <c r="BD2453" s="49"/>
      <c r="BE2453" s="49"/>
    </row>
    <row r="2454" spans="5:57">
      <c r="E2454" s="48"/>
      <c r="H2454" s="48"/>
      <c r="K2454" s="48"/>
      <c r="U2454" s="49"/>
      <c r="V2454" s="49"/>
      <c r="W2454" s="49"/>
      <c r="X2454" s="49"/>
      <c r="Y2454" s="49"/>
      <c r="Z2454" s="49"/>
      <c r="AA2454" s="49"/>
      <c r="AB2454" s="49"/>
      <c r="AC2454" s="49"/>
      <c r="AG2454" s="48"/>
      <c r="AJ2454" s="48"/>
      <c r="AM2454" s="48"/>
      <c r="AW2454" s="49"/>
      <c r="AX2454" s="49"/>
      <c r="AY2454" s="49"/>
      <c r="AZ2454" s="49"/>
      <c r="BA2454" s="49"/>
      <c r="BB2454" s="49"/>
      <c r="BC2454" s="49"/>
      <c r="BD2454" s="49"/>
      <c r="BE2454" s="49"/>
    </row>
    <row r="2455" spans="5:57">
      <c r="E2455" s="48"/>
      <c r="H2455" s="48"/>
      <c r="K2455" s="48"/>
      <c r="U2455" s="49"/>
      <c r="V2455" s="49"/>
      <c r="W2455" s="49"/>
      <c r="X2455" s="49"/>
      <c r="Y2455" s="49"/>
      <c r="Z2455" s="49"/>
      <c r="AA2455" s="49"/>
      <c r="AB2455" s="49"/>
      <c r="AC2455" s="49"/>
      <c r="AG2455" s="48"/>
      <c r="AJ2455" s="48"/>
      <c r="AM2455" s="48"/>
      <c r="AW2455" s="49"/>
      <c r="AX2455" s="49"/>
      <c r="AY2455" s="49"/>
      <c r="AZ2455" s="49"/>
      <c r="BA2455" s="49"/>
      <c r="BB2455" s="49"/>
      <c r="BC2455" s="49"/>
      <c r="BD2455" s="49"/>
      <c r="BE2455" s="49"/>
    </row>
    <row r="2456" spans="5:57">
      <c r="E2456" s="48"/>
      <c r="H2456" s="48"/>
      <c r="K2456" s="48"/>
      <c r="U2456" s="49"/>
      <c r="V2456" s="49"/>
      <c r="W2456" s="49"/>
      <c r="X2456" s="49"/>
      <c r="Y2456" s="49"/>
      <c r="Z2456" s="49"/>
      <c r="AA2456" s="49"/>
      <c r="AB2456" s="49"/>
      <c r="AC2456" s="49"/>
      <c r="AG2456" s="48"/>
      <c r="AJ2456" s="48"/>
      <c r="AM2456" s="48"/>
      <c r="AW2456" s="49"/>
      <c r="AX2456" s="49"/>
      <c r="AY2456" s="49"/>
      <c r="AZ2456" s="49"/>
      <c r="BA2456" s="49"/>
      <c r="BB2456" s="49"/>
      <c r="BC2456" s="49"/>
      <c r="BD2456" s="49"/>
      <c r="BE2456" s="49"/>
    </row>
    <row r="2457" spans="5:57">
      <c r="E2457" s="48"/>
      <c r="H2457" s="48"/>
      <c r="K2457" s="48"/>
      <c r="U2457" s="49"/>
      <c r="V2457" s="49"/>
      <c r="W2457" s="49"/>
      <c r="X2457" s="49"/>
      <c r="Y2457" s="49"/>
      <c r="Z2457" s="49"/>
      <c r="AA2457" s="49"/>
      <c r="AB2457" s="49"/>
      <c r="AC2457" s="49"/>
      <c r="AG2457" s="48"/>
      <c r="AJ2457" s="48"/>
      <c r="AM2457" s="48"/>
      <c r="AW2457" s="49"/>
      <c r="AX2457" s="49"/>
      <c r="AY2457" s="49"/>
      <c r="AZ2457" s="49"/>
      <c r="BA2457" s="49"/>
      <c r="BB2457" s="49"/>
      <c r="BC2457" s="49"/>
      <c r="BD2457" s="49"/>
      <c r="BE2457" s="49"/>
    </row>
    <row r="2458" spans="5:57">
      <c r="E2458" s="48"/>
      <c r="H2458" s="48"/>
      <c r="K2458" s="48"/>
      <c r="U2458" s="49"/>
      <c r="V2458" s="49"/>
      <c r="W2458" s="49"/>
      <c r="X2458" s="49"/>
      <c r="Y2458" s="49"/>
      <c r="Z2458" s="49"/>
      <c r="AA2458" s="49"/>
      <c r="AB2458" s="49"/>
      <c r="AC2458" s="49"/>
      <c r="AG2458" s="48"/>
      <c r="AJ2458" s="48"/>
      <c r="AM2458" s="48"/>
      <c r="AW2458" s="49"/>
      <c r="AX2458" s="49"/>
      <c r="AY2458" s="49"/>
      <c r="AZ2458" s="49"/>
      <c r="BA2458" s="49"/>
      <c r="BB2458" s="49"/>
      <c r="BC2458" s="49"/>
      <c r="BD2458" s="49"/>
      <c r="BE2458" s="49"/>
    </row>
    <row r="2459" spans="5:57">
      <c r="E2459" s="48"/>
      <c r="H2459" s="48"/>
      <c r="K2459" s="48"/>
      <c r="U2459" s="49"/>
      <c r="V2459" s="49"/>
      <c r="W2459" s="49"/>
      <c r="X2459" s="49"/>
      <c r="Y2459" s="49"/>
      <c r="Z2459" s="49"/>
      <c r="AA2459" s="49"/>
      <c r="AB2459" s="49"/>
      <c r="AC2459" s="49"/>
      <c r="AG2459" s="48"/>
      <c r="AJ2459" s="48"/>
      <c r="AM2459" s="48"/>
      <c r="AW2459" s="49"/>
      <c r="AX2459" s="49"/>
      <c r="AY2459" s="49"/>
      <c r="AZ2459" s="49"/>
      <c r="BA2459" s="49"/>
      <c r="BB2459" s="49"/>
      <c r="BC2459" s="49"/>
      <c r="BD2459" s="49"/>
      <c r="BE2459" s="49"/>
    </row>
    <row r="2460" spans="5:57">
      <c r="E2460" s="48"/>
      <c r="H2460" s="48"/>
      <c r="K2460" s="48"/>
      <c r="U2460" s="49"/>
      <c r="V2460" s="49"/>
      <c r="W2460" s="49"/>
      <c r="X2460" s="49"/>
      <c r="Y2460" s="49"/>
      <c r="Z2460" s="49"/>
      <c r="AA2460" s="49"/>
      <c r="AB2460" s="49"/>
      <c r="AC2460" s="49"/>
      <c r="AG2460" s="48"/>
      <c r="AJ2460" s="48"/>
      <c r="AM2460" s="48"/>
      <c r="AW2460" s="49"/>
      <c r="AX2460" s="49"/>
      <c r="AY2460" s="49"/>
      <c r="AZ2460" s="49"/>
      <c r="BA2460" s="49"/>
      <c r="BB2460" s="49"/>
      <c r="BC2460" s="49"/>
      <c r="BD2460" s="49"/>
      <c r="BE2460" s="49"/>
    </row>
    <row r="2461" spans="5:57">
      <c r="E2461" s="48"/>
      <c r="H2461" s="48"/>
      <c r="K2461" s="48"/>
      <c r="U2461" s="49"/>
      <c r="V2461" s="49"/>
      <c r="W2461" s="49"/>
      <c r="X2461" s="49"/>
      <c r="Y2461" s="49"/>
      <c r="Z2461" s="49"/>
      <c r="AA2461" s="49"/>
      <c r="AB2461" s="49"/>
      <c r="AC2461" s="49"/>
      <c r="AG2461" s="48"/>
      <c r="AJ2461" s="48"/>
      <c r="AM2461" s="48"/>
      <c r="AW2461" s="49"/>
      <c r="AX2461" s="49"/>
      <c r="AY2461" s="49"/>
      <c r="AZ2461" s="49"/>
      <c r="BA2461" s="49"/>
      <c r="BB2461" s="49"/>
      <c r="BC2461" s="49"/>
      <c r="BD2461" s="49"/>
      <c r="BE2461" s="49"/>
    </row>
    <row r="2462" spans="5:57">
      <c r="E2462" s="48"/>
      <c r="H2462" s="48"/>
      <c r="K2462" s="48"/>
      <c r="U2462" s="49"/>
      <c r="V2462" s="49"/>
      <c r="W2462" s="49"/>
      <c r="X2462" s="49"/>
      <c r="Y2462" s="49"/>
      <c r="Z2462" s="49"/>
      <c r="AA2462" s="49"/>
      <c r="AB2462" s="49"/>
      <c r="AC2462" s="49"/>
      <c r="AG2462" s="48"/>
      <c r="AJ2462" s="48"/>
      <c r="AM2462" s="48"/>
      <c r="AW2462" s="49"/>
      <c r="AX2462" s="49"/>
      <c r="AY2462" s="49"/>
      <c r="AZ2462" s="49"/>
      <c r="BA2462" s="49"/>
      <c r="BB2462" s="49"/>
      <c r="BC2462" s="49"/>
      <c r="BD2462" s="49"/>
      <c r="BE2462" s="49"/>
    </row>
    <row r="2463" spans="5:57">
      <c r="E2463" s="48"/>
      <c r="H2463" s="48"/>
      <c r="K2463" s="48"/>
      <c r="U2463" s="49"/>
      <c r="V2463" s="49"/>
      <c r="W2463" s="49"/>
      <c r="X2463" s="49"/>
      <c r="Y2463" s="49"/>
      <c r="Z2463" s="49"/>
      <c r="AA2463" s="49"/>
      <c r="AB2463" s="49"/>
      <c r="AC2463" s="49"/>
      <c r="AG2463" s="48"/>
      <c r="AJ2463" s="48"/>
      <c r="AM2463" s="48"/>
      <c r="AW2463" s="49"/>
      <c r="AX2463" s="49"/>
      <c r="AY2463" s="49"/>
      <c r="AZ2463" s="49"/>
      <c r="BA2463" s="49"/>
      <c r="BB2463" s="49"/>
      <c r="BC2463" s="49"/>
      <c r="BD2463" s="49"/>
      <c r="BE2463" s="49"/>
    </row>
    <row r="2464" spans="5:57">
      <c r="E2464" s="48"/>
      <c r="H2464" s="48"/>
      <c r="K2464" s="48"/>
      <c r="U2464" s="49"/>
      <c r="V2464" s="49"/>
      <c r="W2464" s="49"/>
      <c r="X2464" s="49"/>
      <c r="Y2464" s="49"/>
      <c r="Z2464" s="49"/>
      <c r="AA2464" s="49"/>
      <c r="AB2464" s="49"/>
      <c r="AC2464" s="49"/>
      <c r="AG2464" s="48"/>
      <c r="AJ2464" s="48"/>
      <c r="AM2464" s="48"/>
      <c r="AW2464" s="49"/>
      <c r="AX2464" s="49"/>
      <c r="AY2464" s="49"/>
      <c r="AZ2464" s="49"/>
      <c r="BA2464" s="49"/>
      <c r="BB2464" s="49"/>
      <c r="BC2464" s="49"/>
      <c r="BD2464" s="49"/>
      <c r="BE2464" s="49"/>
    </row>
    <row r="2465" spans="5:57">
      <c r="E2465" s="48"/>
      <c r="H2465" s="48"/>
      <c r="K2465" s="48"/>
      <c r="U2465" s="49"/>
      <c r="V2465" s="49"/>
      <c r="W2465" s="49"/>
      <c r="X2465" s="49"/>
      <c r="Y2465" s="49"/>
      <c r="Z2465" s="49"/>
      <c r="AA2465" s="49"/>
      <c r="AB2465" s="49"/>
      <c r="AC2465" s="49"/>
      <c r="AG2465" s="48"/>
      <c r="AJ2465" s="48"/>
      <c r="AM2465" s="48"/>
      <c r="AW2465" s="49"/>
      <c r="AX2465" s="49"/>
      <c r="AY2465" s="49"/>
      <c r="AZ2465" s="49"/>
      <c r="BA2465" s="49"/>
      <c r="BB2465" s="49"/>
      <c r="BC2465" s="49"/>
      <c r="BD2465" s="49"/>
      <c r="BE2465" s="49"/>
    </row>
    <row r="2466" spans="5:57">
      <c r="E2466" s="48"/>
      <c r="H2466" s="48"/>
      <c r="K2466" s="48"/>
      <c r="U2466" s="49"/>
      <c r="V2466" s="49"/>
      <c r="W2466" s="49"/>
      <c r="X2466" s="49"/>
      <c r="Y2466" s="49"/>
      <c r="Z2466" s="49"/>
      <c r="AA2466" s="49"/>
      <c r="AB2466" s="49"/>
      <c r="AC2466" s="49"/>
      <c r="AG2466" s="48"/>
      <c r="AJ2466" s="48"/>
      <c r="AM2466" s="48"/>
      <c r="AW2466" s="49"/>
      <c r="AX2466" s="49"/>
      <c r="AY2466" s="49"/>
      <c r="AZ2466" s="49"/>
      <c r="BA2466" s="49"/>
      <c r="BB2466" s="49"/>
      <c r="BC2466" s="49"/>
      <c r="BD2466" s="49"/>
      <c r="BE2466" s="49"/>
    </row>
    <row r="2467" spans="5:57">
      <c r="E2467" s="48"/>
      <c r="H2467" s="48"/>
      <c r="K2467" s="48"/>
      <c r="U2467" s="49"/>
      <c r="V2467" s="49"/>
      <c r="W2467" s="49"/>
      <c r="X2467" s="49"/>
      <c r="Y2467" s="49"/>
      <c r="Z2467" s="49"/>
      <c r="AA2467" s="49"/>
      <c r="AB2467" s="49"/>
      <c r="AC2467" s="49"/>
      <c r="AG2467" s="48"/>
      <c r="AJ2467" s="48"/>
      <c r="AM2467" s="48"/>
      <c r="AW2467" s="49"/>
      <c r="AX2467" s="49"/>
      <c r="AY2467" s="49"/>
      <c r="AZ2467" s="49"/>
      <c r="BA2467" s="49"/>
      <c r="BB2467" s="49"/>
      <c r="BC2467" s="49"/>
      <c r="BD2467" s="49"/>
      <c r="BE2467" s="49"/>
    </row>
    <row r="2468" spans="5:57">
      <c r="E2468" s="48"/>
      <c r="H2468" s="48"/>
      <c r="K2468" s="48"/>
      <c r="U2468" s="49"/>
      <c r="V2468" s="49"/>
      <c r="W2468" s="49"/>
      <c r="X2468" s="49"/>
      <c r="Y2468" s="49"/>
      <c r="Z2468" s="49"/>
      <c r="AA2468" s="49"/>
      <c r="AB2468" s="49"/>
      <c r="AC2468" s="49"/>
      <c r="AG2468" s="48"/>
      <c r="AJ2468" s="48"/>
      <c r="AM2468" s="48"/>
      <c r="AW2468" s="49"/>
      <c r="AX2468" s="49"/>
      <c r="AY2468" s="49"/>
      <c r="AZ2468" s="49"/>
      <c r="BA2468" s="49"/>
      <c r="BB2468" s="49"/>
      <c r="BC2468" s="49"/>
      <c r="BD2468" s="49"/>
      <c r="BE2468" s="49"/>
    </row>
    <row r="2469" spans="5:57">
      <c r="E2469" s="48"/>
      <c r="H2469" s="48"/>
      <c r="K2469" s="48"/>
      <c r="U2469" s="49"/>
      <c r="V2469" s="49"/>
      <c r="W2469" s="49"/>
      <c r="X2469" s="49"/>
      <c r="Y2469" s="49"/>
      <c r="Z2469" s="49"/>
      <c r="AA2469" s="49"/>
      <c r="AB2469" s="49"/>
      <c r="AC2469" s="49"/>
      <c r="AG2469" s="48"/>
      <c r="AJ2469" s="48"/>
      <c r="AM2469" s="48"/>
      <c r="AW2469" s="49"/>
      <c r="AX2469" s="49"/>
      <c r="AY2469" s="49"/>
      <c r="AZ2469" s="49"/>
      <c r="BA2469" s="49"/>
      <c r="BB2469" s="49"/>
      <c r="BC2469" s="49"/>
      <c r="BD2469" s="49"/>
      <c r="BE2469" s="49"/>
    </row>
    <row r="2470" spans="5:57">
      <c r="E2470" s="48"/>
      <c r="H2470" s="48"/>
      <c r="K2470" s="48"/>
      <c r="U2470" s="49"/>
      <c r="V2470" s="49"/>
      <c r="W2470" s="49"/>
      <c r="X2470" s="49"/>
      <c r="Y2470" s="49"/>
      <c r="Z2470" s="49"/>
      <c r="AA2470" s="49"/>
      <c r="AB2470" s="49"/>
      <c r="AC2470" s="49"/>
      <c r="AG2470" s="48"/>
      <c r="AJ2470" s="48"/>
      <c r="AM2470" s="48"/>
      <c r="AW2470" s="49"/>
      <c r="AX2470" s="49"/>
      <c r="AY2470" s="49"/>
      <c r="AZ2470" s="49"/>
      <c r="BA2470" s="49"/>
      <c r="BB2470" s="49"/>
      <c r="BC2470" s="49"/>
      <c r="BD2470" s="49"/>
      <c r="BE2470" s="49"/>
    </row>
    <row r="2471" spans="5:57">
      <c r="E2471" s="48"/>
      <c r="H2471" s="48"/>
      <c r="K2471" s="48"/>
      <c r="U2471" s="49"/>
      <c r="V2471" s="49"/>
      <c r="W2471" s="49"/>
      <c r="X2471" s="49"/>
      <c r="Y2471" s="49"/>
      <c r="Z2471" s="49"/>
      <c r="AA2471" s="49"/>
      <c r="AB2471" s="49"/>
      <c r="AC2471" s="49"/>
      <c r="AG2471" s="48"/>
      <c r="AJ2471" s="48"/>
      <c r="AM2471" s="48"/>
      <c r="AW2471" s="49"/>
      <c r="AX2471" s="49"/>
      <c r="AY2471" s="49"/>
      <c r="AZ2471" s="49"/>
      <c r="BA2471" s="49"/>
      <c r="BB2471" s="49"/>
      <c r="BC2471" s="49"/>
      <c r="BD2471" s="49"/>
      <c r="BE2471" s="49"/>
    </row>
    <row r="2472" spans="5:57">
      <c r="E2472" s="48"/>
      <c r="H2472" s="48"/>
      <c r="K2472" s="48"/>
      <c r="U2472" s="49"/>
      <c r="V2472" s="49"/>
      <c r="W2472" s="49"/>
      <c r="X2472" s="49"/>
      <c r="Y2472" s="49"/>
      <c r="Z2472" s="49"/>
      <c r="AA2472" s="49"/>
      <c r="AB2472" s="49"/>
      <c r="AC2472" s="49"/>
      <c r="AG2472" s="48"/>
      <c r="AJ2472" s="48"/>
      <c r="AM2472" s="48"/>
      <c r="AW2472" s="49"/>
      <c r="AX2472" s="49"/>
      <c r="AY2472" s="49"/>
      <c r="AZ2472" s="49"/>
      <c r="BA2472" s="49"/>
      <c r="BB2472" s="49"/>
      <c r="BC2472" s="49"/>
      <c r="BD2472" s="49"/>
      <c r="BE2472" s="49"/>
    </row>
    <row r="2473" spans="5:57">
      <c r="E2473" s="48"/>
      <c r="H2473" s="48"/>
      <c r="K2473" s="48"/>
      <c r="U2473" s="49"/>
      <c r="V2473" s="49"/>
      <c r="W2473" s="49"/>
      <c r="X2473" s="49"/>
      <c r="Y2473" s="49"/>
      <c r="Z2473" s="49"/>
      <c r="AA2473" s="49"/>
      <c r="AB2473" s="49"/>
      <c r="AC2473" s="49"/>
      <c r="AG2473" s="48"/>
      <c r="AJ2473" s="48"/>
      <c r="AM2473" s="48"/>
      <c r="AW2473" s="49"/>
      <c r="AX2473" s="49"/>
      <c r="AY2473" s="49"/>
      <c r="AZ2473" s="49"/>
      <c r="BA2473" s="49"/>
      <c r="BB2473" s="49"/>
      <c r="BC2473" s="49"/>
      <c r="BD2473" s="49"/>
      <c r="BE2473" s="49"/>
    </row>
    <row r="2474" spans="5:57">
      <c r="E2474" s="48"/>
      <c r="H2474" s="48"/>
      <c r="K2474" s="48"/>
      <c r="U2474" s="49"/>
      <c r="V2474" s="49"/>
      <c r="W2474" s="49"/>
      <c r="X2474" s="49"/>
      <c r="Y2474" s="49"/>
      <c r="Z2474" s="49"/>
      <c r="AA2474" s="49"/>
      <c r="AB2474" s="49"/>
      <c r="AC2474" s="49"/>
      <c r="AG2474" s="48"/>
      <c r="AJ2474" s="48"/>
      <c r="AM2474" s="48"/>
      <c r="AW2474" s="49"/>
      <c r="AX2474" s="49"/>
      <c r="AY2474" s="49"/>
      <c r="AZ2474" s="49"/>
      <c r="BA2474" s="49"/>
      <c r="BB2474" s="49"/>
      <c r="BC2474" s="49"/>
      <c r="BD2474" s="49"/>
      <c r="BE2474" s="49"/>
    </row>
    <row r="2475" spans="5:57">
      <c r="E2475" s="48"/>
      <c r="H2475" s="48"/>
      <c r="K2475" s="48"/>
      <c r="U2475" s="49"/>
      <c r="V2475" s="49"/>
      <c r="W2475" s="49"/>
      <c r="X2475" s="49"/>
      <c r="Y2475" s="49"/>
      <c r="Z2475" s="49"/>
      <c r="AA2475" s="49"/>
      <c r="AB2475" s="49"/>
      <c r="AC2475" s="49"/>
      <c r="AG2475" s="48"/>
      <c r="AJ2475" s="48"/>
      <c r="AM2475" s="48"/>
      <c r="AW2475" s="49"/>
      <c r="AX2475" s="49"/>
      <c r="AY2475" s="49"/>
      <c r="AZ2475" s="49"/>
      <c r="BA2475" s="49"/>
      <c r="BB2475" s="49"/>
      <c r="BC2475" s="49"/>
      <c r="BD2475" s="49"/>
      <c r="BE2475" s="49"/>
    </row>
    <row r="2476" spans="5:57">
      <c r="E2476" s="48"/>
      <c r="H2476" s="48"/>
      <c r="K2476" s="48"/>
      <c r="U2476" s="49"/>
      <c r="V2476" s="49"/>
      <c r="W2476" s="49"/>
      <c r="X2476" s="49"/>
      <c r="Y2476" s="49"/>
      <c r="Z2476" s="49"/>
      <c r="AA2476" s="49"/>
      <c r="AB2476" s="49"/>
      <c r="AC2476" s="49"/>
      <c r="AG2476" s="48"/>
      <c r="AJ2476" s="48"/>
      <c r="AM2476" s="48"/>
      <c r="AW2476" s="49"/>
      <c r="AX2476" s="49"/>
      <c r="AY2476" s="49"/>
      <c r="AZ2476" s="49"/>
      <c r="BA2476" s="49"/>
      <c r="BB2476" s="49"/>
      <c r="BC2476" s="49"/>
      <c r="BD2476" s="49"/>
      <c r="BE2476" s="49"/>
    </row>
    <row r="2477" spans="5:57">
      <c r="E2477" s="48"/>
      <c r="H2477" s="48"/>
      <c r="K2477" s="48"/>
      <c r="U2477" s="49"/>
      <c r="V2477" s="49"/>
      <c r="W2477" s="49"/>
      <c r="X2477" s="49"/>
      <c r="Y2477" s="49"/>
      <c r="Z2477" s="49"/>
      <c r="AA2477" s="49"/>
      <c r="AB2477" s="49"/>
      <c r="AC2477" s="49"/>
      <c r="AG2477" s="48"/>
      <c r="AJ2477" s="48"/>
      <c r="AM2477" s="48"/>
      <c r="AW2477" s="49"/>
      <c r="AX2477" s="49"/>
      <c r="AY2477" s="49"/>
      <c r="AZ2477" s="49"/>
      <c r="BA2477" s="49"/>
      <c r="BB2477" s="49"/>
      <c r="BC2477" s="49"/>
      <c r="BD2477" s="49"/>
      <c r="BE2477" s="49"/>
    </row>
    <row r="2478" spans="5:57">
      <c r="E2478" s="48"/>
      <c r="H2478" s="48"/>
      <c r="K2478" s="48"/>
      <c r="U2478" s="49"/>
      <c r="V2478" s="49"/>
      <c r="W2478" s="49"/>
      <c r="X2478" s="49"/>
      <c r="Y2478" s="49"/>
      <c r="Z2478" s="49"/>
      <c r="AA2478" s="49"/>
      <c r="AB2478" s="49"/>
      <c r="AC2478" s="49"/>
      <c r="AG2478" s="48"/>
      <c r="AJ2478" s="48"/>
      <c r="AM2478" s="48"/>
      <c r="AW2478" s="49"/>
      <c r="AX2478" s="49"/>
      <c r="AY2478" s="49"/>
      <c r="AZ2478" s="49"/>
      <c r="BA2478" s="49"/>
      <c r="BB2478" s="49"/>
      <c r="BC2478" s="49"/>
      <c r="BD2478" s="49"/>
      <c r="BE2478" s="49"/>
    </row>
    <row r="2479" spans="5:57">
      <c r="E2479" s="48"/>
      <c r="H2479" s="48"/>
      <c r="K2479" s="48"/>
      <c r="U2479" s="49"/>
      <c r="V2479" s="49"/>
      <c r="W2479" s="49"/>
      <c r="X2479" s="49"/>
      <c r="Y2479" s="49"/>
      <c r="Z2479" s="49"/>
      <c r="AA2479" s="49"/>
      <c r="AB2479" s="49"/>
      <c r="AC2479" s="49"/>
      <c r="AG2479" s="48"/>
      <c r="AJ2479" s="48"/>
      <c r="AM2479" s="48"/>
      <c r="AW2479" s="49"/>
      <c r="AX2479" s="49"/>
      <c r="AY2479" s="49"/>
      <c r="AZ2479" s="49"/>
      <c r="BA2479" s="49"/>
      <c r="BB2479" s="49"/>
      <c r="BC2479" s="49"/>
      <c r="BD2479" s="49"/>
      <c r="BE2479" s="49"/>
    </row>
    <row r="2480" spans="5:57">
      <c r="E2480" s="48"/>
      <c r="H2480" s="48"/>
      <c r="K2480" s="48"/>
      <c r="U2480" s="49"/>
      <c r="V2480" s="49"/>
      <c r="W2480" s="49"/>
      <c r="X2480" s="49"/>
      <c r="Y2480" s="49"/>
      <c r="Z2480" s="49"/>
      <c r="AA2480" s="49"/>
      <c r="AB2480" s="49"/>
      <c r="AC2480" s="49"/>
      <c r="AG2480" s="48"/>
      <c r="AJ2480" s="48"/>
      <c r="AM2480" s="48"/>
      <c r="AW2480" s="49"/>
      <c r="AX2480" s="49"/>
      <c r="AY2480" s="49"/>
      <c r="AZ2480" s="49"/>
      <c r="BA2480" s="49"/>
      <c r="BB2480" s="49"/>
      <c r="BC2480" s="49"/>
      <c r="BD2480" s="49"/>
      <c r="BE2480" s="49"/>
    </row>
    <row r="2481" spans="5:57">
      <c r="E2481" s="48"/>
      <c r="H2481" s="48"/>
      <c r="K2481" s="48"/>
      <c r="U2481" s="49"/>
      <c r="V2481" s="49"/>
      <c r="W2481" s="49"/>
      <c r="X2481" s="49"/>
      <c r="Y2481" s="49"/>
      <c r="Z2481" s="49"/>
      <c r="AA2481" s="49"/>
      <c r="AB2481" s="49"/>
      <c r="AC2481" s="49"/>
      <c r="AG2481" s="48"/>
      <c r="AJ2481" s="48"/>
      <c r="AM2481" s="48"/>
      <c r="AW2481" s="49"/>
      <c r="AX2481" s="49"/>
      <c r="AY2481" s="49"/>
      <c r="AZ2481" s="49"/>
      <c r="BA2481" s="49"/>
      <c r="BB2481" s="49"/>
      <c r="BC2481" s="49"/>
      <c r="BD2481" s="49"/>
      <c r="BE2481" s="49"/>
    </row>
    <row r="2482" spans="5:57">
      <c r="E2482" s="48"/>
      <c r="H2482" s="48"/>
      <c r="K2482" s="48"/>
      <c r="U2482" s="49"/>
      <c r="V2482" s="49"/>
      <c r="W2482" s="49"/>
      <c r="X2482" s="49"/>
      <c r="Y2482" s="49"/>
      <c r="Z2482" s="49"/>
      <c r="AA2482" s="49"/>
      <c r="AB2482" s="49"/>
      <c r="AC2482" s="49"/>
      <c r="AG2482" s="48"/>
      <c r="AJ2482" s="48"/>
      <c r="AM2482" s="48"/>
      <c r="AW2482" s="49"/>
      <c r="AX2482" s="49"/>
      <c r="AY2482" s="49"/>
      <c r="AZ2482" s="49"/>
      <c r="BA2482" s="49"/>
      <c r="BB2482" s="49"/>
      <c r="BC2482" s="49"/>
      <c r="BD2482" s="49"/>
      <c r="BE2482" s="49"/>
    </row>
    <row r="2483" spans="5:57">
      <c r="E2483" s="48"/>
      <c r="H2483" s="48"/>
      <c r="K2483" s="48"/>
      <c r="U2483" s="49"/>
      <c r="V2483" s="49"/>
      <c r="W2483" s="49"/>
      <c r="X2483" s="49"/>
      <c r="Y2483" s="49"/>
      <c r="Z2483" s="49"/>
      <c r="AA2483" s="49"/>
      <c r="AB2483" s="49"/>
      <c r="AC2483" s="49"/>
      <c r="AG2483" s="48"/>
      <c r="AJ2483" s="48"/>
      <c r="AM2483" s="48"/>
      <c r="AW2483" s="49"/>
      <c r="AX2483" s="49"/>
      <c r="AY2483" s="49"/>
      <c r="AZ2483" s="49"/>
      <c r="BA2483" s="49"/>
      <c r="BB2483" s="49"/>
      <c r="BC2483" s="49"/>
      <c r="BD2483" s="49"/>
      <c r="BE2483" s="49"/>
    </row>
    <row r="2484" spans="5:57">
      <c r="E2484" s="48"/>
      <c r="H2484" s="48"/>
      <c r="K2484" s="48"/>
      <c r="U2484" s="49"/>
      <c r="V2484" s="49"/>
      <c r="W2484" s="49"/>
      <c r="X2484" s="49"/>
      <c r="Y2484" s="49"/>
      <c r="Z2484" s="49"/>
      <c r="AA2484" s="49"/>
      <c r="AB2484" s="49"/>
      <c r="AC2484" s="49"/>
      <c r="AG2484" s="48"/>
      <c r="AJ2484" s="48"/>
      <c r="AM2484" s="48"/>
      <c r="AW2484" s="49"/>
      <c r="AX2484" s="49"/>
      <c r="AY2484" s="49"/>
      <c r="AZ2484" s="49"/>
      <c r="BA2484" s="49"/>
      <c r="BB2484" s="49"/>
      <c r="BC2484" s="49"/>
      <c r="BD2484" s="49"/>
      <c r="BE2484" s="49"/>
    </row>
    <row r="2485" spans="5:57">
      <c r="E2485" s="48"/>
      <c r="H2485" s="48"/>
      <c r="K2485" s="48"/>
      <c r="U2485" s="49"/>
      <c r="V2485" s="49"/>
      <c r="W2485" s="49"/>
      <c r="X2485" s="49"/>
      <c r="Y2485" s="49"/>
      <c r="Z2485" s="49"/>
      <c r="AA2485" s="49"/>
      <c r="AB2485" s="49"/>
      <c r="AC2485" s="49"/>
      <c r="AG2485" s="48"/>
      <c r="AJ2485" s="48"/>
      <c r="AM2485" s="48"/>
      <c r="AW2485" s="49"/>
      <c r="AX2485" s="49"/>
      <c r="AY2485" s="49"/>
      <c r="AZ2485" s="49"/>
      <c r="BA2485" s="49"/>
      <c r="BB2485" s="49"/>
      <c r="BC2485" s="49"/>
      <c r="BD2485" s="49"/>
      <c r="BE2485" s="49"/>
    </row>
    <row r="2486" spans="5:57">
      <c r="E2486" s="48"/>
      <c r="H2486" s="48"/>
      <c r="K2486" s="48"/>
      <c r="U2486" s="49"/>
      <c r="V2486" s="49"/>
      <c r="W2486" s="49"/>
      <c r="X2486" s="49"/>
      <c r="Y2486" s="49"/>
      <c r="Z2486" s="49"/>
      <c r="AA2486" s="49"/>
      <c r="AB2486" s="49"/>
      <c r="AC2486" s="49"/>
      <c r="AG2486" s="48"/>
      <c r="AJ2486" s="48"/>
      <c r="AM2486" s="48"/>
      <c r="AW2486" s="49"/>
      <c r="AX2486" s="49"/>
      <c r="AY2486" s="49"/>
      <c r="AZ2486" s="49"/>
      <c r="BA2486" s="49"/>
      <c r="BB2486" s="49"/>
      <c r="BC2486" s="49"/>
      <c r="BD2486" s="49"/>
      <c r="BE2486" s="49"/>
    </row>
    <row r="2487" spans="5:57">
      <c r="E2487" s="48"/>
      <c r="H2487" s="48"/>
      <c r="K2487" s="48"/>
      <c r="U2487" s="49"/>
      <c r="V2487" s="49"/>
      <c r="W2487" s="49"/>
      <c r="X2487" s="49"/>
      <c r="Y2487" s="49"/>
      <c r="Z2487" s="49"/>
      <c r="AA2487" s="49"/>
      <c r="AB2487" s="49"/>
      <c r="AC2487" s="49"/>
      <c r="AG2487" s="48"/>
      <c r="AJ2487" s="48"/>
      <c r="AM2487" s="48"/>
      <c r="AW2487" s="49"/>
      <c r="AX2487" s="49"/>
      <c r="AY2487" s="49"/>
      <c r="AZ2487" s="49"/>
      <c r="BA2487" s="49"/>
      <c r="BB2487" s="49"/>
      <c r="BC2487" s="49"/>
      <c r="BD2487" s="49"/>
      <c r="BE2487" s="49"/>
    </row>
    <row r="2488" spans="5:57">
      <c r="E2488" s="48"/>
      <c r="H2488" s="48"/>
      <c r="K2488" s="48"/>
      <c r="U2488" s="49"/>
      <c r="V2488" s="49"/>
      <c r="W2488" s="49"/>
      <c r="X2488" s="49"/>
      <c r="Y2488" s="49"/>
      <c r="Z2488" s="49"/>
      <c r="AA2488" s="49"/>
      <c r="AB2488" s="49"/>
      <c r="AC2488" s="49"/>
      <c r="AG2488" s="48"/>
      <c r="AJ2488" s="48"/>
      <c r="AM2488" s="48"/>
      <c r="AW2488" s="49"/>
      <c r="AX2488" s="49"/>
      <c r="AY2488" s="49"/>
      <c r="AZ2488" s="49"/>
      <c r="BA2488" s="49"/>
      <c r="BB2488" s="49"/>
      <c r="BC2488" s="49"/>
      <c r="BD2488" s="49"/>
      <c r="BE2488" s="49"/>
    </row>
    <row r="2489" spans="5:57">
      <c r="E2489" s="48"/>
      <c r="H2489" s="48"/>
      <c r="K2489" s="48"/>
      <c r="U2489" s="49"/>
      <c r="V2489" s="49"/>
      <c r="W2489" s="49"/>
      <c r="X2489" s="49"/>
      <c r="Y2489" s="49"/>
      <c r="Z2489" s="49"/>
      <c r="AA2489" s="49"/>
      <c r="AB2489" s="49"/>
      <c r="AC2489" s="49"/>
      <c r="AG2489" s="48"/>
      <c r="AJ2489" s="48"/>
      <c r="AM2489" s="48"/>
      <c r="AW2489" s="49"/>
      <c r="AX2489" s="49"/>
      <c r="AY2489" s="49"/>
      <c r="AZ2489" s="49"/>
      <c r="BA2489" s="49"/>
      <c r="BB2489" s="49"/>
      <c r="BC2489" s="49"/>
      <c r="BD2489" s="49"/>
      <c r="BE2489" s="49"/>
    </row>
    <row r="2490" spans="5:57">
      <c r="E2490" s="48"/>
      <c r="H2490" s="48"/>
      <c r="K2490" s="48"/>
      <c r="U2490" s="49"/>
      <c r="V2490" s="49"/>
      <c r="W2490" s="49"/>
      <c r="X2490" s="49"/>
      <c r="Y2490" s="49"/>
      <c r="Z2490" s="49"/>
      <c r="AA2490" s="49"/>
      <c r="AB2490" s="49"/>
      <c r="AC2490" s="49"/>
      <c r="AG2490" s="48"/>
      <c r="AJ2490" s="48"/>
      <c r="AM2490" s="48"/>
      <c r="AW2490" s="49"/>
      <c r="AX2490" s="49"/>
      <c r="AY2490" s="49"/>
      <c r="AZ2490" s="49"/>
      <c r="BA2490" s="49"/>
      <c r="BB2490" s="49"/>
      <c r="BC2490" s="49"/>
      <c r="BD2490" s="49"/>
      <c r="BE2490" s="49"/>
    </row>
    <row r="2491" spans="5:57">
      <c r="E2491" s="48"/>
      <c r="H2491" s="48"/>
      <c r="K2491" s="48"/>
      <c r="U2491" s="49"/>
      <c r="V2491" s="49"/>
      <c r="W2491" s="49"/>
      <c r="X2491" s="49"/>
      <c r="Y2491" s="49"/>
      <c r="Z2491" s="49"/>
      <c r="AA2491" s="49"/>
      <c r="AB2491" s="49"/>
      <c r="AC2491" s="49"/>
      <c r="AG2491" s="48"/>
      <c r="AJ2491" s="48"/>
      <c r="AM2491" s="48"/>
      <c r="AW2491" s="49"/>
      <c r="AX2491" s="49"/>
      <c r="AY2491" s="49"/>
      <c r="AZ2491" s="49"/>
      <c r="BA2491" s="49"/>
      <c r="BB2491" s="49"/>
      <c r="BC2491" s="49"/>
      <c r="BD2491" s="49"/>
      <c r="BE2491" s="49"/>
    </row>
    <row r="2492" spans="5:57">
      <c r="E2492" s="48"/>
      <c r="H2492" s="48"/>
      <c r="K2492" s="48"/>
      <c r="U2492" s="49"/>
      <c r="V2492" s="49"/>
      <c r="W2492" s="49"/>
      <c r="X2492" s="49"/>
      <c r="Y2492" s="49"/>
      <c r="Z2492" s="49"/>
      <c r="AA2492" s="49"/>
      <c r="AB2492" s="49"/>
      <c r="AC2492" s="49"/>
      <c r="AG2492" s="48"/>
      <c r="AJ2492" s="48"/>
      <c r="AM2492" s="48"/>
      <c r="AW2492" s="49"/>
      <c r="AX2492" s="49"/>
      <c r="AY2492" s="49"/>
      <c r="AZ2492" s="49"/>
      <c r="BA2492" s="49"/>
      <c r="BB2492" s="49"/>
      <c r="BC2492" s="49"/>
      <c r="BD2492" s="49"/>
      <c r="BE2492" s="49"/>
    </row>
    <row r="2493" spans="5:57">
      <c r="E2493" s="48"/>
      <c r="H2493" s="48"/>
      <c r="K2493" s="48"/>
      <c r="U2493" s="49"/>
      <c r="V2493" s="49"/>
      <c r="W2493" s="49"/>
      <c r="X2493" s="49"/>
      <c r="Y2493" s="49"/>
      <c r="Z2493" s="49"/>
      <c r="AA2493" s="49"/>
      <c r="AB2493" s="49"/>
      <c r="AC2493" s="49"/>
      <c r="AG2493" s="48"/>
      <c r="AJ2493" s="48"/>
      <c r="AM2493" s="48"/>
      <c r="AW2493" s="49"/>
      <c r="AX2493" s="49"/>
      <c r="AY2493" s="49"/>
      <c r="AZ2493" s="49"/>
      <c r="BA2493" s="49"/>
      <c r="BB2493" s="49"/>
      <c r="BC2493" s="49"/>
      <c r="BD2493" s="49"/>
      <c r="BE2493" s="49"/>
    </row>
    <row r="2494" spans="5:57">
      <c r="E2494" s="48"/>
      <c r="H2494" s="48"/>
      <c r="K2494" s="48"/>
      <c r="U2494" s="49"/>
      <c r="V2494" s="49"/>
      <c r="W2494" s="49"/>
      <c r="X2494" s="49"/>
      <c r="Y2494" s="49"/>
      <c r="Z2494" s="49"/>
      <c r="AA2494" s="49"/>
      <c r="AB2494" s="49"/>
      <c r="AC2494" s="49"/>
      <c r="AG2494" s="48"/>
      <c r="AJ2494" s="48"/>
      <c r="AM2494" s="48"/>
      <c r="AW2494" s="49"/>
      <c r="AX2494" s="49"/>
      <c r="AY2494" s="49"/>
      <c r="AZ2494" s="49"/>
      <c r="BA2494" s="49"/>
      <c r="BB2494" s="49"/>
      <c r="BC2494" s="49"/>
      <c r="BD2494" s="49"/>
      <c r="BE2494" s="49"/>
    </row>
    <row r="2495" spans="5:57">
      <c r="E2495" s="48"/>
      <c r="H2495" s="48"/>
      <c r="K2495" s="48"/>
      <c r="U2495" s="49"/>
      <c r="V2495" s="49"/>
      <c r="W2495" s="49"/>
      <c r="X2495" s="49"/>
      <c r="Y2495" s="49"/>
      <c r="Z2495" s="49"/>
      <c r="AA2495" s="49"/>
      <c r="AB2495" s="49"/>
      <c r="AC2495" s="49"/>
      <c r="AG2495" s="48"/>
      <c r="AJ2495" s="48"/>
      <c r="AM2495" s="48"/>
      <c r="AW2495" s="49"/>
      <c r="AX2495" s="49"/>
      <c r="AY2495" s="49"/>
      <c r="AZ2495" s="49"/>
      <c r="BA2495" s="49"/>
      <c r="BB2495" s="49"/>
      <c r="BC2495" s="49"/>
      <c r="BD2495" s="49"/>
      <c r="BE2495" s="49"/>
    </row>
    <row r="2496" spans="5:57">
      <c r="E2496" s="48"/>
      <c r="H2496" s="48"/>
      <c r="K2496" s="48"/>
      <c r="U2496" s="49"/>
      <c r="V2496" s="49"/>
      <c r="W2496" s="49"/>
      <c r="X2496" s="49"/>
      <c r="Y2496" s="49"/>
      <c r="Z2496" s="49"/>
      <c r="AA2496" s="49"/>
      <c r="AB2496" s="49"/>
      <c r="AC2496" s="49"/>
      <c r="AG2496" s="48"/>
      <c r="AJ2496" s="48"/>
      <c r="AM2496" s="48"/>
      <c r="AW2496" s="49"/>
      <c r="AX2496" s="49"/>
      <c r="AY2496" s="49"/>
      <c r="AZ2496" s="49"/>
      <c r="BA2496" s="49"/>
      <c r="BB2496" s="49"/>
      <c r="BC2496" s="49"/>
      <c r="BD2496" s="49"/>
      <c r="BE2496" s="49"/>
    </row>
    <row r="2497" spans="5:57">
      <c r="E2497" s="48"/>
      <c r="H2497" s="48"/>
      <c r="K2497" s="48"/>
      <c r="U2497" s="49"/>
      <c r="V2497" s="49"/>
      <c r="W2497" s="49"/>
      <c r="X2497" s="49"/>
      <c r="Y2497" s="49"/>
      <c r="Z2497" s="49"/>
      <c r="AA2497" s="49"/>
      <c r="AB2497" s="49"/>
      <c r="AC2497" s="49"/>
      <c r="AG2497" s="48"/>
      <c r="AJ2497" s="48"/>
      <c r="AM2497" s="48"/>
      <c r="AW2497" s="49"/>
      <c r="AX2497" s="49"/>
      <c r="AY2497" s="49"/>
      <c r="AZ2497" s="49"/>
      <c r="BA2497" s="49"/>
      <c r="BB2497" s="49"/>
      <c r="BC2497" s="49"/>
      <c r="BD2497" s="49"/>
      <c r="BE2497" s="49"/>
    </row>
    <row r="2498" spans="5:57">
      <c r="E2498" s="48"/>
      <c r="H2498" s="48"/>
      <c r="K2498" s="48"/>
      <c r="U2498" s="49"/>
      <c r="V2498" s="49"/>
      <c r="W2498" s="49"/>
      <c r="X2498" s="49"/>
      <c r="Y2498" s="49"/>
      <c r="Z2498" s="49"/>
      <c r="AA2498" s="49"/>
      <c r="AB2498" s="49"/>
      <c r="AC2498" s="49"/>
      <c r="AG2498" s="48"/>
      <c r="AJ2498" s="48"/>
      <c r="AM2498" s="48"/>
      <c r="AW2498" s="49"/>
      <c r="AX2498" s="49"/>
      <c r="AY2498" s="49"/>
      <c r="AZ2498" s="49"/>
      <c r="BA2498" s="49"/>
      <c r="BB2498" s="49"/>
      <c r="BC2498" s="49"/>
      <c r="BD2498" s="49"/>
      <c r="BE2498" s="49"/>
    </row>
    <row r="2499" spans="5:57">
      <c r="E2499" s="48"/>
      <c r="H2499" s="48"/>
      <c r="K2499" s="48"/>
      <c r="U2499" s="49"/>
      <c r="V2499" s="49"/>
      <c r="W2499" s="49"/>
      <c r="X2499" s="49"/>
      <c r="Y2499" s="49"/>
      <c r="Z2499" s="49"/>
      <c r="AA2499" s="49"/>
      <c r="AB2499" s="49"/>
      <c r="AC2499" s="49"/>
      <c r="AG2499" s="48"/>
      <c r="AJ2499" s="48"/>
      <c r="AM2499" s="48"/>
      <c r="AW2499" s="49"/>
      <c r="AX2499" s="49"/>
      <c r="AY2499" s="49"/>
      <c r="AZ2499" s="49"/>
      <c r="BA2499" s="49"/>
      <c r="BB2499" s="49"/>
      <c r="BC2499" s="49"/>
      <c r="BD2499" s="49"/>
      <c r="BE2499" s="49"/>
    </row>
    <row r="2500" spans="5:57">
      <c r="E2500" s="48"/>
      <c r="H2500" s="48"/>
      <c r="K2500" s="48"/>
      <c r="U2500" s="49"/>
      <c r="V2500" s="49"/>
      <c r="W2500" s="49"/>
      <c r="X2500" s="49"/>
      <c r="Y2500" s="49"/>
      <c r="Z2500" s="49"/>
      <c r="AA2500" s="49"/>
      <c r="AB2500" s="49"/>
      <c r="AC2500" s="49"/>
      <c r="AG2500" s="48"/>
      <c r="AJ2500" s="48"/>
      <c r="AM2500" s="48"/>
      <c r="AW2500" s="49"/>
      <c r="AX2500" s="49"/>
      <c r="AY2500" s="49"/>
      <c r="AZ2500" s="49"/>
      <c r="BA2500" s="49"/>
      <c r="BB2500" s="49"/>
      <c r="BC2500" s="49"/>
      <c r="BD2500" s="49"/>
      <c r="BE2500" s="49"/>
    </row>
    <row r="2501" spans="5:57">
      <c r="E2501" s="48"/>
      <c r="H2501" s="48"/>
      <c r="K2501" s="48"/>
      <c r="U2501" s="49"/>
      <c r="V2501" s="49"/>
      <c r="W2501" s="49"/>
      <c r="X2501" s="49"/>
      <c r="Y2501" s="49"/>
      <c r="Z2501" s="49"/>
      <c r="AA2501" s="49"/>
      <c r="AB2501" s="49"/>
      <c r="AC2501" s="49"/>
      <c r="AG2501" s="48"/>
      <c r="AJ2501" s="48"/>
      <c r="AM2501" s="48"/>
      <c r="AW2501" s="49"/>
      <c r="AX2501" s="49"/>
      <c r="AY2501" s="49"/>
      <c r="AZ2501" s="49"/>
      <c r="BA2501" s="49"/>
      <c r="BB2501" s="49"/>
      <c r="BC2501" s="49"/>
      <c r="BD2501" s="49"/>
      <c r="BE2501" s="49"/>
    </row>
    <row r="2502" spans="5:57">
      <c r="E2502" s="48"/>
      <c r="H2502" s="48"/>
      <c r="K2502" s="48"/>
      <c r="U2502" s="49"/>
      <c r="V2502" s="49"/>
      <c r="W2502" s="49"/>
      <c r="X2502" s="49"/>
      <c r="Y2502" s="49"/>
      <c r="Z2502" s="49"/>
      <c r="AA2502" s="49"/>
      <c r="AB2502" s="49"/>
      <c r="AC2502" s="49"/>
      <c r="AG2502" s="48"/>
      <c r="AJ2502" s="48"/>
      <c r="AM2502" s="48"/>
      <c r="AW2502" s="49"/>
      <c r="AX2502" s="49"/>
      <c r="AY2502" s="49"/>
      <c r="AZ2502" s="49"/>
      <c r="BA2502" s="49"/>
      <c r="BB2502" s="49"/>
      <c r="BC2502" s="49"/>
      <c r="BD2502" s="49"/>
      <c r="BE2502" s="49"/>
    </row>
    <row r="2503" spans="5:57">
      <c r="E2503" s="48"/>
      <c r="H2503" s="48"/>
      <c r="K2503" s="48"/>
      <c r="U2503" s="49"/>
      <c r="V2503" s="49"/>
      <c r="W2503" s="49"/>
      <c r="X2503" s="49"/>
      <c r="Y2503" s="49"/>
      <c r="Z2503" s="49"/>
      <c r="AA2503" s="49"/>
      <c r="AB2503" s="49"/>
      <c r="AC2503" s="49"/>
      <c r="AG2503" s="48"/>
      <c r="AJ2503" s="48"/>
      <c r="AM2503" s="48"/>
      <c r="AW2503" s="49"/>
      <c r="AX2503" s="49"/>
      <c r="AY2503" s="49"/>
      <c r="AZ2503" s="49"/>
      <c r="BA2503" s="49"/>
      <c r="BB2503" s="49"/>
      <c r="BC2503" s="49"/>
      <c r="BD2503" s="49"/>
      <c r="BE2503" s="49"/>
    </row>
    <row r="2504" spans="5:57">
      <c r="E2504" s="48"/>
      <c r="H2504" s="48"/>
      <c r="K2504" s="48"/>
      <c r="U2504" s="49"/>
      <c r="V2504" s="49"/>
      <c r="W2504" s="49"/>
      <c r="X2504" s="49"/>
      <c r="Y2504" s="49"/>
      <c r="Z2504" s="49"/>
      <c r="AA2504" s="49"/>
      <c r="AB2504" s="49"/>
      <c r="AC2504" s="49"/>
      <c r="AG2504" s="48"/>
      <c r="AJ2504" s="48"/>
      <c r="AM2504" s="48"/>
      <c r="AW2504" s="49"/>
      <c r="AX2504" s="49"/>
      <c r="AY2504" s="49"/>
      <c r="AZ2504" s="49"/>
      <c r="BA2504" s="49"/>
      <c r="BB2504" s="49"/>
      <c r="BC2504" s="49"/>
      <c r="BD2504" s="49"/>
      <c r="BE2504" s="49"/>
    </row>
    <row r="2505" spans="5:57">
      <c r="E2505" s="48"/>
      <c r="H2505" s="48"/>
      <c r="K2505" s="48"/>
      <c r="U2505" s="49"/>
      <c r="V2505" s="49"/>
      <c r="W2505" s="49"/>
      <c r="X2505" s="49"/>
      <c r="Y2505" s="49"/>
      <c r="Z2505" s="49"/>
      <c r="AA2505" s="49"/>
      <c r="AB2505" s="49"/>
      <c r="AC2505" s="49"/>
      <c r="AG2505" s="48"/>
      <c r="AJ2505" s="48"/>
      <c r="AM2505" s="48"/>
      <c r="AW2505" s="49"/>
      <c r="AX2505" s="49"/>
      <c r="AY2505" s="49"/>
      <c r="AZ2505" s="49"/>
      <c r="BA2505" s="49"/>
      <c r="BB2505" s="49"/>
      <c r="BC2505" s="49"/>
      <c r="BD2505" s="49"/>
      <c r="BE2505" s="49"/>
    </row>
    <row r="2506" spans="5:57">
      <c r="E2506" s="48"/>
      <c r="H2506" s="48"/>
      <c r="K2506" s="48"/>
      <c r="U2506" s="49"/>
      <c r="V2506" s="49"/>
      <c r="W2506" s="49"/>
      <c r="X2506" s="49"/>
      <c r="Y2506" s="49"/>
      <c r="Z2506" s="49"/>
      <c r="AA2506" s="49"/>
      <c r="AB2506" s="49"/>
      <c r="AC2506" s="49"/>
      <c r="AG2506" s="48"/>
      <c r="AJ2506" s="48"/>
      <c r="AM2506" s="48"/>
      <c r="AW2506" s="49"/>
      <c r="AX2506" s="49"/>
      <c r="AY2506" s="49"/>
      <c r="AZ2506" s="49"/>
      <c r="BA2506" s="49"/>
      <c r="BB2506" s="49"/>
      <c r="BC2506" s="49"/>
      <c r="BD2506" s="49"/>
      <c r="BE2506" s="49"/>
    </row>
    <row r="2507" spans="5:57">
      <c r="E2507" s="48"/>
      <c r="H2507" s="48"/>
      <c r="K2507" s="48"/>
      <c r="U2507" s="49"/>
      <c r="V2507" s="49"/>
      <c r="W2507" s="49"/>
      <c r="X2507" s="49"/>
      <c r="Y2507" s="49"/>
      <c r="Z2507" s="49"/>
      <c r="AA2507" s="49"/>
      <c r="AB2507" s="49"/>
      <c r="AC2507" s="49"/>
      <c r="AG2507" s="48"/>
      <c r="AJ2507" s="48"/>
      <c r="AM2507" s="48"/>
      <c r="AW2507" s="49"/>
      <c r="AX2507" s="49"/>
      <c r="AY2507" s="49"/>
      <c r="AZ2507" s="49"/>
      <c r="BA2507" s="49"/>
      <c r="BB2507" s="49"/>
      <c r="BC2507" s="49"/>
      <c r="BD2507" s="49"/>
      <c r="BE2507" s="49"/>
    </row>
    <row r="2508" spans="5:57">
      <c r="E2508" s="48"/>
      <c r="H2508" s="48"/>
      <c r="K2508" s="48"/>
      <c r="U2508" s="49"/>
      <c r="V2508" s="49"/>
      <c r="W2508" s="49"/>
      <c r="X2508" s="49"/>
      <c r="Y2508" s="49"/>
      <c r="Z2508" s="49"/>
      <c r="AA2508" s="49"/>
      <c r="AB2508" s="49"/>
      <c r="AC2508" s="49"/>
      <c r="AG2508" s="48"/>
      <c r="AJ2508" s="48"/>
      <c r="AM2508" s="48"/>
      <c r="AW2508" s="49"/>
      <c r="AX2508" s="49"/>
      <c r="AY2508" s="49"/>
      <c r="AZ2508" s="49"/>
      <c r="BA2508" s="49"/>
      <c r="BB2508" s="49"/>
      <c r="BC2508" s="49"/>
      <c r="BD2508" s="49"/>
      <c r="BE2508" s="49"/>
    </row>
    <row r="2509" spans="5:57">
      <c r="E2509" s="48"/>
      <c r="H2509" s="48"/>
      <c r="K2509" s="48"/>
      <c r="U2509" s="49"/>
      <c r="V2509" s="49"/>
      <c r="W2509" s="49"/>
      <c r="X2509" s="49"/>
      <c r="Y2509" s="49"/>
      <c r="Z2509" s="49"/>
      <c r="AA2509" s="49"/>
      <c r="AB2509" s="49"/>
      <c r="AC2509" s="49"/>
      <c r="AG2509" s="48"/>
      <c r="AJ2509" s="48"/>
      <c r="AM2509" s="48"/>
      <c r="AW2509" s="49"/>
      <c r="AX2509" s="49"/>
      <c r="AY2509" s="49"/>
      <c r="AZ2509" s="49"/>
      <c r="BA2509" s="49"/>
      <c r="BB2509" s="49"/>
      <c r="BC2509" s="49"/>
      <c r="BD2509" s="49"/>
      <c r="BE2509" s="49"/>
    </row>
    <row r="2510" spans="5:57">
      <c r="E2510" s="48"/>
      <c r="H2510" s="48"/>
      <c r="K2510" s="48"/>
      <c r="U2510" s="49"/>
      <c r="V2510" s="49"/>
      <c r="W2510" s="49"/>
      <c r="X2510" s="49"/>
      <c r="Y2510" s="49"/>
      <c r="Z2510" s="49"/>
      <c r="AA2510" s="49"/>
      <c r="AB2510" s="49"/>
      <c r="AC2510" s="49"/>
      <c r="AG2510" s="48"/>
      <c r="AJ2510" s="48"/>
      <c r="AM2510" s="48"/>
      <c r="AW2510" s="49"/>
      <c r="AX2510" s="49"/>
      <c r="AY2510" s="49"/>
      <c r="AZ2510" s="49"/>
      <c r="BA2510" s="49"/>
      <c r="BB2510" s="49"/>
      <c r="BC2510" s="49"/>
      <c r="BD2510" s="49"/>
      <c r="BE2510" s="49"/>
    </row>
    <row r="2511" spans="5:57">
      <c r="E2511" s="48"/>
      <c r="H2511" s="48"/>
      <c r="K2511" s="48"/>
      <c r="U2511" s="49"/>
      <c r="V2511" s="49"/>
      <c r="W2511" s="49"/>
      <c r="X2511" s="49"/>
      <c r="Y2511" s="49"/>
      <c r="Z2511" s="49"/>
      <c r="AA2511" s="49"/>
      <c r="AB2511" s="49"/>
      <c r="AC2511" s="49"/>
      <c r="AG2511" s="48"/>
      <c r="AJ2511" s="48"/>
      <c r="AM2511" s="48"/>
      <c r="AW2511" s="49"/>
      <c r="AX2511" s="49"/>
      <c r="AY2511" s="49"/>
      <c r="AZ2511" s="49"/>
      <c r="BA2511" s="49"/>
      <c r="BB2511" s="49"/>
      <c r="BC2511" s="49"/>
      <c r="BD2511" s="49"/>
      <c r="BE2511" s="49"/>
    </row>
    <row r="2512" spans="5:57">
      <c r="E2512" s="48"/>
      <c r="H2512" s="48"/>
      <c r="K2512" s="48"/>
      <c r="U2512" s="49"/>
      <c r="V2512" s="49"/>
      <c r="W2512" s="49"/>
      <c r="X2512" s="49"/>
      <c r="Y2512" s="49"/>
      <c r="Z2512" s="49"/>
      <c r="AA2512" s="49"/>
      <c r="AB2512" s="49"/>
      <c r="AC2512" s="49"/>
      <c r="AG2512" s="48"/>
      <c r="AJ2512" s="48"/>
      <c r="AM2512" s="48"/>
      <c r="AW2512" s="49"/>
      <c r="AX2512" s="49"/>
      <c r="AY2512" s="49"/>
      <c r="AZ2512" s="49"/>
      <c r="BA2512" s="49"/>
      <c r="BB2512" s="49"/>
      <c r="BC2512" s="49"/>
      <c r="BD2512" s="49"/>
      <c r="BE2512" s="49"/>
    </row>
    <row r="2513" spans="5:57">
      <c r="E2513" s="48"/>
      <c r="H2513" s="48"/>
      <c r="K2513" s="48"/>
      <c r="U2513" s="49"/>
      <c r="V2513" s="49"/>
      <c r="W2513" s="49"/>
      <c r="X2513" s="49"/>
      <c r="Y2513" s="49"/>
      <c r="Z2513" s="49"/>
      <c r="AA2513" s="49"/>
      <c r="AB2513" s="49"/>
      <c r="AC2513" s="49"/>
      <c r="AG2513" s="48"/>
      <c r="AJ2513" s="48"/>
      <c r="AM2513" s="48"/>
      <c r="AW2513" s="49"/>
      <c r="AX2513" s="49"/>
      <c r="AY2513" s="49"/>
      <c r="AZ2513" s="49"/>
      <c r="BA2513" s="49"/>
      <c r="BB2513" s="49"/>
      <c r="BC2513" s="49"/>
      <c r="BD2513" s="49"/>
      <c r="BE2513" s="49"/>
    </row>
    <row r="2514" spans="5:57">
      <c r="E2514" s="48"/>
      <c r="H2514" s="48"/>
      <c r="K2514" s="48"/>
      <c r="U2514" s="49"/>
      <c r="V2514" s="49"/>
      <c r="W2514" s="49"/>
      <c r="X2514" s="49"/>
      <c r="Y2514" s="49"/>
      <c r="Z2514" s="49"/>
      <c r="AA2514" s="49"/>
      <c r="AB2514" s="49"/>
      <c r="AC2514" s="49"/>
      <c r="AG2514" s="48"/>
      <c r="AJ2514" s="48"/>
      <c r="AM2514" s="48"/>
      <c r="AW2514" s="49"/>
      <c r="AX2514" s="49"/>
      <c r="AY2514" s="49"/>
      <c r="AZ2514" s="49"/>
      <c r="BA2514" s="49"/>
      <c r="BB2514" s="49"/>
      <c r="BC2514" s="49"/>
      <c r="BD2514" s="49"/>
      <c r="BE2514" s="49"/>
    </row>
    <row r="2515" spans="5:57">
      <c r="E2515" s="48"/>
      <c r="H2515" s="48"/>
      <c r="K2515" s="48"/>
      <c r="U2515" s="49"/>
      <c r="V2515" s="49"/>
      <c r="W2515" s="49"/>
      <c r="X2515" s="49"/>
      <c r="Y2515" s="49"/>
      <c r="Z2515" s="49"/>
      <c r="AA2515" s="49"/>
      <c r="AB2515" s="49"/>
      <c r="AC2515" s="49"/>
      <c r="AG2515" s="48"/>
      <c r="AJ2515" s="48"/>
      <c r="AM2515" s="48"/>
      <c r="AW2515" s="49"/>
      <c r="AX2515" s="49"/>
      <c r="AY2515" s="49"/>
      <c r="AZ2515" s="49"/>
      <c r="BA2515" s="49"/>
      <c r="BB2515" s="49"/>
      <c r="BC2515" s="49"/>
      <c r="BD2515" s="49"/>
      <c r="BE2515" s="49"/>
    </row>
    <row r="2516" spans="5:57">
      <c r="E2516" s="48"/>
      <c r="H2516" s="48"/>
      <c r="K2516" s="48"/>
      <c r="U2516" s="49"/>
      <c r="V2516" s="49"/>
      <c r="W2516" s="49"/>
      <c r="X2516" s="49"/>
      <c r="Y2516" s="49"/>
      <c r="Z2516" s="49"/>
      <c r="AA2516" s="49"/>
      <c r="AB2516" s="49"/>
      <c r="AC2516" s="49"/>
      <c r="AG2516" s="48"/>
      <c r="AJ2516" s="48"/>
      <c r="AM2516" s="48"/>
      <c r="AW2516" s="49"/>
      <c r="AX2516" s="49"/>
      <c r="AY2516" s="49"/>
      <c r="AZ2516" s="49"/>
      <c r="BA2516" s="49"/>
      <c r="BB2516" s="49"/>
      <c r="BC2516" s="49"/>
      <c r="BD2516" s="49"/>
      <c r="BE2516" s="49"/>
    </row>
    <row r="2517" spans="5:57">
      <c r="E2517" s="48"/>
      <c r="H2517" s="48"/>
      <c r="K2517" s="48"/>
      <c r="U2517" s="49"/>
      <c r="V2517" s="49"/>
      <c r="W2517" s="49"/>
      <c r="X2517" s="49"/>
      <c r="Y2517" s="49"/>
      <c r="Z2517" s="49"/>
      <c r="AA2517" s="49"/>
      <c r="AB2517" s="49"/>
      <c r="AC2517" s="49"/>
      <c r="AG2517" s="48"/>
      <c r="AJ2517" s="48"/>
      <c r="AM2517" s="48"/>
      <c r="AW2517" s="49"/>
      <c r="AX2517" s="49"/>
      <c r="AY2517" s="49"/>
      <c r="AZ2517" s="49"/>
      <c r="BA2517" s="49"/>
      <c r="BB2517" s="49"/>
      <c r="BC2517" s="49"/>
      <c r="BD2517" s="49"/>
      <c r="BE2517" s="49"/>
    </row>
    <row r="2518" spans="5:57">
      <c r="E2518" s="48"/>
      <c r="H2518" s="48"/>
      <c r="K2518" s="48"/>
      <c r="U2518" s="49"/>
      <c r="V2518" s="49"/>
      <c r="W2518" s="49"/>
      <c r="X2518" s="49"/>
      <c r="Y2518" s="49"/>
      <c r="Z2518" s="49"/>
      <c r="AA2518" s="49"/>
      <c r="AB2518" s="49"/>
      <c r="AC2518" s="49"/>
      <c r="AG2518" s="48"/>
      <c r="AJ2518" s="48"/>
      <c r="AM2518" s="48"/>
      <c r="AW2518" s="49"/>
      <c r="AX2518" s="49"/>
      <c r="AY2518" s="49"/>
      <c r="AZ2518" s="49"/>
      <c r="BA2518" s="49"/>
      <c r="BB2518" s="49"/>
      <c r="BC2518" s="49"/>
      <c r="BD2518" s="49"/>
      <c r="BE2518" s="49"/>
    </row>
    <row r="2519" spans="5:57">
      <c r="E2519" s="48"/>
      <c r="H2519" s="48"/>
      <c r="K2519" s="48"/>
      <c r="U2519" s="49"/>
      <c r="V2519" s="49"/>
      <c r="W2519" s="49"/>
      <c r="X2519" s="49"/>
      <c r="Y2519" s="49"/>
      <c r="Z2519" s="49"/>
      <c r="AA2519" s="49"/>
      <c r="AB2519" s="49"/>
      <c r="AC2519" s="49"/>
      <c r="AG2519" s="48"/>
      <c r="AJ2519" s="48"/>
      <c r="AM2519" s="48"/>
      <c r="AW2519" s="49"/>
      <c r="AX2519" s="49"/>
      <c r="AY2519" s="49"/>
      <c r="AZ2519" s="49"/>
      <c r="BA2519" s="49"/>
      <c r="BB2519" s="49"/>
      <c r="BC2519" s="49"/>
      <c r="BD2519" s="49"/>
      <c r="BE2519" s="49"/>
    </row>
    <row r="2520" spans="5:57">
      <c r="E2520" s="48"/>
      <c r="H2520" s="48"/>
      <c r="K2520" s="48"/>
      <c r="U2520" s="49"/>
      <c r="V2520" s="49"/>
      <c r="W2520" s="49"/>
      <c r="X2520" s="49"/>
      <c r="Y2520" s="49"/>
      <c r="Z2520" s="49"/>
      <c r="AA2520" s="49"/>
      <c r="AB2520" s="49"/>
      <c r="AC2520" s="49"/>
      <c r="AG2520" s="48"/>
      <c r="AJ2520" s="48"/>
      <c r="AM2520" s="48"/>
      <c r="AW2520" s="49"/>
      <c r="AX2520" s="49"/>
      <c r="AY2520" s="49"/>
      <c r="AZ2520" s="49"/>
      <c r="BA2520" s="49"/>
      <c r="BB2520" s="49"/>
      <c r="BC2520" s="49"/>
      <c r="BD2520" s="49"/>
      <c r="BE2520" s="49"/>
    </row>
    <row r="2521" spans="5:57">
      <c r="E2521" s="48"/>
      <c r="H2521" s="48"/>
      <c r="K2521" s="48"/>
      <c r="U2521" s="49"/>
      <c r="V2521" s="49"/>
      <c r="W2521" s="49"/>
      <c r="X2521" s="49"/>
      <c r="Y2521" s="49"/>
      <c r="Z2521" s="49"/>
      <c r="AA2521" s="49"/>
      <c r="AB2521" s="49"/>
      <c r="AC2521" s="49"/>
      <c r="AG2521" s="48"/>
      <c r="AJ2521" s="48"/>
      <c r="AM2521" s="48"/>
      <c r="AW2521" s="49"/>
      <c r="AX2521" s="49"/>
      <c r="AY2521" s="49"/>
      <c r="AZ2521" s="49"/>
      <c r="BA2521" s="49"/>
      <c r="BB2521" s="49"/>
      <c r="BC2521" s="49"/>
      <c r="BD2521" s="49"/>
      <c r="BE2521" s="49"/>
    </row>
    <row r="2522" spans="5:57">
      <c r="E2522" s="48"/>
      <c r="H2522" s="48"/>
      <c r="K2522" s="48"/>
      <c r="U2522" s="49"/>
      <c r="V2522" s="49"/>
      <c r="W2522" s="49"/>
      <c r="X2522" s="49"/>
      <c r="Y2522" s="49"/>
      <c r="Z2522" s="49"/>
      <c r="AA2522" s="49"/>
      <c r="AB2522" s="49"/>
      <c r="AC2522" s="49"/>
      <c r="AG2522" s="48"/>
      <c r="AJ2522" s="48"/>
      <c r="AM2522" s="48"/>
      <c r="AW2522" s="49"/>
      <c r="AX2522" s="49"/>
      <c r="AY2522" s="49"/>
      <c r="AZ2522" s="49"/>
      <c r="BA2522" s="49"/>
      <c r="BB2522" s="49"/>
      <c r="BC2522" s="49"/>
      <c r="BD2522" s="49"/>
      <c r="BE2522" s="49"/>
    </row>
    <row r="2523" spans="5:57">
      <c r="E2523" s="48"/>
      <c r="H2523" s="48"/>
      <c r="K2523" s="48"/>
      <c r="U2523" s="49"/>
      <c r="V2523" s="49"/>
      <c r="W2523" s="49"/>
      <c r="X2523" s="49"/>
      <c r="Y2523" s="49"/>
      <c r="Z2523" s="49"/>
      <c r="AA2523" s="49"/>
      <c r="AB2523" s="49"/>
      <c r="AC2523" s="49"/>
      <c r="AG2523" s="48"/>
      <c r="AJ2523" s="48"/>
      <c r="AM2523" s="48"/>
      <c r="AW2523" s="49"/>
      <c r="AX2523" s="49"/>
      <c r="AY2523" s="49"/>
      <c r="AZ2523" s="49"/>
      <c r="BA2523" s="49"/>
      <c r="BB2523" s="49"/>
      <c r="BC2523" s="49"/>
      <c r="BD2523" s="49"/>
      <c r="BE2523" s="49"/>
    </row>
    <row r="2524" spans="5:57">
      <c r="E2524" s="48"/>
      <c r="H2524" s="48"/>
      <c r="K2524" s="48"/>
      <c r="U2524" s="49"/>
      <c r="V2524" s="49"/>
      <c r="W2524" s="49"/>
      <c r="X2524" s="49"/>
      <c r="Y2524" s="49"/>
      <c r="Z2524" s="49"/>
      <c r="AA2524" s="49"/>
      <c r="AB2524" s="49"/>
      <c r="AC2524" s="49"/>
      <c r="AG2524" s="48"/>
      <c r="AJ2524" s="48"/>
      <c r="AM2524" s="48"/>
      <c r="AW2524" s="49"/>
      <c r="AX2524" s="49"/>
      <c r="AY2524" s="49"/>
      <c r="AZ2524" s="49"/>
      <c r="BA2524" s="49"/>
      <c r="BB2524" s="49"/>
      <c r="BC2524" s="49"/>
      <c r="BD2524" s="49"/>
      <c r="BE2524" s="49"/>
    </row>
    <row r="2525" spans="5:57">
      <c r="E2525" s="48"/>
      <c r="H2525" s="48"/>
      <c r="K2525" s="48"/>
      <c r="U2525" s="49"/>
      <c r="V2525" s="49"/>
      <c r="W2525" s="49"/>
      <c r="X2525" s="49"/>
      <c r="Y2525" s="49"/>
      <c r="Z2525" s="49"/>
      <c r="AA2525" s="49"/>
      <c r="AB2525" s="49"/>
      <c r="AC2525" s="49"/>
      <c r="AG2525" s="48"/>
      <c r="AJ2525" s="48"/>
      <c r="AM2525" s="48"/>
      <c r="AW2525" s="49"/>
      <c r="AX2525" s="49"/>
      <c r="AY2525" s="49"/>
      <c r="AZ2525" s="49"/>
      <c r="BA2525" s="49"/>
      <c r="BB2525" s="49"/>
      <c r="BC2525" s="49"/>
      <c r="BD2525" s="49"/>
      <c r="BE2525" s="49"/>
    </row>
    <row r="2526" spans="5:57">
      <c r="E2526" s="48"/>
      <c r="H2526" s="48"/>
      <c r="K2526" s="48"/>
      <c r="U2526" s="49"/>
      <c r="V2526" s="49"/>
      <c r="W2526" s="49"/>
      <c r="X2526" s="49"/>
      <c r="Y2526" s="49"/>
      <c r="Z2526" s="49"/>
      <c r="AA2526" s="49"/>
      <c r="AB2526" s="49"/>
      <c r="AC2526" s="49"/>
      <c r="AG2526" s="48"/>
      <c r="AJ2526" s="48"/>
      <c r="AM2526" s="48"/>
      <c r="AW2526" s="49"/>
      <c r="AX2526" s="49"/>
      <c r="AY2526" s="49"/>
      <c r="AZ2526" s="49"/>
      <c r="BA2526" s="49"/>
      <c r="BB2526" s="49"/>
      <c r="BC2526" s="49"/>
      <c r="BD2526" s="49"/>
      <c r="BE2526" s="49"/>
    </row>
    <row r="2527" spans="5:57">
      <c r="E2527" s="48"/>
      <c r="H2527" s="48"/>
      <c r="K2527" s="48"/>
      <c r="U2527" s="49"/>
      <c r="V2527" s="49"/>
      <c r="W2527" s="49"/>
      <c r="X2527" s="49"/>
      <c r="Y2527" s="49"/>
      <c r="Z2527" s="49"/>
      <c r="AA2527" s="49"/>
      <c r="AB2527" s="49"/>
      <c r="AC2527" s="49"/>
      <c r="AG2527" s="48"/>
      <c r="AJ2527" s="48"/>
      <c r="AM2527" s="48"/>
      <c r="AW2527" s="49"/>
      <c r="AX2527" s="49"/>
      <c r="AY2527" s="49"/>
      <c r="AZ2527" s="49"/>
      <c r="BA2527" s="49"/>
      <c r="BB2527" s="49"/>
      <c r="BC2527" s="49"/>
      <c r="BD2527" s="49"/>
      <c r="BE2527" s="49"/>
    </row>
    <row r="2528" spans="5:57">
      <c r="E2528" s="48"/>
      <c r="H2528" s="48"/>
      <c r="K2528" s="48"/>
      <c r="U2528" s="49"/>
      <c r="V2528" s="49"/>
      <c r="W2528" s="49"/>
      <c r="X2528" s="49"/>
      <c r="Y2528" s="49"/>
      <c r="Z2528" s="49"/>
      <c r="AA2528" s="49"/>
      <c r="AB2528" s="49"/>
      <c r="AC2528" s="49"/>
      <c r="AG2528" s="48"/>
      <c r="AJ2528" s="48"/>
      <c r="AM2528" s="48"/>
      <c r="AW2528" s="49"/>
      <c r="AX2528" s="49"/>
      <c r="AY2528" s="49"/>
      <c r="AZ2528" s="49"/>
      <c r="BA2528" s="49"/>
      <c r="BB2528" s="49"/>
      <c r="BC2528" s="49"/>
      <c r="BD2528" s="49"/>
      <c r="BE2528" s="49"/>
    </row>
    <row r="2529" spans="5:57">
      <c r="E2529" s="48"/>
      <c r="H2529" s="48"/>
      <c r="K2529" s="48"/>
      <c r="U2529" s="49"/>
      <c r="V2529" s="49"/>
      <c r="W2529" s="49"/>
      <c r="X2529" s="49"/>
      <c r="Y2529" s="49"/>
      <c r="Z2529" s="49"/>
      <c r="AA2529" s="49"/>
      <c r="AB2529" s="49"/>
      <c r="AC2529" s="49"/>
      <c r="AG2529" s="48"/>
      <c r="AJ2529" s="48"/>
      <c r="AM2529" s="48"/>
      <c r="AW2529" s="49"/>
      <c r="AX2529" s="49"/>
      <c r="AY2529" s="49"/>
      <c r="AZ2529" s="49"/>
      <c r="BA2529" s="49"/>
      <c r="BB2529" s="49"/>
      <c r="BC2529" s="49"/>
      <c r="BD2529" s="49"/>
      <c r="BE2529" s="49"/>
    </row>
    <row r="2530" spans="5:57">
      <c r="E2530" s="48"/>
      <c r="H2530" s="48"/>
      <c r="K2530" s="48"/>
      <c r="U2530" s="49"/>
      <c r="V2530" s="49"/>
      <c r="W2530" s="49"/>
      <c r="X2530" s="49"/>
      <c r="Y2530" s="49"/>
      <c r="Z2530" s="49"/>
      <c r="AA2530" s="49"/>
      <c r="AB2530" s="49"/>
      <c r="AC2530" s="49"/>
      <c r="AG2530" s="48"/>
      <c r="AJ2530" s="48"/>
      <c r="AM2530" s="48"/>
      <c r="AW2530" s="49"/>
      <c r="AX2530" s="49"/>
      <c r="AY2530" s="49"/>
      <c r="AZ2530" s="49"/>
      <c r="BA2530" s="49"/>
      <c r="BB2530" s="49"/>
      <c r="BC2530" s="49"/>
      <c r="BD2530" s="49"/>
      <c r="BE2530" s="49"/>
    </row>
    <row r="2531" spans="5:57">
      <c r="E2531" s="48"/>
      <c r="H2531" s="48"/>
      <c r="K2531" s="48"/>
      <c r="U2531" s="49"/>
      <c r="V2531" s="49"/>
      <c r="W2531" s="49"/>
      <c r="X2531" s="49"/>
      <c r="Y2531" s="49"/>
      <c r="Z2531" s="49"/>
      <c r="AA2531" s="49"/>
      <c r="AB2531" s="49"/>
      <c r="AC2531" s="49"/>
      <c r="AG2531" s="48"/>
      <c r="AJ2531" s="48"/>
      <c r="AM2531" s="48"/>
      <c r="AW2531" s="49"/>
      <c r="AX2531" s="49"/>
      <c r="AY2531" s="49"/>
      <c r="AZ2531" s="49"/>
      <c r="BA2531" s="49"/>
      <c r="BB2531" s="49"/>
      <c r="BC2531" s="49"/>
      <c r="BD2531" s="49"/>
      <c r="BE2531" s="49"/>
    </row>
    <row r="2532" spans="5:57">
      <c r="E2532" s="48"/>
      <c r="H2532" s="48"/>
      <c r="K2532" s="48"/>
      <c r="U2532" s="49"/>
      <c r="V2532" s="49"/>
      <c r="W2532" s="49"/>
      <c r="X2532" s="49"/>
      <c r="Y2532" s="49"/>
      <c r="Z2532" s="49"/>
      <c r="AA2532" s="49"/>
      <c r="AB2532" s="49"/>
      <c r="AC2532" s="49"/>
      <c r="AG2532" s="48"/>
      <c r="AJ2532" s="48"/>
      <c r="AM2532" s="48"/>
      <c r="AW2532" s="49"/>
      <c r="AX2532" s="49"/>
      <c r="AY2532" s="49"/>
      <c r="AZ2532" s="49"/>
      <c r="BA2532" s="49"/>
      <c r="BB2532" s="49"/>
      <c r="BC2532" s="49"/>
      <c r="BD2532" s="49"/>
      <c r="BE2532" s="49"/>
    </row>
    <row r="2533" spans="5:57">
      <c r="E2533" s="48"/>
      <c r="H2533" s="48"/>
      <c r="K2533" s="48"/>
      <c r="U2533" s="49"/>
      <c r="V2533" s="49"/>
      <c r="W2533" s="49"/>
      <c r="X2533" s="49"/>
      <c r="Y2533" s="49"/>
      <c r="Z2533" s="49"/>
      <c r="AA2533" s="49"/>
      <c r="AB2533" s="49"/>
      <c r="AC2533" s="49"/>
      <c r="AG2533" s="48"/>
      <c r="AJ2533" s="48"/>
      <c r="AM2533" s="48"/>
      <c r="AW2533" s="49"/>
      <c r="AX2533" s="49"/>
      <c r="AY2533" s="49"/>
      <c r="AZ2533" s="49"/>
      <c r="BA2533" s="49"/>
      <c r="BB2533" s="49"/>
      <c r="BC2533" s="49"/>
      <c r="BD2533" s="49"/>
      <c r="BE2533" s="49"/>
    </row>
    <row r="2534" spans="5:57">
      <c r="E2534" s="48"/>
      <c r="H2534" s="48"/>
      <c r="K2534" s="48"/>
      <c r="U2534" s="49"/>
      <c r="V2534" s="49"/>
      <c r="W2534" s="49"/>
      <c r="X2534" s="49"/>
      <c r="Y2534" s="49"/>
      <c r="Z2534" s="49"/>
      <c r="AA2534" s="49"/>
      <c r="AB2534" s="49"/>
      <c r="AC2534" s="49"/>
      <c r="AG2534" s="48"/>
      <c r="AJ2534" s="48"/>
      <c r="AM2534" s="48"/>
      <c r="AW2534" s="49"/>
      <c r="AX2534" s="49"/>
      <c r="AY2534" s="49"/>
      <c r="AZ2534" s="49"/>
      <c r="BA2534" s="49"/>
      <c r="BB2534" s="49"/>
      <c r="BC2534" s="49"/>
      <c r="BD2534" s="49"/>
      <c r="BE2534" s="49"/>
    </row>
    <row r="2535" spans="5:57">
      <c r="E2535" s="48"/>
      <c r="H2535" s="48"/>
      <c r="K2535" s="48"/>
      <c r="U2535" s="49"/>
      <c r="V2535" s="49"/>
      <c r="W2535" s="49"/>
      <c r="X2535" s="49"/>
      <c r="Y2535" s="49"/>
      <c r="Z2535" s="49"/>
      <c r="AA2535" s="49"/>
      <c r="AB2535" s="49"/>
      <c r="AC2535" s="49"/>
      <c r="AG2535" s="48"/>
      <c r="AJ2535" s="48"/>
      <c r="AM2535" s="48"/>
      <c r="AW2535" s="49"/>
      <c r="AX2535" s="49"/>
      <c r="AY2535" s="49"/>
      <c r="AZ2535" s="49"/>
      <c r="BA2535" s="49"/>
      <c r="BB2535" s="49"/>
      <c r="BC2535" s="49"/>
      <c r="BD2535" s="49"/>
      <c r="BE2535" s="49"/>
    </row>
    <row r="2536" spans="5:57">
      <c r="E2536" s="48"/>
      <c r="H2536" s="48"/>
      <c r="K2536" s="48"/>
      <c r="U2536" s="49"/>
      <c r="V2536" s="49"/>
      <c r="W2536" s="49"/>
      <c r="X2536" s="49"/>
      <c r="Y2536" s="49"/>
      <c r="Z2536" s="49"/>
      <c r="AA2536" s="49"/>
      <c r="AB2536" s="49"/>
      <c r="AC2536" s="49"/>
      <c r="AG2536" s="48"/>
      <c r="AJ2536" s="48"/>
      <c r="AM2536" s="48"/>
      <c r="AW2536" s="49"/>
      <c r="AX2536" s="49"/>
      <c r="AY2536" s="49"/>
      <c r="AZ2536" s="49"/>
      <c r="BA2536" s="49"/>
      <c r="BB2536" s="49"/>
      <c r="BC2536" s="49"/>
      <c r="BD2536" s="49"/>
      <c r="BE2536" s="49"/>
    </row>
    <row r="2537" spans="5:57">
      <c r="E2537" s="48"/>
      <c r="H2537" s="48"/>
      <c r="K2537" s="48"/>
      <c r="U2537" s="49"/>
      <c r="V2537" s="49"/>
      <c r="W2537" s="49"/>
      <c r="X2537" s="49"/>
      <c r="Y2537" s="49"/>
      <c r="Z2537" s="49"/>
      <c r="AA2537" s="49"/>
      <c r="AB2537" s="49"/>
      <c r="AC2537" s="49"/>
      <c r="AG2537" s="48"/>
      <c r="AJ2537" s="48"/>
      <c r="AM2537" s="48"/>
      <c r="AW2537" s="49"/>
      <c r="AX2537" s="49"/>
      <c r="AY2537" s="49"/>
      <c r="AZ2537" s="49"/>
      <c r="BA2537" s="49"/>
      <c r="BB2537" s="49"/>
      <c r="BC2537" s="49"/>
      <c r="BD2537" s="49"/>
      <c r="BE2537" s="49"/>
    </row>
    <row r="2538" spans="5:57">
      <c r="E2538" s="48"/>
      <c r="H2538" s="48"/>
      <c r="K2538" s="48"/>
      <c r="U2538" s="49"/>
      <c r="V2538" s="49"/>
      <c r="W2538" s="49"/>
      <c r="X2538" s="49"/>
      <c r="Y2538" s="49"/>
      <c r="Z2538" s="49"/>
      <c r="AA2538" s="49"/>
      <c r="AB2538" s="49"/>
      <c r="AC2538" s="49"/>
      <c r="AG2538" s="48"/>
      <c r="AJ2538" s="48"/>
      <c r="AM2538" s="48"/>
      <c r="AW2538" s="49"/>
      <c r="AX2538" s="49"/>
      <c r="AY2538" s="49"/>
      <c r="AZ2538" s="49"/>
      <c r="BA2538" s="49"/>
      <c r="BB2538" s="49"/>
      <c r="BC2538" s="49"/>
      <c r="BD2538" s="49"/>
      <c r="BE2538" s="49"/>
    </row>
    <row r="2539" spans="5:57">
      <c r="E2539" s="48"/>
      <c r="H2539" s="48"/>
      <c r="K2539" s="48"/>
      <c r="U2539" s="49"/>
      <c r="V2539" s="49"/>
      <c r="W2539" s="49"/>
      <c r="X2539" s="49"/>
      <c r="Y2539" s="49"/>
      <c r="Z2539" s="49"/>
      <c r="AA2539" s="49"/>
      <c r="AB2539" s="49"/>
      <c r="AC2539" s="49"/>
      <c r="AG2539" s="48"/>
      <c r="AJ2539" s="48"/>
      <c r="AM2539" s="48"/>
      <c r="AW2539" s="49"/>
      <c r="AX2539" s="49"/>
      <c r="AY2539" s="49"/>
      <c r="AZ2539" s="49"/>
      <c r="BA2539" s="49"/>
      <c r="BB2539" s="49"/>
      <c r="BC2539" s="49"/>
      <c r="BD2539" s="49"/>
      <c r="BE2539" s="49"/>
    </row>
    <row r="2540" spans="5:57">
      <c r="E2540" s="48"/>
      <c r="H2540" s="48"/>
      <c r="K2540" s="48"/>
      <c r="U2540" s="49"/>
      <c r="V2540" s="49"/>
      <c r="W2540" s="49"/>
      <c r="X2540" s="49"/>
      <c r="Y2540" s="49"/>
      <c r="Z2540" s="49"/>
      <c r="AA2540" s="49"/>
      <c r="AB2540" s="49"/>
      <c r="AC2540" s="49"/>
      <c r="AG2540" s="48"/>
      <c r="AJ2540" s="48"/>
      <c r="AM2540" s="48"/>
      <c r="AW2540" s="49"/>
      <c r="AX2540" s="49"/>
      <c r="AY2540" s="49"/>
      <c r="AZ2540" s="49"/>
      <c r="BA2540" s="49"/>
      <c r="BB2540" s="49"/>
      <c r="BC2540" s="49"/>
      <c r="BD2540" s="49"/>
      <c r="BE2540" s="49"/>
    </row>
    <row r="2541" spans="5:57">
      <c r="E2541" s="48"/>
      <c r="H2541" s="48"/>
      <c r="K2541" s="48"/>
      <c r="U2541" s="49"/>
      <c r="V2541" s="49"/>
      <c r="W2541" s="49"/>
      <c r="X2541" s="49"/>
      <c r="Y2541" s="49"/>
      <c r="Z2541" s="49"/>
      <c r="AA2541" s="49"/>
      <c r="AB2541" s="49"/>
      <c r="AC2541" s="49"/>
      <c r="AG2541" s="48"/>
      <c r="AJ2541" s="48"/>
      <c r="AM2541" s="48"/>
      <c r="AW2541" s="49"/>
      <c r="AX2541" s="49"/>
      <c r="AY2541" s="49"/>
      <c r="AZ2541" s="49"/>
      <c r="BA2541" s="49"/>
      <c r="BB2541" s="49"/>
      <c r="BC2541" s="49"/>
      <c r="BD2541" s="49"/>
      <c r="BE2541" s="49"/>
    </row>
    <row r="2542" spans="5:57">
      <c r="E2542" s="48"/>
      <c r="H2542" s="48"/>
      <c r="K2542" s="48"/>
      <c r="U2542" s="49"/>
      <c r="V2542" s="49"/>
      <c r="W2542" s="49"/>
      <c r="X2542" s="49"/>
      <c r="Y2542" s="49"/>
      <c r="Z2542" s="49"/>
      <c r="AA2542" s="49"/>
      <c r="AB2542" s="49"/>
      <c r="AC2542" s="49"/>
      <c r="AG2542" s="48"/>
      <c r="AJ2542" s="48"/>
      <c r="AM2542" s="48"/>
      <c r="AW2542" s="49"/>
      <c r="AX2542" s="49"/>
      <c r="AY2542" s="49"/>
      <c r="AZ2542" s="49"/>
      <c r="BA2542" s="49"/>
      <c r="BB2542" s="49"/>
      <c r="BC2542" s="49"/>
      <c r="BD2542" s="49"/>
      <c r="BE2542" s="49"/>
    </row>
    <row r="2543" spans="5:57">
      <c r="E2543" s="48"/>
      <c r="H2543" s="48"/>
      <c r="K2543" s="48"/>
      <c r="U2543" s="49"/>
      <c r="V2543" s="49"/>
      <c r="W2543" s="49"/>
      <c r="X2543" s="49"/>
      <c r="Y2543" s="49"/>
      <c r="Z2543" s="49"/>
      <c r="AA2543" s="49"/>
      <c r="AB2543" s="49"/>
      <c r="AC2543" s="49"/>
      <c r="AG2543" s="48"/>
      <c r="AJ2543" s="48"/>
      <c r="AM2543" s="48"/>
      <c r="AW2543" s="49"/>
      <c r="AX2543" s="49"/>
      <c r="AY2543" s="49"/>
      <c r="AZ2543" s="49"/>
      <c r="BA2543" s="49"/>
      <c r="BB2543" s="49"/>
      <c r="BC2543" s="49"/>
      <c r="BD2543" s="49"/>
      <c r="BE2543" s="49"/>
    </row>
    <row r="2544" spans="5:57">
      <c r="E2544" s="48"/>
      <c r="H2544" s="48"/>
      <c r="K2544" s="48"/>
      <c r="U2544" s="49"/>
      <c r="V2544" s="49"/>
      <c r="W2544" s="49"/>
      <c r="X2544" s="49"/>
      <c r="Y2544" s="49"/>
      <c r="Z2544" s="49"/>
      <c r="AA2544" s="49"/>
      <c r="AB2544" s="49"/>
      <c r="AC2544" s="49"/>
      <c r="AG2544" s="48"/>
      <c r="AJ2544" s="48"/>
      <c r="AM2544" s="48"/>
      <c r="AW2544" s="49"/>
      <c r="AX2544" s="49"/>
      <c r="AY2544" s="49"/>
      <c r="AZ2544" s="49"/>
      <c r="BA2544" s="49"/>
      <c r="BB2544" s="49"/>
      <c r="BC2544" s="49"/>
      <c r="BD2544" s="49"/>
      <c r="BE2544" s="49"/>
    </row>
    <row r="2545" spans="5:57">
      <c r="E2545" s="48"/>
      <c r="H2545" s="48"/>
      <c r="K2545" s="48"/>
      <c r="U2545" s="49"/>
      <c r="V2545" s="49"/>
      <c r="W2545" s="49"/>
      <c r="X2545" s="49"/>
      <c r="Y2545" s="49"/>
      <c r="Z2545" s="49"/>
      <c r="AA2545" s="49"/>
      <c r="AB2545" s="49"/>
      <c r="AC2545" s="49"/>
      <c r="AG2545" s="48"/>
      <c r="AJ2545" s="48"/>
      <c r="AM2545" s="48"/>
      <c r="AW2545" s="49"/>
      <c r="AX2545" s="49"/>
      <c r="AY2545" s="49"/>
      <c r="AZ2545" s="49"/>
      <c r="BA2545" s="49"/>
      <c r="BB2545" s="49"/>
      <c r="BC2545" s="49"/>
      <c r="BD2545" s="49"/>
      <c r="BE2545" s="49"/>
    </row>
    <row r="2546" spans="5:57">
      <c r="E2546" s="48"/>
      <c r="H2546" s="48"/>
      <c r="K2546" s="48"/>
      <c r="U2546" s="49"/>
      <c r="V2546" s="49"/>
      <c r="W2546" s="49"/>
      <c r="X2546" s="49"/>
      <c r="Y2546" s="49"/>
      <c r="Z2546" s="49"/>
      <c r="AA2546" s="49"/>
      <c r="AB2546" s="49"/>
      <c r="AC2546" s="49"/>
      <c r="AG2546" s="48"/>
      <c r="AJ2546" s="48"/>
      <c r="AM2546" s="48"/>
      <c r="AW2546" s="49"/>
      <c r="AX2546" s="49"/>
      <c r="AY2546" s="49"/>
      <c r="AZ2546" s="49"/>
      <c r="BA2546" s="49"/>
      <c r="BB2546" s="49"/>
      <c r="BC2546" s="49"/>
      <c r="BD2546" s="49"/>
      <c r="BE2546" s="49"/>
    </row>
    <row r="2547" spans="5:57">
      <c r="E2547" s="48"/>
      <c r="H2547" s="48"/>
      <c r="K2547" s="48"/>
      <c r="U2547" s="49"/>
      <c r="V2547" s="49"/>
      <c r="W2547" s="49"/>
      <c r="X2547" s="49"/>
      <c r="Y2547" s="49"/>
      <c r="Z2547" s="49"/>
      <c r="AA2547" s="49"/>
      <c r="AB2547" s="49"/>
      <c r="AC2547" s="49"/>
      <c r="AG2547" s="48"/>
      <c r="AJ2547" s="48"/>
      <c r="AM2547" s="48"/>
      <c r="AW2547" s="49"/>
      <c r="AX2547" s="49"/>
      <c r="AY2547" s="49"/>
      <c r="AZ2547" s="49"/>
      <c r="BA2547" s="49"/>
      <c r="BB2547" s="49"/>
      <c r="BC2547" s="49"/>
      <c r="BD2547" s="49"/>
      <c r="BE2547" s="49"/>
    </row>
    <row r="2548" spans="5:57">
      <c r="E2548" s="48"/>
      <c r="H2548" s="48"/>
      <c r="K2548" s="48"/>
      <c r="U2548" s="49"/>
      <c r="V2548" s="49"/>
      <c r="W2548" s="49"/>
      <c r="X2548" s="49"/>
      <c r="Y2548" s="49"/>
      <c r="Z2548" s="49"/>
      <c r="AA2548" s="49"/>
      <c r="AB2548" s="49"/>
      <c r="AC2548" s="49"/>
      <c r="AG2548" s="48"/>
      <c r="AJ2548" s="48"/>
      <c r="AM2548" s="48"/>
      <c r="AW2548" s="49"/>
      <c r="AX2548" s="49"/>
      <c r="AY2548" s="49"/>
      <c r="AZ2548" s="49"/>
      <c r="BA2548" s="49"/>
      <c r="BB2548" s="49"/>
      <c r="BC2548" s="49"/>
      <c r="BD2548" s="49"/>
      <c r="BE2548" s="49"/>
    </row>
    <row r="2549" spans="5:57">
      <c r="E2549" s="48"/>
      <c r="H2549" s="48"/>
      <c r="K2549" s="48"/>
      <c r="U2549" s="49"/>
      <c r="V2549" s="49"/>
      <c r="W2549" s="49"/>
      <c r="X2549" s="49"/>
      <c r="Y2549" s="49"/>
      <c r="Z2549" s="49"/>
      <c r="AA2549" s="49"/>
      <c r="AB2549" s="49"/>
      <c r="AC2549" s="49"/>
      <c r="AG2549" s="48"/>
      <c r="AJ2549" s="48"/>
      <c r="AM2549" s="48"/>
      <c r="AW2549" s="49"/>
      <c r="AX2549" s="49"/>
      <c r="AY2549" s="49"/>
      <c r="AZ2549" s="49"/>
      <c r="BA2549" s="49"/>
      <c r="BB2549" s="49"/>
      <c r="BC2549" s="49"/>
      <c r="BD2549" s="49"/>
      <c r="BE2549" s="49"/>
    </row>
    <row r="2550" spans="5:57">
      <c r="E2550" s="48"/>
      <c r="H2550" s="48"/>
      <c r="K2550" s="48"/>
      <c r="U2550" s="49"/>
      <c r="V2550" s="49"/>
      <c r="W2550" s="49"/>
      <c r="X2550" s="49"/>
      <c r="Y2550" s="49"/>
      <c r="Z2550" s="49"/>
      <c r="AA2550" s="49"/>
      <c r="AB2550" s="49"/>
      <c r="AC2550" s="49"/>
      <c r="AG2550" s="48"/>
      <c r="AJ2550" s="48"/>
      <c r="AM2550" s="48"/>
      <c r="AW2550" s="49"/>
      <c r="AX2550" s="49"/>
      <c r="AY2550" s="49"/>
      <c r="AZ2550" s="49"/>
      <c r="BA2550" s="49"/>
      <c r="BB2550" s="49"/>
      <c r="BC2550" s="49"/>
      <c r="BD2550" s="49"/>
      <c r="BE2550" s="49"/>
    </row>
    <row r="2551" spans="5:57">
      <c r="E2551" s="48"/>
      <c r="H2551" s="48"/>
      <c r="K2551" s="48"/>
      <c r="U2551" s="49"/>
      <c r="V2551" s="49"/>
      <c r="W2551" s="49"/>
      <c r="X2551" s="49"/>
      <c r="Y2551" s="49"/>
      <c r="Z2551" s="49"/>
      <c r="AA2551" s="49"/>
      <c r="AB2551" s="49"/>
      <c r="AC2551" s="49"/>
      <c r="AG2551" s="48"/>
      <c r="AJ2551" s="48"/>
      <c r="AM2551" s="48"/>
      <c r="AW2551" s="49"/>
      <c r="AX2551" s="49"/>
      <c r="AY2551" s="49"/>
      <c r="AZ2551" s="49"/>
      <c r="BA2551" s="49"/>
      <c r="BB2551" s="49"/>
      <c r="BC2551" s="49"/>
      <c r="BD2551" s="49"/>
      <c r="BE2551" s="49"/>
    </row>
    <row r="2552" spans="5:57">
      <c r="E2552" s="48"/>
      <c r="H2552" s="48"/>
      <c r="K2552" s="48"/>
      <c r="U2552" s="49"/>
      <c r="V2552" s="49"/>
      <c r="W2552" s="49"/>
      <c r="X2552" s="49"/>
      <c r="Y2552" s="49"/>
      <c r="Z2552" s="49"/>
      <c r="AA2552" s="49"/>
      <c r="AB2552" s="49"/>
      <c r="AC2552" s="49"/>
      <c r="AG2552" s="48"/>
      <c r="AJ2552" s="48"/>
      <c r="AM2552" s="48"/>
      <c r="AW2552" s="49"/>
      <c r="AX2552" s="49"/>
      <c r="AY2552" s="49"/>
      <c r="AZ2552" s="49"/>
      <c r="BA2552" s="49"/>
      <c r="BB2552" s="49"/>
      <c r="BC2552" s="49"/>
      <c r="BD2552" s="49"/>
      <c r="BE2552" s="49"/>
    </row>
    <row r="2553" spans="5:57">
      <c r="E2553" s="48"/>
      <c r="H2553" s="48"/>
      <c r="K2553" s="48"/>
      <c r="U2553" s="49"/>
      <c r="V2553" s="49"/>
      <c r="W2553" s="49"/>
      <c r="X2553" s="49"/>
      <c r="Y2553" s="49"/>
      <c r="Z2553" s="49"/>
      <c r="AA2553" s="49"/>
      <c r="AB2553" s="49"/>
      <c r="AC2553" s="49"/>
      <c r="AG2553" s="48"/>
      <c r="AJ2553" s="48"/>
      <c r="AM2553" s="48"/>
      <c r="AW2553" s="49"/>
      <c r="AX2553" s="49"/>
      <c r="AY2553" s="49"/>
      <c r="AZ2553" s="49"/>
      <c r="BA2553" s="49"/>
      <c r="BB2553" s="49"/>
      <c r="BC2553" s="49"/>
      <c r="BD2553" s="49"/>
      <c r="BE2553" s="49"/>
    </row>
    <row r="2554" spans="5:57">
      <c r="E2554" s="48"/>
      <c r="H2554" s="48"/>
      <c r="K2554" s="48"/>
      <c r="U2554" s="49"/>
      <c r="V2554" s="49"/>
      <c r="W2554" s="49"/>
      <c r="X2554" s="49"/>
      <c r="Y2554" s="49"/>
      <c r="Z2554" s="49"/>
      <c r="AA2554" s="49"/>
      <c r="AB2554" s="49"/>
      <c r="AC2554" s="49"/>
      <c r="AG2554" s="48"/>
      <c r="AJ2554" s="48"/>
      <c r="AM2554" s="48"/>
      <c r="AW2554" s="49"/>
      <c r="AX2554" s="49"/>
      <c r="AY2554" s="49"/>
      <c r="AZ2554" s="49"/>
      <c r="BA2554" s="49"/>
      <c r="BB2554" s="49"/>
      <c r="BC2554" s="49"/>
      <c r="BD2554" s="49"/>
      <c r="BE2554" s="49"/>
    </row>
    <row r="2555" spans="5:57">
      <c r="E2555" s="48"/>
      <c r="H2555" s="48"/>
      <c r="K2555" s="48"/>
      <c r="U2555" s="49"/>
      <c r="V2555" s="49"/>
      <c r="W2555" s="49"/>
      <c r="X2555" s="49"/>
      <c r="Y2555" s="49"/>
      <c r="Z2555" s="49"/>
      <c r="AA2555" s="49"/>
      <c r="AB2555" s="49"/>
      <c r="AC2555" s="49"/>
      <c r="AG2555" s="48"/>
      <c r="AJ2555" s="48"/>
      <c r="AM2555" s="48"/>
      <c r="AW2555" s="49"/>
      <c r="AX2555" s="49"/>
      <c r="AY2555" s="49"/>
      <c r="AZ2555" s="49"/>
      <c r="BA2555" s="49"/>
      <c r="BB2555" s="49"/>
      <c r="BC2555" s="49"/>
      <c r="BD2555" s="49"/>
      <c r="BE2555" s="49"/>
    </row>
    <row r="2556" spans="5:57">
      <c r="E2556" s="48"/>
      <c r="H2556" s="48"/>
      <c r="K2556" s="48"/>
      <c r="U2556" s="49"/>
      <c r="V2556" s="49"/>
      <c r="W2556" s="49"/>
      <c r="X2556" s="49"/>
      <c r="Y2556" s="49"/>
      <c r="Z2556" s="49"/>
      <c r="AA2556" s="49"/>
      <c r="AB2556" s="49"/>
      <c r="AC2556" s="49"/>
      <c r="AG2556" s="48"/>
      <c r="AJ2556" s="48"/>
      <c r="AM2556" s="48"/>
      <c r="AW2556" s="49"/>
      <c r="AX2556" s="49"/>
      <c r="AY2556" s="49"/>
      <c r="AZ2556" s="49"/>
      <c r="BA2556" s="49"/>
      <c r="BB2556" s="49"/>
      <c r="BC2556" s="49"/>
      <c r="BD2556" s="49"/>
      <c r="BE2556" s="49"/>
    </row>
    <row r="2557" spans="5:57">
      <c r="E2557" s="48"/>
      <c r="H2557" s="48"/>
      <c r="K2557" s="48"/>
      <c r="U2557" s="49"/>
      <c r="V2557" s="49"/>
      <c r="W2557" s="49"/>
      <c r="X2557" s="49"/>
      <c r="Y2557" s="49"/>
      <c r="Z2557" s="49"/>
      <c r="AA2557" s="49"/>
      <c r="AB2557" s="49"/>
      <c r="AC2557" s="49"/>
      <c r="AG2557" s="48"/>
      <c r="AJ2557" s="48"/>
      <c r="AM2557" s="48"/>
      <c r="AW2557" s="49"/>
      <c r="AX2557" s="49"/>
      <c r="AY2557" s="49"/>
      <c r="AZ2557" s="49"/>
      <c r="BA2557" s="49"/>
      <c r="BB2557" s="49"/>
      <c r="BC2557" s="49"/>
      <c r="BD2557" s="49"/>
      <c r="BE2557" s="49"/>
    </row>
    <row r="2558" spans="5:57">
      <c r="E2558" s="48"/>
      <c r="H2558" s="48"/>
      <c r="K2558" s="48"/>
      <c r="U2558" s="49"/>
      <c r="V2558" s="49"/>
      <c r="W2558" s="49"/>
      <c r="X2558" s="49"/>
      <c r="Y2558" s="49"/>
      <c r="Z2558" s="49"/>
      <c r="AA2558" s="49"/>
      <c r="AB2558" s="49"/>
      <c r="AC2558" s="49"/>
      <c r="AG2558" s="48"/>
      <c r="AJ2558" s="48"/>
      <c r="AM2558" s="48"/>
      <c r="AW2558" s="49"/>
      <c r="AX2558" s="49"/>
      <c r="AY2558" s="49"/>
      <c r="AZ2558" s="49"/>
      <c r="BA2558" s="49"/>
      <c r="BB2558" s="49"/>
      <c r="BC2558" s="49"/>
      <c r="BD2558" s="49"/>
      <c r="BE2558" s="49"/>
    </row>
    <row r="2559" spans="5:57">
      <c r="E2559" s="48"/>
      <c r="H2559" s="48"/>
      <c r="K2559" s="48"/>
      <c r="U2559" s="49"/>
      <c r="V2559" s="49"/>
      <c r="W2559" s="49"/>
      <c r="X2559" s="49"/>
      <c r="Y2559" s="49"/>
      <c r="Z2559" s="49"/>
      <c r="AA2559" s="49"/>
      <c r="AB2559" s="49"/>
      <c r="AC2559" s="49"/>
      <c r="AG2559" s="48"/>
      <c r="AJ2559" s="48"/>
      <c r="AM2559" s="48"/>
      <c r="AW2559" s="49"/>
      <c r="AX2559" s="49"/>
      <c r="AY2559" s="49"/>
      <c r="AZ2559" s="49"/>
      <c r="BA2559" s="49"/>
      <c r="BB2559" s="49"/>
      <c r="BC2559" s="49"/>
      <c r="BD2559" s="49"/>
      <c r="BE2559" s="49"/>
    </row>
    <row r="2560" spans="5:57">
      <c r="E2560" s="48"/>
      <c r="H2560" s="48"/>
      <c r="K2560" s="48"/>
      <c r="U2560" s="49"/>
      <c r="V2560" s="49"/>
      <c r="W2560" s="49"/>
      <c r="X2560" s="49"/>
      <c r="Y2560" s="49"/>
      <c r="Z2560" s="49"/>
      <c r="AA2560" s="49"/>
      <c r="AB2560" s="49"/>
      <c r="AC2560" s="49"/>
      <c r="AG2560" s="48"/>
      <c r="AJ2560" s="48"/>
      <c r="AM2560" s="48"/>
      <c r="AW2560" s="49"/>
      <c r="AX2560" s="49"/>
      <c r="AY2560" s="49"/>
      <c r="AZ2560" s="49"/>
      <c r="BA2560" s="49"/>
      <c r="BB2560" s="49"/>
      <c r="BC2560" s="49"/>
      <c r="BD2560" s="49"/>
      <c r="BE2560" s="49"/>
    </row>
    <row r="2561" spans="5:57">
      <c r="E2561" s="48"/>
      <c r="H2561" s="48"/>
      <c r="K2561" s="48"/>
      <c r="U2561" s="49"/>
      <c r="V2561" s="49"/>
      <c r="W2561" s="49"/>
      <c r="X2561" s="49"/>
      <c r="Y2561" s="49"/>
      <c r="Z2561" s="49"/>
      <c r="AA2561" s="49"/>
      <c r="AB2561" s="49"/>
      <c r="AC2561" s="49"/>
      <c r="AG2561" s="48"/>
      <c r="AJ2561" s="48"/>
      <c r="AM2561" s="48"/>
      <c r="AW2561" s="49"/>
      <c r="AX2561" s="49"/>
      <c r="AY2561" s="49"/>
      <c r="AZ2561" s="49"/>
      <c r="BA2561" s="49"/>
      <c r="BB2561" s="49"/>
      <c r="BC2561" s="49"/>
      <c r="BD2561" s="49"/>
      <c r="BE2561" s="49"/>
    </row>
    <row r="2562" spans="5:57">
      <c r="E2562" s="48"/>
      <c r="H2562" s="48"/>
      <c r="K2562" s="48"/>
      <c r="U2562" s="49"/>
      <c r="V2562" s="49"/>
      <c r="W2562" s="49"/>
      <c r="X2562" s="49"/>
      <c r="Y2562" s="49"/>
      <c r="Z2562" s="49"/>
      <c r="AA2562" s="49"/>
      <c r="AB2562" s="49"/>
      <c r="AC2562" s="49"/>
      <c r="AG2562" s="48"/>
      <c r="AJ2562" s="48"/>
      <c r="AM2562" s="48"/>
      <c r="AW2562" s="49"/>
      <c r="AX2562" s="49"/>
      <c r="AY2562" s="49"/>
      <c r="AZ2562" s="49"/>
      <c r="BA2562" s="49"/>
      <c r="BB2562" s="49"/>
      <c r="BC2562" s="49"/>
      <c r="BD2562" s="49"/>
      <c r="BE2562" s="49"/>
    </row>
    <row r="2563" spans="5:57">
      <c r="E2563" s="48"/>
      <c r="H2563" s="48"/>
      <c r="K2563" s="48"/>
      <c r="U2563" s="49"/>
      <c r="V2563" s="49"/>
      <c r="W2563" s="49"/>
      <c r="X2563" s="49"/>
      <c r="Y2563" s="49"/>
      <c r="Z2563" s="49"/>
      <c r="AA2563" s="49"/>
      <c r="AB2563" s="49"/>
      <c r="AC2563" s="49"/>
      <c r="AG2563" s="48"/>
      <c r="AJ2563" s="48"/>
      <c r="AM2563" s="48"/>
      <c r="AW2563" s="49"/>
      <c r="AX2563" s="49"/>
      <c r="AY2563" s="49"/>
      <c r="AZ2563" s="49"/>
      <c r="BA2563" s="49"/>
      <c r="BB2563" s="49"/>
      <c r="BC2563" s="49"/>
      <c r="BD2563" s="49"/>
      <c r="BE2563" s="49"/>
    </row>
    <row r="2564" spans="5:57">
      <c r="E2564" s="48"/>
      <c r="H2564" s="48"/>
      <c r="K2564" s="48"/>
      <c r="U2564" s="49"/>
      <c r="V2564" s="49"/>
      <c r="W2564" s="49"/>
      <c r="X2564" s="49"/>
      <c r="Y2564" s="49"/>
      <c r="Z2564" s="49"/>
      <c r="AA2564" s="49"/>
      <c r="AB2564" s="49"/>
      <c r="AC2564" s="49"/>
      <c r="AG2564" s="48"/>
      <c r="AJ2564" s="48"/>
      <c r="AM2564" s="48"/>
      <c r="AW2564" s="49"/>
      <c r="AX2564" s="49"/>
      <c r="AY2564" s="49"/>
      <c r="AZ2564" s="49"/>
      <c r="BA2564" s="49"/>
      <c r="BB2564" s="49"/>
      <c r="BC2564" s="49"/>
      <c r="BD2564" s="49"/>
      <c r="BE2564" s="49"/>
    </row>
    <row r="2565" spans="5:57">
      <c r="E2565" s="48"/>
      <c r="H2565" s="48"/>
      <c r="K2565" s="48"/>
      <c r="U2565" s="49"/>
      <c r="V2565" s="49"/>
      <c r="W2565" s="49"/>
      <c r="X2565" s="49"/>
      <c r="Y2565" s="49"/>
      <c r="Z2565" s="49"/>
      <c r="AA2565" s="49"/>
      <c r="AB2565" s="49"/>
      <c r="AC2565" s="49"/>
      <c r="AG2565" s="48"/>
      <c r="AJ2565" s="48"/>
      <c r="AM2565" s="48"/>
      <c r="AW2565" s="49"/>
      <c r="AX2565" s="49"/>
      <c r="AY2565" s="49"/>
      <c r="AZ2565" s="49"/>
      <c r="BA2565" s="49"/>
      <c r="BB2565" s="49"/>
      <c r="BC2565" s="49"/>
      <c r="BD2565" s="49"/>
      <c r="BE2565" s="49"/>
    </row>
    <row r="2566" spans="5:57">
      <c r="E2566" s="48"/>
      <c r="H2566" s="48"/>
      <c r="K2566" s="48"/>
      <c r="U2566" s="49"/>
      <c r="V2566" s="49"/>
      <c r="W2566" s="49"/>
      <c r="X2566" s="49"/>
      <c r="Y2566" s="49"/>
      <c r="Z2566" s="49"/>
      <c r="AA2566" s="49"/>
      <c r="AB2566" s="49"/>
      <c r="AC2566" s="49"/>
      <c r="AG2566" s="48"/>
      <c r="AJ2566" s="48"/>
      <c r="AM2566" s="48"/>
      <c r="AW2566" s="49"/>
      <c r="AX2566" s="49"/>
      <c r="AY2566" s="49"/>
      <c r="AZ2566" s="49"/>
      <c r="BA2566" s="49"/>
      <c r="BB2566" s="49"/>
      <c r="BC2566" s="49"/>
      <c r="BD2566" s="49"/>
      <c r="BE2566" s="49"/>
    </row>
    <row r="2567" spans="5:57">
      <c r="E2567" s="48"/>
      <c r="H2567" s="48"/>
      <c r="K2567" s="48"/>
      <c r="U2567" s="49"/>
      <c r="V2567" s="49"/>
      <c r="W2567" s="49"/>
      <c r="X2567" s="49"/>
      <c r="Y2567" s="49"/>
      <c r="Z2567" s="49"/>
      <c r="AA2567" s="49"/>
      <c r="AB2567" s="49"/>
      <c r="AC2567" s="49"/>
      <c r="AG2567" s="48"/>
      <c r="AJ2567" s="48"/>
      <c r="AM2567" s="48"/>
      <c r="AW2567" s="49"/>
      <c r="AX2567" s="49"/>
      <c r="AY2567" s="49"/>
      <c r="AZ2567" s="49"/>
      <c r="BA2567" s="49"/>
      <c r="BB2567" s="49"/>
      <c r="BC2567" s="49"/>
      <c r="BD2567" s="49"/>
      <c r="BE2567" s="49"/>
    </row>
    <row r="2568" spans="5:57">
      <c r="E2568" s="48"/>
      <c r="H2568" s="48"/>
      <c r="K2568" s="48"/>
      <c r="U2568" s="49"/>
      <c r="V2568" s="49"/>
      <c r="W2568" s="49"/>
      <c r="X2568" s="49"/>
      <c r="Y2568" s="49"/>
      <c r="Z2568" s="49"/>
      <c r="AA2568" s="49"/>
      <c r="AB2568" s="49"/>
      <c r="AC2568" s="49"/>
      <c r="AG2568" s="48"/>
      <c r="AJ2568" s="48"/>
      <c r="AM2568" s="48"/>
      <c r="AW2568" s="49"/>
      <c r="AX2568" s="49"/>
      <c r="AY2568" s="49"/>
      <c r="AZ2568" s="49"/>
      <c r="BA2568" s="49"/>
      <c r="BB2568" s="49"/>
      <c r="BC2568" s="49"/>
      <c r="BD2568" s="49"/>
      <c r="BE2568" s="49"/>
    </row>
    <row r="2569" spans="5:57">
      <c r="E2569" s="48"/>
      <c r="H2569" s="48"/>
      <c r="K2569" s="48"/>
      <c r="U2569" s="49"/>
      <c r="V2569" s="49"/>
      <c r="W2569" s="49"/>
      <c r="X2569" s="49"/>
      <c r="Y2569" s="49"/>
      <c r="Z2569" s="49"/>
      <c r="AA2569" s="49"/>
      <c r="AB2569" s="49"/>
      <c r="AC2569" s="49"/>
      <c r="AG2569" s="48"/>
      <c r="AJ2569" s="48"/>
      <c r="AM2569" s="48"/>
      <c r="AW2569" s="49"/>
      <c r="AX2569" s="49"/>
      <c r="AY2569" s="49"/>
      <c r="AZ2569" s="49"/>
      <c r="BA2569" s="49"/>
      <c r="BB2569" s="49"/>
      <c r="BC2569" s="49"/>
      <c r="BD2569" s="49"/>
      <c r="BE2569" s="49"/>
    </row>
    <row r="2570" spans="5:57">
      <c r="E2570" s="48"/>
      <c r="H2570" s="48"/>
      <c r="K2570" s="48"/>
      <c r="U2570" s="49"/>
      <c r="V2570" s="49"/>
      <c r="W2570" s="49"/>
      <c r="X2570" s="49"/>
      <c r="Y2570" s="49"/>
      <c r="Z2570" s="49"/>
      <c r="AA2570" s="49"/>
      <c r="AB2570" s="49"/>
      <c r="AC2570" s="49"/>
      <c r="AG2570" s="48"/>
      <c r="AJ2570" s="48"/>
      <c r="AM2570" s="48"/>
      <c r="AW2570" s="49"/>
      <c r="AX2570" s="49"/>
      <c r="AY2570" s="49"/>
      <c r="AZ2570" s="49"/>
      <c r="BA2570" s="49"/>
      <c r="BB2570" s="49"/>
      <c r="BC2570" s="49"/>
      <c r="BD2570" s="49"/>
      <c r="BE2570" s="49"/>
    </row>
    <row r="2571" spans="5:57">
      <c r="E2571" s="48"/>
      <c r="H2571" s="48"/>
      <c r="K2571" s="48"/>
      <c r="U2571" s="49"/>
      <c r="V2571" s="49"/>
      <c r="W2571" s="49"/>
      <c r="X2571" s="49"/>
      <c r="Y2571" s="49"/>
      <c r="Z2571" s="49"/>
      <c r="AA2571" s="49"/>
      <c r="AB2571" s="49"/>
      <c r="AC2571" s="49"/>
      <c r="AG2571" s="48"/>
      <c r="AJ2571" s="48"/>
      <c r="AM2571" s="48"/>
      <c r="AW2571" s="49"/>
      <c r="AX2571" s="49"/>
      <c r="AY2571" s="49"/>
      <c r="AZ2571" s="49"/>
      <c r="BA2571" s="49"/>
      <c r="BB2571" s="49"/>
      <c r="BC2571" s="49"/>
      <c r="BD2571" s="49"/>
      <c r="BE2571" s="49"/>
    </row>
    <row r="2572" spans="5:57">
      <c r="E2572" s="48"/>
      <c r="H2572" s="48"/>
      <c r="K2572" s="48"/>
      <c r="U2572" s="49"/>
      <c r="V2572" s="49"/>
      <c r="W2572" s="49"/>
      <c r="X2572" s="49"/>
      <c r="Y2572" s="49"/>
      <c r="Z2572" s="49"/>
      <c r="AA2572" s="49"/>
      <c r="AB2572" s="49"/>
      <c r="AC2572" s="49"/>
      <c r="AG2572" s="48"/>
      <c r="AJ2572" s="48"/>
      <c r="AM2572" s="48"/>
      <c r="AW2572" s="49"/>
      <c r="AX2572" s="49"/>
      <c r="AY2572" s="49"/>
      <c r="AZ2572" s="49"/>
      <c r="BA2572" s="49"/>
      <c r="BB2572" s="49"/>
      <c r="BC2572" s="49"/>
      <c r="BD2572" s="49"/>
      <c r="BE2572" s="49"/>
    </row>
    <row r="2573" spans="5:57">
      <c r="E2573" s="48"/>
      <c r="H2573" s="48"/>
      <c r="K2573" s="48"/>
      <c r="U2573" s="49"/>
      <c r="V2573" s="49"/>
      <c r="W2573" s="49"/>
      <c r="X2573" s="49"/>
      <c r="Y2573" s="49"/>
      <c r="Z2573" s="49"/>
      <c r="AA2573" s="49"/>
      <c r="AB2573" s="49"/>
      <c r="AC2573" s="49"/>
      <c r="AG2573" s="48"/>
      <c r="AJ2573" s="48"/>
      <c r="AM2573" s="48"/>
      <c r="AW2573" s="49"/>
      <c r="AX2573" s="49"/>
      <c r="AY2573" s="49"/>
      <c r="AZ2573" s="49"/>
      <c r="BA2573" s="49"/>
      <c r="BB2573" s="49"/>
      <c r="BC2573" s="49"/>
      <c r="BD2573" s="49"/>
      <c r="BE2573" s="49"/>
    </row>
    <row r="2574" spans="5:57">
      <c r="E2574" s="48"/>
      <c r="H2574" s="48"/>
      <c r="K2574" s="48"/>
      <c r="U2574" s="49"/>
      <c r="V2574" s="49"/>
      <c r="W2574" s="49"/>
      <c r="X2574" s="49"/>
      <c r="Y2574" s="49"/>
      <c r="Z2574" s="49"/>
      <c r="AA2574" s="49"/>
      <c r="AB2574" s="49"/>
      <c r="AC2574" s="49"/>
      <c r="AG2574" s="48"/>
      <c r="AJ2574" s="48"/>
      <c r="AM2574" s="48"/>
      <c r="AW2574" s="49"/>
      <c r="AX2574" s="49"/>
      <c r="AY2574" s="49"/>
      <c r="AZ2574" s="49"/>
      <c r="BA2574" s="49"/>
      <c r="BB2574" s="49"/>
      <c r="BC2574" s="49"/>
      <c r="BD2574" s="49"/>
      <c r="BE2574" s="49"/>
    </row>
    <row r="2575" spans="5:57">
      <c r="E2575" s="48"/>
      <c r="H2575" s="48"/>
      <c r="K2575" s="48"/>
      <c r="U2575" s="49"/>
      <c r="V2575" s="49"/>
      <c r="W2575" s="49"/>
      <c r="X2575" s="49"/>
      <c r="Y2575" s="49"/>
      <c r="Z2575" s="49"/>
      <c r="AA2575" s="49"/>
      <c r="AB2575" s="49"/>
      <c r="AC2575" s="49"/>
      <c r="AG2575" s="48"/>
      <c r="AJ2575" s="48"/>
      <c r="AM2575" s="48"/>
      <c r="AW2575" s="49"/>
      <c r="AX2575" s="49"/>
      <c r="AY2575" s="49"/>
      <c r="AZ2575" s="49"/>
      <c r="BA2575" s="49"/>
      <c r="BB2575" s="49"/>
      <c r="BC2575" s="49"/>
      <c r="BD2575" s="49"/>
      <c r="BE2575" s="49"/>
    </row>
    <row r="2576" spans="5:57">
      <c r="E2576" s="48"/>
      <c r="H2576" s="48"/>
      <c r="K2576" s="48"/>
      <c r="U2576" s="49"/>
      <c r="V2576" s="49"/>
      <c r="W2576" s="49"/>
      <c r="X2576" s="49"/>
      <c r="Y2576" s="49"/>
      <c r="Z2576" s="49"/>
      <c r="AA2576" s="49"/>
      <c r="AB2576" s="49"/>
      <c r="AC2576" s="49"/>
      <c r="AG2576" s="48"/>
      <c r="AJ2576" s="48"/>
      <c r="AM2576" s="48"/>
      <c r="AW2576" s="49"/>
      <c r="AX2576" s="49"/>
      <c r="AY2576" s="49"/>
      <c r="AZ2576" s="49"/>
      <c r="BA2576" s="49"/>
      <c r="BB2576" s="49"/>
      <c r="BC2576" s="49"/>
      <c r="BD2576" s="49"/>
      <c r="BE2576" s="49"/>
    </row>
    <row r="2577" spans="5:57">
      <c r="E2577" s="48"/>
      <c r="H2577" s="48"/>
      <c r="K2577" s="48"/>
      <c r="U2577" s="49"/>
      <c r="V2577" s="49"/>
      <c r="W2577" s="49"/>
      <c r="X2577" s="49"/>
      <c r="Y2577" s="49"/>
      <c r="Z2577" s="49"/>
      <c r="AA2577" s="49"/>
      <c r="AB2577" s="49"/>
      <c r="AC2577" s="49"/>
      <c r="AG2577" s="48"/>
      <c r="AJ2577" s="48"/>
      <c r="AM2577" s="48"/>
      <c r="AW2577" s="49"/>
      <c r="AX2577" s="49"/>
      <c r="AY2577" s="49"/>
      <c r="AZ2577" s="49"/>
      <c r="BA2577" s="49"/>
      <c r="BB2577" s="49"/>
      <c r="BC2577" s="49"/>
      <c r="BD2577" s="49"/>
      <c r="BE2577" s="49"/>
    </row>
    <row r="2578" spans="5:57">
      <c r="E2578" s="48"/>
      <c r="H2578" s="48"/>
      <c r="K2578" s="48"/>
      <c r="U2578" s="49"/>
      <c r="V2578" s="49"/>
      <c r="W2578" s="49"/>
      <c r="X2578" s="49"/>
      <c r="Y2578" s="49"/>
      <c r="Z2578" s="49"/>
      <c r="AA2578" s="49"/>
      <c r="AB2578" s="49"/>
      <c r="AC2578" s="49"/>
      <c r="AG2578" s="48"/>
      <c r="AJ2578" s="48"/>
      <c r="AM2578" s="48"/>
      <c r="AW2578" s="49"/>
      <c r="AX2578" s="49"/>
      <c r="AY2578" s="49"/>
      <c r="AZ2578" s="49"/>
      <c r="BA2578" s="49"/>
      <c r="BB2578" s="49"/>
      <c r="BC2578" s="49"/>
      <c r="BD2578" s="49"/>
      <c r="BE2578" s="49"/>
    </row>
    <row r="2579" spans="5:57">
      <c r="E2579" s="48"/>
      <c r="H2579" s="48"/>
      <c r="K2579" s="48"/>
      <c r="U2579" s="49"/>
      <c r="V2579" s="49"/>
      <c r="W2579" s="49"/>
      <c r="X2579" s="49"/>
      <c r="Y2579" s="49"/>
      <c r="Z2579" s="49"/>
      <c r="AA2579" s="49"/>
      <c r="AB2579" s="49"/>
      <c r="AC2579" s="49"/>
      <c r="AG2579" s="48"/>
      <c r="AJ2579" s="48"/>
      <c r="AM2579" s="48"/>
      <c r="AW2579" s="49"/>
      <c r="AX2579" s="49"/>
      <c r="AY2579" s="49"/>
      <c r="AZ2579" s="49"/>
      <c r="BA2579" s="49"/>
      <c r="BB2579" s="49"/>
      <c r="BC2579" s="49"/>
      <c r="BD2579" s="49"/>
      <c r="BE2579" s="49"/>
    </row>
    <row r="2580" spans="5:57">
      <c r="E2580" s="48"/>
      <c r="H2580" s="48"/>
      <c r="K2580" s="48"/>
      <c r="U2580" s="49"/>
      <c r="V2580" s="49"/>
      <c r="W2580" s="49"/>
      <c r="X2580" s="49"/>
      <c r="Y2580" s="49"/>
      <c r="Z2580" s="49"/>
      <c r="AA2580" s="49"/>
      <c r="AB2580" s="49"/>
      <c r="AC2580" s="49"/>
      <c r="AG2580" s="48"/>
      <c r="AJ2580" s="48"/>
      <c r="AM2580" s="48"/>
      <c r="AW2580" s="49"/>
      <c r="AX2580" s="49"/>
      <c r="AY2580" s="49"/>
      <c r="AZ2580" s="49"/>
      <c r="BA2580" s="49"/>
      <c r="BB2580" s="49"/>
      <c r="BC2580" s="49"/>
      <c r="BD2580" s="49"/>
      <c r="BE2580" s="49"/>
    </row>
    <row r="2581" spans="5:57">
      <c r="E2581" s="48"/>
      <c r="H2581" s="48"/>
      <c r="K2581" s="48"/>
      <c r="U2581" s="49"/>
      <c r="V2581" s="49"/>
      <c r="W2581" s="49"/>
      <c r="X2581" s="49"/>
      <c r="Y2581" s="49"/>
      <c r="Z2581" s="49"/>
      <c r="AA2581" s="49"/>
      <c r="AB2581" s="49"/>
      <c r="AC2581" s="49"/>
      <c r="AG2581" s="48"/>
      <c r="AJ2581" s="48"/>
      <c r="AM2581" s="48"/>
      <c r="AW2581" s="49"/>
      <c r="AX2581" s="49"/>
      <c r="AY2581" s="49"/>
      <c r="AZ2581" s="49"/>
      <c r="BA2581" s="49"/>
      <c r="BB2581" s="49"/>
      <c r="BC2581" s="49"/>
      <c r="BD2581" s="49"/>
      <c r="BE2581" s="49"/>
    </row>
    <row r="2582" spans="5:57">
      <c r="E2582" s="48"/>
      <c r="H2582" s="48"/>
      <c r="K2582" s="48"/>
      <c r="U2582" s="49"/>
      <c r="V2582" s="49"/>
      <c r="W2582" s="49"/>
      <c r="X2582" s="49"/>
      <c r="Y2582" s="49"/>
      <c r="Z2582" s="49"/>
      <c r="AA2582" s="49"/>
      <c r="AB2582" s="49"/>
      <c r="AC2582" s="49"/>
      <c r="AG2582" s="48"/>
      <c r="AJ2582" s="48"/>
      <c r="AM2582" s="48"/>
      <c r="AW2582" s="49"/>
      <c r="AX2582" s="49"/>
      <c r="AY2582" s="49"/>
      <c r="AZ2582" s="49"/>
      <c r="BA2582" s="49"/>
      <c r="BB2582" s="49"/>
      <c r="BC2582" s="49"/>
      <c r="BD2582" s="49"/>
      <c r="BE2582" s="49"/>
    </row>
    <row r="2583" spans="5:57">
      <c r="E2583" s="48"/>
      <c r="H2583" s="48"/>
      <c r="K2583" s="48"/>
      <c r="U2583" s="49"/>
      <c r="V2583" s="49"/>
      <c r="W2583" s="49"/>
      <c r="X2583" s="49"/>
      <c r="Y2583" s="49"/>
      <c r="Z2583" s="49"/>
      <c r="AA2583" s="49"/>
      <c r="AB2583" s="49"/>
      <c r="AC2583" s="49"/>
      <c r="AG2583" s="48"/>
      <c r="AJ2583" s="48"/>
      <c r="AM2583" s="48"/>
      <c r="AW2583" s="49"/>
      <c r="AX2583" s="49"/>
      <c r="AY2583" s="49"/>
      <c r="AZ2583" s="49"/>
      <c r="BA2583" s="49"/>
      <c r="BB2583" s="49"/>
      <c r="BC2583" s="49"/>
      <c r="BD2583" s="49"/>
      <c r="BE2583" s="49"/>
    </row>
    <row r="2584" spans="5:57">
      <c r="E2584" s="48"/>
      <c r="H2584" s="48"/>
      <c r="K2584" s="48"/>
      <c r="U2584" s="49"/>
      <c r="V2584" s="49"/>
      <c r="W2584" s="49"/>
      <c r="X2584" s="49"/>
      <c r="Y2584" s="49"/>
      <c r="Z2584" s="49"/>
      <c r="AA2584" s="49"/>
      <c r="AB2584" s="49"/>
      <c r="AC2584" s="49"/>
      <c r="AG2584" s="48"/>
      <c r="AJ2584" s="48"/>
      <c r="AM2584" s="48"/>
      <c r="AW2584" s="49"/>
      <c r="AX2584" s="49"/>
      <c r="AY2584" s="49"/>
      <c r="AZ2584" s="49"/>
      <c r="BA2584" s="49"/>
      <c r="BB2584" s="49"/>
      <c r="BC2584" s="49"/>
      <c r="BD2584" s="49"/>
      <c r="BE2584" s="49"/>
    </row>
    <row r="2585" spans="5:57">
      <c r="E2585" s="48"/>
      <c r="H2585" s="48"/>
      <c r="K2585" s="48"/>
      <c r="U2585" s="49"/>
      <c r="V2585" s="49"/>
      <c r="W2585" s="49"/>
      <c r="X2585" s="49"/>
      <c r="Y2585" s="49"/>
      <c r="Z2585" s="49"/>
      <c r="AA2585" s="49"/>
      <c r="AB2585" s="49"/>
      <c r="AC2585" s="49"/>
      <c r="AG2585" s="48"/>
      <c r="AJ2585" s="48"/>
      <c r="AM2585" s="48"/>
      <c r="AW2585" s="49"/>
      <c r="AX2585" s="49"/>
      <c r="AY2585" s="49"/>
      <c r="AZ2585" s="49"/>
      <c r="BA2585" s="49"/>
      <c r="BB2585" s="49"/>
      <c r="BC2585" s="49"/>
      <c r="BD2585" s="49"/>
      <c r="BE2585" s="49"/>
    </row>
    <row r="2586" spans="5:57">
      <c r="E2586" s="48"/>
      <c r="H2586" s="48"/>
      <c r="K2586" s="48"/>
      <c r="U2586" s="49"/>
      <c r="V2586" s="49"/>
      <c r="W2586" s="49"/>
      <c r="X2586" s="49"/>
      <c r="Y2586" s="49"/>
      <c r="Z2586" s="49"/>
      <c r="AA2586" s="49"/>
      <c r="AB2586" s="49"/>
      <c r="AC2586" s="49"/>
      <c r="AG2586" s="48"/>
      <c r="AJ2586" s="48"/>
      <c r="AM2586" s="48"/>
      <c r="AW2586" s="49"/>
      <c r="AX2586" s="49"/>
      <c r="AY2586" s="49"/>
      <c r="AZ2586" s="49"/>
      <c r="BA2586" s="49"/>
      <c r="BB2586" s="49"/>
      <c r="BC2586" s="49"/>
      <c r="BD2586" s="49"/>
      <c r="BE2586" s="49"/>
    </row>
    <row r="2587" spans="5:57">
      <c r="E2587" s="48"/>
      <c r="H2587" s="48"/>
      <c r="K2587" s="48"/>
      <c r="U2587" s="49"/>
      <c r="V2587" s="49"/>
      <c r="W2587" s="49"/>
      <c r="X2587" s="49"/>
      <c r="Y2587" s="49"/>
      <c r="Z2587" s="49"/>
      <c r="AA2587" s="49"/>
      <c r="AB2587" s="49"/>
      <c r="AC2587" s="49"/>
      <c r="AG2587" s="48"/>
      <c r="AJ2587" s="48"/>
      <c r="AM2587" s="48"/>
      <c r="AW2587" s="49"/>
      <c r="AX2587" s="49"/>
      <c r="AY2587" s="49"/>
      <c r="AZ2587" s="49"/>
      <c r="BA2587" s="49"/>
      <c r="BB2587" s="49"/>
      <c r="BC2587" s="49"/>
      <c r="BD2587" s="49"/>
      <c r="BE2587" s="49"/>
    </row>
    <row r="2588" spans="5:57">
      <c r="E2588" s="48"/>
      <c r="H2588" s="48"/>
      <c r="K2588" s="48"/>
      <c r="U2588" s="49"/>
      <c r="V2588" s="49"/>
      <c r="W2588" s="49"/>
      <c r="X2588" s="49"/>
      <c r="Y2588" s="49"/>
      <c r="Z2588" s="49"/>
      <c r="AA2588" s="49"/>
      <c r="AB2588" s="49"/>
      <c r="AC2588" s="49"/>
      <c r="AG2588" s="48"/>
      <c r="AJ2588" s="48"/>
      <c r="AM2588" s="48"/>
      <c r="AW2588" s="49"/>
      <c r="AX2588" s="49"/>
      <c r="AY2588" s="49"/>
      <c r="AZ2588" s="49"/>
      <c r="BA2588" s="49"/>
      <c r="BB2588" s="49"/>
      <c r="BC2588" s="49"/>
      <c r="BD2588" s="49"/>
      <c r="BE2588" s="49"/>
    </row>
    <row r="2589" spans="5:57">
      <c r="E2589" s="48"/>
      <c r="H2589" s="48"/>
      <c r="K2589" s="48"/>
      <c r="U2589" s="49"/>
      <c r="V2589" s="49"/>
      <c r="W2589" s="49"/>
      <c r="X2589" s="49"/>
      <c r="Y2589" s="49"/>
      <c r="Z2589" s="49"/>
      <c r="AA2589" s="49"/>
      <c r="AB2589" s="49"/>
      <c r="AC2589" s="49"/>
      <c r="AG2589" s="48"/>
      <c r="AJ2589" s="48"/>
      <c r="AM2589" s="48"/>
      <c r="AW2589" s="49"/>
      <c r="AX2589" s="49"/>
      <c r="AY2589" s="49"/>
      <c r="AZ2589" s="49"/>
      <c r="BA2589" s="49"/>
      <c r="BB2589" s="49"/>
      <c r="BC2589" s="49"/>
      <c r="BD2589" s="49"/>
      <c r="BE2589" s="49"/>
    </row>
    <row r="2590" spans="5:57">
      <c r="E2590" s="48"/>
      <c r="H2590" s="48"/>
      <c r="K2590" s="48"/>
      <c r="U2590" s="49"/>
      <c r="V2590" s="49"/>
      <c r="W2590" s="49"/>
      <c r="X2590" s="49"/>
      <c r="Y2590" s="49"/>
      <c r="Z2590" s="49"/>
      <c r="AA2590" s="49"/>
      <c r="AB2590" s="49"/>
      <c r="AC2590" s="49"/>
      <c r="AG2590" s="48"/>
      <c r="AJ2590" s="48"/>
      <c r="AM2590" s="48"/>
      <c r="AW2590" s="49"/>
      <c r="AX2590" s="49"/>
      <c r="AY2590" s="49"/>
      <c r="AZ2590" s="49"/>
      <c r="BA2590" s="49"/>
      <c r="BB2590" s="49"/>
      <c r="BC2590" s="49"/>
      <c r="BD2590" s="49"/>
      <c r="BE2590" s="49"/>
    </row>
    <row r="2591" spans="5:57">
      <c r="E2591" s="48"/>
      <c r="H2591" s="48"/>
      <c r="K2591" s="48"/>
      <c r="U2591" s="49"/>
      <c r="V2591" s="49"/>
      <c r="W2591" s="49"/>
      <c r="X2591" s="49"/>
      <c r="Y2591" s="49"/>
      <c r="Z2591" s="49"/>
      <c r="AA2591" s="49"/>
      <c r="AB2591" s="49"/>
      <c r="AC2591" s="49"/>
      <c r="AG2591" s="48"/>
      <c r="AJ2591" s="48"/>
      <c r="AM2591" s="48"/>
      <c r="AW2591" s="49"/>
      <c r="AX2591" s="49"/>
      <c r="AY2591" s="49"/>
      <c r="AZ2591" s="49"/>
      <c r="BA2591" s="49"/>
      <c r="BB2591" s="49"/>
      <c r="BC2591" s="49"/>
      <c r="BD2591" s="49"/>
      <c r="BE2591" s="49"/>
    </row>
    <row r="2592" spans="5:57">
      <c r="E2592" s="48"/>
      <c r="H2592" s="48"/>
      <c r="K2592" s="48"/>
      <c r="U2592" s="49"/>
      <c r="V2592" s="49"/>
      <c r="W2592" s="49"/>
      <c r="X2592" s="49"/>
      <c r="Y2592" s="49"/>
      <c r="Z2592" s="49"/>
      <c r="AA2592" s="49"/>
      <c r="AB2592" s="49"/>
      <c r="AC2592" s="49"/>
      <c r="AG2592" s="48"/>
      <c r="AJ2592" s="48"/>
      <c r="AM2592" s="48"/>
      <c r="AW2592" s="49"/>
      <c r="AX2592" s="49"/>
      <c r="AY2592" s="49"/>
      <c r="AZ2592" s="49"/>
      <c r="BA2592" s="49"/>
      <c r="BB2592" s="49"/>
      <c r="BC2592" s="49"/>
      <c r="BD2592" s="49"/>
      <c r="BE2592" s="49"/>
    </row>
    <row r="2593" spans="5:57">
      <c r="E2593" s="48"/>
      <c r="H2593" s="48"/>
      <c r="K2593" s="48"/>
      <c r="U2593" s="49"/>
      <c r="V2593" s="49"/>
      <c r="W2593" s="49"/>
      <c r="X2593" s="49"/>
      <c r="Y2593" s="49"/>
      <c r="Z2593" s="49"/>
      <c r="AA2593" s="49"/>
      <c r="AB2593" s="49"/>
      <c r="AC2593" s="49"/>
      <c r="AG2593" s="48"/>
      <c r="AJ2593" s="48"/>
      <c r="AM2593" s="48"/>
      <c r="AW2593" s="49"/>
      <c r="AX2593" s="49"/>
      <c r="AY2593" s="49"/>
      <c r="AZ2593" s="49"/>
      <c r="BA2593" s="49"/>
      <c r="BB2593" s="49"/>
      <c r="BC2593" s="49"/>
      <c r="BD2593" s="49"/>
      <c r="BE2593" s="49"/>
    </row>
    <row r="2594" spans="5:57">
      <c r="E2594" s="48"/>
      <c r="H2594" s="48"/>
      <c r="K2594" s="48"/>
      <c r="U2594" s="49"/>
      <c r="V2594" s="49"/>
      <c r="W2594" s="49"/>
      <c r="X2594" s="49"/>
      <c r="Y2594" s="49"/>
      <c r="Z2594" s="49"/>
      <c r="AA2594" s="49"/>
      <c r="AB2594" s="49"/>
      <c r="AC2594" s="49"/>
      <c r="AG2594" s="48"/>
      <c r="AJ2594" s="48"/>
      <c r="AM2594" s="48"/>
      <c r="AW2594" s="49"/>
      <c r="AX2594" s="49"/>
      <c r="AY2594" s="49"/>
      <c r="AZ2594" s="49"/>
      <c r="BA2594" s="49"/>
      <c r="BB2594" s="49"/>
      <c r="BC2594" s="49"/>
      <c r="BD2594" s="49"/>
      <c r="BE2594" s="49"/>
    </row>
    <row r="2595" spans="5:57">
      <c r="E2595" s="48"/>
      <c r="H2595" s="48"/>
      <c r="K2595" s="48"/>
      <c r="U2595" s="49"/>
      <c r="V2595" s="49"/>
      <c r="W2595" s="49"/>
      <c r="X2595" s="49"/>
      <c r="Y2595" s="49"/>
      <c r="Z2595" s="49"/>
      <c r="AA2595" s="49"/>
      <c r="AB2595" s="49"/>
      <c r="AC2595" s="49"/>
      <c r="AG2595" s="48"/>
      <c r="AJ2595" s="48"/>
      <c r="AM2595" s="48"/>
      <c r="AW2595" s="49"/>
      <c r="AX2595" s="49"/>
      <c r="AY2595" s="49"/>
      <c r="AZ2595" s="49"/>
      <c r="BA2595" s="49"/>
      <c r="BB2595" s="49"/>
      <c r="BC2595" s="49"/>
      <c r="BD2595" s="49"/>
      <c r="BE2595" s="49"/>
    </row>
    <row r="2596" spans="5:57">
      <c r="E2596" s="48"/>
      <c r="H2596" s="48"/>
      <c r="K2596" s="48"/>
      <c r="U2596" s="49"/>
      <c r="V2596" s="49"/>
      <c r="W2596" s="49"/>
      <c r="X2596" s="49"/>
      <c r="Y2596" s="49"/>
      <c r="Z2596" s="49"/>
      <c r="AA2596" s="49"/>
      <c r="AB2596" s="49"/>
      <c r="AC2596" s="49"/>
      <c r="AG2596" s="48"/>
      <c r="AJ2596" s="48"/>
      <c r="AM2596" s="48"/>
      <c r="AW2596" s="49"/>
      <c r="AX2596" s="49"/>
      <c r="AY2596" s="49"/>
      <c r="AZ2596" s="49"/>
      <c r="BA2596" s="49"/>
      <c r="BB2596" s="49"/>
      <c r="BC2596" s="49"/>
      <c r="BD2596" s="49"/>
      <c r="BE2596" s="49"/>
    </row>
    <row r="2597" spans="5:57">
      <c r="E2597" s="48"/>
      <c r="H2597" s="48"/>
      <c r="K2597" s="48"/>
      <c r="U2597" s="49"/>
      <c r="V2597" s="49"/>
      <c r="W2597" s="49"/>
      <c r="X2597" s="49"/>
      <c r="Y2597" s="49"/>
      <c r="Z2597" s="49"/>
      <c r="AA2597" s="49"/>
      <c r="AB2597" s="49"/>
      <c r="AC2597" s="49"/>
      <c r="AG2597" s="48"/>
      <c r="AJ2597" s="48"/>
      <c r="AM2597" s="48"/>
      <c r="AW2597" s="49"/>
      <c r="AX2597" s="49"/>
      <c r="AY2597" s="49"/>
      <c r="AZ2597" s="49"/>
      <c r="BA2597" s="49"/>
      <c r="BB2597" s="49"/>
      <c r="BC2597" s="49"/>
      <c r="BD2597" s="49"/>
      <c r="BE2597" s="49"/>
    </row>
    <row r="2598" spans="5:57">
      <c r="E2598" s="48"/>
      <c r="H2598" s="48"/>
      <c r="K2598" s="48"/>
      <c r="U2598" s="49"/>
      <c r="V2598" s="49"/>
      <c r="W2598" s="49"/>
      <c r="X2598" s="49"/>
      <c r="Y2598" s="49"/>
      <c r="Z2598" s="49"/>
      <c r="AA2598" s="49"/>
      <c r="AB2598" s="49"/>
      <c r="AC2598" s="49"/>
      <c r="AG2598" s="48"/>
      <c r="AJ2598" s="48"/>
      <c r="AM2598" s="48"/>
      <c r="AW2598" s="49"/>
      <c r="AX2598" s="49"/>
      <c r="AY2598" s="49"/>
      <c r="AZ2598" s="49"/>
      <c r="BA2598" s="49"/>
      <c r="BB2598" s="49"/>
      <c r="BC2598" s="49"/>
      <c r="BD2598" s="49"/>
      <c r="BE2598" s="49"/>
    </row>
    <row r="2599" spans="5:57">
      <c r="E2599" s="48"/>
      <c r="H2599" s="48"/>
      <c r="K2599" s="48"/>
      <c r="U2599" s="49"/>
      <c r="V2599" s="49"/>
      <c r="W2599" s="49"/>
      <c r="X2599" s="49"/>
      <c r="Y2599" s="49"/>
      <c r="Z2599" s="49"/>
      <c r="AA2599" s="49"/>
      <c r="AB2599" s="49"/>
      <c r="AC2599" s="49"/>
      <c r="AG2599" s="48"/>
      <c r="AJ2599" s="48"/>
      <c r="AM2599" s="48"/>
      <c r="AW2599" s="49"/>
      <c r="AX2599" s="49"/>
      <c r="AY2599" s="49"/>
      <c r="AZ2599" s="49"/>
      <c r="BA2599" s="49"/>
      <c r="BB2599" s="49"/>
      <c r="BC2599" s="49"/>
      <c r="BD2599" s="49"/>
      <c r="BE2599" s="49"/>
    </row>
    <row r="2600" spans="5:57">
      <c r="E2600" s="48"/>
      <c r="H2600" s="48"/>
      <c r="K2600" s="48"/>
      <c r="U2600" s="49"/>
      <c r="V2600" s="49"/>
      <c r="W2600" s="49"/>
      <c r="X2600" s="49"/>
      <c r="Y2600" s="49"/>
      <c r="Z2600" s="49"/>
      <c r="AA2600" s="49"/>
      <c r="AB2600" s="49"/>
      <c r="AC2600" s="49"/>
      <c r="AG2600" s="48"/>
      <c r="AJ2600" s="48"/>
      <c r="AM2600" s="48"/>
      <c r="AW2600" s="49"/>
      <c r="AX2600" s="49"/>
      <c r="AY2600" s="49"/>
      <c r="AZ2600" s="49"/>
      <c r="BA2600" s="49"/>
      <c r="BB2600" s="49"/>
      <c r="BC2600" s="49"/>
      <c r="BD2600" s="49"/>
      <c r="BE2600" s="49"/>
    </row>
    <row r="2601" spans="5:57">
      <c r="E2601" s="48"/>
      <c r="H2601" s="48"/>
      <c r="K2601" s="48"/>
      <c r="U2601" s="49"/>
      <c r="V2601" s="49"/>
      <c r="W2601" s="49"/>
      <c r="X2601" s="49"/>
      <c r="Y2601" s="49"/>
      <c r="Z2601" s="49"/>
      <c r="AA2601" s="49"/>
      <c r="AB2601" s="49"/>
      <c r="AC2601" s="49"/>
      <c r="AG2601" s="48"/>
      <c r="AJ2601" s="48"/>
      <c r="AM2601" s="48"/>
      <c r="AW2601" s="49"/>
      <c r="AX2601" s="49"/>
      <c r="AY2601" s="49"/>
      <c r="AZ2601" s="49"/>
      <c r="BA2601" s="49"/>
      <c r="BB2601" s="49"/>
      <c r="BC2601" s="49"/>
      <c r="BD2601" s="49"/>
      <c r="BE2601" s="49"/>
    </row>
    <row r="2602" spans="5:57">
      <c r="E2602" s="48"/>
      <c r="H2602" s="48"/>
      <c r="K2602" s="48"/>
      <c r="U2602" s="49"/>
      <c r="V2602" s="49"/>
      <c r="W2602" s="49"/>
      <c r="X2602" s="49"/>
      <c r="Y2602" s="49"/>
      <c r="Z2602" s="49"/>
      <c r="AA2602" s="49"/>
      <c r="AB2602" s="49"/>
      <c r="AC2602" s="49"/>
      <c r="AG2602" s="48"/>
      <c r="AJ2602" s="48"/>
      <c r="AM2602" s="48"/>
      <c r="AW2602" s="49"/>
      <c r="AX2602" s="49"/>
      <c r="AY2602" s="49"/>
      <c r="AZ2602" s="49"/>
      <c r="BA2602" s="49"/>
      <c r="BB2602" s="49"/>
      <c r="BC2602" s="49"/>
      <c r="BD2602" s="49"/>
      <c r="BE2602" s="49"/>
    </row>
    <row r="2603" spans="5:57">
      <c r="E2603" s="48"/>
      <c r="H2603" s="48"/>
      <c r="K2603" s="48"/>
      <c r="U2603" s="49"/>
      <c r="V2603" s="49"/>
      <c r="W2603" s="49"/>
      <c r="X2603" s="49"/>
      <c r="Y2603" s="49"/>
      <c r="Z2603" s="49"/>
      <c r="AA2603" s="49"/>
      <c r="AB2603" s="49"/>
      <c r="AC2603" s="49"/>
      <c r="AG2603" s="48"/>
      <c r="AJ2603" s="48"/>
      <c r="AM2603" s="48"/>
      <c r="AW2603" s="49"/>
      <c r="AX2603" s="49"/>
      <c r="AY2603" s="49"/>
      <c r="AZ2603" s="49"/>
      <c r="BA2603" s="49"/>
      <c r="BB2603" s="49"/>
      <c r="BC2603" s="49"/>
      <c r="BD2603" s="49"/>
      <c r="BE2603" s="49"/>
    </row>
    <row r="2604" spans="5:57">
      <c r="E2604" s="48"/>
      <c r="H2604" s="48"/>
      <c r="K2604" s="48"/>
      <c r="U2604" s="49"/>
      <c r="V2604" s="49"/>
      <c r="W2604" s="49"/>
      <c r="X2604" s="49"/>
      <c r="Y2604" s="49"/>
      <c r="Z2604" s="49"/>
      <c r="AA2604" s="49"/>
      <c r="AB2604" s="49"/>
      <c r="AC2604" s="49"/>
      <c r="AG2604" s="48"/>
      <c r="AJ2604" s="48"/>
      <c r="AM2604" s="48"/>
      <c r="AW2604" s="49"/>
      <c r="AX2604" s="49"/>
      <c r="AY2604" s="49"/>
      <c r="AZ2604" s="49"/>
      <c r="BA2604" s="49"/>
      <c r="BB2604" s="49"/>
      <c r="BC2604" s="49"/>
      <c r="BD2604" s="49"/>
      <c r="BE2604" s="49"/>
    </row>
    <row r="2605" spans="5:57">
      <c r="E2605" s="48"/>
      <c r="H2605" s="48"/>
      <c r="K2605" s="48"/>
      <c r="U2605" s="49"/>
      <c r="V2605" s="49"/>
      <c r="W2605" s="49"/>
      <c r="X2605" s="49"/>
      <c r="Y2605" s="49"/>
      <c r="Z2605" s="49"/>
      <c r="AA2605" s="49"/>
      <c r="AB2605" s="49"/>
      <c r="AC2605" s="49"/>
      <c r="AG2605" s="48"/>
      <c r="AJ2605" s="48"/>
      <c r="AM2605" s="48"/>
      <c r="AW2605" s="49"/>
      <c r="AX2605" s="49"/>
      <c r="AY2605" s="49"/>
      <c r="AZ2605" s="49"/>
      <c r="BA2605" s="49"/>
      <c r="BB2605" s="49"/>
      <c r="BC2605" s="49"/>
      <c r="BD2605" s="49"/>
      <c r="BE2605" s="49"/>
    </row>
    <row r="2606" spans="5:57">
      <c r="E2606" s="48"/>
      <c r="H2606" s="48"/>
      <c r="K2606" s="48"/>
      <c r="U2606" s="49"/>
      <c r="V2606" s="49"/>
      <c r="W2606" s="49"/>
      <c r="X2606" s="49"/>
      <c r="Y2606" s="49"/>
      <c r="Z2606" s="49"/>
      <c r="AA2606" s="49"/>
      <c r="AB2606" s="49"/>
      <c r="AC2606" s="49"/>
      <c r="AG2606" s="48"/>
      <c r="AJ2606" s="48"/>
      <c r="AM2606" s="48"/>
      <c r="AW2606" s="49"/>
      <c r="AX2606" s="49"/>
      <c r="AY2606" s="49"/>
      <c r="AZ2606" s="49"/>
      <c r="BA2606" s="49"/>
      <c r="BB2606" s="49"/>
      <c r="BC2606" s="49"/>
      <c r="BD2606" s="49"/>
      <c r="BE2606" s="49"/>
    </row>
    <row r="2607" spans="5:57">
      <c r="E2607" s="48"/>
      <c r="H2607" s="48"/>
      <c r="K2607" s="48"/>
      <c r="U2607" s="49"/>
      <c r="V2607" s="49"/>
      <c r="W2607" s="49"/>
      <c r="X2607" s="49"/>
      <c r="Y2607" s="49"/>
      <c r="Z2607" s="49"/>
      <c r="AA2607" s="49"/>
      <c r="AB2607" s="49"/>
      <c r="AC2607" s="49"/>
      <c r="AG2607" s="48"/>
      <c r="AJ2607" s="48"/>
      <c r="AM2607" s="48"/>
      <c r="AW2607" s="49"/>
      <c r="AX2607" s="49"/>
      <c r="AY2607" s="49"/>
      <c r="AZ2607" s="49"/>
      <c r="BA2607" s="49"/>
      <c r="BB2607" s="49"/>
      <c r="BC2607" s="49"/>
      <c r="BD2607" s="49"/>
      <c r="BE2607" s="49"/>
    </row>
    <row r="2608" spans="5:57">
      <c r="E2608" s="48"/>
      <c r="H2608" s="48"/>
      <c r="K2608" s="48"/>
      <c r="U2608" s="49"/>
      <c r="V2608" s="49"/>
      <c r="W2608" s="49"/>
      <c r="X2608" s="49"/>
      <c r="Y2608" s="49"/>
      <c r="Z2608" s="49"/>
      <c r="AA2608" s="49"/>
      <c r="AB2608" s="49"/>
      <c r="AC2608" s="49"/>
      <c r="AG2608" s="48"/>
      <c r="AJ2608" s="48"/>
      <c r="AM2608" s="48"/>
      <c r="AW2608" s="49"/>
      <c r="AX2608" s="49"/>
      <c r="AY2608" s="49"/>
      <c r="AZ2608" s="49"/>
      <c r="BA2608" s="49"/>
      <c r="BB2608" s="49"/>
      <c r="BC2608" s="49"/>
      <c r="BD2608" s="49"/>
      <c r="BE2608" s="49"/>
    </row>
    <row r="2609" spans="5:57">
      <c r="E2609" s="48"/>
      <c r="H2609" s="48"/>
      <c r="K2609" s="48"/>
      <c r="U2609" s="49"/>
      <c r="V2609" s="49"/>
      <c r="W2609" s="49"/>
      <c r="X2609" s="49"/>
      <c r="Y2609" s="49"/>
      <c r="Z2609" s="49"/>
      <c r="AA2609" s="49"/>
      <c r="AB2609" s="49"/>
      <c r="AC2609" s="49"/>
      <c r="AG2609" s="48"/>
      <c r="AJ2609" s="48"/>
      <c r="AM2609" s="48"/>
      <c r="AW2609" s="49"/>
      <c r="AX2609" s="49"/>
      <c r="AY2609" s="49"/>
      <c r="AZ2609" s="49"/>
      <c r="BA2609" s="49"/>
      <c r="BB2609" s="49"/>
      <c r="BC2609" s="49"/>
      <c r="BD2609" s="49"/>
      <c r="BE2609" s="49"/>
    </row>
    <row r="2610" spans="5:57">
      <c r="E2610" s="48"/>
      <c r="H2610" s="48"/>
      <c r="K2610" s="48"/>
      <c r="U2610" s="49"/>
      <c r="V2610" s="49"/>
      <c r="W2610" s="49"/>
      <c r="X2610" s="49"/>
      <c r="Y2610" s="49"/>
      <c r="Z2610" s="49"/>
      <c r="AA2610" s="49"/>
      <c r="AB2610" s="49"/>
      <c r="AC2610" s="49"/>
      <c r="AG2610" s="48"/>
      <c r="AJ2610" s="48"/>
      <c r="AM2610" s="48"/>
      <c r="AW2610" s="49"/>
      <c r="AX2610" s="49"/>
      <c r="AY2610" s="49"/>
      <c r="AZ2610" s="49"/>
      <c r="BA2610" s="49"/>
      <c r="BB2610" s="49"/>
      <c r="BC2610" s="49"/>
      <c r="BD2610" s="49"/>
      <c r="BE2610" s="49"/>
    </row>
    <row r="2611" spans="5:57">
      <c r="E2611" s="48"/>
      <c r="H2611" s="48"/>
      <c r="K2611" s="48"/>
      <c r="U2611" s="49"/>
      <c r="V2611" s="49"/>
      <c r="W2611" s="49"/>
      <c r="X2611" s="49"/>
      <c r="Y2611" s="49"/>
      <c r="Z2611" s="49"/>
      <c r="AA2611" s="49"/>
      <c r="AB2611" s="49"/>
      <c r="AC2611" s="49"/>
      <c r="AG2611" s="48"/>
      <c r="AJ2611" s="48"/>
      <c r="AM2611" s="48"/>
      <c r="AW2611" s="49"/>
      <c r="AX2611" s="49"/>
      <c r="AY2611" s="49"/>
      <c r="AZ2611" s="49"/>
      <c r="BA2611" s="49"/>
      <c r="BB2611" s="49"/>
      <c r="BC2611" s="49"/>
      <c r="BD2611" s="49"/>
      <c r="BE2611" s="49"/>
    </row>
    <row r="2612" spans="5:57">
      <c r="E2612" s="48"/>
      <c r="H2612" s="48"/>
      <c r="K2612" s="48"/>
      <c r="U2612" s="49"/>
      <c r="V2612" s="49"/>
      <c r="W2612" s="49"/>
      <c r="X2612" s="49"/>
      <c r="Y2612" s="49"/>
      <c r="Z2612" s="49"/>
      <c r="AA2612" s="49"/>
      <c r="AB2612" s="49"/>
      <c r="AC2612" s="49"/>
      <c r="AG2612" s="48"/>
      <c r="AJ2612" s="48"/>
      <c r="AM2612" s="48"/>
      <c r="AW2612" s="49"/>
      <c r="AX2612" s="49"/>
      <c r="AY2612" s="49"/>
      <c r="AZ2612" s="49"/>
      <c r="BA2612" s="49"/>
      <c r="BB2612" s="49"/>
      <c r="BC2612" s="49"/>
      <c r="BD2612" s="49"/>
      <c r="BE2612" s="49"/>
    </row>
    <row r="2613" spans="5:57">
      <c r="E2613" s="48"/>
      <c r="H2613" s="48"/>
      <c r="K2613" s="48"/>
      <c r="U2613" s="49"/>
      <c r="V2613" s="49"/>
      <c r="W2613" s="49"/>
      <c r="X2613" s="49"/>
      <c r="Y2613" s="49"/>
      <c r="Z2613" s="49"/>
      <c r="AA2613" s="49"/>
      <c r="AB2613" s="49"/>
      <c r="AC2613" s="49"/>
      <c r="AG2613" s="48"/>
      <c r="AJ2613" s="48"/>
      <c r="AM2613" s="48"/>
      <c r="AW2613" s="49"/>
      <c r="AX2613" s="49"/>
      <c r="AY2613" s="49"/>
      <c r="AZ2613" s="49"/>
      <c r="BA2613" s="49"/>
      <c r="BB2613" s="49"/>
      <c r="BC2613" s="49"/>
      <c r="BD2613" s="49"/>
      <c r="BE2613" s="49"/>
    </row>
    <row r="2614" spans="5:57">
      <c r="E2614" s="48"/>
      <c r="H2614" s="48"/>
      <c r="K2614" s="48"/>
      <c r="U2614" s="49"/>
      <c r="V2614" s="49"/>
      <c r="W2614" s="49"/>
      <c r="X2614" s="49"/>
      <c r="Y2614" s="49"/>
      <c r="Z2614" s="49"/>
      <c r="AA2614" s="49"/>
      <c r="AB2614" s="49"/>
      <c r="AC2614" s="49"/>
      <c r="AG2614" s="48"/>
      <c r="AJ2614" s="48"/>
      <c r="AM2614" s="48"/>
      <c r="AW2614" s="49"/>
      <c r="AX2614" s="49"/>
      <c r="AY2614" s="49"/>
      <c r="AZ2614" s="49"/>
      <c r="BA2614" s="49"/>
      <c r="BB2614" s="49"/>
      <c r="BC2614" s="49"/>
      <c r="BD2614" s="49"/>
      <c r="BE2614" s="49"/>
    </row>
    <row r="2615" spans="5:57">
      <c r="E2615" s="48"/>
      <c r="H2615" s="48"/>
      <c r="K2615" s="48"/>
      <c r="U2615" s="49"/>
      <c r="V2615" s="49"/>
      <c r="W2615" s="49"/>
      <c r="X2615" s="49"/>
      <c r="Y2615" s="49"/>
      <c r="Z2615" s="49"/>
      <c r="AA2615" s="49"/>
      <c r="AB2615" s="49"/>
      <c r="AC2615" s="49"/>
      <c r="AG2615" s="48"/>
      <c r="AJ2615" s="48"/>
      <c r="AM2615" s="48"/>
      <c r="AW2615" s="49"/>
      <c r="AX2615" s="49"/>
      <c r="AY2615" s="49"/>
      <c r="AZ2615" s="49"/>
      <c r="BA2615" s="49"/>
      <c r="BB2615" s="49"/>
      <c r="BC2615" s="49"/>
      <c r="BD2615" s="49"/>
      <c r="BE2615" s="49"/>
    </row>
    <row r="2616" spans="5:57">
      <c r="E2616" s="48"/>
      <c r="H2616" s="48"/>
      <c r="K2616" s="48"/>
      <c r="U2616" s="49"/>
      <c r="V2616" s="49"/>
      <c r="W2616" s="49"/>
      <c r="X2616" s="49"/>
      <c r="Y2616" s="49"/>
      <c r="Z2616" s="49"/>
      <c r="AA2616" s="49"/>
      <c r="AB2616" s="49"/>
      <c r="AC2616" s="49"/>
      <c r="AG2616" s="48"/>
      <c r="AJ2616" s="48"/>
      <c r="AM2616" s="48"/>
      <c r="AW2616" s="49"/>
      <c r="AX2616" s="49"/>
      <c r="AY2616" s="49"/>
      <c r="AZ2616" s="49"/>
      <c r="BA2616" s="49"/>
      <c r="BB2616" s="49"/>
      <c r="BC2616" s="49"/>
      <c r="BD2616" s="49"/>
      <c r="BE2616" s="49"/>
    </row>
    <row r="2617" spans="5:57">
      <c r="E2617" s="48"/>
      <c r="H2617" s="48"/>
      <c r="K2617" s="48"/>
      <c r="U2617" s="49"/>
      <c r="V2617" s="49"/>
      <c r="W2617" s="49"/>
      <c r="X2617" s="49"/>
      <c r="Y2617" s="49"/>
      <c r="Z2617" s="49"/>
      <c r="AA2617" s="49"/>
      <c r="AB2617" s="49"/>
      <c r="AC2617" s="49"/>
      <c r="AG2617" s="48"/>
      <c r="AJ2617" s="48"/>
      <c r="AM2617" s="48"/>
      <c r="AW2617" s="49"/>
      <c r="AX2617" s="49"/>
      <c r="AY2617" s="49"/>
      <c r="AZ2617" s="49"/>
      <c r="BA2617" s="49"/>
      <c r="BB2617" s="49"/>
      <c r="BC2617" s="49"/>
      <c r="BD2617" s="49"/>
      <c r="BE2617" s="49"/>
    </row>
    <row r="2618" spans="5:57">
      <c r="E2618" s="48"/>
      <c r="H2618" s="48"/>
      <c r="K2618" s="48"/>
      <c r="U2618" s="49"/>
      <c r="V2618" s="49"/>
      <c r="W2618" s="49"/>
      <c r="X2618" s="49"/>
      <c r="Y2618" s="49"/>
      <c r="Z2618" s="49"/>
      <c r="AA2618" s="49"/>
      <c r="AB2618" s="49"/>
      <c r="AC2618" s="49"/>
      <c r="AG2618" s="48"/>
      <c r="AJ2618" s="48"/>
      <c r="AM2618" s="48"/>
      <c r="AW2618" s="49"/>
      <c r="AX2618" s="49"/>
      <c r="AY2618" s="49"/>
      <c r="AZ2618" s="49"/>
      <c r="BA2618" s="49"/>
      <c r="BB2618" s="49"/>
      <c r="BC2618" s="49"/>
      <c r="BD2618" s="49"/>
      <c r="BE2618" s="49"/>
    </row>
    <row r="2619" spans="5:57">
      <c r="E2619" s="48"/>
      <c r="H2619" s="48"/>
      <c r="K2619" s="48"/>
      <c r="U2619" s="49"/>
      <c r="V2619" s="49"/>
      <c r="W2619" s="49"/>
      <c r="X2619" s="49"/>
      <c r="Y2619" s="49"/>
      <c r="Z2619" s="49"/>
      <c r="AA2619" s="49"/>
      <c r="AB2619" s="49"/>
      <c r="AC2619" s="49"/>
      <c r="AG2619" s="48"/>
      <c r="AJ2619" s="48"/>
      <c r="AM2619" s="48"/>
      <c r="AW2619" s="49"/>
      <c r="AX2619" s="49"/>
      <c r="AY2619" s="49"/>
      <c r="AZ2619" s="49"/>
      <c r="BA2619" s="49"/>
      <c r="BB2619" s="49"/>
      <c r="BC2619" s="49"/>
      <c r="BD2619" s="49"/>
      <c r="BE2619" s="49"/>
    </row>
    <row r="2620" spans="5:57">
      <c r="E2620" s="48"/>
      <c r="H2620" s="48"/>
      <c r="K2620" s="48"/>
      <c r="U2620" s="49"/>
      <c r="V2620" s="49"/>
      <c r="W2620" s="49"/>
      <c r="X2620" s="49"/>
      <c r="Y2620" s="49"/>
      <c r="Z2620" s="49"/>
      <c r="AA2620" s="49"/>
      <c r="AB2620" s="49"/>
      <c r="AC2620" s="49"/>
      <c r="AG2620" s="48"/>
      <c r="AJ2620" s="48"/>
      <c r="AM2620" s="48"/>
      <c r="AW2620" s="49"/>
      <c r="AX2620" s="49"/>
      <c r="AY2620" s="49"/>
      <c r="AZ2620" s="49"/>
      <c r="BA2620" s="49"/>
      <c r="BB2620" s="49"/>
      <c r="BC2620" s="49"/>
      <c r="BD2620" s="49"/>
      <c r="BE2620" s="49"/>
    </row>
    <row r="2621" spans="5:57">
      <c r="E2621" s="48"/>
      <c r="H2621" s="48"/>
      <c r="K2621" s="48"/>
      <c r="U2621" s="49"/>
      <c r="V2621" s="49"/>
      <c r="W2621" s="49"/>
      <c r="X2621" s="49"/>
      <c r="Y2621" s="49"/>
      <c r="Z2621" s="49"/>
      <c r="AA2621" s="49"/>
      <c r="AB2621" s="49"/>
      <c r="AC2621" s="49"/>
      <c r="AG2621" s="48"/>
      <c r="AJ2621" s="48"/>
      <c r="AM2621" s="48"/>
      <c r="AW2621" s="49"/>
      <c r="AX2621" s="49"/>
      <c r="AY2621" s="49"/>
      <c r="AZ2621" s="49"/>
      <c r="BA2621" s="49"/>
      <c r="BB2621" s="49"/>
      <c r="BC2621" s="49"/>
      <c r="BD2621" s="49"/>
      <c r="BE2621" s="49"/>
    </row>
    <row r="2622" spans="5:57">
      <c r="E2622" s="48"/>
      <c r="H2622" s="48"/>
      <c r="K2622" s="48"/>
      <c r="U2622" s="49"/>
      <c r="V2622" s="49"/>
      <c r="W2622" s="49"/>
      <c r="X2622" s="49"/>
      <c r="Y2622" s="49"/>
      <c r="Z2622" s="49"/>
      <c r="AA2622" s="49"/>
      <c r="AB2622" s="49"/>
      <c r="AC2622" s="49"/>
      <c r="AG2622" s="48"/>
      <c r="AJ2622" s="48"/>
      <c r="AM2622" s="48"/>
      <c r="AW2622" s="49"/>
      <c r="AX2622" s="49"/>
      <c r="AY2622" s="49"/>
      <c r="AZ2622" s="49"/>
      <c r="BA2622" s="49"/>
      <c r="BB2622" s="49"/>
      <c r="BC2622" s="49"/>
      <c r="BD2622" s="49"/>
      <c r="BE2622" s="49"/>
    </row>
    <row r="2623" spans="5:57">
      <c r="E2623" s="48"/>
      <c r="H2623" s="48"/>
      <c r="K2623" s="48"/>
      <c r="U2623" s="49"/>
      <c r="V2623" s="49"/>
      <c r="W2623" s="49"/>
      <c r="X2623" s="49"/>
      <c r="Y2623" s="49"/>
      <c r="Z2623" s="49"/>
      <c r="AA2623" s="49"/>
      <c r="AB2623" s="49"/>
      <c r="AC2623" s="49"/>
      <c r="AG2623" s="48"/>
      <c r="AJ2623" s="48"/>
      <c r="AM2623" s="48"/>
      <c r="AW2623" s="49"/>
      <c r="AX2623" s="49"/>
      <c r="AY2623" s="49"/>
      <c r="AZ2623" s="49"/>
      <c r="BA2623" s="49"/>
      <c r="BB2623" s="49"/>
      <c r="BC2623" s="49"/>
      <c r="BD2623" s="49"/>
      <c r="BE2623" s="49"/>
    </row>
    <row r="2624" spans="5:57">
      <c r="E2624" s="48"/>
      <c r="H2624" s="48"/>
      <c r="K2624" s="48"/>
      <c r="U2624" s="49"/>
      <c r="V2624" s="49"/>
      <c r="W2624" s="49"/>
      <c r="X2624" s="49"/>
      <c r="Y2624" s="49"/>
      <c r="Z2624" s="49"/>
      <c r="AA2624" s="49"/>
      <c r="AB2624" s="49"/>
      <c r="AC2624" s="49"/>
      <c r="AG2624" s="48"/>
      <c r="AJ2624" s="48"/>
      <c r="AM2624" s="48"/>
      <c r="AW2624" s="49"/>
      <c r="AX2624" s="49"/>
      <c r="AY2624" s="49"/>
      <c r="AZ2624" s="49"/>
      <c r="BA2624" s="49"/>
      <c r="BB2624" s="49"/>
      <c r="BC2624" s="49"/>
      <c r="BD2624" s="49"/>
      <c r="BE2624" s="49"/>
    </row>
    <row r="2625" spans="5:57">
      <c r="E2625" s="48"/>
      <c r="H2625" s="48"/>
      <c r="K2625" s="48"/>
      <c r="U2625" s="49"/>
      <c r="V2625" s="49"/>
      <c r="W2625" s="49"/>
      <c r="X2625" s="49"/>
      <c r="Y2625" s="49"/>
      <c r="Z2625" s="49"/>
      <c r="AA2625" s="49"/>
      <c r="AB2625" s="49"/>
      <c r="AC2625" s="49"/>
      <c r="AG2625" s="48"/>
      <c r="AJ2625" s="48"/>
      <c r="AM2625" s="48"/>
      <c r="AW2625" s="49"/>
      <c r="AX2625" s="49"/>
      <c r="AY2625" s="49"/>
      <c r="AZ2625" s="49"/>
      <c r="BA2625" s="49"/>
      <c r="BB2625" s="49"/>
      <c r="BC2625" s="49"/>
      <c r="BD2625" s="49"/>
      <c r="BE2625" s="49"/>
    </row>
    <row r="2626" spans="5:57">
      <c r="E2626" s="48"/>
      <c r="H2626" s="48"/>
      <c r="K2626" s="48"/>
      <c r="U2626" s="49"/>
      <c r="V2626" s="49"/>
      <c r="W2626" s="49"/>
      <c r="X2626" s="49"/>
      <c r="Y2626" s="49"/>
      <c r="Z2626" s="49"/>
      <c r="AA2626" s="49"/>
      <c r="AB2626" s="49"/>
      <c r="AC2626" s="49"/>
      <c r="AG2626" s="48"/>
      <c r="AJ2626" s="48"/>
      <c r="AM2626" s="48"/>
      <c r="AW2626" s="49"/>
      <c r="AX2626" s="49"/>
      <c r="AY2626" s="49"/>
      <c r="AZ2626" s="49"/>
      <c r="BA2626" s="49"/>
      <c r="BB2626" s="49"/>
      <c r="BC2626" s="49"/>
      <c r="BD2626" s="49"/>
      <c r="BE2626" s="49"/>
    </row>
    <row r="2627" spans="5:57">
      <c r="E2627" s="48"/>
      <c r="H2627" s="48"/>
      <c r="K2627" s="48"/>
      <c r="U2627" s="49"/>
      <c r="V2627" s="49"/>
      <c r="W2627" s="49"/>
      <c r="X2627" s="49"/>
      <c r="Y2627" s="49"/>
      <c r="Z2627" s="49"/>
      <c r="AA2627" s="49"/>
      <c r="AB2627" s="49"/>
      <c r="AC2627" s="49"/>
      <c r="AG2627" s="48"/>
      <c r="AJ2627" s="48"/>
      <c r="AM2627" s="48"/>
      <c r="AW2627" s="49"/>
      <c r="AX2627" s="49"/>
      <c r="AY2627" s="49"/>
      <c r="AZ2627" s="49"/>
      <c r="BA2627" s="49"/>
      <c r="BB2627" s="49"/>
      <c r="BC2627" s="49"/>
      <c r="BD2627" s="49"/>
      <c r="BE2627" s="49"/>
    </row>
    <row r="2628" spans="5:57">
      <c r="E2628" s="48"/>
      <c r="H2628" s="48"/>
      <c r="K2628" s="48"/>
      <c r="U2628" s="49"/>
      <c r="V2628" s="49"/>
      <c r="W2628" s="49"/>
      <c r="X2628" s="49"/>
      <c r="Y2628" s="49"/>
      <c r="Z2628" s="49"/>
      <c r="AA2628" s="49"/>
      <c r="AB2628" s="49"/>
      <c r="AC2628" s="49"/>
      <c r="AG2628" s="48"/>
      <c r="AJ2628" s="48"/>
      <c r="AM2628" s="48"/>
      <c r="AW2628" s="49"/>
      <c r="AX2628" s="49"/>
      <c r="AY2628" s="49"/>
      <c r="AZ2628" s="49"/>
      <c r="BA2628" s="49"/>
      <c r="BB2628" s="49"/>
      <c r="BC2628" s="49"/>
      <c r="BD2628" s="49"/>
      <c r="BE2628" s="49"/>
    </row>
    <row r="2629" spans="5:57">
      <c r="E2629" s="48"/>
      <c r="H2629" s="48"/>
      <c r="K2629" s="48"/>
      <c r="U2629" s="49"/>
      <c r="V2629" s="49"/>
      <c r="W2629" s="49"/>
      <c r="X2629" s="49"/>
      <c r="Y2629" s="49"/>
      <c r="Z2629" s="49"/>
      <c r="AA2629" s="49"/>
      <c r="AB2629" s="49"/>
      <c r="AC2629" s="49"/>
      <c r="AG2629" s="48"/>
      <c r="AJ2629" s="48"/>
      <c r="AM2629" s="48"/>
      <c r="AW2629" s="49"/>
      <c r="AX2629" s="49"/>
      <c r="AY2629" s="49"/>
      <c r="AZ2629" s="49"/>
      <c r="BA2629" s="49"/>
      <c r="BB2629" s="49"/>
      <c r="BC2629" s="49"/>
      <c r="BD2629" s="49"/>
      <c r="BE2629" s="49"/>
    </row>
    <row r="2630" spans="5:57">
      <c r="E2630" s="48"/>
      <c r="H2630" s="48"/>
      <c r="K2630" s="48"/>
      <c r="U2630" s="49"/>
      <c r="V2630" s="49"/>
      <c r="W2630" s="49"/>
      <c r="X2630" s="49"/>
      <c r="Y2630" s="49"/>
      <c r="Z2630" s="49"/>
      <c r="AA2630" s="49"/>
      <c r="AB2630" s="49"/>
      <c r="AC2630" s="49"/>
      <c r="AG2630" s="48"/>
      <c r="AJ2630" s="48"/>
      <c r="AM2630" s="48"/>
      <c r="AW2630" s="49"/>
      <c r="AX2630" s="49"/>
      <c r="AY2630" s="49"/>
      <c r="AZ2630" s="49"/>
      <c r="BA2630" s="49"/>
      <c r="BB2630" s="49"/>
      <c r="BC2630" s="49"/>
      <c r="BD2630" s="49"/>
      <c r="BE2630" s="49"/>
    </row>
    <row r="2631" spans="5:57">
      <c r="E2631" s="48"/>
      <c r="H2631" s="48"/>
      <c r="K2631" s="48"/>
      <c r="U2631" s="49"/>
      <c r="V2631" s="49"/>
      <c r="W2631" s="49"/>
      <c r="X2631" s="49"/>
      <c r="Y2631" s="49"/>
      <c r="Z2631" s="49"/>
      <c r="AA2631" s="49"/>
      <c r="AB2631" s="49"/>
      <c r="AC2631" s="49"/>
      <c r="AG2631" s="48"/>
      <c r="AJ2631" s="48"/>
      <c r="AM2631" s="48"/>
      <c r="AW2631" s="49"/>
      <c r="AX2631" s="49"/>
      <c r="AY2631" s="49"/>
      <c r="AZ2631" s="49"/>
      <c r="BA2631" s="49"/>
      <c r="BB2631" s="49"/>
      <c r="BC2631" s="49"/>
      <c r="BD2631" s="49"/>
      <c r="BE2631" s="49"/>
    </row>
    <row r="2632" spans="5:57">
      <c r="E2632" s="48"/>
      <c r="H2632" s="48"/>
      <c r="K2632" s="48"/>
      <c r="U2632" s="49"/>
      <c r="V2632" s="49"/>
      <c r="W2632" s="49"/>
      <c r="X2632" s="49"/>
      <c r="Y2632" s="49"/>
      <c r="Z2632" s="49"/>
      <c r="AA2632" s="49"/>
      <c r="AB2632" s="49"/>
      <c r="AC2632" s="49"/>
      <c r="AG2632" s="48"/>
      <c r="AJ2632" s="48"/>
      <c r="AM2632" s="48"/>
      <c r="AW2632" s="49"/>
      <c r="AX2632" s="49"/>
      <c r="AY2632" s="49"/>
      <c r="AZ2632" s="49"/>
      <c r="BA2632" s="49"/>
      <c r="BB2632" s="49"/>
      <c r="BC2632" s="49"/>
      <c r="BD2632" s="49"/>
      <c r="BE2632" s="49"/>
    </row>
    <row r="2633" spans="5:57">
      <c r="E2633" s="48"/>
      <c r="H2633" s="48"/>
      <c r="K2633" s="48"/>
      <c r="U2633" s="49"/>
      <c r="V2633" s="49"/>
      <c r="W2633" s="49"/>
      <c r="X2633" s="49"/>
      <c r="Y2633" s="49"/>
      <c r="Z2633" s="49"/>
      <c r="AA2633" s="49"/>
      <c r="AB2633" s="49"/>
      <c r="AC2633" s="49"/>
      <c r="AG2633" s="48"/>
      <c r="AJ2633" s="48"/>
      <c r="AM2633" s="48"/>
      <c r="AW2633" s="49"/>
      <c r="AX2633" s="49"/>
      <c r="AY2633" s="49"/>
      <c r="AZ2633" s="49"/>
      <c r="BA2633" s="49"/>
      <c r="BB2633" s="49"/>
      <c r="BC2633" s="49"/>
      <c r="BD2633" s="49"/>
      <c r="BE2633" s="49"/>
    </row>
    <row r="2634" spans="5:57">
      <c r="E2634" s="48"/>
      <c r="H2634" s="48"/>
      <c r="K2634" s="48"/>
      <c r="U2634" s="49"/>
      <c r="V2634" s="49"/>
      <c r="W2634" s="49"/>
      <c r="X2634" s="49"/>
      <c r="Y2634" s="49"/>
      <c r="Z2634" s="49"/>
      <c r="AA2634" s="49"/>
      <c r="AB2634" s="49"/>
      <c r="AC2634" s="49"/>
      <c r="AG2634" s="48"/>
      <c r="AJ2634" s="48"/>
      <c r="AM2634" s="48"/>
      <c r="AW2634" s="49"/>
      <c r="AX2634" s="49"/>
      <c r="AY2634" s="49"/>
      <c r="AZ2634" s="49"/>
      <c r="BA2634" s="49"/>
      <c r="BB2634" s="49"/>
      <c r="BC2634" s="49"/>
      <c r="BD2634" s="49"/>
      <c r="BE2634" s="49"/>
    </row>
    <row r="2635" spans="5:57">
      <c r="E2635" s="48"/>
      <c r="H2635" s="48"/>
      <c r="K2635" s="48"/>
      <c r="U2635" s="49"/>
      <c r="V2635" s="49"/>
      <c r="W2635" s="49"/>
      <c r="X2635" s="49"/>
      <c r="Y2635" s="49"/>
      <c r="Z2635" s="49"/>
      <c r="AA2635" s="49"/>
      <c r="AB2635" s="49"/>
      <c r="AC2635" s="49"/>
      <c r="AG2635" s="48"/>
      <c r="AJ2635" s="48"/>
      <c r="AM2635" s="48"/>
      <c r="AW2635" s="49"/>
      <c r="AX2635" s="49"/>
      <c r="AY2635" s="49"/>
      <c r="AZ2635" s="49"/>
      <c r="BA2635" s="49"/>
      <c r="BB2635" s="49"/>
      <c r="BC2635" s="49"/>
      <c r="BD2635" s="49"/>
      <c r="BE2635" s="49"/>
    </row>
    <row r="2636" spans="5:57">
      <c r="E2636" s="48"/>
      <c r="H2636" s="48"/>
      <c r="K2636" s="48"/>
      <c r="U2636" s="49"/>
      <c r="V2636" s="49"/>
      <c r="W2636" s="49"/>
      <c r="X2636" s="49"/>
      <c r="Y2636" s="49"/>
      <c r="Z2636" s="49"/>
      <c r="AA2636" s="49"/>
      <c r="AB2636" s="49"/>
      <c r="AC2636" s="49"/>
      <c r="AG2636" s="48"/>
      <c r="AJ2636" s="48"/>
      <c r="AM2636" s="48"/>
      <c r="AW2636" s="49"/>
      <c r="AX2636" s="49"/>
      <c r="AY2636" s="49"/>
      <c r="AZ2636" s="49"/>
      <c r="BA2636" s="49"/>
      <c r="BB2636" s="49"/>
      <c r="BC2636" s="49"/>
      <c r="BD2636" s="49"/>
      <c r="BE2636" s="49"/>
    </row>
    <row r="2637" spans="5:57">
      <c r="E2637" s="48"/>
      <c r="H2637" s="48"/>
      <c r="K2637" s="48"/>
      <c r="U2637" s="49"/>
      <c r="V2637" s="49"/>
      <c r="W2637" s="49"/>
      <c r="X2637" s="49"/>
      <c r="Y2637" s="49"/>
      <c r="Z2637" s="49"/>
      <c r="AA2637" s="49"/>
      <c r="AB2637" s="49"/>
      <c r="AC2637" s="49"/>
      <c r="AG2637" s="48"/>
      <c r="AJ2637" s="48"/>
      <c r="AM2637" s="48"/>
      <c r="AW2637" s="49"/>
      <c r="AX2637" s="49"/>
      <c r="AY2637" s="49"/>
      <c r="AZ2637" s="49"/>
      <c r="BA2637" s="49"/>
      <c r="BB2637" s="49"/>
      <c r="BC2637" s="49"/>
      <c r="BD2637" s="49"/>
      <c r="BE2637" s="49"/>
    </row>
    <row r="2638" spans="5:57">
      <c r="E2638" s="48"/>
      <c r="H2638" s="48"/>
      <c r="K2638" s="48"/>
      <c r="U2638" s="49"/>
      <c r="V2638" s="49"/>
      <c r="W2638" s="49"/>
      <c r="X2638" s="49"/>
      <c r="Y2638" s="49"/>
      <c r="Z2638" s="49"/>
      <c r="AA2638" s="49"/>
      <c r="AB2638" s="49"/>
      <c r="AC2638" s="49"/>
      <c r="AG2638" s="48"/>
      <c r="AJ2638" s="48"/>
      <c r="AM2638" s="48"/>
      <c r="AW2638" s="49"/>
      <c r="AX2638" s="49"/>
      <c r="AY2638" s="49"/>
      <c r="AZ2638" s="49"/>
      <c r="BA2638" s="49"/>
      <c r="BB2638" s="49"/>
      <c r="BC2638" s="49"/>
      <c r="BD2638" s="49"/>
      <c r="BE2638" s="49"/>
    </row>
    <row r="2639" spans="5:57">
      <c r="E2639" s="48"/>
      <c r="H2639" s="48"/>
      <c r="K2639" s="48"/>
      <c r="U2639" s="49"/>
      <c r="V2639" s="49"/>
      <c r="W2639" s="49"/>
      <c r="X2639" s="49"/>
      <c r="Y2639" s="49"/>
      <c r="Z2639" s="49"/>
      <c r="AA2639" s="49"/>
      <c r="AB2639" s="49"/>
      <c r="AC2639" s="49"/>
      <c r="AG2639" s="48"/>
      <c r="AJ2639" s="48"/>
      <c r="AM2639" s="48"/>
      <c r="AW2639" s="49"/>
      <c r="AX2639" s="49"/>
      <c r="AY2639" s="49"/>
      <c r="AZ2639" s="49"/>
      <c r="BA2639" s="49"/>
      <c r="BB2639" s="49"/>
      <c r="BC2639" s="49"/>
      <c r="BD2639" s="49"/>
      <c r="BE2639" s="49"/>
    </row>
    <row r="2640" spans="5:57">
      <c r="E2640" s="48"/>
      <c r="H2640" s="48"/>
      <c r="K2640" s="48"/>
      <c r="U2640" s="49"/>
      <c r="V2640" s="49"/>
      <c r="W2640" s="49"/>
      <c r="X2640" s="49"/>
      <c r="Y2640" s="49"/>
      <c r="Z2640" s="49"/>
      <c r="AA2640" s="49"/>
      <c r="AB2640" s="49"/>
      <c r="AC2640" s="49"/>
      <c r="AG2640" s="48"/>
      <c r="AJ2640" s="48"/>
      <c r="AM2640" s="48"/>
      <c r="AW2640" s="49"/>
      <c r="AX2640" s="49"/>
      <c r="AY2640" s="49"/>
      <c r="AZ2640" s="49"/>
      <c r="BA2640" s="49"/>
      <c r="BB2640" s="49"/>
      <c r="BC2640" s="49"/>
      <c r="BD2640" s="49"/>
      <c r="BE2640" s="49"/>
    </row>
    <row r="2641" spans="5:57">
      <c r="E2641" s="48"/>
      <c r="H2641" s="48"/>
      <c r="K2641" s="48"/>
      <c r="U2641" s="49"/>
      <c r="V2641" s="49"/>
      <c r="W2641" s="49"/>
      <c r="X2641" s="49"/>
      <c r="Y2641" s="49"/>
      <c r="Z2641" s="49"/>
      <c r="AA2641" s="49"/>
      <c r="AB2641" s="49"/>
      <c r="AC2641" s="49"/>
      <c r="AG2641" s="48"/>
      <c r="AJ2641" s="48"/>
      <c r="AM2641" s="48"/>
      <c r="AW2641" s="49"/>
      <c r="AX2641" s="49"/>
      <c r="AY2641" s="49"/>
      <c r="AZ2641" s="49"/>
      <c r="BA2641" s="49"/>
      <c r="BB2641" s="49"/>
      <c r="BC2641" s="49"/>
      <c r="BD2641" s="49"/>
      <c r="BE2641" s="49"/>
    </row>
    <row r="2642" spans="5:57">
      <c r="E2642" s="48"/>
      <c r="H2642" s="48"/>
      <c r="K2642" s="48"/>
      <c r="U2642" s="49"/>
      <c r="V2642" s="49"/>
      <c r="W2642" s="49"/>
      <c r="X2642" s="49"/>
      <c r="Y2642" s="49"/>
      <c r="Z2642" s="49"/>
      <c r="AA2642" s="49"/>
      <c r="AB2642" s="49"/>
      <c r="AC2642" s="49"/>
      <c r="AG2642" s="48"/>
      <c r="AJ2642" s="48"/>
      <c r="AM2642" s="48"/>
      <c r="AW2642" s="49"/>
      <c r="AX2642" s="49"/>
      <c r="AY2642" s="49"/>
      <c r="AZ2642" s="49"/>
      <c r="BA2642" s="49"/>
      <c r="BB2642" s="49"/>
      <c r="BC2642" s="49"/>
      <c r="BD2642" s="49"/>
      <c r="BE2642" s="49"/>
    </row>
    <row r="2643" spans="5:57">
      <c r="E2643" s="48"/>
      <c r="H2643" s="48"/>
      <c r="K2643" s="48"/>
      <c r="U2643" s="49"/>
      <c r="V2643" s="49"/>
      <c r="W2643" s="49"/>
      <c r="X2643" s="49"/>
      <c r="Y2643" s="49"/>
      <c r="Z2643" s="49"/>
      <c r="AA2643" s="49"/>
      <c r="AB2643" s="49"/>
      <c r="AC2643" s="49"/>
      <c r="AG2643" s="48"/>
      <c r="AJ2643" s="48"/>
      <c r="AM2643" s="48"/>
      <c r="AW2643" s="49"/>
      <c r="AX2643" s="49"/>
      <c r="AY2643" s="49"/>
      <c r="AZ2643" s="49"/>
      <c r="BA2643" s="49"/>
      <c r="BB2643" s="49"/>
      <c r="BC2643" s="49"/>
      <c r="BD2643" s="49"/>
      <c r="BE2643" s="49"/>
    </row>
    <row r="2644" spans="5:57">
      <c r="E2644" s="48"/>
      <c r="H2644" s="48"/>
      <c r="K2644" s="48"/>
      <c r="U2644" s="49"/>
      <c r="V2644" s="49"/>
      <c r="W2644" s="49"/>
      <c r="X2644" s="49"/>
      <c r="Y2644" s="49"/>
      <c r="Z2644" s="49"/>
      <c r="AA2644" s="49"/>
      <c r="AB2644" s="49"/>
      <c r="AC2644" s="49"/>
      <c r="AG2644" s="48"/>
      <c r="AJ2644" s="48"/>
      <c r="AM2644" s="48"/>
      <c r="AW2644" s="49"/>
      <c r="AX2644" s="49"/>
      <c r="AY2644" s="49"/>
      <c r="AZ2644" s="49"/>
      <c r="BA2644" s="49"/>
      <c r="BB2644" s="49"/>
      <c r="BC2644" s="49"/>
      <c r="BD2644" s="49"/>
      <c r="BE2644" s="49"/>
    </row>
    <row r="2645" spans="5:57">
      <c r="E2645" s="48"/>
      <c r="H2645" s="48"/>
      <c r="K2645" s="48"/>
      <c r="U2645" s="49"/>
      <c r="V2645" s="49"/>
      <c r="W2645" s="49"/>
      <c r="X2645" s="49"/>
      <c r="Y2645" s="49"/>
      <c r="Z2645" s="49"/>
      <c r="AA2645" s="49"/>
      <c r="AB2645" s="49"/>
      <c r="AC2645" s="49"/>
      <c r="AG2645" s="48"/>
      <c r="AJ2645" s="48"/>
      <c r="AM2645" s="48"/>
      <c r="AW2645" s="49"/>
      <c r="AX2645" s="49"/>
      <c r="AY2645" s="49"/>
      <c r="AZ2645" s="49"/>
      <c r="BA2645" s="49"/>
      <c r="BB2645" s="49"/>
      <c r="BC2645" s="49"/>
      <c r="BD2645" s="49"/>
      <c r="BE2645" s="49"/>
    </row>
    <row r="2646" spans="5:57">
      <c r="E2646" s="48"/>
      <c r="H2646" s="48"/>
      <c r="K2646" s="48"/>
      <c r="U2646" s="49"/>
      <c r="V2646" s="49"/>
      <c r="W2646" s="49"/>
      <c r="X2646" s="49"/>
      <c r="Y2646" s="49"/>
      <c r="Z2646" s="49"/>
      <c r="AA2646" s="49"/>
      <c r="AB2646" s="49"/>
      <c r="AC2646" s="49"/>
      <c r="AG2646" s="48"/>
      <c r="AJ2646" s="48"/>
      <c r="AM2646" s="48"/>
      <c r="AW2646" s="49"/>
      <c r="AX2646" s="49"/>
      <c r="AY2646" s="49"/>
      <c r="AZ2646" s="49"/>
      <c r="BA2646" s="49"/>
      <c r="BB2646" s="49"/>
      <c r="BC2646" s="49"/>
      <c r="BD2646" s="49"/>
      <c r="BE2646" s="49"/>
    </row>
    <row r="2647" spans="5:57">
      <c r="E2647" s="48"/>
      <c r="H2647" s="48"/>
      <c r="K2647" s="48"/>
      <c r="U2647" s="49"/>
      <c r="V2647" s="49"/>
      <c r="W2647" s="49"/>
      <c r="X2647" s="49"/>
      <c r="Y2647" s="49"/>
      <c r="Z2647" s="49"/>
      <c r="AA2647" s="49"/>
      <c r="AB2647" s="49"/>
      <c r="AC2647" s="49"/>
      <c r="AG2647" s="48"/>
      <c r="AJ2647" s="48"/>
      <c r="AM2647" s="48"/>
      <c r="AW2647" s="49"/>
      <c r="AX2647" s="49"/>
      <c r="AY2647" s="49"/>
      <c r="AZ2647" s="49"/>
      <c r="BA2647" s="49"/>
      <c r="BB2647" s="49"/>
      <c r="BC2647" s="49"/>
      <c r="BD2647" s="49"/>
      <c r="BE2647" s="49"/>
    </row>
    <row r="2648" spans="5:57">
      <c r="E2648" s="48"/>
      <c r="H2648" s="48"/>
      <c r="K2648" s="48"/>
      <c r="U2648" s="49"/>
      <c r="V2648" s="49"/>
      <c r="W2648" s="49"/>
      <c r="X2648" s="49"/>
      <c r="Y2648" s="49"/>
      <c r="Z2648" s="49"/>
      <c r="AA2648" s="49"/>
      <c r="AB2648" s="49"/>
      <c r="AC2648" s="49"/>
      <c r="AG2648" s="48"/>
      <c r="AJ2648" s="48"/>
      <c r="AM2648" s="48"/>
      <c r="AW2648" s="49"/>
      <c r="AX2648" s="49"/>
      <c r="AY2648" s="49"/>
      <c r="AZ2648" s="49"/>
      <c r="BA2648" s="49"/>
      <c r="BB2648" s="49"/>
      <c r="BC2648" s="49"/>
      <c r="BD2648" s="49"/>
      <c r="BE2648" s="49"/>
    </row>
    <row r="2649" spans="5:57">
      <c r="E2649" s="48"/>
      <c r="H2649" s="48"/>
      <c r="K2649" s="48"/>
      <c r="U2649" s="49"/>
      <c r="V2649" s="49"/>
      <c r="W2649" s="49"/>
      <c r="X2649" s="49"/>
      <c r="Y2649" s="49"/>
      <c r="Z2649" s="49"/>
      <c r="AA2649" s="49"/>
      <c r="AB2649" s="49"/>
      <c r="AC2649" s="49"/>
      <c r="AG2649" s="48"/>
      <c r="AJ2649" s="48"/>
      <c r="AM2649" s="48"/>
      <c r="AW2649" s="49"/>
      <c r="AX2649" s="49"/>
      <c r="AY2649" s="49"/>
      <c r="AZ2649" s="49"/>
      <c r="BA2649" s="49"/>
      <c r="BB2649" s="49"/>
      <c r="BC2649" s="49"/>
      <c r="BD2649" s="49"/>
      <c r="BE2649" s="49"/>
    </row>
    <row r="2650" spans="5:57">
      <c r="E2650" s="48"/>
      <c r="H2650" s="48"/>
      <c r="K2650" s="48"/>
      <c r="U2650" s="49"/>
      <c r="V2650" s="49"/>
      <c r="W2650" s="49"/>
      <c r="X2650" s="49"/>
      <c r="Y2650" s="49"/>
      <c r="Z2650" s="49"/>
      <c r="AA2650" s="49"/>
      <c r="AB2650" s="49"/>
      <c r="AC2650" s="49"/>
      <c r="AG2650" s="48"/>
      <c r="AJ2650" s="48"/>
      <c r="AM2650" s="48"/>
      <c r="AW2650" s="49"/>
      <c r="AX2650" s="49"/>
      <c r="AY2650" s="49"/>
      <c r="AZ2650" s="49"/>
      <c r="BA2650" s="49"/>
      <c r="BB2650" s="49"/>
      <c r="BC2650" s="49"/>
      <c r="BD2650" s="49"/>
      <c r="BE2650" s="49"/>
    </row>
    <row r="2651" spans="5:57">
      <c r="E2651" s="48"/>
      <c r="H2651" s="48"/>
      <c r="K2651" s="48"/>
      <c r="U2651" s="49"/>
      <c r="V2651" s="49"/>
      <c r="W2651" s="49"/>
      <c r="X2651" s="49"/>
      <c r="Y2651" s="49"/>
      <c r="Z2651" s="49"/>
      <c r="AA2651" s="49"/>
      <c r="AB2651" s="49"/>
      <c r="AC2651" s="49"/>
      <c r="AG2651" s="48"/>
      <c r="AJ2651" s="48"/>
      <c r="AM2651" s="48"/>
      <c r="AW2651" s="49"/>
      <c r="AX2651" s="49"/>
      <c r="AY2651" s="49"/>
      <c r="AZ2651" s="49"/>
      <c r="BA2651" s="49"/>
      <c r="BB2651" s="49"/>
      <c r="BC2651" s="49"/>
      <c r="BD2651" s="49"/>
      <c r="BE2651" s="49"/>
    </row>
    <row r="2652" spans="5:57">
      <c r="E2652" s="48"/>
      <c r="H2652" s="48"/>
      <c r="K2652" s="48"/>
      <c r="U2652" s="49"/>
      <c r="V2652" s="49"/>
      <c r="W2652" s="49"/>
      <c r="X2652" s="49"/>
      <c r="Y2652" s="49"/>
      <c r="Z2652" s="49"/>
      <c r="AA2652" s="49"/>
      <c r="AB2652" s="49"/>
      <c r="AC2652" s="49"/>
      <c r="AG2652" s="48"/>
      <c r="AJ2652" s="48"/>
      <c r="AM2652" s="48"/>
      <c r="AW2652" s="49"/>
      <c r="AX2652" s="49"/>
      <c r="AY2652" s="49"/>
      <c r="AZ2652" s="49"/>
      <c r="BA2652" s="49"/>
      <c r="BB2652" s="49"/>
      <c r="BC2652" s="49"/>
      <c r="BD2652" s="49"/>
      <c r="BE2652" s="49"/>
    </row>
    <row r="2653" spans="5:57">
      <c r="E2653" s="48"/>
      <c r="H2653" s="48"/>
      <c r="K2653" s="48"/>
      <c r="U2653" s="49"/>
      <c r="V2653" s="49"/>
      <c r="W2653" s="49"/>
      <c r="X2653" s="49"/>
      <c r="Y2653" s="49"/>
      <c r="Z2653" s="49"/>
      <c r="AA2653" s="49"/>
      <c r="AB2653" s="49"/>
      <c r="AC2653" s="49"/>
      <c r="AG2653" s="48"/>
      <c r="AJ2653" s="48"/>
      <c r="AM2653" s="48"/>
      <c r="AW2653" s="49"/>
      <c r="AX2653" s="49"/>
      <c r="AY2653" s="49"/>
      <c r="AZ2653" s="49"/>
      <c r="BA2653" s="49"/>
      <c r="BB2653" s="49"/>
      <c r="BC2653" s="49"/>
      <c r="BD2653" s="49"/>
      <c r="BE2653" s="49"/>
    </row>
    <row r="2654" spans="5:57">
      <c r="E2654" s="48"/>
      <c r="H2654" s="48"/>
      <c r="K2654" s="48"/>
      <c r="U2654" s="49"/>
      <c r="V2654" s="49"/>
      <c r="W2654" s="49"/>
      <c r="X2654" s="49"/>
      <c r="Y2654" s="49"/>
      <c r="Z2654" s="49"/>
      <c r="AA2654" s="49"/>
      <c r="AB2654" s="49"/>
      <c r="AC2654" s="49"/>
      <c r="AG2654" s="48"/>
      <c r="AJ2654" s="48"/>
      <c r="AM2654" s="48"/>
      <c r="AW2654" s="49"/>
      <c r="AX2654" s="49"/>
      <c r="AY2654" s="49"/>
      <c r="AZ2654" s="49"/>
      <c r="BA2654" s="49"/>
      <c r="BB2654" s="49"/>
      <c r="BC2654" s="49"/>
      <c r="BD2654" s="49"/>
      <c r="BE2654" s="49"/>
    </row>
    <row r="2655" spans="5:57">
      <c r="E2655" s="48"/>
      <c r="H2655" s="48"/>
      <c r="K2655" s="48"/>
      <c r="U2655" s="49"/>
      <c r="V2655" s="49"/>
      <c r="W2655" s="49"/>
      <c r="X2655" s="49"/>
      <c r="Y2655" s="49"/>
      <c r="Z2655" s="49"/>
      <c r="AA2655" s="49"/>
      <c r="AB2655" s="49"/>
      <c r="AC2655" s="49"/>
      <c r="AG2655" s="48"/>
      <c r="AJ2655" s="48"/>
      <c r="AM2655" s="48"/>
      <c r="AW2655" s="49"/>
      <c r="AX2655" s="49"/>
      <c r="AY2655" s="49"/>
      <c r="AZ2655" s="49"/>
      <c r="BA2655" s="49"/>
      <c r="BB2655" s="49"/>
      <c r="BC2655" s="49"/>
      <c r="BD2655" s="49"/>
      <c r="BE2655" s="49"/>
    </row>
    <row r="2656" spans="5:57">
      <c r="E2656" s="48"/>
      <c r="H2656" s="48"/>
      <c r="K2656" s="48"/>
      <c r="U2656" s="49"/>
      <c r="V2656" s="49"/>
      <c r="W2656" s="49"/>
      <c r="X2656" s="49"/>
      <c r="Y2656" s="49"/>
      <c r="Z2656" s="49"/>
      <c r="AA2656" s="49"/>
      <c r="AB2656" s="49"/>
      <c r="AC2656" s="49"/>
      <c r="AG2656" s="48"/>
      <c r="AJ2656" s="48"/>
      <c r="AM2656" s="48"/>
      <c r="AW2656" s="49"/>
      <c r="AX2656" s="49"/>
      <c r="AY2656" s="49"/>
      <c r="AZ2656" s="49"/>
      <c r="BA2656" s="49"/>
      <c r="BB2656" s="49"/>
      <c r="BC2656" s="49"/>
      <c r="BD2656" s="49"/>
      <c r="BE2656" s="49"/>
    </row>
    <row r="2657" spans="5:57">
      <c r="E2657" s="48"/>
      <c r="H2657" s="48"/>
      <c r="K2657" s="48"/>
      <c r="U2657" s="49"/>
      <c r="V2657" s="49"/>
      <c r="W2657" s="49"/>
      <c r="X2657" s="49"/>
      <c r="Y2657" s="49"/>
      <c r="Z2657" s="49"/>
      <c r="AA2657" s="49"/>
      <c r="AB2657" s="49"/>
      <c r="AC2657" s="49"/>
      <c r="AG2657" s="48"/>
      <c r="AJ2657" s="48"/>
      <c r="AM2657" s="48"/>
      <c r="AW2657" s="49"/>
      <c r="AX2657" s="49"/>
      <c r="AY2657" s="49"/>
      <c r="AZ2657" s="49"/>
      <c r="BA2657" s="49"/>
      <c r="BB2657" s="49"/>
      <c r="BC2657" s="49"/>
      <c r="BD2657" s="49"/>
      <c r="BE2657" s="49"/>
    </row>
    <row r="2658" spans="5:57">
      <c r="E2658" s="48"/>
      <c r="H2658" s="48"/>
      <c r="K2658" s="48"/>
      <c r="U2658" s="49"/>
      <c r="V2658" s="49"/>
      <c r="W2658" s="49"/>
      <c r="X2658" s="49"/>
      <c r="Y2658" s="49"/>
      <c r="Z2658" s="49"/>
      <c r="AA2658" s="49"/>
      <c r="AB2658" s="49"/>
      <c r="AC2658" s="49"/>
      <c r="AG2658" s="48"/>
      <c r="AJ2658" s="48"/>
      <c r="AM2658" s="48"/>
      <c r="AW2658" s="49"/>
      <c r="AX2658" s="49"/>
      <c r="AY2658" s="49"/>
      <c r="AZ2658" s="49"/>
      <c r="BA2658" s="49"/>
      <c r="BB2658" s="49"/>
      <c r="BC2658" s="49"/>
      <c r="BD2658" s="49"/>
      <c r="BE2658" s="49"/>
    </row>
    <row r="2659" spans="5:57">
      <c r="E2659" s="48"/>
      <c r="H2659" s="48"/>
      <c r="K2659" s="48"/>
      <c r="U2659" s="49"/>
      <c r="V2659" s="49"/>
      <c r="W2659" s="49"/>
      <c r="X2659" s="49"/>
      <c r="Y2659" s="49"/>
      <c r="Z2659" s="49"/>
      <c r="AA2659" s="49"/>
      <c r="AB2659" s="49"/>
      <c r="AC2659" s="49"/>
      <c r="AG2659" s="48"/>
      <c r="AJ2659" s="48"/>
      <c r="AM2659" s="48"/>
      <c r="AW2659" s="49"/>
      <c r="AX2659" s="49"/>
      <c r="AY2659" s="49"/>
      <c r="AZ2659" s="49"/>
      <c r="BA2659" s="49"/>
      <c r="BB2659" s="49"/>
      <c r="BC2659" s="49"/>
      <c r="BD2659" s="49"/>
      <c r="BE2659" s="49"/>
    </row>
    <row r="2660" spans="5:57">
      <c r="E2660" s="48"/>
      <c r="H2660" s="48"/>
      <c r="K2660" s="48"/>
      <c r="U2660" s="49"/>
      <c r="V2660" s="49"/>
      <c r="W2660" s="49"/>
      <c r="X2660" s="49"/>
      <c r="Y2660" s="49"/>
      <c r="Z2660" s="49"/>
      <c r="AA2660" s="49"/>
      <c r="AB2660" s="49"/>
      <c r="AC2660" s="49"/>
      <c r="AG2660" s="48"/>
      <c r="AJ2660" s="48"/>
      <c r="AM2660" s="48"/>
      <c r="AW2660" s="49"/>
      <c r="AX2660" s="49"/>
      <c r="AY2660" s="49"/>
      <c r="AZ2660" s="49"/>
      <c r="BA2660" s="49"/>
      <c r="BB2660" s="49"/>
      <c r="BC2660" s="49"/>
      <c r="BD2660" s="49"/>
      <c r="BE2660" s="49"/>
    </row>
    <row r="2661" spans="5:57">
      <c r="E2661" s="48"/>
      <c r="H2661" s="48"/>
      <c r="K2661" s="48"/>
      <c r="U2661" s="49"/>
      <c r="V2661" s="49"/>
      <c r="W2661" s="49"/>
      <c r="X2661" s="49"/>
      <c r="Y2661" s="49"/>
      <c r="Z2661" s="49"/>
      <c r="AA2661" s="49"/>
      <c r="AB2661" s="49"/>
      <c r="AC2661" s="49"/>
      <c r="AG2661" s="48"/>
      <c r="AJ2661" s="48"/>
      <c r="AM2661" s="48"/>
      <c r="AW2661" s="49"/>
      <c r="AX2661" s="49"/>
      <c r="AY2661" s="49"/>
      <c r="AZ2661" s="49"/>
      <c r="BA2661" s="49"/>
      <c r="BB2661" s="49"/>
      <c r="BC2661" s="49"/>
      <c r="BD2661" s="49"/>
      <c r="BE2661" s="49"/>
    </row>
    <row r="2662" spans="5:57">
      <c r="E2662" s="48"/>
      <c r="H2662" s="48"/>
      <c r="K2662" s="48"/>
      <c r="U2662" s="49"/>
      <c r="V2662" s="49"/>
      <c r="W2662" s="49"/>
      <c r="X2662" s="49"/>
      <c r="Y2662" s="49"/>
      <c r="Z2662" s="49"/>
      <c r="AA2662" s="49"/>
      <c r="AB2662" s="49"/>
      <c r="AC2662" s="49"/>
      <c r="AG2662" s="48"/>
      <c r="AJ2662" s="48"/>
      <c r="AM2662" s="48"/>
      <c r="AW2662" s="49"/>
      <c r="AX2662" s="49"/>
      <c r="AY2662" s="49"/>
      <c r="AZ2662" s="49"/>
      <c r="BA2662" s="49"/>
      <c r="BB2662" s="49"/>
      <c r="BC2662" s="49"/>
      <c r="BD2662" s="49"/>
      <c r="BE2662" s="49"/>
    </row>
    <row r="2663" spans="5:57">
      <c r="E2663" s="48"/>
      <c r="H2663" s="48"/>
      <c r="K2663" s="48"/>
      <c r="U2663" s="49"/>
      <c r="V2663" s="49"/>
      <c r="W2663" s="49"/>
      <c r="X2663" s="49"/>
      <c r="Y2663" s="49"/>
      <c r="Z2663" s="49"/>
      <c r="AA2663" s="49"/>
      <c r="AB2663" s="49"/>
      <c r="AC2663" s="49"/>
      <c r="AG2663" s="48"/>
      <c r="AJ2663" s="48"/>
      <c r="AM2663" s="48"/>
      <c r="AW2663" s="49"/>
      <c r="AX2663" s="49"/>
      <c r="AY2663" s="49"/>
      <c r="AZ2663" s="49"/>
      <c r="BA2663" s="49"/>
      <c r="BB2663" s="49"/>
      <c r="BC2663" s="49"/>
      <c r="BD2663" s="49"/>
      <c r="BE2663" s="49"/>
    </row>
    <row r="2664" spans="5:57">
      <c r="E2664" s="48"/>
      <c r="H2664" s="48"/>
      <c r="K2664" s="48"/>
      <c r="U2664" s="49"/>
      <c r="V2664" s="49"/>
      <c r="W2664" s="49"/>
      <c r="X2664" s="49"/>
      <c r="Y2664" s="49"/>
      <c r="Z2664" s="49"/>
      <c r="AA2664" s="49"/>
      <c r="AB2664" s="49"/>
      <c r="AC2664" s="49"/>
      <c r="AG2664" s="48"/>
      <c r="AJ2664" s="48"/>
      <c r="AM2664" s="48"/>
      <c r="AW2664" s="49"/>
      <c r="AX2664" s="49"/>
      <c r="AY2664" s="49"/>
      <c r="AZ2664" s="49"/>
      <c r="BA2664" s="49"/>
      <c r="BB2664" s="49"/>
      <c r="BC2664" s="49"/>
      <c r="BD2664" s="49"/>
      <c r="BE2664" s="49"/>
    </row>
    <row r="2665" spans="5:57">
      <c r="E2665" s="48"/>
      <c r="H2665" s="48"/>
      <c r="K2665" s="48"/>
      <c r="U2665" s="49"/>
      <c r="V2665" s="49"/>
      <c r="W2665" s="49"/>
      <c r="X2665" s="49"/>
      <c r="Y2665" s="49"/>
      <c r="Z2665" s="49"/>
      <c r="AA2665" s="49"/>
      <c r="AB2665" s="49"/>
      <c r="AC2665" s="49"/>
      <c r="AG2665" s="48"/>
      <c r="AJ2665" s="48"/>
      <c r="AM2665" s="48"/>
      <c r="AW2665" s="49"/>
      <c r="AX2665" s="49"/>
      <c r="AY2665" s="49"/>
      <c r="AZ2665" s="49"/>
      <c r="BA2665" s="49"/>
      <c r="BB2665" s="49"/>
      <c r="BC2665" s="49"/>
      <c r="BD2665" s="49"/>
      <c r="BE2665" s="49"/>
    </row>
    <row r="2666" spans="5:57">
      <c r="E2666" s="48"/>
      <c r="H2666" s="48"/>
      <c r="K2666" s="48"/>
      <c r="U2666" s="49"/>
      <c r="V2666" s="49"/>
      <c r="W2666" s="49"/>
      <c r="X2666" s="49"/>
      <c r="Y2666" s="49"/>
      <c r="Z2666" s="49"/>
      <c r="AA2666" s="49"/>
      <c r="AB2666" s="49"/>
      <c r="AC2666" s="49"/>
      <c r="AG2666" s="48"/>
      <c r="AJ2666" s="48"/>
      <c r="AM2666" s="48"/>
      <c r="AW2666" s="49"/>
      <c r="AX2666" s="49"/>
      <c r="AY2666" s="49"/>
      <c r="AZ2666" s="49"/>
      <c r="BA2666" s="49"/>
      <c r="BB2666" s="49"/>
      <c r="BC2666" s="49"/>
      <c r="BD2666" s="49"/>
      <c r="BE2666" s="49"/>
    </row>
    <row r="2667" spans="5:57">
      <c r="E2667" s="48"/>
      <c r="H2667" s="48"/>
      <c r="K2667" s="48"/>
      <c r="U2667" s="49"/>
      <c r="V2667" s="49"/>
      <c r="W2667" s="49"/>
      <c r="X2667" s="49"/>
      <c r="Y2667" s="49"/>
      <c r="Z2667" s="49"/>
      <c r="AA2667" s="49"/>
      <c r="AB2667" s="49"/>
      <c r="AC2667" s="49"/>
      <c r="AG2667" s="48"/>
      <c r="AJ2667" s="48"/>
      <c r="AM2667" s="48"/>
      <c r="AW2667" s="49"/>
      <c r="AX2667" s="49"/>
      <c r="AY2667" s="49"/>
      <c r="AZ2667" s="49"/>
      <c r="BA2667" s="49"/>
      <c r="BB2667" s="49"/>
      <c r="BC2667" s="49"/>
      <c r="BD2667" s="49"/>
      <c r="BE2667" s="49"/>
    </row>
    <row r="2668" spans="5:57">
      <c r="E2668" s="48"/>
      <c r="H2668" s="48"/>
      <c r="K2668" s="48"/>
      <c r="U2668" s="49"/>
      <c r="V2668" s="49"/>
      <c r="W2668" s="49"/>
      <c r="X2668" s="49"/>
      <c r="Y2668" s="49"/>
      <c r="Z2668" s="49"/>
      <c r="AA2668" s="49"/>
      <c r="AB2668" s="49"/>
      <c r="AC2668" s="49"/>
      <c r="AG2668" s="48"/>
      <c r="AJ2668" s="48"/>
      <c r="AM2668" s="48"/>
      <c r="AW2668" s="49"/>
      <c r="AX2668" s="49"/>
      <c r="AY2668" s="49"/>
      <c r="AZ2668" s="49"/>
      <c r="BA2668" s="49"/>
      <c r="BB2668" s="49"/>
      <c r="BC2668" s="49"/>
      <c r="BD2668" s="49"/>
      <c r="BE2668" s="49"/>
    </row>
    <row r="2669" spans="5:57">
      <c r="E2669" s="48"/>
      <c r="H2669" s="48"/>
      <c r="K2669" s="48"/>
      <c r="U2669" s="49"/>
      <c r="V2669" s="49"/>
      <c r="W2669" s="49"/>
      <c r="X2669" s="49"/>
      <c r="Y2669" s="49"/>
      <c r="Z2669" s="49"/>
      <c r="AA2669" s="49"/>
      <c r="AB2669" s="49"/>
      <c r="AC2669" s="49"/>
      <c r="AG2669" s="48"/>
      <c r="AJ2669" s="48"/>
      <c r="AM2669" s="48"/>
      <c r="AW2669" s="49"/>
      <c r="AX2669" s="49"/>
      <c r="AY2669" s="49"/>
      <c r="AZ2669" s="49"/>
      <c r="BA2669" s="49"/>
      <c r="BB2669" s="49"/>
      <c r="BC2669" s="49"/>
      <c r="BD2669" s="49"/>
      <c r="BE2669" s="49"/>
    </row>
    <row r="2670" spans="5:57">
      <c r="E2670" s="48"/>
      <c r="H2670" s="48"/>
      <c r="K2670" s="48"/>
      <c r="U2670" s="49"/>
      <c r="V2670" s="49"/>
      <c r="W2670" s="49"/>
      <c r="X2670" s="49"/>
      <c r="Y2670" s="49"/>
      <c r="Z2670" s="49"/>
      <c r="AA2670" s="49"/>
      <c r="AB2670" s="49"/>
      <c r="AC2670" s="49"/>
      <c r="AG2670" s="48"/>
      <c r="AJ2670" s="48"/>
      <c r="AM2670" s="48"/>
      <c r="AW2670" s="49"/>
      <c r="AX2670" s="49"/>
      <c r="AY2670" s="49"/>
      <c r="AZ2670" s="49"/>
      <c r="BA2670" s="49"/>
      <c r="BB2670" s="49"/>
      <c r="BC2670" s="49"/>
      <c r="BD2670" s="49"/>
      <c r="BE2670" s="49"/>
    </row>
    <row r="2671" spans="5:57">
      <c r="E2671" s="48"/>
      <c r="H2671" s="48"/>
      <c r="K2671" s="48"/>
      <c r="U2671" s="49"/>
      <c r="V2671" s="49"/>
      <c r="W2671" s="49"/>
      <c r="X2671" s="49"/>
      <c r="Y2671" s="49"/>
      <c r="Z2671" s="49"/>
      <c r="AA2671" s="49"/>
      <c r="AB2671" s="49"/>
      <c r="AC2671" s="49"/>
      <c r="AG2671" s="48"/>
      <c r="AJ2671" s="48"/>
      <c r="AM2671" s="48"/>
      <c r="AW2671" s="49"/>
      <c r="AX2671" s="49"/>
      <c r="AY2671" s="49"/>
      <c r="AZ2671" s="49"/>
      <c r="BA2671" s="49"/>
      <c r="BB2671" s="49"/>
      <c r="BC2671" s="49"/>
      <c r="BD2671" s="49"/>
      <c r="BE2671" s="49"/>
    </row>
    <row r="2672" spans="5:57">
      <c r="E2672" s="48"/>
      <c r="H2672" s="48"/>
      <c r="K2672" s="48"/>
      <c r="U2672" s="49"/>
      <c r="V2672" s="49"/>
      <c r="W2672" s="49"/>
      <c r="X2672" s="49"/>
      <c r="Y2672" s="49"/>
      <c r="Z2672" s="49"/>
      <c r="AA2672" s="49"/>
      <c r="AB2672" s="49"/>
      <c r="AC2672" s="49"/>
      <c r="AG2672" s="48"/>
      <c r="AJ2672" s="48"/>
      <c r="AM2672" s="48"/>
      <c r="AW2672" s="49"/>
      <c r="AX2672" s="49"/>
      <c r="AY2672" s="49"/>
      <c r="AZ2672" s="49"/>
      <c r="BA2672" s="49"/>
      <c r="BB2672" s="49"/>
      <c r="BC2672" s="49"/>
      <c r="BD2672" s="49"/>
      <c r="BE2672" s="49"/>
    </row>
    <row r="2673" spans="5:57">
      <c r="E2673" s="48"/>
      <c r="H2673" s="48"/>
      <c r="K2673" s="48"/>
      <c r="U2673" s="49"/>
      <c r="V2673" s="49"/>
      <c r="W2673" s="49"/>
      <c r="X2673" s="49"/>
      <c r="Y2673" s="49"/>
      <c r="Z2673" s="49"/>
      <c r="AA2673" s="49"/>
      <c r="AB2673" s="49"/>
      <c r="AC2673" s="49"/>
      <c r="AG2673" s="48"/>
      <c r="AJ2673" s="48"/>
      <c r="AM2673" s="48"/>
      <c r="AW2673" s="49"/>
      <c r="AX2673" s="49"/>
      <c r="AY2673" s="49"/>
      <c r="AZ2673" s="49"/>
      <c r="BA2673" s="49"/>
      <c r="BB2673" s="49"/>
      <c r="BC2673" s="49"/>
      <c r="BD2673" s="49"/>
      <c r="BE2673" s="49"/>
    </row>
    <row r="2674" spans="5:57">
      <c r="E2674" s="48"/>
      <c r="H2674" s="48"/>
      <c r="K2674" s="48"/>
      <c r="U2674" s="49"/>
      <c r="V2674" s="49"/>
      <c r="W2674" s="49"/>
      <c r="X2674" s="49"/>
      <c r="Y2674" s="49"/>
      <c r="Z2674" s="49"/>
      <c r="AA2674" s="49"/>
      <c r="AB2674" s="49"/>
      <c r="AC2674" s="49"/>
      <c r="AG2674" s="48"/>
      <c r="AJ2674" s="48"/>
      <c r="AM2674" s="48"/>
      <c r="AW2674" s="49"/>
      <c r="AX2674" s="49"/>
      <c r="AY2674" s="49"/>
      <c r="AZ2674" s="49"/>
      <c r="BA2674" s="49"/>
      <c r="BB2674" s="49"/>
      <c r="BC2674" s="49"/>
      <c r="BD2674" s="49"/>
      <c r="BE2674" s="49"/>
    </row>
    <row r="2675" spans="5:57">
      <c r="E2675" s="48"/>
      <c r="H2675" s="48"/>
      <c r="K2675" s="48"/>
      <c r="U2675" s="49"/>
      <c r="V2675" s="49"/>
      <c r="W2675" s="49"/>
      <c r="X2675" s="49"/>
      <c r="Y2675" s="49"/>
      <c r="Z2675" s="49"/>
      <c r="AA2675" s="49"/>
      <c r="AB2675" s="49"/>
      <c r="AC2675" s="49"/>
      <c r="AG2675" s="48"/>
      <c r="AJ2675" s="48"/>
      <c r="AM2675" s="48"/>
      <c r="AW2675" s="49"/>
      <c r="AX2675" s="49"/>
      <c r="AY2675" s="49"/>
      <c r="AZ2675" s="49"/>
      <c r="BA2675" s="49"/>
      <c r="BB2675" s="49"/>
      <c r="BC2675" s="49"/>
      <c r="BD2675" s="49"/>
      <c r="BE2675" s="49"/>
    </row>
    <row r="2676" spans="5:57">
      <c r="E2676" s="48"/>
      <c r="H2676" s="48"/>
      <c r="K2676" s="48"/>
      <c r="U2676" s="49"/>
      <c r="V2676" s="49"/>
      <c r="W2676" s="49"/>
      <c r="X2676" s="49"/>
      <c r="Y2676" s="49"/>
      <c r="Z2676" s="49"/>
      <c r="AA2676" s="49"/>
      <c r="AB2676" s="49"/>
      <c r="AC2676" s="49"/>
      <c r="AG2676" s="48"/>
      <c r="AJ2676" s="48"/>
      <c r="AM2676" s="48"/>
      <c r="AW2676" s="49"/>
      <c r="AX2676" s="49"/>
      <c r="AY2676" s="49"/>
      <c r="AZ2676" s="49"/>
      <c r="BA2676" s="49"/>
      <c r="BB2676" s="49"/>
      <c r="BC2676" s="49"/>
      <c r="BD2676" s="49"/>
      <c r="BE2676" s="49"/>
    </row>
    <row r="2677" spans="5:57">
      <c r="E2677" s="48"/>
      <c r="H2677" s="48"/>
      <c r="K2677" s="48"/>
      <c r="U2677" s="49"/>
      <c r="V2677" s="49"/>
      <c r="W2677" s="49"/>
      <c r="X2677" s="49"/>
      <c r="Y2677" s="49"/>
      <c r="Z2677" s="49"/>
      <c r="AA2677" s="49"/>
      <c r="AB2677" s="49"/>
      <c r="AC2677" s="49"/>
      <c r="AG2677" s="48"/>
      <c r="AJ2677" s="48"/>
      <c r="AM2677" s="48"/>
      <c r="AW2677" s="49"/>
      <c r="AX2677" s="49"/>
      <c r="AY2677" s="49"/>
      <c r="AZ2677" s="49"/>
      <c r="BA2677" s="49"/>
      <c r="BB2677" s="49"/>
      <c r="BC2677" s="49"/>
      <c r="BD2677" s="49"/>
      <c r="BE2677" s="49"/>
    </row>
    <row r="2678" spans="5:57">
      <c r="E2678" s="48"/>
      <c r="H2678" s="48"/>
      <c r="K2678" s="48"/>
      <c r="U2678" s="49"/>
      <c r="V2678" s="49"/>
      <c r="W2678" s="49"/>
      <c r="X2678" s="49"/>
      <c r="Y2678" s="49"/>
      <c r="Z2678" s="49"/>
      <c r="AA2678" s="49"/>
      <c r="AB2678" s="49"/>
      <c r="AC2678" s="49"/>
      <c r="AG2678" s="48"/>
      <c r="AJ2678" s="48"/>
      <c r="AM2678" s="48"/>
      <c r="AW2678" s="49"/>
      <c r="AX2678" s="49"/>
      <c r="AY2678" s="49"/>
      <c r="AZ2678" s="49"/>
      <c r="BA2678" s="49"/>
      <c r="BB2678" s="49"/>
      <c r="BC2678" s="49"/>
      <c r="BD2678" s="49"/>
      <c r="BE2678" s="49"/>
    </row>
    <row r="2679" spans="5:57">
      <c r="E2679" s="48"/>
      <c r="H2679" s="48"/>
      <c r="K2679" s="48"/>
      <c r="U2679" s="49"/>
      <c r="V2679" s="49"/>
      <c r="W2679" s="49"/>
      <c r="X2679" s="49"/>
      <c r="Y2679" s="49"/>
      <c r="Z2679" s="49"/>
      <c r="AA2679" s="49"/>
      <c r="AB2679" s="49"/>
      <c r="AC2679" s="49"/>
      <c r="AG2679" s="48"/>
      <c r="AJ2679" s="48"/>
      <c r="AM2679" s="48"/>
      <c r="AW2679" s="49"/>
      <c r="AX2679" s="49"/>
      <c r="AY2679" s="49"/>
      <c r="AZ2679" s="49"/>
      <c r="BA2679" s="49"/>
      <c r="BB2679" s="49"/>
      <c r="BC2679" s="49"/>
      <c r="BD2679" s="49"/>
      <c r="BE2679" s="49"/>
    </row>
    <row r="2680" spans="5:57">
      <c r="E2680" s="48"/>
      <c r="H2680" s="48"/>
      <c r="K2680" s="48"/>
      <c r="U2680" s="49"/>
      <c r="V2680" s="49"/>
      <c r="W2680" s="49"/>
      <c r="X2680" s="49"/>
      <c r="Y2680" s="49"/>
      <c r="Z2680" s="49"/>
      <c r="AA2680" s="49"/>
      <c r="AB2680" s="49"/>
      <c r="AC2680" s="49"/>
      <c r="AG2680" s="48"/>
      <c r="AJ2680" s="48"/>
      <c r="AM2680" s="48"/>
      <c r="AW2680" s="49"/>
      <c r="AX2680" s="49"/>
      <c r="AY2680" s="49"/>
      <c r="AZ2680" s="49"/>
      <c r="BA2680" s="49"/>
      <c r="BB2680" s="49"/>
      <c r="BC2680" s="49"/>
      <c r="BD2680" s="49"/>
      <c r="BE2680" s="49"/>
    </row>
    <row r="2681" spans="5:57">
      <c r="E2681" s="48"/>
      <c r="H2681" s="48"/>
      <c r="K2681" s="48"/>
      <c r="U2681" s="49"/>
      <c r="V2681" s="49"/>
      <c r="W2681" s="49"/>
      <c r="X2681" s="49"/>
      <c r="Y2681" s="49"/>
      <c r="Z2681" s="49"/>
      <c r="AA2681" s="49"/>
      <c r="AB2681" s="49"/>
      <c r="AC2681" s="49"/>
      <c r="AG2681" s="48"/>
      <c r="AJ2681" s="48"/>
      <c r="AM2681" s="48"/>
      <c r="AW2681" s="49"/>
      <c r="AX2681" s="49"/>
      <c r="AY2681" s="49"/>
      <c r="AZ2681" s="49"/>
      <c r="BA2681" s="49"/>
      <c r="BB2681" s="49"/>
      <c r="BC2681" s="49"/>
      <c r="BD2681" s="49"/>
      <c r="BE2681" s="49"/>
    </row>
    <row r="2682" spans="5:57">
      <c r="E2682" s="48"/>
      <c r="H2682" s="48"/>
      <c r="K2682" s="48"/>
      <c r="U2682" s="49"/>
      <c r="V2682" s="49"/>
      <c r="W2682" s="49"/>
      <c r="X2682" s="49"/>
      <c r="Y2682" s="49"/>
      <c r="Z2682" s="49"/>
      <c r="AA2682" s="49"/>
      <c r="AB2682" s="49"/>
      <c r="AC2682" s="49"/>
      <c r="AG2682" s="48"/>
      <c r="AJ2682" s="48"/>
      <c r="AM2682" s="48"/>
      <c r="AW2682" s="49"/>
      <c r="AX2682" s="49"/>
      <c r="AY2682" s="49"/>
      <c r="AZ2682" s="49"/>
      <c r="BA2682" s="49"/>
      <c r="BB2682" s="49"/>
      <c r="BC2682" s="49"/>
      <c r="BD2682" s="49"/>
      <c r="BE2682" s="49"/>
    </row>
    <row r="2683" spans="5:57">
      <c r="E2683" s="48"/>
      <c r="H2683" s="48"/>
      <c r="K2683" s="48"/>
      <c r="U2683" s="49"/>
      <c r="V2683" s="49"/>
      <c r="W2683" s="49"/>
      <c r="X2683" s="49"/>
      <c r="Y2683" s="49"/>
      <c r="Z2683" s="49"/>
      <c r="AA2683" s="49"/>
      <c r="AB2683" s="49"/>
      <c r="AC2683" s="49"/>
      <c r="AG2683" s="48"/>
      <c r="AJ2683" s="48"/>
      <c r="AM2683" s="48"/>
      <c r="AW2683" s="49"/>
      <c r="AX2683" s="49"/>
      <c r="AY2683" s="49"/>
      <c r="AZ2683" s="49"/>
      <c r="BA2683" s="49"/>
      <c r="BB2683" s="49"/>
      <c r="BC2683" s="49"/>
      <c r="BD2683" s="49"/>
      <c r="BE2683" s="49"/>
    </row>
    <row r="2684" spans="5:57">
      <c r="E2684" s="48"/>
      <c r="H2684" s="48"/>
      <c r="K2684" s="48"/>
      <c r="U2684" s="49"/>
      <c r="V2684" s="49"/>
      <c r="W2684" s="49"/>
      <c r="X2684" s="49"/>
      <c r="Y2684" s="49"/>
      <c r="Z2684" s="49"/>
      <c r="AA2684" s="49"/>
      <c r="AB2684" s="49"/>
      <c r="AC2684" s="49"/>
      <c r="AG2684" s="48"/>
      <c r="AJ2684" s="48"/>
      <c r="AM2684" s="48"/>
      <c r="AW2684" s="49"/>
      <c r="AX2684" s="49"/>
      <c r="AY2684" s="49"/>
      <c r="AZ2684" s="49"/>
      <c r="BA2684" s="49"/>
      <c r="BB2684" s="49"/>
      <c r="BC2684" s="49"/>
      <c r="BD2684" s="49"/>
      <c r="BE2684" s="49"/>
    </row>
    <row r="2685" spans="5:57">
      <c r="E2685" s="48"/>
      <c r="H2685" s="48"/>
      <c r="K2685" s="48"/>
      <c r="U2685" s="49"/>
      <c r="V2685" s="49"/>
      <c r="W2685" s="49"/>
      <c r="X2685" s="49"/>
      <c r="Y2685" s="49"/>
      <c r="Z2685" s="49"/>
      <c r="AA2685" s="49"/>
      <c r="AB2685" s="49"/>
      <c r="AC2685" s="49"/>
      <c r="AG2685" s="48"/>
      <c r="AJ2685" s="48"/>
      <c r="AM2685" s="48"/>
      <c r="AW2685" s="49"/>
      <c r="AX2685" s="49"/>
      <c r="AY2685" s="49"/>
      <c r="AZ2685" s="49"/>
      <c r="BA2685" s="49"/>
      <c r="BB2685" s="49"/>
      <c r="BC2685" s="49"/>
      <c r="BD2685" s="49"/>
      <c r="BE2685" s="49"/>
    </row>
    <row r="2686" spans="5:57">
      <c r="E2686" s="48"/>
      <c r="H2686" s="48"/>
      <c r="K2686" s="48"/>
      <c r="U2686" s="49"/>
      <c r="V2686" s="49"/>
      <c r="W2686" s="49"/>
      <c r="X2686" s="49"/>
      <c r="Y2686" s="49"/>
      <c r="Z2686" s="49"/>
      <c r="AA2686" s="49"/>
      <c r="AB2686" s="49"/>
      <c r="AC2686" s="49"/>
      <c r="AG2686" s="48"/>
      <c r="AJ2686" s="48"/>
      <c r="AM2686" s="48"/>
      <c r="AW2686" s="49"/>
      <c r="AX2686" s="49"/>
      <c r="AY2686" s="49"/>
      <c r="AZ2686" s="49"/>
      <c r="BA2686" s="49"/>
      <c r="BB2686" s="49"/>
      <c r="BC2686" s="49"/>
      <c r="BD2686" s="49"/>
      <c r="BE2686" s="49"/>
    </row>
    <row r="2687" spans="5:57">
      <c r="E2687" s="48"/>
      <c r="H2687" s="48"/>
      <c r="K2687" s="48"/>
      <c r="U2687" s="49"/>
      <c r="V2687" s="49"/>
      <c r="W2687" s="49"/>
      <c r="X2687" s="49"/>
      <c r="Y2687" s="49"/>
      <c r="Z2687" s="49"/>
      <c r="AA2687" s="49"/>
      <c r="AB2687" s="49"/>
      <c r="AC2687" s="49"/>
      <c r="AG2687" s="48"/>
      <c r="AJ2687" s="48"/>
      <c r="AM2687" s="48"/>
      <c r="AW2687" s="49"/>
      <c r="AX2687" s="49"/>
      <c r="AY2687" s="49"/>
      <c r="AZ2687" s="49"/>
      <c r="BA2687" s="49"/>
      <c r="BB2687" s="49"/>
      <c r="BC2687" s="49"/>
      <c r="BD2687" s="49"/>
      <c r="BE2687" s="49"/>
    </row>
    <row r="2688" spans="5:57">
      <c r="E2688" s="48"/>
      <c r="H2688" s="48"/>
      <c r="K2688" s="48"/>
      <c r="U2688" s="49"/>
      <c r="V2688" s="49"/>
      <c r="W2688" s="49"/>
      <c r="X2688" s="49"/>
      <c r="Y2688" s="49"/>
      <c r="Z2688" s="49"/>
      <c r="AA2688" s="49"/>
      <c r="AB2688" s="49"/>
      <c r="AC2688" s="49"/>
      <c r="AG2688" s="48"/>
      <c r="AJ2688" s="48"/>
      <c r="AM2688" s="48"/>
      <c r="AW2688" s="49"/>
      <c r="AX2688" s="49"/>
      <c r="AY2688" s="49"/>
      <c r="AZ2688" s="49"/>
      <c r="BA2688" s="49"/>
      <c r="BB2688" s="49"/>
      <c r="BC2688" s="49"/>
      <c r="BD2688" s="49"/>
      <c r="BE2688" s="49"/>
    </row>
    <row r="2689" spans="5:57">
      <c r="E2689" s="48"/>
      <c r="H2689" s="48"/>
      <c r="K2689" s="48"/>
      <c r="U2689" s="49"/>
      <c r="V2689" s="49"/>
      <c r="W2689" s="49"/>
      <c r="X2689" s="49"/>
      <c r="Y2689" s="49"/>
      <c r="Z2689" s="49"/>
      <c r="AA2689" s="49"/>
      <c r="AB2689" s="49"/>
      <c r="AC2689" s="49"/>
      <c r="AG2689" s="48"/>
      <c r="AJ2689" s="48"/>
      <c r="AM2689" s="48"/>
      <c r="AW2689" s="49"/>
      <c r="AX2689" s="49"/>
      <c r="AY2689" s="49"/>
      <c r="AZ2689" s="49"/>
      <c r="BA2689" s="49"/>
      <c r="BB2689" s="49"/>
      <c r="BC2689" s="49"/>
      <c r="BD2689" s="49"/>
      <c r="BE2689" s="49"/>
    </row>
    <row r="2690" spans="5:57">
      <c r="E2690" s="48"/>
      <c r="H2690" s="48"/>
      <c r="K2690" s="48"/>
      <c r="U2690" s="49"/>
      <c r="V2690" s="49"/>
      <c r="W2690" s="49"/>
      <c r="X2690" s="49"/>
      <c r="Y2690" s="49"/>
      <c r="Z2690" s="49"/>
      <c r="AA2690" s="49"/>
      <c r="AB2690" s="49"/>
      <c r="AC2690" s="49"/>
      <c r="AG2690" s="48"/>
      <c r="AJ2690" s="48"/>
      <c r="AM2690" s="48"/>
      <c r="AW2690" s="49"/>
      <c r="AX2690" s="49"/>
      <c r="AY2690" s="49"/>
      <c r="AZ2690" s="49"/>
      <c r="BA2690" s="49"/>
      <c r="BB2690" s="49"/>
      <c r="BC2690" s="49"/>
      <c r="BD2690" s="49"/>
      <c r="BE2690" s="49"/>
    </row>
    <row r="2691" spans="5:57">
      <c r="E2691" s="48"/>
      <c r="H2691" s="48"/>
      <c r="K2691" s="48"/>
      <c r="U2691" s="49"/>
      <c r="V2691" s="49"/>
      <c r="W2691" s="49"/>
      <c r="X2691" s="49"/>
      <c r="Y2691" s="49"/>
      <c r="Z2691" s="49"/>
      <c r="AA2691" s="49"/>
      <c r="AB2691" s="49"/>
      <c r="AC2691" s="49"/>
      <c r="AG2691" s="48"/>
      <c r="AJ2691" s="48"/>
      <c r="AM2691" s="48"/>
      <c r="AW2691" s="49"/>
      <c r="AX2691" s="49"/>
      <c r="AY2691" s="49"/>
      <c r="AZ2691" s="49"/>
      <c r="BA2691" s="49"/>
      <c r="BB2691" s="49"/>
      <c r="BC2691" s="49"/>
      <c r="BD2691" s="49"/>
      <c r="BE2691" s="49"/>
    </row>
    <row r="2692" spans="5:57">
      <c r="E2692" s="48"/>
      <c r="H2692" s="48"/>
      <c r="K2692" s="48"/>
      <c r="U2692" s="49"/>
      <c r="V2692" s="49"/>
      <c r="W2692" s="49"/>
      <c r="X2692" s="49"/>
      <c r="Y2692" s="49"/>
      <c r="Z2692" s="49"/>
      <c r="AA2692" s="49"/>
      <c r="AB2692" s="49"/>
      <c r="AC2692" s="49"/>
      <c r="AG2692" s="48"/>
      <c r="AJ2692" s="48"/>
      <c r="AM2692" s="48"/>
      <c r="AW2692" s="49"/>
      <c r="AX2692" s="49"/>
      <c r="AY2692" s="49"/>
      <c r="AZ2692" s="49"/>
      <c r="BA2692" s="49"/>
      <c r="BB2692" s="49"/>
      <c r="BC2692" s="49"/>
      <c r="BD2692" s="49"/>
      <c r="BE2692" s="49"/>
    </row>
    <row r="2693" spans="5:57">
      <c r="E2693" s="48"/>
      <c r="H2693" s="48"/>
      <c r="K2693" s="48"/>
      <c r="U2693" s="49"/>
      <c r="V2693" s="49"/>
      <c r="W2693" s="49"/>
      <c r="X2693" s="49"/>
      <c r="Y2693" s="49"/>
      <c r="Z2693" s="49"/>
      <c r="AA2693" s="49"/>
      <c r="AB2693" s="49"/>
      <c r="AC2693" s="49"/>
      <c r="AG2693" s="48"/>
      <c r="AJ2693" s="48"/>
      <c r="AM2693" s="48"/>
      <c r="AW2693" s="49"/>
      <c r="AX2693" s="49"/>
      <c r="AY2693" s="49"/>
      <c r="AZ2693" s="49"/>
      <c r="BA2693" s="49"/>
      <c r="BB2693" s="49"/>
      <c r="BC2693" s="49"/>
      <c r="BD2693" s="49"/>
      <c r="BE2693" s="49"/>
    </row>
    <row r="2694" spans="5:57">
      <c r="E2694" s="48"/>
      <c r="H2694" s="48"/>
      <c r="K2694" s="48"/>
      <c r="U2694" s="49"/>
      <c r="V2694" s="49"/>
      <c r="W2694" s="49"/>
      <c r="X2694" s="49"/>
      <c r="Y2694" s="49"/>
      <c r="Z2694" s="49"/>
      <c r="AA2694" s="49"/>
      <c r="AB2694" s="49"/>
      <c r="AC2694" s="49"/>
      <c r="AG2694" s="48"/>
      <c r="AJ2694" s="48"/>
      <c r="AM2694" s="48"/>
      <c r="AW2694" s="49"/>
      <c r="AX2694" s="49"/>
      <c r="AY2694" s="49"/>
      <c r="AZ2694" s="49"/>
      <c r="BA2694" s="49"/>
      <c r="BB2694" s="49"/>
      <c r="BC2694" s="49"/>
      <c r="BD2694" s="49"/>
      <c r="BE2694" s="49"/>
    </row>
    <row r="2695" spans="5:57">
      <c r="E2695" s="48"/>
      <c r="H2695" s="48"/>
      <c r="K2695" s="48"/>
      <c r="U2695" s="49"/>
      <c r="V2695" s="49"/>
      <c r="W2695" s="49"/>
      <c r="X2695" s="49"/>
      <c r="Y2695" s="49"/>
      <c r="Z2695" s="49"/>
      <c r="AA2695" s="49"/>
      <c r="AB2695" s="49"/>
      <c r="AC2695" s="49"/>
      <c r="AG2695" s="48"/>
      <c r="AJ2695" s="48"/>
      <c r="AM2695" s="48"/>
      <c r="AW2695" s="49"/>
      <c r="AX2695" s="49"/>
      <c r="AY2695" s="49"/>
      <c r="AZ2695" s="49"/>
      <c r="BA2695" s="49"/>
      <c r="BB2695" s="49"/>
      <c r="BC2695" s="49"/>
      <c r="BD2695" s="49"/>
      <c r="BE2695" s="49"/>
    </row>
    <row r="2696" spans="5:57">
      <c r="E2696" s="48"/>
      <c r="H2696" s="48"/>
      <c r="K2696" s="48"/>
      <c r="U2696" s="49"/>
      <c r="V2696" s="49"/>
      <c r="W2696" s="49"/>
      <c r="X2696" s="49"/>
      <c r="Y2696" s="49"/>
      <c r="Z2696" s="49"/>
      <c r="AA2696" s="49"/>
      <c r="AB2696" s="49"/>
      <c r="AC2696" s="49"/>
      <c r="AG2696" s="48"/>
      <c r="AJ2696" s="48"/>
      <c r="AM2696" s="48"/>
      <c r="AW2696" s="49"/>
      <c r="AX2696" s="49"/>
      <c r="AY2696" s="49"/>
      <c r="AZ2696" s="49"/>
      <c r="BA2696" s="49"/>
      <c r="BB2696" s="49"/>
      <c r="BC2696" s="49"/>
      <c r="BD2696" s="49"/>
      <c r="BE2696" s="49"/>
    </row>
    <row r="2697" spans="5:57">
      <c r="E2697" s="48"/>
      <c r="H2697" s="48"/>
      <c r="K2697" s="48"/>
      <c r="U2697" s="49"/>
      <c r="V2697" s="49"/>
      <c r="W2697" s="49"/>
      <c r="X2697" s="49"/>
      <c r="Y2697" s="49"/>
      <c r="Z2697" s="49"/>
      <c r="AA2697" s="49"/>
      <c r="AB2697" s="49"/>
      <c r="AC2697" s="49"/>
      <c r="AG2697" s="48"/>
      <c r="AJ2697" s="48"/>
      <c r="AM2697" s="48"/>
      <c r="AW2697" s="49"/>
      <c r="AX2697" s="49"/>
      <c r="AY2697" s="49"/>
      <c r="AZ2697" s="49"/>
      <c r="BA2697" s="49"/>
      <c r="BB2697" s="49"/>
      <c r="BC2697" s="49"/>
      <c r="BD2697" s="49"/>
      <c r="BE2697" s="49"/>
    </row>
    <row r="2698" spans="5:57">
      <c r="E2698" s="48"/>
      <c r="H2698" s="48"/>
      <c r="K2698" s="48"/>
      <c r="U2698" s="49"/>
      <c r="V2698" s="49"/>
      <c r="W2698" s="49"/>
      <c r="X2698" s="49"/>
      <c r="Y2698" s="49"/>
      <c r="Z2698" s="49"/>
      <c r="AA2698" s="49"/>
      <c r="AB2698" s="49"/>
      <c r="AC2698" s="49"/>
      <c r="AG2698" s="48"/>
      <c r="AJ2698" s="48"/>
      <c r="AM2698" s="48"/>
      <c r="AW2698" s="49"/>
      <c r="AX2698" s="49"/>
      <c r="AY2698" s="49"/>
      <c r="AZ2698" s="49"/>
      <c r="BA2698" s="49"/>
      <c r="BB2698" s="49"/>
      <c r="BC2698" s="49"/>
      <c r="BD2698" s="49"/>
      <c r="BE2698" s="49"/>
    </row>
    <row r="2699" spans="5:57">
      <c r="E2699" s="48"/>
      <c r="H2699" s="48"/>
      <c r="K2699" s="48"/>
      <c r="U2699" s="49"/>
      <c r="V2699" s="49"/>
      <c r="W2699" s="49"/>
      <c r="X2699" s="49"/>
      <c r="Y2699" s="49"/>
      <c r="Z2699" s="49"/>
      <c r="AA2699" s="49"/>
      <c r="AB2699" s="49"/>
      <c r="AC2699" s="49"/>
      <c r="AG2699" s="48"/>
      <c r="AJ2699" s="48"/>
      <c r="AM2699" s="48"/>
      <c r="AW2699" s="49"/>
      <c r="AX2699" s="49"/>
      <c r="AY2699" s="49"/>
      <c r="AZ2699" s="49"/>
      <c r="BA2699" s="49"/>
      <c r="BB2699" s="49"/>
      <c r="BC2699" s="49"/>
      <c r="BD2699" s="49"/>
      <c r="BE2699" s="49"/>
    </row>
    <row r="2700" spans="5:57">
      <c r="E2700" s="48"/>
      <c r="H2700" s="48"/>
      <c r="K2700" s="48"/>
      <c r="U2700" s="49"/>
      <c r="V2700" s="49"/>
      <c r="W2700" s="49"/>
      <c r="X2700" s="49"/>
      <c r="Y2700" s="49"/>
      <c r="Z2700" s="49"/>
      <c r="AA2700" s="49"/>
      <c r="AB2700" s="49"/>
      <c r="AC2700" s="49"/>
      <c r="AG2700" s="48"/>
      <c r="AJ2700" s="48"/>
      <c r="AM2700" s="48"/>
      <c r="AW2700" s="49"/>
      <c r="AX2700" s="49"/>
      <c r="AY2700" s="49"/>
      <c r="AZ2700" s="49"/>
      <c r="BA2700" s="49"/>
      <c r="BB2700" s="49"/>
      <c r="BC2700" s="49"/>
      <c r="BD2700" s="49"/>
      <c r="BE2700" s="49"/>
    </row>
    <row r="2701" spans="5:57">
      <c r="E2701" s="48"/>
      <c r="H2701" s="48"/>
      <c r="K2701" s="48"/>
      <c r="U2701" s="49"/>
      <c r="V2701" s="49"/>
      <c r="W2701" s="49"/>
      <c r="X2701" s="49"/>
      <c r="Y2701" s="49"/>
      <c r="Z2701" s="49"/>
      <c r="AA2701" s="49"/>
      <c r="AB2701" s="49"/>
      <c r="AC2701" s="49"/>
      <c r="AG2701" s="48"/>
      <c r="AJ2701" s="48"/>
      <c r="AM2701" s="48"/>
      <c r="AW2701" s="49"/>
      <c r="AX2701" s="49"/>
      <c r="AY2701" s="49"/>
      <c r="AZ2701" s="49"/>
      <c r="BA2701" s="49"/>
      <c r="BB2701" s="49"/>
      <c r="BC2701" s="49"/>
      <c r="BD2701" s="49"/>
      <c r="BE2701" s="49"/>
    </row>
    <row r="2702" spans="5:57">
      <c r="E2702" s="48"/>
      <c r="H2702" s="48"/>
      <c r="K2702" s="48"/>
      <c r="U2702" s="49"/>
      <c r="V2702" s="49"/>
      <c r="W2702" s="49"/>
      <c r="X2702" s="49"/>
      <c r="Y2702" s="49"/>
      <c r="Z2702" s="49"/>
      <c r="AA2702" s="49"/>
      <c r="AB2702" s="49"/>
      <c r="AC2702" s="49"/>
      <c r="AG2702" s="48"/>
      <c r="AJ2702" s="48"/>
      <c r="AM2702" s="48"/>
      <c r="AW2702" s="49"/>
      <c r="AX2702" s="49"/>
      <c r="AY2702" s="49"/>
      <c r="AZ2702" s="49"/>
      <c r="BA2702" s="49"/>
      <c r="BB2702" s="49"/>
      <c r="BC2702" s="49"/>
      <c r="BD2702" s="49"/>
      <c r="BE2702" s="49"/>
    </row>
    <row r="2703" spans="5:57">
      <c r="E2703" s="48"/>
      <c r="H2703" s="48"/>
      <c r="K2703" s="48"/>
      <c r="U2703" s="49"/>
      <c r="V2703" s="49"/>
      <c r="W2703" s="49"/>
      <c r="X2703" s="49"/>
      <c r="Y2703" s="49"/>
      <c r="Z2703" s="49"/>
      <c r="AA2703" s="49"/>
      <c r="AB2703" s="49"/>
      <c r="AC2703" s="49"/>
      <c r="AG2703" s="48"/>
      <c r="AJ2703" s="48"/>
      <c r="AM2703" s="48"/>
      <c r="AW2703" s="49"/>
      <c r="AX2703" s="49"/>
      <c r="AY2703" s="49"/>
      <c r="AZ2703" s="49"/>
      <c r="BA2703" s="49"/>
      <c r="BB2703" s="49"/>
      <c r="BC2703" s="49"/>
      <c r="BD2703" s="49"/>
      <c r="BE2703" s="49"/>
    </row>
    <row r="2704" spans="5:57">
      <c r="E2704" s="48"/>
      <c r="H2704" s="48"/>
      <c r="K2704" s="48"/>
      <c r="U2704" s="49"/>
      <c r="V2704" s="49"/>
      <c r="W2704" s="49"/>
      <c r="X2704" s="49"/>
      <c r="Y2704" s="49"/>
      <c r="Z2704" s="49"/>
      <c r="AA2704" s="49"/>
      <c r="AB2704" s="49"/>
      <c r="AC2704" s="49"/>
      <c r="AG2704" s="48"/>
      <c r="AJ2704" s="48"/>
      <c r="AM2704" s="48"/>
      <c r="AW2704" s="49"/>
      <c r="AX2704" s="49"/>
      <c r="AY2704" s="49"/>
      <c r="AZ2704" s="49"/>
      <c r="BA2704" s="49"/>
      <c r="BB2704" s="49"/>
      <c r="BC2704" s="49"/>
      <c r="BD2704" s="49"/>
      <c r="BE2704" s="49"/>
    </row>
    <row r="2705" spans="5:57">
      <c r="E2705" s="48"/>
      <c r="H2705" s="48"/>
      <c r="K2705" s="48"/>
      <c r="U2705" s="49"/>
      <c r="V2705" s="49"/>
      <c r="W2705" s="49"/>
      <c r="X2705" s="49"/>
      <c r="Y2705" s="49"/>
      <c r="Z2705" s="49"/>
      <c r="AA2705" s="49"/>
      <c r="AB2705" s="49"/>
      <c r="AC2705" s="49"/>
      <c r="AG2705" s="48"/>
      <c r="AJ2705" s="48"/>
      <c r="AM2705" s="48"/>
      <c r="AW2705" s="49"/>
      <c r="AX2705" s="49"/>
      <c r="AY2705" s="49"/>
      <c r="AZ2705" s="49"/>
      <c r="BA2705" s="49"/>
      <c r="BB2705" s="49"/>
      <c r="BC2705" s="49"/>
      <c r="BD2705" s="49"/>
      <c r="BE2705" s="49"/>
    </row>
    <row r="2706" spans="5:57">
      <c r="E2706" s="48"/>
      <c r="H2706" s="48"/>
      <c r="K2706" s="48"/>
      <c r="U2706" s="49"/>
      <c r="V2706" s="49"/>
      <c r="W2706" s="49"/>
      <c r="X2706" s="49"/>
      <c r="Y2706" s="49"/>
      <c r="Z2706" s="49"/>
      <c r="AA2706" s="49"/>
      <c r="AB2706" s="49"/>
      <c r="AC2706" s="49"/>
      <c r="AG2706" s="48"/>
      <c r="AJ2706" s="48"/>
      <c r="AM2706" s="48"/>
      <c r="AW2706" s="49"/>
      <c r="AX2706" s="49"/>
      <c r="AY2706" s="49"/>
      <c r="AZ2706" s="49"/>
      <c r="BA2706" s="49"/>
      <c r="BB2706" s="49"/>
      <c r="BC2706" s="49"/>
      <c r="BD2706" s="49"/>
      <c r="BE2706" s="49"/>
    </row>
    <row r="2707" spans="5:57">
      <c r="E2707" s="48"/>
      <c r="H2707" s="48"/>
      <c r="K2707" s="48"/>
      <c r="U2707" s="49"/>
      <c r="V2707" s="49"/>
      <c r="W2707" s="49"/>
      <c r="X2707" s="49"/>
      <c r="Y2707" s="49"/>
      <c r="Z2707" s="49"/>
      <c r="AA2707" s="49"/>
      <c r="AB2707" s="49"/>
      <c r="AC2707" s="49"/>
      <c r="AG2707" s="48"/>
      <c r="AJ2707" s="48"/>
      <c r="AM2707" s="48"/>
      <c r="AW2707" s="49"/>
      <c r="AX2707" s="49"/>
      <c r="AY2707" s="49"/>
      <c r="AZ2707" s="49"/>
      <c r="BA2707" s="49"/>
      <c r="BB2707" s="49"/>
      <c r="BC2707" s="49"/>
      <c r="BD2707" s="49"/>
      <c r="BE2707" s="49"/>
    </row>
    <row r="2708" spans="5:57">
      <c r="E2708" s="48"/>
      <c r="H2708" s="48"/>
      <c r="K2708" s="48"/>
      <c r="U2708" s="49"/>
      <c r="V2708" s="49"/>
      <c r="W2708" s="49"/>
      <c r="X2708" s="49"/>
      <c r="Y2708" s="49"/>
      <c r="Z2708" s="49"/>
      <c r="AA2708" s="49"/>
      <c r="AB2708" s="49"/>
      <c r="AC2708" s="49"/>
      <c r="AG2708" s="48"/>
      <c r="AJ2708" s="48"/>
      <c r="AM2708" s="48"/>
      <c r="AW2708" s="49"/>
      <c r="AX2708" s="49"/>
      <c r="AY2708" s="49"/>
      <c r="AZ2708" s="49"/>
      <c r="BA2708" s="49"/>
      <c r="BB2708" s="49"/>
      <c r="BC2708" s="49"/>
      <c r="BD2708" s="49"/>
      <c r="BE2708" s="49"/>
    </row>
    <row r="2709" spans="5:57">
      <c r="E2709" s="48"/>
      <c r="H2709" s="48"/>
      <c r="K2709" s="48"/>
      <c r="U2709" s="49"/>
      <c r="V2709" s="49"/>
      <c r="W2709" s="49"/>
      <c r="X2709" s="49"/>
      <c r="Y2709" s="49"/>
      <c r="Z2709" s="49"/>
      <c r="AA2709" s="49"/>
      <c r="AB2709" s="49"/>
      <c r="AC2709" s="49"/>
      <c r="AG2709" s="48"/>
      <c r="AJ2709" s="48"/>
      <c r="AM2709" s="48"/>
      <c r="AW2709" s="49"/>
      <c r="AX2709" s="49"/>
      <c r="AY2709" s="49"/>
      <c r="AZ2709" s="49"/>
      <c r="BA2709" s="49"/>
      <c r="BB2709" s="49"/>
      <c r="BC2709" s="49"/>
      <c r="BD2709" s="49"/>
      <c r="BE2709" s="49"/>
    </row>
    <row r="2710" spans="5:57">
      <c r="E2710" s="48"/>
      <c r="H2710" s="48"/>
      <c r="K2710" s="48"/>
      <c r="U2710" s="49"/>
      <c r="V2710" s="49"/>
      <c r="W2710" s="49"/>
      <c r="X2710" s="49"/>
      <c r="Y2710" s="49"/>
      <c r="Z2710" s="49"/>
      <c r="AA2710" s="49"/>
      <c r="AB2710" s="49"/>
      <c r="AC2710" s="49"/>
      <c r="AG2710" s="48"/>
      <c r="AJ2710" s="48"/>
      <c r="AM2710" s="48"/>
      <c r="AW2710" s="49"/>
      <c r="AX2710" s="49"/>
      <c r="AY2710" s="49"/>
      <c r="AZ2710" s="49"/>
      <c r="BA2710" s="49"/>
      <c r="BB2710" s="49"/>
      <c r="BC2710" s="49"/>
      <c r="BD2710" s="49"/>
      <c r="BE2710" s="49"/>
    </row>
    <row r="2711" spans="5:57">
      <c r="E2711" s="48"/>
      <c r="H2711" s="48"/>
      <c r="K2711" s="48"/>
      <c r="U2711" s="49"/>
      <c r="V2711" s="49"/>
      <c r="W2711" s="49"/>
      <c r="X2711" s="49"/>
      <c r="Y2711" s="49"/>
      <c r="Z2711" s="49"/>
      <c r="AA2711" s="49"/>
      <c r="AB2711" s="49"/>
      <c r="AC2711" s="49"/>
      <c r="AG2711" s="48"/>
      <c r="AJ2711" s="48"/>
      <c r="AM2711" s="48"/>
      <c r="AW2711" s="49"/>
      <c r="AX2711" s="49"/>
      <c r="AY2711" s="49"/>
      <c r="AZ2711" s="49"/>
      <c r="BA2711" s="49"/>
      <c r="BB2711" s="49"/>
      <c r="BC2711" s="49"/>
      <c r="BD2711" s="49"/>
      <c r="BE2711" s="49"/>
    </row>
    <row r="2712" spans="5:57">
      <c r="E2712" s="48"/>
      <c r="H2712" s="48"/>
      <c r="K2712" s="48"/>
      <c r="U2712" s="49"/>
      <c r="V2712" s="49"/>
      <c r="W2712" s="49"/>
      <c r="X2712" s="49"/>
      <c r="Y2712" s="49"/>
      <c r="Z2712" s="49"/>
      <c r="AA2712" s="49"/>
      <c r="AB2712" s="49"/>
      <c r="AC2712" s="49"/>
      <c r="AG2712" s="48"/>
      <c r="AJ2712" s="48"/>
      <c r="AM2712" s="48"/>
      <c r="AW2712" s="49"/>
      <c r="AX2712" s="49"/>
      <c r="AY2712" s="49"/>
      <c r="AZ2712" s="49"/>
      <c r="BA2712" s="49"/>
      <c r="BB2712" s="49"/>
      <c r="BC2712" s="49"/>
      <c r="BD2712" s="49"/>
      <c r="BE2712" s="49"/>
    </row>
    <row r="2713" spans="5:57">
      <c r="E2713" s="48"/>
      <c r="H2713" s="48"/>
      <c r="K2713" s="48"/>
      <c r="U2713" s="49"/>
      <c r="V2713" s="49"/>
      <c r="W2713" s="49"/>
      <c r="X2713" s="49"/>
      <c r="Y2713" s="49"/>
      <c r="Z2713" s="49"/>
      <c r="AA2713" s="49"/>
      <c r="AB2713" s="49"/>
      <c r="AC2713" s="49"/>
      <c r="AG2713" s="48"/>
      <c r="AJ2713" s="48"/>
      <c r="AM2713" s="48"/>
      <c r="AW2713" s="49"/>
      <c r="AX2713" s="49"/>
      <c r="AY2713" s="49"/>
      <c r="AZ2713" s="49"/>
      <c r="BA2713" s="49"/>
      <c r="BB2713" s="49"/>
      <c r="BC2713" s="49"/>
      <c r="BD2713" s="49"/>
      <c r="BE2713" s="49"/>
    </row>
    <row r="2714" spans="5:57">
      <c r="E2714" s="48"/>
      <c r="H2714" s="48"/>
      <c r="K2714" s="48"/>
      <c r="U2714" s="49"/>
      <c r="V2714" s="49"/>
      <c r="W2714" s="49"/>
      <c r="X2714" s="49"/>
      <c r="Y2714" s="49"/>
      <c r="Z2714" s="49"/>
      <c r="AA2714" s="49"/>
      <c r="AB2714" s="49"/>
      <c r="AC2714" s="49"/>
      <c r="AG2714" s="48"/>
      <c r="AJ2714" s="48"/>
      <c r="AM2714" s="48"/>
      <c r="AW2714" s="49"/>
      <c r="AX2714" s="49"/>
      <c r="AY2714" s="49"/>
      <c r="AZ2714" s="49"/>
      <c r="BA2714" s="49"/>
      <c r="BB2714" s="49"/>
      <c r="BC2714" s="49"/>
      <c r="BD2714" s="49"/>
      <c r="BE2714" s="49"/>
    </row>
    <row r="2715" spans="5:57">
      <c r="E2715" s="48"/>
      <c r="H2715" s="48"/>
      <c r="K2715" s="48"/>
      <c r="U2715" s="49"/>
      <c r="V2715" s="49"/>
      <c r="W2715" s="49"/>
      <c r="X2715" s="49"/>
      <c r="Y2715" s="49"/>
      <c r="Z2715" s="49"/>
      <c r="AA2715" s="49"/>
      <c r="AB2715" s="49"/>
      <c r="AC2715" s="49"/>
      <c r="AG2715" s="48"/>
      <c r="AJ2715" s="48"/>
      <c r="AM2715" s="48"/>
      <c r="AW2715" s="49"/>
      <c r="AX2715" s="49"/>
      <c r="AY2715" s="49"/>
      <c r="AZ2715" s="49"/>
      <c r="BA2715" s="49"/>
      <c r="BB2715" s="49"/>
      <c r="BC2715" s="49"/>
      <c r="BD2715" s="49"/>
      <c r="BE2715" s="49"/>
    </row>
    <row r="2716" spans="5:57">
      <c r="E2716" s="48"/>
      <c r="H2716" s="48"/>
      <c r="K2716" s="48"/>
      <c r="U2716" s="49"/>
      <c r="V2716" s="49"/>
      <c r="W2716" s="49"/>
      <c r="X2716" s="49"/>
      <c r="Y2716" s="49"/>
      <c r="Z2716" s="49"/>
      <c r="AA2716" s="49"/>
      <c r="AB2716" s="49"/>
      <c r="AC2716" s="49"/>
      <c r="AG2716" s="48"/>
      <c r="AJ2716" s="48"/>
      <c r="AM2716" s="48"/>
      <c r="AW2716" s="49"/>
      <c r="AX2716" s="49"/>
      <c r="AY2716" s="49"/>
      <c r="AZ2716" s="49"/>
      <c r="BA2716" s="49"/>
      <c r="BB2716" s="49"/>
      <c r="BC2716" s="49"/>
      <c r="BD2716" s="49"/>
      <c r="BE2716" s="49"/>
    </row>
    <row r="2717" spans="5:57">
      <c r="E2717" s="48"/>
      <c r="H2717" s="48"/>
      <c r="K2717" s="48"/>
      <c r="U2717" s="49"/>
      <c r="V2717" s="49"/>
      <c r="W2717" s="49"/>
      <c r="X2717" s="49"/>
      <c r="Y2717" s="49"/>
      <c r="Z2717" s="49"/>
      <c r="AA2717" s="49"/>
      <c r="AB2717" s="49"/>
      <c r="AC2717" s="49"/>
      <c r="AG2717" s="48"/>
      <c r="AJ2717" s="48"/>
      <c r="AM2717" s="48"/>
      <c r="AW2717" s="49"/>
      <c r="AX2717" s="49"/>
      <c r="AY2717" s="49"/>
      <c r="AZ2717" s="49"/>
      <c r="BA2717" s="49"/>
      <c r="BB2717" s="49"/>
      <c r="BC2717" s="49"/>
      <c r="BD2717" s="49"/>
      <c r="BE2717" s="49"/>
    </row>
    <row r="2718" spans="5:57">
      <c r="E2718" s="48"/>
      <c r="H2718" s="48"/>
      <c r="K2718" s="48"/>
      <c r="U2718" s="49"/>
      <c r="V2718" s="49"/>
      <c r="W2718" s="49"/>
      <c r="X2718" s="49"/>
      <c r="Y2718" s="49"/>
      <c r="Z2718" s="49"/>
      <c r="AA2718" s="49"/>
      <c r="AB2718" s="49"/>
      <c r="AC2718" s="49"/>
      <c r="AG2718" s="48"/>
      <c r="AJ2718" s="48"/>
      <c r="AM2718" s="48"/>
      <c r="AW2718" s="49"/>
      <c r="AX2718" s="49"/>
      <c r="AY2718" s="49"/>
      <c r="AZ2718" s="49"/>
      <c r="BA2718" s="49"/>
      <c r="BB2718" s="49"/>
      <c r="BC2718" s="49"/>
      <c r="BD2718" s="49"/>
      <c r="BE2718" s="49"/>
    </row>
    <row r="2719" spans="5:57">
      <c r="E2719" s="48"/>
      <c r="H2719" s="48"/>
      <c r="K2719" s="48"/>
      <c r="U2719" s="49"/>
      <c r="V2719" s="49"/>
      <c r="W2719" s="49"/>
      <c r="X2719" s="49"/>
      <c r="Y2719" s="49"/>
      <c r="Z2719" s="49"/>
      <c r="AA2719" s="49"/>
      <c r="AB2719" s="49"/>
      <c r="AC2719" s="49"/>
      <c r="AG2719" s="48"/>
      <c r="AJ2719" s="48"/>
      <c r="AM2719" s="48"/>
      <c r="AW2719" s="49"/>
      <c r="AX2719" s="49"/>
      <c r="AY2719" s="49"/>
      <c r="AZ2719" s="49"/>
      <c r="BA2719" s="49"/>
      <c r="BB2719" s="49"/>
      <c r="BC2719" s="49"/>
      <c r="BD2719" s="49"/>
      <c r="BE2719" s="49"/>
    </row>
    <row r="2720" spans="5:57">
      <c r="E2720" s="48"/>
      <c r="H2720" s="48"/>
      <c r="K2720" s="48"/>
      <c r="U2720" s="49"/>
      <c r="V2720" s="49"/>
      <c r="W2720" s="49"/>
      <c r="X2720" s="49"/>
      <c r="Y2720" s="49"/>
      <c r="Z2720" s="49"/>
      <c r="AA2720" s="49"/>
      <c r="AB2720" s="49"/>
      <c r="AC2720" s="49"/>
      <c r="AG2720" s="48"/>
      <c r="AJ2720" s="48"/>
      <c r="AM2720" s="48"/>
      <c r="AW2720" s="49"/>
      <c r="AX2720" s="49"/>
      <c r="AY2720" s="49"/>
      <c r="AZ2720" s="49"/>
      <c r="BA2720" s="49"/>
      <c r="BB2720" s="49"/>
      <c r="BC2720" s="49"/>
      <c r="BD2720" s="49"/>
      <c r="BE2720" s="49"/>
    </row>
    <row r="2721" spans="5:57">
      <c r="E2721" s="48"/>
      <c r="H2721" s="48"/>
      <c r="K2721" s="48"/>
      <c r="U2721" s="49"/>
      <c r="V2721" s="49"/>
      <c r="W2721" s="49"/>
      <c r="X2721" s="49"/>
      <c r="Y2721" s="49"/>
      <c r="Z2721" s="49"/>
      <c r="AA2721" s="49"/>
      <c r="AB2721" s="49"/>
      <c r="AC2721" s="49"/>
      <c r="AG2721" s="48"/>
      <c r="AJ2721" s="48"/>
      <c r="AM2721" s="48"/>
      <c r="AW2721" s="49"/>
      <c r="AX2721" s="49"/>
      <c r="AY2721" s="49"/>
      <c r="AZ2721" s="49"/>
      <c r="BA2721" s="49"/>
      <c r="BB2721" s="49"/>
      <c r="BC2721" s="49"/>
      <c r="BD2721" s="49"/>
      <c r="BE2721" s="49"/>
    </row>
    <row r="2722" spans="5:57">
      <c r="E2722" s="48"/>
      <c r="H2722" s="48"/>
      <c r="K2722" s="48"/>
      <c r="U2722" s="49"/>
      <c r="V2722" s="49"/>
      <c r="W2722" s="49"/>
      <c r="X2722" s="49"/>
      <c r="Y2722" s="49"/>
      <c r="Z2722" s="49"/>
      <c r="AA2722" s="49"/>
      <c r="AB2722" s="49"/>
      <c r="AC2722" s="49"/>
      <c r="AG2722" s="48"/>
      <c r="AJ2722" s="48"/>
      <c r="AM2722" s="48"/>
      <c r="AW2722" s="49"/>
      <c r="AX2722" s="49"/>
      <c r="AY2722" s="49"/>
      <c r="AZ2722" s="49"/>
      <c r="BA2722" s="49"/>
      <c r="BB2722" s="49"/>
      <c r="BC2722" s="49"/>
      <c r="BD2722" s="49"/>
      <c r="BE2722" s="49"/>
    </row>
    <row r="2723" spans="5:57">
      <c r="E2723" s="48"/>
      <c r="H2723" s="48"/>
      <c r="K2723" s="48"/>
      <c r="U2723" s="49"/>
      <c r="V2723" s="49"/>
      <c r="W2723" s="49"/>
      <c r="X2723" s="49"/>
      <c r="Y2723" s="49"/>
      <c r="Z2723" s="49"/>
      <c r="AA2723" s="49"/>
      <c r="AB2723" s="49"/>
      <c r="AC2723" s="49"/>
      <c r="AG2723" s="48"/>
      <c r="AJ2723" s="48"/>
      <c r="AM2723" s="48"/>
      <c r="AW2723" s="49"/>
      <c r="AX2723" s="49"/>
      <c r="AY2723" s="49"/>
      <c r="AZ2723" s="49"/>
      <c r="BA2723" s="49"/>
      <c r="BB2723" s="49"/>
      <c r="BC2723" s="49"/>
      <c r="BD2723" s="49"/>
      <c r="BE2723" s="49"/>
    </row>
    <row r="2724" spans="5:57">
      <c r="E2724" s="48"/>
      <c r="H2724" s="48"/>
      <c r="K2724" s="48"/>
      <c r="U2724" s="49"/>
      <c r="V2724" s="49"/>
      <c r="W2724" s="49"/>
      <c r="X2724" s="49"/>
      <c r="Y2724" s="49"/>
      <c r="Z2724" s="49"/>
      <c r="AA2724" s="49"/>
      <c r="AB2724" s="49"/>
      <c r="AC2724" s="49"/>
      <c r="AG2724" s="48"/>
      <c r="AJ2724" s="48"/>
      <c r="AM2724" s="48"/>
      <c r="AW2724" s="49"/>
      <c r="AX2724" s="49"/>
      <c r="AY2724" s="49"/>
      <c r="AZ2724" s="49"/>
      <c r="BA2724" s="49"/>
      <c r="BB2724" s="49"/>
      <c r="BC2724" s="49"/>
      <c r="BD2724" s="49"/>
      <c r="BE2724" s="49"/>
    </row>
    <row r="2725" spans="5:57">
      <c r="E2725" s="48"/>
      <c r="H2725" s="48"/>
      <c r="K2725" s="48"/>
      <c r="U2725" s="49"/>
      <c r="V2725" s="49"/>
      <c r="W2725" s="49"/>
      <c r="X2725" s="49"/>
      <c r="Y2725" s="49"/>
      <c r="Z2725" s="49"/>
      <c r="AA2725" s="49"/>
      <c r="AB2725" s="49"/>
      <c r="AC2725" s="49"/>
      <c r="AG2725" s="48"/>
      <c r="AJ2725" s="48"/>
      <c r="AM2725" s="48"/>
      <c r="AW2725" s="49"/>
      <c r="AX2725" s="49"/>
      <c r="AY2725" s="49"/>
      <c r="AZ2725" s="49"/>
      <c r="BA2725" s="49"/>
      <c r="BB2725" s="49"/>
      <c r="BC2725" s="49"/>
      <c r="BD2725" s="49"/>
      <c r="BE2725" s="49"/>
    </row>
    <row r="2726" spans="5:57">
      <c r="E2726" s="48"/>
      <c r="H2726" s="48"/>
      <c r="K2726" s="48"/>
      <c r="U2726" s="49"/>
      <c r="V2726" s="49"/>
      <c r="W2726" s="49"/>
      <c r="X2726" s="49"/>
      <c r="Y2726" s="49"/>
      <c r="Z2726" s="49"/>
      <c r="AA2726" s="49"/>
      <c r="AB2726" s="49"/>
      <c r="AC2726" s="49"/>
      <c r="AG2726" s="48"/>
      <c r="AJ2726" s="48"/>
      <c r="AM2726" s="48"/>
      <c r="AW2726" s="49"/>
      <c r="AX2726" s="49"/>
      <c r="AY2726" s="49"/>
      <c r="AZ2726" s="49"/>
      <c r="BA2726" s="49"/>
      <c r="BB2726" s="49"/>
      <c r="BC2726" s="49"/>
      <c r="BD2726" s="49"/>
      <c r="BE2726" s="49"/>
    </row>
    <row r="2727" spans="5:57">
      <c r="E2727" s="48"/>
      <c r="H2727" s="48"/>
      <c r="K2727" s="48"/>
      <c r="U2727" s="49"/>
      <c r="V2727" s="49"/>
      <c r="W2727" s="49"/>
      <c r="X2727" s="49"/>
      <c r="Y2727" s="49"/>
      <c r="Z2727" s="49"/>
      <c r="AA2727" s="49"/>
      <c r="AB2727" s="49"/>
      <c r="AC2727" s="49"/>
      <c r="AG2727" s="48"/>
      <c r="AJ2727" s="48"/>
      <c r="AM2727" s="48"/>
      <c r="AW2727" s="49"/>
      <c r="AX2727" s="49"/>
      <c r="AY2727" s="49"/>
      <c r="AZ2727" s="49"/>
      <c r="BA2727" s="49"/>
      <c r="BB2727" s="49"/>
      <c r="BC2727" s="49"/>
      <c r="BD2727" s="49"/>
      <c r="BE2727" s="49"/>
    </row>
    <row r="2728" spans="5:57">
      <c r="E2728" s="48"/>
      <c r="H2728" s="48"/>
      <c r="K2728" s="48"/>
      <c r="U2728" s="49"/>
      <c r="V2728" s="49"/>
      <c r="W2728" s="49"/>
      <c r="X2728" s="49"/>
      <c r="Y2728" s="49"/>
      <c r="Z2728" s="49"/>
      <c r="AA2728" s="49"/>
      <c r="AB2728" s="49"/>
      <c r="AC2728" s="49"/>
      <c r="AG2728" s="48"/>
      <c r="AJ2728" s="48"/>
      <c r="AM2728" s="48"/>
      <c r="AW2728" s="49"/>
      <c r="AX2728" s="49"/>
      <c r="AY2728" s="49"/>
      <c r="AZ2728" s="49"/>
      <c r="BA2728" s="49"/>
      <c r="BB2728" s="49"/>
      <c r="BC2728" s="49"/>
      <c r="BD2728" s="49"/>
      <c r="BE2728" s="49"/>
    </row>
    <row r="2729" spans="5:57">
      <c r="E2729" s="48"/>
      <c r="H2729" s="48"/>
      <c r="K2729" s="48"/>
      <c r="U2729" s="49"/>
      <c r="V2729" s="49"/>
      <c r="W2729" s="49"/>
      <c r="X2729" s="49"/>
      <c r="Y2729" s="49"/>
      <c r="Z2729" s="49"/>
      <c r="AA2729" s="49"/>
      <c r="AB2729" s="49"/>
      <c r="AC2729" s="49"/>
      <c r="AG2729" s="48"/>
      <c r="AJ2729" s="48"/>
      <c r="AM2729" s="48"/>
      <c r="AW2729" s="49"/>
      <c r="AX2729" s="49"/>
      <c r="AY2729" s="49"/>
      <c r="AZ2729" s="49"/>
      <c r="BA2729" s="49"/>
      <c r="BB2729" s="49"/>
      <c r="BC2729" s="49"/>
      <c r="BD2729" s="49"/>
      <c r="BE2729" s="49"/>
    </row>
    <row r="2730" spans="5:57">
      <c r="E2730" s="48"/>
      <c r="H2730" s="48"/>
      <c r="K2730" s="48"/>
      <c r="U2730" s="49"/>
      <c r="V2730" s="49"/>
      <c r="W2730" s="49"/>
      <c r="X2730" s="49"/>
      <c r="Y2730" s="49"/>
      <c r="Z2730" s="49"/>
      <c r="AA2730" s="49"/>
      <c r="AB2730" s="49"/>
      <c r="AC2730" s="49"/>
      <c r="AG2730" s="48"/>
      <c r="AJ2730" s="48"/>
      <c r="AM2730" s="48"/>
      <c r="AW2730" s="49"/>
      <c r="AX2730" s="49"/>
      <c r="AY2730" s="49"/>
      <c r="AZ2730" s="49"/>
      <c r="BA2730" s="49"/>
      <c r="BB2730" s="49"/>
      <c r="BC2730" s="49"/>
      <c r="BD2730" s="49"/>
      <c r="BE2730" s="49"/>
    </row>
    <row r="2731" spans="5:57">
      <c r="E2731" s="48"/>
      <c r="H2731" s="48"/>
      <c r="K2731" s="48"/>
      <c r="U2731" s="49"/>
      <c r="V2731" s="49"/>
      <c r="W2731" s="49"/>
      <c r="X2731" s="49"/>
      <c r="Y2731" s="49"/>
      <c r="Z2731" s="49"/>
      <c r="AA2731" s="49"/>
      <c r="AB2731" s="49"/>
      <c r="AC2731" s="49"/>
      <c r="AG2731" s="48"/>
      <c r="AJ2731" s="48"/>
      <c r="AM2731" s="48"/>
      <c r="AW2731" s="49"/>
      <c r="AX2731" s="49"/>
      <c r="AY2731" s="49"/>
      <c r="AZ2731" s="49"/>
      <c r="BA2731" s="49"/>
      <c r="BB2731" s="49"/>
      <c r="BC2731" s="49"/>
      <c r="BD2731" s="49"/>
      <c r="BE2731" s="49"/>
    </row>
    <row r="2732" spans="5:57">
      <c r="E2732" s="48"/>
      <c r="H2732" s="48"/>
      <c r="K2732" s="48"/>
      <c r="U2732" s="49"/>
      <c r="V2732" s="49"/>
      <c r="W2732" s="49"/>
      <c r="X2732" s="49"/>
      <c r="Y2732" s="49"/>
      <c r="Z2732" s="49"/>
      <c r="AA2732" s="49"/>
      <c r="AB2732" s="49"/>
      <c r="AC2732" s="49"/>
      <c r="AG2732" s="48"/>
      <c r="AJ2732" s="48"/>
      <c r="AM2732" s="48"/>
      <c r="AW2732" s="49"/>
      <c r="AX2732" s="49"/>
      <c r="AY2732" s="49"/>
      <c r="AZ2732" s="49"/>
      <c r="BA2732" s="49"/>
      <c r="BB2732" s="49"/>
      <c r="BC2732" s="49"/>
      <c r="BD2732" s="49"/>
      <c r="BE2732" s="49"/>
    </row>
    <row r="2733" spans="5:57">
      <c r="E2733" s="48"/>
      <c r="H2733" s="48"/>
      <c r="K2733" s="48"/>
      <c r="U2733" s="49"/>
      <c r="V2733" s="49"/>
      <c r="W2733" s="49"/>
      <c r="X2733" s="49"/>
      <c r="Y2733" s="49"/>
      <c r="Z2733" s="49"/>
      <c r="AA2733" s="49"/>
      <c r="AB2733" s="49"/>
      <c r="AC2733" s="49"/>
      <c r="AG2733" s="48"/>
      <c r="AJ2733" s="48"/>
      <c r="AM2733" s="48"/>
      <c r="AW2733" s="49"/>
      <c r="AX2733" s="49"/>
      <c r="AY2733" s="49"/>
      <c r="AZ2733" s="49"/>
      <c r="BA2733" s="49"/>
      <c r="BB2733" s="49"/>
      <c r="BC2733" s="49"/>
      <c r="BD2733" s="49"/>
      <c r="BE2733" s="49"/>
    </row>
    <row r="2734" spans="5:57">
      <c r="E2734" s="48"/>
      <c r="H2734" s="48"/>
      <c r="K2734" s="48"/>
      <c r="U2734" s="49"/>
      <c r="V2734" s="49"/>
      <c r="W2734" s="49"/>
      <c r="X2734" s="49"/>
      <c r="Y2734" s="49"/>
      <c r="Z2734" s="49"/>
      <c r="AA2734" s="49"/>
      <c r="AB2734" s="49"/>
      <c r="AC2734" s="49"/>
      <c r="AG2734" s="48"/>
      <c r="AJ2734" s="48"/>
      <c r="AM2734" s="48"/>
      <c r="AW2734" s="49"/>
      <c r="AX2734" s="49"/>
      <c r="AY2734" s="49"/>
      <c r="AZ2734" s="49"/>
      <c r="BA2734" s="49"/>
      <c r="BB2734" s="49"/>
      <c r="BC2734" s="49"/>
      <c r="BD2734" s="49"/>
      <c r="BE2734" s="49"/>
    </row>
    <row r="2735" spans="5:57">
      <c r="E2735" s="48"/>
      <c r="H2735" s="48"/>
      <c r="K2735" s="48"/>
      <c r="U2735" s="49"/>
      <c r="V2735" s="49"/>
      <c r="W2735" s="49"/>
      <c r="X2735" s="49"/>
      <c r="Y2735" s="49"/>
      <c r="Z2735" s="49"/>
      <c r="AA2735" s="49"/>
      <c r="AB2735" s="49"/>
      <c r="AC2735" s="49"/>
      <c r="AG2735" s="48"/>
      <c r="AJ2735" s="48"/>
      <c r="AM2735" s="48"/>
      <c r="AW2735" s="49"/>
      <c r="AX2735" s="49"/>
      <c r="AY2735" s="49"/>
      <c r="AZ2735" s="49"/>
      <c r="BA2735" s="49"/>
      <c r="BB2735" s="49"/>
      <c r="BC2735" s="49"/>
      <c r="BD2735" s="49"/>
      <c r="BE2735" s="49"/>
    </row>
    <row r="2736" spans="5:57">
      <c r="E2736" s="48"/>
      <c r="H2736" s="48"/>
      <c r="K2736" s="48"/>
      <c r="U2736" s="49"/>
      <c r="V2736" s="49"/>
      <c r="W2736" s="49"/>
      <c r="X2736" s="49"/>
      <c r="Y2736" s="49"/>
      <c r="Z2736" s="49"/>
      <c r="AA2736" s="49"/>
      <c r="AB2736" s="49"/>
      <c r="AC2736" s="49"/>
      <c r="AG2736" s="48"/>
      <c r="AJ2736" s="48"/>
      <c r="AM2736" s="48"/>
      <c r="AW2736" s="49"/>
      <c r="AX2736" s="49"/>
      <c r="AY2736" s="49"/>
      <c r="AZ2736" s="49"/>
      <c r="BA2736" s="49"/>
      <c r="BB2736" s="49"/>
      <c r="BC2736" s="49"/>
      <c r="BD2736" s="49"/>
      <c r="BE2736" s="49"/>
    </row>
    <row r="2737" spans="5:57">
      <c r="E2737" s="48"/>
      <c r="H2737" s="48"/>
      <c r="K2737" s="48"/>
      <c r="U2737" s="49"/>
      <c r="V2737" s="49"/>
      <c r="W2737" s="49"/>
      <c r="X2737" s="49"/>
      <c r="Y2737" s="49"/>
      <c r="Z2737" s="49"/>
      <c r="AA2737" s="49"/>
      <c r="AB2737" s="49"/>
      <c r="AC2737" s="49"/>
      <c r="AG2737" s="48"/>
      <c r="AJ2737" s="48"/>
      <c r="AM2737" s="48"/>
      <c r="AW2737" s="49"/>
      <c r="AX2737" s="49"/>
      <c r="AY2737" s="49"/>
      <c r="AZ2737" s="49"/>
      <c r="BA2737" s="49"/>
      <c r="BB2737" s="49"/>
      <c r="BC2737" s="49"/>
      <c r="BD2737" s="49"/>
      <c r="BE2737" s="49"/>
    </row>
    <row r="2738" spans="5:57">
      <c r="E2738" s="48"/>
      <c r="H2738" s="48"/>
      <c r="K2738" s="48"/>
      <c r="U2738" s="49"/>
      <c r="V2738" s="49"/>
      <c r="W2738" s="49"/>
      <c r="X2738" s="49"/>
      <c r="Y2738" s="49"/>
      <c r="Z2738" s="49"/>
      <c r="AA2738" s="49"/>
      <c r="AB2738" s="49"/>
      <c r="AC2738" s="49"/>
      <c r="AG2738" s="48"/>
      <c r="AJ2738" s="48"/>
      <c r="AM2738" s="48"/>
      <c r="AW2738" s="49"/>
      <c r="AX2738" s="49"/>
      <c r="AY2738" s="49"/>
      <c r="AZ2738" s="49"/>
      <c r="BA2738" s="49"/>
      <c r="BB2738" s="49"/>
      <c r="BC2738" s="49"/>
      <c r="BD2738" s="49"/>
      <c r="BE2738" s="49"/>
    </row>
    <row r="2739" spans="5:57">
      <c r="E2739" s="48"/>
      <c r="H2739" s="48"/>
      <c r="K2739" s="48"/>
      <c r="U2739" s="49"/>
      <c r="V2739" s="49"/>
      <c r="W2739" s="49"/>
      <c r="X2739" s="49"/>
      <c r="Y2739" s="49"/>
      <c r="Z2739" s="49"/>
      <c r="AA2739" s="49"/>
      <c r="AB2739" s="49"/>
      <c r="AC2739" s="49"/>
      <c r="AG2739" s="48"/>
      <c r="AJ2739" s="48"/>
      <c r="AM2739" s="48"/>
      <c r="AW2739" s="49"/>
      <c r="AX2739" s="49"/>
      <c r="AY2739" s="49"/>
      <c r="AZ2739" s="49"/>
      <c r="BA2739" s="49"/>
      <c r="BB2739" s="49"/>
      <c r="BC2739" s="49"/>
      <c r="BD2739" s="49"/>
      <c r="BE2739" s="49"/>
    </row>
    <row r="2740" spans="5:57">
      <c r="E2740" s="48"/>
      <c r="H2740" s="48"/>
      <c r="K2740" s="48"/>
      <c r="U2740" s="49"/>
      <c r="V2740" s="49"/>
      <c r="W2740" s="49"/>
      <c r="X2740" s="49"/>
      <c r="Y2740" s="49"/>
      <c r="Z2740" s="49"/>
      <c r="AA2740" s="49"/>
      <c r="AB2740" s="49"/>
      <c r="AC2740" s="49"/>
      <c r="AG2740" s="48"/>
      <c r="AJ2740" s="48"/>
      <c r="AM2740" s="48"/>
      <c r="AW2740" s="49"/>
      <c r="AX2740" s="49"/>
      <c r="AY2740" s="49"/>
      <c r="AZ2740" s="49"/>
      <c r="BA2740" s="49"/>
      <c r="BB2740" s="49"/>
      <c r="BC2740" s="49"/>
      <c r="BD2740" s="49"/>
      <c r="BE2740" s="49"/>
    </row>
    <row r="2741" spans="5:57">
      <c r="E2741" s="48"/>
      <c r="H2741" s="48"/>
      <c r="K2741" s="48"/>
      <c r="U2741" s="49"/>
      <c r="V2741" s="49"/>
      <c r="W2741" s="49"/>
      <c r="X2741" s="49"/>
      <c r="Y2741" s="49"/>
      <c r="Z2741" s="49"/>
      <c r="AA2741" s="49"/>
      <c r="AB2741" s="49"/>
      <c r="AC2741" s="49"/>
      <c r="AG2741" s="48"/>
      <c r="AJ2741" s="48"/>
      <c r="AM2741" s="48"/>
      <c r="AW2741" s="49"/>
      <c r="AX2741" s="49"/>
      <c r="AY2741" s="49"/>
      <c r="AZ2741" s="49"/>
      <c r="BA2741" s="49"/>
      <c r="BB2741" s="49"/>
      <c r="BC2741" s="49"/>
      <c r="BD2741" s="49"/>
      <c r="BE2741" s="49"/>
    </row>
    <row r="2742" spans="5:57">
      <c r="E2742" s="48"/>
      <c r="H2742" s="48"/>
      <c r="K2742" s="48"/>
      <c r="U2742" s="49"/>
      <c r="V2742" s="49"/>
      <c r="W2742" s="49"/>
      <c r="X2742" s="49"/>
      <c r="Y2742" s="49"/>
      <c r="Z2742" s="49"/>
      <c r="AA2742" s="49"/>
      <c r="AB2742" s="49"/>
      <c r="AC2742" s="49"/>
      <c r="AG2742" s="48"/>
      <c r="AJ2742" s="48"/>
      <c r="AM2742" s="48"/>
      <c r="AW2742" s="49"/>
      <c r="AX2742" s="49"/>
      <c r="AY2742" s="49"/>
      <c r="AZ2742" s="49"/>
      <c r="BA2742" s="49"/>
      <c r="BB2742" s="49"/>
      <c r="BC2742" s="49"/>
      <c r="BD2742" s="49"/>
      <c r="BE2742" s="49"/>
    </row>
    <row r="2743" spans="5:57">
      <c r="E2743" s="48"/>
      <c r="H2743" s="48"/>
      <c r="K2743" s="48"/>
      <c r="U2743" s="49"/>
      <c r="V2743" s="49"/>
      <c r="W2743" s="49"/>
      <c r="X2743" s="49"/>
      <c r="Y2743" s="49"/>
      <c r="Z2743" s="49"/>
      <c r="AA2743" s="49"/>
      <c r="AB2743" s="49"/>
      <c r="AC2743" s="49"/>
      <c r="AG2743" s="48"/>
      <c r="AJ2743" s="48"/>
      <c r="AM2743" s="48"/>
      <c r="AW2743" s="49"/>
      <c r="AX2743" s="49"/>
      <c r="AY2743" s="49"/>
      <c r="AZ2743" s="49"/>
      <c r="BA2743" s="49"/>
      <c r="BB2743" s="49"/>
      <c r="BC2743" s="49"/>
      <c r="BD2743" s="49"/>
      <c r="BE2743" s="49"/>
    </row>
    <row r="2744" spans="5:57">
      <c r="E2744" s="48"/>
      <c r="H2744" s="48"/>
      <c r="K2744" s="48"/>
      <c r="U2744" s="49"/>
      <c r="V2744" s="49"/>
      <c r="W2744" s="49"/>
      <c r="X2744" s="49"/>
      <c r="Y2744" s="49"/>
      <c r="Z2744" s="49"/>
      <c r="AA2744" s="49"/>
      <c r="AB2744" s="49"/>
      <c r="AC2744" s="49"/>
      <c r="AG2744" s="48"/>
      <c r="AJ2744" s="48"/>
      <c r="AM2744" s="48"/>
      <c r="AW2744" s="49"/>
      <c r="AX2744" s="49"/>
      <c r="AY2744" s="49"/>
      <c r="AZ2744" s="49"/>
      <c r="BA2744" s="49"/>
      <c r="BB2744" s="49"/>
      <c r="BC2744" s="49"/>
      <c r="BD2744" s="49"/>
      <c r="BE2744" s="49"/>
    </row>
    <row r="2745" spans="5:57">
      <c r="E2745" s="48"/>
      <c r="H2745" s="48"/>
      <c r="K2745" s="48"/>
      <c r="U2745" s="49"/>
      <c r="V2745" s="49"/>
      <c r="W2745" s="49"/>
      <c r="X2745" s="49"/>
      <c r="Y2745" s="49"/>
      <c r="Z2745" s="49"/>
      <c r="AA2745" s="49"/>
      <c r="AB2745" s="49"/>
      <c r="AC2745" s="49"/>
      <c r="AG2745" s="48"/>
      <c r="AJ2745" s="48"/>
      <c r="AM2745" s="48"/>
      <c r="AW2745" s="49"/>
      <c r="AX2745" s="49"/>
      <c r="AY2745" s="49"/>
      <c r="AZ2745" s="49"/>
      <c r="BA2745" s="49"/>
      <c r="BB2745" s="49"/>
      <c r="BC2745" s="49"/>
      <c r="BD2745" s="49"/>
      <c r="BE2745" s="49"/>
    </row>
    <row r="2746" spans="5:57">
      <c r="E2746" s="48"/>
      <c r="H2746" s="48"/>
      <c r="K2746" s="48"/>
      <c r="U2746" s="49"/>
      <c r="V2746" s="49"/>
      <c r="W2746" s="49"/>
      <c r="X2746" s="49"/>
      <c r="Y2746" s="49"/>
      <c r="Z2746" s="49"/>
      <c r="AA2746" s="49"/>
      <c r="AB2746" s="49"/>
      <c r="AC2746" s="49"/>
      <c r="AG2746" s="48"/>
      <c r="AJ2746" s="48"/>
      <c r="AM2746" s="48"/>
      <c r="AW2746" s="49"/>
      <c r="AX2746" s="49"/>
      <c r="AY2746" s="49"/>
      <c r="AZ2746" s="49"/>
      <c r="BA2746" s="49"/>
      <c r="BB2746" s="49"/>
      <c r="BC2746" s="49"/>
      <c r="BD2746" s="49"/>
      <c r="BE2746" s="49"/>
    </row>
    <row r="2747" spans="5:57">
      <c r="E2747" s="48"/>
      <c r="H2747" s="48"/>
      <c r="K2747" s="48"/>
      <c r="U2747" s="49"/>
      <c r="V2747" s="49"/>
      <c r="W2747" s="49"/>
      <c r="X2747" s="49"/>
      <c r="Y2747" s="49"/>
      <c r="Z2747" s="49"/>
      <c r="AA2747" s="49"/>
      <c r="AB2747" s="49"/>
      <c r="AC2747" s="49"/>
      <c r="AG2747" s="48"/>
      <c r="AJ2747" s="48"/>
      <c r="AM2747" s="48"/>
      <c r="AW2747" s="49"/>
      <c r="AX2747" s="49"/>
      <c r="AY2747" s="49"/>
      <c r="AZ2747" s="49"/>
      <c r="BA2747" s="49"/>
      <c r="BB2747" s="49"/>
      <c r="BC2747" s="49"/>
      <c r="BD2747" s="49"/>
      <c r="BE2747" s="49"/>
    </row>
    <row r="2748" spans="5:57">
      <c r="E2748" s="48"/>
      <c r="H2748" s="48"/>
      <c r="K2748" s="48"/>
      <c r="U2748" s="49"/>
      <c r="V2748" s="49"/>
      <c r="W2748" s="49"/>
      <c r="X2748" s="49"/>
      <c r="Y2748" s="49"/>
      <c r="Z2748" s="49"/>
      <c r="AA2748" s="49"/>
      <c r="AB2748" s="49"/>
      <c r="AC2748" s="49"/>
      <c r="AG2748" s="48"/>
      <c r="AJ2748" s="48"/>
      <c r="AM2748" s="48"/>
      <c r="AW2748" s="49"/>
      <c r="AX2748" s="49"/>
      <c r="AY2748" s="49"/>
      <c r="AZ2748" s="49"/>
      <c r="BA2748" s="49"/>
      <c r="BB2748" s="49"/>
      <c r="BC2748" s="49"/>
      <c r="BD2748" s="49"/>
      <c r="BE2748" s="49"/>
    </row>
    <row r="2749" spans="5:57">
      <c r="E2749" s="48"/>
      <c r="H2749" s="48"/>
      <c r="K2749" s="48"/>
      <c r="U2749" s="49"/>
      <c r="V2749" s="49"/>
      <c r="W2749" s="49"/>
      <c r="X2749" s="49"/>
      <c r="Y2749" s="49"/>
      <c r="Z2749" s="49"/>
      <c r="AA2749" s="49"/>
      <c r="AB2749" s="49"/>
      <c r="AC2749" s="49"/>
      <c r="AG2749" s="48"/>
      <c r="AJ2749" s="48"/>
      <c r="AM2749" s="48"/>
      <c r="AW2749" s="49"/>
      <c r="AX2749" s="49"/>
      <c r="AY2749" s="49"/>
      <c r="AZ2749" s="49"/>
      <c r="BA2749" s="49"/>
      <c r="BB2749" s="49"/>
      <c r="BC2749" s="49"/>
      <c r="BD2749" s="49"/>
      <c r="BE2749" s="49"/>
    </row>
    <row r="2750" spans="5:57">
      <c r="E2750" s="48"/>
      <c r="H2750" s="48"/>
      <c r="K2750" s="48"/>
      <c r="U2750" s="49"/>
      <c r="V2750" s="49"/>
      <c r="W2750" s="49"/>
      <c r="X2750" s="49"/>
      <c r="Y2750" s="49"/>
      <c r="Z2750" s="49"/>
      <c r="AA2750" s="49"/>
      <c r="AB2750" s="49"/>
      <c r="AC2750" s="49"/>
      <c r="AG2750" s="48"/>
      <c r="AJ2750" s="48"/>
      <c r="AM2750" s="48"/>
      <c r="AW2750" s="49"/>
      <c r="AX2750" s="49"/>
      <c r="AY2750" s="49"/>
      <c r="AZ2750" s="49"/>
      <c r="BA2750" s="49"/>
      <c r="BB2750" s="49"/>
      <c r="BC2750" s="49"/>
      <c r="BD2750" s="49"/>
      <c r="BE2750" s="49"/>
    </row>
    <row r="2751" spans="5:57">
      <c r="E2751" s="48"/>
      <c r="H2751" s="48"/>
      <c r="K2751" s="48"/>
      <c r="U2751" s="49"/>
      <c r="V2751" s="49"/>
      <c r="W2751" s="49"/>
      <c r="X2751" s="49"/>
      <c r="Y2751" s="49"/>
      <c r="Z2751" s="49"/>
      <c r="AA2751" s="49"/>
      <c r="AB2751" s="49"/>
      <c r="AC2751" s="49"/>
      <c r="AG2751" s="48"/>
      <c r="AJ2751" s="48"/>
      <c r="AM2751" s="48"/>
      <c r="AW2751" s="49"/>
      <c r="AX2751" s="49"/>
      <c r="AY2751" s="49"/>
      <c r="AZ2751" s="49"/>
      <c r="BA2751" s="49"/>
      <c r="BB2751" s="49"/>
      <c r="BC2751" s="49"/>
      <c r="BD2751" s="49"/>
      <c r="BE2751" s="49"/>
    </row>
    <row r="2752" spans="5:57">
      <c r="E2752" s="48"/>
      <c r="H2752" s="48"/>
      <c r="K2752" s="48"/>
      <c r="U2752" s="49"/>
      <c r="V2752" s="49"/>
      <c r="W2752" s="49"/>
      <c r="X2752" s="49"/>
      <c r="Y2752" s="49"/>
      <c r="Z2752" s="49"/>
      <c r="AA2752" s="49"/>
      <c r="AB2752" s="49"/>
      <c r="AC2752" s="49"/>
      <c r="AG2752" s="48"/>
      <c r="AJ2752" s="48"/>
      <c r="AM2752" s="48"/>
      <c r="AW2752" s="49"/>
      <c r="AX2752" s="49"/>
      <c r="AY2752" s="49"/>
      <c r="AZ2752" s="49"/>
      <c r="BA2752" s="49"/>
      <c r="BB2752" s="49"/>
      <c r="BC2752" s="49"/>
      <c r="BD2752" s="49"/>
      <c r="BE2752" s="49"/>
    </row>
    <row r="2753" spans="5:57">
      <c r="E2753" s="48"/>
      <c r="H2753" s="48"/>
      <c r="K2753" s="48"/>
      <c r="U2753" s="49"/>
      <c r="V2753" s="49"/>
      <c r="W2753" s="49"/>
      <c r="X2753" s="49"/>
      <c r="Y2753" s="49"/>
      <c r="Z2753" s="49"/>
      <c r="AA2753" s="49"/>
      <c r="AB2753" s="49"/>
      <c r="AC2753" s="49"/>
      <c r="AG2753" s="48"/>
      <c r="AJ2753" s="48"/>
      <c r="AM2753" s="48"/>
      <c r="AW2753" s="49"/>
      <c r="AX2753" s="49"/>
      <c r="AY2753" s="49"/>
      <c r="AZ2753" s="49"/>
      <c r="BA2753" s="49"/>
      <c r="BB2753" s="49"/>
      <c r="BC2753" s="49"/>
      <c r="BD2753" s="49"/>
      <c r="BE2753" s="49"/>
    </row>
    <row r="2754" spans="5:57">
      <c r="E2754" s="48"/>
      <c r="H2754" s="48"/>
      <c r="K2754" s="48"/>
      <c r="U2754" s="49"/>
      <c r="V2754" s="49"/>
      <c r="W2754" s="49"/>
      <c r="X2754" s="49"/>
      <c r="Y2754" s="49"/>
      <c r="Z2754" s="49"/>
      <c r="AA2754" s="49"/>
      <c r="AB2754" s="49"/>
      <c r="AC2754" s="49"/>
      <c r="AG2754" s="48"/>
      <c r="AJ2754" s="48"/>
      <c r="AM2754" s="48"/>
      <c r="AW2754" s="49"/>
      <c r="AX2754" s="49"/>
      <c r="AY2754" s="49"/>
      <c r="AZ2754" s="49"/>
      <c r="BA2754" s="49"/>
      <c r="BB2754" s="49"/>
      <c r="BC2754" s="49"/>
      <c r="BD2754" s="49"/>
      <c r="BE2754" s="49"/>
    </row>
    <row r="2755" spans="5:57">
      <c r="E2755" s="48"/>
      <c r="H2755" s="48"/>
      <c r="K2755" s="48"/>
      <c r="U2755" s="49"/>
      <c r="V2755" s="49"/>
      <c r="W2755" s="49"/>
      <c r="X2755" s="49"/>
      <c r="Y2755" s="49"/>
      <c r="Z2755" s="49"/>
      <c r="AA2755" s="49"/>
      <c r="AB2755" s="49"/>
      <c r="AC2755" s="49"/>
      <c r="AG2755" s="48"/>
      <c r="AJ2755" s="48"/>
      <c r="AM2755" s="48"/>
      <c r="AW2755" s="49"/>
      <c r="AX2755" s="49"/>
      <c r="AY2755" s="49"/>
      <c r="AZ2755" s="49"/>
      <c r="BA2755" s="49"/>
      <c r="BB2755" s="49"/>
      <c r="BC2755" s="49"/>
      <c r="BD2755" s="49"/>
      <c r="BE2755" s="49"/>
    </row>
    <row r="2756" spans="5:57">
      <c r="E2756" s="48"/>
      <c r="H2756" s="48"/>
      <c r="K2756" s="48"/>
      <c r="U2756" s="49"/>
      <c r="V2756" s="49"/>
      <c r="W2756" s="49"/>
      <c r="X2756" s="49"/>
      <c r="Y2756" s="49"/>
      <c r="Z2756" s="49"/>
      <c r="AA2756" s="49"/>
      <c r="AB2756" s="49"/>
      <c r="AC2756" s="49"/>
      <c r="AG2756" s="48"/>
      <c r="AJ2756" s="48"/>
      <c r="AM2756" s="48"/>
      <c r="AW2756" s="49"/>
      <c r="AX2756" s="49"/>
      <c r="AY2756" s="49"/>
      <c r="AZ2756" s="49"/>
      <c r="BA2756" s="49"/>
      <c r="BB2756" s="49"/>
      <c r="BC2756" s="49"/>
      <c r="BD2756" s="49"/>
      <c r="BE2756" s="49"/>
    </row>
    <row r="2757" spans="5:57">
      <c r="E2757" s="48"/>
      <c r="H2757" s="48"/>
      <c r="K2757" s="48"/>
      <c r="U2757" s="49"/>
      <c r="V2757" s="49"/>
      <c r="W2757" s="49"/>
      <c r="X2757" s="49"/>
      <c r="Y2757" s="49"/>
      <c r="Z2757" s="49"/>
      <c r="AA2757" s="49"/>
      <c r="AB2757" s="49"/>
      <c r="AC2757" s="49"/>
      <c r="AG2757" s="48"/>
      <c r="AJ2757" s="48"/>
      <c r="AM2757" s="48"/>
      <c r="AW2757" s="49"/>
      <c r="AX2757" s="49"/>
      <c r="AY2757" s="49"/>
      <c r="AZ2757" s="49"/>
      <c r="BA2757" s="49"/>
      <c r="BB2757" s="49"/>
      <c r="BC2757" s="49"/>
      <c r="BD2757" s="49"/>
      <c r="BE2757" s="49"/>
    </row>
    <row r="2758" spans="5:57">
      <c r="E2758" s="48"/>
      <c r="H2758" s="48"/>
      <c r="K2758" s="48"/>
      <c r="U2758" s="49"/>
      <c r="V2758" s="49"/>
      <c r="W2758" s="49"/>
      <c r="X2758" s="49"/>
      <c r="Y2758" s="49"/>
      <c r="Z2758" s="49"/>
      <c r="AA2758" s="49"/>
      <c r="AB2758" s="49"/>
      <c r="AC2758" s="49"/>
      <c r="AG2758" s="48"/>
      <c r="AJ2758" s="48"/>
      <c r="AM2758" s="48"/>
      <c r="AW2758" s="49"/>
      <c r="AX2758" s="49"/>
      <c r="AY2758" s="49"/>
      <c r="AZ2758" s="49"/>
      <c r="BA2758" s="49"/>
      <c r="BB2758" s="49"/>
      <c r="BC2758" s="49"/>
      <c r="BD2758" s="49"/>
      <c r="BE2758" s="49"/>
    </row>
    <row r="2759" spans="5:57">
      <c r="E2759" s="48"/>
      <c r="H2759" s="48"/>
      <c r="K2759" s="48"/>
      <c r="U2759" s="49"/>
      <c r="V2759" s="49"/>
      <c r="W2759" s="49"/>
      <c r="X2759" s="49"/>
      <c r="Y2759" s="49"/>
      <c r="Z2759" s="49"/>
      <c r="AA2759" s="49"/>
      <c r="AB2759" s="49"/>
      <c r="AC2759" s="49"/>
      <c r="AG2759" s="48"/>
      <c r="AJ2759" s="48"/>
      <c r="AM2759" s="48"/>
      <c r="AW2759" s="49"/>
      <c r="AX2759" s="49"/>
      <c r="AY2759" s="49"/>
      <c r="AZ2759" s="49"/>
      <c r="BA2759" s="49"/>
      <c r="BB2759" s="49"/>
      <c r="BC2759" s="49"/>
      <c r="BD2759" s="49"/>
      <c r="BE2759" s="49"/>
    </row>
    <row r="2760" spans="5:57">
      <c r="E2760" s="48"/>
      <c r="H2760" s="48"/>
      <c r="K2760" s="48"/>
      <c r="U2760" s="49"/>
      <c r="V2760" s="49"/>
      <c r="W2760" s="49"/>
      <c r="X2760" s="49"/>
      <c r="Y2760" s="49"/>
      <c r="Z2760" s="49"/>
      <c r="AA2760" s="49"/>
      <c r="AB2760" s="49"/>
      <c r="AC2760" s="49"/>
      <c r="AG2760" s="48"/>
      <c r="AJ2760" s="48"/>
      <c r="AM2760" s="48"/>
      <c r="AW2760" s="49"/>
      <c r="AX2760" s="49"/>
      <c r="AY2760" s="49"/>
      <c r="AZ2760" s="49"/>
      <c r="BA2760" s="49"/>
      <c r="BB2760" s="49"/>
      <c r="BC2760" s="49"/>
      <c r="BD2760" s="49"/>
      <c r="BE2760" s="49"/>
    </row>
    <row r="2761" spans="5:57">
      <c r="E2761" s="48"/>
      <c r="H2761" s="48"/>
      <c r="K2761" s="48"/>
      <c r="U2761" s="49"/>
      <c r="V2761" s="49"/>
      <c r="W2761" s="49"/>
      <c r="X2761" s="49"/>
      <c r="Y2761" s="49"/>
      <c r="Z2761" s="49"/>
      <c r="AA2761" s="49"/>
      <c r="AB2761" s="49"/>
      <c r="AC2761" s="49"/>
      <c r="AG2761" s="48"/>
      <c r="AJ2761" s="48"/>
      <c r="AM2761" s="48"/>
      <c r="AW2761" s="49"/>
      <c r="AX2761" s="49"/>
      <c r="AY2761" s="49"/>
      <c r="AZ2761" s="49"/>
      <c r="BA2761" s="49"/>
      <c r="BB2761" s="49"/>
      <c r="BC2761" s="49"/>
      <c r="BD2761" s="49"/>
      <c r="BE2761" s="49"/>
    </row>
    <row r="2762" spans="5:57">
      <c r="E2762" s="48"/>
      <c r="H2762" s="48"/>
      <c r="K2762" s="48"/>
      <c r="U2762" s="49"/>
      <c r="V2762" s="49"/>
      <c r="W2762" s="49"/>
      <c r="X2762" s="49"/>
      <c r="Y2762" s="49"/>
      <c r="Z2762" s="49"/>
      <c r="AA2762" s="49"/>
      <c r="AB2762" s="49"/>
      <c r="AC2762" s="49"/>
      <c r="AG2762" s="48"/>
      <c r="AJ2762" s="48"/>
      <c r="AM2762" s="48"/>
      <c r="AW2762" s="49"/>
      <c r="AX2762" s="49"/>
      <c r="AY2762" s="49"/>
      <c r="AZ2762" s="49"/>
      <c r="BA2762" s="49"/>
      <c r="BB2762" s="49"/>
      <c r="BC2762" s="49"/>
      <c r="BD2762" s="49"/>
      <c r="BE2762" s="49"/>
    </row>
    <row r="2763" spans="5:57">
      <c r="E2763" s="48"/>
      <c r="H2763" s="48"/>
      <c r="K2763" s="48"/>
      <c r="U2763" s="49"/>
      <c r="V2763" s="49"/>
      <c r="W2763" s="49"/>
      <c r="X2763" s="49"/>
      <c r="Y2763" s="49"/>
      <c r="Z2763" s="49"/>
      <c r="AA2763" s="49"/>
      <c r="AB2763" s="49"/>
      <c r="AC2763" s="49"/>
      <c r="AG2763" s="48"/>
      <c r="AJ2763" s="48"/>
      <c r="AM2763" s="48"/>
      <c r="AW2763" s="49"/>
      <c r="AX2763" s="49"/>
      <c r="AY2763" s="49"/>
      <c r="AZ2763" s="49"/>
      <c r="BA2763" s="49"/>
      <c r="BB2763" s="49"/>
      <c r="BC2763" s="49"/>
      <c r="BD2763" s="49"/>
      <c r="BE2763" s="49"/>
    </row>
    <row r="2764" spans="5:57">
      <c r="E2764" s="48"/>
      <c r="H2764" s="48"/>
      <c r="K2764" s="48"/>
      <c r="U2764" s="49"/>
      <c r="V2764" s="49"/>
      <c r="W2764" s="49"/>
      <c r="X2764" s="49"/>
      <c r="Y2764" s="49"/>
      <c r="Z2764" s="49"/>
      <c r="AA2764" s="49"/>
      <c r="AB2764" s="49"/>
      <c r="AC2764" s="49"/>
      <c r="AG2764" s="48"/>
      <c r="AJ2764" s="48"/>
      <c r="AM2764" s="48"/>
      <c r="AW2764" s="49"/>
      <c r="AX2764" s="49"/>
      <c r="AY2764" s="49"/>
      <c r="AZ2764" s="49"/>
      <c r="BA2764" s="49"/>
      <c r="BB2764" s="49"/>
      <c r="BC2764" s="49"/>
      <c r="BD2764" s="49"/>
      <c r="BE2764" s="49"/>
    </row>
    <row r="2765" spans="5:57">
      <c r="E2765" s="48"/>
      <c r="H2765" s="48"/>
      <c r="K2765" s="48"/>
      <c r="U2765" s="49"/>
      <c r="V2765" s="49"/>
      <c r="W2765" s="49"/>
      <c r="X2765" s="49"/>
      <c r="Y2765" s="49"/>
      <c r="Z2765" s="49"/>
      <c r="AA2765" s="49"/>
      <c r="AB2765" s="49"/>
      <c r="AC2765" s="49"/>
      <c r="AG2765" s="48"/>
      <c r="AJ2765" s="48"/>
      <c r="AM2765" s="48"/>
      <c r="AW2765" s="49"/>
      <c r="AX2765" s="49"/>
      <c r="AY2765" s="49"/>
      <c r="AZ2765" s="49"/>
      <c r="BA2765" s="49"/>
      <c r="BB2765" s="49"/>
      <c r="BC2765" s="49"/>
      <c r="BD2765" s="49"/>
      <c r="BE2765" s="49"/>
    </row>
    <row r="2766" spans="5:57">
      <c r="E2766" s="48"/>
      <c r="H2766" s="48"/>
      <c r="K2766" s="48"/>
      <c r="U2766" s="49"/>
      <c r="V2766" s="49"/>
      <c r="W2766" s="49"/>
      <c r="X2766" s="49"/>
      <c r="Y2766" s="49"/>
      <c r="Z2766" s="49"/>
      <c r="AA2766" s="49"/>
      <c r="AB2766" s="49"/>
      <c r="AC2766" s="49"/>
      <c r="AG2766" s="48"/>
      <c r="AJ2766" s="48"/>
      <c r="AM2766" s="48"/>
      <c r="AW2766" s="49"/>
      <c r="AX2766" s="49"/>
      <c r="AY2766" s="49"/>
      <c r="AZ2766" s="49"/>
      <c r="BA2766" s="49"/>
      <c r="BB2766" s="49"/>
      <c r="BC2766" s="49"/>
      <c r="BD2766" s="49"/>
      <c r="BE2766" s="49"/>
    </row>
    <row r="2767" spans="5:57">
      <c r="E2767" s="48"/>
      <c r="H2767" s="48"/>
      <c r="K2767" s="48"/>
      <c r="U2767" s="49"/>
      <c r="V2767" s="49"/>
      <c r="W2767" s="49"/>
      <c r="X2767" s="49"/>
      <c r="Y2767" s="49"/>
      <c r="Z2767" s="49"/>
      <c r="AA2767" s="49"/>
      <c r="AB2767" s="49"/>
      <c r="AC2767" s="49"/>
      <c r="AG2767" s="48"/>
      <c r="AJ2767" s="48"/>
      <c r="AM2767" s="48"/>
      <c r="AW2767" s="49"/>
      <c r="AX2767" s="49"/>
      <c r="AY2767" s="49"/>
      <c r="AZ2767" s="49"/>
      <c r="BA2767" s="49"/>
      <c r="BB2767" s="49"/>
      <c r="BC2767" s="49"/>
      <c r="BD2767" s="49"/>
      <c r="BE2767" s="49"/>
    </row>
    <row r="2768" spans="5:57">
      <c r="E2768" s="48"/>
      <c r="H2768" s="48"/>
      <c r="K2768" s="48"/>
      <c r="U2768" s="49"/>
      <c r="V2768" s="49"/>
      <c r="W2768" s="49"/>
      <c r="X2768" s="49"/>
      <c r="Y2768" s="49"/>
      <c r="Z2768" s="49"/>
      <c r="AA2768" s="49"/>
      <c r="AB2768" s="49"/>
      <c r="AC2768" s="49"/>
      <c r="AG2768" s="48"/>
      <c r="AJ2768" s="48"/>
      <c r="AM2768" s="48"/>
      <c r="AW2768" s="49"/>
      <c r="AX2768" s="49"/>
      <c r="AY2768" s="49"/>
      <c r="AZ2768" s="49"/>
      <c r="BA2768" s="49"/>
      <c r="BB2768" s="49"/>
      <c r="BC2768" s="49"/>
      <c r="BD2768" s="49"/>
      <c r="BE2768" s="49"/>
    </row>
    <row r="2769" spans="5:57">
      <c r="E2769" s="48"/>
      <c r="H2769" s="48"/>
      <c r="K2769" s="48"/>
      <c r="U2769" s="49"/>
      <c r="V2769" s="49"/>
      <c r="W2769" s="49"/>
      <c r="X2769" s="49"/>
      <c r="Y2769" s="49"/>
      <c r="Z2769" s="49"/>
      <c r="AA2769" s="49"/>
      <c r="AB2769" s="49"/>
      <c r="AC2769" s="49"/>
      <c r="AG2769" s="48"/>
      <c r="AJ2769" s="48"/>
      <c r="AM2769" s="48"/>
      <c r="AW2769" s="49"/>
      <c r="AX2769" s="49"/>
      <c r="AY2769" s="49"/>
      <c r="AZ2769" s="49"/>
      <c r="BA2769" s="49"/>
      <c r="BB2769" s="49"/>
      <c r="BC2769" s="49"/>
      <c r="BD2769" s="49"/>
      <c r="BE2769" s="49"/>
    </row>
    <row r="2770" spans="5:57">
      <c r="E2770" s="48"/>
      <c r="H2770" s="48"/>
      <c r="K2770" s="48"/>
      <c r="U2770" s="49"/>
      <c r="V2770" s="49"/>
      <c r="W2770" s="49"/>
      <c r="X2770" s="49"/>
      <c r="Y2770" s="49"/>
      <c r="Z2770" s="49"/>
      <c r="AA2770" s="49"/>
      <c r="AB2770" s="49"/>
      <c r="AC2770" s="49"/>
      <c r="AG2770" s="48"/>
      <c r="AJ2770" s="48"/>
      <c r="AM2770" s="48"/>
      <c r="AW2770" s="49"/>
      <c r="AX2770" s="49"/>
      <c r="AY2770" s="49"/>
      <c r="AZ2770" s="49"/>
      <c r="BA2770" s="49"/>
      <c r="BB2770" s="49"/>
      <c r="BC2770" s="49"/>
      <c r="BD2770" s="49"/>
      <c r="BE2770" s="49"/>
    </row>
    <row r="2771" spans="5:57">
      <c r="E2771" s="48"/>
      <c r="H2771" s="48"/>
      <c r="K2771" s="48"/>
      <c r="U2771" s="49"/>
      <c r="V2771" s="49"/>
      <c r="W2771" s="49"/>
      <c r="X2771" s="49"/>
      <c r="Y2771" s="49"/>
      <c r="Z2771" s="49"/>
      <c r="AA2771" s="49"/>
      <c r="AB2771" s="49"/>
      <c r="AC2771" s="49"/>
      <c r="AG2771" s="48"/>
      <c r="AJ2771" s="48"/>
      <c r="AM2771" s="48"/>
      <c r="AW2771" s="49"/>
      <c r="AX2771" s="49"/>
      <c r="AY2771" s="49"/>
      <c r="AZ2771" s="49"/>
      <c r="BA2771" s="49"/>
      <c r="BB2771" s="49"/>
      <c r="BC2771" s="49"/>
      <c r="BD2771" s="49"/>
      <c r="BE2771" s="49"/>
    </row>
    <row r="2772" spans="5:57">
      <c r="E2772" s="48"/>
      <c r="H2772" s="48"/>
      <c r="K2772" s="48"/>
      <c r="U2772" s="49"/>
      <c r="V2772" s="49"/>
      <c r="W2772" s="49"/>
      <c r="X2772" s="49"/>
      <c r="Y2772" s="49"/>
      <c r="Z2772" s="49"/>
      <c r="AA2772" s="49"/>
      <c r="AB2772" s="49"/>
      <c r="AC2772" s="49"/>
      <c r="AG2772" s="48"/>
      <c r="AJ2772" s="48"/>
      <c r="AM2772" s="48"/>
      <c r="AW2772" s="49"/>
      <c r="AX2772" s="49"/>
      <c r="AY2772" s="49"/>
      <c r="AZ2772" s="49"/>
      <c r="BA2772" s="49"/>
      <c r="BB2772" s="49"/>
      <c r="BC2772" s="49"/>
      <c r="BD2772" s="49"/>
      <c r="BE2772" s="49"/>
    </row>
    <row r="2773" spans="5:57">
      <c r="E2773" s="48"/>
      <c r="H2773" s="48"/>
      <c r="K2773" s="48"/>
      <c r="U2773" s="49"/>
      <c r="V2773" s="49"/>
      <c r="W2773" s="49"/>
      <c r="X2773" s="49"/>
      <c r="Y2773" s="49"/>
      <c r="Z2773" s="49"/>
      <c r="AA2773" s="49"/>
      <c r="AB2773" s="49"/>
      <c r="AC2773" s="49"/>
      <c r="AG2773" s="48"/>
      <c r="AJ2773" s="48"/>
      <c r="AM2773" s="48"/>
      <c r="AW2773" s="49"/>
      <c r="AX2773" s="49"/>
      <c r="AY2773" s="49"/>
      <c r="AZ2773" s="49"/>
      <c r="BA2773" s="49"/>
      <c r="BB2773" s="49"/>
      <c r="BC2773" s="49"/>
      <c r="BD2773" s="49"/>
      <c r="BE2773" s="49"/>
    </row>
    <row r="2774" spans="5:57">
      <c r="E2774" s="48"/>
      <c r="H2774" s="48"/>
      <c r="K2774" s="48"/>
      <c r="U2774" s="49"/>
      <c r="V2774" s="49"/>
      <c r="W2774" s="49"/>
      <c r="X2774" s="49"/>
      <c r="Y2774" s="49"/>
      <c r="Z2774" s="49"/>
      <c r="AA2774" s="49"/>
      <c r="AB2774" s="49"/>
      <c r="AC2774" s="49"/>
      <c r="AG2774" s="48"/>
      <c r="AJ2774" s="48"/>
      <c r="AM2774" s="48"/>
      <c r="AW2774" s="49"/>
      <c r="AX2774" s="49"/>
      <c r="AY2774" s="49"/>
      <c r="AZ2774" s="49"/>
      <c r="BA2774" s="49"/>
      <c r="BB2774" s="49"/>
      <c r="BC2774" s="49"/>
      <c r="BD2774" s="49"/>
      <c r="BE2774" s="49"/>
    </row>
    <row r="2775" spans="5:57">
      <c r="E2775" s="48"/>
      <c r="H2775" s="48"/>
      <c r="K2775" s="48"/>
      <c r="U2775" s="49"/>
      <c r="V2775" s="49"/>
      <c r="W2775" s="49"/>
      <c r="X2775" s="49"/>
      <c r="Y2775" s="49"/>
      <c r="Z2775" s="49"/>
      <c r="AA2775" s="49"/>
      <c r="AB2775" s="49"/>
      <c r="AC2775" s="49"/>
      <c r="AG2775" s="48"/>
      <c r="AJ2775" s="48"/>
      <c r="AM2775" s="48"/>
      <c r="AW2775" s="49"/>
      <c r="AX2775" s="49"/>
      <c r="AY2775" s="49"/>
      <c r="AZ2775" s="49"/>
      <c r="BA2775" s="49"/>
      <c r="BB2775" s="49"/>
      <c r="BC2775" s="49"/>
      <c r="BD2775" s="49"/>
      <c r="BE2775" s="49"/>
    </row>
    <row r="2776" spans="5:57">
      <c r="E2776" s="48"/>
      <c r="H2776" s="48"/>
      <c r="K2776" s="48"/>
      <c r="U2776" s="49"/>
      <c r="V2776" s="49"/>
      <c r="W2776" s="49"/>
      <c r="X2776" s="49"/>
      <c r="Y2776" s="49"/>
      <c r="Z2776" s="49"/>
      <c r="AA2776" s="49"/>
      <c r="AB2776" s="49"/>
      <c r="AC2776" s="49"/>
      <c r="AG2776" s="48"/>
      <c r="AJ2776" s="48"/>
      <c r="AM2776" s="48"/>
      <c r="AW2776" s="49"/>
      <c r="AX2776" s="49"/>
      <c r="AY2776" s="49"/>
      <c r="AZ2776" s="49"/>
      <c r="BA2776" s="49"/>
      <c r="BB2776" s="49"/>
      <c r="BC2776" s="49"/>
      <c r="BD2776" s="49"/>
      <c r="BE2776" s="49"/>
    </row>
    <row r="2777" spans="5:57">
      <c r="E2777" s="48"/>
      <c r="H2777" s="48"/>
      <c r="K2777" s="48"/>
      <c r="U2777" s="49"/>
      <c r="V2777" s="49"/>
      <c r="W2777" s="49"/>
      <c r="X2777" s="49"/>
      <c r="Y2777" s="49"/>
      <c r="Z2777" s="49"/>
      <c r="AA2777" s="49"/>
      <c r="AB2777" s="49"/>
      <c r="AC2777" s="49"/>
      <c r="AG2777" s="48"/>
      <c r="AJ2777" s="48"/>
      <c r="AM2777" s="48"/>
      <c r="AW2777" s="49"/>
      <c r="AX2777" s="49"/>
      <c r="AY2777" s="49"/>
      <c r="AZ2777" s="49"/>
      <c r="BA2777" s="49"/>
      <c r="BB2777" s="49"/>
      <c r="BC2777" s="49"/>
      <c r="BD2777" s="49"/>
      <c r="BE2777" s="49"/>
    </row>
    <row r="2778" spans="5:57">
      <c r="E2778" s="48"/>
      <c r="H2778" s="48"/>
      <c r="K2778" s="48"/>
      <c r="U2778" s="49"/>
      <c r="V2778" s="49"/>
      <c r="W2778" s="49"/>
      <c r="X2778" s="49"/>
      <c r="Y2778" s="49"/>
      <c r="Z2778" s="49"/>
      <c r="AA2778" s="49"/>
      <c r="AB2778" s="49"/>
      <c r="AC2778" s="49"/>
      <c r="AG2778" s="48"/>
      <c r="AJ2778" s="48"/>
      <c r="AM2778" s="48"/>
      <c r="AW2778" s="49"/>
      <c r="AX2778" s="49"/>
      <c r="AY2778" s="49"/>
      <c r="AZ2778" s="49"/>
      <c r="BA2778" s="49"/>
      <c r="BB2778" s="49"/>
      <c r="BC2778" s="49"/>
      <c r="BD2778" s="49"/>
      <c r="BE2778" s="49"/>
    </row>
    <row r="2779" spans="5:57">
      <c r="E2779" s="48"/>
      <c r="H2779" s="48"/>
      <c r="K2779" s="48"/>
      <c r="U2779" s="49"/>
      <c r="V2779" s="49"/>
      <c r="W2779" s="49"/>
      <c r="X2779" s="49"/>
      <c r="Y2779" s="49"/>
      <c r="Z2779" s="49"/>
      <c r="AA2779" s="49"/>
      <c r="AB2779" s="49"/>
      <c r="AC2779" s="49"/>
      <c r="AG2779" s="48"/>
      <c r="AJ2779" s="48"/>
      <c r="AM2779" s="48"/>
      <c r="AW2779" s="49"/>
      <c r="AX2779" s="49"/>
      <c r="AY2779" s="49"/>
      <c r="AZ2779" s="49"/>
      <c r="BA2779" s="49"/>
      <c r="BB2779" s="49"/>
      <c r="BC2779" s="49"/>
      <c r="BD2779" s="49"/>
      <c r="BE2779" s="49"/>
    </row>
    <row r="2780" spans="5:57">
      <c r="E2780" s="48"/>
      <c r="H2780" s="48"/>
      <c r="K2780" s="48"/>
      <c r="U2780" s="49"/>
      <c r="V2780" s="49"/>
      <c r="W2780" s="49"/>
      <c r="X2780" s="49"/>
      <c r="Y2780" s="49"/>
      <c r="Z2780" s="49"/>
      <c r="AA2780" s="49"/>
      <c r="AB2780" s="49"/>
      <c r="AC2780" s="49"/>
      <c r="AG2780" s="48"/>
      <c r="AJ2780" s="48"/>
      <c r="AM2780" s="48"/>
      <c r="AW2780" s="49"/>
      <c r="AX2780" s="49"/>
      <c r="AY2780" s="49"/>
      <c r="AZ2780" s="49"/>
      <c r="BA2780" s="49"/>
      <c r="BB2780" s="49"/>
      <c r="BC2780" s="49"/>
      <c r="BD2780" s="49"/>
      <c r="BE2780" s="49"/>
    </row>
    <row r="2781" spans="5:57">
      <c r="E2781" s="48"/>
      <c r="H2781" s="48"/>
      <c r="K2781" s="48"/>
      <c r="U2781" s="49"/>
      <c r="V2781" s="49"/>
      <c r="W2781" s="49"/>
      <c r="X2781" s="49"/>
      <c r="Y2781" s="49"/>
      <c r="Z2781" s="49"/>
      <c r="AA2781" s="49"/>
      <c r="AB2781" s="49"/>
      <c r="AC2781" s="49"/>
      <c r="AG2781" s="48"/>
      <c r="AJ2781" s="48"/>
      <c r="AM2781" s="48"/>
      <c r="AW2781" s="49"/>
      <c r="AX2781" s="49"/>
      <c r="AY2781" s="49"/>
      <c r="AZ2781" s="49"/>
      <c r="BA2781" s="49"/>
      <c r="BB2781" s="49"/>
      <c r="BC2781" s="49"/>
      <c r="BD2781" s="49"/>
      <c r="BE2781" s="49"/>
    </row>
    <row r="2782" spans="5:57">
      <c r="E2782" s="48"/>
      <c r="H2782" s="48"/>
      <c r="K2782" s="48"/>
      <c r="U2782" s="49"/>
      <c r="V2782" s="49"/>
      <c r="W2782" s="49"/>
      <c r="X2782" s="49"/>
      <c r="Y2782" s="49"/>
      <c r="Z2782" s="49"/>
      <c r="AA2782" s="49"/>
      <c r="AB2782" s="49"/>
      <c r="AC2782" s="49"/>
      <c r="AG2782" s="48"/>
      <c r="AJ2782" s="48"/>
      <c r="AM2782" s="48"/>
      <c r="AW2782" s="49"/>
      <c r="AX2782" s="49"/>
      <c r="AY2782" s="49"/>
      <c r="AZ2782" s="49"/>
      <c r="BA2782" s="49"/>
      <c r="BB2782" s="49"/>
      <c r="BC2782" s="49"/>
      <c r="BD2782" s="49"/>
      <c r="BE2782" s="49"/>
    </row>
    <row r="2783" spans="5:57">
      <c r="E2783" s="48"/>
      <c r="H2783" s="48"/>
      <c r="K2783" s="48"/>
      <c r="U2783" s="49"/>
      <c r="V2783" s="49"/>
      <c r="W2783" s="49"/>
      <c r="X2783" s="49"/>
      <c r="Y2783" s="49"/>
      <c r="Z2783" s="49"/>
      <c r="AA2783" s="49"/>
      <c r="AB2783" s="49"/>
      <c r="AC2783" s="49"/>
      <c r="AG2783" s="48"/>
      <c r="AJ2783" s="48"/>
      <c r="AM2783" s="48"/>
      <c r="AW2783" s="49"/>
      <c r="AX2783" s="49"/>
      <c r="AY2783" s="49"/>
      <c r="AZ2783" s="49"/>
      <c r="BA2783" s="49"/>
      <c r="BB2783" s="49"/>
      <c r="BC2783" s="49"/>
      <c r="BD2783" s="49"/>
      <c r="BE2783" s="49"/>
    </row>
    <row r="2784" spans="5:57">
      <c r="E2784" s="48"/>
      <c r="H2784" s="48"/>
      <c r="K2784" s="48"/>
      <c r="U2784" s="49"/>
      <c r="V2784" s="49"/>
      <c r="W2784" s="49"/>
      <c r="X2784" s="49"/>
      <c r="Y2784" s="49"/>
      <c r="Z2784" s="49"/>
      <c r="AA2784" s="49"/>
      <c r="AB2784" s="49"/>
      <c r="AC2784" s="49"/>
      <c r="AG2784" s="48"/>
      <c r="AJ2784" s="48"/>
      <c r="AM2784" s="48"/>
      <c r="AW2784" s="49"/>
      <c r="AX2784" s="49"/>
      <c r="AY2784" s="49"/>
      <c r="AZ2784" s="49"/>
      <c r="BA2784" s="49"/>
      <c r="BB2784" s="49"/>
      <c r="BC2784" s="49"/>
      <c r="BD2784" s="49"/>
      <c r="BE2784" s="49"/>
    </row>
    <row r="2785" spans="5:57">
      <c r="E2785" s="48"/>
      <c r="H2785" s="48"/>
      <c r="K2785" s="48"/>
      <c r="U2785" s="49"/>
      <c r="V2785" s="49"/>
      <c r="W2785" s="49"/>
      <c r="X2785" s="49"/>
      <c r="Y2785" s="49"/>
      <c r="Z2785" s="49"/>
      <c r="AA2785" s="49"/>
      <c r="AB2785" s="49"/>
      <c r="AC2785" s="49"/>
      <c r="AG2785" s="48"/>
      <c r="AJ2785" s="48"/>
      <c r="AM2785" s="48"/>
      <c r="AW2785" s="49"/>
      <c r="AX2785" s="49"/>
      <c r="AY2785" s="49"/>
      <c r="AZ2785" s="49"/>
      <c r="BA2785" s="49"/>
      <c r="BB2785" s="49"/>
      <c r="BC2785" s="49"/>
      <c r="BD2785" s="49"/>
      <c r="BE2785" s="49"/>
    </row>
    <row r="2786" spans="5:57">
      <c r="E2786" s="48"/>
      <c r="H2786" s="48"/>
      <c r="K2786" s="48"/>
      <c r="U2786" s="49"/>
      <c r="V2786" s="49"/>
      <c r="W2786" s="49"/>
      <c r="X2786" s="49"/>
      <c r="Y2786" s="49"/>
      <c r="Z2786" s="49"/>
      <c r="AA2786" s="49"/>
      <c r="AB2786" s="49"/>
      <c r="AC2786" s="49"/>
      <c r="AG2786" s="48"/>
      <c r="AJ2786" s="48"/>
      <c r="AM2786" s="48"/>
      <c r="AW2786" s="49"/>
      <c r="AX2786" s="49"/>
      <c r="AY2786" s="49"/>
      <c r="AZ2786" s="49"/>
      <c r="BA2786" s="49"/>
      <c r="BB2786" s="49"/>
      <c r="BC2786" s="49"/>
      <c r="BD2786" s="49"/>
      <c r="BE2786" s="49"/>
    </row>
    <row r="2787" spans="5:57">
      <c r="E2787" s="48"/>
      <c r="H2787" s="48"/>
      <c r="K2787" s="48"/>
      <c r="U2787" s="49"/>
      <c r="V2787" s="49"/>
      <c r="W2787" s="49"/>
      <c r="X2787" s="49"/>
      <c r="Y2787" s="49"/>
      <c r="Z2787" s="49"/>
      <c r="AA2787" s="49"/>
      <c r="AB2787" s="49"/>
      <c r="AC2787" s="49"/>
      <c r="AG2787" s="48"/>
      <c r="AJ2787" s="48"/>
      <c r="AM2787" s="48"/>
      <c r="AW2787" s="49"/>
      <c r="AX2787" s="49"/>
      <c r="AY2787" s="49"/>
      <c r="AZ2787" s="49"/>
      <c r="BA2787" s="49"/>
      <c r="BB2787" s="49"/>
      <c r="BC2787" s="49"/>
      <c r="BD2787" s="49"/>
      <c r="BE2787" s="49"/>
    </row>
    <row r="2788" spans="5:57">
      <c r="E2788" s="48"/>
      <c r="H2788" s="48"/>
      <c r="K2788" s="48"/>
      <c r="U2788" s="49"/>
      <c r="V2788" s="49"/>
      <c r="W2788" s="49"/>
      <c r="X2788" s="49"/>
      <c r="Y2788" s="49"/>
      <c r="Z2788" s="49"/>
      <c r="AA2788" s="49"/>
      <c r="AB2788" s="49"/>
      <c r="AC2788" s="49"/>
      <c r="AG2788" s="48"/>
      <c r="AJ2788" s="48"/>
      <c r="AM2788" s="48"/>
      <c r="AW2788" s="49"/>
      <c r="AX2788" s="49"/>
      <c r="AY2788" s="49"/>
      <c r="AZ2788" s="49"/>
      <c r="BA2788" s="49"/>
      <c r="BB2788" s="49"/>
      <c r="BC2788" s="49"/>
      <c r="BD2788" s="49"/>
      <c r="BE2788" s="49"/>
    </row>
    <row r="2789" spans="5:57">
      <c r="E2789" s="48"/>
      <c r="H2789" s="48"/>
      <c r="K2789" s="48"/>
      <c r="U2789" s="49"/>
      <c r="V2789" s="49"/>
      <c r="W2789" s="49"/>
      <c r="X2789" s="49"/>
      <c r="Y2789" s="49"/>
      <c r="Z2789" s="49"/>
      <c r="AA2789" s="49"/>
      <c r="AB2789" s="49"/>
      <c r="AC2789" s="49"/>
      <c r="AG2789" s="48"/>
      <c r="AJ2789" s="48"/>
      <c r="AM2789" s="48"/>
      <c r="AW2789" s="49"/>
      <c r="AX2789" s="49"/>
      <c r="AY2789" s="49"/>
      <c r="AZ2789" s="49"/>
      <c r="BA2789" s="49"/>
      <c r="BB2789" s="49"/>
      <c r="BC2789" s="49"/>
      <c r="BD2789" s="49"/>
      <c r="BE2789" s="49"/>
    </row>
    <row r="2790" spans="5:57">
      <c r="E2790" s="48"/>
      <c r="H2790" s="48"/>
      <c r="K2790" s="48"/>
      <c r="U2790" s="49"/>
      <c r="V2790" s="49"/>
      <c r="W2790" s="49"/>
      <c r="X2790" s="49"/>
      <c r="Y2790" s="49"/>
      <c r="Z2790" s="49"/>
      <c r="AA2790" s="49"/>
      <c r="AB2790" s="49"/>
      <c r="AC2790" s="49"/>
      <c r="AG2790" s="48"/>
      <c r="AJ2790" s="48"/>
      <c r="AM2790" s="48"/>
      <c r="AW2790" s="49"/>
      <c r="AX2790" s="49"/>
      <c r="AY2790" s="49"/>
      <c r="AZ2790" s="49"/>
      <c r="BA2790" s="49"/>
      <c r="BB2790" s="49"/>
      <c r="BC2790" s="49"/>
      <c r="BD2790" s="49"/>
      <c r="BE2790" s="49"/>
    </row>
    <row r="2791" spans="5:57">
      <c r="E2791" s="48"/>
      <c r="H2791" s="48"/>
      <c r="K2791" s="48"/>
      <c r="U2791" s="49"/>
      <c r="V2791" s="49"/>
      <c r="W2791" s="49"/>
      <c r="X2791" s="49"/>
      <c r="Y2791" s="49"/>
      <c r="Z2791" s="49"/>
      <c r="AA2791" s="49"/>
      <c r="AB2791" s="49"/>
      <c r="AC2791" s="49"/>
      <c r="AG2791" s="48"/>
      <c r="AJ2791" s="48"/>
      <c r="AM2791" s="48"/>
      <c r="AW2791" s="49"/>
      <c r="AX2791" s="49"/>
      <c r="AY2791" s="49"/>
      <c r="AZ2791" s="49"/>
      <c r="BA2791" s="49"/>
      <c r="BB2791" s="49"/>
      <c r="BC2791" s="49"/>
      <c r="BD2791" s="49"/>
      <c r="BE2791" s="49"/>
    </row>
    <row r="2792" spans="5:57">
      <c r="E2792" s="48"/>
      <c r="H2792" s="48"/>
      <c r="K2792" s="48"/>
      <c r="U2792" s="49"/>
      <c r="V2792" s="49"/>
      <c r="W2792" s="49"/>
      <c r="X2792" s="49"/>
      <c r="Y2792" s="49"/>
      <c r="Z2792" s="49"/>
      <c r="AA2792" s="49"/>
      <c r="AB2792" s="49"/>
      <c r="AC2792" s="49"/>
      <c r="AG2792" s="48"/>
      <c r="AJ2792" s="48"/>
      <c r="AM2792" s="48"/>
      <c r="AW2792" s="49"/>
      <c r="AX2792" s="49"/>
      <c r="AY2792" s="49"/>
      <c r="AZ2792" s="49"/>
      <c r="BA2792" s="49"/>
      <c r="BB2792" s="49"/>
      <c r="BC2792" s="49"/>
      <c r="BD2792" s="49"/>
      <c r="BE2792" s="49"/>
    </row>
    <row r="2793" spans="5:57">
      <c r="E2793" s="48"/>
      <c r="H2793" s="48"/>
      <c r="K2793" s="48"/>
      <c r="U2793" s="49"/>
      <c r="V2793" s="49"/>
      <c r="W2793" s="49"/>
      <c r="X2793" s="49"/>
      <c r="Y2793" s="49"/>
      <c r="Z2793" s="49"/>
      <c r="AA2793" s="49"/>
      <c r="AB2793" s="49"/>
      <c r="AC2793" s="49"/>
      <c r="AG2793" s="48"/>
      <c r="AJ2793" s="48"/>
      <c r="AM2793" s="48"/>
      <c r="AW2793" s="49"/>
      <c r="AX2793" s="49"/>
      <c r="AY2793" s="49"/>
      <c r="AZ2793" s="49"/>
      <c r="BA2793" s="49"/>
      <c r="BB2793" s="49"/>
      <c r="BC2793" s="49"/>
      <c r="BD2793" s="49"/>
      <c r="BE2793" s="49"/>
    </row>
    <row r="2794" spans="5:57">
      <c r="E2794" s="48"/>
      <c r="H2794" s="48"/>
      <c r="K2794" s="48"/>
      <c r="U2794" s="49"/>
      <c r="V2794" s="49"/>
      <c r="W2794" s="49"/>
      <c r="X2794" s="49"/>
      <c r="Y2794" s="49"/>
      <c r="Z2794" s="49"/>
      <c r="AA2794" s="49"/>
      <c r="AB2794" s="49"/>
      <c r="AC2794" s="49"/>
      <c r="AG2794" s="48"/>
      <c r="AJ2794" s="48"/>
      <c r="AM2794" s="48"/>
      <c r="AW2794" s="49"/>
      <c r="AX2794" s="49"/>
      <c r="AY2794" s="49"/>
      <c r="AZ2794" s="49"/>
      <c r="BA2794" s="49"/>
      <c r="BB2794" s="49"/>
      <c r="BC2794" s="49"/>
      <c r="BD2794" s="49"/>
      <c r="BE2794" s="49"/>
    </row>
    <row r="2795" spans="5:57">
      <c r="E2795" s="48"/>
      <c r="H2795" s="48"/>
      <c r="K2795" s="48"/>
      <c r="U2795" s="49"/>
      <c r="V2795" s="49"/>
      <c r="W2795" s="49"/>
      <c r="X2795" s="49"/>
      <c r="Y2795" s="49"/>
      <c r="Z2795" s="49"/>
      <c r="AA2795" s="49"/>
      <c r="AB2795" s="49"/>
      <c r="AC2795" s="49"/>
      <c r="AG2795" s="48"/>
      <c r="AJ2795" s="48"/>
      <c r="AM2795" s="48"/>
      <c r="AW2795" s="49"/>
      <c r="AX2795" s="49"/>
      <c r="AY2795" s="49"/>
      <c r="AZ2795" s="49"/>
      <c r="BA2795" s="49"/>
      <c r="BB2795" s="49"/>
      <c r="BC2795" s="49"/>
      <c r="BD2795" s="49"/>
      <c r="BE2795" s="49"/>
    </row>
    <row r="2796" spans="5:57">
      <c r="E2796" s="48"/>
      <c r="H2796" s="48"/>
      <c r="K2796" s="48"/>
      <c r="U2796" s="49"/>
      <c r="V2796" s="49"/>
      <c r="W2796" s="49"/>
      <c r="X2796" s="49"/>
      <c r="Y2796" s="49"/>
      <c r="Z2796" s="49"/>
      <c r="AA2796" s="49"/>
      <c r="AB2796" s="49"/>
      <c r="AC2796" s="49"/>
      <c r="AG2796" s="48"/>
      <c r="AJ2796" s="48"/>
      <c r="AM2796" s="48"/>
      <c r="AW2796" s="49"/>
      <c r="AX2796" s="49"/>
      <c r="AY2796" s="49"/>
      <c r="AZ2796" s="49"/>
      <c r="BA2796" s="49"/>
      <c r="BB2796" s="49"/>
      <c r="BC2796" s="49"/>
      <c r="BD2796" s="49"/>
      <c r="BE2796" s="49"/>
    </row>
    <row r="2797" spans="5:57">
      <c r="E2797" s="48"/>
      <c r="H2797" s="48"/>
      <c r="K2797" s="48"/>
      <c r="U2797" s="49"/>
      <c r="V2797" s="49"/>
      <c r="W2797" s="49"/>
      <c r="X2797" s="49"/>
      <c r="Y2797" s="49"/>
      <c r="Z2797" s="49"/>
      <c r="AA2797" s="49"/>
      <c r="AB2797" s="49"/>
      <c r="AC2797" s="49"/>
      <c r="AG2797" s="48"/>
      <c r="AJ2797" s="48"/>
      <c r="AM2797" s="48"/>
      <c r="AW2797" s="49"/>
      <c r="AX2797" s="49"/>
      <c r="AY2797" s="49"/>
      <c r="AZ2797" s="49"/>
      <c r="BA2797" s="49"/>
      <c r="BB2797" s="49"/>
      <c r="BC2797" s="49"/>
      <c r="BD2797" s="49"/>
      <c r="BE2797" s="49"/>
    </row>
    <row r="2798" spans="5:57">
      <c r="E2798" s="48"/>
      <c r="H2798" s="48"/>
      <c r="K2798" s="48"/>
      <c r="U2798" s="49"/>
      <c r="V2798" s="49"/>
      <c r="W2798" s="49"/>
      <c r="X2798" s="49"/>
      <c r="Y2798" s="49"/>
      <c r="Z2798" s="49"/>
      <c r="AA2798" s="49"/>
      <c r="AB2798" s="49"/>
      <c r="AC2798" s="49"/>
      <c r="AG2798" s="48"/>
      <c r="AJ2798" s="48"/>
      <c r="AM2798" s="48"/>
      <c r="AW2798" s="49"/>
      <c r="AX2798" s="49"/>
      <c r="AY2798" s="49"/>
      <c r="AZ2798" s="49"/>
      <c r="BA2798" s="49"/>
      <c r="BB2798" s="49"/>
      <c r="BC2798" s="49"/>
      <c r="BD2798" s="49"/>
      <c r="BE2798" s="49"/>
    </row>
    <row r="2799" spans="5:57">
      <c r="E2799" s="48"/>
      <c r="H2799" s="48"/>
      <c r="K2799" s="48"/>
      <c r="U2799" s="49"/>
      <c r="V2799" s="49"/>
      <c r="W2799" s="49"/>
      <c r="X2799" s="49"/>
      <c r="Y2799" s="49"/>
      <c r="Z2799" s="49"/>
      <c r="AA2799" s="49"/>
      <c r="AB2799" s="49"/>
      <c r="AC2799" s="49"/>
      <c r="AG2799" s="48"/>
      <c r="AJ2799" s="48"/>
      <c r="AM2799" s="48"/>
      <c r="AW2799" s="49"/>
      <c r="AX2799" s="49"/>
      <c r="AY2799" s="49"/>
      <c r="AZ2799" s="49"/>
      <c r="BA2799" s="49"/>
      <c r="BB2799" s="49"/>
      <c r="BC2799" s="49"/>
      <c r="BD2799" s="49"/>
      <c r="BE2799" s="49"/>
    </row>
    <row r="2800" spans="5:57">
      <c r="E2800" s="48"/>
      <c r="H2800" s="48"/>
      <c r="K2800" s="48"/>
      <c r="U2800" s="49"/>
      <c r="V2800" s="49"/>
      <c r="W2800" s="49"/>
      <c r="X2800" s="49"/>
      <c r="Y2800" s="49"/>
      <c r="Z2800" s="49"/>
      <c r="AA2800" s="49"/>
      <c r="AB2800" s="49"/>
      <c r="AC2800" s="49"/>
      <c r="AG2800" s="48"/>
      <c r="AJ2800" s="48"/>
      <c r="AM2800" s="48"/>
      <c r="AW2800" s="49"/>
      <c r="AX2800" s="49"/>
      <c r="AY2800" s="49"/>
      <c r="AZ2800" s="49"/>
      <c r="BA2800" s="49"/>
      <c r="BB2800" s="49"/>
      <c r="BC2800" s="49"/>
      <c r="BD2800" s="49"/>
      <c r="BE2800" s="49"/>
    </row>
    <row r="2801" spans="5:57">
      <c r="E2801" s="48"/>
      <c r="H2801" s="48"/>
      <c r="K2801" s="48"/>
      <c r="U2801" s="49"/>
      <c r="V2801" s="49"/>
      <c r="W2801" s="49"/>
      <c r="X2801" s="49"/>
      <c r="Y2801" s="49"/>
      <c r="Z2801" s="49"/>
      <c r="AA2801" s="49"/>
      <c r="AB2801" s="49"/>
      <c r="AC2801" s="49"/>
      <c r="AG2801" s="48"/>
      <c r="AJ2801" s="48"/>
      <c r="AM2801" s="48"/>
      <c r="AW2801" s="49"/>
      <c r="AX2801" s="49"/>
      <c r="AY2801" s="49"/>
      <c r="AZ2801" s="49"/>
      <c r="BA2801" s="49"/>
      <c r="BB2801" s="49"/>
      <c r="BC2801" s="49"/>
      <c r="BD2801" s="49"/>
      <c r="BE2801" s="49"/>
    </row>
    <row r="2802" spans="5:57">
      <c r="E2802" s="48"/>
      <c r="H2802" s="48"/>
      <c r="K2802" s="48"/>
      <c r="U2802" s="49"/>
      <c r="V2802" s="49"/>
      <c r="W2802" s="49"/>
      <c r="X2802" s="49"/>
      <c r="Y2802" s="49"/>
      <c r="Z2802" s="49"/>
      <c r="AA2802" s="49"/>
      <c r="AB2802" s="49"/>
      <c r="AC2802" s="49"/>
      <c r="AG2802" s="48"/>
      <c r="AJ2802" s="48"/>
      <c r="AM2802" s="48"/>
      <c r="AW2802" s="49"/>
      <c r="AX2802" s="49"/>
      <c r="AY2802" s="49"/>
      <c r="AZ2802" s="49"/>
      <c r="BA2802" s="49"/>
      <c r="BB2802" s="49"/>
      <c r="BC2802" s="49"/>
      <c r="BD2802" s="49"/>
      <c r="BE2802" s="49"/>
    </row>
    <row r="2803" spans="5:57">
      <c r="E2803" s="48"/>
      <c r="H2803" s="48"/>
      <c r="K2803" s="48"/>
      <c r="U2803" s="49"/>
      <c r="V2803" s="49"/>
      <c r="W2803" s="49"/>
      <c r="X2803" s="49"/>
      <c r="Y2803" s="49"/>
      <c r="Z2803" s="49"/>
      <c r="AA2803" s="49"/>
      <c r="AB2803" s="49"/>
      <c r="AC2803" s="49"/>
      <c r="AG2803" s="48"/>
      <c r="AJ2803" s="48"/>
      <c r="AM2803" s="48"/>
      <c r="AW2803" s="49"/>
      <c r="AX2803" s="49"/>
      <c r="AY2803" s="49"/>
      <c r="AZ2803" s="49"/>
      <c r="BA2803" s="49"/>
      <c r="BB2803" s="49"/>
      <c r="BC2803" s="49"/>
      <c r="BD2803" s="49"/>
      <c r="BE2803" s="49"/>
    </row>
    <row r="2804" spans="5:57">
      <c r="E2804" s="48"/>
      <c r="H2804" s="48"/>
      <c r="K2804" s="48"/>
      <c r="U2804" s="49"/>
      <c r="V2804" s="49"/>
      <c r="W2804" s="49"/>
      <c r="X2804" s="49"/>
      <c r="Y2804" s="49"/>
      <c r="Z2804" s="49"/>
      <c r="AA2804" s="49"/>
      <c r="AB2804" s="49"/>
      <c r="AC2804" s="49"/>
      <c r="AG2804" s="48"/>
      <c r="AJ2804" s="48"/>
      <c r="AM2804" s="48"/>
      <c r="AW2804" s="49"/>
      <c r="AX2804" s="49"/>
      <c r="AY2804" s="49"/>
      <c r="AZ2804" s="49"/>
      <c r="BA2804" s="49"/>
      <c r="BB2804" s="49"/>
      <c r="BC2804" s="49"/>
      <c r="BD2804" s="49"/>
      <c r="BE2804" s="49"/>
    </row>
    <row r="2805" spans="5:57">
      <c r="E2805" s="48"/>
      <c r="H2805" s="48"/>
      <c r="K2805" s="48"/>
      <c r="U2805" s="49"/>
      <c r="V2805" s="49"/>
      <c r="W2805" s="49"/>
      <c r="X2805" s="49"/>
      <c r="Y2805" s="49"/>
      <c r="Z2805" s="49"/>
      <c r="AA2805" s="49"/>
      <c r="AB2805" s="49"/>
      <c r="AC2805" s="49"/>
      <c r="AG2805" s="48"/>
      <c r="AJ2805" s="48"/>
      <c r="AM2805" s="48"/>
      <c r="AW2805" s="49"/>
      <c r="AX2805" s="49"/>
      <c r="AY2805" s="49"/>
      <c r="AZ2805" s="49"/>
      <c r="BA2805" s="49"/>
      <c r="BB2805" s="49"/>
      <c r="BC2805" s="49"/>
      <c r="BD2805" s="49"/>
      <c r="BE2805" s="49"/>
    </row>
    <row r="2806" spans="5:57">
      <c r="E2806" s="48"/>
      <c r="H2806" s="48"/>
      <c r="K2806" s="48"/>
      <c r="U2806" s="49"/>
      <c r="V2806" s="49"/>
      <c r="W2806" s="49"/>
      <c r="X2806" s="49"/>
      <c r="Y2806" s="49"/>
      <c r="Z2806" s="49"/>
      <c r="AA2806" s="49"/>
      <c r="AB2806" s="49"/>
      <c r="AC2806" s="49"/>
      <c r="AG2806" s="48"/>
      <c r="AJ2806" s="48"/>
      <c r="AM2806" s="48"/>
      <c r="AW2806" s="49"/>
      <c r="AX2806" s="49"/>
      <c r="AY2806" s="49"/>
      <c r="AZ2806" s="49"/>
      <c r="BA2806" s="49"/>
      <c r="BB2806" s="49"/>
      <c r="BC2806" s="49"/>
      <c r="BD2806" s="49"/>
      <c r="BE2806" s="49"/>
    </row>
    <row r="2807" spans="5:57">
      <c r="E2807" s="48"/>
      <c r="H2807" s="48"/>
      <c r="K2807" s="48"/>
      <c r="U2807" s="49"/>
      <c r="V2807" s="49"/>
      <c r="W2807" s="49"/>
      <c r="X2807" s="49"/>
      <c r="Y2807" s="49"/>
      <c r="Z2807" s="49"/>
      <c r="AA2807" s="49"/>
      <c r="AB2807" s="49"/>
      <c r="AC2807" s="49"/>
      <c r="AG2807" s="48"/>
      <c r="AJ2807" s="48"/>
      <c r="AM2807" s="48"/>
      <c r="AW2807" s="49"/>
      <c r="AX2807" s="49"/>
      <c r="AY2807" s="49"/>
      <c r="AZ2807" s="49"/>
      <c r="BA2807" s="49"/>
      <c r="BB2807" s="49"/>
      <c r="BC2807" s="49"/>
      <c r="BD2807" s="49"/>
      <c r="BE2807" s="49"/>
    </row>
    <row r="2808" spans="5:57">
      <c r="E2808" s="48"/>
      <c r="H2808" s="48"/>
      <c r="K2808" s="48"/>
      <c r="U2808" s="49"/>
      <c r="V2808" s="49"/>
      <c r="W2808" s="49"/>
      <c r="X2808" s="49"/>
      <c r="Y2808" s="49"/>
      <c r="Z2808" s="49"/>
      <c r="AA2808" s="49"/>
      <c r="AB2808" s="49"/>
      <c r="AC2808" s="49"/>
      <c r="AG2808" s="48"/>
      <c r="AJ2808" s="48"/>
      <c r="AM2808" s="48"/>
      <c r="AW2808" s="49"/>
      <c r="AX2808" s="49"/>
      <c r="AY2808" s="49"/>
      <c r="AZ2808" s="49"/>
      <c r="BA2808" s="49"/>
      <c r="BB2808" s="49"/>
      <c r="BC2808" s="49"/>
      <c r="BD2808" s="49"/>
      <c r="BE2808" s="49"/>
    </row>
    <row r="2809" spans="5:57">
      <c r="E2809" s="48"/>
      <c r="H2809" s="48"/>
      <c r="K2809" s="48"/>
      <c r="U2809" s="49"/>
      <c r="V2809" s="49"/>
      <c r="W2809" s="49"/>
      <c r="X2809" s="49"/>
      <c r="Y2809" s="49"/>
      <c r="Z2809" s="49"/>
      <c r="AA2809" s="49"/>
      <c r="AB2809" s="49"/>
      <c r="AC2809" s="49"/>
      <c r="AG2809" s="48"/>
      <c r="AJ2809" s="48"/>
      <c r="AM2809" s="48"/>
      <c r="AW2809" s="49"/>
      <c r="AX2809" s="49"/>
      <c r="AY2809" s="49"/>
      <c r="AZ2809" s="49"/>
      <c r="BA2809" s="49"/>
      <c r="BB2809" s="49"/>
      <c r="BC2809" s="49"/>
      <c r="BD2809" s="49"/>
      <c r="BE2809" s="49"/>
    </row>
    <row r="2810" spans="5:57">
      <c r="E2810" s="48"/>
      <c r="H2810" s="48"/>
      <c r="K2810" s="48"/>
      <c r="U2810" s="49"/>
      <c r="V2810" s="49"/>
      <c r="W2810" s="49"/>
      <c r="X2810" s="49"/>
      <c r="Y2810" s="49"/>
      <c r="Z2810" s="49"/>
      <c r="AA2810" s="49"/>
      <c r="AB2810" s="49"/>
      <c r="AC2810" s="49"/>
      <c r="AG2810" s="48"/>
      <c r="AJ2810" s="48"/>
      <c r="AM2810" s="48"/>
      <c r="AW2810" s="49"/>
      <c r="AX2810" s="49"/>
      <c r="AY2810" s="49"/>
      <c r="AZ2810" s="49"/>
      <c r="BA2810" s="49"/>
      <c r="BB2810" s="49"/>
      <c r="BC2810" s="49"/>
      <c r="BD2810" s="49"/>
      <c r="BE2810" s="49"/>
    </row>
    <row r="2811" spans="5:57">
      <c r="E2811" s="48"/>
      <c r="H2811" s="48"/>
      <c r="K2811" s="48"/>
      <c r="U2811" s="49"/>
      <c r="V2811" s="49"/>
      <c r="W2811" s="49"/>
      <c r="X2811" s="49"/>
      <c r="Y2811" s="49"/>
      <c r="Z2811" s="49"/>
      <c r="AA2811" s="49"/>
      <c r="AB2811" s="49"/>
      <c r="AC2811" s="49"/>
      <c r="AG2811" s="48"/>
      <c r="AJ2811" s="48"/>
      <c r="AM2811" s="48"/>
      <c r="AW2811" s="49"/>
      <c r="AX2811" s="49"/>
      <c r="AY2811" s="49"/>
      <c r="AZ2811" s="49"/>
      <c r="BA2811" s="49"/>
      <c r="BB2811" s="49"/>
      <c r="BC2811" s="49"/>
      <c r="BD2811" s="49"/>
      <c r="BE2811" s="49"/>
    </row>
    <row r="2812" spans="5:57">
      <c r="E2812" s="48"/>
      <c r="H2812" s="48"/>
      <c r="K2812" s="48"/>
      <c r="U2812" s="49"/>
      <c r="V2812" s="49"/>
      <c r="W2812" s="49"/>
      <c r="X2812" s="49"/>
      <c r="Y2812" s="49"/>
      <c r="Z2812" s="49"/>
      <c r="AA2812" s="49"/>
      <c r="AB2812" s="49"/>
      <c r="AC2812" s="49"/>
      <c r="AG2812" s="48"/>
      <c r="AJ2812" s="48"/>
      <c r="AM2812" s="48"/>
      <c r="AW2812" s="49"/>
      <c r="AX2812" s="49"/>
      <c r="AY2812" s="49"/>
      <c r="AZ2812" s="49"/>
      <c r="BA2812" s="49"/>
      <c r="BB2812" s="49"/>
      <c r="BC2812" s="49"/>
      <c r="BD2812" s="49"/>
      <c r="BE2812" s="49"/>
    </row>
    <row r="2813" spans="5:57">
      <c r="E2813" s="48"/>
      <c r="H2813" s="48"/>
      <c r="K2813" s="48"/>
      <c r="U2813" s="49"/>
      <c r="V2813" s="49"/>
      <c r="W2813" s="49"/>
      <c r="X2813" s="49"/>
      <c r="Y2813" s="49"/>
      <c r="Z2813" s="49"/>
      <c r="AA2813" s="49"/>
      <c r="AB2813" s="49"/>
      <c r="AC2813" s="49"/>
      <c r="AG2813" s="48"/>
      <c r="AJ2813" s="48"/>
      <c r="AM2813" s="48"/>
      <c r="AW2813" s="49"/>
      <c r="AX2813" s="49"/>
      <c r="AY2813" s="49"/>
      <c r="AZ2813" s="49"/>
      <c r="BA2813" s="49"/>
      <c r="BB2813" s="49"/>
      <c r="BC2813" s="49"/>
      <c r="BD2813" s="49"/>
      <c r="BE2813" s="49"/>
    </row>
    <row r="2814" spans="5:57">
      <c r="E2814" s="48"/>
      <c r="H2814" s="48"/>
      <c r="K2814" s="48"/>
      <c r="U2814" s="49"/>
      <c r="V2814" s="49"/>
      <c r="W2814" s="49"/>
      <c r="X2814" s="49"/>
      <c r="Y2814" s="49"/>
      <c r="Z2814" s="49"/>
      <c r="AA2814" s="49"/>
      <c r="AB2814" s="49"/>
      <c r="AC2814" s="49"/>
      <c r="AG2814" s="48"/>
      <c r="AJ2814" s="48"/>
      <c r="AM2814" s="48"/>
      <c r="AW2814" s="49"/>
      <c r="AX2814" s="49"/>
      <c r="AY2814" s="49"/>
      <c r="AZ2814" s="49"/>
      <c r="BA2814" s="49"/>
      <c r="BB2814" s="49"/>
      <c r="BC2814" s="49"/>
      <c r="BD2814" s="49"/>
      <c r="BE2814" s="49"/>
    </row>
    <row r="2815" spans="5:57">
      <c r="E2815" s="48"/>
      <c r="H2815" s="48"/>
      <c r="K2815" s="48"/>
      <c r="U2815" s="49"/>
      <c r="V2815" s="49"/>
      <c r="W2815" s="49"/>
      <c r="X2815" s="49"/>
      <c r="Y2815" s="49"/>
      <c r="Z2815" s="49"/>
      <c r="AA2815" s="49"/>
      <c r="AB2815" s="49"/>
      <c r="AC2815" s="49"/>
      <c r="AG2815" s="48"/>
      <c r="AJ2815" s="48"/>
      <c r="AM2815" s="48"/>
      <c r="AW2815" s="49"/>
      <c r="AX2815" s="49"/>
      <c r="AY2815" s="49"/>
      <c r="AZ2815" s="49"/>
      <c r="BA2815" s="49"/>
      <c r="BB2815" s="49"/>
      <c r="BC2815" s="49"/>
      <c r="BD2815" s="49"/>
      <c r="BE2815" s="49"/>
    </row>
    <row r="2816" spans="5:57">
      <c r="E2816" s="48"/>
      <c r="H2816" s="48"/>
      <c r="K2816" s="48"/>
      <c r="U2816" s="49"/>
      <c r="V2816" s="49"/>
      <c r="W2816" s="49"/>
      <c r="X2816" s="49"/>
      <c r="Y2816" s="49"/>
      <c r="Z2816" s="49"/>
      <c r="AA2816" s="49"/>
      <c r="AB2816" s="49"/>
      <c r="AC2816" s="49"/>
      <c r="AG2816" s="48"/>
      <c r="AJ2816" s="48"/>
      <c r="AM2816" s="48"/>
      <c r="AW2816" s="49"/>
      <c r="AX2816" s="49"/>
      <c r="AY2816" s="49"/>
      <c r="AZ2816" s="49"/>
      <c r="BA2816" s="49"/>
      <c r="BB2816" s="49"/>
      <c r="BC2816" s="49"/>
      <c r="BD2816" s="49"/>
      <c r="BE2816" s="49"/>
    </row>
    <row r="2817" spans="5:57">
      <c r="E2817" s="48"/>
      <c r="H2817" s="48"/>
      <c r="K2817" s="48"/>
      <c r="U2817" s="49"/>
      <c r="V2817" s="49"/>
      <c r="W2817" s="49"/>
      <c r="X2817" s="49"/>
      <c r="Y2817" s="49"/>
      <c r="Z2817" s="49"/>
      <c r="AA2817" s="49"/>
      <c r="AB2817" s="49"/>
      <c r="AC2817" s="49"/>
      <c r="AG2817" s="48"/>
      <c r="AJ2817" s="48"/>
      <c r="AM2817" s="48"/>
      <c r="AW2817" s="49"/>
      <c r="AX2817" s="49"/>
      <c r="AY2817" s="49"/>
      <c r="AZ2817" s="49"/>
      <c r="BA2817" s="49"/>
      <c r="BB2817" s="49"/>
      <c r="BC2817" s="49"/>
      <c r="BD2817" s="49"/>
      <c r="BE2817" s="49"/>
    </row>
    <row r="2818" spans="5:57">
      <c r="E2818" s="48"/>
      <c r="H2818" s="48"/>
      <c r="K2818" s="48"/>
      <c r="U2818" s="49"/>
      <c r="V2818" s="49"/>
      <c r="W2818" s="49"/>
      <c r="X2818" s="49"/>
      <c r="Y2818" s="49"/>
      <c r="Z2818" s="49"/>
      <c r="AA2818" s="49"/>
      <c r="AB2818" s="49"/>
      <c r="AC2818" s="49"/>
      <c r="AG2818" s="48"/>
      <c r="AJ2818" s="48"/>
      <c r="AM2818" s="48"/>
      <c r="AW2818" s="49"/>
      <c r="AX2818" s="49"/>
      <c r="AY2818" s="49"/>
      <c r="AZ2818" s="49"/>
      <c r="BA2818" s="49"/>
      <c r="BB2818" s="49"/>
      <c r="BC2818" s="49"/>
      <c r="BD2818" s="49"/>
      <c r="BE2818" s="49"/>
    </row>
    <row r="2819" spans="5:57">
      <c r="E2819" s="48"/>
      <c r="H2819" s="48"/>
      <c r="K2819" s="48"/>
      <c r="U2819" s="49"/>
      <c r="V2819" s="49"/>
      <c r="W2819" s="49"/>
      <c r="X2819" s="49"/>
      <c r="Y2819" s="49"/>
      <c r="Z2819" s="49"/>
      <c r="AA2819" s="49"/>
      <c r="AB2819" s="49"/>
      <c r="AC2819" s="49"/>
      <c r="AG2819" s="48"/>
      <c r="AJ2819" s="48"/>
      <c r="AM2819" s="48"/>
      <c r="AW2819" s="49"/>
      <c r="AX2819" s="49"/>
      <c r="AY2819" s="49"/>
      <c r="AZ2819" s="49"/>
      <c r="BA2819" s="49"/>
      <c r="BB2819" s="49"/>
      <c r="BC2819" s="49"/>
      <c r="BD2819" s="49"/>
      <c r="BE2819" s="49"/>
    </row>
    <row r="2820" spans="5:57">
      <c r="E2820" s="48"/>
      <c r="H2820" s="48"/>
      <c r="K2820" s="48"/>
      <c r="U2820" s="49"/>
      <c r="V2820" s="49"/>
      <c r="W2820" s="49"/>
      <c r="X2820" s="49"/>
      <c r="Y2820" s="49"/>
      <c r="Z2820" s="49"/>
      <c r="AA2820" s="49"/>
      <c r="AB2820" s="49"/>
      <c r="AC2820" s="49"/>
      <c r="AG2820" s="48"/>
      <c r="AJ2820" s="48"/>
      <c r="AM2820" s="48"/>
      <c r="AW2820" s="49"/>
      <c r="AX2820" s="49"/>
      <c r="AY2820" s="49"/>
      <c r="AZ2820" s="49"/>
      <c r="BA2820" s="49"/>
      <c r="BB2820" s="49"/>
      <c r="BC2820" s="49"/>
      <c r="BD2820" s="49"/>
      <c r="BE2820" s="49"/>
    </row>
    <row r="2821" spans="5:57">
      <c r="E2821" s="48"/>
      <c r="H2821" s="48"/>
      <c r="K2821" s="48"/>
      <c r="U2821" s="49"/>
      <c r="V2821" s="49"/>
      <c r="W2821" s="49"/>
      <c r="X2821" s="49"/>
      <c r="Y2821" s="49"/>
      <c r="Z2821" s="49"/>
      <c r="AA2821" s="49"/>
      <c r="AB2821" s="49"/>
      <c r="AC2821" s="49"/>
      <c r="AG2821" s="48"/>
      <c r="AJ2821" s="48"/>
      <c r="AM2821" s="48"/>
      <c r="AW2821" s="49"/>
      <c r="AX2821" s="49"/>
      <c r="AY2821" s="49"/>
      <c r="AZ2821" s="49"/>
      <c r="BA2821" s="49"/>
      <c r="BB2821" s="49"/>
      <c r="BC2821" s="49"/>
      <c r="BD2821" s="49"/>
      <c r="BE2821" s="49"/>
    </row>
    <row r="2822" spans="5:57">
      <c r="E2822" s="48"/>
      <c r="H2822" s="48"/>
      <c r="K2822" s="48"/>
      <c r="U2822" s="49"/>
      <c r="V2822" s="49"/>
      <c r="W2822" s="49"/>
      <c r="X2822" s="49"/>
      <c r="Y2822" s="49"/>
      <c r="Z2822" s="49"/>
      <c r="AA2822" s="49"/>
      <c r="AB2822" s="49"/>
      <c r="AC2822" s="49"/>
      <c r="AG2822" s="48"/>
      <c r="AJ2822" s="48"/>
      <c r="AM2822" s="48"/>
      <c r="AW2822" s="49"/>
      <c r="AX2822" s="49"/>
      <c r="AY2822" s="49"/>
      <c r="AZ2822" s="49"/>
      <c r="BA2822" s="49"/>
      <c r="BB2822" s="49"/>
      <c r="BC2822" s="49"/>
      <c r="BD2822" s="49"/>
      <c r="BE2822" s="49"/>
    </row>
    <row r="2823" spans="5:57">
      <c r="E2823" s="48"/>
      <c r="H2823" s="48"/>
      <c r="K2823" s="48"/>
      <c r="U2823" s="49"/>
      <c r="V2823" s="49"/>
      <c r="W2823" s="49"/>
      <c r="X2823" s="49"/>
      <c r="Y2823" s="49"/>
      <c r="Z2823" s="49"/>
      <c r="AA2823" s="49"/>
      <c r="AB2823" s="49"/>
      <c r="AC2823" s="49"/>
      <c r="AG2823" s="48"/>
      <c r="AJ2823" s="48"/>
      <c r="AM2823" s="48"/>
      <c r="AW2823" s="49"/>
      <c r="AX2823" s="49"/>
      <c r="AY2823" s="49"/>
      <c r="AZ2823" s="49"/>
      <c r="BA2823" s="49"/>
      <c r="BB2823" s="49"/>
      <c r="BC2823" s="49"/>
      <c r="BD2823" s="49"/>
      <c r="BE2823" s="49"/>
    </row>
    <row r="2824" spans="5:57">
      <c r="E2824" s="48"/>
      <c r="H2824" s="48"/>
      <c r="K2824" s="48"/>
      <c r="U2824" s="49"/>
      <c r="V2824" s="49"/>
      <c r="W2824" s="49"/>
      <c r="X2824" s="49"/>
      <c r="Y2824" s="49"/>
      <c r="Z2824" s="49"/>
      <c r="AA2824" s="49"/>
      <c r="AB2824" s="49"/>
      <c r="AC2824" s="49"/>
      <c r="AG2824" s="48"/>
      <c r="AJ2824" s="48"/>
      <c r="AM2824" s="48"/>
      <c r="AW2824" s="49"/>
      <c r="AX2824" s="49"/>
      <c r="AY2824" s="49"/>
      <c r="AZ2824" s="49"/>
      <c r="BA2824" s="49"/>
      <c r="BB2824" s="49"/>
      <c r="BC2824" s="49"/>
      <c r="BD2824" s="49"/>
      <c r="BE2824" s="49"/>
    </row>
    <row r="2825" spans="5:57">
      <c r="E2825" s="48"/>
      <c r="H2825" s="48"/>
      <c r="K2825" s="48"/>
      <c r="U2825" s="49"/>
      <c r="V2825" s="49"/>
      <c r="W2825" s="49"/>
      <c r="X2825" s="49"/>
      <c r="Y2825" s="49"/>
      <c r="Z2825" s="49"/>
      <c r="AA2825" s="49"/>
      <c r="AB2825" s="49"/>
      <c r="AC2825" s="49"/>
      <c r="AG2825" s="48"/>
      <c r="AJ2825" s="48"/>
      <c r="AM2825" s="48"/>
      <c r="AW2825" s="49"/>
      <c r="AX2825" s="49"/>
      <c r="AY2825" s="49"/>
      <c r="AZ2825" s="49"/>
      <c r="BA2825" s="49"/>
      <c r="BB2825" s="49"/>
      <c r="BC2825" s="49"/>
      <c r="BD2825" s="49"/>
      <c r="BE2825" s="49"/>
    </row>
    <row r="2826" spans="5:57">
      <c r="E2826" s="48"/>
      <c r="H2826" s="48"/>
      <c r="K2826" s="48"/>
      <c r="U2826" s="49"/>
      <c r="V2826" s="49"/>
      <c r="W2826" s="49"/>
      <c r="X2826" s="49"/>
      <c r="Y2826" s="49"/>
      <c r="Z2826" s="49"/>
      <c r="AA2826" s="49"/>
      <c r="AB2826" s="49"/>
      <c r="AC2826" s="49"/>
      <c r="AG2826" s="48"/>
      <c r="AJ2826" s="48"/>
      <c r="AM2826" s="48"/>
      <c r="AW2826" s="49"/>
      <c r="AX2826" s="49"/>
      <c r="AY2826" s="49"/>
      <c r="AZ2826" s="49"/>
      <c r="BA2826" s="49"/>
      <c r="BB2826" s="49"/>
      <c r="BC2826" s="49"/>
      <c r="BD2826" s="49"/>
      <c r="BE2826" s="49"/>
    </row>
    <row r="2827" spans="5:57">
      <c r="E2827" s="48"/>
      <c r="H2827" s="48"/>
      <c r="K2827" s="48"/>
      <c r="U2827" s="49"/>
      <c r="V2827" s="49"/>
      <c r="W2827" s="49"/>
      <c r="X2827" s="49"/>
      <c r="Y2827" s="49"/>
      <c r="Z2827" s="49"/>
      <c r="AA2827" s="49"/>
      <c r="AB2827" s="49"/>
      <c r="AC2827" s="49"/>
      <c r="AG2827" s="48"/>
      <c r="AJ2827" s="48"/>
      <c r="AM2827" s="48"/>
      <c r="AW2827" s="49"/>
      <c r="AX2827" s="49"/>
      <c r="AY2827" s="49"/>
      <c r="AZ2827" s="49"/>
      <c r="BA2827" s="49"/>
      <c r="BB2827" s="49"/>
      <c r="BC2827" s="49"/>
      <c r="BD2827" s="49"/>
      <c r="BE2827" s="49"/>
    </row>
    <row r="2828" spans="5:57">
      <c r="E2828" s="48"/>
      <c r="H2828" s="48"/>
      <c r="K2828" s="48"/>
      <c r="U2828" s="49"/>
      <c r="V2828" s="49"/>
      <c r="W2828" s="49"/>
      <c r="X2828" s="49"/>
      <c r="Y2828" s="49"/>
      <c r="Z2828" s="49"/>
      <c r="AA2828" s="49"/>
      <c r="AB2828" s="49"/>
      <c r="AC2828" s="49"/>
      <c r="AG2828" s="48"/>
      <c r="AJ2828" s="48"/>
      <c r="AM2828" s="48"/>
      <c r="AW2828" s="49"/>
      <c r="AX2828" s="49"/>
      <c r="AY2828" s="49"/>
      <c r="AZ2828" s="49"/>
      <c r="BA2828" s="49"/>
      <c r="BB2828" s="49"/>
      <c r="BC2828" s="49"/>
      <c r="BD2828" s="49"/>
      <c r="BE2828" s="49"/>
    </row>
    <row r="2829" spans="5:57">
      <c r="E2829" s="48"/>
      <c r="H2829" s="48"/>
      <c r="K2829" s="48"/>
      <c r="U2829" s="49"/>
      <c r="V2829" s="49"/>
      <c r="W2829" s="49"/>
      <c r="X2829" s="49"/>
      <c r="Y2829" s="49"/>
      <c r="Z2829" s="49"/>
      <c r="AA2829" s="49"/>
      <c r="AB2829" s="49"/>
      <c r="AC2829" s="49"/>
      <c r="AG2829" s="48"/>
      <c r="AJ2829" s="48"/>
      <c r="AM2829" s="48"/>
      <c r="AW2829" s="49"/>
      <c r="AX2829" s="49"/>
      <c r="AY2829" s="49"/>
      <c r="AZ2829" s="49"/>
      <c r="BA2829" s="49"/>
      <c r="BB2829" s="49"/>
      <c r="BC2829" s="49"/>
      <c r="BD2829" s="49"/>
      <c r="BE2829" s="49"/>
    </row>
    <row r="2830" spans="5:57">
      <c r="E2830" s="48"/>
      <c r="H2830" s="48"/>
      <c r="K2830" s="48"/>
      <c r="U2830" s="49"/>
      <c r="V2830" s="49"/>
      <c r="W2830" s="49"/>
      <c r="X2830" s="49"/>
      <c r="Y2830" s="49"/>
      <c r="Z2830" s="49"/>
      <c r="AA2830" s="49"/>
      <c r="AB2830" s="49"/>
      <c r="AC2830" s="49"/>
      <c r="AG2830" s="48"/>
      <c r="AJ2830" s="48"/>
      <c r="AM2830" s="48"/>
      <c r="AW2830" s="49"/>
      <c r="AX2830" s="49"/>
      <c r="AY2830" s="49"/>
      <c r="AZ2830" s="49"/>
      <c r="BA2830" s="49"/>
      <c r="BB2830" s="49"/>
      <c r="BC2830" s="49"/>
      <c r="BD2830" s="49"/>
      <c r="BE2830" s="49"/>
    </row>
    <row r="2831" spans="5:57">
      <c r="E2831" s="48"/>
      <c r="H2831" s="48"/>
      <c r="K2831" s="48"/>
      <c r="U2831" s="49"/>
      <c r="V2831" s="49"/>
      <c r="W2831" s="49"/>
      <c r="X2831" s="49"/>
      <c r="Y2831" s="49"/>
      <c r="Z2831" s="49"/>
      <c r="AA2831" s="49"/>
      <c r="AB2831" s="49"/>
      <c r="AC2831" s="49"/>
      <c r="AG2831" s="48"/>
      <c r="AJ2831" s="48"/>
      <c r="AM2831" s="48"/>
      <c r="AW2831" s="49"/>
      <c r="AX2831" s="49"/>
      <c r="AY2831" s="49"/>
      <c r="AZ2831" s="49"/>
      <c r="BA2831" s="49"/>
      <c r="BB2831" s="49"/>
      <c r="BC2831" s="49"/>
      <c r="BD2831" s="49"/>
      <c r="BE2831" s="49"/>
    </row>
    <row r="2832" spans="5:57">
      <c r="E2832" s="48"/>
      <c r="H2832" s="48"/>
      <c r="K2832" s="48"/>
      <c r="U2832" s="49"/>
      <c r="V2832" s="49"/>
      <c r="W2832" s="49"/>
      <c r="X2832" s="49"/>
      <c r="Y2832" s="49"/>
      <c r="Z2832" s="49"/>
      <c r="AA2832" s="49"/>
      <c r="AB2832" s="49"/>
      <c r="AC2832" s="49"/>
      <c r="AG2832" s="48"/>
      <c r="AJ2832" s="48"/>
      <c r="AM2832" s="48"/>
      <c r="AW2832" s="49"/>
      <c r="AX2832" s="49"/>
      <c r="AY2832" s="49"/>
      <c r="AZ2832" s="49"/>
      <c r="BA2832" s="49"/>
      <c r="BB2832" s="49"/>
      <c r="BC2832" s="49"/>
      <c r="BD2832" s="49"/>
      <c r="BE2832" s="49"/>
    </row>
    <row r="2833" spans="5:57">
      <c r="E2833" s="48"/>
      <c r="H2833" s="48"/>
      <c r="K2833" s="48"/>
      <c r="U2833" s="49"/>
      <c r="V2833" s="49"/>
      <c r="W2833" s="49"/>
      <c r="X2833" s="49"/>
      <c r="Y2833" s="49"/>
      <c r="Z2833" s="49"/>
      <c r="AA2833" s="49"/>
      <c r="AB2833" s="49"/>
      <c r="AC2833" s="49"/>
      <c r="AG2833" s="48"/>
      <c r="AJ2833" s="48"/>
      <c r="AM2833" s="48"/>
      <c r="AW2833" s="49"/>
      <c r="AX2833" s="49"/>
      <c r="AY2833" s="49"/>
      <c r="AZ2833" s="49"/>
      <c r="BA2833" s="49"/>
      <c r="BB2833" s="49"/>
      <c r="BC2833" s="49"/>
      <c r="BD2833" s="49"/>
      <c r="BE2833" s="49"/>
    </row>
    <row r="2834" spans="5:57">
      <c r="E2834" s="48"/>
      <c r="H2834" s="48"/>
      <c r="K2834" s="48"/>
      <c r="U2834" s="49"/>
      <c r="V2834" s="49"/>
      <c r="W2834" s="49"/>
      <c r="X2834" s="49"/>
      <c r="Y2834" s="49"/>
      <c r="Z2834" s="49"/>
      <c r="AA2834" s="49"/>
      <c r="AB2834" s="49"/>
      <c r="AC2834" s="49"/>
      <c r="AG2834" s="48"/>
      <c r="AJ2834" s="48"/>
      <c r="AM2834" s="48"/>
      <c r="AW2834" s="49"/>
      <c r="AX2834" s="49"/>
      <c r="AY2834" s="49"/>
      <c r="AZ2834" s="49"/>
      <c r="BA2834" s="49"/>
      <c r="BB2834" s="49"/>
      <c r="BC2834" s="49"/>
      <c r="BD2834" s="49"/>
      <c r="BE2834" s="49"/>
    </row>
    <row r="2835" spans="5:57">
      <c r="E2835" s="48"/>
      <c r="H2835" s="48"/>
      <c r="K2835" s="48"/>
      <c r="U2835" s="49"/>
      <c r="V2835" s="49"/>
      <c r="W2835" s="49"/>
      <c r="X2835" s="49"/>
      <c r="Y2835" s="49"/>
      <c r="Z2835" s="49"/>
      <c r="AA2835" s="49"/>
      <c r="AB2835" s="49"/>
      <c r="AC2835" s="49"/>
      <c r="AG2835" s="48"/>
      <c r="AJ2835" s="48"/>
      <c r="AM2835" s="48"/>
      <c r="AW2835" s="49"/>
      <c r="AX2835" s="49"/>
      <c r="AY2835" s="49"/>
      <c r="AZ2835" s="49"/>
      <c r="BA2835" s="49"/>
      <c r="BB2835" s="49"/>
      <c r="BC2835" s="49"/>
      <c r="BD2835" s="49"/>
      <c r="BE2835" s="49"/>
    </row>
    <row r="2836" spans="5:57">
      <c r="E2836" s="48"/>
      <c r="H2836" s="48"/>
      <c r="K2836" s="48"/>
      <c r="U2836" s="49"/>
      <c r="V2836" s="49"/>
      <c r="W2836" s="49"/>
      <c r="X2836" s="49"/>
      <c r="Y2836" s="49"/>
      <c r="Z2836" s="49"/>
      <c r="AA2836" s="49"/>
      <c r="AB2836" s="49"/>
      <c r="AC2836" s="49"/>
      <c r="AG2836" s="48"/>
      <c r="AJ2836" s="48"/>
      <c r="AM2836" s="48"/>
      <c r="AW2836" s="49"/>
      <c r="AX2836" s="49"/>
      <c r="AY2836" s="49"/>
      <c r="AZ2836" s="49"/>
      <c r="BA2836" s="49"/>
      <c r="BB2836" s="49"/>
      <c r="BC2836" s="49"/>
      <c r="BD2836" s="49"/>
      <c r="BE2836" s="49"/>
    </row>
    <row r="2837" spans="5:57">
      <c r="E2837" s="48"/>
      <c r="H2837" s="48"/>
      <c r="K2837" s="48"/>
      <c r="U2837" s="49"/>
      <c r="V2837" s="49"/>
      <c r="W2837" s="49"/>
      <c r="X2837" s="49"/>
      <c r="Y2837" s="49"/>
      <c r="Z2837" s="49"/>
      <c r="AA2837" s="49"/>
      <c r="AB2837" s="49"/>
      <c r="AC2837" s="49"/>
      <c r="AG2837" s="48"/>
      <c r="AJ2837" s="48"/>
      <c r="AM2837" s="48"/>
      <c r="AW2837" s="49"/>
      <c r="AX2837" s="49"/>
      <c r="AY2837" s="49"/>
      <c r="AZ2837" s="49"/>
      <c r="BA2837" s="49"/>
      <c r="BB2837" s="49"/>
      <c r="BC2837" s="49"/>
      <c r="BD2837" s="49"/>
      <c r="BE2837" s="49"/>
    </row>
    <row r="2838" spans="5:57">
      <c r="E2838" s="48"/>
      <c r="H2838" s="48"/>
      <c r="K2838" s="48"/>
      <c r="U2838" s="49"/>
      <c r="V2838" s="49"/>
      <c r="W2838" s="49"/>
      <c r="X2838" s="49"/>
      <c r="Y2838" s="49"/>
      <c r="Z2838" s="49"/>
      <c r="AA2838" s="49"/>
      <c r="AB2838" s="49"/>
      <c r="AC2838" s="49"/>
      <c r="AG2838" s="48"/>
      <c r="AJ2838" s="48"/>
      <c r="AM2838" s="48"/>
      <c r="AW2838" s="49"/>
      <c r="AX2838" s="49"/>
      <c r="AY2838" s="49"/>
      <c r="AZ2838" s="49"/>
      <c r="BA2838" s="49"/>
      <c r="BB2838" s="49"/>
      <c r="BC2838" s="49"/>
      <c r="BD2838" s="49"/>
      <c r="BE2838" s="49"/>
    </row>
    <row r="2839" spans="5:57">
      <c r="E2839" s="48"/>
      <c r="H2839" s="48"/>
      <c r="K2839" s="48"/>
      <c r="U2839" s="49"/>
      <c r="V2839" s="49"/>
      <c r="W2839" s="49"/>
      <c r="X2839" s="49"/>
      <c r="Y2839" s="49"/>
      <c r="Z2839" s="49"/>
      <c r="AA2839" s="49"/>
      <c r="AB2839" s="49"/>
      <c r="AC2839" s="49"/>
      <c r="AG2839" s="48"/>
      <c r="AJ2839" s="48"/>
      <c r="AM2839" s="48"/>
      <c r="AW2839" s="49"/>
      <c r="AX2839" s="49"/>
      <c r="AY2839" s="49"/>
      <c r="AZ2839" s="49"/>
      <c r="BA2839" s="49"/>
      <c r="BB2839" s="49"/>
      <c r="BC2839" s="49"/>
      <c r="BD2839" s="49"/>
      <c r="BE2839" s="49"/>
    </row>
    <row r="2840" spans="5:57">
      <c r="E2840" s="48"/>
      <c r="H2840" s="48"/>
      <c r="K2840" s="48"/>
      <c r="U2840" s="49"/>
      <c r="V2840" s="49"/>
      <c r="W2840" s="49"/>
      <c r="X2840" s="49"/>
      <c r="Y2840" s="49"/>
      <c r="Z2840" s="49"/>
      <c r="AA2840" s="49"/>
      <c r="AB2840" s="49"/>
      <c r="AC2840" s="49"/>
      <c r="AG2840" s="48"/>
      <c r="AJ2840" s="48"/>
      <c r="AM2840" s="48"/>
      <c r="AW2840" s="49"/>
      <c r="AX2840" s="49"/>
      <c r="AY2840" s="49"/>
      <c r="AZ2840" s="49"/>
      <c r="BA2840" s="49"/>
      <c r="BB2840" s="49"/>
      <c r="BC2840" s="49"/>
      <c r="BD2840" s="49"/>
      <c r="BE2840" s="49"/>
    </row>
    <row r="2841" spans="5:57">
      <c r="E2841" s="48"/>
      <c r="H2841" s="48"/>
      <c r="K2841" s="48"/>
      <c r="U2841" s="49"/>
      <c r="V2841" s="49"/>
      <c r="W2841" s="49"/>
      <c r="X2841" s="49"/>
      <c r="Y2841" s="49"/>
      <c r="Z2841" s="49"/>
      <c r="AA2841" s="49"/>
      <c r="AB2841" s="49"/>
      <c r="AC2841" s="49"/>
      <c r="AG2841" s="48"/>
      <c r="AJ2841" s="48"/>
      <c r="AM2841" s="48"/>
      <c r="AW2841" s="49"/>
      <c r="AX2841" s="49"/>
      <c r="AY2841" s="49"/>
      <c r="AZ2841" s="49"/>
      <c r="BA2841" s="49"/>
      <c r="BB2841" s="49"/>
      <c r="BC2841" s="49"/>
      <c r="BD2841" s="49"/>
      <c r="BE2841" s="49"/>
    </row>
    <row r="2842" spans="5:57">
      <c r="E2842" s="48"/>
      <c r="H2842" s="48"/>
      <c r="K2842" s="48"/>
      <c r="U2842" s="49"/>
      <c r="V2842" s="49"/>
      <c r="W2842" s="49"/>
      <c r="X2842" s="49"/>
      <c r="Y2842" s="49"/>
      <c r="Z2842" s="49"/>
      <c r="AA2842" s="49"/>
      <c r="AB2842" s="49"/>
      <c r="AC2842" s="49"/>
      <c r="AG2842" s="48"/>
      <c r="AJ2842" s="48"/>
      <c r="AM2842" s="48"/>
      <c r="AW2842" s="49"/>
      <c r="AX2842" s="49"/>
      <c r="AY2842" s="49"/>
      <c r="AZ2842" s="49"/>
      <c r="BA2842" s="49"/>
      <c r="BB2842" s="49"/>
      <c r="BC2842" s="49"/>
      <c r="BD2842" s="49"/>
      <c r="BE2842" s="49"/>
    </row>
    <row r="2843" spans="5:57">
      <c r="E2843" s="48"/>
      <c r="H2843" s="48"/>
      <c r="K2843" s="48"/>
      <c r="U2843" s="49"/>
      <c r="V2843" s="49"/>
      <c r="W2843" s="49"/>
      <c r="X2843" s="49"/>
      <c r="Y2843" s="49"/>
      <c r="Z2843" s="49"/>
      <c r="AA2843" s="49"/>
      <c r="AB2843" s="49"/>
      <c r="AC2843" s="49"/>
      <c r="AG2843" s="48"/>
      <c r="AJ2843" s="48"/>
      <c r="AM2843" s="48"/>
      <c r="AW2843" s="49"/>
      <c r="AX2843" s="49"/>
      <c r="AY2843" s="49"/>
      <c r="AZ2843" s="49"/>
      <c r="BA2843" s="49"/>
      <c r="BB2843" s="49"/>
      <c r="BC2843" s="49"/>
      <c r="BD2843" s="49"/>
      <c r="BE2843" s="49"/>
    </row>
    <row r="2844" spans="5:57">
      <c r="E2844" s="48"/>
      <c r="H2844" s="48"/>
      <c r="K2844" s="48"/>
      <c r="U2844" s="49"/>
      <c r="V2844" s="49"/>
      <c r="W2844" s="49"/>
      <c r="X2844" s="49"/>
      <c r="Y2844" s="49"/>
      <c r="Z2844" s="49"/>
      <c r="AA2844" s="49"/>
      <c r="AB2844" s="49"/>
      <c r="AC2844" s="49"/>
      <c r="AG2844" s="48"/>
      <c r="AJ2844" s="48"/>
      <c r="AM2844" s="48"/>
      <c r="AW2844" s="49"/>
      <c r="AX2844" s="49"/>
      <c r="AY2844" s="49"/>
      <c r="AZ2844" s="49"/>
      <c r="BA2844" s="49"/>
      <c r="BB2844" s="49"/>
      <c r="BC2844" s="49"/>
      <c r="BD2844" s="49"/>
      <c r="BE2844" s="49"/>
    </row>
    <row r="2845" spans="5:57">
      <c r="E2845" s="48"/>
      <c r="H2845" s="48"/>
      <c r="K2845" s="48"/>
      <c r="U2845" s="49"/>
      <c r="V2845" s="49"/>
      <c r="W2845" s="49"/>
      <c r="X2845" s="49"/>
      <c r="Y2845" s="49"/>
      <c r="Z2845" s="49"/>
      <c r="AA2845" s="49"/>
      <c r="AB2845" s="49"/>
      <c r="AC2845" s="49"/>
      <c r="AG2845" s="48"/>
      <c r="AJ2845" s="48"/>
      <c r="AM2845" s="48"/>
      <c r="AW2845" s="49"/>
      <c r="AX2845" s="49"/>
      <c r="AY2845" s="49"/>
      <c r="AZ2845" s="49"/>
      <c r="BA2845" s="49"/>
      <c r="BB2845" s="49"/>
      <c r="BC2845" s="49"/>
      <c r="BD2845" s="49"/>
      <c r="BE2845" s="49"/>
    </row>
    <row r="2846" spans="5:57">
      <c r="E2846" s="48"/>
      <c r="H2846" s="48"/>
      <c r="K2846" s="48"/>
      <c r="U2846" s="49"/>
      <c r="V2846" s="49"/>
      <c r="W2846" s="49"/>
      <c r="X2846" s="49"/>
      <c r="Y2846" s="49"/>
      <c r="Z2846" s="49"/>
      <c r="AA2846" s="49"/>
      <c r="AB2846" s="49"/>
      <c r="AC2846" s="49"/>
      <c r="AG2846" s="48"/>
      <c r="AJ2846" s="48"/>
      <c r="AM2846" s="48"/>
      <c r="AW2846" s="49"/>
      <c r="AX2846" s="49"/>
      <c r="AY2846" s="49"/>
      <c r="AZ2846" s="49"/>
      <c r="BA2846" s="49"/>
      <c r="BB2846" s="49"/>
      <c r="BC2846" s="49"/>
      <c r="BD2846" s="49"/>
      <c r="BE2846" s="49"/>
    </row>
    <row r="2847" spans="5:57">
      <c r="E2847" s="48"/>
      <c r="H2847" s="48"/>
      <c r="K2847" s="48"/>
      <c r="U2847" s="49"/>
      <c r="V2847" s="49"/>
      <c r="W2847" s="49"/>
      <c r="X2847" s="49"/>
      <c r="Y2847" s="49"/>
      <c r="Z2847" s="49"/>
      <c r="AA2847" s="49"/>
      <c r="AB2847" s="49"/>
      <c r="AC2847" s="49"/>
      <c r="AG2847" s="48"/>
      <c r="AJ2847" s="48"/>
      <c r="AM2847" s="48"/>
      <c r="AW2847" s="49"/>
      <c r="AX2847" s="49"/>
      <c r="AY2847" s="49"/>
      <c r="AZ2847" s="49"/>
      <c r="BA2847" s="49"/>
      <c r="BB2847" s="49"/>
      <c r="BC2847" s="49"/>
      <c r="BD2847" s="49"/>
      <c r="BE2847" s="49"/>
    </row>
    <row r="2848" spans="5:57">
      <c r="E2848" s="48"/>
      <c r="H2848" s="48"/>
      <c r="K2848" s="48"/>
      <c r="U2848" s="49"/>
      <c r="V2848" s="49"/>
      <c r="W2848" s="49"/>
      <c r="X2848" s="49"/>
      <c r="Y2848" s="49"/>
      <c r="Z2848" s="49"/>
      <c r="AA2848" s="49"/>
      <c r="AB2848" s="49"/>
      <c r="AC2848" s="49"/>
      <c r="AG2848" s="48"/>
      <c r="AJ2848" s="48"/>
      <c r="AM2848" s="48"/>
      <c r="AW2848" s="49"/>
      <c r="AX2848" s="49"/>
      <c r="AY2848" s="49"/>
      <c r="AZ2848" s="49"/>
      <c r="BA2848" s="49"/>
      <c r="BB2848" s="49"/>
      <c r="BC2848" s="49"/>
      <c r="BD2848" s="49"/>
      <c r="BE2848" s="49"/>
    </row>
    <row r="2849" spans="5:57">
      <c r="E2849" s="48"/>
      <c r="H2849" s="48"/>
      <c r="K2849" s="48"/>
      <c r="U2849" s="49"/>
      <c r="V2849" s="49"/>
      <c r="W2849" s="49"/>
      <c r="X2849" s="49"/>
      <c r="Y2849" s="49"/>
      <c r="Z2849" s="49"/>
      <c r="AA2849" s="49"/>
      <c r="AB2849" s="49"/>
      <c r="AC2849" s="49"/>
      <c r="AG2849" s="48"/>
      <c r="AJ2849" s="48"/>
      <c r="AM2849" s="48"/>
      <c r="AW2849" s="49"/>
      <c r="AX2849" s="49"/>
      <c r="AY2849" s="49"/>
      <c r="AZ2849" s="49"/>
      <c r="BA2849" s="49"/>
      <c r="BB2849" s="49"/>
      <c r="BC2849" s="49"/>
      <c r="BD2849" s="49"/>
      <c r="BE2849" s="49"/>
    </row>
    <row r="2850" spans="5:57">
      <c r="E2850" s="48"/>
      <c r="H2850" s="48"/>
      <c r="K2850" s="48"/>
      <c r="U2850" s="49"/>
      <c r="V2850" s="49"/>
      <c r="W2850" s="49"/>
      <c r="X2850" s="49"/>
      <c r="Y2850" s="49"/>
      <c r="Z2850" s="49"/>
      <c r="AA2850" s="49"/>
      <c r="AB2850" s="49"/>
      <c r="AC2850" s="49"/>
      <c r="AG2850" s="48"/>
      <c r="AJ2850" s="48"/>
      <c r="AM2850" s="48"/>
      <c r="AW2850" s="49"/>
      <c r="AX2850" s="49"/>
      <c r="AY2850" s="49"/>
      <c r="AZ2850" s="49"/>
      <c r="BA2850" s="49"/>
      <c r="BB2850" s="49"/>
      <c r="BC2850" s="49"/>
      <c r="BD2850" s="49"/>
      <c r="BE2850" s="49"/>
    </row>
    <row r="2851" spans="5:57">
      <c r="E2851" s="48"/>
      <c r="H2851" s="48"/>
      <c r="K2851" s="48"/>
      <c r="U2851" s="49"/>
      <c r="V2851" s="49"/>
      <c r="W2851" s="49"/>
      <c r="X2851" s="49"/>
      <c r="Y2851" s="49"/>
      <c r="Z2851" s="49"/>
      <c r="AA2851" s="49"/>
      <c r="AB2851" s="49"/>
      <c r="AC2851" s="49"/>
      <c r="AG2851" s="48"/>
      <c r="AJ2851" s="48"/>
      <c r="AM2851" s="48"/>
      <c r="AW2851" s="49"/>
      <c r="AX2851" s="49"/>
      <c r="AY2851" s="49"/>
      <c r="AZ2851" s="49"/>
      <c r="BA2851" s="49"/>
      <c r="BB2851" s="49"/>
      <c r="BC2851" s="49"/>
      <c r="BD2851" s="49"/>
      <c r="BE2851" s="49"/>
    </row>
    <row r="2852" spans="5:57">
      <c r="E2852" s="48"/>
      <c r="H2852" s="48"/>
      <c r="K2852" s="48"/>
      <c r="U2852" s="49"/>
      <c r="V2852" s="49"/>
      <c r="W2852" s="49"/>
      <c r="X2852" s="49"/>
      <c r="Y2852" s="49"/>
      <c r="Z2852" s="49"/>
      <c r="AA2852" s="49"/>
      <c r="AB2852" s="49"/>
      <c r="AC2852" s="49"/>
      <c r="AG2852" s="48"/>
      <c r="AJ2852" s="48"/>
      <c r="AM2852" s="48"/>
      <c r="AW2852" s="49"/>
      <c r="AX2852" s="49"/>
      <c r="AY2852" s="49"/>
      <c r="AZ2852" s="49"/>
      <c r="BA2852" s="49"/>
      <c r="BB2852" s="49"/>
      <c r="BC2852" s="49"/>
      <c r="BD2852" s="49"/>
      <c r="BE2852" s="49"/>
    </row>
    <row r="2853" spans="5:57">
      <c r="E2853" s="48"/>
      <c r="H2853" s="48"/>
      <c r="K2853" s="48"/>
      <c r="U2853" s="49"/>
      <c r="V2853" s="49"/>
      <c r="W2853" s="49"/>
      <c r="X2853" s="49"/>
      <c r="Y2853" s="49"/>
      <c r="Z2853" s="49"/>
      <c r="AA2853" s="49"/>
      <c r="AB2853" s="49"/>
      <c r="AC2853" s="49"/>
      <c r="AG2853" s="48"/>
      <c r="AJ2853" s="48"/>
      <c r="AM2853" s="48"/>
      <c r="AW2853" s="49"/>
      <c r="AX2853" s="49"/>
      <c r="AY2853" s="49"/>
      <c r="AZ2853" s="49"/>
      <c r="BA2853" s="49"/>
      <c r="BB2853" s="49"/>
      <c r="BC2853" s="49"/>
      <c r="BD2853" s="49"/>
      <c r="BE2853" s="49"/>
    </row>
    <row r="2854" spans="5:57">
      <c r="E2854" s="48"/>
      <c r="H2854" s="48"/>
      <c r="K2854" s="48"/>
      <c r="U2854" s="49"/>
      <c r="V2854" s="49"/>
      <c r="W2854" s="49"/>
      <c r="X2854" s="49"/>
      <c r="Y2854" s="49"/>
      <c r="Z2854" s="49"/>
      <c r="AA2854" s="49"/>
      <c r="AB2854" s="49"/>
      <c r="AC2854" s="49"/>
      <c r="AG2854" s="48"/>
      <c r="AJ2854" s="48"/>
      <c r="AM2854" s="48"/>
      <c r="AW2854" s="49"/>
      <c r="AX2854" s="49"/>
      <c r="AY2854" s="49"/>
      <c r="AZ2854" s="49"/>
      <c r="BA2854" s="49"/>
      <c r="BB2854" s="49"/>
      <c r="BC2854" s="49"/>
      <c r="BD2854" s="49"/>
      <c r="BE2854" s="49"/>
    </row>
    <row r="2855" spans="5:57">
      <c r="E2855" s="48"/>
      <c r="H2855" s="48"/>
      <c r="K2855" s="48"/>
      <c r="U2855" s="49"/>
      <c r="V2855" s="49"/>
      <c r="W2855" s="49"/>
      <c r="X2855" s="49"/>
      <c r="Y2855" s="49"/>
      <c r="Z2855" s="49"/>
      <c r="AA2855" s="49"/>
      <c r="AB2855" s="49"/>
      <c r="AC2855" s="49"/>
      <c r="AG2855" s="48"/>
      <c r="AJ2855" s="48"/>
      <c r="AM2855" s="48"/>
      <c r="AW2855" s="49"/>
      <c r="AX2855" s="49"/>
      <c r="AY2855" s="49"/>
      <c r="AZ2855" s="49"/>
      <c r="BA2855" s="49"/>
      <c r="BB2855" s="49"/>
      <c r="BC2855" s="49"/>
      <c r="BD2855" s="49"/>
      <c r="BE2855" s="49"/>
    </row>
    <row r="2856" spans="5:57">
      <c r="E2856" s="48"/>
      <c r="H2856" s="48"/>
      <c r="K2856" s="48"/>
      <c r="U2856" s="49"/>
      <c r="V2856" s="49"/>
      <c r="W2856" s="49"/>
      <c r="X2856" s="49"/>
      <c r="Y2856" s="49"/>
      <c r="Z2856" s="49"/>
      <c r="AA2856" s="49"/>
      <c r="AB2856" s="49"/>
      <c r="AC2856" s="49"/>
      <c r="AG2856" s="48"/>
      <c r="AJ2856" s="48"/>
      <c r="AM2856" s="48"/>
      <c r="AW2856" s="49"/>
      <c r="AX2856" s="49"/>
      <c r="AY2856" s="49"/>
      <c r="AZ2856" s="49"/>
      <c r="BA2856" s="49"/>
      <c r="BB2856" s="49"/>
      <c r="BC2856" s="49"/>
      <c r="BD2856" s="49"/>
      <c r="BE2856" s="49"/>
    </row>
    <row r="2857" spans="5:57">
      <c r="E2857" s="48"/>
      <c r="H2857" s="48"/>
      <c r="K2857" s="48"/>
      <c r="U2857" s="49"/>
      <c r="V2857" s="49"/>
      <c r="W2857" s="49"/>
      <c r="X2857" s="49"/>
      <c r="Y2857" s="49"/>
      <c r="Z2857" s="49"/>
      <c r="AA2857" s="49"/>
      <c r="AB2857" s="49"/>
      <c r="AC2857" s="49"/>
      <c r="AG2857" s="48"/>
      <c r="AJ2857" s="48"/>
      <c r="AM2857" s="48"/>
      <c r="AW2857" s="49"/>
      <c r="AX2857" s="49"/>
      <c r="AY2857" s="49"/>
      <c r="AZ2857" s="49"/>
      <c r="BA2857" s="49"/>
      <c r="BB2857" s="49"/>
      <c r="BC2857" s="49"/>
      <c r="BD2857" s="49"/>
      <c r="BE2857" s="49"/>
    </row>
    <row r="2858" spans="5:57">
      <c r="E2858" s="48"/>
      <c r="H2858" s="48"/>
      <c r="K2858" s="48"/>
      <c r="U2858" s="49"/>
      <c r="V2858" s="49"/>
      <c r="W2858" s="49"/>
      <c r="X2858" s="49"/>
      <c r="Y2858" s="49"/>
      <c r="Z2858" s="49"/>
      <c r="AA2858" s="49"/>
      <c r="AB2858" s="49"/>
      <c r="AC2858" s="49"/>
      <c r="AG2858" s="48"/>
      <c r="AJ2858" s="48"/>
      <c r="AM2858" s="48"/>
      <c r="AW2858" s="49"/>
      <c r="AX2858" s="49"/>
      <c r="AY2858" s="49"/>
      <c r="AZ2858" s="49"/>
      <c r="BA2858" s="49"/>
      <c r="BB2858" s="49"/>
      <c r="BC2858" s="49"/>
      <c r="BD2858" s="49"/>
      <c r="BE2858" s="49"/>
    </row>
    <row r="2859" spans="5:57">
      <c r="E2859" s="48"/>
      <c r="H2859" s="48"/>
      <c r="K2859" s="48"/>
      <c r="U2859" s="49"/>
      <c r="V2859" s="49"/>
      <c r="W2859" s="49"/>
      <c r="X2859" s="49"/>
      <c r="Y2859" s="49"/>
      <c r="Z2859" s="49"/>
      <c r="AA2859" s="49"/>
      <c r="AB2859" s="49"/>
      <c r="AC2859" s="49"/>
      <c r="AG2859" s="48"/>
      <c r="AJ2859" s="48"/>
      <c r="AM2859" s="48"/>
      <c r="AW2859" s="49"/>
      <c r="AX2859" s="49"/>
      <c r="AY2859" s="49"/>
      <c r="AZ2859" s="49"/>
      <c r="BA2859" s="49"/>
      <c r="BB2859" s="49"/>
      <c r="BC2859" s="49"/>
      <c r="BD2859" s="49"/>
      <c r="BE2859" s="49"/>
    </row>
    <row r="2860" spans="5:57">
      <c r="E2860" s="48"/>
      <c r="H2860" s="48"/>
      <c r="K2860" s="48"/>
      <c r="U2860" s="49"/>
      <c r="V2860" s="49"/>
      <c r="W2860" s="49"/>
      <c r="X2860" s="49"/>
      <c r="Y2860" s="49"/>
      <c r="Z2860" s="49"/>
      <c r="AA2860" s="49"/>
      <c r="AB2860" s="49"/>
      <c r="AC2860" s="49"/>
      <c r="AG2860" s="48"/>
      <c r="AJ2860" s="48"/>
      <c r="AM2860" s="48"/>
      <c r="AW2860" s="49"/>
      <c r="AX2860" s="49"/>
      <c r="AY2860" s="49"/>
      <c r="AZ2860" s="49"/>
      <c r="BA2860" s="49"/>
      <c r="BB2860" s="49"/>
      <c r="BC2860" s="49"/>
      <c r="BD2860" s="49"/>
      <c r="BE2860" s="49"/>
    </row>
    <row r="2861" spans="5:57">
      <c r="E2861" s="48"/>
      <c r="H2861" s="48"/>
      <c r="K2861" s="48"/>
      <c r="U2861" s="49"/>
      <c r="V2861" s="49"/>
      <c r="W2861" s="49"/>
      <c r="X2861" s="49"/>
      <c r="Y2861" s="49"/>
      <c r="Z2861" s="49"/>
      <c r="AA2861" s="49"/>
      <c r="AB2861" s="49"/>
      <c r="AC2861" s="49"/>
      <c r="AG2861" s="48"/>
      <c r="AJ2861" s="48"/>
      <c r="AM2861" s="48"/>
      <c r="AW2861" s="49"/>
      <c r="AX2861" s="49"/>
      <c r="AY2861" s="49"/>
      <c r="AZ2861" s="49"/>
      <c r="BA2861" s="49"/>
      <c r="BB2861" s="49"/>
      <c r="BC2861" s="49"/>
      <c r="BD2861" s="49"/>
      <c r="BE2861" s="49"/>
    </row>
    <row r="2862" spans="5:57">
      <c r="E2862" s="48"/>
      <c r="H2862" s="48"/>
      <c r="K2862" s="48"/>
      <c r="U2862" s="49"/>
      <c r="V2862" s="49"/>
      <c r="W2862" s="49"/>
      <c r="X2862" s="49"/>
      <c r="Y2862" s="49"/>
      <c r="Z2862" s="49"/>
      <c r="AA2862" s="49"/>
      <c r="AB2862" s="49"/>
      <c r="AC2862" s="49"/>
      <c r="AG2862" s="48"/>
      <c r="AJ2862" s="48"/>
      <c r="AM2862" s="48"/>
      <c r="AW2862" s="49"/>
      <c r="AX2862" s="49"/>
      <c r="AY2862" s="49"/>
      <c r="AZ2862" s="49"/>
      <c r="BA2862" s="49"/>
      <c r="BB2862" s="49"/>
      <c r="BC2862" s="49"/>
      <c r="BD2862" s="49"/>
      <c r="BE2862" s="49"/>
    </row>
    <row r="2863" spans="5:57">
      <c r="E2863" s="48"/>
      <c r="H2863" s="48"/>
      <c r="K2863" s="48"/>
      <c r="U2863" s="49"/>
      <c r="V2863" s="49"/>
      <c r="W2863" s="49"/>
      <c r="X2863" s="49"/>
      <c r="Y2863" s="49"/>
      <c r="Z2863" s="49"/>
      <c r="AA2863" s="49"/>
      <c r="AB2863" s="49"/>
      <c r="AC2863" s="49"/>
      <c r="AG2863" s="48"/>
      <c r="AJ2863" s="48"/>
      <c r="AM2863" s="48"/>
      <c r="AW2863" s="49"/>
      <c r="AX2863" s="49"/>
      <c r="AY2863" s="49"/>
      <c r="AZ2863" s="49"/>
      <c r="BA2863" s="49"/>
      <c r="BB2863" s="49"/>
      <c r="BC2863" s="49"/>
      <c r="BD2863" s="49"/>
      <c r="BE2863" s="49"/>
    </row>
    <row r="2864" spans="5:57">
      <c r="E2864" s="48"/>
      <c r="H2864" s="48"/>
      <c r="K2864" s="48"/>
      <c r="U2864" s="49"/>
      <c r="V2864" s="49"/>
      <c r="W2864" s="49"/>
      <c r="X2864" s="49"/>
      <c r="Y2864" s="49"/>
      <c r="Z2864" s="49"/>
      <c r="AA2864" s="49"/>
      <c r="AB2864" s="49"/>
      <c r="AC2864" s="49"/>
      <c r="AG2864" s="48"/>
      <c r="AJ2864" s="48"/>
      <c r="AM2864" s="48"/>
      <c r="AW2864" s="49"/>
      <c r="AX2864" s="49"/>
      <c r="AY2864" s="49"/>
      <c r="AZ2864" s="49"/>
      <c r="BA2864" s="49"/>
      <c r="BB2864" s="49"/>
      <c r="BC2864" s="49"/>
      <c r="BD2864" s="49"/>
      <c r="BE2864" s="49"/>
    </row>
    <row r="2865" spans="5:57">
      <c r="E2865" s="48"/>
      <c r="H2865" s="48"/>
      <c r="K2865" s="48"/>
      <c r="U2865" s="49"/>
      <c r="V2865" s="49"/>
      <c r="W2865" s="49"/>
      <c r="X2865" s="49"/>
      <c r="Y2865" s="49"/>
      <c r="Z2865" s="49"/>
      <c r="AA2865" s="49"/>
      <c r="AB2865" s="49"/>
      <c r="AC2865" s="49"/>
      <c r="AG2865" s="48"/>
      <c r="AJ2865" s="48"/>
      <c r="AM2865" s="48"/>
      <c r="AW2865" s="49"/>
      <c r="AX2865" s="49"/>
      <c r="AY2865" s="49"/>
      <c r="AZ2865" s="49"/>
      <c r="BA2865" s="49"/>
      <c r="BB2865" s="49"/>
      <c r="BC2865" s="49"/>
      <c r="BD2865" s="49"/>
      <c r="BE2865" s="49"/>
    </row>
    <row r="2866" spans="5:57">
      <c r="E2866" s="48"/>
      <c r="H2866" s="48"/>
      <c r="K2866" s="48"/>
      <c r="U2866" s="49"/>
      <c r="V2866" s="49"/>
      <c r="W2866" s="49"/>
      <c r="X2866" s="49"/>
      <c r="Y2866" s="49"/>
      <c r="Z2866" s="49"/>
      <c r="AA2866" s="49"/>
      <c r="AB2866" s="49"/>
      <c r="AC2866" s="49"/>
      <c r="AG2866" s="48"/>
      <c r="AJ2866" s="48"/>
      <c r="AM2866" s="48"/>
      <c r="AW2866" s="49"/>
      <c r="AX2866" s="49"/>
      <c r="AY2866" s="49"/>
      <c r="AZ2866" s="49"/>
      <c r="BA2866" s="49"/>
      <c r="BB2866" s="49"/>
      <c r="BC2866" s="49"/>
      <c r="BD2866" s="49"/>
      <c r="BE2866" s="49"/>
    </row>
    <row r="2867" spans="5:57">
      <c r="E2867" s="48"/>
      <c r="H2867" s="48"/>
      <c r="K2867" s="48"/>
      <c r="U2867" s="49"/>
      <c r="V2867" s="49"/>
      <c r="W2867" s="49"/>
      <c r="X2867" s="49"/>
      <c r="Y2867" s="49"/>
      <c r="Z2867" s="49"/>
      <c r="AA2867" s="49"/>
      <c r="AB2867" s="49"/>
      <c r="AC2867" s="49"/>
      <c r="AG2867" s="48"/>
      <c r="AJ2867" s="48"/>
      <c r="AM2867" s="48"/>
      <c r="AW2867" s="49"/>
      <c r="AX2867" s="49"/>
      <c r="AY2867" s="49"/>
      <c r="AZ2867" s="49"/>
      <c r="BA2867" s="49"/>
      <c r="BB2867" s="49"/>
      <c r="BC2867" s="49"/>
      <c r="BD2867" s="49"/>
      <c r="BE2867" s="49"/>
    </row>
    <row r="2868" spans="5:57">
      <c r="E2868" s="48"/>
      <c r="H2868" s="48"/>
      <c r="K2868" s="48"/>
      <c r="U2868" s="49"/>
      <c r="V2868" s="49"/>
      <c r="W2868" s="49"/>
      <c r="X2868" s="49"/>
      <c r="Y2868" s="49"/>
      <c r="Z2868" s="49"/>
      <c r="AA2868" s="49"/>
      <c r="AB2868" s="49"/>
      <c r="AC2868" s="49"/>
      <c r="AG2868" s="48"/>
      <c r="AJ2868" s="48"/>
      <c r="AM2868" s="48"/>
      <c r="AW2868" s="49"/>
      <c r="AX2868" s="49"/>
      <c r="AY2868" s="49"/>
      <c r="AZ2868" s="49"/>
      <c r="BA2868" s="49"/>
      <c r="BB2868" s="49"/>
      <c r="BC2868" s="49"/>
      <c r="BD2868" s="49"/>
      <c r="BE2868" s="49"/>
    </row>
    <row r="2869" spans="5:57">
      <c r="E2869" s="48"/>
      <c r="H2869" s="48"/>
      <c r="K2869" s="48"/>
      <c r="U2869" s="49"/>
      <c r="V2869" s="49"/>
      <c r="W2869" s="49"/>
      <c r="X2869" s="49"/>
      <c r="Y2869" s="49"/>
      <c r="Z2869" s="49"/>
      <c r="AA2869" s="49"/>
      <c r="AB2869" s="49"/>
      <c r="AC2869" s="49"/>
      <c r="AG2869" s="48"/>
      <c r="AJ2869" s="48"/>
      <c r="AM2869" s="48"/>
      <c r="AW2869" s="49"/>
      <c r="AX2869" s="49"/>
      <c r="AY2869" s="49"/>
      <c r="AZ2869" s="49"/>
      <c r="BA2869" s="49"/>
      <c r="BB2869" s="49"/>
      <c r="BC2869" s="49"/>
      <c r="BD2869" s="49"/>
      <c r="BE2869" s="49"/>
    </row>
    <row r="2870" spans="5:57">
      <c r="E2870" s="48"/>
      <c r="H2870" s="48"/>
      <c r="K2870" s="48"/>
      <c r="U2870" s="49"/>
      <c r="V2870" s="49"/>
      <c r="W2870" s="49"/>
      <c r="X2870" s="49"/>
      <c r="Y2870" s="49"/>
      <c r="Z2870" s="49"/>
      <c r="AA2870" s="49"/>
      <c r="AB2870" s="49"/>
      <c r="AC2870" s="49"/>
      <c r="AG2870" s="48"/>
      <c r="AJ2870" s="48"/>
      <c r="AM2870" s="48"/>
      <c r="AW2870" s="49"/>
      <c r="AX2870" s="49"/>
      <c r="AY2870" s="49"/>
      <c r="AZ2870" s="49"/>
      <c r="BA2870" s="49"/>
      <c r="BB2870" s="49"/>
      <c r="BC2870" s="49"/>
      <c r="BD2870" s="49"/>
      <c r="BE2870" s="49"/>
    </row>
    <row r="2871" spans="5:57">
      <c r="E2871" s="48"/>
      <c r="H2871" s="48"/>
      <c r="K2871" s="48"/>
      <c r="U2871" s="49"/>
      <c r="V2871" s="49"/>
      <c r="W2871" s="49"/>
      <c r="X2871" s="49"/>
      <c r="Y2871" s="49"/>
      <c r="Z2871" s="49"/>
      <c r="AA2871" s="49"/>
      <c r="AB2871" s="49"/>
      <c r="AC2871" s="49"/>
      <c r="AG2871" s="48"/>
      <c r="AJ2871" s="48"/>
      <c r="AM2871" s="48"/>
      <c r="AW2871" s="49"/>
      <c r="AX2871" s="49"/>
      <c r="AY2871" s="49"/>
      <c r="AZ2871" s="49"/>
      <c r="BA2871" s="49"/>
      <c r="BB2871" s="49"/>
      <c r="BC2871" s="49"/>
      <c r="BD2871" s="49"/>
      <c r="BE2871" s="49"/>
    </row>
    <row r="2872" spans="5:57">
      <c r="E2872" s="48"/>
      <c r="H2872" s="48"/>
      <c r="K2872" s="48"/>
      <c r="U2872" s="49"/>
      <c r="V2872" s="49"/>
      <c r="W2872" s="49"/>
      <c r="X2872" s="49"/>
      <c r="Y2872" s="49"/>
      <c r="Z2872" s="49"/>
      <c r="AA2872" s="49"/>
      <c r="AB2872" s="49"/>
      <c r="AC2872" s="49"/>
      <c r="AG2872" s="48"/>
      <c r="AJ2872" s="48"/>
      <c r="AM2872" s="48"/>
      <c r="AW2872" s="49"/>
      <c r="AX2872" s="49"/>
      <c r="AY2872" s="49"/>
      <c r="AZ2872" s="49"/>
      <c r="BA2872" s="49"/>
      <c r="BB2872" s="49"/>
      <c r="BC2872" s="49"/>
      <c r="BD2872" s="49"/>
      <c r="BE2872" s="49"/>
    </row>
    <row r="2873" spans="5:57">
      <c r="E2873" s="48"/>
      <c r="H2873" s="48"/>
      <c r="K2873" s="48"/>
      <c r="U2873" s="49"/>
      <c r="V2873" s="49"/>
      <c r="W2873" s="49"/>
      <c r="X2873" s="49"/>
      <c r="Y2873" s="49"/>
      <c r="Z2873" s="49"/>
      <c r="AA2873" s="49"/>
      <c r="AB2873" s="49"/>
      <c r="AC2873" s="49"/>
      <c r="AG2873" s="48"/>
      <c r="AJ2873" s="48"/>
      <c r="AM2873" s="48"/>
      <c r="AW2873" s="49"/>
      <c r="AX2873" s="49"/>
      <c r="AY2873" s="49"/>
      <c r="AZ2873" s="49"/>
      <c r="BA2873" s="49"/>
      <c r="BB2873" s="49"/>
      <c r="BC2873" s="49"/>
      <c r="BD2873" s="49"/>
      <c r="BE2873" s="49"/>
    </row>
    <row r="2874" spans="5:57">
      <c r="E2874" s="48"/>
      <c r="H2874" s="48"/>
      <c r="K2874" s="48"/>
      <c r="U2874" s="49"/>
      <c r="V2874" s="49"/>
      <c r="W2874" s="49"/>
      <c r="X2874" s="49"/>
      <c r="Y2874" s="49"/>
      <c r="Z2874" s="49"/>
      <c r="AA2874" s="49"/>
      <c r="AB2874" s="49"/>
      <c r="AC2874" s="49"/>
      <c r="AG2874" s="48"/>
      <c r="AJ2874" s="48"/>
      <c r="AM2874" s="48"/>
      <c r="AW2874" s="49"/>
      <c r="AX2874" s="49"/>
      <c r="AY2874" s="49"/>
      <c r="AZ2874" s="49"/>
      <c r="BA2874" s="49"/>
      <c r="BB2874" s="49"/>
      <c r="BC2874" s="49"/>
      <c r="BD2874" s="49"/>
      <c r="BE2874" s="49"/>
    </row>
    <row r="2875" spans="5:57">
      <c r="E2875" s="48"/>
      <c r="H2875" s="48"/>
      <c r="K2875" s="48"/>
      <c r="U2875" s="49"/>
      <c r="V2875" s="49"/>
      <c r="W2875" s="49"/>
      <c r="X2875" s="49"/>
      <c r="Y2875" s="49"/>
      <c r="Z2875" s="49"/>
      <c r="AA2875" s="49"/>
      <c r="AB2875" s="49"/>
      <c r="AC2875" s="49"/>
      <c r="AG2875" s="48"/>
      <c r="AJ2875" s="48"/>
      <c r="AM2875" s="48"/>
      <c r="AW2875" s="49"/>
      <c r="AX2875" s="49"/>
      <c r="AY2875" s="49"/>
      <c r="AZ2875" s="49"/>
      <c r="BA2875" s="49"/>
      <c r="BB2875" s="49"/>
      <c r="BC2875" s="49"/>
      <c r="BD2875" s="49"/>
      <c r="BE2875" s="49"/>
    </row>
    <row r="2876" spans="5:57">
      <c r="E2876" s="48"/>
      <c r="H2876" s="48"/>
      <c r="K2876" s="48"/>
      <c r="U2876" s="49"/>
      <c r="V2876" s="49"/>
      <c r="W2876" s="49"/>
      <c r="X2876" s="49"/>
      <c r="Y2876" s="49"/>
      <c r="Z2876" s="49"/>
      <c r="AA2876" s="49"/>
      <c r="AB2876" s="49"/>
      <c r="AC2876" s="49"/>
      <c r="AG2876" s="48"/>
      <c r="AJ2876" s="48"/>
      <c r="AM2876" s="48"/>
      <c r="AW2876" s="49"/>
      <c r="AX2876" s="49"/>
      <c r="AY2876" s="49"/>
      <c r="AZ2876" s="49"/>
      <c r="BA2876" s="49"/>
      <c r="BB2876" s="49"/>
      <c r="BC2876" s="49"/>
      <c r="BD2876" s="49"/>
      <c r="BE2876" s="49"/>
    </row>
    <row r="2877" spans="5:57">
      <c r="E2877" s="48"/>
      <c r="H2877" s="48"/>
      <c r="K2877" s="48"/>
      <c r="U2877" s="49"/>
      <c r="V2877" s="49"/>
      <c r="W2877" s="49"/>
      <c r="X2877" s="49"/>
      <c r="Y2877" s="49"/>
      <c r="Z2877" s="49"/>
      <c r="AA2877" s="49"/>
      <c r="AB2877" s="49"/>
      <c r="AC2877" s="49"/>
      <c r="AG2877" s="48"/>
      <c r="AJ2877" s="48"/>
      <c r="AM2877" s="48"/>
      <c r="AW2877" s="49"/>
      <c r="AX2877" s="49"/>
      <c r="AY2877" s="49"/>
      <c r="AZ2877" s="49"/>
      <c r="BA2877" s="49"/>
      <c r="BB2877" s="49"/>
      <c r="BC2877" s="49"/>
      <c r="BD2877" s="49"/>
      <c r="BE2877" s="49"/>
    </row>
    <row r="2878" spans="5:57">
      <c r="E2878" s="48"/>
      <c r="H2878" s="48"/>
      <c r="K2878" s="48"/>
      <c r="U2878" s="49"/>
      <c r="V2878" s="49"/>
      <c r="W2878" s="49"/>
      <c r="X2878" s="49"/>
      <c r="Y2878" s="49"/>
      <c r="Z2878" s="49"/>
      <c r="AA2878" s="49"/>
      <c r="AB2878" s="49"/>
      <c r="AC2878" s="49"/>
      <c r="AG2878" s="48"/>
      <c r="AJ2878" s="48"/>
      <c r="AM2878" s="48"/>
      <c r="AW2878" s="49"/>
      <c r="AX2878" s="49"/>
      <c r="AY2878" s="49"/>
      <c r="AZ2878" s="49"/>
      <c r="BA2878" s="49"/>
      <c r="BB2878" s="49"/>
      <c r="BC2878" s="49"/>
      <c r="BD2878" s="49"/>
      <c r="BE2878" s="49"/>
    </row>
    <row r="2879" spans="5:57">
      <c r="E2879" s="48"/>
      <c r="H2879" s="48"/>
      <c r="K2879" s="48"/>
      <c r="U2879" s="49"/>
      <c r="V2879" s="49"/>
      <c r="W2879" s="49"/>
      <c r="X2879" s="49"/>
      <c r="Y2879" s="49"/>
      <c r="Z2879" s="49"/>
      <c r="AA2879" s="49"/>
      <c r="AB2879" s="49"/>
      <c r="AC2879" s="49"/>
      <c r="AG2879" s="48"/>
      <c r="AJ2879" s="48"/>
      <c r="AM2879" s="48"/>
      <c r="AW2879" s="49"/>
      <c r="AX2879" s="49"/>
      <c r="AY2879" s="49"/>
      <c r="AZ2879" s="49"/>
      <c r="BA2879" s="49"/>
      <c r="BB2879" s="49"/>
      <c r="BC2879" s="49"/>
      <c r="BD2879" s="49"/>
      <c r="BE2879" s="49"/>
    </row>
    <row r="2880" spans="5:57">
      <c r="E2880" s="48"/>
      <c r="H2880" s="48"/>
      <c r="K2880" s="48"/>
      <c r="U2880" s="49"/>
      <c r="V2880" s="49"/>
      <c r="W2880" s="49"/>
      <c r="X2880" s="49"/>
      <c r="Y2880" s="49"/>
      <c r="Z2880" s="49"/>
      <c r="AA2880" s="49"/>
      <c r="AB2880" s="49"/>
      <c r="AC2880" s="49"/>
      <c r="AG2880" s="48"/>
      <c r="AJ2880" s="48"/>
      <c r="AM2880" s="48"/>
      <c r="AW2880" s="49"/>
      <c r="AX2880" s="49"/>
      <c r="AY2880" s="49"/>
      <c r="AZ2880" s="49"/>
      <c r="BA2880" s="49"/>
      <c r="BB2880" s="49"/>
      <c r="BC2880" s="49"/>
      <c r="BD2880" s="49"/>
      <c r="BE2880" s="49"/>
    </row>
    <row r="2881" spans="5:57">
      <c r="E2881" s="48"/>
      <c r="H2881" s="48"/>
      <c r="K2881" s="48"/>
      <c r="U2881" s="49"/>
      <c r="V2881" s="49"/>
      <c r="W2881" s="49"/>
      <c r="X2881" s="49"/>
      <c r="Y2881" s="49"/>
      <c r="Z2881" s="49"/>
      <c r="AA2881" s="49"/>
      <c r="AB2881" s="49"/>
      <c r="AC2881" s="49"/>
      <c r="AG2881" s="48"/>
      <c r="AJ2881" s="48"/>
      <c r="AM2881" s="48"/>
      <c r="AW2881" s="49"/>
      <c r="AX2881" s="49"/>
      <c r="AY2881" s="49"/>
      <c r="AZ2881" s="49"/>
      <c r="BA2881" s="49"/>
      <c r="BB2881" s="49"/>
      <c r="BC2881" s="49"/>
      <c r="BD2881" s="49"/>
      <c r="BE2881" s="49"/>
    </row>
    <row r="2882" spans="5:57">
      <c r="E2882" s="48"/>
      <c r="H2882" s="48"/>
      <c r="K2882" s="48"/>
      <c r="U2882" s="49"/>
      <c r="V2882" s="49"/>
      <c r="W2882" s="49"/>
      <c r="X2882" s="49"/>
      <c r="Y2882" s="49"/>
      <c r="Z2882" s="49"/>
      <c r="AA2882" s="49"/>
      <c r="AB2882" s="49"/>
      <c r="AC2882" s="49"/>
      <c r="AG2882" s="48"/>
      <c r="AJ2882" s="48"/>
      <c r="AM2882" s="48"/>
      <c r="AW2882" s="49"/>
      <c r="AX2882" s="49"/>
      <c r="AY2882" s="49"/>
      <c r="AZ2882" s="49"/>
      <c r="BA2882" s="49"/>
      <c r="BB2882" s="49"/>
      <c r="BC2882" s="49"/>
      <c r="BD2882" s="49"/>
      <c r="BE2882" s="49"/>
    </row>
    <row r="2883" spans="5:57">
      <c r="E2883" s="48"/>
      <c r="H2883" s="48"/>
      <c r="K2883" s="48"/>
      <c r="U2883" s="49"/>
      <c r="V2883" s="49"/>
      <c r="W2883" s="49"/>
      <c r="X2883" s="49"/>
      <c r="Y2883" s="49"/>
      <c r="Z2883" s="49"/>
      <c r="AA2883" s="49"/>
      <c r="AB2883" s="49"/>
      <c r="AC2883" s="49"/>
      <c r="AG2883" s="48"/>
      <c r="AJ2883" s="48"/>
      <c r="AM2883" s="48"/>
      <c r="AW2883" s="49"/>
      <c r="AX2883" s="49"/>
      <c r="AY2883" s="49"/>
      <c r="AZ2883" s="49"/>
      <c r="BA2883" s="49"/>
      <c r="BB2883" s="49"/>
      <c r="BC2883" s="49"/>
      <c r="BD2883" s="49"/>
      <c r="BE2883" s="49"/>
    </row>
    <row r="2884" spans="5:57">
      <c r="E2884" s="48"/>
      <c r="H2884" s="48"/>
      <c r="K2884" s="48"/>
      <c r="U2884" s="49"/>
      <c r="V2884" s="49"/>
      <c r="W2884" s="49"/>
      <c r="X2884" s="49"/>
      <c r="Y2884" s="49"/>
      <c r="Z2884" s="49"/>
      <c r="AA2884" s="49"/>
      <c r="AB2884" s="49"/>
      <c r="AC2884" s="49"/>
      <c r="AG2884" s="48"/>
      <c r="AJ2884" s="48"/>
      <c r="AM2884" s="48"/>
      <c r="AW2884" s="49"/>
      <c r="AX2884" s="49"/>
      <c r="AY2884" s="49"/>
      <c r="AZ2884" s="49"/>
      <c r="BA2884" s="49"/>
      <c r="BB2884" s="49"/>
      <c r="BC2884" s="49"/>
      <c r="BD2884" s="49"/>
      <c r="BE2884" s="49"/>
    </row>
    <row r="2885" spans="5:57">
      <c r="E2885" s="48"/>
      <c r="H2885" s="48"/>
      <c r="K2885" s="48"/>
      <c r="U2885" s="49"/>
      <c r="V2885" s="49"/>
      <c r="W2885" s="49"/>
      <c r="X2885" s="49"/>
      <c r="Y2885" s="49"/>
      <c r="Z2885" s="49"/>
      <c r="AA2885" s="49"/>
      <c r="AB2885" s="49"/>
      <c r="AC2885" s="49"/>
      <c r="AG2885" s="48"/>
      <c r="AJ2885" s="48"/>
      <c r="AM2885" s="48"/>
      <c r="AW2885" s="49"/>
      <c r="AX2885" s="49"/>
      <c r="AY2885" s="49"/>
      <c r="AZ2885" s="49"/>
      <c r="BA2885" s="49"/>
      <c r="BB2885" s="49"/>
      <c r="BC2885" s="49"/>
      <c r="BD2885" s="49"/>
      <c r="BE2885" s="49"/>
    </row>
    <row r="2886" spans="5:57">
      <c r="E2886" s="48"/>
      <c r="H2886" s="48"/>
      <c r="K2886" s="48"/>
      <c r="U2886" s="49"/>
      <c r="V2886" s="49"/>
      <c r="W2886" s="49"/>
      <c r="X2886" s="49"/>
      <c r="Y2886" s="49"/>
      <c r="Z2886" s="49"/>
      <c r="AA2886" s="49"/>
      <c r="AB2886" s="49"/>
      <c r="AC2886" s="49"/>
      <c r="AG2886" s="48"/>
      <c r="AJ2886" s="48"/>
      <c r="AM2886" s="48"/>
      <c r="AW2886" s="49"/>
      <c r="AX2886" s="49"/>
      <c r="AY2886" s="49"/>
      <c r="AZ2886" s="49"/>
      <c r="BA2886" s="49"/>
      <c r="BB2886" s="49"/>
      <c r="BC2886" s="49"/>
      <c r="BD2886" s="49"/>
      <c r="BE2886" s="49"/>
    </row>
    <row r="2887" spans="5:57">
      <c r="E2887" s="48"/>
      <c r="H2887" s="48"/>
      <c r="K2887" s="48"/>
      <c r="U2887" s="49"/>
      <c r="V2887" s="49"/>
      <c r="W2887" s="49"/>
      <c r="X2887" s="49"/>
      <c r="Y2887" s="49"/>
      <c r="Z2887" s="49"/>
      <c r="AA2887" s="49"/>
      <c r="AB2887" s="49"/>
      <c r="AC2887" s="49"/>
      <c r="AG2887" s="48"/>
      <c r="AJ2887" s="48"/>
      <c r="AM2887" s="48"/>
      <c r="AW2887" s="49"/>
      <c r="AX2887" s="49"/>
      <c r="AY2887" s="49"/>
      <c r="AZ2887" s="49"/>
      <c r="BA2887" s="49"/>
      <c r="BB2887" s="49"/>
      <c r="BC2887" s="49"/>
      <c r="BD2887" s="49"/>
      <c r="BE2887" s="49"/>
    </row>
    <row r="2888" spans="5:57">
      <c r="E2888" s="48"/>
      <c r="H2888" s="48"/>
      <c r="K2888" s="48"/>
      <c r="U2888" s="49"/>
      <c r="V2888" s="49"/>
      <c r="W2888" s="49"/>
      <c r="X2888" s="49"/>
      <c r="Y2888" s="49"/>
      <c r="Z2888" s="49"/>
      <c r="AA2888" s="49"/>
      <c r="AB2888" s="49"/>
      <c r="AC2888" s="49"/>
      <c r="AG2888" s="48"/>
      <c r="AJ2888" s="48"/>
      <c r="AM2888" s="48"/>
      <c r="AW2888" s="49"/>
      <c r="AX2888" s="49"/>
      <c r="AY2888" s="49"/>
      <c r="AZ2888" s="49"/>
      <c r="BA2888" s="49"/>
      <c r="BB2888" s="49"/>
      <c r="BC2888" s="49"/>
      <c r="BD2888" s="49"/>
      <c r="BE2888" s="49"/>
    </row>
    <row r="2889" spans="5:57">
      <c r="E2889" s="48"/>
      <c r="H2889" s="48"/>
      <c r="K2889" s="48"/>
      <c r="U2889" s="49"/>
      <c r="V2889" s="49"/>
      <c r="W2889" s="49"/>
      <c r="X2889" s="49"/>
      <c r="Y2889" s="49"/>
      <c r="Z2889" s="49"/>
      <c r="AA2889" s="49"/>
      <c r="AB2889" s="49"/>
      <c r="AC2889" s="49"/>
      <c r="AG2889" s="48"/>
      <c r="AJ2889" s="48"/>
      <c r="AM2889" s="48"/>
      <c r="AW2889" s="49"/>
      <c r="AX2889" s="49"/>
      <c r="AY2889" s="49"/>
      <c r="AZ2889" s="49"/>
      <c r="BA2889" s="49"/>
      <c r="BB2889" s="49"/>
      <c r="BC2889" s="49"/>
      <c r="BD2889" s="49"/>
      <c r="BE2889" s="49"/>
    </row>
    <row r="2890" spans="5:57">
      <c r="E2890" s="48"/>
      <c r="H2890" s="48"/>
      <c r="K2890" s="48"/>
      <c r="U2890" s="49"/>
      <c r="V2890" s="49"/>
      <c r="W2890" s="49"/>
      <c r="X2890" s="49"/>
      <c r="Y2890" s="49"/>
      <c r="Z2890" s="49"/>
      <c r="AA2890" s="49"/>
      <c r="AB2890" s="49"/>
      <c r="AC2890" s="49"/>
      <c r="AG2890" s="48"/>
      <c r="AJ2890" s="48"/>
      <c r="AM2890" s="48"/>
      <c r="AW2890" s="49"/>
      <c r="AX2890" s="49"/>
      <c r="AY2890" s="49"/>
      <c r="AZ2890" s="49"/>
      <c r="BA2890" s="49"/>
      <c r="BB2890" s="49"/>
      <c r="BC2890" s="49"/>
      <c r="BD2890" s="49"/>
      <c r="BE2890" s="49"/>
    </row>
    <row r="2891" spans="5:57">
      <c r="E2891" s="48"/>
      <c r="H2891" s="48"/>
      <c r="K2891" s="48"/>
      <c r="U2891" s="49"/>
      <c r="V2891" s="49"/>
      <c r="W2891" s="49"/>
      <c r="X2891" s="49"/>
      <c r="Y2891" s="49"/>
      <c r="Z2891" s="49"/>
      <c r="AA2891" s="49"/>
      <c r="AB2891" s="49"/>
      <c r="AC2891" s="49"/>
      <c r="AG2891" s="48"/>
      <c r="AJ2891" s="48"/>
      <c r="AM2891" s="48"/>
      <c r="AW2891" s="49"/>
      <c r="AX2891" s="49"/>
      <c r="AY2891" s="49"/>
      <c r="AZ2891" s="49"/>
      <c r="BA2891" s="49"/>
      <c r="BB2891" s="49"/>
      <c r="BC2891" s="49"/>
      <c r="BD2891" s="49"/>
      <c r="BE2891" s="49"/>
    </row>
    <row r="2892" spans="5:57">
      <c r="E2892" s="48"/>
      <c r="H2892" s="48"/>
      <c r="K2892" s="48"/>
      <c r="U2892" s="49"/>
      <c r="V2892" s="49"/>
      <c r="W2892" s="49"/>
      <c r="X2892" s="49"/>
      <c r="Y2892" s="49"/>
      <c r="Z2892" s="49"/>
      <c r="AA2892" s="49"/>
      <c r="AB2892" s="49"/>
      <c r="AC2892" s="49"/>
      <c r="AG2892" s="48"/>
      <c r="AJ2892" s="48"/>
      <c r="AM2892" s="48"/>
      <c r="AW2892" s="49"/>
      <c r="AX2892" s="49"/>
      <c r="AY2892" s="49"/>
      <c r="AZ2892" s="49"/>
      <c r="BA2892" s="49"/>
      <c r="BB2892" s="49"/>
      <c r="BC2892" s="49"/>
      <c r="BD2892" s="49"/>
      <c r="BE2892" s="49"/>
    </row>
    <row r="2893" spans="5:57">
      <c r="E2893" s="48"/>
      <c r="H2893" s="48"/>
      <c r="K2893" s="48"/>
      <c r="U2893" s="49"/>
      <c r="V2893" s="49"/>
      <c r="W2893" s="49"/>
      <c r="X2893" s="49"/>
      <c r="Y2893" s="49"/>
      <c r="Z2893" s="49"/>
      <c r="AA2893" s="49"/>
      <c r="AB2893" s="49"/>
      <c r="AC2893" s="49"/>
      <c r="AG2893" s="48"/>
      <c r="AJ2893" s="48"/>
      <c r="AM2893" s="48"/>
      <c r="AW2893" s="49"/>
      <c r="AX2893" s="49"/>
      <c r="AY2893" s="49"/>
      <c r="AZ2893" s="49"/>
      <c r="BA2893" s="49"/>
      <c r="BB2893" s="49"/>
      <c r="BC2893" s="49"/>
      <c r="BD2893" s="49"/>
      <c r="BE2893" s="49"/>
    </row>
    <row r="2894" spans="5:57">
      <c r="E2894" s="48"/>
      <c r="H2894" s="48"/>
      <c r="K2894" s="48"/>
      <c r="U2894" s="49"/>
      <c r="V2894" s="49"/>
      <c r="W2894" s="49"/>
      <c r="X2894" s="49"/>
      <c r="Y2894" s="49"/>
      <c r="Z2894" s="49"/>
      <c r="AA2894" s="49"/>
      <c r="AB2894" s="49"/>
      <c r="AC2894" s="49"/>
      <c r="AG2894" s="48"/>
      <c r="AJ2894" s="48"/>
      <c r="AM2894" s="48"/>
      <c r="AW2894" s="49"/>
      <c r="AX2894" s="49"/>
      <c r="AY2894" s="49"/>
      <c r="AZ2894" s="49"/>
      <c r="BA2894" s="49"/>
      <c r="BB2894" s="49"/>
      <c r="BC2894" s="49"/>
      <c r="BD2894" s="49"/>
      <c r="BE2894" s="49"/>
    </row>
    <row r="2895" spans="5:57">
      <c r="E2895" s="48"/>
      <c r="H2895" s="48"/>
      <c r="K2895" s="48"/>
      <c r="U2895" s="49"/>
      <c r="V2895" s="49"/>
      <c r="W2895" s="49"/>
      <c r="X2895" s="49"/>
      <c r="Y2895" s="49"/>
      <c r="Z2895" s="49"/>
      <c r="AA2895" s="49"/>
      <c r="AB2895" s="49"/>
      <c r="AC2895" s="49"/>
      <c r="AG2895" s="48"/>
      <c r="AJ2895" s="48"/>
      <c r="AM2895" s="48"/>
      <c r="AW2895" s="49"/>
      <c r="AX2895" s="49"/>
      <c r="AY2895" s="49"/>
      <c r="AZ2895" s="49"/>
      <c r="BA2895" s="49"/>
      <c r="BB2895" s="49"/>
      <c r="BC2895" s="49"/>
      <c r="BD2895" s="49"/>
      <c r="BE2895" s="49"/>
    </row>
    <row r="2896" spans="5:57">
      <c r="E2896" s="48"/>
      <c r="H2896" s="48"/>
      <c r="K2896" s="48"/>
      <c r="U2896" s="49"/>
      <c r="V2896" s="49"/>
      <c r="W2896" s="49"/>
      <c r="X2896" s="49"/>
      <c r="Y2896" s="49"/>
      <c r="Z2896" s="49"/>
      <c r="AA2896" s="49"/>
      <c r="AB2896" s="49"/>
      <c r="AC2896" s="49"/>
      <c r="AG2896" s="48"/>
      <c r="AJ2896" s="48"/>
      <c r="AM2896" s="48"/>
      <c r="AW2896" s="49"/>
      <c r="AX2896" s="49"/>
      <c r="AY2896" s="49"/>
      <c r="AZ2896" s="49"/>
      <c r="BA2896" s="49"/>
      <c r="BB2896" s="49"/>
      <c r="BC2896" s="49"/>
      <c r="BD2896" s="49"/>
      <c r="BE2896" s="49"/>
    </row>
    <row r="2897" spans="5:57">
      <c r="E2897" s="48"/>
      <c r="H2897" s="48"/>
      <c r="K2897" s="48"/>
      <c r="U2897" s="49"/>
      <c r="V2897" s="49"/>
      <c r="W2897" s="49"/>
      <c r="X2897" s="49"/>
      <c r="Y2897" s="49"/>
      <c r="Z2897" s="49"/>
      <c r="AA2897" s="49"/>
      <c r="AB2897" s="49"/>
      <c r="AC2897" s="49"/>
      <c r="AG2897" s="48"/>
      <c r="AJ2897" s="48"/>
      <c r="AM2897" s="48"/>
      <c r="AW2897" s="49"/>
      <c r="AX2897" s="49"/>
      <c r="AY2897" s="49"/>
      <c r="AZ2897" s="49"/>
      <c r="BA2897" s="49"/>
      <c r="BB2897" s="49"/>
      <c r="BC2897" s="49"/>
      <c r="BD2897" s="49"/>
      <c r="BE2897" s="49"/>
    </row>
    <row r="2898" spans="5:57">
      <c r="E2898" s="48"/>
      <c r="H2898" s="48"/>
      <c r="K2898" s="48"/>
      <c r="U2898" s="49"/>
      <c r="V2898" s="49"/>
      <c r="W2898" s="49"/>
      <c r="X2898" s="49"/>
      <c r="Y2898" s="49"/>
      <c r="Z2898" s="49"/>
      <c r="AA2898" s="49"/>
      <c r="AB2898" s="49"/>
      <c r="AC2898" s="49"/>
      <c r="AG2898" s="48"/>
      <c r="AJ2898" s="48"/>
      <c r="AM2898" s="48"/>
      <c r="AW2898" s="49"/>
      <c r="AX2898" s="49"/>
      <c r="AY2898" s="49"/>
      <c r="AZ2898" s="49"/>
      <c r="BA2898" s="49"/>
      <c r="BB2898" s="49"/>
      <c r="BC2898" s="49"/>
      <c r="BD2898" s="49"/>
      <c r="BE2898" s="49"/>
    </row>
    <row r="2899" spans="5:57">
      <c r="E2899" s="48"/>
      <c r="H2899" s="48"/>
      <c r="K2899" s="48"/>
      <c r="U2899" s="49"/>
      <c r="V2899" s="49"/>
      <c r="W2899" s="49"/>
      <c r="X2899" s="49"/>
      <c r="Y2899" s="49"/>
      <c r="Z2899" s="49"/>
      <c r="AA2899" s="49"/>
      <c r="AB2899" s="49"/>
      <c r="AC2899" s="49"/>
      <c r="AG2899" s="48"/>
      <c r="AJ2899" s="48"/>
      <c r="AM2899" s="48"/>
      <c r="AW2899" s="49"/>
      <c r="AX2899" s="49"/>
      <c r="AY2899" s="49"/>
      <c r="AZ2899" s="49"/>
      <c r="BA2899" s="49"/>
      <c r="BB2899" s="49"/>
      <c r="BC2899" s="49"/>
      <c r="BD2899" s="49"/>
      <c r="BE2899" s="49"/>
    </row>
    <row r="2900" spans="5:57">
      <c r="E2900" s="48"/>
      <c r="H2900" s="48"/>
      <c r="K2900" s="48"/>
      <c r="U2900" s="49"/>
      <c r="V2900" s="49"/>
      <c r="W2900" s="49"/>
      <c r="X2900" s="49"/>
      <c r="Y2900" s="49"/>
      <c r="Z2900" s="49"/>
      <c r="AA2900" s="49"/>
      <c r="AB2900" s="49"/>
      <c r="AC2900" s="49"/>
      <c r="AG2900" s="48"/>
      <c r="AJ2900" s="48"/>
      <c r="AM2900" s="48"/>
      <c r="AW2900" s="49"/>
      <c r="AX2900" s="49"/>
      <c r="AY2900" s="49"/>
      <c r="AZ2900" s="49"/>
      <c r="BA2900" s="49"/>
      <c r="BB2900" s="49"/>
      <c r="BC2900" s="49"/>
      <c r="BD2900" s="49"/>
      <c r="BE2900" s="49"/>
    </row>
    <row r="2901" spans="5:57">
      <c r="E2901" s="48"/>
      <c r="H2901" s="48"/>
      <c r="K2901" s="48"/>
      <c r="U2901" s="49"/>
      <c r="V2901" s="49"/>
      <c r="W2901" s="49"/>
      <c r="X2901" s="49"/>
      <c r="Y2901" s="49"/>
      <c r="Z2901" s="49"/>
      <c r="AA2901" s="49"/>
      <c r="AB2901" s="49"/>
      <c r="AC2901" s="49"/>
      <c r="AG2901" s="48"/>
      <c r="AJ2901" s="48"/>
      <c r="AM2901" s="48"/>
      <c r="AW2901" s="49"/>
      <c r="AX2901" s="49"/>
      <c r="AY2901" s="49"/>
      <c r="AZ2901" s="49"/>
      <c r="BA2901" s="49"/>
      <c r="BB2901" s="49"/>
      <c r="BC2901" s="49"/>
      <c r="BD2901" s="49"/>
      <c r="BE2901" s="49"/>
    </row>
    <row r="2902" spans="5:57">
      <c r="E2902" s="48"/>
      <c r="H2902" s="48"/>
      <c r="K2902" s="48"/>
      <c r="U2902" s="49"/>
      <c r="V2902" s="49"/>
      <c r="W2902" s="49"/>
      <c r="X2902" s="49"/>
      <c r="Y2902" s="49"/>
      <c r="Z2902" s="49"/>
      <c r="AA2902" s="49"/>
      <c r="AB2902" s="49"/>
      <c r="AC2902" s="49"/>
      <c r="AG2902" s="48"/>
      <c r="AJ2902" s="48"/>
      <c r="AM2902" s="48"/>
      <c r="AW2902" s="49"/>
      <c r="AX2902" s="49"/>
      <c r="AY2902" s="49"/>
      <c r="AZ2902" s="49"/>
      <c r="BA2902" s="49"/>
      <c r="BB2902" s="49"/>
      <c r="BC2902" s="49"/>
      <c r="BD2902" s="49"/>
      <c r="BE2902" s="49"/>
    </row>
    <row r="2903" spans="5:57">
      <c r="E2903" s="48"/>
      <c r="H2903" s="48"/>
      <c r="K2903" s="48"/>
      <c r="U2903" s="49"/>
      <c r="V2903" s="49"/>
      <c r="W2903" s="49"/>
      <c r="X2903" s="49"/>
      <c r="Y2903" s="49"/>
      <c r="Z2903" s="49"/>
      <c r="AA2903" s="49"/>
      <c r="AB2903" s="49"/>
      <c r="AC2903" s="49"/>
      <c r="AG2903" s="48"/>
      <c r="AJ2903" s="48"/>
      <c r="AM2903" s="48"/>
      <c r="AW2903" s="49"/>
      <c r="AX2903" s="49"/>
      <c r="AY2903" s="49"/>
      <c r="AZ2903" s="49"/>
      <c r="BA2903" s="49"/>
      <c r="BB2903" s="49"/>
      <c r="BC2903" s="49"/>
      <c r="BD2903" s="49"/>
      <c r="BE2903" s="49"/>
    </row>
    <row r="2904" spans="5:57">
      <c r="E2904" s="48"/>
      <c r="H2904" s="48"/>
      <c r="K2904" s="48"/>
      <c r="U2904" s="49"/>
      <c r="V2904" s="49"/>
      <c r="W2904" s="49"/>
      <c r="X2904" s="49"/>
      <c r="Y2904" s="49"/>
      <c r="Z2904" s="49"/>
      <c r="AA2904" s="49"/>
      <c r="AB2904" s="49"/>
      <c r="AC2904" s="49"/>
      <c r="AG2904" s="48"/>
      <c r="AJ2904" s="48"/>
      <c r="AM2904" s="48"/>
      <c r="AW2904" s="49"/>
      <c r="AX2904" s="49"/>
      <c r="AY2904" s="49"/>
      <c r="AZ2904" s="49"/>
      <c r="BA2904" s="49"/>
      <c r="BB2904" s="49"/>
      <c r="BC2904" s="49"/>
      <c r="BD2904" s="49"/>
      <c r="BE2904" s="49"/>
    </row>
    <row r="2905" spans="5:57">
      <c r="E2905" s="48"/>
      <c r="H2905" s="48"/>
      <c r="K2905" s="48"/>
      <c r="U2905" s="49"/>
      <c r="V2905" s="49"/>
      <c r="W2905" s="49"/>
      <c r="X2905" s="49"/>
      <c r="Y2905" s="49"/>
      <c r="Z2905" s="49"/>
      <c r="AA2905" s="49"/>
      <c r="AB2905" s="49"/>
      <c r="AC2905" s="49"/>
      <c r="AG2905" s="48"/>
      <c r="AJ2905" s="48"/>
      <c r="AM2905" s="48"/>
      <c r="AW2905" s="49"/>
      <c r="AX2905" s="49"/>
      <c r="AY2905" s="49"/>
      <c r="AZ2905" s="49"/>
      <c r="BA2905" s="49"/>
      <c r="BB2905" s="49"/>
      <c r="BC2905" s="49"/>
      <c r="BD2905" s="49"/>
      <c r="BE2905" s="49"/>
    </row>
    <row r="2906" spans="5:57">
      <c r="E2906" s="48"/>
      <c r="H2906" s="48"/>
      <c r="K2906" s="48"/>
      <c r="U2906" s="49"/>
      <c r="V2906" s="49"/>
      <c r="W2906" s="49"/>
      <c r="X2906" s="49"/>
      <c r="Y2906" s="49"/>
      <c r="Z2906" s="49"/>
      <c r="AA2906" s="49"/>
      <c r="AB2906" s="49"/>
      <c r="AC2906" s="49"/>
      <c r="AG2906" s="48"/>
      <c r="AJ2906" s="48"/>
      <c r="AM2906" s="48"/>
      <c r="AW2906" s="49"/>
      <c r="AX2906" s="49"/>
      <c r="AY2906" s="49"/>
      <c r="AZ2906" s="49"/>
      <c r="BA2906" s="49"/>
      <c r="BB2906" s="49"/>
      <c r="BC2906" s="49"/>
      <c r="BD2906" s="49"/>
      <c r="BE2906" s="49"/>
    </row>
    <row r="2907" spans="5:57">
      <c r="E2907" s="48"/>
      <c r="H2907" s="48"/>
      <c r="K2907" s="48"/>
      <c r="U2907" s="49"/>
      <c r="V2907" s="49"/>
      <c r="W2907" s="49"/>
      <c r="X2907" s="49"/>
      <c r="Y2907" s="49"/>
      <c r="Z2907" s="49"/>
      <c r="AA2907" s="49"/>
      <c r="AB2907" s="49"/>
      <c r="AC2907" s="49"/>
      <c r="AG2907" s="48"/>
      <c r="AJ2907" s="48"/>
      <c r="AM2907" s="48"/>
      <c r="AW2907" s="49"/>
      <c r="AX2907" s="49"/>
      <c r="AY2907" s="49"/>
      <c r="AZ2907" s="49"/>
      <c r="BA2907" s="49"/>
      <c r="BB2907" s="49"/>
      <c r="BC2907" s="49"/>
      <c r="BD2907" s="49"/>
      <c r="BE2907" s="49"/>
    </row>
    <row r="2908" spans="5:57">
      <c r="E2908" s="48"/>
      <c r="H2908" s="48"/>
      <c r="K2908" s="48"/>
      <c r="U2908" s="49"/>
      <c r="V2908" s="49"/>
      <c r="W2908" s="49"/>
      <c r="X2908" s="49"/>
      <c r="Y2908" s="49"/>
      <c r="Z2908" s="49"/>
      <c r="AA2908" s="49"/>
      <c r="AB2908" s="49"/>
      <c r="AC2908" s="49"/>
      <c r="AG2908" s="48"/>
      <c r="AJ2908" s="48"/>
      <c r="AM2908" s="48"/>
      <c r="AW2908" s="49"/>
      <c r="AX2908" s="49"/>
      <c r="AY2908" s="49"/>
      <c r="AZ2908" s="49"/>
      <c r="BA2908" s="49"/>
      <c r="BB2908" s="49"/>
      <c r="BC2908" s="49"/>
      <c r="BD2908" s="49"/>
      <c r="BE2908" s="49"/>
    </row>
    <row r="2909" spans="5:57">
      <c r="E2909" s="48"/>
      <c r="H2909" s="48"/>
      <c r="K2909" s="48"/>
      <c r="U2909" s="49"/>
      <c r="V2909" s="49"/>
      <c r="W2909" s="49"/>
      <c r="X2909" s="49"/>
      <c r="Y2909" s="49"/>
      <c r="Z2909" s="49"/>
      <c r="AA2909" s="49"/>
      <c r="AB2909" s="49"/>
      <c r="AC2909" s="49"/>
      <c r="AG2909" s="48"/>
      <c r="AJ2909" s="48"/>
      <c r="AM2909" s="48"/>
      <c r="AW2909" s="49"/>
      <c r="AX2909" s="49"/>
      <c r="AY2909" s="49"/>
      <c r="AZ2909" s="49"/>
      <c r="BA2909" s="49"/>
      <c r="BB2909" s="49"/>
      <c r="BC2909" s="49"/>
      <c r="BD2909" s="49"/>
      <c r="BE2909" s="49"/>
    </row>
    <row r="2910" spans="5:57">
      <c r="E2910" s="48"/>
      <c r="H2910" s="48"/>
      <c r="K2910" s="48"/>
      <c r="U2910" s="49"/>
      <c r="V2910" s="49"/>
      <c r="W2910" s="49"/>
      <c r="X2910" s="49"/>
      <c r="Y2910" s="49"/>
      <c r="Z2910" s="49"/>
      <c r="AA2910" s="49"/>
      <c r="AB2910" s="49"/>
      <c r="AC2910" s="49"/>
      <c r="AG2910" s="48"/>
      <c r="AJ2910" s="48"/>
      <c r="AM2910" s="48"/>
      <c r="AW2910" s="49"/>
      <c r="AX2910" s="49"/>
      <c r="AY2910" s="49"/>
      <c r="AZ2910" s="49"/>
      <c r="BA2910" s="49"/>
      <c r="BB2910" s="49"/>
      <c r="BC2910" s="49"/>
      <c r="BD2910" s="49"/>
      <c r="BE2910" s="49"/>
    </row>
    <row r="2911" spans="5:57">
      <c r="E2911" s="48"/>
      <c r="H2911" s="48"/>
      <c r="K2911" s="48"/>
      <c r="U2911" s="49"/>
      <c r="V2911" s="49"/>
      <c r="W2911" s="49"/>
      <c r="X2911" s="49"/>
      <c r="Y2911" s="49"/>
      <c r="Z2911" s="49"/>
      <c r="AA2911" s="49"/>
      <c r="AB2911" s="49"/>
      <c r="AC2911" s="49"/>
      <c r="AG2911" s="48"/>
      <c r="AJ2911" s="48"/>
      <c r="AM2911" s="48"/>
      <c r="AW2911" s="49"/>
      <c r="AX2911" s="49"/>
      <c r="AY2911" s="49"/>
      <c r="AZ2911" s="49"/>
      <c r="BA2911" s="49"/>
      <c r="BB2911" s="49"/>
      <c r="BC2911" s="49"/>
      <c r="BD2911" s="49"/>
      <c r="BE2911" s="49"/>
    </row>
    <row r="2912" spans="5:57">
      <c r="E2912" s="48"/>
      <c r="H2912" s="48"/>
      <c r="K2912" s="48"/>
      <c r="U2912" s="49"/>
      <c r="V2912" s="49"/>
      <c r="W2912" s="49"/>
      <c r="X2912" s="49"/>
      <c r="Y2912" s="49"/>
      <c r="Z2912" s="49"/>
      <c r="AA2912" s="49"/>
      <c r="AB2912" s="49"/>
      <c r="AC2912" s="49"/>
      <c r="AG2912" s="48"/>
      <c r="AJ2912" s="48"/>
      <c r="AM2912" s="48"/>
      <c r="AW2912" s="49"/>
      <c r="AX2912" s="49"/>
      <c r="AY2912" s="49"/>
      <c r="AZ2912" s="49"/>
      <c r="BA2912" s="49"/>
      <c r="BB2912" s="49"/>
      <c r="BC2912" s="49"/>
      <c r="BD2912" s="49"/>
      <c r="BE2912" s="49"/>
    </row>
    <row r="2913" spans="5:57">
      <c r="E2913" s="48"/>
      <c r="H2913" s="48"/>
      <c r="K2913" s="48"/>
      <c r="U2913" s="49"/>
      <c r="V2913" s="49"/>
      <c r="W2913" s="49"/>
      <c r="X2913" s="49"/>
      <c r="Y2913" s="49"/>
      <c r="Z2913" s="49"/>
      <c r="AA2913" s="49"/>
      <c r="AB2913" s="49"/>
      <c r="AC2913" s="49"/>
      <c r="AG2913" s="48"/>
      <c r="AJ2913" s="48"/>
      <c r="AM2913" s="48"/>
      <c r="AW2913" s="49"/>
      <c r="AX2913" s="49"/>
      <c r="AY2913" s="49"/>
      <c r="AZ2913" s="49"/>
      <c r="BA2913" s="49"/>
      <c r="BB2913" s="49"/>
      <c r="BC2913" s="49"/>
      <c r="BD2913" s="49"/>
      <c r="BE2913" s="49"/>
    </row>
    <row r="2914" spans="5:57">
      <c r="E2914" s="48"/>
      <c r="H2914" s="48"/>
      <c r="K2914" s="48"/>
      <c r="U2914" s="49"/>
      <c r="V2914" s="49"/>
      <c r="W2914" s="49"/>
      <c r="X2914" s="49"/>
      <c r="Y2914" s="49"/>
      <c r="Z2914" s="49"/>
      <c r="AA2914" s="49"/>
      <c r="AB2914" s="49"/>
      <c r="AC2914" s="49"/>
      <c r="AG2914" s="48"/>
      <c r="AJ2914" s="48"/>
      <c r="AM2914" s="48"/>
      <c r="AW2914" s="49"/>
      <c r="AX2914" s="49"/>
      <c r="AY2914" s="49"/>
      <c r="AZ2914" s="49"/>
      <c r="BA2914" s="49"/>
      <c r="BB2914" s="49"/>
      <c r="BC2914" s="49"/>
      <c r="BD2914" s="49"/>
      <c r="BE2914" s="49"/>
    </row>
    <row r="2915" spans="5:57">
      <c r="E2915" s="48"/>
      <c r="H2915" s="48"/>
      <c r="K2915" s="48"/>
      <c r="U2915" s="49"/>
      <c r="V2915" s="49"/>
      <c r="W2915" s="49"/>
      <c r="X2915" s="49"/>
      <c r="Y2915" s="49"/>
      <c r="Z2915" s="49"/>
      <c r="AA2915" s="49"/>
      <c r="AB2915" s="49"/>
      <c r="AC2915" s="49"/>
      <c r="AG2915" s="48"/>
      <c r="AJ2915" s="48"/>
      <c r="AM2915" s="48"/>
      <c r="AW2915" s="49"/>
      <c r="AX2915" s="49"/>
      <c r="AY2915" s="49"/>
      <c r="AZ2915" s="49"/>
      <c r="BA2915" s="49"/>
      <c r="BB2915" s="49"/>
      <c r="BC2915" s="49"/>
      <c r="BD2915" s="49"/>
      <c r="BE2915" s="49"/>
    </row>
    <row r="2916" spans="5:57">
      <c r="E2916" s="48"/>
      <c r="H2916" s="48"/>
      <c r="K2916" s="48"/>
      <c r="U2916" s="49"/>
      <c r="V2916" s="49"/>
      <c r="W2916" s="49"/>
      <c r="X2916" s="49"/>
      <c r="Y2916" s="49"/>
      <c r="Z2916" s="49"/>
      <c r="AA2916" s="49"/>
      <c r="AB2916" s="49"/>
      <c r="AC2916" s="49"/>
      <c r="AG2916" s="48"/>
      <c r="AJ2916" s="48"/>
      <c r="AM2916" s="48"/>
      <c r="AW2916" s="49"/>
      <c r="AX2916" s="49"/>
      <c r="AY2916" s="49"/>
      <c r="AZ2916" s="49"/>
      <c r="BA2916" s="49"/>
      <c r="BB2916" s="49"/>
      <c r="BC2916" s="49"/>
      <c r="BD2916" s="49"/>
      <c r="BE2916" s="49"/>
    </row>
    <row r="2917" spans="5:57">
      <c r="E2917" s="48"/>
      <c r="H2917" s="48"/>
      <c r="K2917" s="48"/>
      <c r="U2917" s="49"/>
      <c r="V2917" s="49"/>
      <c r="W2917" s="49"/>
      <c r="X2917" s="49"/>
      <c r="Y2917" s="49"/>
      <c r="Z2917" s="49"/>
      <c r="AA2917" s="49"/>
      <c r="AB2917" s="49"/>
      <c r="AC2917" s="49"/>
      <c r="AG2917" s="48"/>
      <c r="AJ2917" s="48"/>
      <c r="AM2917" s="48"/>
      <c r="AW2917" s="49"/>
      <c r="AX2917" s="49"/>
      <c r="AY2917" s="49"/>
      <c r="AZ2917" s="49"/>
      <c r="BA2917" s="49"/>
      <c r="BB2917" s="49"/>
      <c r="BC2917" s="49"/>
      <c r="BD2917" s="49"/>
      <c r="BE2917" s="49"/>
    </row>
    <row r="2918" spans="5:57">
      <c r="E2918" s="48"/>
      <c r="H2918" s="48"/>
      <c r="K2918" s="48"/>
      <c r="U2918" s="49"/>
      <c r="V2918" s="49"/>
      <c r="W2918" s="49"/>
      <c r="X2918" s="49"/>
      <c r="Y2918" s="49"/>
      <c r="Z2918" s="49"/>
      <c r="AA2918" s="49"/>
      <c r="AB2918" s="49"/>
      <c r="AC2918" s="49"/>
      <c r="AG2918" s="48"/>
      <c r="AJ2918" s="48"/>
      <c r="AM2918" s="48"/>
      <c r="AW2918" s="49"/>
      <c r="AX2918" s="49"/>
      <c r="AY2918" s="49"/>
      <c r="AZ2918" s="49"/>
      <c r="BA2918" s="49"/>
      <c r="BB2918" s="49"/>
      <c r="BC2918" s="49"/>
      <c r="BD2918" s="49"/>
      <c r="BE2918" s="49"/>
    </row>
    <row r="2919" spans="5:57">
      <c r="E2919" s="48"/>
      <c r="H2919" s="48"/>
      <c r="K2919" s="48"/>
      <c r="U2919" s="49"/>
      <c r="V2919" s="49"/>
      <c r="W2919" s="49"/>
      <c r="X2919" s="49"/>
      <c r="Y2919" s="49"/>
      <c r="Z2919" s="49"/>
      <c r="AA2919" s="49"/>
      <c r="AB2919" s="49"/>
      <c r="AC2919" s="49"/>
      <c r="AG2919" s="48"/>
      <c r="AJ2919" s="48"/>
      <c r="AM2919" s="48"/>
      <c r="AW2919" s="49"/>
      <c r="AX2919" s="49"/>
      <c r="AY2919" s="49"/>
      <c r="AZ2919" s="49"/>
      <c r="BA2919" s="49"/>
      <c r="BB2919" s="49"/>
      <c r="BC2919" s="49"/>
      <c r="BD2919" s="49"/>
      <c r="BE2919" s="49"/>
    </row>
    <row r="2920" spans="5:57">
      <c r="E2920" s="48"/>
      <c r="H2920" s="48"/>
      <c r="K2920" s="48"/>
      <c r="U2920" s="49"/>
      <c r="V2920" s="49"/>
      <c r="W2920" s="49"/>
      <c r="X2920" s="49"/>
      <c r="Y2920" s="49"/>
      <c r="Z2920" s="49"/>
      <c r="AA2920" s="49"/>
      <c r="AB2920" s="49"/>
      <c r="AC2920" s="49"/>
      <c r="AG2920" s="48"/>
      <c r="AJ2920" s="48"/>
      <c r="AM2920" s="48"/>
      <c r="AW2920" s="49"/>
      <c r="AX2920" s="49"/>
      <c r="AY2920" s="49"/>
      <c r="AZ2920" s="49"/>
      <c r="BA2920" s="49"/>
      <c r="BB2920" s="49"/>
      <c r="BC2920" s="49"/>
      <c r="BD2920" s="49"/>
      <c r="BE2920" s="49"/>
    </row>
    <row r="2921" spans="5:57">
      <c r="E2921" s="48"/>
      <c r="H2921" s="48"/>
      <c r="K2921" s="48"/>
      <c r="U2921" s="49"/>
      <c r="V2921" s="49"/>
      <c r="W2921" s="49"/>
      <c r="X2921" s="49"/>
      <c r="Y2921" s="49"/>
      <c r="Z2921" s="49"/>
      <c r="AA2921" s="49"/>
      <c r="AB2921" s="49"/>
      <c r="AC2921" s="49"/>
      <c r="AG2921" s="48"/>
      <c r="AJ2921" s="48"/>
      <c r="AM2921" s="48"/>
      <c r="AW2921" s="49"/>
      <c r="AX2921" s="49"/>
      <c r="AY2921" s="49"/>
      <c r="AZ2921" s="49"/>
      <c r="BA2921" s="49"/>
      <c r="BB2921" s="49"/>
      <c r="BC2921" s="49"/>
      <c r="BD2921" s="49"/>
      <c r="BE2921" s="49"/>
    </row>
    <row r="2922" spans="5:57">
      <c r="E2922" s="48"/>
      <c r="H2922" s="48"/>
      <c r="K2922" s="48"/>
      <c r="U2922" s="49"/>
      <c r="V2922" s="49"/>
      <c r="W2922" s="49"/>
      <c r="X2922" s="49"/>
      <c r="Y2922" s="49"/>
      <c r="Z2922" s="49"/>
      <c r="AA2922" s="49"/>
      <c r="AB2922" s="49"/>
      <c r="AC2922" s="49"/>
      <c r="AG2922" s="48"/>
      <c r="AJ2922" s="48"/>
      <c r="AM2922" s="48"/>
      <c r="AW2922" s="49"/>
      <c r="AX2922" s="49"/>
      <c r="AY2922" s="49"/>
      <c r="AZ2922" s="49"/>
      <c r="BA2922" s="49"/>
      <c r="BB2922" s="49"/>
      <c r="BC2922" s="49"/>
      <c r="BD2922" s="49"/>
      <c r="BE2922" s="49"/>
    </row>
    <row r="2923" spans="5:57">
      <c r="E2923" s="48"/>
      <c r="H2923" s="48"/>
      <c r="K2923" s="48"/>
      <c r="U2923" s="49"/>
      <c r="V2923" s="49"/>
      <c r="W2923" s="49"/>
      <c r="X2923" s="49"/>
      <c r="Y2923" s="49"/>
      <c r="Z2923" s="49"/>
      <c r="AA2923" s="49"/>
      <c r="AB2923" s="49"/>
      <c r="AC2923" s="49"/>
      <c r="AG2923" s="48"/>
      <c r="AJ2923" s="48"/>
      <c r="AM2923" s="48"/>
      <c r="AW2923" s="49"/>
      <c r="AX2923" s="49"/>
      <c r="AY2923" s="49"/>
      <c r="AZ2923" s="49"/>
      <c r="BA2923" s="49"/>
      <c r="BB2923" s="49"/>
      <c r="BC2923" s="49"/>
      <c r="BD2923" s="49"/>
      <c r="BE2923" s="49"/>
    </row>
    <row r="2924" spans="5:57">
      <c r="E2924" s="48"/>
      <c r="H2924" s="48"/>
      <c r="K2924" s="48"/>
      <c r="U2924" s="49"/>
      <c r="V2924" s="49"/>
      <c r="W2924" s="49"/>
      <c r="X2924" s="49"/>
      <c r="Y2924" s="49"/>
      <c r="Z2924" s="49"/>
      <c r="AA2924" s="49"/>
      <c r="AB2924" s="49"/>
      <c r="AC2924" s="49"/>
      <c r="AG2924" s="48"/>
      <c r="AJ2924" s="48"/>
      <c r="AM2924" s="48"/>
      <c r="AW2924" s="49"/>
      <c r="AX2924" s="49"/>
      <c r="AY2924" s="49"/>
      <c r="AZ2924" s="49"/>
      <c r="BA2924" s="49"/>
      <c r="BB2924" s="49"/>
      <c r="BC2924" s="49"/>
      <c r="BD2924" s="49"/>
      <c r="BE2924" s="49"/>
    </row>
    <row r="2925" spans="5:57">
      <c r="E2925" s="48"/>
      <c r="H2925" s="48"/>
      <c r="K2925" s="48"/>
      <c r="U2925" s="49"/>
      <c r="V2925" s="49"/>
      <c r="W2925" s="49"/>
      <c r="X2925" s="49"/>
      <c r="Y2925" s="49"/>
      <c r="Z2925" s="49"/>
      <c r="AA2925" s="49"/>
      <c r="AB2925" s="49"/>
      <c r="AC2925" s="49"/>
      <c r="AG2925" s="48"/>
      <c r="AJ2925" s="48"/>
      <c r="AM2925" s="48"/>
      <c r="AW2925" s="49"/>
      <c r="AX2925" s="49"/>
      <c r="AY2925" s="49"/>
      <c r="AZ2925" s="49"/>
      <c r="BA2925" s="49"/>
      <c r="BB2925" s="49"/>
      <c r="BC2925" s="49"/>
      <c r="BD2925" s="49"/>
      <c r="BE2925" s="49"/>
    </row>
    <row r="2926" spans="5:57">
      <c r="E2926" s="48"/>
      <c r="H2926" s="48"/>
      <c r="K2926" s="48"/>
      <c r="U2926" s="49"/>
      <c r="V2926" s="49"/>
      <c r="W2926" s="49"/>
      <c r="X2926" s="49"/>
      <c r="Y2926" s="49"/>
      <c r="Z2926" s="49"/>
      <c r="AA2926" s="49"/>
      <c r="AB2926" s="49"/>
      <c r="AC2926" s="49"/>
      <c r="AG2926" s="48"/>
      <c r="AJ2926" s="48"/>
      <c r="AM2926" s="48"/>
      <c r="AW2926" s="49"/>
      <c r="AX2926" s="49"/>
      <c r="AY2926" s="49"/>
      <c r="AZ2926" s="49"/>
      <c r="BA2926" s="49"/>
      <c r="BB2926" s="49"/>
      <c r="BC2926" s="49"/>
      <c r="BD2926" s="49"/>
      <c r="BE2926" s="49"/>
    </row>
    <row r="2927" spans="5:57">
      <c r="E2927" s="48"/>
      <c r="H2927" s="48"/>
      <c r="K2927" s="48"/>
      <c r="U2927" s="49"/>
      <c r="V2927" s="49"/>
      <c r="W2927" s="49"/>
      <c r="X2927" s="49"/>
      <c r="Y2927" s="49"/>
      <c r="Z2927" s="49"/>
      <c r="AA2927" s="49"/>
      <c r="AB2927" s="49"/>
      <c r="AC2927" s="49"/>
      <c r="AG2927" s="48"/>
      <c r="AJ2927" s="48"/>
      <c r="AM2927" s="48"/>
      <c r="AW2927" s="49"/>
      <c r="AX2927" s="49"/>
      <c r="AY2927" s="49"/>
      <c r="AZ2927" s="49"/>
      <c r="BA2927" s="49"/>
      <c r="BB2927" s="49"/>
      <c r="BC2927" s="49"/>
      <c r="BD2927" s="49"/>
      <c r="BE2927" s="49"/>
    </row>
    <row r="2928" spans="5:57">
      <c r="E2928" s="48"/>
      <c r="H2928" s="48"/>
      <c r="K2928" s="48"/>
      <c r="U2928" s="49"/>
      <c r="V2928" s="49"/>
      <c r="W2928" s="49"/>
      <c r="X2928" s="49"/>
      <c r="Y2928" s="49"/>
      <c r="Z2928" s="49"/>
      <c r="AA2928" s="49"/>
      <c r="AB2928" s="49"/>
      <c r="AC2928" s="49"/>
      <c r="AG2928" s="48"/>
      <c r="AJ2928" s="48"/>
      <c r="AM2928" s="48"/>
      <c r="AW2928" s="49"/>
      <c r="AX2928" s="49"/>
      <c r="AY2928" s="49"/>
      <c r="AZ2928" s="49"/>
      <c r="BA2928" s="49"/>
      <c r="BB2928" s="49"/>
      <c r="BC2928" s="49"/>
      <c r="BD2928" s="49"/>
      <c r="BE2928" s="49"/>
    </row>
    <row r="2929" spans="5:57">
      <c r="E2929" s="48"/>
      <c r="H2929" s="48"/>
      <c r="K2929" s="48"/>
      <c r="U2929" s="49"/>
      <c r="V2929" s="49"/>
      <c r="W2929" s="49"/>
      <c r="X2929" s="49"/>
      <c r="Y2929" s="49"/>
      <c r="Z2929" s="49"/>
      <c r="AA2929" s="49"/>
      <c r="AB2929" s="49"/>
      <c r="AC2929" s="49"/>
      <c r="AG2929" s="48"/>
      <c r="AJ2929" s="48"/>
      <c r="AM2929" s="48"/>
      <c r="AW2929" s="49"/>
      <c r="AX2929" s="49"/>
      <c r="AY2929" s="49"/>
      <c r="AZ2929" s="49"/>
      <c r="BA2929" s="49"/>
      <c r="BB2929" s="49"/>
      <c r="BC2929" s="49"/>
      <c r="BD2929" s="49"/>
      <c r="BE2929" s="49"/>
    </row>
    <row r="2930" spans="5:57">
      <c r="E2930" s="48"/>
      <c r="H2930" s="48"/>
      <c r="K2930" s="48"/>
      <c r="U2930" s="49"/>
      <c r="V2930" s="49"/>
      <c r="W2930" s="49"/>
      <c r="X2930" s="49"/>
      <c r="Y2930" s="49"/>
      <c r="Z2930" s="49"/>
      <c r="AA2930" s="49"/>
      <c r="AB2930" s="49"/>
      <c r="AC2930" s="49"/>
      <c r="AG2930" s="48"/>
      <c r="AJ2930" s="48"/>
      <c r="AM2930" s="48"/>
      <c r="AW2930" s="49"/>
      <c r="AX2930" s="49"/>
      <c r="AY2930" s="49"/>
      <c r="AZ2930" s="49"/>
      <c r="BA2930" s="49"/>
      <c r="BB2930" s="49"/>
      <c r="BC2930" s="49"/>
      <c r="BD2930" s="49"/>
      <c r="BE2930" s="49"/>
    </row>
    <row r="2931" spans="5:57">
      <c r="E2931" s="48"/>
      <c r="H2931" s="48"/>
      <c r="K2931" s="48"/>
      <c r="U2931" s="49"/>
      <c r="V2931" s="49"/>
      <c r="W2931" s="49"/>
      <c r="X2931" s="49"/>
      <c r="Y2931" s="49"/>
      <c r="Z2931" s="49"/>
      <c r="AA2931" s="49"/>
      <c r="AB2931" s="49"/>
      <c r="AC2931" s="49"/>
      <c r="AG2931" s="48"/>
      <c r="AJ2931" s="48"/>
      <c r="AM2931" s="48"/>
      <c r="AW2931" s="49"/>
      <c r="AX2931" s="49"/>
      <c r="AY2931" s="49"/>
      <c r="AZ2931" s="49"/>
      <c r="BA2931" s="49"/>
      <c r="BB2931" s="49"/>
      <c r="BC2931" s="49"/>
      <c r="BD2931" s="49"/>
      <c r="BE2931" s="49"/>
    </row>
    <row r="2932" spans="5:57">
      <c r="E2932" s="48"/>
      <c r="H2932" s="48"/>
      <c r="K2932" s="48"/>
      <c r="U2932" s="49"/>
      <c r="V2932" s="49"/>
      <c r="W2932" s="49"/>
      <c r="X2932" s="49"/>
      <c r="Y2932" s="49"/>
      <c r="Z2932" s="49"/>
      <c r="AA2932" s="49"/>
      <c r="AB2932" s="49"/>
      <c r="AC2932" s="49"/>
      <c r="AG2932" s="48"/>
      <c r="AJ2932" s="48"/>
      <c r="AM2932" s="48"/>
      <c r="AW2932" s="49"/>
      <c r="AX2932" s="49"/>
      <c r="AY2932" s="49"/>
      <c r="AZ2932" s="49"/>
      <c r="BA2932" s="49"/>
      <c r="BB2932" s="49"/>
      <c r="BC2932" s="49"/>
      <c r="BD2932" s="49"/>
      <c r="BE2932" s="49"/>
    </row>
    <row r="2933" spans="5:57">
      <c r="E2933" s="48"/>
      <c r="H2933" s="48"/>
      <c r="K2933" s="48"/>
      <c r="U2933" s="49"/>
      <c r="V2933" s="49"/>
      <c r="W2933" s="49"/>
      <c r="X2933" s="49"/>
      <c r="Y2933" s="49"/>
      <c r="Z2933" s="49"/>
      <c r="AA2933" s="49"/>
      <c r="AB2933" s="49"/>
      <c r="AC2933" s="49"/>
      <c r="AG2933" s="48"/>
      <c r="AJ2933" s="48"/>
      <c r="AM2933" s="48"/>
      <c r="AW2933" s="49"/>
      <c r="AX2933" s="49"/>
      <c r="AY2933" s="49"/>
      <c r="AZ2933" s="49"/>
      <c r="BA2933" s="49"/>
      <c r="BB2933" s="49"/>
      <c r="BC2933" s="49"/>
      <c r="BD2933" s="49"/>
      <c r="BE2933" s="49"/>
    </row>
    <row r="2934" spans="5:57">
      <c r="E2934" s="48"/>
      <c r="H2934" s="48"/>
      <c r="K2934" s="48"/>
      <c r="U2934" s="49"/>
      <c r="V2934" s="49"/>
      <c r="W2934" s="49"/>
      <c r="X2934" s="49"/>
      <c r="Y2934" s="49"/>
      <c r="Z2934" s="49"/>
      <c r="AA2934" s="49"/>
      <c r="AB2934" s="49"/>
      <c r="AC2934" s="49"/>
      <c r="AG2934" s="48"/>
      <c r="AJ2934" s="48"/>
      <c r="AM2934" s="48"/>
      <c r="AW2934" s="49"/>
      <c r="AX2934" s="49"/>
      <c r="AY2934" s="49"/>
      <c r="AZ2934" s="49"/>
      <c r="BA2934" s="49"/>
      <c r="BB2934" s="49"/>
      <c r="BC2934" s="49"/>
      <c r="BD2934" s="49"/>
      <c r="BE2934" s="49"/>
    </row>
    <row r="2935" spans="5:57">
      <c r="E2935" s="48"/>
      <c r="H2935" s="48"/>
      <c r="K2935" s="48"/>
      <c r="U2935" s="49"/>
      <c r="V2935" s="49"/>
      <c r="W2935" s="49"/>
      <c r="X2935" s="49"/>
      <c r="Y2935" s="49"/>
      <c r="Z2935" s="49"/>
      <c r="AA2935" s="49"/>
      <c r="AB2935" s="49"/>
      <c r="AC2935" s="49"/>
      <c r="AG2935" s="48"/>
      <c r="AJ2935" s="48"/>
      <c r="AM2935" s="48"/>
      <c r="AW2935" s="49"/>
      <c r="AX2935" s="49"/>
      <c r="AY2935" s="49"/>
      <c r="AZ2935" s="49"/>
      <c r="BA2935" s="49"/>
      <c r="BB2935" s="49"/>
      <c r="BC2935" s="49"/>
      <c r="BD2935" s="49"/>
      <c r="BE2935" s="49"/>
    </row>
    <row r="2936" spans="5:57">
      <c r="E2936" s="48"/>
      <c r="H2936" s="48"/>
      <c r="K2936" s="48"/>
      <c r="U2936" s="49"/>
      <c r="V2936" s="49"/>
      <c r="W2936" s="49"/>
      <c r="X2936" s="49"/>
      <c r="Y2936" s="49"/>
      <c r="Z2936" s="49"/>
      <c r="AA2936" s="49"/>
      <c r="AB2936" s="49"/>
      <c r="AC2936" s="49"/>
      <c r="AG2936" s="48"/>
      <c r="AJ2936" s="48"/>
      <c r="AM2936" s="48"/>
      <c r="AW2936" s="49"/>
      <c r="AX2936" s="49"/>
      <c r="AY2936" s="49"/>
      <c r="AZ2936" s="49"/>
      <c r="BA2936" s="49"/>
      <c r="BB2936" s="49"/>
      <c r="BC2936" s="49"/>
      <c r="BD2936" s="49"/>
      <c r="BE2936" s="49"/>
    </row>
    <row r="2937" spans="5:57">
      <c r="E2937" s="48"/>
      <c r="H2937" s="48"/>
      <c r="K2937" s="48"/>
      <c r="U2937" s="49"/>
      <c r="V2937" s="49"/>
      <c r="W2937" s="49"/>
      <c r="X2937" s="49"/>
      <c r="Y2937" s="49"/>
      <c r="Z2937" s="49"/>
      <c r="AA2937" s="49"/>
      <c r="AB2937" s="49"/>
      <c r="AC2937" s="49"/>
      <c r="AG2937" s="48"/>
      <c r="AJ2937" s="48"/>
      <c r="AM2937" s="48"/>
      <c r="AW2937" s="49"/>
      <c r="AX2937" s="49"/>
      <c r="AY2937" s="49"/>
      <c r="AZ2937" s="49"/>
      <c r="BA2937" s="49"/>
      <c r="BB2937" s="49"/>
      <c r="BC2937" s="49"/>
      <c r="BD2937" s="49"/>
      <c r="BE2937" s="49"/>
    </row>
    <row r="2938" spans="5:57">
      <c r="E2938" s="48"/>
      <c r="H2938" s="48"/>
      <c r="K2938" s="48"/>
      <c r="U2938" s="49"/>
      <c r="V2938" s="49"/>
      <c r="W2938" s="49"/>
      <c r="X2938" s="49"/>
      <c r="Y2938" s="49"/>
      <c r="Z2938" s="49"/>
      <c r="AA2938" s="49"/>
      <c r="AB2938" s="49"/>
      <c r="AC2938" s="49"/>
      <c r="AG2938" s="48"/>
      <c r="AJ2938" s="48"/>
      <c r="AM2938" s="48"/>
      <c r="AW2938" s="49"/>
      <c r="AX2938" s="49"/>
      <c r="AY2938" s="49"/>
      <c r="AZ2938" s="49"/>
      <c r="BA2938" s="49"/>
      <c r="BB2938" s="49"/>
      <c r="BC2938" s="49"/>
      <c r="BD2938" s="49"/>
      <c r="BE2938" s="49"/>
    </row>
    <row r="2939" spans="5:57">
      <c r="E2939" s="48"/>
      <c r="H2939" s="48"/>
      <c r="K2939" s="48"/>
      <c r="U2939" s="49"/>
      <c r="V2939" s="49"/>
      <c r="W2939" s="49"/>
      <c r="X2939" s="49"/>
      <c r="Y2939" s="49"/>
      <c r="Z2939" s="49"/>
      <c r="AA2939" s="49"/>
      <c r="AB2939" s="49"/>
      <c r="AC2939" s="49"/>
      <c r="AG2939" s="48"/>
      <c r="AJ2939" s="48"/>
      <c r="AM2939" s="48"/>
      <c r="AW2939" s="49"/>
      <c r="AX2939" s="49"/>
      <c r="AY2939" s="49"/>
      <c r="AZ2939" s="49"/>
      <c r="BA2939" s="49"/>
      <c r="BB2939" s="49"/>
      <c r="BC2939" s="49"/>
      <c r="BD2939" s="49"/>
      <c r="BE2939" s="49"/>
    </row>
    <row r="2940" spans="5:57">
      <c r="E2940" s="48"/>
      <c r="H2940" s="48"/>
      <c r="K2940" s="48"/>
      <c r="U2940" s="49"/>
      <c r="V2940" s="49"/>
      <c r="W2940" s="49"/>
      <c r="X2940" s="49"/>
      <c r="Y2940" s="49"/>
      <c r="Z2940" s="49"/>
      <c r="AA2940" s="49"/>
      <c r="AB2940" s="49"/>
      <c r="AC2940" s="49"/>
      <c r="AG2940" s="48"/>
      <c r="AJ2940" s="48"/>
      <c r="AM2940" s="48"/>
      <c r="AW2940" s="49"/>
      <c r="AX2940" s="49"/>
      <c r="AY2940" s="49"/>
      <c r="AZ2940" s="49"/>
      <c r="BA2940" s="49"/>
      <c r="BB2940" s="49"/>
      <c r="BC2940" s="49"/>
      <c r="BD2940" s="49"/>
      <c r="BE2940" s="49"/>
    </row>
    <row r="2941" spans="5:57">
      <c r="E2941" s="48"/>
      <c r="H2941" s="48"/>
      <c r="K2941" s="48"/>
      <c r="U2941" s="49"/>
      <c r="V2941" s="49"/>
      <c r="W2941" s="49"/>
      <c r="X2941" s="49"/>
      <c r="Y2941" s="49"/>
      <c r="Z2941" s="49"/>
      <c r="AA2941" s="49"/>
      <c r="AB2941" s="49"/>
      <c r="AC2941" s="49"/>
      <c r="AG2941" s="48"/>
      <c r="AJ2941" s="48"/>
      <c r="AM2941" s="48"/>
      <c r="AW2941" s="49"/>
      <c r="AX2941" s="49"/>
      <c r="AY2941" s="49"/>
      <c r="AZ2941" s="49"/>
      <c r="BA2941" s="49"/>
      <c r="BB2941" s="49"/>
      <c r="BC2941" s="49"/>
      <c r="BD2941" s="49"/>
      <c r="BE2941" s="49"/>
    </row>
    <row r="2942" spans="5:57">
      <c r="E2942" s="48"/>
      <c r="H2942" s="48"/>
      <c r="K2942" s="48"/>
      <c r="U2942" s="49"/>
      <c r="V2942" s="49"/>
      <c r="W2942" s="49"/>
      <c r="X2942" s="49"/>
      <c r="Y2942" s="49"/>
      <c r="Z2942" s="49"/>
      <c r="AA2942" s="49"/>
      <c r="AB2942" s="49"/>
      <c r="AC2942" s="49"/>
      <c r="AG2942" s="48"/>
      <c r="AJ2942" s="48"/>
      <c r="AM2942" s="48"/>
      <c r="AW2942" s="49"/>
      <c r="AX2942" s="49"/>
      <c r="AY2942" s="49"/>
      <c r="AZ2942" s="49"/>
      <c r="BA2942" s="49"/>
      <c r="BB2942" s="49"/>
      <c r="BC2942" s="49"/>
      <c r="BD2942" s="49"/>
      <c r="BE2942" s="49"/>
    </row>
    <row r="2943" spans="5:57">
      <c r="E2943" s="48"/>
      <c r="H2943" s="48"/>
      <c r="K2943" s="48"/>
      <c r="U2943" s="49"/>
      <c r="V2943" s="49"/>
      <c r="W2943" s="49"/>
      <c r="X2943" s="49"/>
      <c r="Y2943" s="49"/>
      <c r="Z2943" s="49"/>
      <c r="AA2943" s="49"/>
      <c r="AB2943" s="49"/>
      <c r="AC2943" s="49"/>
      <c r="AG2943" s="48"/>
      <c r="AJ2943" s="48"/>
      <c r="AM2943" s="48"/>
      <c r="AW2943" s="49"/>
      <c r="AX2943" s="49"/>
      <c r="AY2943" s="49"/>
      <c r="AZ2943" s="49"/>
      <c r="BA2943" s="49"/>
      <c r="BB2943" s="49"/>
      <c r="BC2943" s="49"/>
      <c r="BD2943" s="49"/>
      <c r="BE2943" s="49"/>
    </row>
    <row r="2944" spans="5:57">
      <c r="E2944" s="48"/>
      <c r="H2944" s="48"/>
      <c r="K2944" s="48"/>
      <c r="U2944" s="49"/>
      <c r="V2944" s="49"/>
      <c r="W2944" s="49"/>
      <c r="X2944" s="49"/>
      <c r="Y2944" s="49"/>
      <c r="Z2944" s="49"/>
      <c r="AA2944" s="49"/>
      <c r="AB2944" s="49"/>
      <c r="AC2944" s="49"/>
      <c r="AG2944" s="48"/>
      <c r="AJ2944" s="48"/>
      <c r="AM2944" s="48"/>
      <c r="AW2944" s="49"/>
      <c r="AX2944" s="49"/>
      <c r="AY2944" s="49"/>
      <c r="AZ2944" s="49"/>
      <c r="BA2944" s="49"/>
      <c r="BB2944" s="49"/>
      <c r="BC2944" s="49"/>
      <c r="BD2944" s="49"/>
      <c r="BE2944" s="49"/>
    </row>
    <row r="2945" spans="5:57">
      <c r="E2945" s="48"/>
      <c r="H2945" s="48"/>
      <c r="K2945" s="48"/>
      <c r="U2945" s="49"/>
      <c r="V2945" s="49"/>
      <c r="W2945" s="49"/>
      <c r="X2945" s="49"/>
      <c r="Y2945" s="49"/>
      <c r="Z2945" s="49"/>
      <c r="AA2945" s="49"/>
      <c r="AB2945" s="49"/>
      <c r="AC2945" s="49"/>
      <c r="AG2945" s="48"/>
      <c r="AJ2945" s="48"/>
      <c r="AM2945" s="48"/>
      <c r="AW2945" s="49"/>
      <c r="AX2945" s="49"/>
      <c r="AY2945" s="49"/>
      <c r="AZ2945" s="49"/>
      <c r="BA2945" s="49"/>
      <c r="BB2945" s="49"/>
      <c r="BC2945" s="49"/>
      <c r="BD2945" s="49"/>
      <c r="BE2945" s="49"/>
    </row>
    <row r="2946" spans="5:57">
      <c r="E2946" s="48"/>
      <c r="H2946" s="48"/>
      <c r="K2946" s="48"/>
      <c r="U2946" s="49"/>
      <c r="V2946" s="49"/>
      <c r="W2946" s="49"/>
      <c r="X2946" s="49"/>
      <c r="Y2946" s="49"/>
      <c r="Z2946" s="49"/>
      <c r="AA2946" s="49"/>
      <c r="AB2946" s="49"/>
      <c r="AC2946" s="49"/>
      <c r="AG2946" s="48"/>
      <c r="AJ2946" s="48"/>
      <c r="AM2946" s="48"/>
      <c r="AW2946" s="49"/>
      <c r="AX2946" s="49"/>
      <c r="AY2946" s="49"/>
      <c r="AZ2946" s="49"/>
      <c r="BA2946" s="49"/>
      <c r="BB2946" s="49"/>
      <c r="BC2946" s="49"/>
      <c r="BD2946" s="49"/>
      <c r="BE2946" s="49"/>
    </row>
    <row r="2947" spans="5:57">
      <c r="E2947" s="48"/>
      <c r="H2947" s="48"/>
      <c r="K2947" s="48"/>
      <c r="U2947" s="49"/>
      <c r="V2947" s="49"/>
      <c r="W2947" s="49"/>
      <c r="X2947" s="49"/>
      <c r="Y2947" s="49"/>
      <c r="Z2947" s="49"/>
      <c r="AA2947" s="49"/>
      <c r="AB2947" s="49"/>
      <c r="AC2947" s="49"/>
      <c r="AG2947" s="48"/>
      <c r="AJ2947" s="48"/>
      <c r="AM2947" s="48"/>
      <c r="AW2947" s="49"/>
      <c r="AX2947" s="49"/>
      <c r="AY2947" s="49"/>
      <c r="AZ2947" s="49"/>
      <c r="BA2947" s="49"/>
      <c r="BB2947" s="49"/>
      <c r="BC2947" s="49"/>
      <c r="BD2947" s="49"/>
      <c r="BE2947" s="49"/>
    </row>
    <row r="2948" spans="5:57">
      <c r="E2948" s="48"/>
      <c r="H2948" s="48"/>
      <c r="K2948" s="48"/>
      <c r="U2948" s="49"/>
      <c r="V2948" s="49"/>
      <c r="W2948" s="49"/>
      <c r="X2948" s="49"/>
      <c r="Y2948" s="49"/>
      <c r="Z2948" s="49"/>
      <c r="AA2948" s="49"/>
      <c r="AB2948" s="49"/>
      <c r="AC2948" s="49"/>
      <c r="AG2948" s="48"/>
      <c r="AJ2948" s="48"/>
      <c r="AM2948" s="48"/>
      <c r="AW2948" s="49"/>
      <c r="AX2948" s="49"/>
      <c r="AY2948" s="49"/>
      <c r="AZ2948" s="49"/>
      <c r="BA2948" s="49"/>
      <c r="BB2948" s="49"/>
      <c r="BC2948" s="49"/>
      <c r="BD2948" s="49"/>
      <c r="BE2948" s="49"/>
    </row>
    <row r="2949" spans="5:57">
      <c r="E2949" s="48"/>
      <c r="H2949" s="48"/>
      <c r="K2949" s="48"/>
      <c r="U2949" s="49"/>
      <c r="V2949" s="49"/>
      <c r="W2949" s="49"/>
      <c r="X2949" s="49"/>
      <c r="Y2949" s="49"/>
      <c r="Z2949" s="49"/>
      <c r="AA2949" s="49"/>
      <c r="AB2949" s="49"/>
      <c r="AC2949" s="49"/>
      <c r="AG2949" s="48"/>
      <c r="AJ2949" s="48"/>
      <c r="AM2949" s="48"/>
      <c r="AW2949" s="49"/>
      <c r="AX2949" s="49"/>
      <c r="AY2949" s="49"/>
      <c r="AZ2949" s="49"/>
      <c r="BA2949" s="49"/>
      <c r="BB2949" s="49"/>
      <c r="BC2949" s="49"/>
      <c r="BD2949" s="49"/>
      <c r="BE2949" s="49"/>
    </row>
    <row r="2950" spans="5:57">
      <c r="E2950" s="48"/>
      <c r="H2950" s="48"/>
      <c r="K2950" s="48"/>
      <c r="U2950" s="49"/>
      <c r="V2950" s="49"/>
      <c r="W2950" s="49"/>
      <c r="X2950" s="49"/>
      <c r="Y2950" s="49"/>
      <c r="Z2950" s="49"/>
      <c r="AA2950" s="49"/>
      <c r="AB2950" s="49"/>
      <c r="AC2950" s="49"/>
      <c r="AG2950" s="48"/>
      <c r="AJ2950" s="48"/>
      <c r="AM2950" s="48"/>
      <c r="AW2950" s="49"/>
      <c r="AX2950" s="49"/>
      <c r="AY2950" s="49"/>
      <c r="AZ2950" s="49"/>
      <c r="BA2950" s="49"/>
      <c r="BB2950" s="49"/>
      <c r="BC2950" s="49"/>
      <c r="BD2950" s="49"/>
      <c r="BE2950" s="49"/>
    </row>
    <row r="2951" spans="5:57">
      <c r="E2951" s="48"/>
      <c r="H2951" s="48"/>
      <c r="K2951" s="48"/>
      <c r="U2951" s="49"/>
      <c r="V2951" s="49"/>
      <c r="W2951" s="49"/>
      <c r="X2951" s="49"/>
      <c r="Y2951" s="49"/>
      <c r="Z2951" s="49"/>
      <c r="AA2951" s="49"/>
      <c r="AB2951" s="49"/>
      <c r="AC2951" s="49"/>
      <c r="AG2951" s="48"/>
      <c r="AJ2951" s="48"/>
      <c r="AM2951" s="48"/>
      <c r="AW2951" s="49"/>
      <c r="AX2951" s="49"/>
      <c r="AY2951" s="49"/>
      <c r="AZ2951" s="49"/>
      <c r="BA2951" s="49"/>
      <c r="BB2951" s="49"/>
      <c r="BC2951" s="49"/>
      <c r="BD2951" s="49"/>
      <c r="BE2951" s="49"/>
    </row>
    <row r="2952" spans="5:57">
      <c r="E2952" s="48"/>
      <c r="H2952" s="48"/>
      <c r="K2952" s="48"/>
      <c r="U2952" s="49"/>
      <c r="V2952" s="49"/>
      <c r="W2952" s="49"/>
      <c r="X2952" s="49"/>
      <c r="Y2952" s="49"/>
      <c r="Z2952" s="49"/>
      <c r="AA2952" s="49"/>
      <c r="AB2952" s="49"/>
      <c r="AC2952" s="49"/>
      <c r="AG2952" s="48"/>
      <c r="AJ2952" s="48"/>
      <c r="AM2952" s="48"/>
      <c r="AW2952" s="49"/>
      <c r="AX2952" s="49"/>
      <c r="AY2952" s="49"/>
      <c r="AZ2952" s="49"/>
      <c r="BA2952" s="49"/>
      <c r="BB2952" s="49"/>
      <c r="BC2952" s="49"/>
      <c r="BD2952" s="49"/>
      <c r="BE2952" s="49"/>
    </row>
    <row r="2953" spans="5:57">
      <c r="E2953" s="48"/>
      <c r="H2953" s="48"/>
      <c r="K2953" s="48"/>
      <c r="U2953" s="49"/>
      <c r="V2953" s="49"/>
      <c r="W2953" s="49"/>
      <c r="X2953" s="49"/>
      <c r="Y2953" s="49"/>
      <c r="Z2953" s="49"/>
      <c r="AA2953" s="49"/>
      <c r="AB2953" s="49"/>
      <c r="AC2953" s="49"/>
      <c r="AG2953" s="48"/>
      <c r="AJ2953" s="48"/>
      <c r="AM2953" s="48"/>
      <c r="AW2953" s="49"/>
      <c r="AX2953" s="49"/>
      <c r="AY2953" s="49"/>
      <c r="AZ2953" s="49"/>
      <c r="BA2953" s="49"/>
      <c r="BB2953" s="49"/>
      <c r="BC2953" s="49"/>
      <c r="BD2953" s="49"/>
      <c r="BE2953" s="49"/>
    </row>
    <row r="2954" spans="5:57">
      <c r="E2954" s="48"/>
      <c r="H2954" s="48"/>
      <c r="K2954" s="48"/>
      <c r="U2954" s="49"/>
      <c r="V2954" s="49"/>
      <c r="W2954" s="49"/>
      <c r="X2954" s="49"/>
      <c r="Y2954" s="49"/>
      <c r="Z2954" s="49"/>
      <c r="AA2954" s="49"/>
      <c r="AB2954" s="49"/>
      <c r="AC2954" s="49"/>
      <c r="AG2954" s="48"/>
      <c r="AJ2954" s="48"/>
      <c r="AM2954" s="48"/>
      <c r="AW2954" s="49"/>
      <c r="AX2954" s="49"/>
      <c r="AY2954" s="49"/>
      <c r="AZ2954" s="49"/>
      <c r="BA2954" s="49"/>
      <c r="BB2954" s="49"/>
      <c r="BC2954" s="49"/>
      <c r="BD2954" s="49"/>
      <c r="BE2954" s="49"/>
    </row>
    <row r="2955" spans="5:57">
      <c r="E2955" s="48"/>
      <c r="H2955" s="48"/>
      <c r="K2955" s="48"/>
      <c r="U2955" s="49"/>
      <c r="V2955" s="49"/>
      <c r="W2955" s="49"/>
      <c r="X2955" s="49"/>
      <c r="Y2955" s="49"/>
      <c r="Z2955" s="49"/>
      <c r="AA2955" s="49"/>
      <c r="AB2955" s="49"/>
      <c r="AC2955" s="49"/>
      <c r="AG2955" s="48"/>
      <c r="AJ2955" s="48"/>
      <c r="AM2955" s="48"/>
      <c r="AW2955" s="49"/>
      <c r="AX2955" s="49"/>
      <c r="AY2955" s="49"/>
      <c r="AZ2955" s="49"/>
      <c r="BA2955" s="49"/>
      <c r="BB2955" s="49"/>
      <c r="BC2955" s="49"/>
      <c r="BD2955" s="49"/>
      <c r="BE2955" s="49"/>
    </row>
    <row r="2956" spans="5:57">
      <c r="E2956" s="48"/>
      <c r="H2956" s="48"/>
      <c r="K2956" s="48"/>
      <c r="U2956" s="49"/>
      <c r="V2956" s="49"/>
      <c r="W2956" s="49"/>
      <c r="X2956" s="49"/>
      <c r="Y2956" s="49"/>
      <c r="Z2956" s="49"/>
      <c r="AA2956" s="49"/>
      <c r="AB2956" s="49"/>
      <c r="AC2956" s="49"/>
      <c r="AG2956" s="48"/>
      <c r="AJ2956" s="48"/>
      <c r="AM2956" s="48"/>
      <c r="AW2956" s="49"/>
      <c r="AX2956" s="49"/>
      <c r="AY2956" s="49"/>
      <c r="AZ2956" s="49"/>
      <c r="BA2956" s="49"/>
      <c r="BB2956" s="49"/>
      <c r="BC2956" s="49"/>
      <c r="BD2956" s="49"/>
      <c r="BE2956" s="49"/>
    </row>
    <row r="2957" spans="5:57">
      <c r="E2957" s="48"/>
      <c r="H2957" s="48"/>
      <c r="K2957" s="48"/>
      <c r="U2957" s="49"/>
      <c r="V2957" s="49"/>
      <c r="W2957" s="49"/>
      <c r="X2957" s="49"/>
      <c r="Y2957" s="49"/>
      <c r="Z2957" s="49"/>
      <c r="AA2957" s="49"/>
      <c r="AB2957" s="49"/>
      <c r="AC2957" s="49"/>
      <c r="AG2957" s="48"/>
      <c r="AJ2957" s="48"/>
      <c r="AM2957" s="48"/>
      <c r="AW2957" s="49"/>
      <c r="AX2957" s="49"/>
      <c r="AY2957" s="49"/>
      <c r="AZ2957" s="49"/>
      <c r="BA2957" s="49"/>
      <c r="BB2957" s="49"/>
      <c r="BC2957" s="49"/>
      <c r="BD2957" s="49"/>
      <c r="BE2957" s="49"/>
    </row>
    <row r="2958" spans="5:57">
      <c r="E2958" s="48"/>
      <c r="H2958" s="48"/>
      <c r="K2958" s="48"/>
      <c r="U2958" s="49"/>
      <c r="V2958" s="49"/>
      <c r="W2958" s="49"/>
      <c r="X2958" s="49"/>
      <c r="Y2958" s="49"/>
      <c r="Z2958" s="49"/>
      <c r="AA2958" s="49"/>
      <c r="AB2958" s="49"/>
      <c r="AC2958" s="49"/>
      <c r="AG2958" s="48"/>
      <c r="AJ2958" s="48"/>
      <c r="AM2958" s="48"/>
      <c r="AW2958" s="49"/>
      <c r="AX2958" s="49"/>
      <c r="AY2958" s="49"/>
      <c r="AZ2958" s="49"/>
      <c r="BA2958" s="49"/>
      <c r="BB2958" s="49"/>
      <c r="BC2958" s="49"/>
      <c r="BD2958" s="49"/>
      <c r="BE2958" s="49"/>
    </row>
    <row r="2959" spans="5:57">
      <c r="E2959" s="48"/>
      <c r="H2959" s="48"/>
      <c r="K2959" s="48"/>
      <c r="U2959" s="49"/>
      <c r="V2959" s="49"/>
      <c r="W2959" s="49"/>
      <c r="X2959" s="49"/>
      <c r="Y2959" s="49"/>
      <c r="Z2959" s="49"/>
      <c r="AA2959" s="49"/>
      <c r="AB2959" s="49"/>
      <c r="AC2959" s="49"/>
      <c r="AG2959" s="48"/>
      <c r="AJ2959" s="48"/>
      <c r="AM2959" s="48"/>
      <c r="AW2959" s="49"/>
      <c r="AX2959" s="49"/>
      <c r="AY2959" s="49"/>
      <c r="AZ2959" s="49"/>
      <c r="BA2959" s="49"/>
      <c r="BB2959" s="49"/>
      <c r="BC2959" s="49"/>
      <c r="BD2959" s="49"/>
      <c r="BE2959" s="49"/>
    </row>
    <row r="2960" spans="5:57">
      <c r="E2960" s="48"/>
      <c r="H2960" s="48"/>
      <c r="K2960" s="48"/>
      <c r="U2960" s="49"/>
      <c r="V2960" s="49"/>
      <c r="W2960" s="49"/>
      <c r="X2960" s="49"/>
      <c r="Y2960" s="49"/>
      <c r="Z2960" s="49"/>
      <c r="AA2960" s="49"/>
      <c r="AB2960" s="49"/>
      <c r="AC2960" s="49"/>
      <c r="AG2960" s="48"/>
      <c r="AJ2960" s="48"/>
      <c r="AM2960" s="48"/>
      <c r="AW2960" s="49"/>
      <c r="AX2960" s="49"/>
      <c r="AY2960" s="49"/>
      <c r="AZ2960" s="49"/>
      <c r="BA2960" s="49"/>
      <c r="BB2960" s="49"/>
      <c r="BC2960" s="49"/>
      <c r="BD2960" s="49"/>
      <c r="BE2960" s="49"/>
    </row>
    <row r="2961" spans="5:57">
      <c r="E2961" s="48"/>
      <c r="H2961" s="48"/>
      <c r="K2961" s="48"/>
      <c r="U2961" s="49"/>
      <c r="V2961" s="49"/>
      <c r="W2961" s="49"/>
      <c r="X2961" s="49"/>
      <c r="Y2961" s="49"/>
      <c r="Z2961" s="49"/>
      <c r="AA2961" s="49"/>
      <c r="AB2961" s="49"/>
      <c r="AC2961" s="49"/>
      <c r="AG2961" s="48"/>
      <c r="AJ2961" s="48"/>
      <c r="AM2961" s="48"/>
      <c r="AW2961" s="49"/>
      <c r="AX2961" s="49"/>
      <c r="AY2961" s="49"/>
      <c r="AZ2961" s="49"/>
      <c r="BA2961" s="49"/>
      <c r="BB2961" s="49"/>
      <c r="BC2961" s="49"/>
      <c r="BD2961" s="49"/>
      <c r="BE2961" s="49"/>
    </row>
    <row r="2962" spans="5:57">
      <c r="E2962" s="48"/>
      <c r="H2962" s="48"/>
      <c r="K2962" s="48"/>
      <c r="U2962" s="49"/>
      <c r="V2962" s="49"/>
      <c r="W2962" s="49"/>
      <c r="X2962" s="49"/>
      <c r="Y2962" s="49"/>
      <c r="Z2962" s="49"/>
      <c r="AA2962" s="49"/>
      <c r="AB2962" s="49"/>
      <c r="AC2962" s="49"/>
      <c r="AG2962" s="48"/>
      <c r="AJ2962" s="48"/>
      <c r="AM2962" s="48"/>
      <c r="AW2962" s="49"/>
      <c r="AX2962" s="49"/>
      <c r="AY2962" s="49"/>
      <c r="AZ2962" s="49"/>
      <c r="BA2962" s="49"/>
      <c r="BB2962" s="49"/>
      <c r="BC2962" s="49"/>
      <c r="BD2962" s="49"/>
      <c r="BE2962" s="49"/>
    </row>
    <row r="2963" spans="5:57">
      <c r="E2963" s="48"/>
      <c r="H2963" s="48"/>
      <c r="K2963" s="48"/>
      <c r="U2963" s="49"/>
      <c r="V2963" s="49"/>
      <c r="W2963" s="49"/>
      <c r="X2963" s="49"/>
      <c r="Y2963" s="49"/>
      <c r="Z2963" s="49"/>
      <c r="AA2963" s="49"/>
      <c r="AB2963" s="49"/>
      <c r="AC2963" s="49"/>
      <c r="AG2963" s="48"/>
      <c r="AJ2963" s="48"/>
      <c r="AM2963" s="48"/>
      <c r="AW2963" s="49"/>
      <c r="AX2963" s="49"/>
      <c r="AY2963" s="49"/>
      <c r="AZ2963" s="49"/>
      <c r="BA2963" s="49"/>
      <c r="BB2963" s="49"/>
      <c r="BC2963" s="49"/>
      <c r="BD2963" s="49"/>
      <c r="BE2963" s="49"/>
    </row>
    <row r="2964" spans="5:57">
      <c r="E2964" s="48"/>
      <c r="H2964" s="48"/>
      <c r="K2964" s="48"/>
      <c r="U2964" s="49"/>
      <c r="V2964" s="49"/>
      <c r="W2964" s="49"/>
      <c r="X2964" s="49"/>
      <c r="Y2964" s="49"/>
      <c r="Z2964" s="49"/>
      <c r="AA2964" s="49"/>
      <c r="AB2964" s="49"/>
      <c r="AC2964" s="49"/>
      <c r="AG2964" s="48"/>
      <c r="AJ2964" s="48"/>
      <c r="AM2964" s="48"/>
      <c r="AW2964" s="49"/>
      <c r="AX2964" s="49"/>
      <c r="AY2964" s="49"/>
      <c r="AZ2964" s="49"/>
      <c r="BA2964" s="49"/>
      <c r="BB2964" s="49"/>
      <c r="BC2964" s="49"/>
      <c r="BD2964" s="49"/>
      <c r="BE2964" s="49"/>
    </row>
    <row r="2965" spans="5:57">
      <c r="E2965" s="48"/>
      <c r="H2965" s="48"/>
      <c r="K2965" s="48"/>
      <c r="U2965" s="49"/>
      <c r="V2965" s="49"/>
      <c r="W2965" s="49"/>
      <c r="X2965" s="49"/>
      <c r="Y2965" s="49"/>
      <c r="Z2965" s="49"/>
      <c r="AA2965" s="49"/>
      <c r="AB2965" s="49"/>
      <c r="AC2965" s="49"/>
      <c r="AG2965" s="48"/>
      <c r="AJ2965" s="48"/>
      <c r="AM2965" s="48"/>
      <c r="AW2965" s="49"/>
      <c r="AX2965" s="49"/>
      <c r="AY2965" s="49"/>
      <c r="AZ2965" s="49"/>
      <c r="BA2965" s="49"/>
      <c r="BB2965" s="49"/>
      <c r="BC2965" s="49"/>
      <c r="BD2965" s="49"/>
      <c r="BE2965" s="49"/>
    </row>
    <row r="2966" spans="5:57">
      <c r="E2966" s="48"/>
      <c r="H2966" s="48"/>
      <c r="K2966" s="48"/>
      <c r="U2966" s="49"/>
      <c r="V2966" s="49"/>
      <c r="W2966" s="49"/>
      <c r="X2966" s="49"/>
      <c r="Y2966" s="49"/>
      <c r="Z2966" s="49"/>
      <c r="AA2966" s="49"/>
      <c r="AB2966" s="49"/>
      <c r="AC2966" s="49"/>
      <c r="AG2966" s="48"/>
      <c r="AJ2966" s="48"/>
      <c r="AM2966" s="48"/>
      <c r="AW2966" s="49"/>
      <c r="AX2966" s="49"/>
      <c r="AY2966" s="49"/>
      <c r="AZ2966" s="49"/>
      <c r="BA2966" s="49"/>
      <c r="BB2966" s="49"/>
      <c r="BC2966" s="49"/>
      <c r="BD2966" s="49"/>
      <c r="BE2966" s="49"/>
    </row>
    <row r="2967" spans="5:57">
      <c r="E2967" s="48"/>
      <c r="H2967" s="48"/>
      <c r="K2967" s="48"/>
      <c r="U2967" s="49"/>
      <c r="V2967" s="49"/>
      <c r="W2967" s="49"/>
      <c r="X2967" s="49"/>
      <c r="Y2967" s="49"/>
      <c r="Z2967" s="49"/>
      <c r="AA2967" s="49"/>
      <c r="AB2967" s="49"/>
      <c r="AC2967" s="49"/>
      <c r="AG2967" s="48"/>
      <c r="AJ2967" s="48"/>
      <c r="AM2967" s="48"/>
      <c r="AW2967" s="49"/>
      <c r="AX2967" s="49"/>
      <c r="AY2967" s="49"/>
      <c r="AZ2967" s="49"/>
      <c r="BA2967" s="49"/>
      <c r="BB2967" s="49"/>
      <c r="BC2967" s="49"/>
      <c r="BD2967" s="49"/>
      <c r="BE2967" s="49"/>
    </row>
    <row r="2968" spans="5:57">
      <c r="E2968" s="48"/>
      <c r="H2968" s="48"/>
      <c r="K2968" s="48"/>
      <c r="U2968" s="49"/>
      <c r="V2968" s="49"/>
      <c r="W2968" s="49"/>
      <c r="X2968" s="49"/>
      <c r="Y2968" s="49"/>
      <c r="Z2968" s="49"/>
      <c r="AA2968" s="49"/>
      <c r="AB2968" s="49"/>
      <c r="AC2968" s="49"/>
      <c r="AG2968" s="48"/>
      <c r="AJ2968" s="48"/>
      <c r="AM2968" s="48"/>
      <c r="AW2968" s="49"/>
      <c r="AX2968" s="49"/>
      <c r="AY2968" s="49"/>
      <c r="AZ2968" s="49"/>
      <c r="BA2968" s="49"/>
      <c r="BB2968" s="49"/>
      <c r="BC2968" s="49"/>
      <c r="BD2968" s="49"/>
      <c r="BE2968" s="49"/>
    </row>
    <row r="2969" spans="5:57">
      <c r="E2969" s="48"/>
      <c r="H2969" s="48"/>
      <c r="K2969" s="48"/>
      <c r="U2969" s="49"/>
      <c r="V2969" s="49"/>
      <c r="W2969" s="49"/>
      <c r="X2969" s="49"/>
      <c r="Y2969" s="49"/>
      <c r="Z2969" s="49"/>
      <c r="AA2969" s="49"/>
      <c r="AB2969" s="49"/>
      <c r="AC2969" s="49"/>
      <c r="AG2969" s="48"/>
      <c r="AJ2969" s="48"/>
      <c r="AM2969" s="48"/>
      <c r="AW2969" s="49"/>
      <c r="AX2969" s="49"/>
      <c r="AY2969" s="49"/>
      <c r="AZ2969" s="49"/>
      <c r="BA2969" s="49"/>
      <c r="BB2969" s="49"/>
      <c r="BC2969" s="49"/>
      <c r="BD2969" s="49"/>
      <c r="BE2969" s="49"/>
    </row>
    <row r="2970" spans="5:57">
      <c r="E2970" s="48"/>
      <c r="H2970" s="48"/>
      <c r="K2970" s="48"/>
      <c r="U2970" s="49"/>
      <c r="V2970" s="49"/>
      <c r="W2970" s="49"/>
      <c r="X2970" s="49"/>
      <c r="Y2970" s="49"/>
      <c r="Z2970" s="49"/>
      <c r="AA2970" s="49"/>
      <c r="AB2970" s="49"/>
      <c r="AC2970" s="49"/>
      <c r="AG2970" s="48"/>
      <c r="AJ2970" s="48"/>
      <c r="AM2970" s="48"/>
      <c r="AW2970" s="49"/>
      <c r="AX2970" s="49"/>
      <c r="AY2970" s="49"/>
      <c r="AZ2970" s="49"/>
      <c r="BA2970" s="49"/>
      <c r="BB2970" s="49"/>
      <c r="BC2970" s="49"/>
      <c r="BD2970" s="49"/>
      <c r="BE2970" s="49"/>
    </row>
    <row r="2971" spans="5:57">
      <c r="E2971" s="48"/>
      <c r="H2971" s="48"/>
      <c r="K2971" s="48"/>
      <c r="U2971" s="49"/>
      <c r="V2971" s="49"/>
      <c r="W2971" s="49"/>
      <c r="X2971" s="49"/>
      <c r="Y2971" s="49"/>
      <c r="Z2971" s="49"/>
      <c r="AA2971" s="49"/>
      <c r="AB2971" s="49"/>
      <c r="AC2971" s="49"/>
      <c r="AG2971" s="48"/>
      <c r="AJ2971" s="48"/>
      <c r="AM2971" s="48"/>
      <c r="AW2971" s="49"/>
      <c r="AX2971" s="49"/>
      <c r="AY2971" s="49"/>
      <c r="AZ2971" s="49"/>
      <c r="BA2971" s="49"/>
      <c r="BB2971" s="49"/>
      <c r="BC2971" s="49"/>
      <c r="BD2971" s="49"/>
      <c r="BE2971" s="49"/>
    </row>
    <row r="2972" spans="5:57">
      <c r="E2972" s="48"/>
      <c r="H2972" s="48"/>
      <c r="K2972" s="48"/>
      <c r="U2972" s="49"/>
      <c r="V2972" s="49"/>
      <c r="W2972" s="49"/>
      <c r="X2972" s="49"/>
      <c r="Y2972" s="49"/>
      <c r="Z2972" s="49"/>
      <c r="AA2972" s="49"/>
      <c r="AB2972" s="49"/>
      <c r="AC2972" s="49"/>
      <c r="AG2972" s="48"/>
      <c r="AJ2972" s="48"/>
      <c r="AM2972" s="48"/>
      <c r="AW2972" s="49"/>
      <c r="AX2972" s="49"/>
      <c r="AY2972" s="49"/>
      <c r="AZ2972" s="49"/>
      <c r="BA2972" s="49"/>
      <c r="BB2972" s="49"/>
      <c r="BC2972" s="49"/>
      <c r="BD2972" s="49"/>
      <c r="BE2972" s="49"/>
    </row>
    <row r="2973" spans="5:57">
      <c r="E2973" s="48"/>
      <c r="H2973" s="48"/>
      <c r="K2973" s="48"/>
      <c r="U2973" s="49"/>
      <c r="V2973" s="49"/>
      <c r="W2973" s="49"/>
      <c r="X2973" s="49"/>
      <c r="Y2973" s="49"/>
      <c r="Z2973" s="49"/>
      <c r="AA2973" s="49"/>
      <c r="AB2973" s="49"/>
      <c r="AC2973" s="49"/>
      <c r="AG2973" s="48"/>
      <c r="AJ2973" s="48"/>
      <c r="AM2973" s="48"/>
      <c r="AW2973" s="49"/>
      <c r="AX2973" s="49"/>
      <c r="AY2973" s="49"/>
      <c r="AZ2973" s="49"/>
      <c r="BA2973" s="49"/>
      <c r="BB2973" s="49"/>
      <c r="BC2973" s="49"/>
      <c r="BD2973" s="49"/>
      <c r="BE2973" s="49"/>
    </row>
    <row r="2974" spans="5:57">
      <c r="E2974" s="48"/>
      <c r="H2974" s="48"/>
      <c r="K2974" s="48"/>
      <c r="U2974" s="49"/>
      <c r="V2974" s="49"/>
      <c r="W2974" s="49"/>
      <c r="X2974" s="49"/>
      <c r="Y2974" s="49"/>
      <c r="Z2974" s="49"/>
      <c r="AA2974" s="49"/>
      <c r="AB2974" s="49"/>
      <c r="AC2974" s="49"/>
      <c r="AG2974" s="48"/>
      <c r="AJ2974" s="48"/>
      <c r="AM2974" s="48"/>
      <c r="AW2974" s="49"/>
      <c r="AX2974" s="49"/>
      <c r="AY2974" s="49"/>
      <c r="AZ2974" s="49"/>
      <c r="BA2974" s="49"/>
      <c r="BB2974" s="49"/>
      <c r="BC2974" s="49"/>
      <c r="BD2974" s="49"/>
      <c r="BE2974" s="49"/>
    </row>
    <row r="2975" spans="5:57">
      <c r="E2975" s="48"/>
      <c r="H2975" s="48"/>
      <c r="K2975" s="48"/>
      <c r="U2975" s="49"/>
      <c r="V2975" s="49"/>
      <c r="W2975" s="49"/>
      <c r="X2975" s="49"/>
      <c r="Y2975" s="49"/>
      <c r="Z2975" s="49"/>
      <c r="AA2975" s="49"/>
      <c r="AB2975" s="49"/>
      <c r="AC2975" s="49"/>
      <c r="AG2975" s="48"/>
      <c r="AJ2975" s="48"/>
      <c r="AM2975" s="48"/>
      <c r="AW2975" s="49"/>
      <c r="AX2975" s="49"/>
      <c r="AY2975" s="49"/>
      <c r="AZ2975" s="49"/>
      <c r="BA2975" s="49"/>
      <c r="BB2975" s="49"/>
      <c r="BC2975" s="49"/>
      <c r="BD2975" s="49"/>
      <c r="BE2975" s="49"/>
    </row>
    <row r="2976" spans="5:57">
      <c r="E2976" s="48"/>
      <c r="H2976" s="48"/>
      <c r="K2976" s="48"/>
      <c r="U2976" s="49"/>
      <c r="V2976" s="49"/>
      <c r="W2976" s="49"/>
      <c r="X2976" s="49"/>
      <c r="Y2976" s="49"/>
      <c r="Z2976" s="49"/>
      <c r="AA2976" s="49"/>
      <c r="AB2976" s="49"/>
      <c r="AC2976" s="49"/>
      <c r="AG2976" s="48"/>
      <c r="AJ2976" s="48"/>
      <c r="AM2976" s="48"/>
      <c r="AW2976" s="49"/>
      <c r="AX2976" s="49"/>
      <c r="AY2976" s="49"/>
      <c r="AZ2976" s="49"/>
      <c r="BA2976" s="49"/>
      <c r="BB2976" s="49"/>
      <c r="BC2976" s="49"/>
      <c r="BD2976" s="49"/>
      <c r="BE2976" s="49"/>
    </row>
    <row r="2977" spans="5:57">
      <c r="E2977" s="48"/>
      <c r="H2977" s="48"/>
      <c r="K2977" s="48"/>
      <c r="U2977" s="49"/>
      <c r="V2977" s="49"/>
      <c r="W2977" s="49"/>
      <c r="X2977" s="49"/>
      <c r="Y2977" s="49"/>
      <c r="Z2977" s="49"/>
      <c r="AA2977" s="49"/>
      <c r="AB2977" s="49"/>
      <c r="AC2977" s="49"/>
      <c r="AG2977" s="48"/>
      <c r="AJ2977" s="48"/>
      <c r="AM2977" s="48"/>
      <c r="AW2977" s="49"/>
      <c r="AX2977" s="49"/>
      <c r="AY2977" s="49"/>
      <c r="AZ2977" s="49"/>
      <c r="BA2977" s="49"/>
      <c r="BB2977" s="49"/>
      <c r="BC2977" s="49"/>
      <c r="BD2977" s="49"/>
      <c r="BE2977" s="49"/>
    </row>
    <row r="2978" spans="5:57">
      <c r="E2978" s="48"/>
      <c r="H2978" s="48"/>
      <c r="K2978" s="48"/>
      <c r="U2978" s="49"/>
      <c r="V2978" s="49"/>
      <c r="W2978" s="49"/>
      <c r="X2978" s="49"/>
      <c r="Y2978" s="49"/>
      <c r="Z2978" s="49"/>
      <c r="AA2978" s="49"/>
      <c r="AB2978" s="49"/>
      <c r="AC2978" s="49"/>
      <c r="AG2978" s="48"/>
      <c r="AJ2978" s="48"/>
      <c r="AM2978" s="48"/>
      <c r="AW2978" s="49"/>
      <c r="AX2978" s="49"/>
      <c r="AY2978" s="49"/>
      <c r="AZ2978" s="49"/>
      <c r="BA2978" s="49"/>
      <c r="BB2978" s="49"/>
      <c r="BC2978" s="49"/>
      <c r="BD2978" s="49"/>
      <c r="BE2978" s="49"/>
    </row>
    <row r="2979" spans="5:57">
      <c r="E2979" s="48"/>
      <c r="H2979" s="48"/>
      <c r="K2979" s="48"/>
      <c r="U2979" s="49"/>
      <c r="V2979" s="49"/>
      <c r="W2979" s="49"/>
      <c r="X2979" s="49"/>
      <c r="Y2979" s="49"/>
      <c r="Z2979" s="49"/>
      <c r="AA2979" s="49"/>
      <c r="AB2979" s="49"/>
      <c r="AC2979" s="49"/>
      <c r="AG2979" s="48"/>
      <c r="AJ2979" s="48"/>
      <c r="AM2979" s="48"/>
      <c r="AW2979" s="49"/>
      <c r="AX2979" s="49"/>
      <c r="AY2979" s="49"/>
      <c r="AZ2979" s="49"/>
      <c r="BA2979" s="49"/>
      <c r="BB2979" s="49"/>
      <c r="BC2979" s="49"/>
      <c r="BD2979" s="49"/>
      <c r="BE2979" s="49"/>
    </row>
    <row r="2980" spans="5:57">
      <c r="E2980" s="48"/>
      <c r="H2980" s="48"/>
      <c r="K2980" s="48"/>
      <c r="U2980" s="49"/>
      <c r="V2980" s="49"/>
      <c r="W2980" s="49"/>
      <c r="X2980" s="49"/>
      <c r="Y2980" s="49"/>
      <c r="Z2980" s="49"/>
      <c r="AA2980" s="49"/>
      <c r="AB2980" s="49"/>
      <c r="AC2980" s="49"/>
      <c r="AG2980" s="48"/>
      <c r="AJ2980" s="48"/>
      <c r="AM2980" s="48"/>
      <c r="AW2980" s="49"/>
      <c r="AX2980" s="49"/>
      <c r="AY2980" s="49"/>
      <c r="AZ2980" s="49"/>
      <c r="BA2980" s="49"/>
      <c r="BB2980" s="49"/>
      <c r="BC2980" s="49"/>
      <c r="BD2980" s="49"/>
      <c r="BE2980" s="49"/>
    </row>
    <row r="2981" spans="5:57">
      <c r="E2981" s="48"/>
      <c r="H2981" s="48"/>
      <c r="K2981" s="48"/>
      <c r="U2981" s="49"/>
      <c r="V2981" s="49"/>
      <c r="W2981" s="49"/>
      <c r="X2981" s="49"/>
      <c r="Y2981" s="49"/>
      <c r="Z2981" s="49"/>
      <c r="AA2981" s="49"/>
      <c r="AB2981" s="49"/>
      <c r="AC2981" s="49"/>
      <c r="AG2981" s="48"/>
      <c r="AJ2981" s="48"/>
      <c r="AM2981" s="48"/>
      <c r="AW2981" s="49"/>
      <c r="AX2981" s="49"/>
      <c r="AY2981" s="49"/>
      <c r="AZ2981" s="49"/>
      <c r="BA2981" s="49"/>
      <c r="BB2981" s="49"/>
      <c r="BC2981" s="49"/>
      <c r="BD2981" s="49"/>
      <c r="BE2981" s="49"/>
    </row>
    <row r="2982" spans="5:57">
      <c r="E2982" s="48"/>
      <c r="H2982" s="48"/>
      <c r="K2982" s="48"/>
      <c r="U2982" s="49"/>
      <c r="V2982" s="49"/>
      <c r="W2982" s="49"/>
      <c r="X2982" s="49"/>
      <c r="Y2982" s="49"/>
      <c r="Z2982" s="49"/>
      <c r="AA2982" s="49"/>
      <c r="AB2982" s="49"/>
      <c r="AC2982" s="49"/>
      <c r="AG2982" s="48"/>
      <c r="AJ2982" s="48"/>
      <c r="AM2982" s="48"/>
      <c r="AW2982" s="49"/>
      <c r="AX2982" s="49"/>
      <c r="AY2982" s="49"/>
      <c r="AZ2982" s="49"/>
      <c r="BA2982" s="49"/>
      <c r="BB2982" s="49"/>
      <c r="BC2982" s="49"/>
      <c r="BD2982" s="49"/>
      <c r="BE2982" s="49"/>
    </row>
    <row r="2983" spans="5:57">
      <c r="E2983" s="48"/>
      <c r="H2983" s="48"/>
      <c r="K2983" s="48"/>
      <c r="U2983" s="49"/>
      <c r="V2983" s="49"/>
      <c r="W2983" s="49"/>
      <c r="X2983" s="49"/>
      <c r="Y2983" s="49"/>
      <c r="Z2983" s="49"/>
      <c r="AA2983" s="49"/>
      <c r="AB2983" s="49"/>
      <c r="AC2983" s="49"/>
      <c r="AG2983" s="48"/>
      <c r="AJ2983" s="48"/>
      <c r="AM2983" s="48"/>
      <c r="AW2983" s="49"/>
      <c r="AX2983" s="49"/>
      <c r="AY2983" s="49"/>
      <c r="AZ2983" s="49"/>
      <c r="BA2983" s="49"/>
      <c r="BB2983" s="49"/>
      <c r="BC2983" s="49"/>
      <c r="BD2983" s="49"/>
      <c r="BE2983" s="49"/>
    </row>
    <row r="2984" spans="5:57">
      <c r="E2984" s="48"/>
      <c r="H2984" s="48"/>
      <c r="K2984" s="48"/>
      <c r="U2984" s="49"/>
      <c r="V2984" s="49"/>
      <c r="W2984" s="49"/>
      <c r="X2984" s="49"/>
      <c r="Y2984" s="49"/>
      <c r="Z2984" s="49"/>
      <c r="AA2984" s="49"/>
      <c r="AB2984" s="49"/>
      <c r="AC2984" s="49"/>
      <c r="AG2984" s="48"/>
      <c r="AJ2984" s="48"/>
      <c r="AM2984" s="48"/>
      <c r="AW2984" s="49"/>
      <c r="AX2984" s="49"/>
      <c r="AY2984" s="49"/>
      <c r="AZ2984" s="49"/>
      <c r="BA2984" s="49"/>
      <c r="BB2984" s="49"/>
      <c r="BC2984" s="49"/>
      <c r="BD2984" s="49"/>
      <c r="BE2984" s="49"/>
    </row>
    <row r="2985" spans="5:57">
      <c r="E2985" s="48"/>
      <c r="H2985" s="48"/>
      <c r="K2985" s="48"/>
      <c r="U2985" s="49"/>
      <c r="V2985" s="49"/>
      <c r="W2985" s="49"/>
      <c r="X2985" s="49"/>
      <c r="Y2985" s="49"/>
      <c r="Z2985" s="49"/>
      <c r="AA2985" s="49"/>
      <c r="AB2985" s="49"/>
      <c r="AC2985" s="49"/>
      <c r="AG2985" s="48"/>
      <c r="AJ2985" s="48"/>
      <c r="AM2985" s="48"/>
      <c r="AW2985" s="49"/>
      <c r="AX2985" s="49"/>
      <c r="AY2985" s="49"/>
      <c r="AZ2985" s="49"/>
      <c r="BA2985" s="49"/>
      <c r="BB2985" s="49"/>
      <c r="BC2985" s="49"/>
      <c r="BD2985" s="49"/>
      <c r="BE2985" s="49"/>
    </row>
    <row r="2986" spans="5:57">
      <c r="E2986" s="48"/>
      <c r="H2986" s="48"/>
      <c r="K2986" s="48"/>
      <c r="U2986" s="49"/>
      <c r="V2986" s="49"/>
      <c r="W2986" s="49"/>
      <c r="X2986" s="49"/>
      <c r="Y2986" s="49"/>
      <c r="Z2986" s="49"/>
      <c r="AA2986" s="49"/>
      <c r="AB2986" s="49"/>
      <c r="AC2986" s="49"/>
      <c r="AG2986" s="48"/>
      <c r="AJ2986" s="48"/>
      <c r="AM2986" s="48"/>
      <c r="AW2986" s="49"/>
      <c r="AX2986" s="49"/>
      <c r="AY2986" s="49"/>
      <c r="AZ2986" s="49"/>
      <c r="BA2986" s="49"/>
      <c r="BB2986" s="49"/>
      <c r="BC2986" s="49"/>
      <c r="BD2986" s="49"/>
      <c r="BE2986" s="49"/>
    </row>
    <row r="2987" spans="5:57">
      <c r="E2987" s="48"/>
      <c r="H2987" s="48"/>
      <c r="K2987" s="48"/>
      <c r="U2987" s="49"/>
      <c r="V2987" s="49"/>
      <c r="W2987" s="49"/>
      <c r="X2987" s="49"/>
      <c r="Y2987" s="49"/>
      <c r="Z2987" s="49"/>
      <c r="AA2987" s="49"/>
      <c r="AB2987" s="49"/>
      <c r="AC2987" s="49"/>
      <c r="AG2987" s="48"/>
      <c r="AJ2987" s="48"/>
      <c r="AM2987" s="48"/>
      <c r="AW2987" s="49"/>
      <c r="AX2987" s="49"/>
      <c r="AY2987" s="49"/>
      <c r="AZ2987" s="49"/>
      <c r="BA2987" s="49"/>
      <c r="BB2987" s="49"/>
      <c r="BC2987" s="49"/>
      <c r="BD2987" s="49"/>
      <c r="BE2987" s="49"/>
    </row>
    <row r="2988" spans="5:57">
      <c r="E2988" s="48"/>
      <c r="H2988" s="48"/>
      <c r="K2988" s="48"/>
      <c r="U2988" s="49"/>
      <c r="V2988" s="49"/>
      <c r="W2988" s="49"/>
      <c r="X2988" s="49"/>
      <c r="Y2988" s="49"/>
      <c r="Z2988" s="49"/>
      <c r="AA2988" s="49"/>
      <c r="AB2988" s="49"/>
      <c r="AC2988" s="49"/>
      <c r="AG2988" s="48"/>
      <c r="AJ2988" s="48"/>
      <c r="AM2988" s="48"/>
      <c r="AW2988" s="49"/>
      <c r="AX2988" s="49"/>
      <c r="AY2988" s="49"/>
      <c r="AZ2988" s="49"/>
      <c r="BA2988" s="49"/>
      <c r="BB2988" s="49"/>
      <c r="BC2988" s="49"/>
      <c r="BD2988" s="49"/>
      <c r="BE2988" s="49"/>
    </row>
    <row r="2989" spans="5:57">
      <c r="E2989" s="48"/>
      <c r="H2989" s="48"/>
      <c r="K2989" s="48"/>
      <c r="U2989" s="49"/>
      <c r="V2989" s="49"/>
      <c r="W2989" s="49"/>
      <c r="X2989" s="49"/>
      <c r="Y2989" s="49"/>
      <c r="Z2989" s="49"/>
      <c r="AA2989" s="49"/>
      <c r="AB2989" s="49"/>
      <c r="AC2989" s="49"/>
      <c r="AG2989" s="48"/>
      <c r="AJ2989" s="48"/>
      <c r="AM2989" s="48"/>
      <c r="AW2989" s="49"/>
      <c r="AX2989" s="49"/>
      <c r="AY2989" s="49"/>
      <c r="AZ2989" s="49"/>
      <c r="BA2989" s="49"/>
      <c r="BB2989" s="49"/>
      <c r="BC2989" s="49"/>
      <c r="BD2989" s="49"/>
      <c r="BE2989" s="49"/>
    </row>
    <row r="2990" spans="5:57">
      <c r="E2990" s="48"/>
      <c r="H2990" s="48"/>
      <c r="K2990" s="48"/>
      <c r="U2990" s="49"/>
      <c r="V2990" s="49"/>
      <c r="W2990" s="49"/>
      <c r="X2990" s="49"/>
      <c r="Y2990" s="49"/>
      <c r="Z2990" s="49"/>
      <c r="AA2990" s="49"/>
      <c r="AB2990" s="49"/>
      <c r="AC2990" s="49"/>
      <c r="AG2990" s="48"/>
      <c r="AJ2990" s="48"/>
      <c r="AM2990" s="48"/>
      <c r="AW2990" s="49"/>
      <c r="AX2990" s="49"/>
      <c r="AY2990" s="49"/>
      <c r="AZ2990" s="49"/>
      <c r="BA2990" s="49"/>
      <c r="BB2990" s="49"/>
      <c r="BC2990" s="49"/>
      <c r="BD2990" s="49"/>
      <c r="BE2990" s="49"/>
    </row>
    <row r="2991" spans="5:57">
      <c r="E2991" s="48"/>
      <c r="H2991" s="48"/>
      <c r="K2991" s="48"/>
      <c r="U2991" s="49"/>
      <c r="V2991" s="49"/>
      <c r="W2991" s="49"/>
      <c r="X2991" s="49"/>
      <c r="Y2991" s="49"/>
      <c r="Z2991" s="49"/>
      <c r="AA2991" s="49"/>
      <c r="AB2991" s="49"/>
      <c r="AC2991" s="49"/>
      <c r="AG2991" s="48"/>
      <c r="AJ2991" s="48"/>
      <c r="AM2991" s="48"/>
      <c r="AW2991" s="49"/>
      <c r="AX2991" s="49"/>
      <c r="AY2991" s="49"/>
      <c r="AZ2991" s="49"/>
      <c r="BA2991" s="49"/>
      <c r="BB2991" s="49"/>
      <c r="BC2991" s="49"/>
      <c r="BD2991" s="49"/>
      <c r="BE2991" s="49"/>
    </row>
    <row r="2992" spans="5:57">
      <c r="E2992" s="48"/>
      <c r="H2992" s="48"/>
      <c r="K2992" s="48"/>
      <c r="U2992" s="49"/>
      <c r="V2992" s="49"/>
      <c r="W2992" s="49"/>
      <c r="X2992" s="49"/>
      <c r="Y2992" s="49"/>
      <c r="Z2992" s="49"/>
      <c r="AA2992" s="49"/>
      <c r="AB2992" s="49"/>
      <c r="AC2992" s="49"/>
      <c r="AG2992" s="48"/>
      <c r="AJ2992" s="48"/>
      <c r="AM2992" s="48"/>
      <c r="AW2992" s="49"/>
      <c r="AX2992" s="49"/>
      <c r="AY2992" s="49"/>
      <c r="AZ2992" s="49"/>
      <c r="BA2992" s="49"/>
      <c r="BB2992" s="49"/>
      <c r="BC2992" s="49"/>
      <c r="BD2992" s="49"/>
      <c r="BE2992" s="49"/>
    </row>
    <row r="2993" spans="5:57">
      <c r="E2993" s="48"/>
      <c r="H2993" s="48"/>
      <c r="K2993" s="48"/>
      <c r="U2993" s="49"/>
      <c r="V2993" s="49"/>
      <c r="W2993" s="49"/>
      <c r="X2993" s="49"/>
      <c r="Y2993" s="49"/>
      <c r="Z2993" s="49"/>
      <c r="AA2993" s="49"/>
      <c r="AB2993" s="49"/>
      <c r="AC2993" s="49"/>
      <c r="AG2993" s="48"/>
      <c r="AJ2993" s="48"/>
      <c r="AM2993" s="48"/>
      <c r="AW2993" s="49"/>
      <c r="AX2993" s="49"/>
      <c r="AY2993" s="49"/>
      <c r="AZ2993" s="49"/>
      <c r="BA2993" s="49"/>
      <c r="BB2993" s="49"/>
      <c r="BC2993" s="49"/>
      <c r="BD2993" s="49"/>
      <c r="BE2993" s="49"/>
    </row>
    <row r="2994" spans="5:57">
      <c r="E2994" s="48"/>
      <c r="H2994" s="48"/>
      <c r="K2994" s="48"/>
      <c r="U2994" s="49"/>
      <c r="V2994" s="49"/>
      <c r="W2994" s="49"/>
      <c r="X2994" s="49"/>
      <c r="Y2994" s="49"/>
      <c r="Z2994" s="49"/>
      <c r="AA2994" s="49"/>
      <c r="AB2994" s="49"/>
      <c r="AC2994" s="49"/>
      <c r="AG2994" s="48"/>
      <c r="AJ2994" s="48"/>
      <c r="AM2994" s="48"/>
      <c r="AW2994" s="49"/>
      <c r="AX2994" s="49"/>
      <c r="AY2994" s="49"/>
      <c r="AZ2994" s="49"/>
      <c r="BA2994" s="49"/>
      <c r="BB2994" s="49"/>
      <c r="BC2994" s="49"/>
      <c r="BD2994" s="49"/>
      <c r="BE2994" s="49"/>
    </row>
    <row r="2995" spans="5:57">
      <c r="E2995" s="48"/>
      <c r="H2995" s="48"/>
      <c r="K2995" s="48"/>
      <c r="U2995" s="49"/>
      <c r="V2995" s="49"/>
      <c r="W2995" s="49"/>
      <c r="X2995" s="49"/>
      <c r="Y2995" s="49"/>
      <c r="Z2995" s="49"/>
      <c r="AA2995" s="49"/>
      <c r="AB2995" s="49"/>
      <c r="AC2995" s="49"/>
      <c r="AG2995" s="48"/>
      <c r="AJ2995" s="48"/>
      <c r="AM2995" s="48"/>
      <c r="AW2995" s="49"/>
      <c r="AX2995" s="49"/>
      <c r="AY2995" s="49"/>
      <c r="AZ2995" s="49"/>
      <c r="BA2995" s="49"/>
      <c r="BB2995" s="49"/>
      <c r="BC2995" s="49"/>
      <c r="BD2995" s="49"/>
      <c r="BE2995" s="49"/>
    </row>
    <row r="2996" spans="5:57">
      <c r="E2996" s="48"/>
      <c r="H2996" s="48"/>
      <c r="K2996" s="48"/>
      <c r="U2996" s="49"/>
      <c r="V2996" s="49"/>
      <c r="W2996" s="49"/>
      <c r="X2996" s="49"/>
      <c r="Y2996" s="49"/>
      <c r="Z2996" s="49"/>
      <c r="AA2996" s="49"/>
      <c r="AB2996" s="49"/>
      <c r="AC2996" s="49"/>
      <c r="AG2996" s="48"/>
      <c r="AJ2996" s="48"/>
      <c r="AM2996" s="48"/>
      <c r="AW2996" s="49"/>
      <c r="AX2996" s="49"/>
      <c r="AY2996" s="49"/>
      <c r="AZ2996" s="49"/>
      <c r="BA2996" s="49"/>
      <c r="BB2996" s="49"/>
      <c r="BC2996" s="49"/>
      <c r="BD2996" s="49"/>
      <c r="BE2996" s="49"/>
    </row>
    <row r="2997" spans="5:57">
      <c r="E2997" s="48"/>
      <c r="H2997" s="48"/>
      <c r="K2997" s="48"/>
      <c r="U2997" s="49"/>
      <c r="V2997" s="49"/>
      <c r="W2997" s="49"/>
      <c r="X2997" s="49"/>
      <c r="Y2997" s="49"/>
      <c r="Z2997" s="49"/>
      <c r="AA2997" s="49"/>
      <c r="AB2997" s="49"/>
      <c r="AC2997" s="49"/>
      <c r="AG2997" s="48"/>
      <c r="AJ2997" s="48"/>
      <c r="AM2997" s="48"/>
      <c r="AW2997" s="49"/>
      <c r="AX2997" s="49"/>
      <c r="AY2997" s="49"/>
      <c r="AZ2997" s="49"/>
      <c r="BA2997" s="49"/>
      <c r="BB2997" s="49"/>
      <c r="BC2997" s="49"/>
      <c r="BD2997" s="49"/>
      <c r="BE2997" s="49"/>
    </row>
    <row r="2998" spans="5:57">
      <c r="E2998" s="48"/>
      <c r="H2998" s="48"/>
      <c r="K2998" s="48"/>
      <c r="U2998" s="49"/>
      <c r="V2998" s="49"/>
      <c r="W2998" s="49"/>
      <c r="X2998" s="49"/>
      <c r="Y2998" s="49"/>
      <c r="Z2998" s="49"/>
      <c r="AA2998" s="49"/>
      <c r="AB2998" s="49"/>
      <c r="AC2998" s="49"/>
      <c r="AG2998" s="48"/>
      <c r="AJ2998" s="48"/>
      <c r="AM2998" s="48"/>
      <c r="AW2998" s="49"/>
      <c r="AX2998" s="49"/>
      <c r="AY2998" s="49"/>
      <c r="AZ2998" s="49"/>
      <c r="BA2998" s="49"/>
      <c r="BB2998" s="49"/>
      <c r="BC2998" s="49"/>
      <c r="BD2998" s="49"/>
      <c r="BE2998" s="49"/>
    </row>
    <row r="2999" spans="5:57">
      <c r="E2999" s="48"/>
      <c r="H2999" s="48"/>
      <c r="K2999" s="48"/>
      <c r="U2999" s="49"/>
      <c r="V2999" s="49"/>
      <c r="W2999" s="49"/>
      <c r="X2999" s="49"/>
      <c r="Y2999" s="49"/>
      <c r="Z2999" s="49"/>
      <c r="AA2999" s="49"/>
      <c r="AB2999" s="49"/>
      <c r="AC2999" s="49"/>
      <c r="AG2999" s="48"/>
      <c r="AJ2999" s="48"/>
      <c r="AM2999" s="48"/>
      <c r="AW2999" s="49"/>
      <c r="AX2999" s="49"/>
      <c r="AY2999" s="49"/>
      <c r="AZ2999" s="49"/>
      <c r="BA2999" s="49"/>
      <c r="BB2999" s="49"/>
      <c r="BC2999" s="49"/>
      <c r="BD2999" s="49"/>
      <c r="BE2999" s="49"/>
    </row>
    <row r="3000" spans="5:57">
      <c r="E3000" s="48"/>
      <c r="H3000" s="48"/>
      <c r="K3000" s="48"/>
      <c r="U3000" s="49"/>
      <c r="V3000" s="49"/>
      <c r="W3000" s="49"/>
      <c r="X3000" s="49"/>
      <c r="Y3000" s="49"/>
      <c r="Z3000" s="49"/>
      <c r="AA3000" s="49"/>
      <c r="AB3000" s="49"/>
      <c r="AC3000" s="49"/>
      <c r="AG3000" s="48"/>
      <c r="AJ3000" s="48"/>
      <c r="AM3000" s="48"/>
      <c r="AW3000" s="49"/>
      <c r="AX3000" s="49"/>
      <c r="AY3000" s="49"/>
      <c r="AZ3000" s="49"/>
      <c r="BA3000" s="49"/>
      <c r="BB3000" s="49"/>
      <c r="BC3000" s="49"/>
      <c r="BD3000" s="49"/>
      <c r="BE3000" s="49"/>
    </row>
    <row r="3001" spans="5:57">
      <c r="E3001" s="48"/>
      <c r="H3001" s="48"/>
      <c r="K3001" s="48"/>
      <c r="U3001" s="49"/>
      <c r="V3001" s="49"/>
      <c r="W3001" s="49"/>
      <c r="X3001" s="49"/>
      <c r="Y3001" s="49"/>
      <c r="Z3001" s="49"/>
      <c r="AA3001" s="49"/>
      <c r="AB3001" s="49"/>
      <c r="AC3001" s="49"/>
      <c r="AG3001" s="48"/>
      <c r="AJ3001" s="48"/>
      <c r="AM3001" s="48"/>
      <c r="AW3001" s="49"/>
      <c r="AX3001" s="49"/>
      <c r="AY3001" s="49"/>
      <c r="AZ3001" s="49"/>
      <c r="BA3001" s="49"/>
      <c r="BB3001" s="49"/>
      <c r="BC3001" s="49"/>
      <c r="BD3001" s="49"/>
      <c r="BE3001" s="49"/>
    </row>
    <row r="3002" spans="5:57">
      <c r="E3002" s="48"/>
      <c r="H3002" s="48"/>
      <c r="K3002" s="48"/>
      <c r="U3002" s="49"/>
      <c r="V3002" s="49"/>
      <c r="W3002" s="49"/>
      <c r="X3002" s="49"/>
      <c r="Y3002" s="49"/>
      <c r="Z3002" s="49"/>
      <c r="AA3002" s="49"/>
      <c r="AB3002" s="49"/>
      <c r="AC3002" s="49"/>
      <c r="AG3002" s="48"/>
      <c r="AJ3002" s="48"/>
      <c r="AM3002" s="48"/>
      <c r="AW3002" s="49"/>
      <c r="AX3002" s="49"/>
      <c r="AY3002" s="49"/>
      <c r="AZ3002" s="49"/>
      <c r="BA3002" s="49"/>
      <c r="BB3002" s="49"/>
      <c r="BC3002" s="49"/>
      <c r="BD3002" s="49"/>
      <c r="BE3002" s="49"/>
    </row>
    <row r="3003" spans="5:57">
      <c r="E3003" s="48"/>
      <c r="H3003" s="48"/>
      <c r="K3003" s="48"/>
      <c r="U3003" s="49"/>
      <c r="V3003" s="49"/>
      <c r="W3003" s="49"/>
      <c r="X3003" s="49"/>
      <c r="Y3003" s="49"/>
      <c r="Z3003" s="49"/>
      <c r="AA3003" s="49"/>
      <c r="AB3003" s="49"/>
      <c r="AC3003" s="49"/>
      <c r="AG3003" s="48"/>
      <c r="AJ3003" s="48"/>
      <c r="AM3003" s="48"/>
      <c r="AW3003" s="49"/>
      <c r="AX3003" s="49"/>
      <c r="AY3003" s="49"/>
      <c r="AZ3003" s="49"/>
      <c r="BA3003" s="49"/>
      <c r="BB3003" s="49"/>
      <c r="BC3003" s="49"/>
      <c r="BD3003" s="49"/>
      <c r="BE3003" s="49"/>
    </row>
    <row r="3004" spans="5:57">
      <c r="E3004" s="48"/>
      <c r="H3004" s="48"/>
      <c r="K3004" s="48"/>
      <c r="U3004" s="49"/>
      <c r="V3004" s="49"/>
      <c r="W3004" s="49"/>
      <c r="X3004" s="49"/>
      <c r="Y3004" s="49"/>
      <c r="Z3004" s="49"/>
      <c r="AA3004" s="49"/>
      <c r="AB3004" s="49"/>
      <c r="AC3004" s="49"/>
      <c r="AG3004" s="48"/>
      <c r="AJ3004" s="48"/>
      <c r="AM3004" s="48"/>
      <c r="AW3004" s="49"/>
      <c r="AX3004" s="49"/>
      <c r="AY3004" s="49"/>
      <c r="AZ3004" s="49"/>
      <c r="BA3004" s="49"/>
      <c r="BB3004" s="49"/>
      <c r="BC3004" s="49"/>
      <c r="BD3004" s="49"/>
      <c r="BE3004" s="49"/>
    </row>
    <row r="3005" spans="5:57">
      <c r="E3005" s="48"/>
      <c r="H3005" s="48"/>
      <c r="K3005" s="48"/>
      <c r="U3005" s="49"/>
      <c r="V3005" s="49"/>
      <c r="W3005" s="49"/>
      <c r="X3005" s="49"/>
      <c r="Y3005" s="49"/>
      <c r="Z3005" s="49"/>
      <c r="AA3005" s="49"/>
      <c r="AB3005" s="49"/>
      <c r="AC3005" s="49"/>
      <c r="AG3005" s="48"/>
      <c r="AJ3005" s="48"/>
      <c r="AM3005" s="48"/>
      <c r="AW3005" s="49"/>
      <c r="AX3005" s="49"/>
      <c r="AY3005" s="49"/>
      <c r="AZ3005" s="49"/>
      <c r="BA3005" s="49"/>
      <c r="BB3005" s="49"/>
      <c r="BC3005" s="49"/>
      <c r="BD3005" s="49"/>
      <c r="BE3005" s="49"/>
    </row>
    <row r="3006" spans="5:57">
      <c r="E3006" s="48"/>
      <c r="H3006" s="48"/>
      <c r="K3006" s="48"/>
      <c r="U3006" s="49"/>
      <c r="V3006" s="49"/>
      <c r="W3006" s="49"/>
      <c r="X3006" s="49"/>
      <c r="Y3006" s="49"/>
      <c r="Z3006" s="49"/>
      <c r="AA3006" s="49"/>
      <c r="AB3006" s="49"/>
      <c r="AC3006" s="49"/>
      <c r="AG3006" s="48"/>
      <c r="AJ3006" s="48"/>
      <c r="AM3006" s="48"/>
      <c r="AW3006" s="49"/>
      <c r="AX3006" s="49"/>
      <c r="AY3006" s="49"/>
      <c r="AZ3006" s="49"/>
      <c r="BA3006" s="49"/>
      <c r="BB3006" s="49"/>
      <c r="BC3006" s="49"/>
      <c r="BD3006" s="49"/>
      <c r="BE3006" s="49"/>
    </row>
    <row r="3007" spans="5:57">
      <c r="E3007" s="48"/>
      <c r="H3007" s="48"/>
      <c r="K3007" s="48"/>
      <c r="U3007" s="49"/>
      <c r="V3007" s="49"/>
      <c r="W3007" s="49"/>
      <c r="X3007" s="49"/>
      <c r="Y3007" s="49"/>
      <c r="Z3007" s="49"/>
      <c r="AA3007" s="49"/>
      <c r="AB3007" s="49"/>
      <c r="AC3007" s="49"/>
      <c r="AG3007" s="48"/>
      <c r="AJ3007" s="48"/>
      <c r="AM3007" s="48"/>
      <c r="AW3007" s="49"/>
      <c r="AX3007" s="49"/>
      <c r="AY3007" s="49"/>
      <c r="AZ3007" s="49"/>
      <c r="BA3007" s="49"/>
      <c r="BB3007" s="49"/>
      <c r="BC3007" s="49"/>
      <c r="BD3007" s="49"/>
      <c r="BE3007" s="49"/>
    </row>
    <row r="3008" spans="5:57">
      <c r="E3008" s="48"/>
      <c r="H3008" s="48"/>
      <c r="K3008" s="48"/>
      <c r="U3008" s="49"/>
      <c r="V3008" s="49"/>
      <c r="W3008" s="49"/>
      <c r="X3008" s="49"/>
      <c r="Y3008" s="49"/>
      <c r="Z3008" s="49"/>
      <c r="AA3008" s="49"/>
      <c r="AB3008" s="49"/>
      <c r="AC3008" s="49"/>
      <c r="AG3008" s="48"/>
      <c r="AJ3008" s="48"/>
      <c r="AM3008" s="48"/>
      <c r="AW3008" s="49"/>
      <c r="AX3008" s="49"/>
      <c r="AY3008" s="49"/>
      <c r="AZ3008" s="49"/>
      <c r="BA3008" s="49"/>
      <c r="BB3008" s="49"/>
      <c r="BC3008" s="49"/>
      <c r="BD3008" s="49"/>
      <c r="BE3008" s="49"/>
    </row>
    <row r="3009" spans="5:57">
      <c r="E3009" s="48"/>
      <c r="H3009" s="48"/>
      <c r="K3009" s="48"/>
      <c r="U3009" s="49"/>
      <c r="V3009" s="49"/>
      <c r="W3009" s="49"/>
      <c r="X3009" s="49"/>
      <c r="Y3009" s="49"/>
      <c r="Z3009" s="49"/>
      <c r="AA3009" s="49"/>
      <c r="AB3009" s="49"/>
      <c r="AC3009" s="49"/>
      <c r="AG3009" s="48"/>
      <c r="AJ3009" s="48"/>
      <c r="AM3009" s="48"/>
      <c r="AW3009" s="49"/>
      <c r="AX3009" s="49"/>
      <c r="AY3009" s="49"/>
      <c r="AZ3009" s="49"/>
      <c r="BA3009" s="49"/>
      <c r="BB3009" s="49"/>
      <c r="BC3009" s="49"/>
      <c r="BD3009" s="49"/>
      <c r="BE3009" s="49"/>
    </row>
    <row r="3010" spans="5:57">
      <c r="E3010" s="48"/>
      <c r="H3010" s="48"/>
      <c r="K3010" s="48"/>
      <c r="U3010" s="49"/>
      <c r="V3010" s="49"/>
      <c r="W3010" s="49"/>
      <c r="X3010" s="49"/>
      <c r="Y3010" s="49"/>
      <c r="Z3010" s="49"/>
      <c r="AA3010" s="49"/>
      <c r="AB3010" s="49"/>
      <c r="AC3010" s="49"/>
      <c r="AG3010" s="48"/>
      <c r="AJ3010" s="48"/>
      <c r="AM3010" s="48"/>
      <c r="AW3010" s="49"/>
      <c r="AX3010" s="49"/>
      <c r="AY3010" s="49"/>
      <c r="AZ3010" s="49"/>
      <c r="BA3010" s="49"/>
      <c r="BB3010" s="49"/>
      <c r="BC3010" s="49"/>
      <c r="BD3010" s="49"/>
      <c r="BE3010" s="49"/>
    </row>
    <row r="3011" spans="5:57">
      <c r="E3011" s="48"/>
      <c r="H3011" s="48"/>
      <c r="K3011" s="48"/>
      <c r="U3011" s="49"/>
      <c r="V3011" s="49"/>
      <c r="W3011" s="49"/>
      <c r="X3011" s="49"/>
      <c r="Y3011" s="49"/>
      <c r="Z3011" s="49"/>
      <c r="AA3011" s="49"/>
      <c r="AB3011" s="49"/>
      <c r="AC3011" s="49"/>
      <c r="AG3011" s="48"/>
      <c r="AJ3011" s="48"/>
      <c r="AM3011" s="48"/>
      <c r="AW3011" s="49"/>
      <c r="AX3011" s="49"/>
      <c r="AY3011" s="49"/>
      <c r="AZ3011" s="49"/>
      <c r="BA3011" s="49"/>
      <c r="BB3011" s="49"/>
      <c r="BC3011" s="49"/>
      <c r="BD3011" s="49"/>
      <c r="BE3011" s="49"/>
    </row>
    <row r="3012" spans="5:57">
      <c r="E3012" s="48"/>
      <c r="H3012" s="48"/>
      <c r="K3012" s="48"/>
      <c r="U3012" s="49"/>
      <c r="V3012" s="49"/>
      <c r="W3012" s="49"/>
      <c r="X3012" s="49"/>
      <c r="Y3012" s="49"/>
      <c r="Z3012" s="49"/>
      <c r="AA3012" s="49"/>
      <c r="AB3012" s="49"/>
      <c r="AC3012" s="49"/>
      <c r="AG3012" s="48"/>
      <c r="AJ3012" s="48"/>
      <c r="AM3012" s="48"/>
      <c r="AW3012" s="49"/>
      <c r="AX3012" s="49"/>
      <c r="AY3012" s="49"/>
      <c r="AZ3012" s="49"/>
      <c r="BA3012" s="49"/>
      <c r="BB3012" s="49"/>
      <c r="BC3012" s="49"/>
      <c r="BD3012" s="49"/>
      <c r="BE3012" s="49"/>
    </row>
    <row r="3013" spans="5:57">
      <c r="E3013" s="48"/>
      <c r="H3013" s="48"/>
      <c r="K3013" s="48"/>
      <c r="U3013" s="49"/>
      <c r="V3013" s="49"/>
      <c r="W3013" s="49"/>
      <c r="X3013" s="49"/>
      <c r="Y3013" s="49"/>
      <c r="Z3013" s="49"/>
      <c r="AA3013" s="49"/>
      <c r="AB3013" s="49"/>
      <c r="AC3013" s="49"/>
      <c r="AG3013" s="48"/>
      <c r="AJ3013" s="48"/>
      <c r="AM3013" s="48"/>
      <c r="AW3013" s="49"/>
      <c r="AX3013" s="49"/>
      <c r="AY3013" s="49"/>
      <c r="AZ3013" s="49"/>
      <c r="BA3013" s="49"/>
      <c r="BB3013" s="49"/>
      <c r="BC3013" s="49"/>
      <c r="BD3013" s="49"/>
      <c r="BE3013" s="49"/>
    </row>
    <row r="3014" spans="5:57">
      <c r="E3014" s="48"/>
      <c r="H3014" s="48"/>
      <c r="K3014" s="48"/>
      <c r="U3014" s="49"/>
      <c r="V3014" s="49"/>
      <c r="W3014" s="49"/>
      <c r="X3014" s="49"/>
      <c r="Y3014" s="49"/>
      <c r="Z3014" s="49"/>
      <c r="AA3014" s="49"/>
      <c r="AB3014" s="49"/>
      <c r="AC3014" s="49"/>
      <c r="AG3014" s="48"/>
      <c r="AJ3014" s="48"/>
      <c r="AM3014" s="48"/>
      <c r="AW3014" s="49"/>
      <c r="AX3014" s="49"/>
      <c r="AY3014" s="49"/>
      <c r="AZ3014" s="49"/>
      <c r="BA3014" s="49"/>
      <c r="BB3014" s="49"/>
      <c r="BC3014" s="49"/>
      <c r="BD3014" s="49"/>
      <c r="BE3014" s="49"/>
    </row>
    <row r="3015" spans="5:57">
      <c r="E3015" s="48"/>
      <c r="H3015" s="48"/>
      <c r="K3015" s="48"/>
      <c r="U3015" s="49"/>
      <c r="V3015" s="49"/>
      <c r="W3015" s="49"/>
      <c r="X3015" s="49"/>
      <c r="Y3015" s="49"/>
      <c r="Z3015" s="49"/>
      <c r="AA3015" s="49"/>
      <c r="AB3015" s="49"/>
      <c r="AC3015" s="49"/>
      <c r="AG3015" s="48"/>
      <c r="AJ3015" s="48"/>
      <c r="AM3015" s="48"/>
      <c r="AW3015" s="49"/>
      <c r="AX3015" s="49"/>
      <c r="AY3015" s="49"/>
      <c r="AZ3015" s="49"/>
      <c r="BA3015" s="49"/>
      <c r="BB3015" s="49"/>
      <c r="BC3015" s="49"/>
      <c r="BD3015" s="49"/>
      <c r="BE3015" s="49"/>
    </row>
    <row r="3016" spans="5:57">
      <c r="E3016" s="48"/>
      <c r="H3016" s="48"/>
      <c r="K3016" s="48"/>
      <c r="U3016" s="49"/>
      <c r="V3016" s="49"/>
      <c r="W3016" s="49"/>
      <c r="X3016" s="49"/>
      <c r="Y3016" s="49"/>
      <c r="Z3016" s="49"/>
      <c r="AA3016" s="49"/>
      <c r="AB3016" s="49"/>
      <c r="AC3016" s="49"/>
      <c r="AG3016" s="48"/>
      <c r="AJ3016" s="48"/>
      <c r="AM3016" s="48"/>
      <c r="AW3016" s="49"/>
      <c r="AX3016" s="49"/>
      <c r="AY3016" s="49"/>
      <c r="AZ3016" s="49"/>
      <c r="BA3016" s="49"/>
      <c r="BB3016" s="49"/>
      <c r="BC3016" s="49"/>
      <c r="BD3016" s="49"/>
      <c r="BE3016" s="49"/>
    </row>
    <row r="3017" spans="5:57">
      <c r="E3017" s="48"/>
      <c r="H3017" s="48"/>
      <c r="K3017" s="48"/>
      <c r="U3017" s="49"/>
      <c r="V3017" s="49"/>
      <c r="W3017" s="49"/>
      <c r="X3017" s="49"/>
      <c r="Y3017" s="49"/>
      <c r="Z3017" s="49"/>
      <c r="AA3017" s="49"/>
      <c r="AB3017" s="49"/>
      <c r="AC3017" s="49"/>
      <c r="AG3017" s="48"/>
      <c r="AJ3017" s="48"/>
      <c r="AM3017" s="48"/>
      <c r="AW3017" s="49"/>
      <c r="AX3017" s="49"/>
      <c r="AY3017" s="49"/>
      <c r="AZ3017" s="49"/>
      <c r="BA3017" s="49"/>
      <c r="BB3017" s="49"/>
      <c r="BC3017" s="49"/>
      <c r="BD3017" s="49"/>
      <c r="BE3017" s="49"/>
    </row>
    <row r="3018" spans="5:57">
      <c r="E3018" s="48"/>
      <c r="H3018" s="48"/>
      <c r="K3018" s="48"/>
      <c r="U3018" s="49"/>
      <c r="V3018" s="49"/>
      <c r="W3018" s="49"/>
      <c r="X3018" s="49"/>
      <c r="Y3018" s="49"/>
      <c r="Z3018" s="49"/>
      <c r="AA3018" s="49"/>
      <c r="AB3018" s="49"/>
      <c r="AC3018" s="49"/>
      <c r="AG3018" s="48"/>
      <c r="AJ3018" s="48"/>
      <c r="AM3018" s="48"/>
      <c r="AW3018" s="49"/>
      <c r="AX3018" s="49"/>
      <c r="AY3018" s="49"/>
      <c r="AZ3018" s="49"/>
      <c r="BA3018" s="49"/>
      <c r="BB3018" s="49"/>
      <c r="BC3018" s="49"/>
      <c r="BD3018" s="49"/>
      <c r="BE3018" s="49"/>
    </row>
    <row r="3019" spans="5:57">
      <c r="E3019" s="48"/>
      <c r="H3019" s="48"/>
      <c r="K3019" s="48"/>
      <c r="U3019" s="49"/>
      <c r="V3019" s="49"/>
      <c r="W3019" s="49"/>
      <c r="X3019" s="49"/>
      <c r="Y3019" s="49"/>
      <c r="Z3019" s="49"/>
      <c r="AA3019" s="49"/>
      <c r="AB3019" s="49"/>
      <c r="AC3019" s="49"/>
      <c r="AG3019" s="48"/>
      <c r="AJ3019" s="48"/>
      <c r="AM3019" s="48"/>
      <c r="AW3019" s="49"/>
      <c r="AX3019" s="49"/>
      <c r="AY3019" s="49"/>
      <c r="AZ3019" s="49"/>
      <c r="BA3019" s="49"/>
      <c r="BB3019" s="49"/>
      <c r="BC3019" s="49"/>
      <c r="BD3019" s="49"/>
      <c r="BE3019" s="49"/>
    </row>
    <row r="3020" spans="5:57">
      <c r="E3020" s="48"/>
      <c r="H3020" s="48"/>
      <c r="K3020" s="48"/>
      <c r="U3020" s="49"/>
      <c r="V3020" s="49"/>
      <c r="W3020" s="49"/>
      <c r="X3020" s="49"/>
      <c r="Y3020" s="49"/>
      <c r="Z3020" s="49"/>
      <c r="AA3020" s="49"/>
      <c r="AB3020" s="49"/>
      <c r="AC3020" s="49"/>
      <c r="AG3020" s="48"/>
      <c r="AJ3020" s="48"/>
      <c r="AM3020" s="48"/>
      <c r="AW3020" s="49"/>
      <c r="AX3020" s="49"/>
      <c r="AY3020" s="49"/>
      <c r="AZ3020" s="49"/>
      <c r="BA3020" s="49"/>
      <c r="BB3020" s="49"/>
      <c r="BC3020" s="49"/>
      <c r="BD3020" s="49"/>
      <c r="BE3020" s="49"/>
    </row>
    <row r="3021" spans="5:57">
      <c r="E3021" s="48"/>
      <c r="H3021" s="48"/>
      <c r="K3021" s="48"/>
      <c r="U3021" s="49"/>
      <c r="V3021" s="49"/>
      <c r="W3021" s="49"/>
      <c r="X3021" s="49"/>
      <c r="Y3021" s="49"/>
      <c r="Z3021" s="49"/>
      <c r="AA3021" s="49"/>
      <c r="AB3021" s="49"/>
      <c r="AC3021" s="49"/>
      <c r="AG3021" s="48"/>
      <c r="AJ3021" s="48"/>
      <c r="AM3021" s="48"/>
      <c r="AW3021" s="49"/>
      <c r="AX3021" s="49"/>
      <c r="AY3021" s="49"/>
      <c r="AZ3021" s="49"/>
      <c r="BA3021" s="49"/>
      <c r="BB3021" s="49"/>
      <c r="BC3021" s="49"/>
      <c r="BD3021" s="49"/>
      <c r="BE3021" s="49"/>
    </row>
    <row r="3022" spans="5:57">
      <c r="E3022" s="48"/>
      <c r="H3022" s="48"/>
      <c r="K3022" s="48"/>
      <c r="U3022" s="49"/>
      <c r="V3022" s="49"/>
      <c r="W3022" s="49"/>
      <c r="X3022" s="49"/>
      <c r="Y3022" s="49"/>
      <c r="Z3022" s="49"/>
      <c r="AA3022" s="49"/>
      <c r="AB3022" s="49"/>
      <c r="AC3022" s="49"/>
      <c r="AG3022" s="48"/>
      <c r="AJ3022" s="48"/>
      <c r="AM3022" s="48"/>
      <c r="AW3022" s="49"/>
      <c r="AX3022" s="49"/>
      <c r="AY3022" s="49"/>
      <c r="AZ3022" s="49"/>
      <c r="BA3022" s="49"/>
      <c r="BB3022" s="49"/>
      <c r="BC3022" s="49"/>
      <c r="BD3022" s="49"/>
      <c r="BE3022" s="49"/>
    </row>
    <row r="3023" spans="5:57">
      <c r="E3023" s="48"/>
      <c r="H3023" s="48"/>
      <c r="K3023" s="48"/>
      <c r="U3023" s="49"/>
      <c r="V3023" s="49"/>
      <c r="W3023" s="49"/>
      <c r="X3023" s="49"/>
      <c r="Y3023" s="49"/>
      <c r="Z3023" s="49"/>
      <c r="AA3023" s="49"/>
      <c r="AB3023" s="49"/>
      <c r="AC3023" s="49"/>
      <c r="AG3023" s="48"/>
      <c r="AJ3023" s="48"/>
      <c r="AM3023" s="48"/>
      <c r="AW3023" s="49"/>
      <c r="AX3023" s="49"/>
      <c r="AY3023" s="49"/>
      <c r="AZ3023" s="49"/>
      <c r="BA3023" s="49"/>
      <c r="BB3023" s="49"/>
      <c r="BC3023" s="49"/>
      <c r="BD3023" s="49"/>
      <c r="BE3023" s="49"/>
    </row>
    <row r="3024" spans="5:57">
      <c r="E3024" s="48"/>
      <c r="H3024" s="48"/>
      <c r="K3024" s="48"/>
      <c r="U3024" s="49"/>
      <c r="V3024" s="49"/>
      <c r="W3024" s="49"/>
      <c r="X3024" s="49"/>
      <c r="Y3024" s="49"/>
      <c r="Z3024" s="49"/>
      <c r="AA3024" s="49"/>
      <c r="AB3024" s="49"/>
      <c r="AC3024" s="49"/>
      <c r="AG3024" s="48"/>
      <c r="AJ3024" s="48"/>
      <c r="AM3024" s="48"/>
      <c r="AW3024" s="49"/>
      <c r="AX3024" s="49"/>
      <c r="AY3024" s="49"/>
      <c r="AZ3024" s="49"/>
      <c r="BA3024" s="49"/>
      <c r="BB3024" s="49"/>
      <c r="BC3024" s="49"/>
      <c r="BD3024" s="49"/>
      <c r="BE3024" s="49"/>
    </row>
    <row r="3025" spans="5:57">
      <c r="E3025" s="48"/>
      <c r="H3025" s="48"/>
      <c r="K3025" s="48"/>
      <c r="U3025" s="49"/>
      <c r="V3025" s="49"/>
      <c r="W3025" s="49"/>
      <c r="X3025" s="49"/>
      <c r="Y3025" s="49"/>
      <c r="Z3025" s="49"/>
      <c r="AA3025" s="49"/>
      <c r="AB3025" s="49"/>
      <c r="AC3025" s="49"/>
      <c r="AG3025" s="48"/>
      <c r="AJ3025" s="48"/>
      <c r="AM3025" s="48"/>
      <c r="AW3025" s="49"/>
      <c r="AX3025" s="49"/>
      <c r="AY3025" s="49"/>
      <c r="AZ3025" s="49"/>
      <c r="BA3025" s="49"/>
      <c r="BB3025" s="49"/>
      <c r="BC3025" s="49"/>
      <c r="BD3025" s="49"/>
      <c r="BE3025" s="49"/>
    </row>
    <row r="3026" spans="5:57">
      <c r="E3026" s="48"/>
      <c r="H3026" s="48"/>
      <c r="K3026" s="48"/>
      <c r="U3026" s="49"/>
      <c r="V3026" s="49"/>
      <c r="W3026" s="49"/>
      <c r="X3026" s="49"/>
      <c r="Y3026" s="49"/>
      <c r="Z3026" s="49"/>
      <c r="AA3026" s="49"/>
      <c r="AB3026" s="49"/>
      <c r="AC3026" s="49"/>
      <c r="AG3026" s="48"/>
      <c r="AJ3026" s="48"/>
      <c r="AM3026" s="48"/>
      <c r="AW3026" s="49"/>
      <c r="AX3026" s="49"/>
      <c r="AY3026" s="49"/>
      <c r="AZ3026" s="49"/>
      <c r="BA3026" s="49"/>
      <c r="BB3026" s="49"/>
      <c r="BC3026" s="49"/>
      <c r="BD3026" s="49"/>
      <c r="BE3026" s="49"/>
    </row>
    <row r="3027" spans="5:57">
      <c r="E3027" s="48"/>
      <c r="H3027" s="48"/>
      <c r="K3027" s="48"/>
      <c r="U3027" s="49"/>
      <c r="V3027" s="49"/>
      <c r="W3027" s="49"/>
      <c r="X3027" s="49"/>
      <c r="Y3027" s="49"/>
      <c r="Z3027" s="49"/>
      <c r="AA3027" s="49"/>
      <c r="AB3027" s="49"/>
      <c r="AC3027" s="49"/>
      <c r="AG3027" s="48"/>
      <c r="AJ3027" s="48"/>
      <c r="AM3027" s="48"/>
      <c r="AW3027" s="49"/>
      <c r="AX3027" s="49"/>
      <c r="AY3027" s="49"/>
      <c r="AZ3027" s="49"/>
      <c r="BA3027" s="49"/>
      <c r="BB3027" s="49"/>
      <c r="BC3027" s="49"/>
      <c r="BD3027" s="49"/>
      <c r="BE3027" s="49"/>
    </row>
    <row r="3028" spans="5:57">
      <c r="E3028" s="48"/>
      <c r="H3028" s="48"/>
      <c r="K3028" s="48"/>
      <c r="U3028" s="49"/>
      <c r="V3028" s="49"/>
      <c r="W3028" s="49"/>
      <c r="X3028" s="49"/>
      <c r="Y3028" s="49"/>
      <c r="Z3028" s="49"/>
      <c r="AA3028" s="49"/>
      <c r="AB3028" s="49"/>
      <c r="AC3028" s="49"/>
      <c r="AG3028" s="48"/>
      <c r="AJ3028" s="48"/>
      <c r="AM3028" s="48"/>
      <c r="AW3028" s="49"/>
      <c r="AX3028" s="49"/>
      <c r="AY3028" s="49"/>
      <c r="AZ3028" s="49"/>
      <c r="BA3028" s="49"/>
      <c r="BB3028" s="49"/>
      <c r="BC3028" s="49"/>
      <c r="BD3028" s="49"/>
      <c r="BE3028" s="49"/>
    </row>
    <row r="3029" spans="5:57">
      <c r="E3029" s="48"/>
      <c r="H3029" s="48"/>
      <c r="K3029" s="48"/>
      <c r="U3029" s="49"/>
      <c r="V3029" s="49"/>
      <c r="W3029" s="49"/>
      <c r="X3029" s="49"/>
      <c r="Y3029" s="49"/>
      <c r="Z3029" s="49"/>
      <c r="AA3029" s="49"/>
      <c r="AB3029" s="49"/>
      <c r="AC3029" s="49"/>
      <c r="AG3029" s="48"/>
      <c r="AJ3029" s="48"/>
      <c r="AM3029" s="48"/>
      <c r="AW3029" s="49"/>
      <c r="AX3029" s="49"/>
      <c r="AY3029" s="49"/>
      <c r="AZ3029" s="49"/>
      <c r="BA3029" s="49"/>
      <c r="BB3029" s="49"/>
      <c r="BC3029" s="49"/>
      <c r="BD3029" s="49"/>
      <c r="BE3029" s="49"/>
    </row>
    <row r="3030" spans="5:57">
      <c r="E3030" s="48"/>
      <c r="H3030" s="48"/>
      <c r="K3030" s="48"/>
      <c r="U3030" s="49"/>
      <c r="V3030" s="49"/>
      <c r="W3030" s="49"/>
      <c r="X3030" s="49"/>
      <c r="Y3030" s="49"/>
      <c r="Z3030" s="49"/>
      <c r="AA3030" s="49"/>
      <c r="AB3030" s="49"/>
      <c r="AC3030" s="49"/>
      <c r="AG3030" s="48"/>
      <c r="AJ3030" s="48"/>
      <c r="AM3030" s="48"/>
      <c r="AW3030" s="49"/>
      <c r="AX3030" s="49"/>
      <c r="AY3030" s="49"/>
      <c r="AZ3030" s="49"/>
      <c r="BA3030" s="49"/>
      <c r="BB3030" s="49"/>
      <c r="BC3030" s="49"/>
      <c r="BD3030" s="49"/>
      <c r="BE3030" s="49"/>
    </row>
    <row r="3031" spans="5:57">
      <c r="E3031" s="48"/>
      <c r="H3031" s="48"/>
      <c r="K3031" s="48"/>
      <c r="U3031" s="49"/>
      <c r="V3031" s="49"/>
      <c r="W3031" s="49"/>
      <c r="X3031" s="49"/>
      <c r="Y3031" s="49"/>
      <c r="Z3031" s="49"/>
      <c r="AA3031" s="49"/>
      <c r="AB3031" s="49"/>
      <c r="AC3031" s="49"/>
      <c r="AG3031" s="48"/>
      <c r="AJ3031" s="48"/>
      <c r="AM3031" s="48"/>
      <c r="AW3031" s="49"/>
      <c r="AX3031" s="49"/>
      <c r="AY3031" s="49"/>
      <c r="AZ3031" s="49"/>
      <c r="BA3031" s="49"/>
      <c r="BB3031" s="49"/>
      <c r="BC3031" s="49"/>
      <c r="BD3031" s="49"/>
      <c r="BE3031" s="49"/>
    </row>
    <row r="3032" spans="5:57">
      <c r="E3032" s="48"/>
      <c r="H3032" s="48"/>
      <c r="K3032" s="48"/>
      <c r="U3032" s="49"/>
      <c r="V3032" s="49"/>
      <c r="W3032" s="49"/>
      <c r="X3032" s="49"/>
      <c r="Y3032" s="49"/>
      <c r="Z3032" s="49"/>
      <c r="AA3032" s="49"/>
      <c r="AB3032" s="49"/>
      <c r="AC3032" s="49"/>
      <c r="AG3032" s="48"/>
      <c r="AJ3032" s="48"/>
      <c r="AM3032" s="48"/>
      <c r="AW3032" s="49"/>
      <c r="AX3032" s="49"/>
      <c r="AY3032" s="49"/>
      <c r="AZ3032" s="49"/>
      <c r="BA3032" s="49"/>
      <c r="BB3032" s="49"/>
      <c r="BC3032" s="49"/>
      <c r="BD3032" s="49"/>
      <c r="BE3032" s="49"/>
    </row>
    <row r="3033" spans="5:57">
      <c r="E3033" s="48"/>
      <c r="H3033" s="48"/>
      <c r="K3033" s="48"/>
      <c r="U3033" s="49"/>
      <c r="V3033" s="49"/>
      <c r="W3033" s="49"/>
      <c r="X3033" s="49"/>
      <c r="Y3033" s="49"/>
      <c r="Z3033" s="49"/>
      <c r="AA3033" s="49"/>
      <c r="AB3033" s="49"/>
      <c r="AC3033" s="49"/>
      <c r="AG3033" s="48"/>
      <c r="AJ3033" s="48"/>
      <c r="AM3033" s="48"/>
      <c r="AW3033" s="49"/>
      <c r="AX3033" s="49"/>
      <c r="AY3033" s="49"/>
      <c r="AZ3033" s="49"/>
      <c r="BA3033" s="49"/>
      <c r="BB3033" s="49"/>
      <c r="BC3033" s="49"/>
      <c r="BD3033" s="49"/>
      <c r="BE3033" s="49"/>
    </row>
    <row r="3034" spans="5:57">
      <c r="E3034" s="48"/>
      <c r="H3034" s="48"/>
      <c r="K3034" s="48"/>
      <c r="U3034" s="49"/>
      <c r="V3034" s="49"/>
      <c r="W3034" s="49"/>
      <c r="X3034" s="49"/>
      <c r="Y3034" s="49"/>
      <c r="Z3034" s="49"/>
      <c r="AA3034" s="49"/>
      <c r="AB3034" s="49"/>
      <c r="AC3034" s="49"/>
      <c r="AG3034" s="48"/>
      <c r="AJ3034" s="48"/>
      <c r="AM3034" s="48"/>
      <c r="AW3034" s="49"/>
      <c r="AX3034" s="49"/>
      <c r="AY3034" s="49"/>
      <c r="AZ3034" s="49"/>
      <c r="BA3034" s="49"/>
      <c r="BB3034" s="49"/>
      <c r="BC3034" s="49"/>
      <c r="BD3034" s="49"/>
      <c r="BE3034" s="49"/>
    </row>
    <row r="3035" spans="5:57">
      <c r="E3035" s="48"/>
      <c r="H3035" s="48"/>
      <c r="K3035" s="48"/>
      <c r="U3035" s="49"/>
      <c r="V3035" s="49"/>
      <c r="W3035" s="49"/>
      <c r="X3035" s="49"/>
      <c r="Y3035" s="49"/>
      <c r="Z3035" s="49"/>
      <c r="AA3035" s="49"/>
      <c r="AB3035" s="49"/>
      <c r="AC3035" s="49"/>
      <c r="AG3035" s="48"/>
      <c r="AJ3035" s="48"/>
      <c r="AM3035" s="48"/>
      <c r="AW3035" s="49"/>
      <c r="AX3035" s="49"/>
      <c r="AY3035" s="49"/>
      <c r="AZ3035" s="49"/>
      <c r="BA3035" s="49"/>
      <c r="BB3035" s="49"/>
      <c r="BC3035" s="49"/>
      <c r="BD3035" s="49"/>
      <c r="BE3035" s="49"/>
    </row>
    <row r="3036" spans="5:57">
      <c r="E3036" s="48"/>
      <c r="H3036" s="48"/>
      <c r="K3036" s="48"/>
      <c r="U3036" s="49"/>
      <c r="V3036" s="49"/>
      <c r="W3036" s="49"/>
      <c r="X3036" s="49"/>
      <c r="Y3036" s="49"/>
      <c r="Z3036" s="49"/>
      <c r="AA3036" s="49"/>
      <c r="AB3036" s="49"/>
      <c r="AC3036" s="49"/>
      <c r="AG3036" s="48"/>
      <c r="AJ3036" s="48"/>
      <c r="AM3036" s="48"/>
      <c r="AW3036" s="49"/>
      <c r="AX3036" s="49"/>
      <c r="AY3036" s="49"/>
      <c r="AZ3036" s="49"/>
      <c r="BA3036" s="49"/>
      <c r="BB3036" s="49"/>
      <c r="BC3036" s="49"/>
      <c r="BD3036" s="49"/>
      <c r="BE3036" s="49"/>
    </row>
    <row r="3037" spans="5:57">
      <c r="E3037" s="48"/>
      <c r="H3037" s="48"/>
      <c r="K3037" s="48"/>
      <c r="U3037" s="49"/>
      <c r="V3037" s="49"/>
      <c r="W3037" s="49"/>
      <c r="X3037" s="49"/>
      <c r="Y3037" s="49"/>
      <c r="Z3037" s="49"/>
      <c r="AA3037" s="49"/>
      <c r="AB3037" s="49"/>
      <c r="AC3037" s="49"/>
      <c r="AG3037" s="48"/>
      <c r="AJ3037" s="48"/>
      <c r="AM3037" s="48"/>
      <c r="AW3037" s="49"/>
      <c r="AX3037" s="49"/>
      <c r="AY3037" s="49"/>
      <c r="AZ3037" s="49"/>
      <c r="BA3037" s="49"/>
      <c r="BB3037" s="49"/>
      <c r="BC3037" s="49"/>
      <c r="BD3037" s="49"/>
      <c r="BE3037" s="49"/>
    </row>
    <row r="3038" spans="5:57">
      <c r="E3038" s="48"/>
      <c r="H3038" s="48"/>
      <c r="K3038" s="48"/>
      <c r="U3038" s="49"/>
      <c r="V3038" s="49"/>
      <c r="W3038" s="49"/>
      <c r="X3038" s="49"/>
      <c r="Y3038" s="49"/>
      <c r="Z3038" s="49"/>
      <c r="AA3038" s="49"/>
      <c r="AB3038" s="49"/>
      <c r="AC3038" s="49"/>
      <c r="AG3038" s="48"/>
      <c r="AJ3038" s="48"/>
      <c r="AM3038" s="48"/>
      <c r="AW3038" s="49"/>
      <c r="AX3038" s="49"/>
      <c r="AY3038" s="49"/>
      <c r="AZ3038" s="49"/>
      <c r="BA3038" s="49"/>
      <c r="BB3038" s="49"/>
      <c r="BC3038" s="49"/>
      <c r="BD3038" s="49"/>
      <c r="BE3038" s="49"/>
    </row>
    <row r="3039" spans="5:57">
      <c r="E3039" s="48"/>
      <c r="H3039" s="48"/>
      <c r="K3039" s="48"/>
      <c r="U3039" s="49"/>
      <c r="V3039" s="49"/>
      <c r="W3039" s="49"/>
      <c r="X3039" s="49"/>
      <c r="Y3039" s="49"/>
      <c r="Z3039" s="49"/>
      <c r="AA3039" s="49"/>
      <c r="AB3039" s="49"/>
      <c r="AC3039" s="49"/>
      <c r="AG3039" s="48"/>
      <c r="AJ3039" s="48"/>
      <c r="AM3039" s="48"/>
      <c r="AW3039" s="49"/>
      <c r="AX3039" s="49"/>
      <c r="AY3039" s="49"/>
      <c r="AZ3039" s="49"/>
      <c r="BA3039" s="49"/>
      <c r="BB3039" s="49"/>
      <c r="BC3039" s="49"/>
      <c r="BD3039" s="49"/>
      <c r="BE3039" s="49"/>
    </row>
    <row r="3040" spans="5:57">
      <c r="E3040" s="48"/>
      <c r="H3040" s="48"/>
      <c r="K3040" s="48"/>
      <c r="U3040" s="49"/>
      <c r="V3040" s="49"/>
      <c r="W3040" s="49"/>
      <c r="X3040" s="49"/>
      <c r="Y3040" s="49"/>
      <c r="Z3040" s="49"/>
      <c r="AA3040" s="49"/>
      <c r="AB3040" s="49"/>
      <c r="AC3040" s="49"/>
      <c r="AG3040" s="48"/>
      <c r="AJ3040" s="48"/>
      <c r="AM3040" s="48"/>
      <c r="AW3040" s="49"/>
      <c r="AX3040" s="49"/>
      <c r="AY3040" s="49"/>
      <c r="AZ3040" s="49"/>
      <c r="BA3040" s="49"/>
      <c r="BB3040" s="49"/>
      <c r="BC3040" s="49"/>
      <c r="BD3040" s="49"/>
      <c r="BE3040" s="49"/>
    </row>
    <row r="3041" spans="5:57">
      <c r="E3041" s="48"/>
      <c r="H3041" s="48"/>
      <c r="K3041" s="48"/>
      <c r="U3041" s="49"/>
      <c r="V3041" s="49"/>
      <c r="W3041" s="49"/>
      <c r="X3041" s="49"/>
      <c r="Y3041" s="49"/>
      <c r="Z3041" s="49"/>
      <c r="AA3041" s="49"/>
      <c r="AB3041" s="49"/>
      <c r="AC3041" s="49"/>
      <c r="AG3041" s="48"/>
      <c r="AJ3041" s="48"/>
      <c r="AM3041" s="48"/>
      <c r="AW3041" s="49"/>
      <c r="AX3041" s="49"/>
      <c r="AY3041" s="49"/>
      <c r="AZ3041" s="49"/>
      <c r="BA3041" s="49"/>
      <c r="BB3041" s="49"/>
      <c r="BC3041" s="49"/>
      <c r="BD3041" s="49"/>
      <c r="BE3041" s="49"/>
    </row>
    <row r="3042" spans="5:57">
      <c r="E3042" s="48"/>
      <c r="H3042" s="48"/>
      <c r="K3042" s="48"/>
      <c r="U3042" s="49"/>
      <c r="V3042" s="49"/>
      <c r="W3042" s="49"/>
      <c r="X3042" s="49"/>
      <c r="Y3042" s="49"/>
      <c r="Z3042" s="49"/>
      <c r="AA3042" s="49"/>
      <c r="AB3042" s="49"/>
      <c r="AC3042" s="49"/>
      <c r="AG3042" s="48"/>
      <c r="AJ3042" s="48"/>
      <c r="AM3042" s="48"/>
      <c r="AW3042" s="49"/>
      <c r="AX3042" s="49"/>
      <c r="AY3042" s="49"/>
      <c r="AZ3042" s="49"/>
      <c r="BA3042" s="49"/>
      <c r="BB3042" s="49"/>
      <c r="BC3042" s="49"/>
      <c r="BD3042" s="49"/>
      <c r="BE3042" s="49"/>
    </row>
    <row r="3043" spans="5:57">
      <c r="E3043" s="48"/>
      <c r="H3043" s="48"/>
      <c r="K3043" s="48"/>
      <c r="U3043" s="49"/>
      <c r="V3043" s="49"/>
      <c r="W3043" s="49"/>
      <c r="X3043" s="49"/>
      <c r="Y3043" s="49"/>
      <c r="Z3043" s="49"/>
      <c r="AA3043" s="49"/>
      <c r="AB3043" s="49"/>
      <c r="AC3043" s="49"/>
      <c r="AG3043" s="48"/>
      <c r="AJ3043" s="48"/>
      <c r="AM3043" s="48"/>
      <c r="AW3043" s="49"/>
      <c r="AX3043" s="49"/>
      <c r="AY3043" s="49"/>
      <c r="AZ3043" s="49"/>
      <c r="BA3043" s="49"/>
      <c r="BB3043" s="49"/>
      <c r="BC3043" s="49"/>
      <c r="BD3043" s="49"/>
      <c r="BE3043" s="49"/>
    </row>
    <row r="3044" spans="5:57">
      <c r="E3044" s="48"/>
      <c r="H3044" s="48"/>
      <c r="K3044" s="48"/>
      <c r="U3044" s="49"/>
      <c r="V3044" s="49"/>
      <c r="W3044" s="49"/>
      <c r="X3044" s="49"/>
      <c r="Y3044" s="49"/>
      <c r="Z3044" s="49"/>
      <c r="AA3044" s="49"/>
      <c r="AB3044" s="49"/>
      <c r="AC3044" s="49"/>
      <c r="AG3044" s="48"/>
      <c r="AJ3044" s="48"/>
      <c r="AM3044" s="48"/>
      <c r="AW3044" s="49"/>
      <c r="AX3044" s="49"/>
      <c r="AY3044" s="49"/>
      <c r="AZ3044" s="49"/>
      <c r="BA3044" s="49"/>
      <c r="BB3044" s="49"/>
      <c r="BC3044" s="49"/>
      <c r="BD3044" s="49"/>
      <c r="BE3044" s="49"/>
    </row>
    <row r="3045" spans="5:57">
      <c r="E3045" s="48"/>
      <c r="H3045" s="48"/>
      <c r="K3045" s="48"/>
      <c r="U3045" s="49"/>
      <c r="V3045" s="49"/>
      <c r="W3045" s="49"/>
      <c r="X3045" s="49"/>
      <c r="Y3045" s="49"/>
      <c r="Z3045" s="49"/>
      <c r="AA3045" s="49"/>
      <c r="AB3045" s="49"/>
      <c r="AC3045" s="49"/>
      <c r="AG3045" s="48"/>
      <c r="AJ3045" s="48"/>
      <c r="AM3045" s="48"/>
      <c r="AW3045" s="49"/>
      <c r="AX3045" s="49"/>
      <c r="AY3045" s="49"/>
      <c r="AZ3045" s="49"/>
      <c r="BA3045" s="49"/>
      <c r="BB3045" s="49"/>
      <c r="BC3045" s="49"/>
      <c r="BD3045" s="49"/>
      <c r="BE3045" s="49"/>
    </row>
    <row r="3046" spans="5:57">
      <c r="E3046" s="48"/>
      <c r="H3046" s="48"/>
      <c r="K3046" s="48"/>
      <c r="U3046" s="49"/>
      <c r="V3046" s="49"/>
      <c r="W3046" s="49"/>
      <c r="X3046" s="49"/>
      <c r="Y3046" s="49"/>
      <c r="Z3046" s="49"/>
      <c r="AA3046" s="49"/>
      <c r="AB3046" s="49"/>
      <c r="AC3046" s="49"/>
      <c r="AG3046" s="48"/>
      <c r="AJ3046" s="48"/>
      <c r="AM3046" s="48"/>
      <c r="AW3046" s="49"/>
      <c r="AX3046" s="49"/>
      <c r="AY3046" s="49"/>
      <c r="AZ3046" s="49"/>
      <c r="BA3046" s="49"/>
      <c r="BB3046" s="49"/>
      <c r="BC3046" s="49"/>
      <c r="BD3046" s="49"/>
      <c r="BE3046" s="49"/>
    </row>
    <row r="3047" spans="5:57">
      <c r="E3047" s="48"/>
      <c r="H3047" s="48"/>
      <c r="K3047" s="48"/>
      <c r="U3047" s="49"/>
      <c r="V3047" s="49"/>
      <c r="W3047" s="49"/>
      <c r="X3047" s="49"/>
      <c r="Y3047" s="49"/>
      <c r="Z3047" s="49"/>
      <c r="AA3047" s="49"/>
      <c r="AB3047" s="49"/>
      <c r="AC3047" s="49"/>
      <c r="AG3047" s="48"/>
      <c r="AJ3047" s="48"/>
      <c r="AM3047" s="48"/>
      <c r="AW3047" s="49"/>
      <c r="AX3047" s="49"/>
      <c r="AY3047" s="49"/>
      <c r="AZ3047" s="49"/>
      <c r="BA3047" s="49"/>
      <c r="BB3047" s="49"/>
      <c r="BC3047" s="49"/>
      <c r="BD3047" s="49"/>
      <c r="BE3047" s="49"/>
    </row>
    <row r="3048" spans="5:57">
      <c r="E3048" s="48"/>
      <c r="H3048" s="48"/>
      <c r="K3048" s="48"/>
      <c r="U3048" s="49"/>
      <c r="V3048" s="49"/>
      <c r="W3048" s="49"/>
      <c r="X3048" s="49"/>
      <c r="Y3048" s="49"/>
      <c r="Z3048" s="49"/>
      <c r="AA3048" s="49"/>
      <c r="AB3048" s="49"/>
      <c r="AC3048" s="49"/>
      <c r="AG3048" s="48"/>
      <c r="AJ3048" s="48"/>
      <c r="AM3048" s="48"/>
      <c r="AW3048" s="49"/>
      <c r="AX3048" s="49"/>
      <c r="AY3048" s="49"/>
      <c r="AZ3048" s="49"/>
      <c r="BA3048" s="49"/>
      <c r="BB3048" s="49"/>
      <c r="BC3048" s="49"/>
      <c r="BD3048" s="49"/>
      <c r="BE3048" s="49"/>
    </row>
    <row r="3049" spans="5:57">
      <c r="E3049" s="48"/>
      <c r="H3049" s="48"/>
      <c r="K3049" s="48"/>
      <c r="U3049" s="49"/>
      <c r="V3049" s="49"/>
      <c r="W3049" s="49"/>
      <c r="X3049" s="49"/>
      <c r="Y3049" s="49"/>
      <c r="Z3049" s="49"/>
      <c r="AA3049" s="49"/>
      <c r="AB3049" s="49"/>
      <c r="AC3049" s="49"/>
      <c r="AG3049" s="48"/>
      <c r="AJ3049" s="48"/>
      <c r="AM3049" s="48"/>
      <c r="AW3049" s="49"/>
      <c r="AX3049" s="49"/>
      <c r="AY3049" s="49"/>
      <c r="AZ3049" s="49"/>
      <c r="BA3049" s="49"/>
      <c r="BB3049" s="49"/>
      <c r="BC3049" s="49"/>
      <c r="BD3049" s="49"/>
      <c r="BE3049" s="49"/>
    </row>
    <row r="3050" spans="5:57">
      <c r="E3050" s="48"/>
      <c r="H3050" s="48"/>
      <c r="K3050" s="48"/>
      <c r="U3050" s="49"/>
      <c r="V3050" s="49"/>
      <c r="W3050" s="49"/>
      <c r="X3050" s="49"/>
      <c r="Y3050" s="49"/>
      <c r="Z3050" s="49"/>
      <c r="AA3050" s="49"/>
      <c r="AB3050" s="49"/>
      <c r="AC3050" s="49"/>
      <c r="AG3050" s="48"/>
      <c r="AJ3050" s="48"/>
      <c r="AM3050" s="48"/>
      <c r="AW3050" s="49"/>
      <c r="AX3050" s="49"/>
      <c r="AY3050" s="49"/>
      <c r="AZ3050" s="49"/>
      <c r="BA3050" s="49"/>
      <c r="BB3050" s="49"/>
      <c r="BC3050" s="49"/>
      <c r="BD3050" s="49"/>
      <c r="BE3050" s="49"/>
    </row>
    <row r="3051" spans="5:57">
      <c r="E3051" s="48"/>
      <c r="H3051" s="48"/>
      <c r="K3051" s="48"/>
      <c r="U3051" s="49"/>
      <c r="V3051" s="49"/>
      <c r="W3051" s="49"/>
      <c r="X3051" s="49"/>
      <c r="Y3051" s="49"/>
      <c r="Z3051" s="49"/>
      <c r="AA3051" s="49"/>
      <c r="AB3051" s="49"/>
      <c r="AC3051" s="49"/>
      <c r="AG3051" s="48"/>
      <c r="AJ3051" s="48"/>
      <c r="AM3051" s="48"/>
      <c r="AW3051" s="49"/>
      <c r="AX3051" s="49"/>
      <c r="AY3051" s="49"/>
      <c r="AZ3051" s="49"/>
      <c r="BA3051" s="49"/>
      <c r="BB3051" s="49"/>
      <c r="BC3051" s="49"/>
      <c r="BD3051" s="49"/>
      <c r="BE3051" s="49"/>
    </row>
    <row r="3052" spans="5:57">
      <c r="E3052" s="48"/>
      <c r="H3052" s="48"/>
      <c r="K3052" s="48"/>
      <c r="U3052" s="49"/>
      <c r="V3052" s="49"/>
      <c r="W3052" s="49"/>
      <c r="X3052" s="49"/>
      <c r="Y3052" s="49"/>
      <c r="Z3052" s="49"/>
      <c r="AA3052" s="49"/>
      <c r="AB3052" s="49"/>
      <c r="AC3052" s="49"/>
      <c r="AG3052" s="48"/>
      <c r="AJ3052" s="48"/>
      <c r="AM3052" s="48"/>
      <c r="AW3052" s="49"/>
      <c r="AX3052" s="49"/>
      <c r="AY3052" s="49"/>
      <c r="AZ3052" s="49"/>
      <c r="BA3052" s="49"/>
      <c r="BB3052" s="49"/>
      <c r="BC3052" s="49"/>
      <c r="BD3052" s="49"/>
      <c r="BE3052" s="49"/>
    </row>
    <row r="3053" spans="5:57">
      <c r="E3053" s="48"/>
      <c r="H3053" s="48"/>
      <c r="K3053" s="48"/>
      <c r="U3053" s="49"/>
      <c r="V3053" s="49"/>
      <c r="W3053" s="49"/>
      <c r="X3053" s="49"/>
      <c r="Y3053" s="49"/>
      <c r="Z3053" s="49"/>
      <c r="AA3053" s="49"/>
      <c r="AB3053" s="49"/>
      <c r="AC3053" s="49"/>
      <c r="AG3053" s="48"/>
      <c r="AJ3053" s="48"/>
      <c r="AM3053" s="48"/>
      <c r="AW3053" s="49"/>
      <c r="AX3053" s="49"/>
      <c r="AY3053" s="49"/>
      <c r="AZ3053" s="49"/>
      <c r="BA3053" s="49"/>
      <c r="BB3053" s="49"/>
      <c r="BC3053" s="49"/>
      <c r="BD3053" s="49"/>
      <c r="BE3053" s="49"/>
    </row>
    <row r="3054" spans="5:57">
      <c r="E3054" s="48"/>
      <c r="H3054" s="48"/>
      <c r="K3054" s="48"/>
      <c r="U3054" s="49"/>
      <c r="V3054" s="49"/>
      <c r="W3054" s="49"/>
      <c r="X3054" s="49"/>
      <c r="Y3054" s="49"/>
      <c r="Z3054" s="49"/>
      <c r="AA3054" s="49"/>
      <c r="AB3054" s="49"/>
      <c r="AC3054" s="49"/>
      <c r="AG3054" s="48"/>
      <c r="AJ3054" s="48"/>
      <c r="AM3054" s="48"/>
      <c r="AW3054" s="49"/>
      <c r="AX3054" s="49"/>
      <c r="AY3054" s="49"/>
      <c r="AZ3054" s="49"/>
      <c r="BA3054" s="49"/>
      <c r="BB3054" s="49"/>
      <c r="BC3054" s="49"/>
      <c r="BD3054" s="49"/>
      <c r="BE3054" s="49"/>
    </row>
    <row r="3055" spans="5:57">
      <c r="E3055" s="48"/>
      <c r="H3055" s="48"/>
      <c r="K3055" s="48"/>
      <c r="U3055" s="49"/>
      <c r="V3055" s="49"/>
      <c r="W3055" s="49"/>
      <c r="X3055" s="49"/>
      <c r="Y3055" s="49"/>
      <c r="Z3055" s="49"/>
      <c r="AA3055" s="49"/>
      <c r="AB3055" s="49"/>
      <c r="AC3055" s="49"/>
      <c r="AG3055" s="48"/>
      <c r="AJ3055" s="48"/>
      <c r="AM3055" s="48"/>
      <c r="AW3055" s="49"/>
      <c r="AX3055" s="49"/>
      <c r="AY3055" s="49"/>
      <c r="AZ3055" s="49"/>
      <c r="BA3055" s="49"/>
      <c r="BB3055" s="49"/>
      <c r="BC3055" s="49"/>
      <c r="BD3055" s="49"/>
      <c r="BE3055" s="49"/>
    </row>
    <row r="3056" spans="5:57">
      <c r="E3056" s="48"/>
      <c r="H3056" s="48"/>
      <c r="K3056" s="48"/>
      <c r="U3056" s="49"/>
      <c r="V3056" s="49"/>
      <c r="W3056" s="49"/>
      <c r="X3056" s="49"/>
      <c r="Y3056" s="49"/>
      <c r="Z3056" s="49"/>
      <c r="AA3056" s="49"/>
      <c r="AB3056" s="49"/>
      <c r="AC3056" s="49"/>
      <c r="AG3056" s="48"/>
      <c r="AJ3056" s="48"/>
      <c r="AM3056" s="48"/>
      <c r="AW3056" s="49"/>
      <c r="AX3056" s="49"/>
      <c r="AY3056" s="49"/>
      <c r="AZ3056" s="49"/>
      <c r="BA3056" s="49"/>
      <c r="BB3056" s="49"/>
      <c r="BC3056" s="49"/>
      <c r="BD3056" s="49"/>
      <c r="BE3056" s="49"/>
    </row>
    <row r="3057" spans="5:57">
      <c r="E3057" s="48"/>
      <c r="H3057" s="48"/>
      <c r="K3057" s="48"/>
      <c r="U3057" s="49"/>
      <c r="V3057" s="49"/>
      <c r="W3057" s="49"/>
      <c r="X3057" s="49"/>
      <c r="Y3057" s="49"/>
      <c r="Z3057" s="49"/>
      <c r="AA3057" s="49"/>
      <c r="AB3057" s="49"/>
      <c r="AC3057" s="49"/>
      <c r="AG3057" s="48"/>
      <c r="AJ3057" s="48"/>
      <c r="AM3057" s="48"/>
      <c r="AW3057" s="49"/>
      <c r="AX3057" s="49"/>
      <c r="AY3057" s="49"/>
      <c r="AZ3057" s="49"/>
      <c r="BA3057" s="49"/>
      <c r="BB3057" s="49"/>
      <c r="BC3057" s="49"/>
      <c r="BD3057" s="49"/>
      <c r="BE3057" s="49"/>
    </row>
    <row r="3058" spans="5:57">
      <c r="E3058" s="48"/>
      <c r="H3058" s="48"/>
      <c r="K3058" s="48"/>
      <c r="U3058" s="49"/>
      <c r="V3058" s="49"/>
      <c r="W3058" s="49"/>
      <c r="X3058" s="49"/>
      <c r="Y3058" s="49"/>
      <c r="Z3058" s="49"/>
      <c r="AA3058" s="49"/>
      <c r="AB3058" s="49"/>
      <c r="AC3058" s="49"/>
      <c r="AG3058" s="48"/>
      <c r="AJ3058" s="48"/>
      <c r="AM3058" s="48"/>
      <c r="AW3058" s="49"/>
      <c r="AX3058" s="49"/>
      <c r="AY3058" s="49"/>
      <c r="AZ3058" s="49"/>
      <c r="BA3058" s="49"/>
      <c r="BB3058" s="49"/>
      <c r="BC3058" s="49"/>
      <c r="BD3058" s="49"/>
      <c r="BE3058" s="49"/>
    </row>
    <row r="3059" spans="5:57">
      <c r="E3059" s="48"/>
      <c r="H3059" s="48"/>
      <c r="K3059" s="48"/>
      <c r="U3059" s="49"/>
      <c r="V3059" s="49"/>
      <c r="W3059" s="49"/>
      <c r="X3059" s="49"/>
      <c r="Y3059" s="49"/>
      <c r="Z3059" s="49"/>
      <c r="AA3059" s="49"/>
      <c r="AB3059" s="49"/>
      <c r="AC3059" s="49"/>
      <c r="AG3059" s="48"/>
      <c r="AJ3059" s="48"/>
      <c r="AM3059" s="48"/>
      <c r="AW3059" s="49"/>
      <c r="AX3059" s="49"/>
      <c r="AY3059" s="49"/>
      <c r="AZ3059" s="49"/>
      <c r="BA3059" s="49"/>
      <c r="BB3059" s="49"/>
      <c r="BC3059" s="49"/>
      <c r="BD3059" s="49"/>
      <c r="BE3059" s="49"/>
    </row>
    <row r="3060" spans="5:57">
      <c r="E3060" s="48"/>
      <c r="H3060" s="48"/>
      <c r="K3060" s="48"/>
      <c r="U3060" s="49"/>
      <c r="V3060" s="49"/>
      <c r="W3060" s="49"/>
      <c r="X3060" s="49"/>
      <c r="Y3060" s="49"/>
      <c r="Z3060" s="49"/>
      <c r="AA3060" s="49"/>
      <c r="AB3060" s="49"/>
      <c r="AC3060" s="49"/>
      <c r="AG3060" s="48"/>
      <c r="AJ3060" s="48"/>
      <c r="AM3060" s="48"/>
      <c r="AW3060" s="49"/>
      <c r="AX3060" s="49"/>
      <c r="AY3060" s="49"/>
      <c r="AZ3060" s="49"/>
      <c r="BA3060" s="49"/>
      <c r="BB3060" s="49"/>
      <c r="BC3060" s="49"/>
      <c r="BD3060" s="49"/>
      <c r="BE3060" s="49"/>
    </row>
    <row r="3061" spans="5:57">
      <c r="E3061" s="48"/>
      <c r="H3061" s="48"/>
      <c r="K3061" s="48"/>
      <c r="U3061" s="49"/>
      <c r="V3061" s="49"/>
      <c r="W3061" s="49"/>
      <c r="X3061" s="49"/>
      <c r="Y3061" s="49"/>
      <c r="Z3061" s="49"/>
      <c r="AA3061" s="49"/>
      <c r="AB3061" s="49"/>
      <c r="AC3061" s="49"/>
      <c r="AG3061" s="48"/>
      <c r="AJ3061" s="48"/>
      <c r="AM3061" s="48"/>
      <c r="AW3061" s="49"/>
      <c r="AX3061" s="49"/>
      <c r="AY3061" s="49"/>
      <c r="AZ3061" s="49"/>
      <c r="BA3061" s="49"/>
      <c r="BB3061" s="49"/>
      <c r="BC3061" s="49"/>
      <c r="BD3061" s="49"/>
      <c r="BE3061" s="49"/>
    </row>
    <row r="3062" spans="5:57">
      <c r="E3062" s="48"/>
      <c r="H3062" s="48"/>
      <c r="K3062" s="48"/>
      <c r="U3062" s="49"/>
      <c r="V3062" s="49"/>
      <c r="W3062" s="49"/>
      <c r="X3062" s="49"/>
      <c r="Y3062" s="49"/>
      <c r="Z3062" s="49"/>
      <c r="AA3062" s="49"/>
      <c r="AB3062" s="49"/>
      <c r="AC3062" s="49"/>
      <c r="AG3062" s="48"/>
      <c r="AJ3062" s="48"/>
      <c r="AM3062" s="48"/>
      <c r="AW3062" s="49"/>
      <c r="AX3062" s="49"/>
      <c r="AY3062" s="49"/>
      <c r="AZ3062" s="49"/>
      <c r="BA3062" s="49"/>
      <c r="BB3062" s="49"/>
      <c r="BC3062" s="49"/>
      <c r="BD3062" s="49"/>
      <c r="BE3062" s="49"/>
    </row>
    <row r="3063" spans="5:57">
      <c r="E3063" s="48"/>
      <c r="H3063" s="48"/>
      <c r="K3063" s="48"/>
      <c r="U3063" s="49"/>
      <c r="V3063" s="49"/>
      <c r="W3063" s="49"/>
      <c r="X3063" s="49"/>
      <c r="Y3063" s="49"/>
      <c r="Z3063" s="49"/>
      <c r="AA3063" s="49"/>
      <c r="AB3063" s="49"/>
      <c r="AC3063" s="49"/>
      <c r="AG3063" s="48"/>
      <c r="AJ3063" s="48"/>
      <c r="AM3063" s="48"/>
      <c r="AW3063" s="49"/>
      <c r="AX3063" s="49"/>
      <c r="AY3063" s="49"/>
      <c r="AZ3063" s="49"/>
      <c r="BA3063" s="49"/>
      <c r="BB3063" s="49"/>
      <c r="BC3063" s="49"/>
      <c r="BD3063" s="49"/>
      <c r="BE3063" s="49"/>
    </row>
    <row r="3064" spans="5:57">
      <c r="E3064" s="48"/>
      <c r="H3064" s="48"/>
      <c r="K3064" s="48"/>
      <c r="U3064" s="49"/>
      <c r="V3064" s="49"/>
      <c r="W3064" s="49"/>
      <c r="X3064" s="49"/>
      <c r="Y3064" s="49"/>
      <c r="Z3064" s="49"/>
      <c r="AA3064" s="49"/>
      <c r="AB3064" s="49"/>
      <c r="AC3064" s="49"/>
      <c r="AG3064" s="48"/>
      <c r="AJ3064" s="48"/>
      <c r="AM3064" s="48"/>
      <c r="AW3064" s="49"/>
      <c r="AX3064" s="49"/>
      <c r="AY3064" s="49"/>
      <c r="AZ3064" s="49"/>
      <c r="BA3064" s="49"/>
      <c r="BB3064" s="49"/>
      <c r="BC3064" s="49"/>
      <c r="BD3064" s="49"/>
      <c r="BE3064" s="49"/>
    </row>
    <row r="3065" spans="5:57">
      <c r="E3065" s="48"/>
      <c r="H3065" s="48"/>
      <c r="K3065" s="48"/>
      <c r="U3065" s="49"/>
      <c r="V3065" s="49"/>
      <c r="W3065" s="49"/>
      <c r="X3065" s="49"/>
      <c r="Y3065" s="49"/>
      <c r="Z3065" s="49"/>
      <c r="AA3065" s="49"/>
      <c r="AB3065" s="49"/>
      <c r="AC3065" s="49"/>
      <c r="AG3065" s="48"/>
      <c r="AJ3065" s="48"/>
      <c r="AM3065" s="48"/>
      <c r="AW3065" s="49"/>
      <c r="AX3065" s="49"/>
      <c r="AY3065" s="49"/>
      <c r="AZ3065" s="49"/>
      <c r="BA3065" s="49"/>
      <c r="BB3065" s="49"/>
      <c r="BC3065" s="49"/>
      <c r="BD3065" s="49"/>
      <c r="BE3065" s="49"/>
    </row>
    <row r="3066" spans="5:57">
      <c r="E3066" s="48"/>
      <c r="H3066" s="48"/>
      <c r="K3066" s="48"/>
      <c r="U3066" s="49"/>
      <c r="V3066" s="49"/>
      <c r="W3066" s="49"/>
      <c r="X3066" s="49"/>
      <c r="Y3066" s="49"/>
      <c r="Z3066" s="49"/>
      <c r="AA3066" s="49"/>
      <c r="AB3066" s="49"/>
      <c r="AC3066" s="49"/>
      <c r="AG3066" s="48"/>
      <c r="AJ3066" s="48"/>
      <c r="AM3066" s="48"/>
      <c r="AW3066" s="49"/>
      <c r="AX3066" s="49"/>
      <c r="AY3066" s="49"/>
      <c r="AZ3066" s="49"/>
      <c r="BA3066" s="49"/>
      <c r="BB3066" s="49"/>
      <c r="BC3066" s="49"/>
      <c r="BD3066" s="49"/>
      <c r="BE3066" s="49"/>
    </row>
    <row r="3067" spans="5:57">
      <c r="E3067" s="48"/>
      <c r="H3067" s="48"/>
      <c r="K3067" s="48"/>
      <c r="U3067" s="49"/>
      <c r="V3067" s="49"/>
      <c r="W3067" s="49"/>
      <c r="X3067" s="49"/>
      <c r="Y3067" s="49"/>
      <c r="Z3067" s="49"/>
      <c r="AA3067" s="49"/>
      <c r="AB3067" s="49"/>
      <c r="AC3067" s="49"/>
      <c r="AG3067" s="48"/>
      <c r="AJ3067" s="48"/>
      <c r="AM3067" s="48"/>
      <c r="AW3067" s="49"/>
      <c r="AX3067" s="49"/>
      <c r="AY3067" s="49"/>
      <c r="AZ3067" s="49"/>
      <c r="BA3067" s="49"/>
      <c r="BB3067" s="49"/>
      <c r="BC3067" s="49"/>
      <c r="BD3067" s="49"/>
      <c r="BE3067" s="49"/>
    </row>
    <row r="3068" spans="5:57">
      <c r="E3068" s="48"/>
      <c r="H3068" s="48"/>
      <c r="K3068" s="48"/>
      <c r="U3068" s="49"/>
      <c r="V3068" s="49"/>
      <c r="W3068" s="49"/>
      <c r="X3068" s="49"/>
      <c r="Y3068" s="49"/>
      <c r="Z3068" s="49"/>
      <c r="AA3068" s="49"/>
      <c r="AB3068" s="49"/>
      <c r="AC3068" s="49"/>
      <c r="AG3068" s="48"/>
      <c r="AJ3068" s="48"/>
      <c r="AM3068" s="48"/>
      <c r="AW3068" s="49"/>
      <c r="AX3068" s="49"/>
      <c r="AY3068" s="49"/>
      <c r="AZ3068" s="49"/>
      <c r="BA3068" s="49"/>
      <c r="BB3068" s="49"/>
      <c r="BC3068" s="49"/>
      <c r="BD3068" s="49"/>
      <c r="BE3068" s="49"/>
    </row>
    <row r="3069" spans="5:57">
      <c r="E3069" s="48"/>
      <c r="H3069" s="48"/>
      <c r="K3069" s="48"/>
      <c r="U3069" s="49"/>
      <c r="V3069" s="49"/>
      <c r="W3069" s="49"/>
      <c r="X3069" s="49"/>
      <c r="Y3069" s="49"/>
      <c r="Z3069" s="49"/>
      <c r="AA3069" s="49"/>
      <c r="AB3069" s="49"/>
      <c r="AC3069" s="49"/>
      <c r="AG3069" s="48"/>
      <c r="AJ3069" s="48"/>
      <c r="AM3069" s="48"/>
      <c r="AW3069" s="49"/>
      <c r="AX3069" s="49"/>
      <c r="AY3069" s="49"/>
      <c r="AZ3069" s="49"/>
      <c r="BA3069" s="49"/>
      <c r="BB3069" s="49"/>
      <c r="BC3069" s="49"/>
      <c r="BD3069" s="49"/>
      <c r="BE3069" s="49"/>
    </row>
    <row r="3070" spans="5:57">
      <c r="E3070" s="48"/>
      <c r="H3070" s="48"/>
      <c r="K3070" s="48"/>
      <c r="U3070" s="49"/>
      <c r="V3070" s="49"/>
      <c r="W3070" s="49"/>
      <c r="X3070" s="49"/>
      <c r="Y3070" s="49"/>
      <c r="Z3070" s="49"/>
      <c r="AA3070" s="49"/>
      <c r="AB3070" s="49"/>
      <c r="AC3070" s="49"/>
      <c r="AG3070" s="48"/>
      <c r="AJ3070" s="48"/>
      <c r="AM3070" s="48"/>
      <c r="AW3070" s="49"/>
      <c r="AX3070" s="49"/>
      <c r="AY3070" s="49"/>
      <c r="AZ3070" s="49"/>
      <c r="BA3070" s="49"/>
      <c r="BB3070" s="49"/>
      <c r="BC3070" s="49"/>
      <c r="BD3070" s="49"/>
      <c r="BE3070" s="49"/>
    </row>
    <row r="3071" spans="5:57">
      <c r="E3071" s="48"/>
      <c r="H3071" s="48"/>
      <c r="K3071" s="48"/>
      <c r="U3071" s="49"/>
      <c r="V3071" s="49"/>
      <c r="W3071" s="49"/>
      <c r="X3071" s="49"/>
      <c r="Y3071" s="49"/>
      <c r="Z3071" s="49"/>
      <c r="AA3071" s="49"/>
      <c r="AB3071" s="49"/>
      <c r="AC3071" s="49"/>
      <c r="AG3071" s="48"/>
      <c r="AJ3071" s="48"/>
      <c r="AM3071" s="48"/>
      <c r="AW3071" s="49"/>
      <c r="AX3071" s="49"/>
      <c r="AY3071" s="49"/>
      <c r="AZ3071" s="49"/>
      <c r="BA3071" s="49"/>
      <c r="BB3071" s="49"/>
      <c r="BC3071" s="49"/>
      <c r="BD3071" s="49"/>
      <c r="BE3071" s="49"/>
    </row>
    <row r="3072" spans="5:57">
      <c r="E3072" s="48"/>
      <c r="H3072" s="48"/>
      <c r="K3072" s="48"/>
      <c r="U3072" s="49"/>
      <c r="V3072" s="49"/>
      <c r="W3072" s="49"/>
      <c r="X3072" s="49"/>
      <c r="Y3072" s="49"/>
      <c r="Z3072" s="49"/>
      <c r="AA3072" s="49"/>
      <c r="AB3072" s="49"/>
      <c r="AC3072" s="49"/>
      <c r="AG3072" s="48"/>
      <c r="AJ3072" s="48"/>
      <c r="AM3072" s="48"/>
      <c r="AW3072" s="49"/>
      <c r="AX3072" s="49"/>
      <c r="AY3072" s="49"/>
      <c r="AZ3072" s="49"/>
      <c r="BA3072" s="49"/>
      <c r="BB3072" s="49"/>
      <c r="BC3072" s="49"/>
      <c r="BD3072" s="49"/>
      <c r="BE3072" s="49"/>
    </row>
    <row r="3073" spans="5:57">
      <c r="E3073" s="48"/>
      <c r="H3073" s="48"/>
      <c r="K3073" s="48"/>
      <c r="U3073" s="49"/>
      <c r="V3073" s="49"/>
      <c r="W3073" s="49"/>
      <c r="X3073" s="49"/>
      <c r="Y3073" s="49"/>
      <c r="Z3073" s="49"/>
      <c r="AA3073" s="49"/>
      <c r="AB3073" s="49"/>
      <c r="AC3073" s="49"/>
      <c r="AG3073" s="48"/>
      <c r="AJ3073" s="48"/>
      <c r="AM3073" s="48"/>
      <c r="AW3073" s="49"/>
      <c r="AX3073" s="49"/>
      <c r="AY3073" s="49"/>
      <c r="AZ3073" s="49"/>
      <c r="BA3073" s="49"/>
      <c r="BB3073" s="49"/>
      <c r="BC3073" s="49"/>
      <c r="BD3073" s="49"/>
      <c r="BE3073" s="49"/>
    </row>
    <row r="3074" spans="5:57">
      <c r="E3074" s="48"/>
      <c r="H3074" s="48"/>
      <c r="K3074" s="48"/>
      <c r="U3074" s="49"/>
      <c r="V3074" s="49"/>
      <c r="W3074" s="49"/>
      <c r="X3074" s="49"/>
      <c r="Y3074" s="49"/>
      <c r="Z3074" s="49"/>
      <c r="AA3074" s="49"/>
      <c r="AB3074" s="49"/>
      <c r="AC3074" s="49"/>
      <c r="AG3074" s="48"/>
      <c r="AJ3074" s="48"/>
      <c r="AM3074" s="48"/>
      <c r="AW3074" s="49"/>
      <c r="AX3074" s="49"/>
      <c r="AY3074" s="49"/>
      <c r="AZ3074" s="49"/>
      <c r="BA3074" s="49"/>
      <c r="BB3074" s="49"/>
      <c r="BC3074" s="49"/>
      <c r="BD3074" s="49"/>
      <c r="BE3074" s="49"/>
    </row>
    <row r="3075" spans="5:57">
      <c r="E3075" s="48"/>
      <c r="H3075" s="48"/>
      <c r="K3075" s="48"/>
      <c r="U3075" s="49"/>
      <c r="V3075" s="49"/>
      <c r="W3075" s="49"/>
      <c r="X3075" s="49"/>
      <c r="Y3075" s="49"/>
      <c r="Z3075" s="49"/>
      <c r="AA3075" s="49"/>
      <c r="AB3075" s="49"/>
      <c r="AC3075" s="49"/>
      <c r="AG3075" s="48"/>
      <c r="AJ3075" s="48"/>
      <c r="AM3075" s="48"/>
      <c r="AW3075" s="49"/>
      <c r="AX3075" s="49"/>
      <c r="AY3075" s="49"/>
      <c r="AZ3075" s="49"/>
      <c r="BA3075" s="49"/>
      <c r="BB3075" s="49"/>
      <c r="BC3075" s="49"/>
      <c r="BD3075" s="49"/>
      <c r="BE3075" s="49"/>
    </row>
    <row r="3076" spans="5:57">
      <c r="E3076" s="48"/>
      <c r="H3076" s="48"/>
      <c r="K3076" s="48"/>
      <c r="U3076" s="49"/>
      <c r="V3076" s="49"/>
      <c r="W3076" s="49"/>
      <c r="X3076" s="49"/>
      <c r="Y3076" s="49"/>
      <c r="Z3076" s="49"/>
      <c r="AA3076" s="49"/>
      <c r="AB3076" s="49"/>
      <c r="AC3076" s="49"/>
      <c r="AG3076" s="48"/>
      <c r="AJ3076" s="48"/>
      <c r="AM3076" s="48"/>
      <c r="AW3076" s="49"/>
      <c r="AX3076" s="49"/>
      <c r="AY3076" s="49"/>
      <c r="AZ3076" s="49"/>
      <c r="BA3076" s="49"/>
      <c r="BB3076" s="49"/>
      <c r="BC3076" s="49"/>
      <c r="BD3076" s="49"/>
      <c r="BE3076" s="49"/>
    </row>
    <row r="3077" spans="5:57">
      <c r="E3077" s="48"/>
      <c r="H3077" s="48"/>
      <c r="K3077" s="48"/>
      <c r="U3077" s="49"/>
      <c r="V3077" s="49"/>
      <c r="W3077" s="49"/>
      <c r="X3077" s="49"/>
      <c r="Y3077" s="49"/>
      <c r="Z3077" s="49"/>
      <c r="AA3077" s="49"/>
      <c r="AB3077" s="49"/>
      <c r="AC3077" s="49"/>
      <c r="AG3077" s="48"/>
      <c r="AJ3077" s="48"/>
      <c r="AM3077" s="48"/>
      <c r="AW3077" s="49"/>
      <c r="AX3077" s="49"/>
      <c r="AY3077" s="49"/>
      <c r="AZ3077" s="49"/>
      <c r="BA3077" s="49"/>
      <c r="BB3077" s="49"/>
      <c r="BC3077" s="49"/>
      <c r="BD3077" s="49"/>
      <c r="BE3077" s="49"/>
    </row>
    <row r="3078" spans="5:57">
      <c r="E3078" s="48"/>
      <c r="H3078" s="48"/>
      <c r="K3078" s="48"/>
      <c r="U3078" s="49"/>
      <c r="V3078" s="49"/>
      <c r="W3078" s="49"/>
      <c r="X3078" s="49"/>
      <c r="Y3078" s="49"/>
      <c r="Z3078" s="49"/>
      <c r="AA3078" s="49"/>
      <c r="AB3078" s="49"/>
      <c r="AC3078" s="49"/>
      <c r="AG3078" s="48"/>
      <c r="AJ3078" s="48"/>
      <c r="AM3078" s="48"/>
      <c r="AW3078" s="49"/>
      <c r="AX3078" s="49"/>
      <c r="AY3078" s="49"/>
      <c r="AZ3078" s="49"/>
      <c r="BA3078" s="49"/>
      <c r="BB3078" s="49"/>
      <c r="BC3078" s="49"/>
      <c r="BD3078" s="49"/>
      <c r="BE3078" s="49"/>
    </row>
    <row r="3079" spans="5:57">
      <c r="E3079" s="48"/>
      <c r="H3079" s="48"/>
      <c r="K3079" s="48"/>
      <c r="U3079" s="49"/>
      <c r="V3079" s="49"/>
      <c r="W3079" s="49"/>
      <c r="X3079" s="49"/>
      <c r="Y3079" s="49"/>
      <c r="Z3079" s="49"/>
      <c r="AA3079" s="49"/>
      <c r="AB3079" s="49"/>
      <c r="AC3079" s="49"/>
      <c r="AG3079" s="48"/>
      <c r="AJ3079" s="48"/>
      <c r="AM3079" s="48"/>
      <c r="AW3079" s="49"/>
      <c r="AX3079" s="49"/>
      <c r="AY3079" s="49"/>
      <c r="AZ3079" s="49"/>
      <c r="BA3079" s="49"/>
      <c r="BB3079" s="49"/>
      <c r="BC3079" s="49"/>
      <c r="BD3079" s="49"/>
      <c r="BE3079" s="49"/>
    </row>
    <row r="3080" spans="5:57">
      <c r="E3080" s="48"/>
      <c r="H3080" s="48"/>
      <c r="K3080" s="48"/>
      <c r="U3080" s="49"/>
      <c r="V3080" s="49"/>
      <c r="W3080" s="49"/>
      <c r="X3080" s="49"/>
      <c r="Y3080" s="49"/>
      <c r="Z3080" s="49"/>
      <c r="AA3080" s="49"/>
      <c r="AB3080" s="49"/>
      <c r="AC3080" s="49"/>
      <c r="AG3080" s="48"/>
      <c r="AJ3080" s="48"/>
      <c r="AM3080" s="48"/>
      <c r="AW3080" s="49"/>
      <c r="AX3080" s="49"/>
      <c r="AY3080" s="49"/>
      <c r="AZ3080" s="49"/>
      <c r="BA3080" s="49"/>
      <c r="BB3080" s="49"/>
      <c r="BC3080" s="49"/>
      <c r="BD3080" s="49"/>
      <c r="BE3080" s="49"/>
    </row>
    <row r="3081" spans="5:57">
      <c r="E3081" s="48"/>
      <c r="H3081" s="48"/>
      <c r="K3081" s="48"/>
      <c r="U3081" s="49"/>
      <c r="V3081" s="49"/>
      <c r="W3081" s="49"/>
      <c r="X3081" s="49"/>
      <c r="Y3081" s="49"/>
      <c r="Z3081" s="49"/>
      <c r="AA3081" s="49"/>
      <c r="AB3081" s="49"/>
      <c r="AC3081" s="49"/>
      <c r="AG3081" s="48"/>
      <c r="AJ3081" s="48"/>
      <c r="AM3081" s="48"/>
      <c r="AW3081" s="49"/>
      <c r="AX3081" s="49"/>
      <c r="AY3081" s="49"/>
      <c r="AZ3081" s="49"/>
      <c r="BA3081" s="49"/>
      <c r="BB3081" s="49"/>
      <c r="BC3081" s="49"/>
      <c r="BD3081" s="49"/>
      <c r="BE3081" s="49"/>
    </row>
    <row r="3082" spans="5:57">
      <c r="E3082" s="48"/>
      <c r="H3082" s="48"/>
      <c r="K3082" s="48"/>
      <c r="U3082" s="49"/>
      <c r="V3082" s="49"/>
      <c r="W3082" s="49"/>
      <c r="X3082" s="49"/>
      <c r="Y3082" s="49"/>
      <c r="Z3082" s="49"/>
      <c r="AA3082" s="49"/>
      <c r="AB3082" s="49"/>
      <c r="AC3082" s="49"/>
      <c r="AG3082" s="48"/>
      <c r="AJ3082" s="48"/>
      <c r="AM3082" s="48"/>
      <c r="AW3082" s="49"/>
      <c r="AX3082" s="49"/>
      <c r="AY3082" s="49"/>
      <c r="AZ3082" s="49"/>
      <c r="BA3082" s="49"/>
      <c r="BB3082" s="49"/>
      <c r="BC3082" s="49"/>
      <c r="BD3082" s="49"/>
      <c r="BE3082" s="49"/>
    </row>
    <row r="3083" spans="5:57">
      <c r="E3083" s="48"/>
      <c r="H3083" s="48"/>
      <c r="K3083" s="48"/>
      <c r="U3083" s="49"/>
      <c r="V3083" s="49"/>
      <c r="W3083" s="49"/>
      <c r="X3083" s="49"/>
      <c r="Y3083" s="49"/>
      <c r="Z3083" s="49"/>
      <c r="AA3083" s="49"/>
      <c r="AB3083" s="49"/>
      <c r="AC3083" s="49"/>
      <c r="AG3083" s="48"/>
      <c r="AJ3083" s="48"/>
      <c r="AM3083" s="48"/>
      <c r="AW3083" s="49"/>
      <c r="AX3083" s="49"/>
      <c r="AY3083" s="49"/>
      <c r="AZ3083" s="49"/>
      <c r="BA3083" s="49"/>
      <c r="BB3083" s="49"/>
      <c r="BC3083" s="49"/>
      <c r="BD3083" s="49"/>
      <c r="BE3083" s="49"/>
    </row>
    <row r="3084" spans="5:57">
      <c r="E3084" s="48"/>
      <c r="H3084" s="48"/>
      <c r="K3084" s="48"/>
      <c r="U3084" s="49"/>
      <c r="V3084" s="49"/>
      <c r="W3084" s="49"/>
      <c r="X3084" s="49"/>
      <c r="Y3084" s="49"/>
      <c r="Z3084" s="49"/>
      <c r="AA3084" s="49"/>
      <c r="AB3084" s="49"/>
      <c r="AC3084" s="49"/>
      <c r="AG3084" s="48"/>
      <c r="AJ3084" s="48"/>
      <c r="AM3084" s="48"/>
      <c r="AW3084" s="49"/>
      <c r="AX3084" s="49"/>
      <c r="AY3084" s="49"/>
      <c r="AZ3084" s="49"/>
      <c r="BA3084" s="49"/>
      <c r="BB3084" s="49"/>
      <c r="BC3084" s="49"/>
      <c r="BD3084" s="49"/>
      <c r="BE3084" s="49"/>
    </row>
    <row r="3085" spans="5:57">
      <c r="E3085" s="48"/>
      <c r="H3085" s="48"/>
      <c r="K3085" s="48"/>
      <c r="U3085" s="49"/>
      <c r="V3085" s="49"/>
      <c r="W3085" s="49"/>
      <c r="X3085" s="49"/>
      <c r="Y3085" s="49"/>
      <c r="Z3085" s="49"/>
      <c r="AA3085" s="49"/>
      <c r="AB3085" s="49"/>
      <c r="AC3085" s="49"/>
      <c r="AG3085" s="48"/>
      <c r="AJ3085" s="48"/>
      <c r="AM3085" s="48"/>
      <c r="AW3085" s="49"/>
      <c r="AX3085" s="49"/>
      <c r="AY3085" s="49"/>
      <c r="AZ3085" s="49"/>
      <c r="BA3085" s="49"/>
      <c r="BB3085" s="49"/>
      <c r="BC3085" s="49"/>
      <c r="BD3085" s="49"/>
      <c r="BE3085" s="49"/>
    </row>
    <row r="3086" spans="5:57">
      <c r="E3086" s="48"/>
      <c r="H3086" s="48"/>
      <c r="K3086" s="48"/>
      <c r="U3086" s="49"/>
      <c r="V3086" s="49"/>
      <c r="W3086" s="49"/>
      <c r="X3086" s="49"/>
      <c r="Y3086" s="49"/>
      <c r="Z3086" s="49"/>
      <c r="AA3086" s="49"/>
      <c r="AB3086" s="49"/>
      <c r="AC3086" s="49"/>
      <c r="AG3086" s="48"/>
      <c r="AJ3086" s="48"/>
      <c r="AM3086" s="48"/>
      <c r="AW3086" s="49"/>
      <c r="AX3086" s="49"/>
      <c r="AY3086" s="49"/>
      <c r="AZ3086" s="49"/>
      <c r="BA3086" s="49"/>
      <c r="BB3086" s="49"/>
      <c r="BC3086" s="49"/>
      <c r="BD3086" s="49"/>
      <c r="BE3086" s="49"/>
    </row>
    <row r="3087" spans="5:57">
      <c r="E3087" s="48"/>
      <c r="H3087" s="48"/>
      <c r="K3087" s="48"/>
      <c r="U3087" s="49"/>
      <c r="V3087" s="49"/>
      <c r="W3087" s="49"/>
      <c r="X3087" s="49"/>
      <c r="Y3087" s="49"/>
      <c r="Z3087" s="49"/>
      <c r="AA3087" s="49"/>
      <c r="AB3087" s="49"/>
      <c r="AC3087" s="49"/>
      <c r="AG3087" s="48"/>
      <c r="AJ3087" s="48"/>
      <c r="AM3087" s="48"/>
      <c r="AW3087" s="49"/>
      <c r="AX3087" s="49"/>
      <c r="AY3087" s="49"/>
      <c r="AZ3087" s="49"/>
      <c r="BA3087" s="49"/>
      <c r="BB3087" s="49"/>
      <c r="BC3087" s="49"/>
      <c r="BD3087" s="49"/>
      <c r="BE3087" s="49"/>
    </row>
    <row r="3088" spans="5:57">
      <c r="E3088" s="48"/>
      <c r="H3088" s="48"/>
      <c r="K3088" s="48"/>
      <c r="U3088" s="49"/>
      <c r="V3088" s="49"/>
      <c r="W3088" s="49"/>
      <c r="X3088" s="49"/>
      <c r="Y3088" s="49"/>
      <c r="Z3088" s="49"/>
      <c r="AA3088" s="49"/>
      <c r="AB3088" s="49"/>
      <c r="AC3088" s="49"/>
      <c r="AG3088" s="48"/>
      <c r="AJ3088" s="48"/>
      <c r="AM3088" s="48"/>
      <c r="AW3088" s="49"/>
      <c r="AX3088" s="49"/>
      <c r="AY3088" s="49"/>
      <c r="AZ3088" s="49"/>
      <c r="BA3088" s="49"/>
      <c r="BB3088" s="49"/>
      <c r="BC3088" s="49"/>
      <c r="BD3088" s="49"/>
      <c r="BE3088" s="49"/>
    </row>
    <row r="3089" spans="5:57">
      <c r="E3089" s="48"/>
      <c r="H3089" s="48"/>
      <c r="K3089" s="48"/>
      <c r="U3089" s="49"/>
      <c r="V3089" s="49"/>
      <c r="W3089" s="49"/>
      <c r="X3089" s="49"/>
      <c r="Y3089" s="49"/>
      <c r="Z3089" s="49"/>
      <c r="AA3089" s="49"/>
      <c r="AB3089" s="49"/>
      <c r="AC3089" s="49"/>
      <c r="AG3089" s="48"/>
      <c r="AJ3089" s="48"/>
      <c r="AM3089" s="48"/>
      <c r="AW3089" s="49"/>
      <c r="AX3089" s="49"/>
      <c r="AY3089" s="49"/>
      <c r="AZ3089" s="49"/>
      <c r="BA3089" s="49"/>
      <c r="BB3089" s="49"/>
      <c r="BC3089" s="49"/>
      <c r="BD3089" s="49"/>
      <c r="BE3089" s="49"/>
    </row>
    <row r="3090" spans="5:57">
      <c r="E3090" s="48"/>
      <c r="H3090" s="48"/>
      <c r="K3090" s="48"/>
      <c r="U3090" s="49"/>
      <c r="V3090" s="49"/>
      <c r="W3090" s="49"/>
      <c r="X3090" s="49"/>
      <c r="Y3090" s="49"/>
      <c r="Z3090" s="49"/>
      <c r="AA3090" s="49"/>
      <c r="AB3090" s="49"/>
      <c r="AC3090" s="49"/>
      <c r="AG3090" s="48"/>
      <c r="AJ3090" s="48"/>
      <c r="AM3090" s="48"/>
      <c r="AW3090" s="49"/>
      <c r="AX3090" s="49"/>
      <c r="AY3090" s="49"/>
      <c r="AZ3090" s="49"/>
      <c r="BA3090" s="49"/>
      <c r="BB3090" s="49"/>
      <c r="BC3090" s="49"/>
      <c r="BD3090" s="49"/>
      <c r="BE3090" s="49"/>
    </row>
    <row r="3091" spans="5:57">
      <c r="E3091" s="48"/>
      <c r="H3091" s="48"/>
      <c r="K3091" s="48"/>
      <c r="U3091" s="49"/>
      <c r="V3091" s="49"/>
      <c r="W3091" s="49"/>
      <c r="X3091" s="49"/>
      <c r="Y3091" s="49"/>
      <c r="Z3091" s="49"/>
      <c r="AA3091" s="49"/>
      <c r="AB3091" s="49"/>
      <c r="AC3091" s="49"/>
      <c r="AG3091" s="48"/>
      <c r="AJ3091" s="48"/>
      <c r="AM3091" s="48"/>
      <c r="AW3091" s="49"/>
      <c r="AX3091" s="49"/>
      <c r="AY3091" s="49"/>
      <c r="AZ3091" s="49"/>
      <c r="BA3091" s="49"/>
      <c r="BB3091" s="49"/>
      <c r="BC3091" s="49"/>
      <c r="BD3091" s="49"/>
      <c r="BE3091" s="49"/>
    </row>
    <row r="3092" spans="5:57">
      <c r="E3092" s="48"/>
      <c r="H3092" s="48"/>
      <c r="K3092" s="48"/>
      <c r="U3092" s="49"/>
      <c r="V3092" s="49"/>
      <c r="W3092" s="49"/>
      <c r="X3092" s="49"/>
      <c r="Y3092" s="49"/>
      <c r="Z3092" s="49"/>
      <c r="AA3092" s="49"/>
      <c r="AB3092" s="49"/>
      <c r="AC3092" s="49"/>
      <c r="AG3092" s="48"/>
      <c r="AJ3092" s="48"/>
      <c r="AM3092" s="48"/>
      <c r="AW3092" s="49"/>
      <c r="AX3092" s="49"/>
      <c r="AY3092" s="49"/>
      <c r="AZ3092" s="49"/>
      <c r="BA3092" s="49"/>
      <c r="BB3092" s="49"/>
      <c r="BC3092" s="49"/>
      <c r="BD3092" s="49"/>
      <c r="BE3092" s="49"/>
    </row>
    <row r="3093" spans="5:57">
      <c r="E3093" s="48"/>
      <c r="H3093" s="48"/>
      <c r="K3093" s="48"/>
      <c r="U3093" s="49"/>
      <c r="V3093" s="49"/>
      <c r="W3093" s="49"/>
      <c r="X3093" s="49"/>
      <c r="Y3093" s="49"/>
      <c r="Z3093" s="49"/>
      <c r="AA3093" s="49"/>
      <c r="AB3093" s="49"/>
      <c r="AC3093" s="49"/>
      <c r="AG3093" s="48"/>
      <c r="AJ3093" s="48"/>
      <c r="AM3093" s="48"/>
      <c r="AW3093" s="49"/>
      <c r="AX3093" s="49"/>
      <c r="AY3093" s="49"/>
      <c r="AZ3093" s="49"/>
      <c r="BA3093" s="49"/>
      <c r="BB3093" s="49"/>
      <c r="BC3093" s="49"/>
      <c r="BD3093" s="49"/>
      <c r="BE3093" s="49"/>
    </row>
    <row r="3094" spans="5:57">
      <c r="E3094" s="48"/>
      <c r="H3094" s="48"/>
      <c r="K3094" s="48"/>
      <c r="U3094" s="49"/>
      <c r="V3094" s="49"/>
      <c r="W3094" s="49"/>
      <c r="X3094" s="49"/>
      <c r="Y3094" s="49"/>
      <c r="Z3094" s="49"/>
      <c r="AA3094" s="49"/>
      <c r="AB3094" s="49"/>
      <c r="AC3094" s="49"/>
      <c r="AG3094" s="48"/>
      <c r="AJ3094" s="48"/>
      <c r="AM3094" s="48"/>
      <c r="AW3094" s="49"/>
      <c r="AX3094" s="49"/>
      <c r="AY3094" s="49"/>
      <c r="AZ3094" s="49"/>
      <c r="BA3094" s="49"/>
      <c r="BB3094" s="49"/>
      <c r="BC3094" s="49"/>
      <c r="BD3094" s="49"/>
      <c r="BE3094" s="49"/>
    </row>
    <row r="3095" spans="5:57">
      <c r="E3095" s="48"/>
      <c r="H3095" s="48"/>
      <c r="K3095" s="48"/>
      <c r="U3095" s="49"/>
      <c r="V3095" s="49"/>
      <c r="W3095" s="49"/>
      <c r="X3095" s="49"/>
      <c r="Y3095" s="49"/>
      <c r="Z3095" s="49"/>
      <c r="AA3095" s="49"/>
      <c r="AB3095" s="49"/>
      <c r="AC3095" s="49"/>
      <c r="AG3095" s="48"/>
      <c r="AJ3095" s="48"/>
      <c r="AM3095" s="48"/>
      <c r="AW3095" s="49"/>
      <c r="AX3095" s="49"/>
      <c r="AY3095" s="49"/>
      <c r="AZ3095" s="49"/>
      <c r="BA3095" s="49"/>
      <c r="BB3095" s="49"/>
      <c r="BC3095" s="49"/>
      <c r="BD3095" s="49"/>
      <c r="BE3095" s="49"/>
    </row>
    <row r="3096" spans="5:57">
      <c r="E3096" s="48"/>
      <c r="H3096" s="48"/>
      <c r="K3096" s="48"/>
      <c r="U3096" s="49"/>
      <c r="V3096" s="49"/>
      <c r="W3096" s="49"/>
      <c r="X3096" s="49"/>
      <c r="Y3096" s="49"/>
      <c r="Z3096" s="49"/>
      <c r="AA3096" s="49"/>
      <c r="AB3096" s="49"/>
      <c r="AC3096" s="49"/>
      <c r="AG3096" s="48"/>
      <c r="AJ3096" s="48"/>
      <c r="AM3096" s="48"/>
      <c r="AW3096" s="49"/>
      <c r="AX3096" s="49"/>
      <c r="AY3096" s="49"/>
      <c r="AZ3096" s="49"/>
      <c r="BA3096" s="49"/>
      <c r="BB3096" s="49"/>
      <c r="BC3096" s="49"/>
      <c r="BD3096" s="49"/>
      <c r="BE3096" s="49"/>
    </row>
    <row r="3097" spans="5:57">
      <c r="E3097" s="48"/>
      <c r="H3097" s="48"/>
      <c r="K3097" s="48"/>
      <c r="U3097" s="49"/>
      <c r="V3097" s="49"/>
      <c r="W3097" s="49"/>
      <c r="X3097" s="49"/>
      <c r="Y3097" s="49"/>
      <c r="Z3097" s="49"/>
      <c r="AA3097" s="49"/>
      <c r="AB3097" s="49"/>
      <c r="AC3097" s="49"/>
      <c r="AG3097" s="48"/>
      <c r="AJ3097" s="48"/>
      <c r="AM3097" s="48"/>
      <c r="AW3097" s="49"/>
      <c r="AX3097" s="49"/>
      <c r="AY3097" s="49"/>
      <c r="AZ3097" s="49"/>
      <c r="BA3097" s="49"/>
      <c r="BB3097" s="49"/>
      <c r="BC3097" s="49"/>
      <c r="BD3097" s="49"/>
      <c r="BE3097" s="49"/>
    </row>
    <row r="3098" spans="5:57">
      <c r="E3098" s="48"/>
      <c r="H3098" s="48"/>
      <c r="K3098" s="48"/>
      <c r="U3098" s="49"/>
      <c r="V3098" s="49"/>
      <c r="W3098" s="49"/>
      <c r="X3098" s="49"/>
      <c r="Y3098" s="49"/>
      <c r="Z3098" s="49"/>
      <c r="AA3098" s="49"/>
      <c r="AB3098" s="49"/>
      <c r="AC3098" s="49"/>
      <c r="AG3098" s="48"/>
      <c r="AJ3098" s="48"/>
      <c r="AM3098" s="48"/>
      <c r="AW3098" s="49"/>
      <c r="AX3098" s="49"/>
      <c r="AY3098" s="49"/>
      <c r="AZ3098" s="49"/>
      <c r="BA3098" s="49"/>
      <c r="BB3098" s="49"/>
      <c r="BC3098" s="49"/>
      <c r="BD3098" s="49"/>
      <c r="BE3098" s="49"/>
    </row>
    <row r="3099" spans="5:57">
      <c r="E3099" s="48"/>
      <c r="H3099" s="48"/>
      <c r="K3099" s="48"/>
      <c r="U3099" s="49"/>
      <c r="V3099" s="49"/>
      <c r="W3099" s="49"/>
      <c r="X3099" s="49"/>
      <c r="Y3099" s="49"/>
      <c r="Z3099" s="49"/>
      <c r="AA3099" s="49"/>
      <c r="AB3099" s="49"/>
      <c r="AC3099" s="49"/>
      <c r="AG3099" s="48"/>
      <c r="AJ3099" s="48"/>
      <c r="AM3099" s="48"/>
      <c r="AW3099" s="49"/>
      <c r="AX3099" s="49"/>
      <c r="AY3099" s="49"/>
      <c r="AZ3099" s="49"/>
      <c r="BA3099" s="49"/>
      <c r="BB3099" s="49"/>
      <c r="BC3099" s="49"/>
      <c r="BD3099" s="49"/>
      <c r="BE3099" s="49"/>
    </row>
    <row r="3100" spans="5:57">
      <c r="E3100" s="48"/>
      <c r="H3100" s="48"/>
      <c r="K3100" s="48"/>
      <c r="U3100" s="49"/>
      <c r="V3100" s="49"/>
      <c r="W3100" s="49"/>
      <c r="X3100" s="49"/>
      <c r="Y3100" s="49"/>
      <c r="Z3100" s="49"/>
      <c r="AA3100" s="49"/>
      <c r="AB3100" s="49"/>
      <c r="AC3100" s="49"/>
      <c r="AG3100" s="48"/>
      <c r="AJ3100" s="48"/>
      <c r="AM3100" s="48"/>
      <c r="AW3100" s="49"/>
      <c r="AX3100" s="49"/>
      <c r="AY3100" s="49"/>
      <c r="AZ3100" s="49"/>
      <c r="BA3100" s="49"/>
      <c r="BB3100" s="49"/>
      <c r="BC3100" s="49"/>
      <c r="BD3100" s="49"/>
      <c r="BE3100" s="49"/>
    </row>
    <row r="3101" spans="5:57">
      <c r="E3101" s="48"/>
      <c r="H3101" s="48"/>
      <c r="K3101" s="48"/>
      <c r="U3101" s="49"/>
      <c r="V3101" s="49"/>
      <c r="W3101" s="49"/>
      <c r="X3101" s="49"/>
      <c r="Y3101" s="49"/>
      <c r="Z3101" s="49"/>
      <c r="AA3101" s="49"/>
      <c r="AB3101" s="49"/>
      <c r="AC3101" s="49"/>
      <c r="AG3101" s="48"/>
      <c r="AJ3101" s="48"/>
      <c r="AM3101" s="48"/>
      <c r="AW3101" s="49"/>
      <c r="AX3101" s="49"/>
      <c r="AY3101" s="49"/>
      <c r="AZ3101" s="49"/>
      <c r="BA3101" s="49"/>
      <c r="BB3101" s="49"/>
      <c r="BC3101" s="49"/>
      <c r="BD3101" s="49"/>
      <c r="BE3101" s="49"/>
    </row>
    <row r="3102" spans="5:57">
      <c r="E3102" s="48"/>
      <c r="H3102" s="48"/>
      <c r="K3102" s="48"/>
      <c r="U3102" s="49"/>
      <c r="V3102" s="49"/>
      <c r="W3102" s="49"/>
      <c r="X3102" s="49"/>
      <c r="Y3102" s="49"/>
      <c r="Z3102" s="49"/>
      <c r="AA3102" s="49"/>
      <c r="AB3102" s="49"/>
      <c r="AC3102" s="49"/>
      <c r="AG3102" s="48"/>
      <c r="AJ3102" s="48"/>
      <c r="AM3102" s="48"/>
      <c r="AW3102" s="49"/>
      <c r="AX3102" s="49"/>
      <c r="AY3102" s="49"/>
      <c r="AZ3102" s="49"/>
      <c r="BA3102" s="49"/>
      <c r="BB3102" s="49"/>
      <c r="BC3102" s="49"/>
      <c r="BD3102" s="49"/>
      <c r="BE3102" s="49"/>
    </row>
    <row r="3103" spans="5:57">
      <c r="E3103" s="48"/>
      <c r="H3103" s="48"/>
      <c r="K3103" s="48"/>
      <c r="U3103" s="49"/>
      <c r="V3103" s="49"/>
      <c r="W3103" s="49"/>
      <c r="X3103" s="49"/>
      <c r="Y3103" s="49"/>
      <c r="Z3103" s="49"/>
      <c r="AA3103" s="49"/>
      <c r="AB3103" s="49"/>
      <c r="AC3103" s="49"/>
      <c r="AG3103" s="48"/>
      <c r="AJ3103" s="48"/>
      <c r="AM3103" s="48"/>
      <c r="AW3103" s="49"/>
      <c r="AX3103" s="49"/>
      <c r="AY3103" s="49"/>
      <c r="AZ3103" s="49"/>
      <c r="BA3103" s="49"/>
      <c r="BB3103" s="49"/>
      <c r="BC3103" s="49"/>
      <c r="BD3103" s="49"/>
      <c r="BE3103" s="49"/>
    </row>
    <row r="3104" spans="5:57">
      <c r="E3104" s="48"/>
      <c r="H3104" s="48"/>
      <c r="K3104" s="48"/>
      <c r="U3104" s="49"/>
      <c r="V3104" s="49"/>
      <c r="W3104" s="49"/>
      <c r="X3104" s="49"/>
      <c r="Y3104" s="49"/>
      <c r="Z3104" s="49"/>
      <c r="AA3104" s="49"/>
      <c r="AB3104" s="49"/>
      <c r="AC3104" s="49"/>
      <c r="AG3104" s="48"/>
      <c r="AJ3104" s="48"/>
      <c r="AM3104" s="48"/>
      <c r="AW3104" s="49"/>
      <c r="AX3104" s="49"/>
      <c r="AY3104" s="49"/>
      <c r="AZ3104" s="49"/>
      <c r="BA3104" s="49"/>
      <c r="BB3104" s="49"/>
      <c r="BC3104" s="49"/>
      <c r="BD3104" s="49"/>
      <c r="BE3104" s="49"/>
    </row>
    <row r="3105" spans="5:57">
      <c r="E3105" s="48"/>
      <c r="H3105" s="48"/>
      <c r="K3105" s="48"/>
      <c r="U3105" s="49"/>
      <c r="V3105" s="49"/>
      <c r="W3105" s="49"/>
      <c r="X3105" s="49"/>
      <c r="Y3105" s="49"/>
      <c r="Z3105" s="49"/>
      <c r="AA3105" s="49"/>
      <c r="AB3105" s="49"/>
      <c r="AC3105" s="49"/>
      <c r="AG3105" s="48"/>
      <c r="AJ3105" s="48"/>
      <c r="AM3105" s="48"/>
      <c r="AW3105" s="49"/>
      <c r="AX3105" s="49"/>
      <c r="AY3105" s="49"/>
      <c r="AZ3105" s="49"/>
      <c r="BA3105" s="49"/>
      <c r="BB3105" s="49"/>
      <c r="BC3105" s="49"/>
      <c r="BD3105" s="49"/>
      <c r="BE3105" s="49"/>
    </row>
    <row r="3106" spans="5:57">
      <c r="E3106" s="48"/>
      <c r="H3106" s="48"/>
      <c r="K3106" s="48"/>
      <c r="U3106" s="49"/>
      <c r="V3106" s="49"/>
      <c r="W3106" s="49"/>
      <c r="X3106" s="49"/>
      <c r="Y3106" s="49"/>
      <c r="Z3106" s="49"/>
      <c r="AA3106" s="49"/>
      <c r="AB3106" s="49"/>
      <c r="AC3106" s="49"/>
      <c r="AG3106" s="48"/>
      <c r="AJ3106" s="48"/>
      <c r="AM3106" s="48"/>
      <c r="AW3106" s="49"/>
      <c r="AX3106" s="49"/>
      <c r="AY3106" s="49"/>
      <c r="AZ3106" s="49"/>
      <c r="BA3106" s="49"/>
      <c r="BB3106" s="49"/>
      <c r="BC3106" s="49"/>
      <c r="BD3106" s="49"/>
      <c r="BE3106" s="49"/>
    </row>
    <row r="3107" spans="5:57">
      <c r="E3107" s="48"/>
      <c r="H3107" s="48"/>
      <c r="K3107" s="48"/>
      <c r="U3107" s="49"/>
      <c r="V3107" s="49"/>
      <c r="W3107" s="49"/>
      <c r="X3107" s="49"/>
      <c r="Y3107" s="49"/>
      <c r="Z3107" s="49"/>
      <c r="AA3107" s="49"/>
      <c r="AB3107" s="49"/>
      <c r="AC3107" s="49"/>
      <c r="AG3107" s="48"/>
      <c r="AJ3107" s="48"/>
      <c r="AM3107" s="48"/>
      <c r="AW3107" s="49"/>
      <c r="AX3107" s="49"/>
      <c r="AY3107" s="49"/>
      <c r="AZ3107" s="49"/>
      <c r="BA3107" s="49"/>
      <c r="BB3107" s="49"/>
      <c r="BC3107" s="49"/>
      <c r="BD3107" s="49"/>
      <c r="BE3107" s="49"/>
    </row>
    <row r="3108" spans="5:57">
      <c r="E3108" s="48"/>
      <c r="H3108" s="48"/>
      <c r="K3108" s="48"/>
      <c r="U3108" s="49"/>
      <c r="V3108" s="49"/>
      <c r="W3108" s="49"/>
      <c r="X3108" s="49"/>
      <c r="Y3108" s="49"/>
      <c r="Z3108" s="49"/>
      <c r="AA3108" s="49"/>
      <c r="AB3108" s="49"/>
      <c r="AC3108" s="49"/>
      <c r="AG3108" s="48"/>
      <c r="AJ3108" s="48"/>
      <c r="AM3108" s="48"/>
      <c r="AW3108" s="49"/>
      <c r="AX3108" s="49"/>
      <c r="AY3108" s="49"/>
      <c r="AZ3108" s="49"/>
      <c r="BA3108" s="49"/>
      <c r="BB3108" s="49"/>
      <c r="BC3108" s="49"/>
      <c r="BD3108" s="49"/>
      <c r="BE3108" s="49"/>
    </row>
    <row r="3109" spans="5:57">
      <c r="E3109" s="48"/>
      <c r="H3109" s="48"/>
      <c r="K3109" s="48"/>
      <c r="U3109" s="49"/>
      <c r="V3109" s="49"/>
      <c r="W3109" s="49"/>
      <c r="X3109" s="49"/>
      <c r="Y3109" s="49"/>
      <c r="Z3109" s="49"/>
      <c r="AA3109" s="49"/>
      <c r="AB3109" s="49"/>
      <c r="AC3109" s="49"/>
      <c r="AG3109" s="48"/>
      <c r="AJ3109" s="48"/>
      <c r="AM3109" s="48"/>
      <c r="AW3109" s="49"/>
      <c r="AX3109" s="49"/>
      <c r="AY3109" s="49"/>
      <c r="AZ3109" s="49"/>
      <c r="BA3109" s="49"/>
      <c r="BB3109" s="49"/>
      <c r="BC3109" s="49"/>
      <c r="BD3109" s="49"/>
      <c r="BE3109" s="49"/>
    </row>
    <row r="3110" spans="5:57">
      <c r="E3110" s="48"/>
      <c r="H3110" s="48"/>
      <c r="K3110" s="48"/>
      <c r="U3110" s="49"/>
      <c r="V3110" s="49"/>
      <c r="W3110" s="49"/>
      <c r="X3110" s="49"/>
      <c r="Y3110" s="49"/>
      <c r="Z3110" s="49"/>
      <c r="AA3110" s="49"/>
      <c r="AB3110" s="49"/>
      <c r="AC3110" s="49"/>
      <c r="AG3110" s="48"/>
      <c r="AJ3110" s="48"/>
      <c r="AM3110" s="48"/>
      <c r="AW3110" s="49"/>
      <c r="AX3110" s="49"/>
      <c r="AY3110" s="49"/>
      <c r="AZ3110" s="49"/>
      <c r="BA3110" s="49"/>
      <c r="BB3110" s="49"/>
      <c r="BC3110" s="49"/>
      <c r="BD3110" s="49"/>
      <c r="BE3110" s="49"/>
    </row>
    <row r="3111" spans="5:57">
      <c r="E3111" s="48"/>
      <c r="H3111" s="48"/>
      <c r="K3111" s="48"/>
      <c r="U3111" s="49"/>
      <c r="V3111" s="49"/>
      <c r="W3111" s="49"/>
      <c r="X3111" s="49"/>
      <c r="Y3111" s="49"/>
      <c r="Z3111" s="49"/>
      <c r="AA3111" s="49"/>
      <c r="AB3111" s="49"/>
      <c r="AC3111" s="49"/>
      <c r="AG3111" s="48"/>
      <c r="AJ3111" s="48"/>
      <c r="AM3111" s="48"/>
      <c r="AW3111" s="49"/>
      <c r="AX3111" s="49"/>
      <c r="AY3111" s="49"/>
      <c r="AZ3111" s="49"/>
      <c r="BA3111" s="49"/>
      <c r="BB3111" s="49"/>
      <c r="BC3111" s="49"/>
      <c r="BD3111" s="49"/>
      <c r="BE3111" s="49"/>
    </row>
    <row r="3112" spans="5:57">
      <c r="E3112" s="48"/>
      <c r="H3112" s="48"/>
      <c r="K3112" s="48"/>
      <c r="U3112" s="49"/>
      <c r="V3112" s="49"/>
      <c r="W3112" s="49"/>
      <c r="X3112" s="49"/>
      <c r="Y3112" s="49"/>
      <c r="Z3112" s="49"/>
      <c r="AA3112" s="49"/>
      <c r="AB3112" s="49"/>
      <c r="AC3112" s="49"/>
      <c r="AG3112" s="48"/>
      <c r="AJ3112" s="48"/>
      <c r="AM3112" s="48"/>
      <c r="AW3112" s="49"/>
      <c r="AX3112" s="49"/>
      <c r="AY3112" s="49"/>
      <c r="AZ3112" s="49"/>
      <c r="BA3112" s="49"/>
      <c r="BB3112" s="49"/>
      <c r="BC3112" s="49"/>
      <c r="BD3112" s="49"/>
      <c r="BE3112" s="49"/>
    </row>
    <row r="3113" spans="5:57">
      <c r="E3113" s="48"/>
      <c r="H3113" s="48"/>
      <c r="K3113" s="48"/>
      <c r="U3113" s="49"/>
      <c r="V3113" s="49"/>
      <c r="W3113" s="49"/>
      <c r="X3113" s="49"/>
      <c r="Y3113" s="49"/>
      <c r="Z3113" s="49"/>
      <c r="AA3113" s="49"/>
      <c r="AB3113" s="49"/>
      <c r="AC3113" s="49"/>
      <c r="AG3113" s="48"/>
      <c r="AJ3113" s="48"/>
      <c r="AM3113" s="48"/>
      <c r="AW3113" s="49"/>
      <c r="AX3113" s="49"/>
      <c r="AY3113" s="49"/>
      <c r="AZ3113" s="49"/>
      <c r="BA3113" s="49"/>
      <c r="BB3113" s="49"/>
      <c r="BC3113" s="49"/>
      <c r="BD3113" s="49"/>
      <c r="BE3113" s="49"/>
    </row>
    <row r="3114" spans="5:57">
      <c r="E3114" s="48"/>
      <c r="H3114" s="48"/>
      <c r="K3114" s="48"/>
      <c r="U3114" s="49"/>
      <c r="V3114" s="49"/>
      <c r="W3114" s="49"/>
      <c r="X3114" s="49"/>
      <c r="Y3114" s="49"/>
      <c r="Z3114" s="49"/>
      <c r="AA3114" s="49"/>
      <c r="AB3114" s="49"/>
      <c r="AC3114" s="49"/>
      <c r="AG3114" s="48"/>
      <c r="AJ3114" s="48"/>
      <c r="AM3114" s="48"/>
      <c r="AW3114" s="49"/>
      <c r="AX3114" s="49"/>
      <c r="AY3114" s="49"/>
      <c r="AZ3114" s="49"/>
      <c r="BA3114" s="49"/>
      <c r="BB3114" s="49"/>
      <c r="BC3114" s="49"/>
      <c r="BD3114" s="49"/>
      <c r="BE3114" s="49"/>
    </row>
    <row r="3115" spans="5:57">
      <c r="E3115" s="48"/>
      <c r="H3115" s="48"/>
      <c r="K3115" s="48"/>
      <c r="U3115" s="49"/>
      <c r="V3115" s="49"/>
      <c r="W3115" s="49"/>
      <c r="X3115" s="49"/>
      <c r="Y3115" s="49"/>
      <c r="Z3115" s="49"/>
      <c r="AA3115" s="49"/>
      <c r="AB3115" s="49"/>
      <c r="AC3115" s="49"/>
      <c r="AG3115" s="48"/>
      <c r="AJ3115" s="48"/>
      <c r="AM3115" s="48"/>
      <c r="AW3115" s="49"/>
      <c r="AX3115" s="49"/>
      <c r="AY3115" s="49"/>
      <c r="AZ3115" s="49"/>
      <c r="BA3115" s="49"/>
      <c r="BB3115" s="49"/>
      <c r="BC3115" s="49"/>
      <c r="BD3115" s="49"/>
      <c r="BE3115" s="49"/>
    </row>
    <row r="3116" spans="5:57">
      <c r="E3116" s="48"/>
      <c r="H3116" s="48"/>
      <c r="K3116" s="48"/>
      <c r="U3116" s="49"/>
      <c r="V3116" s="49"/>
      <c r="W3116" s="49"/>
      <c r="X3116" s="49"/>
      <c r="Y3116" s="49"/>
      <c r="Z3116" s="49"/>
      <c r="AA3116" s="49"/>
      <c r="AB3116" s="49"/>
      <c r="AC3116" s="49"/>
      <c r="AG3116" s="48"/>
      <c r="AJ3116" s="48"/>
      <c r="AM3116" s="48"/>
      <c r="AW3116" s="49"/>
      <c r="AX3116" s="49"/>
      <c r="AY3116" s="49"/>
      <c r="AZ3116" s="49"/>
      <c r="BA3116" s="49"/>
      <c r="BB3116" s="49"/>
      <c r="BC3116" s="49"/>
      <c r="BD3116" s="49"/>
      <c r="BE3116" s="49"/>
    </row>
    <row r="3117" spans="5:57">
      <c r="E3117" s="48"/>
      <c r="H3117" s="48"/>
      <c r="K3117" s="48"/>
      <c r="U3117" s="49"/>
      <c r="V3117" s="49"/>
      <c r="W3117" s="49"/>
      <c r="X3117" s="49"/>
      <c r="Y3117" s="49"/>
      <c r="Z3117" s="49"/>
      <c r="AA3117" s="49"/>
      <c r="AB3117" s="49"/>
      <c r="AC3117" s="49"/>
      <c r="AG3117" s="48"/>
      <c r="AJ3117" s="48"/>
      <c r="AM3117" s="48"/>
      <c r="AW3117" s="49"/>
      <c r="AX3117" s="49"/>
      <c r="AY3117" s="49"/>
      <c r="AZ3117" s="49"/>
      <c r="BA3117" s="49"/>
      <c r="BB3117" s="49"/>
      <c r="BC3117" s="49"/>
      <c r="BD3117" s="49"/>
      <c r="BE3117" s="49"/>
    </row>
    <row r="3118" spans="5:57">
      <c r="E3118" s="48"/>
      <c r="H3118" s="48"/>
      <c r="K3118" s="48"/>
      <c r="U3118" s="49"/>
      <c r="V3118" s="49"/>
      <c r="W3118" s="49"/>
      <c r="X3118" s="49"/>
      <c r="Y3118" s="49"/>
      <c r="Z3118" s="49"/>
      <c r="AA3118" s="49"/>
      <c r="AB3118" s="49"/>
      <c r="AC3118" s="49"/>
      <c r="AG3118" s="48"/>
      <c r="AJ3118" s="48"/>
      <c r="AM3118" s="48"/>
      <c r="AW3118" s="49"/>
      <c r="AX3118" s="49"/>
      <c r="AY3118" s="49"/>
      <c r="AZ3118" s="49"/>
      <c r="BA3118" s="49"/>
      <c r="BB3118" s="49"/>
      <c r="BC3118" s="49"/>
      <c r="BD3118" s="49"/>
      <c r="BE3118" s="49"/>
    </row>
    <row r="3119" spans="5:57">
      <c r="E3119" s="48"/>
      <c r="H3119" s="48"/>
      <c r="K3119" s="48"/>
      <c r="U3119" s="49"/>
      <c r="V3119" s="49"/>
      <c r="W3119" s="49"/>
      <c r="X3119" s="49"/>
      <c r="Y3119" s="49"/>
      <c r="Z3119" s="49"/>
      <c r="AA3119" s="49"/>
      <c r="AB3119" s="49"/>
      <c r="AC3119" s="49"/>
      <c r="AG3119" s="48"/>
      <c r="AJ3119" s="48"/>
      <c r="AM3119" s="48"/>
      <c r="AW3119" s="49"/>
      <c r="AX3119" s="49"/>
      <c r="AY3119" s="49"/>
      <c r="AZ3119" s="49"/>
      <c r="BA3119" s="49"/>
      <c r="BB3119" s="49"/>
      <c r="BC3119" s="49"/>
      <c r="BD3119" s="49"/>
      <c r="BE3119" s="49"/>
    </row>
    <row r="3120" spans="5:57">
      <c r="E3120" s="48"/>
      <c r="H3120" s="48"/>
      <c r="K3120" s="48"/>
      <c r="U3120" s="49"/>
      <c r="V3120" s="49"/>
      <c r="W3120" s="49"/>
      <c r="X3120" s="49"/>
      <c r="Y3120" s="49"/>
      <c r="Z3120" s="49"/>
      <c r="AA3120" s="49"/>
      <c r="AB3120" s="49"/>
      <c r="AC3120" s="49"/>
      <c r="AG3120" s="48"/>
      <c r="AJ3120" s="48"/>
      <c r="AM3120" s="48"/>
      <c r="AW3120" s="49"/>
      <c r="AX3120" s="49"/>
      <c r="AY3120" s="49"/>
      <c r="AZ3120" s="49"/>
      <c r="BA3120" s="49"/>
      <c r="BB3120" s="49"/>
      <c r="BC3120" s="49"/>
      <c r="BD3120" s="49"/>
      <c r="BE3120" s="49"/>
    </row>
    <row r="3121" spans="5:57">
      <c r="E3121" s="48"/>
      <c r="H3121" s="48"/>
      <c r="K3121" s="48"/>
      <c r="U3121" s="49"/>
      <c r="V3121" s="49"/>
      <c r="W3121" s="49"/>
      <c r="X3121" s="49"/>
      <c r="Y3121" s="49"/>
      <c r="Z3121" s="49"/>
      <c r="AA3121" s="49"/>
      <c r="AB3121" s="49"/>
      <c r="AC3121" s="49"/>
      <c r="AG3121" s="48"/>
      <c r="AJ3121" s="48"/>
      <c r="AM3121" s="48"/>
      <c r="AW3121" s="49"/>
      <c r="AX3121" s="49"/>
      <c r="AY3121" s="49"/>
      <c r="AZ3121" s="49"/>
      <c r="BA3121" s="49"/>
      <c r="BB3121" s="49"/>
      <c r="BC3121" s="49"/>
      <c r="BD3121" s="49"/>
      <c r="BE3121" s="49"/>
    </row>
    <row r="3122" spans="5:57">
      <c r="E3122" s="48"/>
      <c r="H3122" s="48"/>
      <c r="K3122" s="48"/>
      <c r="U3122" s="49"/>
      <c r="V3122" s="49"/>
      <c r="W3122" s="49"/>
      <c r="X3122" s="49"/>
      <c r="Y3122" s="49"/>
      <c r="Z3122" s="49"/>
      <c r="AA3122" s="49"/>
      <c r="AB3122" s="49"/>
      <c r="AC3122" s="49"/>
      <c r="AG3122" s="48"/>
      <c r="AJ3122" s="48"/>
      <c r="AM3122" s="48"/>
      <c r="AW3122" s="49"/>
      <c r="AX3122" s="49"/>
      <c r="AY3122" s="49"/>
      <c r="AZ3122" s="49"/>
      <c r="BA3122" s="49"/>
      <c r="BB3122" s="49"/>
      <c r="BC3122" s="49"/>
      <c r="BD3122" s="49"/>
      <c r="BE3122" s="49"/>
    </row>
    <row r="3123" spans="5:57">
      <c r="E3123" s="48"/>
      <c r="H3123" s="48"/>
      <c r="K3123" s="48"/>
      <c r="U3123" s="49"/>
      <c r="V3123" s="49"/>
      <c r="W3123" s="49"/>
      <c r="X3123" s="49"/>
      <c r="Y3123" s="49"/>
      <c r="Z3123" s="49"/>
      <c r="AA3123" s="49"/>
      <c r="AB3123" s="49"/>
      <c r="AC3123" s="49"/>
      <c r="AG3123" s="48"/>
      <c r="AJ3123" s="48"/>
      <c r="AM3123" s="48"/>
      <c r="AW3123" s="49"/>
      <c r="AX3123" s="49"/>
      <c r="AY3123" s="49"/>
      <c r="AZ3123" s="49"/>
      <c r="BA3123" s="49"/>
      <c r="BB3123" s="49"/>
      <c r="BC3123" s="49"/>
      <c r="BD3123" s="49"/>
      <c r="BE3123" s="49"/>
    </row>
    <row r="3124" spans="5:57">
      <c r="E3124" s="48"/>
      <c r="H3124" s="48"/>
      <c r="K3124" s="48"/>
      <c r="U3124" s="49"/>
      <c r="V3124" s="49"/>
      <c r="W3124" s="49"/>
      <c r="X3124" s="49"/>
      <c r="Y3124" s="49"/>
      <c r="Z3124" s="49"/>
      <c r="AA3124" s="49"/>
      <c r="AB3124" s="49"/>
      <c r="AC3124" s="49"/>
      <c r="AG3124" s="48"/>
      <c r="AJ3124" s="48"/>
      <c r="AM3124" s="48"/>
      <c r="AW3124" s="49"/>
      <c r="AX3124" s="49"/>
      <c r="AY3124" s="49"/>
      <c r="AZ3124" s="49"/>
      <c r="BA3124" s="49"/>
      <c r="BB3124" s="49"/>
      <c r="BC3124" s="49"/>
      <c r="BD3124" s="49"/>
      <c r="BE3124" s="49"/>
    </row>
    <row r="3125" spans="5:57">
      <c r="E3125" s="48"/>
      <c r="H3125" s="48"/>
      <c r="K3125" s="48"/>
      <c r="U3125" s="49"/>
      <c r="V3125" s="49"/>
      <c r="W3125" s="49"/>
      <c r="X3125" s="49"/>
      <c r="Y3125" s="49"/>
      <c r="Z3125" s="49"/>
      <c r="AA3125" s="49"/>
      <c r="AB3125" s="49"/>
      <c r="AC3125" s="49"/>
      <c r="AG3125" s="48"/>
      <c r="AJ3125" s="48"/>
      <c r="AM3125" s="48"/>
      <c r="AW3125" s="49"/>
      <c r="AX3125" s="49"/>
      <c r="AY3125" s="49"/>
      <c r="AZ3125" s="49"/>
      <c r="BA3125" s="49"/>
      <c r="BB3125" s="49"/>
      <c r="BC3125" s="49"/>
      <c r="BD3125" s="49"/>
      <c r="BE3125" s="49"/>
    </row>
    <row r="3126" spans="5:57">
      <c r="E3126" s="48"/>
      <c r="H3126" s="48"/>
      <c r="K3126" s="48"/>
      <c r="U3126" s="49"/>
      <c r="V3126" s="49"/>
      <c r="W3126" s="49"/>
      <c r="X3126" s="49"/>
      <c r="Y3126" s="49"/>
      <c r="Z3126" s="49"/>
      <c r="AA3126" s="49"/>
      <c r="AB3126" s="49"/>
      <c r="AC3126" s="49"/>
      <c r="AG3126" s="48"/>
      <c r="AJ3126" s="48"/>
      <c r="AM3126" s="48"/>
      <c r="AW3126" s="49"/>
      <c r="AX3126" s="49"/>
      <c r="AY3126" s="49"/>
      <c r="AZ3126" s="49"/>
      <c r="BA3126" s="49"/>
      <c r="BB3126" s="49"/>
      <c r="BC3126" s="49"/>
      <c r="BD3126" s="49"/>
      <c r="BE3126" s="49"/>
    </row>
    <row r="3127" spans="5:57">
      <c r="E3127" s="48"/>
      <c r="H3127" s="48"/>
      <c r="K3127" s="48"/>
      <c r="U3127" s="49"/>
      <c r="V3127" s="49"/>
      <c r="W3127" s="49"/>
      <c r="X3127" s="49"/>
      <c r="Y3127" s="49"/>
      <c r="Z3127" s="49"/>
      <c r="AA3127" s="49"/>
      <c r="AB3127" s="49"/>
      <c r="AC3127" s="49"/>
      <c r="AG3127" s="48"/>
      <c r="AJ3127" s="48"/>
      <c r="AM3127" s="48"/>
      <c r="AW3127" s="49"/>
      <c r="AX3127" s="49"/>
      <c r="AY3127" s="49"/>
      <c r="AZ3127" s="49"/>
      <c r="BA3127" s="49"/>
      <c r="BB3127" s="49"/>
      <c r="BC3127" s="49"/>
      <c r="BD3127" s="49"/>
      <c r="BE3127" s="49"/>
    </row>
    <row r="3128" spans="5:57">
      <c r="E3128" s="48"/>
      <c r="H3128" s="48"/>
      <c r="K3128" s="48"/>
      <c r="U3128" s="49"/>
      <c r="V3128" s="49"/>
      <c r="W3128" s="49"/>
      <c r="X3128" s="49"/>
      <c r="Y3128" s="49"/>
      <c r="Z3128" s="49"/>
      <c r="AA3128" s="49"/>
      <c r="AB3128" s="49"/>
      <c r="AC3128" s="49"/>
      <c r="AG3128" s="48"/>
      <c r="AJ3128" s="48"/>
      <c r="AM3128" s="48"/>
      <c r="AW3128" s="49"/>
      <c r="AX3128" s="49"/>
      <c r="AY3128" s="49"/>
      <c r="AZ3128" s="49"/>
      <c r="BA3128" s="49"/>
      <c r="BB3128" s="49"/>
      <c r="BC3128" s="49"/>
      <c r="BD3128" s="49"/>
      <c r="BE3128" s="49"/>
    </row>
    <row r="3129" spans="5:57">
      <c r="E3129" s="48"/>
      <c r="H3129" s="48"/>
      <c r="K3129" s="48"/>
      <c r="U3129" s="49"/>
      <c r="V3129" s="49"/>
      <c r="W3129" s="49"/>
      <c r="X3129" s="49"/>
      <c r="Y3129" s="49"/>
      <c r="Z3129" s="49"/>
      <c r="AA3129" s="49"/>
      <c r="AB3129" s="49"/>
      <c r="AC3129" s="49"/>
      <c r="AG3129" s="48"/>
      <c r="AJ3129" s="48"/>
      <c r="AM3129" s="48"/>
      <c r="AW3129" s="49"/>
      <c r="AX3129" s="49"/>
      <c r="AY3129" s="49"/>
      <c r="AZ3129" s="49"/>
      <c r="BA3129" s="49"/>
      <c r="BB3129" s="49"/>
      <c r="BC3129" s="49"/>
      <c r="BD3129" s="49"/>
      <c r="BE3129" s="49"/>
    </row>
    <row r="3130" spans="5:57">
      <c r="E3130" s="48"/>
      <c r="H3130" s="48"/>
      <c r="K3130" s="48"/>
      <c r="U3130" s="49"/>
      <c r="V3130" s="49"/>
      <c r="W3130" s="49"/>
      <c r="X3130" s="49"/>
      <c r="Y3130" s="49"/>
      <c r="Z3130" s="49"/>
      <c r="AA3130" s="49"/>
      <c r="AB3130" s="49"/>
      <c r="AC3130" s="49"/>
      <c r="AG3130" s="48"/>
      <c r="AJ3130" s="48"/>
      <c r="AM3130" s="48"/>
      <c r="AW3130" s="49"/>
      <c r="AX3130" s="49"/>
      <c r="AY3130" s="49"/>
      <c r="AZ3130" s="49"/>
      <c r="BA3130" s="49"/>
      <c r="BB3130" s="49"/>
      <c r="BC3130" s="49"/>
      <c r="BD3130" s="49"/>
      <c r="BE3130" s="49"/>
    </row>
    <row r="3131" spans="5:57">
      <c r="E3131" s="48"/>
      <c r="H3131" s="48"/>
      <c r="K3131" s="48"/>
      <c r="U3131" s="49"/>
      <c r="V3131" s="49"/>
      <c r="W3131" s="49"/>
      <c r="X3131" s="49"/>
      <c r="Y3131" s="49"/>
      <c r="Z3131" s="49"/>
      <c r="AA3131" s="49"/>
      <c r="AB3131" s="49"/>
      <c r="AC3131" s="49"/>
      <c r="AG3131" s="48"/>
      <c r="AJ3131" s="48"/>
      <c r="AM3131" s="48"/>
      <c r="AW3131" s="49"/>
      <c r="AX3131" s="49"/>
      <c r="AY3131" s="49"/>
      <c r="AZ3131" s="49"/>
      <c r="BA3131" s="49"/>
      <c r="BB3131" s="49"/>
      <c r="BC3131" s="49"/>
      <c r="BD3131" s="49"/>
      <c r="BE3131" s="49"/>
    </row>
    <row r="3132" spans="5:57">
      <c r="E3132" s="48"/>
      <c r="H3132" s="48"/>
      <c r="K3132" s="48"/>
      <c r="U3132" s="49"/>
      <c r="V3132" s="49"/>
      <c r="W3132" s="49"/>
      <c r="X3132" s="49"/>
      <c r="Y3132" s="49"/>
      <c r="Z3132" s="49"/>
      <c r="AA3132" s="49"/>
      <c r="AB3132" s="49"/>
      <c r="AC3132" s="49"/>
      <c r="AG3132" s="48"/>
      <c r="AJ3132" s="48"/>
      <c r="AM3132" s="48"/>
      <c r="AW3132" s="49"/>
      <c r="AX3132" s="49"/>
      <c r="AY3132" s="49"/>
      <c r="AZ3132" s="49"/>
      <c r="BA3132" s="49"/>
      <c r="BB3132" s="49"/>
      <c r="BC3132" s="49"/>
      <c r="BD3132" s="49"/>
      <c r="BE3132" s="49"/>
    </row>
    <row r="3133" spans="5:57">
      <c r="E3133" s="48"/>
      <c r="H3133" s="48"/>
      <c r="K3133" s="48"/>
      <c r="U3133" s="49"/>
      <c r="V3133" s="49"/>
      <c r="W3133" s="49"/>
      <c r="X3133" s="49"/>
      <c r="Y3133" s="49"/>
      <c r="Z3133" s="49"/>
      <c r="AA3133" s="49"/>
      <c r="AB3133" s="49"/>
      <c r="AC3133" s="49"/>
      <c r="AG3133" s="48"/>
      <c r="AJ3133" s="48"/>
      <c r="AM3133" s="48"/>
      <c r="AW3133" s="49"/>
      <c r="AX3133" s="49"/>
      <c r="AY3133" s="49"/>
      <c r="AZ3133" s="49"/>
      <c r="BA3133" s="49"/>
      <c r="BB3133" s="49"/>
      <c r="BC3133" s="49"/>
      <c r="BD3133" s="49"/>
      <c r="BE3133" s="49"/>
    </row>
    <row r="3134" spans="5:57">
      <c r="E3134" s="48"/>
      <c r="H3134" s="48"/>
      <c r="K3134" s="48"/>
      <c r="U3134" s="49"/>
      <c r="V3134" s="49"/>
      <c r="W3134" s="49"/>
      <c r="X3134" s="49"/>
      <c r="Y3134" s="49"/>
      <c r="Z3134" s="49"/>
      <c r="AA3134" s="49"/>
      <c r="AB3134" s="49"/>
      <c r="AC3134" s="49"/>
      <c r="AG3134" s="48"/>
      <c r="AJ3134" s="48"/>
      <c r="AM3134" s="48"/>
      <c r="AW3134" s="49"/>
      <c r="AX3134" s="49"/>
      <c r="AY3134" s="49"/>
      <c r="AZ3134" s="49"/>
      <c r="BA3134" s="49"/>
      <c r="BB3134" s="49"/>
      <c r="BC3134" s="49"/>
      <c r="BD3134" s="49"/>
      <c r="BE3134" s="49"/>
    </row>
    <row r="3135" spans="5:57">
      <c r="E3135" s="48"/>
      <c r="H3135" s="48"/>
      <c r="K3135" s="48"/>
      <c r="U3135" s="49"/>
      <c r="V3135" s="49"/>
      <c r="W3135" s="49"/>
      <c r="X3135" s="49"/>
      <c r="Y3135" s="49"/>
      <c r="Z3135" s="49"/>
      <c r="AA3135" s="49"/>
      <c r="AB3135" s="49"/>
      <c r="AC3135" s="49"/>
      <c r="AG3135" s="48"/>
      <c r="AJ3135" s="48"/>
      <c r="AM3135" s="48"/>
      <c r="AW3135" s="49"/>
      <c r="AX3135" s="49"/>
      <c r="AY3135" s="49"/>
      <c r="AZ3135" s="49"/>
      <c r="BA3135" s="49"/>
      <c r="BB3135" s="49"/>
      <c r="BC3135" s="49"/>
      <c r="BD3135" s="49"/>
      <c r="BE3135" s="49"/>
    </row>
    <row r="3136" spans="5:57">
      <c r="E3136" s="48"/>
      <c r="H3136" s="48"/>
      <c r="K3136" s="48"/>
      <c r="U3136" s="49"/>
      <c r="V3136" s="49"/>
      <c r="W3136" s="49"/>
      <c r="X3136" s="49"/>
      <c r="Y3136" s="49"/>
      <c r="Z3136" s="49"/>
      <c r="AA3136" s="49"/>
      <c r="AB3136" s="49"/>
      <c r="AC3136" s="49"/>
      <c r="AG3136" s="48"/>
      <c r="AJ3136" s="48"/>
      <c r="AM3136" s="48"/>
      <c r="AW3136" s="49"/>
      <c r="AX3136" s="49"/>
      <c r="AY3136" s="49"/>
      <c r="AZ3136" s="49"/>
      <c r="BA3136" s="49"/>
      <c r="BB3136" s="49"/>
      <c r="BC3136" s="49"/>
      <c r="BD3136" s="49"/>
      <c r="BE3136" s="49"/>
    </row>
    <row r="3137" spans="5:57">
      <c r="E3137" s="48"/>
      <c r="H3137" s="48"/>
      <c r="K3137" s="48"/>
      <c r="U3137" s="49"/>
      <c r="V3137" s="49"/>
      <c r="W3137" s="49"/>
      <c r="X3137" s="49"/>
      <c r="Y3137" s="49"/>
      <c r="Z3137" s="49"/>
      <c r="AA3137" s="49"/>
      <c r="AB3137" s="49"/>
      <c r="AC3137" s="49"/>
      <c r="AG3137" s="48"/>
      <c r="AJ3137" s="48"/>
      <c r="AM3137" s="48"/>
      <c r="AW3137" s="49"/>
      <c r="AX3137" s="49"/>
      <c r="AY3137" s="49"/>
      <c r="AZ3137" s="49"/>
      <c r="BA3137" s="49"/>
      <c r="BB3137" s="49"/>
      <c r="BC3137" s="49"/>
      <c r="BD3137" s="49"/>
      <c r="BE3137" s="49"/>
    </row>
    <row r="3138" spans="5:57">
      <c r="E3138" s="48"/>
      <c r="H3138" s="48"/>
      <c r="K3138" s="48"/>
      <c r="U3138" s="49"/>
      <c r="V3138" s="49"/>
      <c r="W3138" s="49"/>
      <c r="X3138" s="49"/>
      <c r="Y3138" s="49"/>
      <c r="Z3138" s="49"/>
      <c r="AA3138" s="49"/>
      <c r="AB3138" s="49"/>
      <c r="AC3138" s="49"/>
      <c r="AG3138" s="48"/>
      <c r="AJ3138" s="48"/>
      <c r="AM3138" s="48"/>
      <c r="AW3138" s="49"/>
      <c r="AX3138" s="49"/>
      <c r="AY3138" s="49"/>
      <c r="AZ3138" s="49"/>
      <c r="BA3138" s="49"/>
      <c r="BB3138" s="49"/>
      <c r="BC3138" s="49"/>
      <c r="BD3138" s="49"/>
      <c r="BE3138" s="49"/>
    </row>
    <row r="3139" spans="5:57">
      <c r="E3139" s="48"/>
      <c r="H3139" s="48"/>
      <c r="K3139" s="48"/>
      <c r="U3139" s="49"/>
      <c r="V3139" s="49"/>
      <c r="W3139" s="49"/>
      <c r="X3139" s="49"/>
      <c r="Y3139" s="49"/>
      <c r="Z3139" s="49"/>
      <c r="AA3139" s="49"/>
      <c r="AB3139" s="49"/>
      <c r="AC3139" s="49"/>
      <c r="AG3139" s="48"/>
      <c r="AJ3139" s="48"/>
      <c r="AM3139" s="48"/>
      <c r="AW3139" s="49"/>
      <c r="AX3139" s="49"/>
      <c r="AY3139" s="49"/>
      <c r="AZ3139" s="49"/>
      <c r="BA3139" s="49"/>
      <c r="BB3139" s="49"/>
      <c r="BC3139" s="49"/>
      <c r="BD3139" s="49"/>
      <c r="BE3139" s="49"/>
    </row>
    <row r="3140" spans="5:57">
      <c r="E3140" s="48"/>
      <c r="H3140" s="48"/>
      <c r="K3140" s="48"/>
      <c r="U3140" s="49"/>
      <c r="V3140" s="49"/>
      <c r="W3140" s="49"/>
      <c r="X3140" s="49"/>
      <c r="Y3140" s="49"/>
      <c r="Z3140" s="49"/>
      <c r="AA3140" s="49"/>
      <c r="AB3140" s="49"/>
      <c r="AC3140" s="49"/>
      <c r="AG3140" s="48"/>
      <c r="AJ3140" s="48"/>
      <c r="AM3140" s="48"/>
      <c r="AW3140" s="49"/>
      <c r="AX3140" s="49"/>
      <c r="AY3140" s="49"/>
      <c r="AZ3140" s="49"/>
      <c r="BA3140" s="49"/>
      <c r="BB3140" s="49"/>
      <c r="BC3140" s="49"/>
      <c r="BD3140" s="49"/>
      <c r="BE3140" s="49"/>
    </row>
    <row r="3141" spans="5:57">
      <c r="E3141" s="48"/>
      <c r="H3141" s="48"/>
      <c r="K3141" s="48"/>
      <c r="U3141" s="49"/>
      <c r="V3141" s="49"/>
      <c r="W3141" s="49"/>
      <c r="X3141" s="49"/>
      <c r="Y3141" s="49"/>
      <c r="Z3141" s="49"/>
      <c r="AA3141" s="49"/>
      <c r="AB3141" s="49"/>
      <c r="AC3141" s="49"/>
      <c r="AG3141" s="48"/>
      <c r="AJ3141" s="48"/>
      <c r="AM3141" s="48"/>
      <c r="AW3141" s="49"/>
      <c r="AX3141" s="49"/>
      <c r="AY3141" s="49"/>
      <c r="AZ3141" s="49"/>
      <c r="BA3141" s="49"/>
      <c r="BB3141" s="49"/>
      <c r="BC3141" s="49"/>
      <c r="BD3141" s="49"/>
      <c r="BE3141" s="49"/>
    </row>
    <row r="3142" spans="5:57">
      <c r="E3142" s="48"/>
      <c r="H3142" s="48"/>
      <c r="K3142" s="48"/>
      <c r="U3142" s="49"/>
      <c r="V3142" s="49"/>
      <c r="W3142" s="49"/>
      <c r="X3142" s="49"/>
      <c r="Y3142" s="49"/>
      <c r="Z3142" s="49"/>
      <c r="AA3142" s="49"/>
      <c r="AB3142" s="49"/>
      <c r="AC3142" s="49"/>
      <c r="AG3142" s="48"/>
      <c r="AJ3142" s="48"/>
      <c r="AM3142" s="48"/>
      <c r="AW3142" s="49"/>
      <c r="AX3142" s="49"/>
      <c r="AY3142" s="49"/>
      <c r="AZ3142" s="49"/>
      <c r="BA3142" s="49"/>
      <c r="BB3142" s="49"/>
      <c r="BC3142" s="49"/>
      <c r="BD3142" s="49"/>
      <c r="BE3142" s="49"/>
    </row>
    <row r="3143" spans="5:57">
      <c r="E3143" s="48"/>
      <c r="H3143" s="48"/>
      <c r="K3143" s="48"/>
      <c r="U3143" s="49"/>
      <c r="V3143" s="49"/>
      <c r="W3143" s="49"/>
      <c r="X3143" s="49"/>
      <c r="Y3143" s="49"/>
      <c r="Z3143" s="49"/>
      <c r="AA3143" s="49"/>
      <c r="AB3143" s="49"/>
      <c r="AC3143" s="49"/>
      <c r="AG3143" s="48"/>
      <c r="AJ3143" s="48"/>
      <c r="AM3143" s="48"/>
      <c r="AW3143" s="49"/>
      <c r="AX3143" s="49"/>
      <c r="AY3143" s="49"/>
      <c r="AZ3143" s="49"/>
      <c r="BA3143" s="49"/>
      <c r="BB3143" s="49"/>
      <c r="BC3143" s="49"/>
      <c r="BD3143" s="49"/>
      <c r="BE3143" s="49"/>
    </row>
    <row r="3144" spans="5:57">
      <c r="E3144" s="48"/>
      <c r="H3144" s="48"/>
      <c r="K3144" s="48"/>
      <c r="U3144" s="49"/>
      <c r="V3144" s="49"/>
      <c r="W3144" s="49"/>
      <c r="X3144" s="49"/>
      <c r="Y3144" s="49"/>
      <c r="Z3144" s="49"/>
      <c r="AA3144" s="49"/>
      <c r="AB3144" s="49"/>
      <c r="AC3144" s="49"/>
      <c r="AG3144" s="48"/>
      <c r="AJ3144" s="48"/>
      <c r="AM3144" s="48"/>
      <c r="AW3144" s="49"/>
      <c r="AX3144" s="49"/>
      <c r="AY3144" s="49"/>
      <c r="AZ3144" s="49"/>
      <c r="BA3144" s="49"/>
      <c r="BB3144" s="49"/>
      <c r="BC3144" s="49"/>
      <c r="BD3144" s="49"/>
      <c r="BE3144" s="49"/>
    </row>
    <row r="3145" spans="5:57">
      <c r="E3145" s="48"/>
      <c r="H3145" s="48"/>
      <c r="K3145" s="48"/>
      <c r="U3145" s="49"/>
      <c r="V3145" s="49"/>
      <c r="W3145" s="49"/>
      <c r="X3145" s="49"/>
      <c r="Y3145" s="49"/>
      <c r="Z3145" s="49"/>
      <c r="AA3145" s="49"/>
      <c r="AB3145" s="49"/>
      <c r="AC3145" s="49"/>
      <c r="AG3145" s="48"/>
      <c r="AJ3145" s="48"/>
      <c r="AM3145" s="48"/>
      <c r="AW3145" s="49"/>
      <c r="AX3145" s="49"/>
      <c r="AY3145" s="49"/>
      <c r="AZ3145" s="49"/>
      <c r="BA3145" s="49"/>
      <c r="BB3145" s="49"/>
      <c r="BC3145" s="49"/>
      <c r="BD3145" s="49"/>
      <c r="BE3145" s="49"/>
    </row>
    <row r="3146" spans="5:57">
      <c r="E3146" s="48"/>
      <c r="H3146" s="48"/>
      <c r="K3146" s="48"/>
      <c r="U3146" s="49"/>
      <c r="V3146" s="49"/>
      <c r="W3146" s="49"/>
      <c r="X3146" s="49"/>
      <c r="Y3146" s="49"/>
      <c r="Z3146" s="49"/>
      <c r="AA3146" s="49"/>
      <c r="AB3146" s="49"/>
      <c r="AC3146" s="49"/>
      <c r="AG3146" s="48"/>
      <c r="AJ3146" s="48"/>
      <c r="AM3146" s="48"/>
      <c r="AW3146" s="49"/>
      <c r="AX3146" s="49"/>
      <c r="AY3146" s="49"/>
      <c r="AZ3146" s="49"/>
      <c r="BA3146" s="49"/>
      <c r="BB3146" s="49"/>
      <c r="BC3146" s="49"/>
      <c r="BD3146" s="49"/>
      <c r="BE3146" s="49"/>
    </row>
    <row r="3147" spans="5:57">
      <c r="E3147" s="48"/>
      <c r="H3147" s="48"/>
      <c r="K3147" s="48"/>
      <c r="U3147" s="49"/>
      <c r="V3147" s="49"/>
      <c r="W3147" s="49"/>
      <c r="X3147" s="49"/>
      <c r="Y3147" s="49"/>
      <c r="Z3147" s="49"/>
      <c r="AA3147" s="49"/>
      <c r="AB3147" s="49"/>
      <c r="AC3147" s="49"/>
      <c r="AG3147" s="48"/>
      <c r="AJ3147" s="48"/>
      <c r="AM3147" s="48"/>
      <c r="AW3147" s="49"/>
      <c r="AX3147" s="49"/>
      <c r="AY3147" s="49"/>
      <c r="AZ3147" s="49"/>
      <c r="BA3147" s="49"/>
      <c r="BB3147" s="49"/>
      <c r="BC3147" s="49"/>
      <c r="BD3147" s="49"/>
      <c r="BE3147" s="49"/>
    </row>
    <row r="3148" spans="5:57">
      <c r="E3148" s="48"/>
      <c r="H3148" s="48"/>
      <c r="K3148" s="48"/>
      <c r="U3148" s="49"/>
      <c r="V3148" s="49"/>
      <c r="W3148" s="49"/>
      <c r="X3148" s="49"/>
      <c r="Y3148" s="49"/>
      <c r="Z3148" s="49"/>
      <c r="AA3148" s="49"/>
      <c r="AB3148" s="49"/>
      <c r="AC3148" s="49"/>
      <c r="AG3148" s="48"/>
      <c r="AJ3148" s="48"/>
      <c r="AM3148" s="48"/>
      <c r="AW3148" s="49"/>
      <c r="AX3148" s="49"/>
      <c r="AY3148" s="49"/>
      <c r="AZ3148" s="49"/>
      <c r="BA3148" s="49"/>
      <c r="BB3148" s="49"/>
      <c r="BC3148" s="49"/>
      <c r="BD3148" s="49"/>
      <c r="BE3148" s="49"/>
    </row>
    <row r="3149" spans="5:57">
      <c r="E3149" s="48"/>
      <c r="H3149" s="48"/>
      <c r="K3149" s="48"/>
      <c r="U3149" s="49"/>
      <c r="V3149" s="49"/>
      <c r="W3149" s="49"/>
      <c r="X3149" s="49"/>
      <c r="Y3149" s="49"/>
      <c r="Z3149" s="49"/>
      <c r="AA3149" s="49"/>
      <c r="AB3149" s="49"/>
      <c r="AC3149" s="49"/>
      <c r="AG3149" s="48"/>
      <c r="AJ3149" s="48"/>
      <c r="AM3149" s="48"/>
      <c r="AW3149" s="49"/>
      <c r="AX3149" s="49"/>
      <c r="AY3149" s="49"/>
      <c r="AZ3149" s="49"/>
      <c r="BA3149" s="49"/>
      <c r="BB3149" s="49"/>
      <c r="BC3149" s="49"/>
      <c r="BD3149" s="49"/>
      <c r="BE3149" s="49"/>
    </row>
    <row r="3150" spans="5:57">
      <c r="E3150" s="48"/>
      <c r="H3150" s="48"/>
      <c r="K3150" s="48"/>
      <c r="U3150" s="49"/>
      <c r="V3150" s="49"/>
      <c r="W3150" s="49"/>
      <c r="X3150" s="49"/>
      <c r="Y3150" s="49"/>
      <c r="Z3150" s="49"/>
      <c r="AA3150" s="49"/>
      <c r="AB3150" s="49"/>
      <c r="AC3150" s="49"/>
      <c r="AG3150" s="48"/>
      <c r="AJ3150" s="48"/>
      <c r="AM3150" s="48"/>
      <c r="AW3150" s="49"/>
      <c r="AX3150" s="49"/>
      <c r="AY3150" s="49"/>
      <c r="AZ3150" s="49"/>
      <c r="BA3150" s="49"/>
      <c r="BB3150" s="49"/>
      <c r="BC3150" s="49"/>
      <c r="BD3150" s="49"/>
      <c r="BE3150" s="49"/>
    </row>
    <row r="3151" spans="5:57">
      <c r="E3151" s="48"/>
      <c r="H3151" s="48"/>
      <c r="K3151" s="48"/>
      <c r="U3151" s="49"/>
      <c r="V3151" s="49"/>
      <c r="W3151" s="49"/>
      <c r="X3151" s="49"/>
      <c r="Y3151" s="49"/>
      <c r="Z3151" s="49"/>
      <c r="AA3151" s="49"/>
      <c r="AB3151" s="49"/>
      <c r="AC3151" s="49"/>
      <c r="AG3151" s="48"/>
      <c r="AJ3151" s="48"/>
      <c r="AM3151" s="48"/>
      <c r="AW3151" s="49"/>
      <c r="AX3151" s="49"/>
      <c r="AY3151" s="49"/>
      <c r="AZ3151" s="49"/>
      <c r="BA3151" s="49"/>
      <c r="BB3151" s="49"/>
      <c r="BC3151" s="49"/>
      <c r="BD3151" s="49"/>
      <c r="BE3151" s="49"/>
    </row>
    <row r="3152" spans="5:57">
      <c r="E3152" s="48"/>
      <c r="H3152" s="48"/>
      <c r="K3152" s="48"/>
      <c r="U3152" s="49"/>
      <c r="V3152" s="49"/>
      <c r="W3152" s="49"/>
      <c r="X3152" s="49"/>
      <c r="Y3152" s="49"/>
      <c r="Z3152" s="49"/>
      <c r="AA3152" s="49"/>
      <c r="AB3152" s="49"/>
      <c r="AC3152" s="49"/>
      <c r="AG3152" s="48"/>
      <c r="AJ3152" s="48"/>
      <c r="AM3152" s="48"/>
      <c r="AW3152" s="49"/>
      <c r="AX3152" s="49"/>
      <c r="AY3152" s="49"/>
      <c r="AZ3152" s="49"/>
      <c r="BA3152" s="49"/>
      <c r="BB3152" s="49"/>
      <c r="BC3152" s="49"/>
      <c r="BD3152" s="49"/>
      <c r="BE3152" s="49"/>
    </row>
    <row r="3153" spans="5:57">
      <c r="E3153" s="48"/>
      <c r="H3153" s="48"/>
      <c r="K3153" s="48"/>
      <c r="U3153" s="49"/>
      <c r="V3153" s="49"/>
      <c r="W3153" s="49"/>
      <c r="X3153" s="49"/>
      <c r="Y3153" s="49"/>
      <c r="Z3153" s="49"/>
      <c r="AA3153" s="49"/>
      <c r="AB3153" s="49"/>
      <c r="AC3153" s="49"/>
      <c r="AG3153" s="48"/>
      <c r="AJ3153" s="48"/>
      <c r="AM3153" s="48"/>
      <c r="AW3153" s="49"/>
      <c r="AX3153" s="49"/>
      <c r="AY3153" s="49"/>
      <c r="AZ3153" s="49"/>
      <c r="BA3153" s="49"/>
      <c r="BB3153" s="49"/>
      <c r="BC3153" s="49"/>
      <c r="BD3153" s="49"/>
      <c r="BE3153" s="49"/>
    </row>
    <row r="3154" spans="5:57">
      <c r="E3154" s="48"/>
      <c r="H3154" s="48"/>
      <c r="K3154" s="48"/>
      <c r="U3154" s="49"/>
      <c r="V3154" s="49"/>
      <c r="W3154" s="49"/>
      <c r="X3154" s="49"/>
      <c r="Y3154" s="49"/>
      <c r="Z3154" s="49"/>
      <c r="AA3154" s="49"/>
      <c r="AB3154" s="49"/>
      <c r="AC3154" s="49"/>
      <c r="AG3154" s="48"/>
      <c r="AJ3154" s="48"/>
      <c r="AM3154" s="48"/>
      <c r="AW3154" s="49"/>
      <c r="AX3154" s="49"/>
      <c r="AY3154" s="49"/>
      <c r="AZ3154" s="49"/>
      <c r="BA3154" s="49"/>
      <c r="BB3154" s="49"/>
      <c r="BC3154" s="49"/>
      <c r="BD3154" s="49"/>
      <c r="BE3154" s="49"/>
    </row>
    <row r="3155" spans="5:57">
      <c r="E3155" s="48"/>
      <c r="H3155" s="48"/>
      <c r="K3155" s="48"/>
      <c r="U3155" s="49"/>
      <c r="V3155" s="49"/>
      <c r="W3155" s="49"/>
      <c r="X3155" s="49"/>
      <c r="Y3155" s="49"/>
      <c r="Z3155" s="49"/>
      <c r="AA3155" s="49"/>
      <c r="AB3155" s="49"/>
      <c r="AC3155" s="49"/>
      <c r="AG3155" s="48"/>
      <c r="AJ3155" s="48"/>
      <c r="AM3155" s="48"/>
      <c r="AW3155" s="49"/>
      <c r="AX3155" s="49"/>
      <c r="AY3155" s="49"/>
      <c r="AZ3155" s="49"/>
      <c r="BA3155" s="49"/>
      <c r="BB3155" s="49"/>
      <c r="BC3155" s="49"/>
      <c r="BD3155" s="49"/>
      <c r="BE3155" s="49"/>
    </row>
    <row r="3156" spans="5:57">
      <c r="E3156" s="48"/>
      <c r="H3156" s="48"/>
      <c r="K3156" s="48"/>
      <c r="U3156" s="49"/>
      <c r="V3156" s="49"/>
      <c r="W3156" s="49"/>
      <c r="X3156" s="49"/>
      <c r="Y3156" s="49"/>
      <c r="Z3156" s="49"/>
      <c r="AA3156" s="49"/>
      <c r="AB3156" s="49"/>
      <c r="AC3156" s="49"/>
      <c r="AG3156" s="48"/>
      <c r="AJ3156" s="48"/>
      <c r="AM3156" s="48"/>
      <c r="AW3156" s="49"/>
      <c r="AX3156" s="49"/>
      <c r="AY3156" s="49"/>
      <c r="AZ3156" s="49"/>
      <c r="BA3156" s="49"/>
      <c r="BB3156" s="49"/>
      <c r="BC3156" s="49"/>
      <c r="BD3156" s="49"/>
      <c r="BE3156" s="49"/>
    </row>
    <row r="3157" spans="5:57">
      <c r="E3157" s="48"/>
      <c r="H3157" s="48"/>
      <c r="K3157" s="48"/>
      <c r="U3157" s="49"/>
      <c r="V3157" s="49"/>
      <c r="W3157" s="49"/>
      <c r="X3157" s="49"/>
      <c r="Y3157" s="49"/>
      <c r="Z3157" s="49"/>
      <c r="AA3157" s="49"/>
      <c r="AB3157" s="49"/>
      <c r="AC3157" s="49"/>
      <c r="AG3157" s="48"/>
      <c r="AJ3157" s="48"/>
      <c r="AM3157" s="48"/>
      <c r="AW3157" s="49"/>
      <c r="AX3157" s="49"/>
      <c r="AY3157" s="49"/>
      <c r="AZ3157" s="49"/>
      <c r="BA3157" s="49"/>
      <c r="BB3157" s="49"/>
      <c r="BC3157" s="49"/>
      <c r="BD3157" s="49"/>
      <c r="BE3157" s="49"/>
    </row>
    <row r="3158" spans="5:57">
      <c r="E3158" s="48"/>
      <c r="H3158" s="48"/>
      <c r="K3158" s="48"/>
      <c r="U3158" s="49"/>
      <c r="V3158" s="49"/>
      <c r="W3158" s="49"/>
      <c r="X3158" s="49"/>
      <c r="Y3158" s="49"/>
      <c r="Z3158" s="49"/>
      <c r="AA3158" s="49"/>
      <c r="AB3158" s="49"/>
      <c r="AC3158" s="49"/>
      <c r="AG3158" s="48"/>
      <c r="AJ3158" s="48"/>
      <c r="AM3158" s="48"/>
      <c r="AW3158" s="49"/>
      <c r="AX3158" s="49"/>
      <c r="AY3158" s="49"/>
      <c r="AZ3158" s="49"/>
      <c r="BA3158" s="49"/>
      <c r="BB3158" s="49"/>
      <c r="BC3158" s="49"/>
      <c r="BD3158" s="49"/>
      <c r="BE3158" s="49"/>
    </row>
    <row r="3159" spans="5:57">
      <c r="E3159" s="48"/>
      <c r="H3159" s="48"/>
      <c r="K3159" s="48"/>
      <c r="U3159" s="49"/>
      <c r="V3159" s="49"/>
      <c r="W3159" s="49"/>
      <c r="X3159" s="49"/>
      <c r="Y3159" s="49"/>
      <c r="Z3159" s="49"/>
      <c r="AA3159" s="49"/>
      <c r="AB3159" s="49"/>
      <c r="AC3159" s="49"/>
      <c r="AG3159" s="48"/>
      <c r="AJ3159" s="48"/>
      <c r="AM3159" s="48"/>
      <c r="AW3159" s="49"/>
      <c r="AX3159" s="49"/>
      <c r="AY3159" s="49"/>
      <c r="AZ3159" s="49"/>
      <c r="BA3159" s="49"/>
      <c r="BB3159" s="49"/>
      <c r="BC3159" s="49"/>
      <c r="BD3159" s="49"/>
      <c r="BE3159" s="49"/>
    </row>
    <row r="3160" spans="5:57">
      <c r="E3160" s="48"/>
      <c r="H3160" s="48"/>
      <c r="K3160" s="48"/>
      <c r="U3160" s="49"/>
      <c r="V3160" s="49"/>
      <c r="W3160" s="49"/>
      <c r="X3160" s="49"/>
      <c r="Y3160" s="49"/>
      <c r="Z3160" s="49"/>
      <c r="AA3160" s="49"/>
      <c r="AB3160" s="49"/>
      <c r="AC3160" s="49"/>
      <c r="AG3160" s="48"/>
      <c r="AJ3160" s="48"/>
      <c r="AM3160" s="48"/>
      <c r="AW3160" s="49"/>
      <c r="AX3160" s="49"/>
      <c r="AY3160" s="49"/>
      <c r="AZ3160" s="49"/>
      <c r="BA3160" s="49"/>
      <c r="BB3160" s="49"/>
      <c r="BC3160" s="49"/>
      <c r="BD3160" s="49"/>
      <c r="BE3160" s="49"/>
    </row>
    <row r="3161" spans="5:57">
      <c r="E3161" s="48"/>
      <c r="H3161" s="48"/>
      <c r="K3161" s="48"/>
      <c r="U3161" s="49"/>
      <c r="V3161" s="49"/>
      <c r="W3161" s="49"/>
      <c r="X3161" s="49"/>
      <c r="Y3161" s="49"/>
      <c r="Z3161" s="49"/>
      <c r="AA3161" s="49"/>
      <c r="AB3161" s="49"/>
      <c r="AC3161" s="49"/>
      <c r="AG3161" s="48"/>
      <c r="AJ3161" s="48"/>
      <c r="AM3161" s="48"/>
      <c r="AW3161" s="49"/>
      <c r="AX3161" s="49"/>
      <c r="AY3161" s="49"/>
      <c r="AZ3161" s="49"/>
      <c r="BA3161" s="49"/>
      <c r="BB3161" s="49"/>
      <c r="BC3161" s="49"/>
      <c r="BD3161" s="49"/>
      <c r="BE3161" s="49"/>
    </row>
    <row r="3162" spans="5:57">
      <c r="E3162" s="48"/>
      <c r="H3162" s="48"/>
      <c r="K3162" s="48"/>
      <c r="U3162" s="49"/>
      <c r="V3162" s="49"/>
      <c r="W3162" s="49"/>
      <c r="X3162" s="49"/>
      <c r="Y3162" s="49"/>
      <c r="Z3162" s="49"/>
      <c r="AA3162" s="49"/>
      <c r="AB3162" s="49"/>
      <c r="AC3162" s="49"/>
      <c r="AG3162" s="48"/>
      <c r="AJ3162" s="48"/>
      <c r="AM3162" s="48"/>
      <c r="AW3162" s="49"/>
      <c r="AX3162" s="49"/>
      <c r="AY3162" s="49"/>
      <c r="AZ3162" s="49"/>
      <c r="BA3162" s="49"/>
      <c r="BB3162" s="49"/>
      <c r="BC3162" s="49"/>
      <c r="BD3162" s="49"/>
      <c r="BE3162" s="49"/>
    </row>
    <row r="3163" spans="5:57">
      <c r="E3163" s="48"/>
      <c r="H3163" s="48"/>
      <c r="K3163" s="48"/>
      <c r="U3163" s="49"/>
      <c r="V3163" s="49"/>
      <c r="W3163" s="49"/>
      <c r="X3163" s="49"/>
      <c r="Y3163" s="49"/>
      <c r="Z3163" s="49"/>
      <c r="AA3163" s="49"/>
      <c r="AB3163" s="49"/>
      <c r="AC3163" s="49"/>
      <c r="AG3163" s="48"/>
      <c r="AJ3163" s="48"/>
      <c r="AM3163" s="48"/>
      <c r="AW3163" s="49"/>
      <c r="AX3163" s="49"/>
      <c r="AY3163" s="49"/>
      <c r="AZ3163" s="49"/>
      <c r="BA3163" s="49"/>
      <c r="BB3163" s="49"/>
      <c r="BC3163" s="49"/>
      <c r="BD3163" s="49"/>
      <c r="BE3163" s="49"/>
    </row>
    <row r="3164" spans="5:57">
      <c r="E3164" s="48"/>
      <c r="H3164" s="48"/>
      <c r="K3164" s="48"/>
      <c r="U3164" s="49"/>
      <c r="V3164" s="49"/>
      <c r="W3164" s="49"/>
      <c r="X3164" s="49"/>
      <c r="Y3164" s="49"/>
      <c r="Z3164" s="49"/>
      <c r="AA3164" s="49"/>
      <c r="AB3164" s="49"/>
      <c r="AC3164" s="49"/>
      <c r="AG3164" s="48"/>
      <c r="AJ3164" s="48"/>
      <c r="AM3164" s="48"/>
      <c r="AW3164" s="49"/>
      <c r="AX3164" s="49"/>
      <c r="AY3164" s="49"/>
      <c r="AZ3164" s="49"/>
      <c r="BA3164" s="49"/>
      <c r="BB3164" s="49"/>
      <c r="BC3164" s="49"/>
      <c r="BD3164" s="49"/>
      <c r="BE3164" s="49"/>
    </row>
    <row r="3165" spans="5:57">
      <c r="E3165" s="48"/>
      <c r="H3165" s="48"/>
      <c r="K3165" s="48"/>
      <c r="U3165" s="49"/>
      <c r="V3165" s="49"/>
      <c r="W3165" s="49"/>
      <c r="X3165" s="49"/>
      <c r="Y3165" s="49"/>
      <c r="Z3165" s="49"/>
      <c r="AA3165" s="49"/>
      <c r="AB3165" s="49"/>
      <c r="AC3165" s="49"/>
      <c r="AG3165" s="48"/>
      <c r="AJ3165" s="48"/>
      <c r="AM3165" s="48"/>
      <c r="AW3165" s="49"/>
      <c r="AX3165" s="49"/>
      <c r="AY3165" s="49"/>
      <c r="AZ3165" s="49"/>
      <c r="BA3165" s="49"/>
      <c r="BB3165" s="49"/>
      <c r="BC3165" s="49"/>
      <c r="BD3165" s="49"/>
      <c r="BE3165" s="49"/>
    </row>
    <row r="3166" spans="5:57">
      <c r="E3166" s="48"/>
      <c r="H3166" s="48"/>
      <c r="K3166" s="48"/>
      <c r="U3166" s="49"/>
      <c r="V3166" s="49"/>
      <c r="W3166" s="49"/>
      <c r="X3166" s="49"/>
      <c r="Y3166" s="49"/>
      <c r="Z3166" s="49"/>
      <c r="AA3166" s="49"/>
      <c r="AB3166" s="49"/>
      <c r="AC3166" s="49"/>
      <c r="AG3166" s="48"/>
      <c r="AJ3166" s="48"/>
      <c r="AM3166" s="48"/>
      <c r="AW3166" s="49"/>
      <c r="AX3166" s="49"/>
      <c r="AY3166" s="49"/>
      <c r="AZ3166" s="49"/>
      <c r="BA3166" s="49"/>
      <c r="BB3166" s="49"/>
      <c r="BC3166" s="49"/>
      <c r="BD3166" s="49"/>
      <c r="BE3166" s="49"/>
    </row>
    <row r="3167" spans="5:57">
      <c r="E3167" s="48"/>
      <c r="H3167" s="48"/>
      <c r="K3167" s="48"/>
      <c r="U3167" s="49"/>
      <c r="V3167" s="49"/>
      <c r="W3167" s="49"/>
      <c r="X3167" s="49"/>
      <c r="Y3167" s="49"/>
      <c r="Z3167" s="49"/>
      <c r="AA3167" s="49"/>
      <c r="AB3167" s="49"/>
      <c r="AC3167" s="49"/>
      <c r="AG3167" s="48"/>
      <c r="AJ3167" s="48"/>
      <c r="AM3167" s="48"/>
      <c r="AW3167" s="49"/>
      <c r="AX3167" s="49"/>
      <c r="AY3167" s="49"/>
      <c r="AZ3167" s="49"/>
      <c r="BA3167" s="49"/>
      <c r="BB3167" s="49"/>
      <c r="BC3167" s="49"/>
      <c r="BD3167" s="49"/>
      <c r="BE3167" s="49"/>
    </row>
    <row r="3168" spans="5:57">
      <c r="E3168" s="48"/>
      <c r="H3168" s="48"/>
      <c r="K3168" s="48"/>
      <c r="U3168" s="49"/>
      <c r="V3168" s="49"/>
      <c r="W3168" s="49"/>
      <c r="X3168" s="49"/>
      <c r="Y3168" s="49"/>
      <c r="Z3168" s="49"/>
      <c r="AA3168" s="49"/>
      <c r="AB3168" s="49"/>
      <c r="AC3168" s="49"/>
      <c r="AG3168" s="48"/>
      <c r="AJ3168" s="48"/>
      <c r="AM3168" s="48"/>
      <c r="AW3168" s="49"/>
      <c r="AX3168" s="49"/>
      <c r="AY3168" s="49"/>
      <c r="AZ3168" s="49"/>
      <c r="BA3168" s="49"/>
      <c r="BB3168" s="49"/>
      <c r="BC3168" s="49"/>
      <c r="BD3168" s="49"/>
      <c r="BE3168" s="49"/>
    </row>
    <row r="3169" spans="5:57">
      <c r="E3169" s="48"/>
      <c r="H3169" s="48"/>
      <c r="K3169" s="48"/>
      <c r="U3169" s="49"/>
      <c r="V3169" s="49"/>
      <c r="W3169" s="49"/>
      <c r="X3169" s="49"/>
      <c r="Y3169" s="49"/>
      <c r="Z3169" s="49"/>
      <c r="AA3169" s="49"/>
      <c r="AB3169" s="49"/>
      <c r="AC3169" s="49"/>
      <c r="AG3169" s="48"/>
      <c r="AJ3169" s="48"/>
      <c r="AM3169" s="48"/>
      <c r="AW3169" s="49"/>
      <c r="AX3169" s="49"/>
      <c r="AY3169" s="49"/>
      <c r="AZ3169" s="49"/>
      <c r="BA3169" s="49"/>
      <c r="BB3169" s="49"/>
      <c r="BC3169" s="49"/>
      <c r="BD3169" s="49"/>
      <c r="BE3169" s="49"/>
    </row>
    <row r="3170" spans="5:57">
      <c r="E3170" s="48"/>
      <c r="H3170" s="48"/>
      <c r="K3170" s="48"/>
      <c r="U3170" s="49"/>
      <c r="V3170" s="49"/>
      <c r="W3170" s="49"/>
      <c r="X3170" s="49"/>
      <c r="Y3170" s="49"/>
      <c r="Z3170" s="49"/>
      <c r="AA3170" s="49"/>
      <c r="AB3170" s="49"/>
      <c r="AC3170" s="49"/>
      <c r="AG3170" s="48"/>
      <c r="AJ3170" s="48"/>
      <c r="AM3170" s="48"/>
      <c r="AW3170" s="49"/>
      <c r="AX3170" s="49"/>
      <c r="AY3170" s="49"/>
      <c r="AZ3170" s="49"/>
      <c r="BA3170" s="49"/>
      <c r="BB3170" s="49"/>
      <c r="BC3170" s="49"/>
      <c r="BD3170" s="49"/>
      <c r="BE3170" s="49"/>
    </row>
    <row r="3171" spans="5:57">
      <c r="E3171" s="48"/>
      <c r="H3171" s="48"/>
      <c r="K3171" s="48"/>
      <c r="U3171" s="49"/>
      <c r="V3171" s="49"/>
      <c r="W3171" s="49"/>
      <c r="X3171" s="49"/>
      <c r="Y3171" s="49"/>
      <c r="Z3171" s="49"/>
      <c r="AA3171" s="49"/>
      <c r="AB3171" s="49"/>
      <c r="AC3171" s="49"/>
      <c r="AG3171" s="48"/>
      <c r="AJ3171" s="48"/>
      <c r="AM3171" s="48"/>
      <c r="AW3171" s="49"/>
      <c r="AX3171" s="49"/>
      <c r="AY3171" s="49"/>
      <c r="AZ3171" s="49"/>
      <c r="BA3171" s="49"/>
      <c r="BB3171" s="49"/>
      <c r="BC3171" s="49"/>
      <c r="BD3171" s="49"/>
      <c r="BE3171" s="49"/>
    </row>
    <row r="3172" spans="5:57">
      <c r="E3172" s="48"/>
      <c r="H3172" s="48"/>
      <c r="K3172" s="48"/>
      <c r="U3172" s="49"/>
      <c r="V3172" s="49"/>
      <c r="W3172" s="49"/>
      <c r="X3172" s="49"/>
      <c r="Y3172" s="49"/>
      <c r="Z3172" s="49"/>
      <c r="AA3172" s="49"/>
      <c r="AB3172" s="49"/>
      <c r="AC3172" s="49"/>
      <c r="AG3172" s="48"/>
      <c r="AJ3172" s="48"/>
      <c r="AM3172" s="48"/>
      <c r="AW3172" s="49"/>
      <c r="AX3172" s="49"/>
      <c r="AY3172" s="49"/>
      <c r="AZ3172" s="49"/>
      <c r="BA3172" s="49"/>
      <c r="BB3172" s="49"/>
      <c r="BC3172" s="49"/>
      <c r="BD3172" s="49"/>
      <c r="BE3172" s="49"/>
    </row>
    <row r="3173" spans="5:57">
      <c r="E3173" s="48"/>
      <c r="H3173" s="48"/>
      <c r="K3173" s="48"/>
      <c r="U3173" s="49"/>
      <c r="V3173" s="49"/>
      <c r="W3173" s="49"/>
      <c r="X3173" s="49"/>
      <c r="Y3173" s="49"/>
      <c r="Z3173" s="49"/>
      <c r="AA3173" s="49"/>
      <c r="AB3173" s="49"/>
      <c r="AC3173" s="49"/>
      <c r="AG3173" s="48"/>
      <c r="AJ3173" s="48"/>
      <c r="AM3173" s="48"/>
      <c r="AW3173" s="49"/>
      <c r="AX3173" s="49"/>
      <c r="AY3173" s="49"/>
      <c r="AZ3173" s="49"/>
      <c r="BA3173" s="49"/>
      <c r="BB3173" s="49"/>
      <c r="BC3173" s="49"/>
      <c r="BD3173" s="49"/>
      <c r="BE3173" s="49"/>
    </row>
    <row r="3174" spans="5:57">
      <c r="E3174" s="48"/>
      <c r="H3174" s="48"/>
      <c r="K3174" s="48"/>
      <c r="U3174" s="49"/>
      <c r="V3174" s="49"/>
      <c r="W3174" s="49"/>
      <c r="X3174" s="49"/>
      <c r="Y3174" s="49"/>
      <c r="Z3174" s="49"/>
      <c r="AA3174" s="49"/>
      <c r="AB3174" s="49"/>
      <c r="AC3174" s="49"/>
      <c r="AG3174" s="48"/>
      <c r="AJ3174" s="48"/>
      <c r="AM3174" s="48"/>
      <c r="AW3174" s="49"/>
      <c r="AX3174" s="49"/>
      <c r="AY3174" s="49"/>
      <c r="AZ3174" s="49"/>
      <c r="BA3174" s="49"/>
      <c r="BB3174" s="49"/>
      <c r="BC3174" s="49"/>
      <c r="BD3174" s="49"/>
      <c r="BE3174" s="49"/>
    </row>
    <row r="3175" spans="5:57">
      <c r="E3175" s="48"/>
      <c r="H3175" s="48"/>
      <c r="K3175" s="48"/>
      <c r="U3175" s="49"/>
      <c r="V3175" s="49"/>
      <c r="W3175" s="49"/>
      <c r="X3175" s="49"/>
      <c r="Y3175" s="49"/>
      <c r="Z3175" s="49"/>
      <c r="AA3175" s="49"/>
      <c r="AB3175" s="49"/>
      <c r="AC3175" s="49"/>
      <c r="AG3175" s="48"/>
      <c r="AJ3175" s="48"/>
      <c r="AM3175" s="48"/>
      <c r="AW3175" s="49"/>
      <c r="AX3175" s="49"/>
      <c r="AY3175" s="49"/>
      <c r="AZ3175" s="49"/>
      <c r="BA3175" s="49"/>
      <c r="BB3175" s="49"/>
      <c r="BC3175" s="49"/>
      <c r="BD3175" s="49"/>
      <c r="BE3175" s="49"/>
    </row>
    <row r="3176" spans="5:57">
      <c r="E3176" s="48"/>
      <c r="H3176" s="48"/>
      <c r="K3176" s="48"/>
      <c r="U3176" s="49"/>
      <c r="V3176" s="49"/>
      <c r="W3176" s="49"/>
      <c r="X3176" s="49"/>
      <c r="Y3176" s="49"/>
      <c r="Z3176" s="49"/>
      <c r="AA3176" s="49"/>
      <c r="AB3176" s="49"/>
      <c r="AC3176" s="49"/>
      <c r="AG3176" s="48"/>
      <c r="AJ3176" s="48"/>
      <c r="AM3176" s="48"/>
      <c r="AW3176" s="49"/>
      <c r="AX3176" s="49"/>
      <c r="AY3176" s="49"/>
      <c r="AZ3176" s="49"/>
      <c r="BA3176" s="49"/>
      <c r="BB3176" s="49"/>
      <c r="BC3176" s="49"/>
      <c r="BD3176" s="49"/>
      <c r="BE3176" s="49"/>
    </row>
    <row r="3177" spans="5:57">
      <c r="E3177" s="48"/>
      <c r="H3177" s="48"/>
      <c r="K3177" s="48"/>
      <c r="U3177" s="49"/>
      <c r="V3177" s="49"/>
      <c r="W3177" s="49"/>
      <c r="X3177" s="49"/>
      <c r="Y3177" s="49"/>
      <c r="Z3177" s="49"/>
      <c r="AA3177" s="49"/>
      <c r="AB3177" s="49"/>
      <c r="AC3177" s="49"/>
      <c r="AG3177" s="48"/>
      <c r="AJ3177" s="48"/>
      <c r="AM3177" s="48"/>
      <c r="AW3177" s="49"/>
      <c r="AX3177" s="49"/>
      <c r="AY3177" s="49"/>
      <c r="AZ3177" s="49"/>
      <c r="BA3177" s="49"/>
      <c r="BB3177" s="49"/>
      <c r="BC3177" s="49"/>
      <c r="BD3177" s="49"/>
      <c r="BE3177" s="49"/>
    </row>
    <row r="3178" spans="5:57">
      <c r="E3178" s="48"/>
      <c r="H3178" s="48"/>
      <c r="K3178" s="48"/>
      <c r="U3178" s="49"/>
      <c r="V3178" s="49"/>
      <c r="W3178" s="49"/>
      <c r="X3178" s="49"/>
      <c r="Y3178" s="49"/>
      <c r="Z3178" s="49"/>
      <c r="AA3178" s="49"/>
      <c r="AB3178" s="49"/>
      <c r="AC3178" s="49"/>
      <c r="AG3178" s="48"/>
      <c r="AJ3178" s="48"/>
      <c r="AM3178" s="48"/>
      <c r="AW3178" s="49"/>
      <c r="AX3178" s="49"/>
      <c r="AY3178" s="49"/>
      <c r="AZ3178" s="49"/>
      <c r="BA3178" s="49"/>
      <c r="BB3178" s="49"/>
      <c r="BC3178" s="49"/>
      <c r="BD3178" s="49"/>
      <c r="BE3178" s="49"/>
    </row>
    <row r="3179" spans="5:57">
      <c r="E3179" s="48"/>
      <c r="H3179" s="48"/>
      <c r="K3179" s="48"/>
      <c r="U3179" s="49"/>
      <c r="V3179" s="49"/>
      <c r="W3179" s="49"/>
      <c r="X3179" s="49"/>
      <c r="Y3179" s="49"/>
      <c r="Z3179" s="49"/>
      <c r="AA3179" s="49"/>
      <c r="AB3179" s="49"/>
      <c r="AC3179" s="49"/>
      <c r="AG3179" s="48"/>
      <c r="AJ3179" s="48"/>
      <c r="AM3179" s="48"/>
      <c r="AW3179" s="49"/>
      <c r="AX3179" s="49"/>
      <c r="AY3179" s="49"/>
      <c r="AZ3179" s="49"/>
      <c r="BA3179" s="49"/>
      <c r="BB3179" s="49"/>
      <c r="BC3179" s="49"/>
      <c r="BD3179" s="49"/>
      <c r="BE3179" s="49"/>
    </row>
    <row r="3180" spans="5:57">
      <c r="E3180" s="48"/>
      <c r="H3180" s="48"/>
      <c r="K3180" s="48"/>
      <c r="U3180" s="49"/>
      <c r="V3180" s="49"/>
      <c r="W3180" s="49"/>
      <c r="X3180" s="49"/>
      <c r="Y3180" s="49"/>
      <c r="Z3180" s="49"/>
      <c r="AA3180" s="49"/>
      <c r="AB3180" s="49"/>
      <c r="AC3180" s="49"/>
      <c r="AG3180" s="48"/>
      <c r="AJ3180" s="48"/>
      <c r="AM3180" s="48"/>
      <c r="AW3180" s="49"/>
      <c r="AX3180" s="49"/>
      <c r="AY3180" s="49"/>
      <c r="AZ3180" s="49"/>
      <c r="BA3180" s="49"/>
      <c r="BB3180" s="49"/>
      <c r="BC3180" s="49"/>
      <c r="BD3180" s="49"/>
      <c r="BE3180" s="49"/>
    </row>
    <row r="3181" spans="5:57">
      <c r="E3181" s="48"/>
      <c r="H3181" s="48"/>
      <c r="K3181" s="48"/>
      <c r="U3181" s="49"/>
      <c r="V3181" s="49"/>
      <c r="W3181" s="49"/>
      <c r="X3181" s="49"/>
      <c r="Y3181" s="49"/>
      <c r="Z3181" s="49"/>
      <c r="AA3181" s="49"/>
      <c r="AB3181" s="49"/>
      <c r="AC3181" s="49"/>
      <c r="AG3181" s="48"/>
      <c r="AJ3181" s="48"/>
      <c r="AM3181" s="48"/>
      <c r="AW3181" s="49"/>
      <c r="AX3181" s="49"/>
      <c r="AY3181" s="49"/>
      <c r="AZ3181" s="49"/>
      <c r="BA3181" s="49"/>
      <c r="BB3181" s="49"/>
      <c r="BC3181" s="49"/>
      <c r="BD3181" s="49"/>
      <c r="BE3181" s="49"/>
    </row>
    <row r="3182" spans="5:57">
      <c r="E3182" s="48"/>
      <c r="H3182" s="48"/>
      <c r="K3182" s="48"/>
      <c r="U3182" s="49"/>
      <c r="V3182" s="49"/>
      <c r="W3182" s="49"/>
      <c r="X3182" s="49"/>
      <c r="Y3182" s="49"/>
      <c r="Z3182" s="49"/>
      <c r="AA3182" s="49"/>
      <c r="AB3182" s="49"/>
      <c r="AC3182" s="49"/>
      <c r="AG3182" s="48"/>
      <c r="AJ3182" s="48"/>
      <c r="AM3182" s="48"/>
      <c r="AW3182" s="49"/>
      <c r="AX3182" s="49"/>
      <c r="AY3182" s="49"/>
      <c r="AZ3182" s="49"/>
      <c r="BA3182" s="49"/>
      <c r="BB3182" s="49"/>
      <c r="BC3182" s="49"/>
      <c r="BD3182" s="49"/>
      <c r="BE3182" s="49"/>
    </row>
    <row r="3183" spans="5:57">
      <c r="E3183" s="48"/>
      <c r="H3183" s="48"/>
      <c r="K3183" s="48"/>
      <c r="U3183" s="49"/>
      <c r="V3183" s="49"/>
      <c r="W3183" s="49"/>
      <c r="X3183" s="49"/>
      <c r="Y3183" s="49"/>
      <c r="Z3183" s="49"/>
      <c r="AA3183" s="49"/>
      <c r="AB3183" s="49"/>
      <c r="AC3183" s="49"/>
      <c r="AG3183" s="48"/>
      <c r="AJ3183" s="48"/>
      <c r="AM3183" s="48"/>
      <c r="AW3183" s="49"/>
      <c r="AX3183" s="49"/>
      <c r="AY3183" s="49"/>
      <c r="AZ3183" s="49"/>
      <c r="BA3183" s="49"/>
      <c r="BB3183" s="49"/>
      <c r="BC3183" s="49"/>
      <c r="BD3183" s="49"/>
      <c r="BE3183" s="49"/>
    </row>
    <row r="3184" spans="5:57">
      <c r="E3184" s="48"/>
      <c r="H3184" s="48"/>
      <c r="K3184" s="48"/>
      <c r="U3184" s="49"/>
      <c r="V3184" s="49"/>
      <c r="W3184" s="49"/>
      <c r="X3184" s="49"/>
      <c r="Y3184" s="49"/>
      <c r="Z3184" s="49"/>
      <c r="AA3184" s="49"/>
      <c r="AB3184" s="49"/>
      <c r="AC3184" s="49"/>
      <c r="AG3184" s="48"/>
      <c r="AJ3184" s="48"/>
      <c r="AM3184" s="48"/>
      <c r="AW3184" s="49"/>
      <c r="AX3184" s="49"/>
      <c r="AY3184" s="49"/>
      <c r="AZ3184" s="49"/>
      <c r="BA3184" s="49"/>
      <c r="BB3184" s="49"/>
      <c r="BC3184" s="49"/>
      <c r="BD3184" s="49"/>
      <c r="BE3184" s="49"/>
    </row>
    <row r="3185" spans="5:57">
      <c r="E3185" s="48"/>
      <c r="H3185" s="48"/>
      <c r="K3185" s="48"/>
      <c r="U3185" s="49"/>
      <c r="V3185" s="49"/>
      <c r="W3185" s="49"/>
      <c r="X3185" s="49"/>
      <c r="Y3185" s="49"/>
      <c r="Z3185" s="49"/>
      <c r="AA3185" s="49"/>
      <c r="AB3185" s="49"/>
      <c r="AC3185" s="49"/>
      <c r="AG3185" s="48"/>
      <c r="AJ3185" s="48"/>
      <c r="AM3185" s="48"/>
      <c r="AW3185" s="49"/>
      <c r="AX3185" s="49"/>
      <c r="AY3185" s="49"/>
      <c r="AZ3185" s="49"/>
      <c r="BA3185" s="49"/>
      <c r="BB3185" s="49"/>
      <c r="BC3185" s="49"/>
      <c r="BD3185" s="49"/>
      <c r="BE3185" s="49"/>
    </row>
    <row r="3186" spans="5:57">
      <c r="E3186" s="48"/>
      <c r="H3186" s="48"/>
      <c r="K3186" s="48"/>
      <c r="U3186" s="49"/>
      <c r="V3186" s="49"/>
      <c r="W3186" s="49"/>
      <c r="X3186" s="49"/>
      <c r="Y3186" s="49"/>
      <c r="Z3186" s="49"/>
      <c r="AA3186" s="49"/>
      <c r="AB3186" s="49"/>
      <c r="AC3186" s="49"/>
      <c r="AG3186" s="48"/>
      <c r="AJ3186" s="48"/>
      <c r="AM3186" s="48"/>
      <c r="AW3186" s="49"/>
      <c r="AX3186" s="49"/>
      <c r="AY3186" s="49"/>
      <c r="AZ3186" s="49"/>
      <c r="BA3186" s="49"/>
      <c r="BB3186" s="49"/>
      <c r="BC3186" s="49"/>
      <c r="BD3186" s="49"/>
      <c r="BE3186" s="49"/>
    </row>
    <row r="3187" spans="5:57">
      <c r="E3187" s="48"/>
      <c r="H3187" s="48"/>
      <c r="K3187" s="48"/>
      <c r="U3187" s="49"/>
      <c r="V3187" s="49"/>
      <c r="W3187" s="49"/>
      <c r="X3187" s="49"/>
      <c r="Y3187" s="49"/>
      <c r="Z3187" s="49"/>
      <c r="AA3187" s="49"/>
      <c r="AB3187" s="49"/>
      <c r="AC3187" s="49"/>
      <c r="AG3187" s="48"/>
      <c r="AJ3187" s="48"/>
      <c r="AM3187" s="48"/>
      <c r="AW3187" s="49"/>
      <c r="AX3187" s="49"/>
      <c r="AY3187" s="49"/>
      <c r="AZ3187" s="49"/>
      <c r="BA3187" s="49"/>
      <c r="BB3187" s="49"/>
      <c r="BC3187" s="49"/>
      <c r="BD3187" s="49"/>
      <c r="BE3187" s="49"/>
    </row>
    <row r="3188" spans="5:57">
      <c r="E3188" s="48"/>
      <c r="H3188" s="48"/>
      <c r="K3188" s="48"/>
      <c r="U3188" s="49"/>
      <c r="V3188" s="49"/>
      <c r="W3188" s="49"/>
      <c r="X3188" s="49"/>
      <c r="Y3188" s="49"/>
      <c r="Z3188" s="49"/>
      <c r="AA3188" s="49"/>
      <c r="AB3188" s="49"/>
      <c r="AC3188" s="49"/>
      <c r="AG3188" s="48"/>
      <c r="AJ3188" s="48"/>
      <c r="AM3188" s="48"/>
      <c r="AW3188" s="49"/>
      <c r="AX3188" s="49"/>
      <c r="AY3188" s="49"/>
      <c r="AZ3188" s="49"/>
      <c r="BA3188" s="49"/>
      <c r="BB3188" s="49"/>
      <c r="BC3188" s="49"/>
      <c r="BD3188" s="49"/>
      <c r="BE3188" s="49"/>
    </row>
    <row r="3189" spans="5:57">
      <c r="E3189" s="48"/>
      <c r="H3189" s="48"/>
      <c r="K3189" s="48"/>
      <c r="U3189" s="49"/>
      <c r="V3189" s="49"/>
      <c r="W3189" s="49"/>
      <c r="X3189" s="49"/>
      <c r="Y3189" s="49"/>
      <c r="Z3189" s="49"/>
      <c r="AA3189" s="49"/>
      <c r="AB3189" s="49"/>
      <c r="AC3189" s="49"/>
      <c r="AG3189" s="48"/>
      <c r="AJ3189" s="48"/>
      <c r="AM3189" s="48"/>
      <c r="AW3189" s="49"/>
      <c r="AX3189" s="49"/>
      <c r="AY3189" s="49"/>
      <c r="AZ3189" s="49"/>
      <c r="BA3189" s="49"/>
      <c r="BB3189" s="49"/>
      <c r="BC3189" s="49"/>
      <c r="BD3189" s="49"/>
      <c r="BE3189" s="49"/>
    </row>
    <row r="3190" spans="5:57">
      <c r="E3190" s="48"/>
      <c r="H3190" s="48"/>
      <c r="K3190" s="48"/>
      <c r="U3190" s="49"/>
      <c r="V3190" s="49"/>
      <c r="W3190" s="49"/>
      <c r="X3190" s="49"/>
      <c r="Y3190" s="49"/>
      <c r="Z3190" s="49"/>
      <c r="AA3190" s="49"/>
      <c r="AB3190" s="49"/>
      <c r="AC3190" s="49"/>
      <c r="AG3190" s="48"/>
      <c r="AJ3190" s="48"/>
      <c r="AM3190" s="48"/>
      <c r="AW3190" s="49"/>
      <c r="AX3190" s="49"/>
      <c r="AY3190" s="49"/>
      <c r="AZ3190" s="49"/>
      <c r="BA3190" s="49"/>
      <c r="BB3190" s="49"/>
      <c r="BC3190" s="49"/>
      <c r="BD3190" s="49"/>
      <c r="BE3190" s="49"/>
    </row>
    <row r="3191" spans="5:57">
      <c r="E3191" s="48"/>
      <c r="H3191" s="48"/>
      <c r="K3191" s="48"/>
      <c r="U3191" s="49"/>
      <c r="V3191" s="49"/>
      <c r="W3191" s="49"/>
      <c r="X3191" s="49"/>
      <c r="Y3191" s="49"/>
      <c r="Z3191" s="49"/>
      <c r="AA3191" s="49"/>
      <c r="AB3191" s="49"/>
      <c r="AC3191" s="49"/>
      <c r="AG3191" s="48"/>
      <c r="AJ3191" s="48"/>
      <c r="AM3191" s="48"/>
      <c r="AW3191" s="49"/>
      <c r="AX3191" s="49"/>
      <c r="AY3191" s="49"/>
      <c r="AZ3191" s="49"/>
      <c r="BA3191" s="49"/>
      <c r="BB3191" s="49"/>
      <c r="BC3191" s="49"/>
      <c r="BD3191" s="49"/>
      <c r="BE3191" s="49"/>
    </row>
    <row r="3192" spans="5:57">
      <c r="E3192" s="48"/>
      <c r="H3192" s="48"/>
      <c r="K3192" s="48"/>
      <c r="U3192" s="49"/>
      <c r="V3192" s="49"/>
      <c r="W3192" s="49"/>
      <c r="X3192" s="49"/>
      <c r="Y3192" s="49"/>
      <c r="Z3192" s="49"/>
      <c r="AA3192" s="49"/>
      <c r="AB3192" s="49"/>
      <c r="AC3192" s="49"/>
      <c r="AG3192" s="48"/>
      <c r="AJ3192" s="48"/>
      <c r="AM3192" s="48"/>
      <c r="AW3192" s="49"/>
      <c r="AX3192" s="49"/>
      <c r="AY3192" s="49"/>
      <c r="AZ3192" s="49"/>
      <c r="BA3192" s="49"/>
      <c r="BB3192" s="49"/>
      <c r="BC3192" s="49"/>
      <c r="BD3192" s="49"/>
      <c r="BE3192" s="49"/>
    </row>
    <row r="3193" spans="5:57">
      <c r="E3193" s="48"/>
      <c r="H3193" s="48"/>
      <c r="K3193" s="48"/>
      <c r="U3193" s="49"/>
      <c r="V3193" s="49"/>
      <c r="W3193" s="49"/>
      <c r="X3193" s="49"/>
      <c r="Y3193" s="49"/>
      <c r="Z3193" s="49"/>
      <c r="AA3193" s="49"/>
      <c r="AB3193" s="49"/>
      <c r="AC3193" s="49"/>
      <c r="AG3193" s="48"/>
      <c r="AJ3193" s="48"/>
      <c r="AM3193" s="48"/>
      <c r="AW3193" s="49"/>
      <c r="AX3193" s="49"/>
      <c r="AY3193" s="49"/>
      <c r="AZ3193" s="49"/>
      <c r="BA3193" s="49"/>
      <c r="BB3193" s="49"/>
      <c r="BC3193" s="49"/>
      <c r="BD3193" s="49"/>
      <c r="BE3193" s="49"/>
    </row>
    <row r="3194" spans="5:57">
      <c r="E3194" s="48"/>
      <c r="H3194" s="48"/>
      <c r="K3194" s="48"/>
      <c r="U3194" s="49"/>
      <c r="V3194" s="49"/>
      <c r="W3194" s="49"/>
      <c r="X3194" s="49"/>
      <c r="Y3194" s="49"/>
      <c r="Z3194" s="49"/>
      <c r="AA3194" s="49"/>
      <c r="AB3194" s="49"/>
      <c r="AC3194" s="49"/>
      <c r="AG3194" s="48"/>
      <c r="AJ3194" s="48"/>
      <c r="AM3194" s="48"/>
      <c r="AW3194" s="49"/>
      <c r="AX3194" s="49"/>
      <c r="AY3194" s="49"/>
      <c r="AZ3194" s="49"/>
      <c r="BA3194" s="49"/>
      <c r="BB3194" s="49"/>
      <c r="BC3194" s="49"/>
      <c r="BD3194" s="49"/>
      <c r="BE3194" s="49"/>
    </row>
    <row r="3195" spans="5:57">
      <c r="E3195" s="48"/>
      <c r="H3195" s="48"/>
      <c r="K3195" s="48"/>
      <c r="U3195" s="49"/>
      <c r="V3195" s="49"/>
      <c r="W3195" s="49"/>
      <c r="X3195" s="49"/>
      <c r="Y3195" s="49"/>
      <c r="Z3195" s="49"/>
      <c r="AA3195" s="49"/>
      <c r="AB3195" s="49"/>
      <c r="AC3195" s="49"/>
      <c r="AG3195" s="48"/>
      <c r="AJ3195" s="48"/>
      <c r="AM3195" s="48"/>
      <c r="AW3195" s="49"/>
      <c r="AX3195" s="49"/>
      <c r="AY3195" s="49"/>
      <c r="AZ3195" s="49"/>
      <c r="BA3195" s="49"/>
      <c r="BB3195" s="49"/>
      <c r="BC3195" s="49"/>
      <c r="BD3195" s="49"/>
      <c r="BE3195" s="49"/>
    </row>
    <row r="3196" spans="5:57">
      <c r="E3196" s="48"/>
      <c r="H3196" s="48"/>
      <c r="K3196" s="48"/>
      <c r="U3196" s="49"/>
      <c r="V3196" s="49"/>
      <c r="W3196" s="49"/>
      <c r="X3196" s="49"/>
      <c r="Y3196" s="49"/>
      <c r="Z3196" s="49"/>
      <c r="AA3196" s="49"/>
      <c r="AB3196" s="49"/>
      <c r="AC3196" s="49"/>
      <c r="AG3196" s="48"/>
      <c r="AJ3196" s="48"/>
      <c r="AM3196" s="48"/>
      <c r="AW3196" s="49"/>
      <c r="AX3196" s="49"/>
      <c r="AY3196" s="49"/>
      <c r="AZ3196" s="49"/>
      <c r="BA3196" s="49"/>
      <c r="BB3196" s="49"/>
      <c r="BC3196" s="49"/>
      <c r="BD3196" s="49"/>
      <c r="BE3196" s="49"/>
    </row>
    <row r="3197" spans="5:57">
      <c r="E3197" s="48"/>
      <c r="H3197" s="48"/>
      <c r="K3197" s="48"/>
      <c r="U3197" s="49"/>
      <c r="V3197" s="49"/>
      <c r="W3197" s="49"/>
      <c r="X3197" s="49"/>
      <c r="Y3197" s="49"/>
      <c r="Z3197" s="49"/>
      <c r="AA3197" s="49"/>
      <c r="AB3197" s="49"/>
      <c r="AC3197" s="49"/>
      <c r="AG3197" s="48"/>
      <c r="AJ3197" s="48"/>
      <c r="AM3197" s="48"/>
      <c r="AW3197" s="49"/>
      <c r="AX3197" s="49"/>
      <c r="AY3197" s="49"/>
      <c r="AZ3197" s="49"/>
      <c r="BA3197" s="49"/>
      <c r="BB3197" s="49"/>
      <c r="BC3197" s="49"/>
      <c r="BD3197" s="49"/>
      <c r="BE3197" s="49"/>
    </row>
    <row r="3198" spans="5:57">
      <c r="E3198" s="48"/>
      <c r="H3198" s="48"/>
      <c r="K3198" s="48"/>
      <c r="U3198" s="49"/>
      <c r="V3198" s="49"/>
      <c r="W3198" s="49"/>
      <c r="X3198" s="49"/>
      <c r="Y3198" s="49"/>
      <c r="Z3198" s="49"/>
      <c r="AA3198" s="49"/>
      <c r="AB3198" s="49"/>
      <c r="AC3198" s="49"/>
      <c r="AG3198" s="48"/>
      <c r="AJ3198" s="48"/>
      <c r="AM3198" s="48"/>
      <c r="AW3198" s="49"/>
      <c r="AX3198" s="49"/>
      <c r="AY3198" s="49"/>
      <c r="AZ3198" s="49"/>
      <c r="BA3198" s="49"/>
      <c r="BB3198" s="49"/>
      <c r="BC3198" s="49"/>
      <c r="BD3198" s="49"/>
      <c r="BE3198" s="49"/>
    </row>
    <row r="3199" spans="5:57">
      <c r="E3199" s="48"/>
      <c r="H3199" s="48"/>
      <c r="K3199" s="48"/>
      <c r="U3199" s="49"/>
      <c r="V3199" s="49"/>
      <c r="W3199" s="49"/>
      <c r="X3199" s="49"/>
      <c r="Y3199" s="49"/>
      <c r="Z3199" s="49"/>
      <c r="AA3199" s="49"/>
      <c r="AB3199" s="49"/>
      <c r="AC3199" s="49"/>
      <c r="AG3199" s="48"/>
      <c r="AJ3199" s="48"/>
      <c r="AM3199" s="48"/>
      <c r="AW3199" s="49"/>
      <c r="AX3199" s="49"/>
      <c r="AY3199" s="49"/>
      <c r="AZ3199" s="49"/>
      <c r="BA3199" s="49"/>
      <c r="BB3199" s="49"/>
      <c r="BC3199" s="49"/>
      <c r="BD3199" s="49"/>
      <c r="BE3199" s="49"/>
    </row>
    <row r="3200" spans="5:57">
      <c r="E3200" s="48"/>
      <c r="H3200" s="48"/>
      <c r="K3200" s="48"/>
      <c r="U3200" s="49"/>
      <c r="V3200" s="49"/>
      <c r="W3200" s="49"/>
      <c r="X3200" s="49"/>
      <c r="Y3200" s="49"/>
      <c r="Z3200" s="49"/>
      <c r="AA3200" s="49"/>
      <c r="AB3200" s="49"/>
      <c r="AC3200" s="49"/>
      <c r="AG3200" s="48"/>
      <c r="AJ3200" s="48"/>
      <c r="AM3200" s="48"/>
      <c r="AW3200" s="49"/>
      <c r="AX3200" s="49"/>
      <c r="AY3200" s="49"/>
      <c r="AZ3200" s="49"/>
      <c r="BA3200" s="49"/>
      <c r="BB3200" s="49"/>
      <c r="BC3200" s="49"/>
      <c r="BD3200" s="49"/>
      <c r="BE3200" s="49"/>
    </row>
    <row r="3201" spans="5:57">
      <c r="E3201" s="48"/>
      <c r="H3201" s="48"/>
      <c r="K3201" s="48"/>
      <c r="U3201" s="49"/>
      <c r="V3201" s="49"/>
      <c r="W3201" s="49"/>
      <c r="X3201" s="49"/>
      <c r="Y3201" s="49"/>
      <c r="Z3201" s="49"/>
      <c r="AA3201" s="49"/>
      <c r="AB3201" s="49"/>
      <c r="AC3201" s="49"/>
      <c r="AG3201" s="48"/>
      <c r="AJ3201" s="48"/>
      <c r="AM3201" s="48"/>
      <c r="AW3201" s="49"/>
      <c r="AX3201" s="49"/>
      <c r="AY3201" s="49"/>
      <c r="AZ3201" s="49"/>
      <c r="BA3201" s="49"/>
      <c r="BB3201" s="49"/>
      <c r="BC3201" s="49"/>
      <c r="BD3201" s="49"/>
      <c r="BE3201" s="49"/>
    </row>
    <row r="3202" spans="5:57">
      <c r="E3202" s="48"/>
      <c r="H3202" s="48"/>
      <c r="K3202" s="48"/>
      <c r="U3202" s="49"/>
      <c r="V3202" s="49"/>
      <c r="W3202" s="49"/>
      <c r="X3202" s="49"/>
      <c r="Y3202" s="49"/>
      <c r="Z3202" s="49"/>
      <c r="AA3202" s="49"/>
      <c r="AB3202" s="49"/>
      <c r="AC3202" s="49"/>
      <c r="AG3202" s="48"/>
      <c r="AJ3202" s="48"/>
      <c r="AM3202" s="48"/>
      <c r="AW3202" s="49"/>
      <c r="AX3202" s="49"/>
      <c r="AY3202" s="49"/>
      <c r="AZ3202" s="49"/>
      <c r="BA3202" s="49"/>
      <c r="BB3202" s="49"/>
      <c r="BC3202" s="49"/>
      <c r="BD3202" s="49"/>
      <c r="BE3202" s="49"/>
    </row>
    <row r="3203" spans="5:57">
      <c r="E3203" s="48"/>
      <c r="H3203" s="48"/>
      <c r="K3203" s="48"/>
      <c r="U3203" s="49"/>
      <c r="V3203" s="49"/>
      <c r="W3203" s="49"/>
      <c r="X3203" s="49"/>
      <c r="Y3203" s="49"/>
      <c r="Z3203" s="49"/>
      <c r="AA3203" s="49"/>
      <c r="AB3203" s="49"/>
      <c r="AC3203" s="49"/>
      <c r="AG3203" s="48"/>
      <c r="AJ3203" s="48"/>
      <c r="AM3203" s="48"/>
      <c r="AW3203" s="49"/>
      <c r="AX3203" s="49"/>
      <c r="AY3203" s="49"/>
      <c r="AZ3203" s="49"/>
      <c r="BA3203" s="49"/>
      <c r="BB3203" s="49"/>
      <c r="BC3203" s="49"/>
      <c r="BD3203" s="49"/>
      <c r="BE3203" s="49"/>
    </row>
    <row r="3204" spans="5:57">
      <c r="E3204" s="48"/>
      <c r="H3204" s="48"/>
      <c r="K3204" s="48"/>
      <c r="U3204" s="49"/>
      <c r="V3204" s="49"/>
      <c r="W3204" s="49"/>
      <c r="X3204" s="49"/>
      <c r="Y3204" s="49"/>
      <c r="Z3204" s="49"/>
      <c r="AA3204" s="49"/>
      <c r="AB3204" s="49"/>
      <c r="AC3204" s="49"/>
      <c r="AG3204" s="48"/>
      <c r="AJ3204" s="48"/>
      <c r="AM3204" s="48"/>
      <c r="AW3204" s="49"/>
      <c r="AX3204" s="49"/>
      <c r="AY3204" s="49"/>
      <c r="AZ3204" s="49"/>
      <c r="BA3204" s="49"/>
      <c r="BB3204" s="49"/>
      <c r="BC3204" s="49"/>
      <c r="BD3204" s="49"/>
      <c r="BE3204" s="49"/>
    </row>
    <row r="3205" spans="5:57">
      <c r="E3205" s="48"/>
      <c r="H3205" s="48"/>
      <c r="K3205" s="48"/>
      <c r="U3205" s="49"/>
      <c r="V3205" s="49"/>
      <c r="W3205" s="49"/>
      <c r="X3205" s="49"/>
      <c r="Y3205" s="49"/>
      <c r="Z3205" s="49"/>
      <c r="AA3205" s="49"/>
      <c r="AB3205" s="49"/>
      <c r="AC3205" s="49"/>
      <c r="AG3205" s="48"/>
      <c r="AJ3205" s="48"/>
      <c r="AM3205" s="48"/>
      <c r="AW3205" s="49"/>
      <c r="AX3205" s="49"/>
      <c r="AY3205" s="49"/>
      <c r="AZ3205" s="49"/>
      <c r="BA3205" s="49"/>
      <c r="BB3205" s="49"/>
      <c r="BC3205" s="49"/>
      <c r="BD3205" s="49"/>
      <c r="BE3205" s="49"/>
    </row>
    <row r="3206" spans="5:57">
      <c r="E3206" s="48"/>
      <c r="H3206" s="48"/>
      <c r="K3206" s="48"/>
      <c r="U3206" s="49"/>
      <c r="V3206" s="49"/>
      <c r="W3206" s="49"/>
      <c r="X3206" s="49"/>
      <c r="Y3206" s="49"/>
      <c r="Z3206" s="49"/>
      <c r="AA3206" s="49"/>
      <c r="AB3206" s="49"/>
      <c r="AC3206" s="49"/>
      <c r="AG3206" s="48"/>
      <c r="AJ3206" s="48"/>
      <c r="AM3206" s="48"/>
      <c r="AW3206" s="49"/>
      <c r="AX3206" s="49"/>
      <c r="AY3206" s="49"/>
      <c r="AZ3206" s="49"/>
      <c r="BA3206" s="49"/>
      <c r="BB3206" s="49"/>
      <c r="BC3206" s="49"/>
      <c r="BD3206" s="49"/>
      <c r="BE3206" s="49"/>
    </row>
    <row r="3207" spans="5:57">
      <c r="E3207" s="48"/>
      <c r="H3207" s="48"/>
      <c r="K3207" s="48"/>
      <c r="U3207" s="49"/>
      <c r="V3207" s="49"/>
      <c r="W3207" s="49"/>
      <c r="X3207" s="49"/>
      <c r="Y3207" s="49"/>
      <c r="Z3207" s="49"/>
      <c r="AA3207" s="49"/>
      <c r="AB3207" s="49"/>
      <c r="AC3207" s="49"/>
      <c r="AG3207" s="48"/>
      <c r="AJ3207" s="48"/>
      <c r="AM3207" s="48"/>
      <c r="AW3207" s="49"/>
      <c r="AX3207" s="49"/>
      <c r="AY3207" s="49"/>
      <c r="AZ3207" s="49"/>
      <c r="BA3207" s="49"/>
      <c r="BB3207" s="49"/>
      <c r="BC3207" s="49"/>
      <c r="BD3207" s="49"/>
      <c r="BE3207" s="49"/>
    </row>
    <row r="3208" spans="5:57">
      <c r="E3208" s="48"/>
      <c r="H3208" s="48"/>
      <c r="K3208" s="48"/>
      <c r="U3208" s="49"/>
      <c r="V3208" s="49"/>
      <c r="W3208" s="49"/>
      <c r="X3208" s="49"/>
      <c r="Y3208" s="49"/>
      <c r="Z3208" s="49"/>
      <c r="AA3208" s="49"/>
      <c r="AB3208" s="49"/>
      <c r="AC3208" s="49"/>
      <c r="AG3208" s="48"/>
      <c r="AJ3208" s="48"/>
      <c r="AM3208" s="48"/>
      <c r="AW3208" s="49"/>
      <c r="AX3208" s="49"/>
      <c r="AY3208" s="49"/>
      <c r="AZ3208" s="49"/>
      <c r="BA3208" s="49"/>
      <c r="BB3208" s="49"/>
      <c r="BC3208" s="49"/>
      <c r="BD3208" s="49"/>
      <c r="BE3208" s="49"/>
    </row>
    <row r="3209" spans="5:57">
      <c r="E3209" s="48"/>
      <c r="H3209" s="48"/>
      <c r="K3209" s="48"/>
      <c r="U3209" s="49"/>
      <c r="V3209" s="49"/>
      <c r="W3209" s="49"/>
      <c r="X3209" s="49"/>
      <c r="Y3209" s="49"/>
      <c r="Z3209" s="49"/>
      <c r="AA3209" s="49"/>
      <c r="AB3209" s="49"/>
      <c r="AC3209" s="49"/>
      <c r="AG3209" s="48"/>
      <c r="AJ3209" s="48"/>
      <c r="AM3209" s="48"/>
      <c r="AW3209" s="49"/>
      <c r="AX3209" s="49"/>
      <c r="AY3209" s="49"/>
      <c r="AZ3209" s="49"/>
      <c r="BA3209" s="49"/>
      <c r="BB3209" s="49"/>
      <c r="BC3209" s="49"/>
      <c r="BD3209" s="49"/>
      <c r="BE3209" s="49"/>
    </row>
    <row r="3210" spans="5:57">
      <c r="E3210" s="48"/>
      <c r="H3210" s="48"/>
      <c r="K3210" s="48"/>
      <c r="U3210" s="49"/>
      <c r="V3210" s="49"/>
      <c r="W3210" s="49"/>
      <c r="X3210" s="49"/>
      <c r="Y3210" s="49"/>
      <c r="Z3210" s="49"/>
      <c r="AA3210" s="49"/>
      <c r="AB3210" s="49"/>
      <c r="AC3210" s="49"/>
      <c r="AG3210" s="48"/>
      <c r="AJ3210" s="48"/>
      <c r="AM3210" s="48"/>
      <c r="AW3210" s="49"/>
      <c r="AX3210" s="49"/>
      <c r="AY3210" s="49"/>
      <c r="AZ3210" s="49"/>
      <c r="BA3210" s="49"/>
      <c r="BB3210" s="49"/>
      <c r="BC3210" s="49"/>
      <c r="BD3210" s="49"/>
      <c r="BE3210" s="49"/>
    </row>
    <row r="3211" spans="5:57">
      <c r="E3211" s="48"/>
      <c r="H3211" s="48"/>
      <c r="K3211" s="48"/>
      <c r="U3211" s="49"/>
      <c r="V3211" s="49"/>
      <c r="W3211" s="49"/>
      <c r="X3211" s="49"/>
      <c r="Y3211" s="49"/>
      <c r="Z3211" s="49"/>
      <c r="AA3211" s="49"/>
      <c r="AB3211" s="49"/>
      <c r="AC3211" s="49"/>
      <c r="AG3211" s="48"/>
      <c r="AJ3211" s="48"/>
      <c r="AM3211" s="48"/>
      <c r="AW3211" s="49"/>
      <c r="AX3211" s="49"/>
      <c r="AY3211" s="49"/>
      <c r="AZ3211" s="49"/>
      <c r="BA3211" s="49"/>
      <c r="BB3211" s="49"/>
      <c r="BC3211" s="49"/>
      <c r="BD3211" s="49"/>
      <c r="BE3211" s="49"/>
    </row>
    <row r="3212" spans="5:57">
      <c r="E3212" s="48"/>
      <c r="H3212" s="48"/>
      <c r="K3212" s="48"/>
      <c r="U3212" s="49"/>
      <c r="V3212" s="49"/>
      <c r="W3212" s="49"/>
      <c r="X3212" s="49"/>
      <c r="Y3212" s="49"/>
      <c r="Z3212" s="49"/>
      <c r="AA3212" s="49"/>
      <c r="AB3212" s="49"/>
      <c r="AC3212" s="49"/>
      <c r="AG3212" s="48"/>
      <c r="AJ3212" s="48"/>
      <c r="AM3212" s="48"/>
      <c r="AW3212" s="49"/>
      <c r="AX3212" s="49"/>
      <c r="AY3212" s="49"/>
      <c r="AZ3212" s="49"/>
      <c r="BA3212" s="49"/>
      <c r="BB3212" s="49"/>
      <c r="BC3212" s="49"/>
      <c r="BD3212" s="49"/>
      <c r="BE3212" s="49"/>
    </row>
    <row r="3213" spans="5:57">
      <c r="E3213" s="48"/>
      <c r="H3213" s="48"/>
      <c r="K3213" s="48"/>
      <c r="U3213" s="49"/>
      <c r="V3213" s="49"/>
      <c r="W3213" s="49"/>
      <c r="X3213" s="49"/>
      <c r="Y3213" s="49"/>
      <c r="Z3213" s="49"/>
      <c r="AA3213" s="49"/>
      <c r="AB3213" s="49"/>
      <c r="AC3213" s="49"/>
      <c r="AG3213" s="48"/>
      <c r="AJ3213" s="48"/>
      <c r="AM3213" s="48"/>
      <c r="AW3213" s="49"/>
      <c r="AX3213" s="49"/>
      <c r="AY3213" s="49"/>
      <c r="AZ3213" s="49"/>
      <c r="BA3213" s="49"/>
      <c r="BB3213" s="49"/>
      <c r="BC3213" s="49"/>
      <c r="BD3213" s="49"/>
      <c r="BE3213" s="49"/>
    </row>
    <row r="3214" spans="5:57">
      <c r="E3214" s="48"/>
      <c r="H3214" s="48"/>
      <c r="K3214" s="48"/>
      <c r="U3214" s="49"/>
      <c r="V3214" s="49"/>
      <c r="W3214" s="49"/>
      <c r="X3214" s="49"/>
      <c r="Y3214" s="49"/>
      <c r="Z3214" s="49"/>
      <c r="AA3214" s="49"/>
      <c r="AB3214" s="49"/>
      <c r="AC3214" s="49"/>
      <c r="AG3214" s="48"/>
      <c r="AJ3214" s="48"/>
      <c r="AM3214" s="48"/>
      <c r="AW3214" s="49"/>
      <c r="AX3214" s="49"/>
      <c r="AY3214" s="49"/>
      <c r="AZ3214" s="49"/>
      <c r="BA3214" s="49"/>
      <c r="BB3214" s="49"/>
      <c r="BC3214" s="49"/>
      <c r="BD3214" s="49"/>
      <c r="BE3214" s="49"/>
    </row>
    <row r="3215" spans="5:57">
      <c r="E3215" s="48"/>
      <c r="H3215" s="48"/>
      <c r="K3215" s="48"/>
      <c r="U3215" s="49"/>
      <c r="V3215" s="49"/>
      <c r="W3215" s="49"/>
      <c r="X3215" s="49"/>
      <c r="Y3215" s="49"/>
      <c r="Z3215" s="49"/>
      <c r="AA3215" s="49"/>
      <c r="AB3215" s="49"/>
      <c r="AC3215" s="49"/>
      <c r="AG3215" s="48"/>
      <c r="AJ3215" s="48"/>
      <c r="AM3215" s="48"/>
      <c r="AW3215" s="49"/>
      <c r="AX3215" s="49"/>
      <c r="AY3215" s="49"/>
      <c r="AZ3215" s="49"/>
      <c r="BA3215" s="49"/>
      <c r="BB3215" s="49"/>
      <c r="BC3215" s="49"/>
      <c r="BD3215" s="49"/>
      <c r="BE3215" s="49"/>
    </row>
    <row r="3216" spans="5:57">
      <c r="E3216" s="48"/>
      <c r="H3216" s="48"/>
      <c r="K3216" s="48"/>
      <c r="U3216" s="49"/>
      <c r="V3216" s="49"/>
      <c r="W3216" s="49"/>
      <c r="X3216" s="49"/>
      <c r="Y3216" s="49"/>
      <c r="Z3216" s="49"/>
      <c r="AA3216" s="49"/>
      <c r="AB3216" s="49"/>
      <c r="AC3216" s="49"/>
      <c r="AG3216" s="48"/>
      <c r="AJ3216" s="48"/>
      <c r="AM3216" s="48"/>
      <c r="AW3216" s="49"/>
      <c r="AX3216" s="49"/>
      <c r="AY3216" s="49"/>
      <c r="AZ3216" s="49"/>
      <c r="BA3216" s="49"/>
      <c r="BB3216" s="49"/>
      <c r="BC3216" s="49"/>
      <c r="BD3216" s="49"/>
      <c r="BE3216" s="49"/>
    </row>
    <row r="3217" spans="5:57">
      <c r="E3217" s="48"/>
      <c r="H3217" s="48"/>
      <c r="K3217" s="48"/>
      <c r="U3217" s="49"/>
      <c r="V3217" s="49"/>
      <c r="W3217" s="49"/>
      <c r="X3217" s="49"/>
      <c r="Y3217" s="49"/>
      <c r="Z3217" s="49"/>
      <c r="AA3217" s="49"/>
      <c r="AB3217" s="49"/>
      <c r="AC3217" s="49"/>
      <c r="AG3217" s="48"/>
      <c r="AJ3217" s="48"/>
      <c r="AM3217" s="48"/>
      <c r="AW3217" s="49"/>
      <c r="AX3217" s="49"/>
      <c r="AY3217" s="49"/>
      <c r="AZ3217" s="49"/>
      <c r="BA3217" s="49"/>
      <c r="BB3217" s="49"/>
      <c r="BC3217" s="49"/>
      <c r="BD3217" s="49"/>
      <c r="BE3217" s="49"/>
    </row>
    <row r="3218" spans="5:57">
      <c r="E3218" s="48"/>
      <c r="H3218" s="48"/>
      <c r="K3218" s="48"/>
      <c r="U3218" s="49"/>
      <c r="V3218" s="49"/>
      <c r="W3218" s="49"/>
      <c r="X3218" s="49"/>
      <c r="Y3218" s="49"/>
      <c r="Z3218" s="49"/>
      <c r="AA3218" s="49"/>
      <c r="AB3218" s="49"/>
      <c r="AC3218" s="49"/>
      <c r="AG3218" s="48"/>
      <c r="AJ3218" s="48"/>
      <c r="AM3218" s="48"/>
      <c r="AW3218" s="49"/>
      <c r="AX3218" s="49"/>
      <c r="AY3218" s="49"/>
      <c r="AZ3218" s="49"/>
      <c r="BA3218" s="49"/>
      <c r="BB3218" s="49"/>
      <c r="BC3218" s="49"/>
      <c r="BD3218" s="49"/>
      <c r="BE3218" s="49"/>
    </row>
    <row r="3219" spans="5:57">
      <c r="E3219" s="48"/>
      <c r="H3219" s="48"/>
      <c r="K3219" s="48"/>
      <c r="U3219" s="49"/>
      <c r="V3219" s="49"/>
      <c r="W3219" s="49"/>
      <c r="X3219" s="49"/>
      <c r="Y3219" s="49"/>
      <c r="Z3219" s="49"/>
      <c r="AA3219" s="49"/>
      <c r="AB3219" s="49"/>
      <c r="AC3219" s="49"/>
      <c r="AG3219" s="48"/>
      <c r="AJ3219" s="48"/>
      <c r="AM3219" s="48"/>
      <c r="AW3219" s="49"/>
      <c r="AX3219" s="49"/>
      <c r="AY3219" s="49"/>
      <c r="AZ3219" s="49"/>
      <c r="BA3219" s="49"/>
      <c r="BB3219" s="49"/>
      <c r="BC3219" s="49"/>
      <c r="BD3219" s="49"/>
      <c r="BE3219" s="49"/>
    </row>
    <row r="3220" spans="5:57">
      <c r="E3220" s="48"/>
      <c r="H3220" s="48"/>
      <c r="K3220" s="48"/>
      <c r="U3220" s="49"/>
      <c r="V3220" s="49"/>
      <c r="W3220" s="49"/>
      <c r="X3220" s="49"/>
      <c r="Y3220" s="49"/>
      <c r="Z3220" s="49"/>
      <c r="AA3220" s="49"/>
      <c r="AB3220" s="49"/>
      <c r="AC3220" s="49"/>
      <c r="AG3220" s="48"/>
      <c r="AJ3220" s="48"/>
      <c r="AM3220" s="48"/>
      <c r="AW3220" s="49"/>
      <c r="AX3220" s="49"/>
      <c r="AY3220" s="49"/>
      <c r="AZ3220" s="49"/>
      <c r="BA3220" s="49"/>
      <c r="BB3220" s="49"/>
      <c r="BC3220" s="49"/>
      <c r="BD3220" s="49"/>
      <c r="BE3220" s="49"/>
    </row>
    <row r="3221" spans="5:57">
      <c r="E3221" s="48"/>
      <c r="H3221" s="48"/>
      <c r="K3221" s="48"/>
      <c r="U3221" s="49"/>
      <c r="V3221" s="49"/>
      <c r="W3221" s="49"/>
      <c r="X3221" s="49"/>
      <c r="Y3221" s="49"/>
      <c r="Z3221" s="49"/>
      <c r="AA3221" s="49"/>
      <c r="AB3221" s="49"/>
      <c r="AC3221" s="49"/>
      <c r="AG3221" s="48"/>
      <c r="AJ3221" s="48"/>
      <c r="AM3221" s="48"/>
      <c r="AW3221" s="49"/>
      <c r="AX3221" s="49"/>
      <c r="AY3221" s="49"/>
      <c r="AZ3221" s="49"/>
      <c r="BA3221" s="49"/>
      <c r="BB3221" s="49"/>
      <c r="BC3221" s="49"/>
      <c r="BD3221" s="49"/>
      <c r="BE3221" s="49"/>
    </row>
    <row r="3222" spans="5:57">
      <c r="E3222" s="48"/>
      <c r="H3222" s="48"/>
      <c r="K3222" s="48"/>
      <c r="U3222" s="49"/>
      <c r="V3222" s="49"/>
      <c r="W3222" s="49"/>
      <c r="X3222" s="49"/>
      <c r="Y3222" s="49"/>
      <c r="Z3222" s="49"/>
      <c r="AA3222" s="49"/>
      <c r="AB3222" s="49"/>
      <c r="AC3222" s="49"/>
      <c r="AG3222" s="48"/>
      <c r="AJ3222" s="48"/>
      <c r="AM3222" s="48"/>
      <c r="AW3222" s="49"/>
      <c r="AX3222" s="49"/>
      <c r="AY3222" s="49"/>
      <c r="AZ3222" s="49"/>
      <c r="BA3222" s="49"/>
      <c r="BB3222" s="49"/>
      <c r="BC3222" s="49"/>
      <c r="BD3222" s="49"/>
      <c r="BE3222" s="49"/>
    </row>
    <row r="3223" spans="5:57">
      <c r="E3223" s="48"/>
      <c r="H3223" s="48"/>
      <c r="K3223" s="48"/>
      <c r="U3223" s="49"/>
      <c r="V3223" s="49"/>
      <c r="W3223" s="49"/>
      <c r="X3223" s="49"/>
      <c r="Y3223" s="49"/>
      <c r="Z3223" s="49"/>
      <c r="AA3223" s="49"/>
      <c r="AB3223" s="49"/>
      <c r="AC3223" s="49"/>
      <c r="AG3223" s="48"/>
      <c r="AJ3223" s="48"/>
      <c r="AM3223" s="48"/>
      <c r="AW3223" s="49"/>
      <c r="AX3223" s="49"/>
      <c r="AY3223" s="49"/>
      <c r="AZ3223" s="49"/>
      <c r="BA3223" s="49"/>
      <c r="BB3223" s="49"/>
      <c r="BC3223" s="49"/>
      <c r="BD3223" s="49"/>
      <c r="BE3223" s="49"/>
    </row>
    <row r="3224" spans="5:57">
      <c r="E3224" s="48"/>
      <c r="H3224" s="48"/>
      <c r="K3224" s="48"/>
      <c r="U3224" s="49"/>
      <c r="V3224" s="49"/>
      <c r="W3224" s="49"/>
      <c r="X3224" s="49"/>
      <c r="Y3224" s="49"/>
      <c r="Z3224" s="49"/>
      <c r="AA3224" s="49"/>
      <c r="AB3224" s="49"/>
      <c r="AC3224" s="49"/>
      <c r="AG3224" s="48"/>
      <c r="AJ3224" s="48"/>
      <c r="AM3224" s="48"/>
      <c r="AW3224" s="49"/>
      <c r="AX3224" s="49"/>
      <c r="AY3224" s="49"/>
      <c r="AZ3224" s="49"/>
      <c r="BA3224" s="49"/>
      <c r="BB3224" s="49"/>
      <c r="BC3224" s="49"/>
      <c r="BD3224" s="49"/>
      <c r="BE3224" s="49"/>
    </row>
    <row r="3225" spans="5:57">
      <c r="E3225" s="48"/>
      <c r="H3225" s="48"/>
      <c r="K3225" s="48"/>
      <c r="U3225" s="49"/>
      <c r="V3225" s="49"/>
      <c r="W3225" s="49"/>
      <c r="X3225" s="49"/>
      <c r="Y3225" s="49"/>
      <c r="Z3225" s="49"/>
      <c r="AA3225" s="49"/>
      <c r="AB3225" s="49"/>
      <c r="AC3225" s="49"/>
      <c r="AG3225" s="48"/>
      <c r="AJ3225" s="48"/>
      <c r="AM3225" s="48"/>
      <c r="AW3225" s="49"/>
      <c r="AX3225" s="49"/>
      <c r="AY3225" s="49"/>
      <c r="AZ3225" s="49"/>
      <c r="BA3225" s="49"/>
      <c r="BB3225" s="49"/>
      <c r="BC3225" s="49"/>
      <c r="BD3225" s="49"/>
      <c r="BE3225" s="49"/>
    </row>
    <row r="3226" spans="5:57">
      <c r="E3226" s="48"/>
      <c r="H3226" s="48"/>
      <c r="K3226" s="48"/>
      <c r="U3226" s="49"/>
      <c r="V3226" s="49"/>
      <c r="W3226" s="49"/>
      <c r="X3226" s="49"/>
      <c r="Y3226" s="49"/>
      <c r="Z3226" s="49"/>
      <c r="AA3226" s="49"/>
      <c r="AB3226" s="49"/>
      <c r="AC3226" s="49"/>
      <c r="AG3226" s="48"/>
      <c r="AJ3226" s="48"/>
      <c r="AM3226" s="48"/>
      <c r="AW3226" s="49"/>
      <c r="AX3226" s="49"/>
      <c r="AY3226" s="49"/>
      <c r="AZ3226" s="49"/>
      <c r="BA3226" s="49"/>
      <c r="BB3226" s="49"/>
      <c r="BC3226" s="49"/>
      <c r="BD3226" s="49"/>
      <c r="BE3226" s="49"/>
    </row>
    <row r="3227" spans="5:57">
      <c r="E3227" s="48"/>
      <c r="H3227" s="48"/>
      <c r="K3227" s="48"/>
      <c r="U3227" s="49"/>
      <c r="V3227" s="49"/>
      <c r="W3227" s="49"/>
      <c r="X3227" s="49"/>
      <c r="Y3227" s="49"/>
      <c r="Z3227" s="49"/>
      <c r="AA3227" s="49"/>
      <c r="AB3227" s="49"/>
      <c r="AC3227" s="49"/>
      <c r="AG3227" s="48"/>
      <c r="AJ3227" s="48"/>
      <c r="AM3227" s="48"/>
      <c r="AW3227" s="49"/>
      <c r="AX3227" s="49"/>
      <c r="AY3227" s="49"/>
      <c r="AZ3227" s="49"/>
      <c r="BA3227" s="49"/>
      <c r="BB3227" s="49"/>
      <c r="BC3227" s="49"/>
      <c r="BD3227" s="49"/>
      <c r="BE3227" s="49"/>
    </row>
    <row r="3228" spans="5:57">
      <c r="E3228" s="48"/>
      <c r="H3228" s="48"/>
      <c r="K3228" s="48"/>
      <c r="U3228" s="49"/>
      <c r="V3228" s="49"/>
      <c r="W3228" s="49"/>
      <c r="X3228" s="49"/>
      <c r="Y3228" s="49"/>
      <c r="Z3228" s="49"/>
      <c r="AA3228" s="49"/>
      <c r="AB3228" s="49"/>
      <c r="AC3228" s="49"/>
      <c r="AG3228" s="48"/>
      <c r="AJ3228" s="48"/>
      <c r="AM3228" s="48"/>
      <c r="AW3228" s="49"/>
      <c r="AX3228" s="49"/>
      <c r="AY3228" s="49"/>
      <c r="AZ3228" s="49"/>
      <c r="BA3228" s="49"/>
      <c r="BB3228" s="49"/>
      <c r="BC3228" s="49"/>
      <c r="BD3228" s="49"/>
      <c r="BE3228" s="49"/>
    </row>
    <row r="3229" spans="5:57">
      <c r="E3229" s="48"/>
      <c r="H3229" s="48"/>
      <c r="K3229" s="48"/>
      <c r="U3229" s="49"/>
      <c r="V3229" s="49"/>
      <c r="W3229" s="49"/>
      <c r="X3229" s="49"/>
      <c r="Y3229" s="49"/>
      <c r="Z3229" s="49"/>
      <c r="AA3229" s="49"/>
      <c r="AB3229" s="49"/>
      <c r="AC3229" s="49"/>
      <c r="AG3229" s="48"/>
      <c r="AJ3229" s="48"/>
      <c r="AM3229" s="48"/>
      <c r="AW3229" s="49"/>
      <c r="AX3229" s="49"/>
      <c r="AY3229" s="49"/>
      <c r="AZ3229" s="49"/>
      <c r="BA3229" s="49"/>
      <c r="BB3229" s="49"/>
      <c r="BC3229" s="49"/>
      <c r="BD3229" s="49"/>
      <c r="BE3229" s="49"/>
    </row>
    <row r="3230" spans="5:57">
      <c r="E3230" s="48"/>
      <c r="H3230" s="48"/>
      <c r="K3230" s="48"/>
      <c r="U3230" s="49"/>
      <c r="V3230" s="49"/>
      <c r="W3230" s="49"/>
      <c r="X3230" s="49"/>
      <c r="Y3230" s="49"/>
      <c r="Z3230" s="49"/>
      <c r="AA3230" s="49"/>
      <c r="AB3230" s="49"/>
      <c r="AC3230" s="49"/>
      <c r="AG3230" s="48"/>
      <c r="AJ3230" s="48"/>
      <c r="AM3230" s="48"/>
      <c r="AW3230" s="49"/>
      <c r="AX3230" s="49"/>
      <c r="AY3230" s="49"/>
      <c r="AZ3230" s="49"/>
      <c r="BA3230" s="49"/>
      <c r="BB3230" s="49"/>
      <c r="BC3230" s="49"/>
      <c r="BD3230" s="49"/>
      <c r="BE3230" s="49"/>
    </row>
    <row r="3231" spans="5:57">
      <c r="E3231" s="48"/>
      <c r="H3231" s="48"/>
      <c r="K3231" s="48"/>
      <c r="U3231" s="49"/>
      <c r="V3231" s="49"/>
      <c r="W3231" s="49"/>
      <c r="X3231" s="49"/>
      <c r="Y3231" s="49"/>
      <c r="Z3231" s="49"/>
      <c r="AA3231" s="49"/>
      <c r="AB3231" s="49"/>
      <c r="AC3231" s="49"/>
      <c r="AG3231" s="48"/>
      <c r="AJ3231" s="48"/>
      <c r="AM3231" s="48"/>
      <c r="AW3231" s="49"/>
      <c r="AX3231" s="49"/>
      <c r="AY3231" s="49"/>
      <c r="AZ3231" s="49"/>
      <c r="BA3231" s="49"/>
      <c r="BB3231" s="49"/>
      <c r="BC3231" s="49"/>
      <c r="BD3231" s="49"/>
      <c r="BE3231" s="49"/>
    </row>
    <row r="3232" spans="5:57">
      <c r="E3232" s="48"/>
      <c r="H3232" s="48"/>
      <c r="K3232" s="48"/>
      <c r="U3232" s="49"/>
      <c r="V3232" s="49"/>
      <c r="W3232" s="49"/>
      <c r="X3232" s="49"/>
      <c r="Y3232" s="49"/>
      <c r="Z3232" s="49"/>
      <c r="AA3232" s="49"/>
      <c r="AB3232" s="49"/>
      <c r="AC3232" s="49"/>
      <c r="AG3232" s="48"/>
      <c r="AJ3232" s="48"/>
      <c r="AM3232" s="48"/>
      <c r="AW3232" s="49"/>
      <c r="AX3232" s="49"/>
      <c r="AY3232" s="49"/>
      <c r="AZ3232" s="49"/>
      <c r="BA3232" s="49"/>
      <c r="BB3232" s="49"/>
      <c r="BC3232" s="49"/>
      <c r="BD3232" s="49"/>
      <c r="BE3232" s="49"/>
    </row>
    <row r="3233" spans="5:57">
      <c r="E3233" s="48"/>
      <c r="H3233" s="48"/>
      <c r="K3233" s="48"/>
      <c r="U3233" s="49"/>
      <c r="V3233" s="49"/>
      <c r="W3233" s="49"/>
      <c r="X3233" s="49"/>
      <c r="Y3233" s="49"/>
      <c r="Z3233" s="49"/>
      <c r="AA3233" s="49"/>
      <c r="AB3233" s="49"/>
      <c r="AC3233" s="49"/>
      <c r="AG3233" s="48"/>
      <c r="AJ3233" s="48"/>
      <c r="AM3233" s="48"/>
      <c r="AW3233" s="49"/>
      <c r="AX3233" s="49"/>
      <c r="AY3233" s="49"/>
      <c r="AZ3233" s="49"/>
      <c r="BA3233" s="49"/>
      <c r="BB3233" s="49"/>
      <c r="BC3233" s="49"/>
      <c r="BD3233" s="49"/>
      <c r="BE3233" s="49"/>
    </row>
    <row r="3234" spans="5:57">
      <c r="E3234" s="48"/>
      <c r="H3234" s="48"/>
      <c r="K3234" s="48"/>
      <c r="U3234" s="49"/>
      <c r="V3234" s="49"/>
      <c r="W3234" s="49"/>
      <c r="X3234" s="49"/>
      <c r="Y3234" s="49"/>
      <c r="Z3234" s="49"/>
      <c r="AA3234" s="49"/>
      <c r="AB3234" s="49"/>
      <c r="AC3234" s="49"/>
      <c r="AG3234" s="48"/>
      <c r="AJ3234" s="48"/>
      <c r="AM3234" s="48"/>
      <c r="AW3234" s="49"/>
      <c r="AX3234" s="49"/>
      <c r="AY3234" s="49"/>
      <c r="AZ3234" s="49"/>
      <c r="BA3234" s="49"/>
      <c r="BB3234" s="49"/>
      <c r="BC3234" s="49"/>
      <c r="BD3234" s="49"/>
      <c r="BE3234" s="49"/>
    </row>
    <row r="3235" spans="5:57">
      <c r="E3235" s="48"/>
      <c r="H3235" s="48"/>
      <c r="K3235" s="48"/>
      <c r="U3235" s="49"/>
      <c r="V3235" s="49"/>
      <c r="W3235" s="49"/>
      <c r="X3235" s="49"/>
      <c r="Y3235" s="49"/>
      <c r="Z3235" s="49"/>
      <c r="AA3235" s="49"/>
      <c r="AB3235" s="49"/>
      <c r="AC3235" s="49"/>
      <c r="AG3235" s="48"/>
      <c r="AJ3235" s="48"/>
      <c r="AM3235" s="48"/>
      <c r="AW3235" s="49"/>
      <c r="AX3235" s="49"/>
      <c r="AY3235" s="49"/>
      <c r="AZ3235" s="49"/>
      <c r="BA3235" s="49"/>
      <c r="BB3235" s="49"/>
      <c r="BC3235" s="49"/>
      <c r="BD3235" s="49"/>
      <c r="BE3235" s="49"/>
    </row>
    <row r="3236" spans="5:57">
      <c r="E3236" s="48"/>
      <c r="H3236" s="48"/>
      <c r="K3236" s="48"/>
      <c r="U3236" s="49"/>
      <c r="V3236" s="49"/>
      <c r="W3236" s="49"/>
      <c r="X3236" s="49"/>
      <c r="Y3236" s="49"/>
      <c r="Z3236" s="49"/>
      <c r="AA3236" s="49"/>
      <c r="AB3236" s="49"/>
      <c r="AC3236" s="49"/>
      <c r="AG3236" s="48"/>
      <c r="AJ3236" s="48"/>
      <c r="AM3236" s="48"/>
      <c r="AW3236" s="49"/>
      <c r="AX3236" s="49"/>
      <c r="AY3236" s="49"/>
      <c r="AZ3236" s="49"/>
      <c r="BA3236" s="49"/>
      <c r="BB3236" s="49"/>
      <c r="BC3236" s="49"/>
      <c r="BD3236" s="49"/>
      <c r="BE3236" s="49"/>
    </row>
    <row r="3237" spans="5:57">
      <c r="E3237" s="48"/>
      <c r="H3237" s="48"/>
      <c r="K3237" s="48"/>
      <c r="U3237" s="49"/>
      <c r="V3237" s="49"/>
      <c r="W3237" s="49"/>
      <c r="X3237" s="49"/>
      <c r="Y3237" s="49"/>
      <c r="Z3237" s="49"/>
      <c r="AA3237" s="49"/>
      <c r="AB3237" s="49"/>
      <c r="AC3237" s="49"/>
      <c r="AG3237" s="48"/>
      <c r="AJ3237" s="48"/>
      <c r="AM3237" s="48"/>
      <c r="AW3237" s="49"/>
      <c r="AX3237" s="49"/>
      <c r="AY3237" s="49"/>
      <c r="AZ3237" s="49"/>
      <c r="BA3237" s="49"/>
      <c r="BB3237" s="49"/>
      <c r="BC3237" s="49"/>
      <c r="BD3237" s="49"/>
      <c r="BE3237" s="49"/>
    </row>
    <row r="3238" spans="5:57">
      <c r="E3238" s="48"/>
      <c r="H3238" s="48"/>
      <c r="K3238" s="48"/>
      <c r="U3238" s="49"/>
      <c r="V3238" s="49"/>
      <c r="W3238" s="49"/>
      <c r="X3238" s="49"/>
      <c r="Y3238" s="49"/>
      <c r="Z3238" s="49"/>
      <c r="AA3238" s="49"/>
      <c r="AB3238" s="49"/>
      <c r="AC3238" s="49"/>
      <c r="AG3238" s="48"/>
      <c r="AJ3238" s="48"/>
      <c r="AM3238" s="48"/>
      <c r="AW3238" s="49"/>
      <c r="AX3238" s="49"/>
      <c r="AY3238" s="49"/>
      <c r="AZ3238" s="49"/>
      <c r="BA3238" s="49"/>
      <c r="BB3238" s="49"/>
      <c r="BC3238" s="49"/>
      <c r="BD3238" s="49"/>
      <c r="BE3238" s="49"/>
    </row>
    <row r="3239" spans="5:57">
      <c r="E3239" s="48"/>
      <c r="H3239" s="48"/>
      <c r="K3239" s="48"/>
      <c r="U3239" s="49"/>
      <c r="V3239" s="49"/>
      <c r="W3239" s="49"/>
      <c r="X3239" s="49"/>
      <c r="Y3239" s="49"/>
      <c r="Z3239" s="49"/>
      <c r="AA3239" s="49"/>
      <c r="AB3239" s="49"/>
      <c r="AC3239" s="49"/>
      <c r="AG3239" s="48"/>
      <c r="AJ3239" s="48"/>
      <c r="AM3239" s="48"/>
      <c r="AW3239" s="49"/>
      <c r="AX3239" s="49"/>
      <c r="AY3239" s="49"/>
      <c r="AZ3239" s="49"/>
      <c r="BA3239" s="49"/>
      <c r="BB3239" s="49"/>
      <c r="BC3239" s="49"/>
      <c r="BD3239" s="49"/>
      <c r="BE3239" s="49"/>
    </row>
    <row r="3240" spans="5:57">
      <c r="E3240" s="48"/>
      <c r="H3240" s="48"/>
      <c r="K3240" s="48"/>
      <c r="U3240" s="49"/>
      <c r="V3240" s="49"/>
      <c r="W3240" s="49"/>
      <c r="X3240" s="49"/>
      <c r="Y3240" s="49"/>
      <c r="Z3240" s="49"/>
      <c r="AA3240" s="49"/>
      <c r="AB3240" s="49"/>
      <c r="AC3240" s="49"/>
      <c r="AG3240" s="48"/>
      <c r="AJ3240" s="48"/>
      <c r="AM3240" s="48"/>
      <c r="AW3240" s="49"/>
      <c r="AX3240" s="49"/>
      <c r="AY3240" s="49"/>
      <c r="AZ3240" s="49"/>
      <c r="BA3240" s="49"/>
      <c r="BB3240" s="49"/>
      <c r="BC3240" s="49"/>
      <c r="BD3240" s="49"/>
      <c r="BE3240" s="49"/>
    </row>
    <row r="3241" spans="5:57">
      <c r="E3241" s="48"/>
      <c r="H3241" s="48"/>
      <c r="K3241" s="48"/>
      <c r="U3241" s="49"/>
      <c r="V3241" s="49"/>
      <c r="W3241" s="49"/>
      <c r="X3241" s="49"/>
      <c r="Y3241" s="49"/>
      <c r="Z3241" s="49"/>
      <c r="AA3241" s="49"/>
      <c r="AB3241" s="49"/>
      <c r="AC3241" s="49"/>
      <c r="AG3241" s="48"/>
      <c r="AJ3241" s="48"/>
      <c r="AM3241" s="48"/>
      <c r="AW3241" s="49"/>
      <c r="AX3241" s="49"/>
      <c r="AY3241" s="49"/>
      <c r="AZ3241" s="49"/>
      <c r="BA3241" s="49"/>
      <c r="BB3241" s="49"/>
      <c r="BC3241" s="49"/>
      <c r="BD3241" s="49"/>
      <c r="BE3241" s="49"/>
    </row>
    <row r="3242" spans="5:57">
      <c r="E3242" s="48"/>
      <c r="H3242" s="48"/>
      <c r="K3242" s="48"/>
      <c r="U3242" s="49"/>
      <c r="V3242" s="49"/>
      <c r="W3242" s="49"/>
      <c r="X3242" s="49"/>
      <c r="Y3242" s="49"/>
      <c r="Z3242" s="49"/>
      <c r="AA3242" s="49"/>
      <c r="AB3242" s="49"/>
      <c r="AC3242" s="49"/>
      <c r="AG3242" s="48"/>
      <c r="AJ3242" s="48"/>
      <c r="AM3242" s="48"/>
      <c r="AW3242" s="49"/>
      <c r="AX3242" s="49"/>
      <c r="AY3242" s="49"/>
      <c r="AZ3242" s="49"/>
      <c r="BA3242" s="49"/>
      <c r="BB3242" s="49"/>
      <c r="BC3242" s="49"/>
      <c r="BD3242" s="49"/>
      <c r="BE3242" s="49"/>
    </row>
    <row r="3243" spans="5:57">
      <c r="E3243" s="48"/>
      <c r="H3243" s="48"/>
      <c r="K3243" s="48"/>
      <c r="U3243" s="49"/>
      <c r="V3243" s="49"/>
      <c r="W3243" s="49"/>
      <c r="X3243" s="49"/>
      <c r="Y3243" s="49"/>
      <c r="Z3243" s="49"/>
      <c r="AA3243" s="49"/>
      <c r="AB3243" s="49"/>
      <c r="AC3243" s="49"/>
      <c r="AG3243" s="48"/>
      <c r="AJ3243" s="48"/>
      <c r="AM3243" s="48"/>
      <c r="AW3243" s="49"/>
      <c r="AX3243" s="49"/>
      <c r="AY3243" s="49"/>
      <c r="AZ3243" s="49"/>
      <c r="BA3243" s="49"/>
      <c r="BB3243" s="49"/>
      <c r="BC3243" s="49"/>
      <c r="BD3243" s="49"/>
      <c r="BE3243" s="49"/>
    </row>
    <row r="3244" spans="5:57">
      <c r="E3244" s="48"/>
      <c r="H3244" s="48"/>
      <c r="K3244" s="48"/>
      <c r="U3244" s="49"/>
      <c r="V3244" s="49"/>
      <c r="W3244" s="49"/>
      <c r="X3244" s="49"/>
      <c r="Y3244" s="49"/>
      <c r="Z3244" s="49"/>
      <c r="AA3244" s="49"/>
      <c r="AB3244" s="49"/>
      <c r="AC3244" s="49"/>
      <c r="AG3244" s="48"/>
      <c r="AJ3244" s="48"/>
      <c r="AM3244" s="48"/>
      <c r="AW3244" s="49"/>
      <c r="AX3244" s="49"/>
      <c r="AY3244" s="49"/>
      <c r="AZ3244" s="49"/>
      <c r="BA3244" s="49"/>
      <c r="BB3244" s="49"/>
      <c r="BC3244" s="49"/>
      <c r="BD3244" s="49"/>
      <c r="BE3244" s="49"/>
    </row>
    <row r="3245" spans="5:57">
      <c r="E3245" s="48"/>
      <c r="H3245" s="48"/>
      <c r="K3245" s="48"/>
      <c r="U3245" s="49"/>
      <c r="V3245" s="49"/>
      <c r="W3245" s="49"/>
      <c r="X3245" s="49"/>
      <c r="Y3245" s="49"/>
      <c r="Z3245" s="49"/>
      <c r="AA3245" s="49"/>
      <c r="AB3245" s="49"/>
      <c r="AC3245" s="49"/>
      <c r="AG3245" s="48"/>
      <c r="AJ3245" s="48"/>
      <c r="AM3245" s="48"/>
      <c r="AW3245" s="49"/>
      <c r="AX3245" s="49"/>
      <c r="AY3245" s="49"/>
      <c r="AZ3245" s="49"/>
      <c r="BA3245" s="49"/>
      <c r="BB3245" s="49"/>
      <c r="BC3245" s="49"/>
      <c r="BD3245" s="49"/>
      <c r="BE3245" s="49"/>
    </row>
    <row r="3246" spans="5:57">
      <c r="E3246" s="48"/>
      <c r="H3246" s="48"/>
      <c r="K3246" s="48"/>
      <c r="U3246" s="49"/>
      <c r="V3246" s="49"/>
      <c r="W3246" s="49"/>
      <c r="X3246" s="49"/>
      <c r="Y3246" s="49"/>
      <c r="Z3246" s="49"/>
      <c r="AA3246" s="49"/>
      <c r="AB3246" s="49"/>
      <c r="AC3246" s="49"/>
      <c r="AG3246" s="48"/>
      <c r="AJ3246" s="48"/>
      <c r="AM3246" s="48"/>
      <c r="AW3246" s="49"/>
      <c r="AX3246" s="49"/>
      <c r="AY3246" s="49"/>
      <c r="AZ3246" s="49"/>
      <c r="BA3246" s="49"/>
      <c r="BB3246" s="49"/>
      <c r="BC3246" s="49"/>
      <c r="BD3246" s="49"/>
      <c r="BE3246" s="49"/>
    </row>
    <row r="3247" spans="5:57">
      <c r="E3247" s="48"/>
      <c r="H3247" s="48"/>
      <c r="K3247" s="48"/>
      <c r="U3247" s="49"/>
      <c r="V3247" s="49"/>
      <c r="W3247" s="49"/>
      <c r="X3247" s="49"/>
      <c r="Y3247" s="49"/>
      <c r="Z3247" s="49"/>
      <c r="AA3247" s="49"/>
      <c r="AB3247" s="49"/>
      <c r="AC3247" s="49"/>
      <c r="AG3247" s="48"/>
      <c r="AJ3247" s="48"/>
      <c r="AM3247" s="48"/>
      <c r="AW3247" s="49"/>
      <c r="AX3247" s="49"/>
      <c r="AY3247" s="49"/>
      <c r="AZ3247" s="49"/>
      <c r="BA3247" s="49"/>
      <c r="BB3247" s="49"/>
      <c r="BC3247" s="49"/>
      <c r="BD3247" s="49"/>
      <c r="BE3247" s="49"/>
    </row>
    <row r="3248" spans="5:57">
      <c r="E3248" s="48"/>
      <c r="H3248" s="48"/>
      <c r="K3248" s="48"/>
      <c r="U3248" s="49"/>
      <c r="V3248" s="49"/>
      <c r="W3248" s="49"/>
      <c r="X3248" s="49"/>
      <c r="Y3248" s="49"/>
      <c r="Z3248" s="49"/>
      <c r="AA3248" s="49"/>
      <c r="AB3248" s="49"/>
      <c r="AC3248" s="49"/>
      <c r="AG3248" s="48"/>
      <c r="AJ3248" s="48"/>
      <c r="AM3248" s="48"/>
      <c r="AW3248" s="49"/>
      <c r="AX3248" s="49"/>
      <c r="AY3248" s="49"/>
      <c r="AZ3248" s="49"/>
      <c r="BA3248" s="49"/>
      <c r="BB3248" s="49"/>
      <c r="BC3248" s="49"/>
      <c r="BD3248" s="49"/>
      <c r="BE3248" s="49"/>
    </row>
    <row r="3249" spans="5:57">
      <c r="E3249" s="48"/>
      <c r="H3249" s="48"/>
      <c r="K3249" s="48"/>
      <c r="U3249" s="49"/>
      <c r="V3249" s="49"/>
      <c r="W3249" s="49"/>
      <c r="X3249" s="49"/>
      <c r="Y3249" s="49"/>
      <c r="Z3249" s="49"/>
      <c r="AA3249" s="49"/>
      <c r="AB3249" s="49"/>
      <c r="AC3249" s="49"/>
      <c r="AG3249" s="48"/>
      <c r="AJ3249" s="48"/>
      <c r="AM3249" s="48"/>
      <c r="AW3249" s="49"/>
      <c r="AX3249" s="49"/>
      <c r="AY3249" s="49"/>
      <c r="AZ3249" s="49"/>
      <c r="BA3249" s="49"/>
      <c r="BB3249" s="49"/>
      <c r="BC3249" s="49"/>
      <c r="BD3249" s="49"/>
      <c r="BE3249" s="49"/>
    </row>
    <row r="3250" spans="5:57">
      <c r="E3250" s="48"/>
      <c r="H3250" s="48"/>
      <c r="K3250" s="48"/>
      <c r="U3250" s="49"/>
      <c r="V3250" s="49"/>
      <c r="W3250" s="49"/>
      <c r="X3250" s="49"/>
      <c r="Y3250" s="49"/>
      <c r="Z3250" s="49"/>
      <c r="AA3250" s="49"/>
      <c r="AB3250" s="49"/>
      <c r="AC3250" s="49"/>
      <c r="AG3250" s="48"/>
      <c r="AJ3250" s="48"/>
      <c r="AM3250" s="48"/>
      <c r="AW3250" s="49"/>
      <c r="AX3250" s="49"/>
      <c r="AY3250" s="49"/>
      <c r="AZ3250" s="49"/>
      <c r="BA3250" s="49"/>
      <c r="BB3250" s="49"/>
      <c r="BC3250" s="49"/>
      <c r="BD3250" s="49"/>
      <c r="BE3250" s="49"/>
    </row>
    <row r="3251" spans="5:57">
      <c r="E3251" s="48"/>
      <c r="H3251" s="48"/>
      <c r="K3251" s="48"/>
      <c r="U3251" s="49"/>
      <c r="V3251" s="49"/>
      <c r="W3251" s="49"/>
      <c r="X3251" s="49"/>
      <c r="Y3251" s="49"/>
      <c r="Z3251" s="49"/>
      <c r="AA3251" s="49"/>
      <c r="AB3251" s="49"/>
      <c r="AC3251" s="49"/>
      <c r="AG3251" s="48"/>
      <c r="AJ3251" s="48"/>
      <c r="AM3251" s="48"/>
      <c r="AW3251" s="49"/>
      <c r="AX3251" s="49"/>
      <c r="AY3251" s="49"/>
      <c r="AZ3251" s="49"/>
      <c r="BA3251" s="49"/>
      <c r="BB3251" s="49"/>
      <c r="BC3251" s="49"/>
      <c r="BD3251" s="49"/>
      <c r="BE3251" s="49"/>
    </row>
    <row r="3252" spans="5:57">
      <c r="E3252" s="48"/>
      <c r="H3252" s="48"/>
      <c r="K3252" s="48"/>
      <c r="U3252" s="49"/>
      <c r="V3252" s="49"/>
      <c r="W3252" s="49"/>
      <c r="X3252" s="49"/>
      <c r="Y3252" s="49"/>
      <c r="Z3252" s="49"/>
      <c r="AA3252" s="49"/>
      <c r="AB3252" s="49"/>
      <c r="AC3252" s="49"/>
      <c r="AG3252" s="48"/>
      <c r="AJ3252" s="48"/>
      <c r="AM3252" s="48"/>
      <c r="AW3252" s="49"/>
      <c r="AX3252" s="49"/>
      <c r="AY3252" s="49"/>
      <c r="AZ3252" s="49"/>
      <c r="BA3252" s="49"/>
      <c r="BB3252" s="49"/>
      <c r="BC3252" s="49"/>
      <c r="BD3252" s="49"/>
      <c r="BE3252" s="49"/>
    </row>
    <row r="3253" spans="5:57">
      <c r="E3253" s="48"/>
      <c r="H3253" s="48"/>
      <c r="K3253" s="48"/>
      <c r="U3253" s="49"/>
      <c r="V3253" s="49"/>
      <c r="W3253" s="49"/>
      <c r="X3253" s="49"/>
      <c r="Y3253" s="49"/>
      <c r="Z3253" s="49"/>
      <c r="AA3253" s="49"/>
      <c r="AB3253" s="49"/>
      <c r="AC3253" s="49"/>
      <c r="AG3253" s="48"/>
      <c r="AJ3253" s="48"/>
      <c r="AM3253" s="48"/>
      <c r="AW3253" s="49"/>
      <c r="AX3253" s="49"/>
      <c r="AY3253" s="49"/>
      <c r="AZ3253" s="49"/>
      <c r="BA3253" s="49"/>
      <c r="BB3253" s="49"/>
      <c r="BC3253" s="49"/>
      <c r="BD3253" s="49"/>
      <c r="BE3253" s="49"/>
    </row>
    <row r="3254" spans="5:57">
      <c r="E3254" s="48"/>
      <c r="H3254" s="48"/>
      <c r="K3254" s="48"/>
      <c r="U3254" s="49"/>
      <c r="V3254" s="49"/>
      <c r="W3254" s="49"/>
      <c r="X3254" s="49"/>
      <c r="Y3254" s="49"/>
      <c r="Z3254" s="49"/>
      <c r="AA3254" s="49"/>
      <c r="AB3254" s="49"/>
      <c r="AC3254" s="49"/>
      <c r="AG3254" s="48"/>
      <c r="AJ3254" s="48"/>
      <c r="AM3254" s="48"/>
      <c r="AW3254" s="49"/>
      <c r="AX3254" s="49"/>
      <c r="AY3254" s="49"/>
      <c r="AZ3254" s="49"/>
      <c r="BA3254" s="49"/>
      <c r="BB3254" s="49"/>
      <c r="BC3254" s="49"/>
      <c r="BD3254" s="49"/>
      <c r="BE3254" s="49"/>
    </row>
    <row r="3255" spans="5:57">
      <c r="E3255" s="48"/>
      <c r="H3255" s="48"/>
      <c r="K3255" s="48"/>
      <c r="U3255" s="49"/>
      <c r="V3255" s="49"/>
      <c r="W3255" s="49"/>
      <c r="X3255" s="49"/>
      <c r="Y3255" s="49"/>
      <c r="Z3255" s="49"/>
      <c r="AA3255" s="49"/>
      <c r="AB3255" s="49"/>
      <c r="AC3255" s="49"/>
      <c r="AG3255" s="48"/>
      <c r="AJ3255" s="48"/>
      <c r="AM3255" s="48"/>
      <c r="AW3255" s="49"/>
      <c r="AX3255" s="49"/>
      <c r="AY3255" s="49"/>
      <c r="AZ3255" s="49"/>
      <c r="BA3255" s="49"/>
      <c r="BB3255" s="49"/>
      <c r="BC3255" s="49"/>
      <c r="BD3255" s="49"/>
      <c r="BE3255" s="49"/>
    </row>
    <row r="3256" spans="5:57">
      <c r="E3256" s="48"/>
      <c r="H3256" s="48"/>
      <c r="K3256" s="48"/>
      <c r="U3256" s="49"/>
      <c r="V3256" s="49"/>
      <c r="W3256" s="49"/>
      <c r="X3256" s="49"/>
      <c r="Y3256" s="49"/>
      <c r="Z3256" s="49"/>
      <c r="AA3256" s="49"/>
      <c r="AB3256" s="49"/>
      <c r="AC3256" s="49"/>
      <c r="AG3256" s="48"/>
      <c r="AJ3256" s="48"/>
      <c r="AM3256" s="48"/>
      <c r="AW3256" s="49"/>
      <c r="AX3256" s="49"/>
      <c r="AY3256" s="49"/>
      <c r="AZ3256" s="49"/>
      <c r="BA3256" s="49"/>
      <c r="BB3256" s="49"/>
      <c r="BC3256" s="49"/>
      <c r="BD3256" s="49"/>
      <c r="BE3256" s="49"/>
    </row>
    <row r="3257" spans="5:57">
      <c r="E3257" s="48"/>
      <c r="H3257" s="48"/>
      <c r="K3257" s="48"/>
      <c r="U3257" s="49"/>
      <c r="V3257" s="49"/>
      <c r="W3257" s="49"/>
      <c r="X3257" s="49"/>
      <c r="Y3257" s="49"/>
      <c r="Z3257" s="49"/>
      <c r="AA3257" s="49"/>
      <c r="AB3257" s="49"/>
      <c r="AC3257" s="49"/>
      <c r="AG3257" s="48"/>
      <c r="AJ3257" s="48"/>
      <c r="AM3257" s="48"/>
      <c r="AW3257" s="49"/>
      <c r="AX3257" s="49"/>
      <c r="AY3257" s="49"/>
      <c r="AZ3257" s="49"/>
      <c r="BA3257" s="49"/>
      <c r="BB3257" s="49"/>
      <c r="BC3257" s="49"/>
      <c r="BD3257" s="49"/>
      <c r="BE3257" s="49"/>
    </row>
    <row r="3258" spans="5:57">
      <c r="E3258" s="48"/>
      <c r="H3258" s="48"/>
      <c r="K3258" s="48"/>
      <c r="U3258" s="49"/>
      <c r="V3258" s="49"/>
      <c r="W3258" s="49"/>
      <c r="X3258" s="49"/>
      <c r="Y3258" s="49"/>
      <c r="Z3258" s="49"/>
      <c r="AA3258" s="49"/>
      <c r="AB3258" s="49"/>
      <c r="AC3258" s="49"/>
      <c r="AG3258" s="48"/>
      <c r="AJ3258" s="48"/>
      <c r="AM3258" s="48"/>
      <c r="AW3258" s="49"/>
      <c r="AX3258" s="49"/>
      <c r="AY3258" s="49"/>
      <c r="AZ3258" s="49"/>
      <c r="BA3258" s="49"/>
      <c r="BB3258" s="49"/>
      <c r="BC3258" s="49"/>
      <c r="BD3258" s="49"/>
      <c r="BE3258" s="49"/>
    </row>
    <row r="3259" spans="5:57">
      <c r="E3259" s="48"/>
      <c r="H3259" s="48"/>
      <c r="K3259" s="48"/>
      <c r="U3259" s="49"/>
      <c r="V3259" s="49"/>
      <c r="W3259" s="49"/>
      <c r="X3259" s="49"/>
      <c r="Y3259" s="49"/>
      <c r="Z3259" s="49"/>
      <c r="AA3259" s="49"/>
      <c r="AB3259" s="49"/>
      <c r="AC3259" s="49"/>
      <c r="AG3259" s="48"/>
      <c r="AJ3259" s="48"/>
      <c r="AM3259" s="48"/>
      <c r="AW3259" s="49"/>
      <c r="AX3259" s="49"/>
      <c r="AY3259" s="49"/>
      <c r="AZ3259" s="49"/>
      <c r="BA3259" s="49"/>
      <c r="BB3259" s="49"/>
      <c r="BC3259" s="49"/>
      <c r="BD3259" s="49"/>
      <c r="BE3259" s="49"/>
    </row>
    <row r="3260" spans="5:57">
      <c r="E3260" s="48"/>
      <c r="H3260" s="48"/>
      <c r="K3260" s="48"/>
      <c r="U3260" s="49"/>
      <c r="V3260" s="49"/>
      <c r="W3260" s="49"/>
      <c r="X3260" s="49"/>
      <c r="Y3260" s="49"/>
      <c r="Z3260" s="49"/>
      <c r="AA3260" s="49"/>
      <c r="AB3260" s="49"/>
      <c r="AC3260" s="49"/>
      <c r="AG3260" s="48"/>
      <c r="AJ3260" s="48"/>
      <c r="AM3260" s="48"/>
      <c r="AW3260" s="49"/>
      <c r="AX3260" s="49"/>
      <c r="AY3260" s="49"/>
      <c r="AZ3260" s="49"/>
      <c r="BA3260" s="49"/>
      <c r="BB3260" s="49"/>
      <c r="BC3260" s="49"/>
      <c r="BD3260" s="49"/>
      <c r="BE3260" s="49"/>
    </row>
    <row r="3261" spans="5:57">
      <c r="E3261" s="48"/>
      <c r="H3261" s="48"/>
      <c r="K3261" s="48"/>
      <c r="U3261" s="49"/>
      <c r="V3261" s="49"/>
      <c r="W3261" s="49"/>
      <c r="X3261" s="49"/>
      <c r="Y3261" s="49"/>
      <c r="Z3261" s="49"/>
      <c r="AA3261" s="49"/>
      <c r="AB3261" s="49"/>
      <c r="AC3261" s="49"/>
      <c r="AG3261" s="48"/>
      <c r="AJ3261" s="48"/>
      <c r="AM3261" s="48"/>
      <c r="AW3261" s="49"/>
      <c r="AX3261" s="49"/>
      <c r="AY3261" s="49"/>
      <c r="AZ3261" s="49"/>
      <c r="BA3261" s="49"/>
      <c r="BB3261" s="49"/>
      <c r="BC3261" s="49"/>
      <c r="BD3261" s="49"/>
      <c r="BE3261" s="49"/>
    </row>
    <row r="3262" spans="5:57">
      <c r="E3262" s="48"/>
      <c r="H3262" s="48"/>
      <c r="K3262" s="48"/>
      <c r="U3262" s="49"/>
      <c r="V3262" s="49"/>
      <c r="W3262" s="49"/>
      <c r="X3262" s="49"/>
      <c r="Y3262" s="49"/>
      <c r="Z3262" s="49"/>
      <c r="AA3262" s="49"/>
      <c r="AB3262" s="49"/>
      <c r="AC3262" s="49"/>
      <c r="AG3262" s="48"/>
      <c r="AJ3262" s="48"/>
      <c r="AM3262" s="48"/>
      <c r="AW3262" s="49"/>
      <c r="AX3262" s="49"/>
      <c r="AY3262" s="49"/>
      <c r="AZ3262" s="49"/>
      <c r="BA3262" s="49"/>
      <c r="BB3262" s="49"/>
      <c r="BC3262" s="49"/>
      <c r="BD3262" s="49"/>
      <c r="BE3262" s="49"/>
    </row>
    <row r="3263" spans="5:57">
      <c r="E3263" s="48"/>
      <c r="H3263" s="48"/>
      <c r="K3263" s="48"/>
      <c r="U3263" s="49"/>
      <c r="V3263" s="49"/>
      <c r="W3263" s="49"/>
      <c r="X3263" s="49"/>
      <c r="Y3263" s="49"/>
      <c r="Z3263" s="49"/>
      <c r="AA3263" s="49"/>
      <c r="AB3263" s="49"/>
      <c r="AC3263" s="49"/>
      <c r="AG3263" s="48"/>
      <c r="AJ3263" s="48"/>
      <c r="AM3263" s="48"/>
      <c r="AW3263" s="49"/>
      <c r="AX3263" s="49"/>
      <c r="AY3263" s="49"/>
      <c r="AZ3263" s="49"/>
      <c r="BA3263" s="49"/>
      <c r="BB3263" s="49"/>
      <c r="BC3263" s="49"/>
      <c r="BD3263" s="49"/>
      <c r="BE3263" s="49"/>
    </row>
    <row r="3264" spans="5:57">
      <c r="E3264" s="48"/>
      <c r="H3264" s="48"/>
      <c r="K3264" s="48"/>
      <c r="U3264" s="49"/>
      <c r="V3264" s="49"/>
      <c r="W3264" s="49"/>
      <c r="X3264" s="49"/>
      <c r="Y3264" s="49"/>
      <c r="Z3264" s="49"/>
      <c r="AA3264" s="49"/>
      <c r="AB3264" s="49"/>
      <c r="AC3264" s="49"/>
      <c r="AG3264" s="48"/>
      <c r="AJ3264" s="48"/>
      <c r="AM3264" s="48"/>
      <c r="AW3264" s="49"/>
      <c r="AX3264" s="49"/>
      <c r="AY3264" s="49"/>
      <c r="AZ3264" s="49"/>
      <c r="BA3264" s="49"/>
      <c r="BB3264" s="49"/>
      <c r="BC3264" s="49"/>
      <c r="BD3264" s="49"/>
      <c r="BE3264" s="49"/>
    </row>
    <row r="3265" spans="5:57">
      <c r="E3265" s="48"/>
      <c r="H3265" s="48"/>
      <c r="K3265" s="48"/>
      <c r="U3265" s="49"/>
      <c r="V3265" s="49"/>
      <c r="W3265" s="49"/>
      <c r="X3265" s="49"/>
      <c r="Y3265" s="49"/>
      <c r="Z3265" s="49"/>
      <c r="AA3265" s="49"/>
      <c r="AB3265" s="49"/>
      <c r="AC3265" s="49"/>
      <c r="AG3265" s="48"/>
      <c r="AJ3265" s="48"/>
      <c r="AM3265" s="48"/>
      <c r="AW3265" s="49"/>
      <c r="AX3265" s="49"/>
      <c r="AY3265" s="49"/>
      <c r="AZ3265" s="49"/>
      <c r="BA3265" s="49"/>
      <c r="BB3265" s="49"/>
      <c r="BC3265" s="49"/>
      <c r="BD3265" s="49"/>
      <c r="BE3265" s="49"/>
    </row>
    <row r="3266" spans="5:57">
      <c r="E3266" s="48"/>
      <c r="H3266" s="48"/>
      <c r="K3266" s="48"/>
      <c r="U3266" s="49"/>
      <c r="V3266" s="49"/>
      <c r="W3266" s="49"/>
      <c r="X3266" s="49"/>
      <c r="Y3266" s="49"/>
      <c r="Z3266" s="49"/>
      <c r="AA3266" s="49"/>
      <c r="AB3266" s="49"/>
      <c r="AC3266" s="49"/>
      <c r="AG3266" s="48"/>
      <c r="AJ3266" s="48"/>
      <c r="AM3266" s="48"/>
      <c r="AW3266" s="49"/>
      <c r="AX3266" s="49"/>
      <c r="AY3266" s="49"/>
      <c r="AZ3266" s="49"/>
      <c r="BA3266" s="49"/>
      <c r="BB3266" s="49"/>
      <c r="BC3266" s="49"/>
      <c r="BD3266" s="49"/>
      <c r="BE3266" s="49"/>
    </row>
    <row r="3267" spans="5:57">
      <c r="E3267" s="48"/>
      <c r="H3267" s="48"/>
      <c r="K3267" s="48"/>
      <c r="U3267" s="49"/>
      <c r="V3267" s="49"/>
      <c r="W3267" s="49"/>
      <c r="X3267" s="49"/>
      <c r="Y3267" s="49"/>
      <c r="Z3267" s="49"/>
      <c r="AA3267" s="49"/>
      <c r="AB3267" s="49"/>
      <c r="AC3267" s="49"/>
      <c r="AG3267" s="48"/>
      <c r="AJ3267" s="48"/>
      <c r="AM3267" s="48"/>
      <c r="AW3267" s="49"/>
      <c r="AX3267" s="49"/>
      <c r="AY3267" s="49"/>
      <c r="AZ3267" s="49"/>
      <c r="BA3267" s="49"/>
      <c r="BB3267" s="49"/>
      <c r="BC3267" s="49"/>
      <c r="BD3267" s="49"/>
      <c r="BE3267" s="49"/>
    </row>
    <row r="3268" spans="5:57">
      <c r="E3268" s="48"/>
      <c r="H3268" s="48"/>
      <c r="K3268" s="48"/>
      <c r="U3268" s="49"/>
      <c r="V3268" s="49"/>
      <c r="W3268" s="49"/>
      <c r="X3268" s="49"/>
      <c r="Y3268" s="49"/>
      <c r="Z3268" s="49"/>
      <c r="AA3268" s="49"/>
      <c r="AB3268" s="49"/>
      <c r="AC3268" s="49"/>
      <c r="AG3268" s="48"/>
      <c r="AJ3268" s="48"/>
      <c r="AM3268" s="48"/>
      <c r="AW3268" s="49"/>
      <c r="AX3268" s="49"/>
      <c r="AY3268" s="49"/>
      <c r="AZ3268" s="49"/>
      <c r="BA3268" s="49"/>
      <c r="BB3268" s="49"/>
      <c r="BC3268" s="49"/>
      <c r="BD3268" s="49"/>
      <c r="BE3268" s="49"/>
    </row>
    <row r="3269" spans="5:57">
      <c r="E3269" s="48"/>
      <c r="H3269" s="48"/>
      <c r="K3269" s="48"/>
      <c r="U3269" s="49"/>
      <c r="V3269" s="49"/>
      <c r="W3269" s="49"/>
      <c r="X3269" s="49"/>
      <c r="Y3269" s="49"/>
      <c r="Z3269" s="49"/>
      <c r="AA3269" s="49"/>
      <c r="AB3269" s="49"/>
      <c r="AC3269" s="49"/>
      <c r="AG3269" s="48"/>
      <c r="AJ3269" s="48"/>
      <c r="AM3269" s="48"/>
      <c r="AW3269" s="49"/>
      <c r="AX3269" s="49"/>
      <c r="AY3269" s="49"/>
      <c r="AZ3269" s="49"/>
      <c r="BA3269" s="49"/>
      <c r="BB3269" s="49"/>
      <c r="BC3269" s="49"/>
      <c r="BD3269" s="49"/>
      <c r="BE3269" s="49"/>
    </row>
    <row r="3270" spans="5:57">
      <c r="E3270" s="48"/>
      <c r="H3270" s="48"/>
      <c r="K3270" s="48"/>
      <c r="U3270" s="49"/>
      <c r="V3270" s="49"/>
      <c r="W3270" s="49"/>
      <c r="X3270" s="49"/>
      <c r="Y3270" s="49"/>
      <c r="Z3270" s="49"/>
      <c r="AA3270" s="49"/>
      <c r="AB3270" s="49"/>
      <c r="AC3270" s="49"/>
      <c r="AG3270" s="48"/>
      <c r="AJ3270" s="48"/>
      <c r="AM3270" s="48"/>
      <c r="AW3270" s="49"/>
      <c r="AX3270" s="49"/>
      <c r="AY3270" s="49"/>
      <c r="AZ3270" s="49"/>
      <c r="BA3270" s="49"/>
      <c r="BB3270" s="49"/>
      <c r="BC3270" s="49"/>
      <c r="BD3270" s="49"/>
      <c r="BE3270" s="49"/>
    </row>
    <row r="3271" spans="5:57">
      <c r="E3271" s="48"/>
      <c r="H3271" s="48"/>
      <c r="K3271" s="48"/>
      <c r="U3271" s="49"/>
      <c r="V3271" s="49"/>
      <c r="W3271" s="49"/>
      <c r="X3271" s="49"/>
      <c r="Y3271" s="49"/>
      <c r="Z3271" s="49"/>
      <c r="AA3271" s="49"/>
      <c r="AB3271" s="49"/>
      <c r="AC3271" s="49"/>
      <c r="AG3271" s="48"/>
      <c r="AJ3271" s="48"/>
      <c r="AM3271" s="48"/>
      <c r="AW3271" s="49"/>
      <c r="AX3271" s="49"/>
      <c r="AY3271" s="49"/>
      <c r="AZ3271" s="49"/>
      <c r="BA3271" s="49"/>
      <c r="BB3271" s="49"/>
      <c r="BC3271" s="49"/>
      <c r="BD3271" s="49"/>
      <c r="BE3271" s="49"/>
    </row>
    <row r="3272" spans="5:57">
      <c r="E3272" s="48"/>
      <c r="H3272" s="48"/>
      <c r="K3272" s="48"/>
      <c r="U3272" s="49"/>
      <c r="V3272" s="49"/>
      <c r="W3272" s="49"/>
      <c r="X3272" s="49"/>
      <c r="Y3272" s="49"/>
      <c r="Z3272" s="49"/>
      <c r="AA3272" s="49"/>
      <c r="AB3272" s="49"/>
      <c r="AC3272" s="49"/>
      <c r="AG3272" s="48"/>
      <c r="AJ3272" s="48"/>
      <c r="AM3272" s="48"/>
      <c r="AW3272" s="49"/>
      <c r="AX3272" s="49"/>
      <c r="AY3272" s="49"/>
      <c r="AZ3272" s="49"/>
      <c r="BA3272" s="49"/>
      <c r="BB3272" s="49"/>
      <c r="BC3272" s="49"/>
      <c r="BD3272" s="49"/>
      <c r="BE3272" s="49"/>
    </row>
    <row r="3273" spans="5:57">
      <c r="E3273" s="48"/>
      <c r="H3273" s="48"/>
      <c r="K3273" s="48"/>
      <c r="U3273" s="49"/>
      <c r="V3273" s="49"/>
      <c r="W3273" s="49"/>
      <c r="X3273" s="49"/>
      <c r="Y3273" s="49"/>
      <c r="Z3273" s="49"/>
      <c r="AA3273" s="49"/>
      <c r="AB3273" s="49"/>
      <c r="AC3273" s="49"/>
      <c r="AG3273" s="48"/>
      <c r="AJ3273" s="48"/>
      <c r="AM3273" s="48"/>
      <c r="AW3273" s="49"/>
      <c r="AX3273" s="49"/>
      <c r="AY3273" s="49"/>
      <c r="AZ3273" s="49"/>
      <c r="BA3273" s="49"/>
      <c r="BB3273" s="49"/>
      <c r="BC3273" s="49"/>
      <c r="BD3273" s="49"/>
      <c r="BE3273" s="49"/>
    </row>
    <row r="3274" spans="5:57">
      <c r="E3274" s="48"/>
      <c r="H3274" s="48"/>
      <c r="K3274" s="48"/>
      <c r="U3274" s="49"/>
      <c r="V3274" s="49"/>
      <c r="W3274" s="49"/>
      <c r="X3274" s="49"/>
      <c r="Y3274" s="49"/>
      <c r="Z3274" s="49"/>
      <c r="AA3274" s="49"/>
      <c r="AB3274" s="49"/>
      <c r="AC3274" s="49"/>
      <c r="AG3274" s="48"/>
      <c r="AJ3274" s="48"/>
      <c r="AM3274" s="48"/>
      <c r="AW3274" s="49"/>
      <c r="AX3274" s="49"/>
      <c r="AY3274" s="49"/>
      <c r="AZ3274" s="49"/>
      <c r="BA3274" s="49"/>
      <c r="BB3274" s="49"/>
      <c r="BC3274" s="49"/>
      <c r="BD3274" s="49"/>
      <c r="BE3274" s="49"/>
    </row>
    <row r="3275" spans="5:57">
      <c r="E3275" s="48"/>
      <c r="H3275" s="48"/>
      <c r="K3275" s="48"/>
      <c r="U3275" s="49"/>
      <c r="V3275" s="49"/>
      <c r="W3275" s="49"/>
      <c r="X3275" s="49"/>
      <c r="Y3275" s="49"/>
      <c r="Z3275" s="49"/>
      <c r="AA3275" s="49"/>
      <c r="AB3275" s="49"/>
      <c r="AC3275" s="49"/>
      <c r="AG3275" s="48"/>
      <c r="AJ3275" s="48"/>
      <c r="AM3275" s="48"/>
      <c r="AW3275" s="49"/>
      <c r="AX3275" s="49"/>
      <c r="AY3275" s="49"/>
      <c r="AZ3275" s="49"/>
      <c r="BA3275" s="49"/>
      <c r="BB3275" s="49"/>
      <c r="BC3275" s="49"/>
      <c r="BD3275" s="49"/>
      <c r="BE3275" s="49"/>
    </row>
    <row r="3276" spans="5:57">
      <c r="E3276" s="48"/>
      <c r="H3276" s="48"/>
      <c r="K3276" s="48"/>
      <c r="U3276" s="49"/>
      <c r="V3276" s="49"/>
      <c r="W3276" s="49"/>
      <c r="X3276" s="49"/>
      <c r="Y3276" s="49"/>
      <c r="Z3276" s="49"/>
      <c r="AA3276" s="49"/>
      <c r="AB3276" s="49"/>
      <c r="AC3276" s="49"/>
      <c r="AG3276" s="48"/>
      <c r="AJ3276" s="48"/>
      <c r="AM3276" s="48"/>
      <c r="AW3276" s="49"/>
      <c r="AX3276" s="49"/>
      <c r="AY3276" s="49"/>
      <c r="AZ3276" s="49"/>
      <c r="BA3276" s="49"/>
      <c r="BB3276" s="49"/>
      <c r="BC3276" s="49"/>
      <c r="BD3276" s="49"/>
      <c r="BE3276" s="49"/>
    </row>
    <row r="3277" spans="5:57">
      <c r="E3277" s="48"/>
      <c r="H3277" s="48"/>
      <c r="K3277" s="48"/>
      <c r="U3277" s="49"/>
      <c r="V3277" s="49"/>
      <c r="W3277" s="49"/>
      <c r="X3277" s="49"/>
      <c r="Y3277" s="49"/>
      <c r="Z3277" s="49"/>
      <c r="AA3277" s="49"/>
      <c r="AB3277" s="49"/>
      <c r="AC3277" s="49"/>
      <c r="AG3277" s="48"/>
      <c r="AJ3277" s="48"/>
      <c r="AM3277" s="48"/>
      <c r="AW3277" s="49"/>
      <c r="AX3277" s="49"/>
      <c r="AY3277" s="49"/>
      <c r="AZ3277" s="49"/>
      <c r="BA3277" s="49"/>
      <c r="BB3277" s="49"/>
      <c r="BC3277" s="49"/>
      <c r="BD3277" s="49"/>
      <c r="BE3277" s="49"/>
    </row>
    <row r="3278" spans="5:57">
      <c r="E3278" s="48"/>
      <c r="H3278" s="48"/>
      <c r="K3278" s="48"/>
      <c r="U3278" s="49"/>
      <c r="V3278" s="49"/>
      <c r="W3278" s="49"/>
      <c r="X3278" s="49"/>
      <c r="Y3278" s="49"/>
      <c r="Z3278" s="49"/>
      <c r="AA3278" s="49"/>
      <c r="AB3278" s="49"/>
      <c r="AC3278" s="49"/>
      <c r="AG3278" s="48"/>
      <c r="AJ3278" s="48"/>
      <c r="AM3278" s="48"/>
      <c r="AW3278" s="49"/>
      <c r="AX3278" s="49"/>
      <c r="AY3278" s="49"/>
      <c r="AZ3278" s="49"/>
      <c r="BA3278" s="49"/>
      <c r="BB3278" s="49"/>
      <c r="BC3278" s="49"/>
      <c r="BD3278" s="49"/>
      <c r="BE3278" s="49"/>
    </row>
    <row r="3279" spans="5:57">
      <c r="E3279" s="48"/>
      <c r="H3279" s="48"/>
      <c r="K3279" s="48"/>
      <c r="U3279" s="49"/>
      <c r="V3279" s="49"/>
      <c r="W3279" s="49"/>
      <c r="X3279" s="49"/>
      <c r="Y3279" s="49"/>
      <c r="Z3279" s="49"/>
      <c r="AA3279" s="49"/>
      <c r="AB3279" s="49"/>
      <c r="AC3279" s="49"/>
      <c r="AG3279" s="48"/>
      <c r="AJ3279" s="48"/>
      <c r="AM3279" s="48"/>
      <c r="AW3279" s="49"/>
      <c r="AX3279" s="49"/>
      <c r="AY3279" s="49"/>
      <c r="AZ3279" s="49"/>
      <c r="BA3279" s="49"/>
      <c r="BB3279" s="49"/>
      <c r="BC3279" s="49"/>
      <c r="BD3279" s="49"/>
      <c r="BE3279" s="49"/>
    </row>
    <row r="3280" spans="5:57">
      <c r="E3280" s="48"/>
      <c r="H3280" s="48"/>
      <c r="K3280" s="48"/>
      <c r="U3280" s="49"/>
      <c r="V3280" s="49"/>
      <c r="W3280" s="49"/>
      <c r="X3280" s="49"/>
      <c r="Y3280" s="49"/>
      <c r="Z3280" s="49"/>
      <c r="AA3280" s="49"/>
      <c r="AB3280" s="49"/>
      <c r="AC3280" s="49"/>
      <c r="AG3280" s="48"/>
      <c r="AJ3280" s="48"/>
      <c r="AM3280" s="48"/>
      <c r="AW3280" s="49"/>
      <c r="AX3280" s="49"/>
      <c r="AY3280" s="49"/>
      <c r="AZ3280" s="49"/>
      <c r="BA3280" s="49"/>
      <c r="BB3280" s="49"/>
      <c r="BC3280" s="49"/>
      <c r="BD3280" s="49"/>
      <c r="BE3280" s="49"/>
    </row>
    <row r="3281" spans="5:57">
      <c r="E3281" s="48"/>
      <c r="H3281" s="48"/>
      <c r="K3281" s="48"/>
      <c r="U3281" s="49"/>
      <c r="V3281" s="49"/>
      <c r="W3281" s="49"/>
      <c r="X3281" s="49"/>
      <c r="Y3281" s="49"/>
      <c r="Z3281" s="49"/>
      <c r="AA3281" s="49"/>
      <c r="AB3281" s="49"/>
      <c r="AC3281" s="49"/>
      <c r="AG3281" s="48"/>
      <c r="AJ3281" s="48"/>
      <c r="AM3281" s="48"/>
      <c r="AW3281" s="49"/>
      <c r="AX3281" s="49"/>
      <c r="AY3281" s="49"/>
      <c r="AZ3281" s="49"/>
      <c r="BA3281" s="49"/>
      <c r="BB3281" s="49"/>
      <c r="BC3281" s="49"/>
      <c r="BD3281" s="49"/>
      <c r="BE3281" s="49"/>
    </row>
    <row r="3282" spans="5:57">
      <c r="E3282" s="48"/>
      <c r="H3282" s="48"/>
      <c r="K3282" s="48"/>
      <c r="U3282" s="49"/>
      <c r="V3282" s="49"/>
      <c r="W3282" s="49"/>
      <c r="X3282" s="49"/>
      <c r="Y3282" s="49"/>
      <c r="Z3282" s="49"/>
      <c r="AA3282" s="49"/>
      <c r="AB3282" s="49"/>
      <c r="AC3282" s="49"/>
      <c r="AG3282" s="48"/>
      <c r="AJ3282" s="48"/>
      <c r="AM3282" s="48"/>
      <c r="AW3282" s="49"/>
      <c r="AX3282" s="49"/>
      <c r="AY3282" s="49"/>
      <c r="AZ3282" s="49"/>
      <c r="BA3282" s="49"/>
      <c r="BB3282" s="49"/>
      <c r="BC3282" s="49"/>
      <c r="BD3282" s="49"/>
      <c r="BE3282" s="49"/>
    </row>
    <row r="3283" spans="5:57">
      <c r="E3283" s="48"/>
      <c r="H3283" s="48"/>
      <c r="K3283" s="48"/>
      <c r="U3283" s="49"/>
      <c r="V3283" s="49"/>
      <c r="W3283" s="49"/>
      <c r="X3283" s="49"/>
      <c r="Y3283" s="49"/>
      <c r="Z3283" s="49"/>
      <c r="AA3283" s="49"/>
      <c r="AB3283" s="49"/>
      <c r="AC3283" s="49"/>
      <c r="AG3283" s="48"/>
      <c r="AJ3283" s="48"/>
      <c r="AM3283" s="48"/>
      <c r="AW3283" s="49"/>
      <c r="AX3283" s="49"/>
      <c r="AY3283" s="49"/>
      <c r="AZ3283" s="49"/>
      <c r="BA3283" s="49"/>
      <c r="BB3283" s="49"/>
      <c r="BC3283" s="49"/>
      <c r="BD3283" s="49"/>
      <c r="BE3283" s="49"/>
    </row>
    <row r="3284" spans="5:57">
      <c r="E3284" s="48"/>
      <c r="H3284" s="48"/>
      <c r="K3284" s="48"/>
      <c r="U3284" s="49"/>
      <c r="V3284" s="49"/>
      <c r="W3284" s="49"/>
      <c r="X3284" s="49"/>
      <c r="Y3284" s="49"/>
      <c r="Z3284" s="49"/>
      <c r="AA3284" s="49"/>
      <c r="AB3284" s="49"/>
      <c r="AC3284" s="49"/>
      <c r="AG3284" s="48"/>
      <c r="AJ3284" s="48"/>
      <c r="AM3284" s="48"/>
      <c r="AW3284" s="49"/>
      <c r="AX3284" s="49"/>
      <c r="AY3284" s="49"/>
      <c r="AZ3284" s="49"/>
      <c r="BA3284" s="49"/>
      <c r="BB3284" s="49"/>
      <c r="BC3284" s="49"/>
      <c r="BD3284" s="49"/>
      <c r="BE3284" s="49"/>
    </row>
    <row r="3285" spans="5:57">
      <c r="E3285" s="48"/>
      <c r="H3285" s="48"/>
      <c r="K3285" s="48"/>
      <c r="U3285" s="49"/>
      <c r="V3285" s="49"/>
      <c r="W3285" s="49"/>
      <c r="X3285" s="49"/>
      <c r="Y3285" s="49"/>
      <c r="Z3285" s="49"/>
      <c r="AA3285" s="49"/>
      <c r="AB3285" s="49"/>
      <c r="AC3285" s="49"/>
      <c r="AG3285" s="48"/>
      <c r="AJ3285" s="48"/>
      <c r="AM3285" s="48"/>
      <c r="AW3285" s="49"/>
      <c r="AX3285" s="49"/>
      <c r="AY3285" s="49"/>
      <c r="AZ3285" s="49"/>
      <c r="BA3285" s="49"/>
      <c r="BB3285" s="49"/>
      <c r="BC3285" s="49"/>
      <c r="BD3285" s="49"/>
      <c r="BE3285" s="49"/>
    </row>
    <row r="3286" spans="5:57">
      <c r="E3286" s="48"/>
      <c r="H3286" s="48"/>
      <c r="K3286" s="48"/>
      <c r="U3286" s="49"/>
      <c r="V3286" s="49"/>
      <c r="W3286" s="49"/>
      <c r="X3286" s="49"/>
      <c r="Y3286" s="49"/>
      <c r="Z3286" s="49"/>
      <c r="AA3286" s="49"/>
      <c r="AB3286" s="49"/>
      <c r="AC3286" s="49"/>
      <c r="AG3286" s="48"/>
      <c r="AJ3286" s="48"/>
      <c r="AM3286" s="48"/>
      <c r="AW3286" s="49"/>
      <c r="AX3286" s="49"/>
      <c r="AY3286" s="49"/>
      <c r="AZ3286" s="49"/>
      <c r="BA3286" s="49"/>
      <c r="BB3286" s="49"/>
      <c r="BC3286" s="49"/>
      <c r="BD3286" s="49"/>
      <c r="BE3286" s="49"/>
    </row>
    <row r="3287" spans="5:57">
      <c r="E3287" s="48"/>
      <c r="H3287" s="48"/>
      <c r="K3287" s="48"/>
      <c r="U3287" s="49"/>
      <c r="V3287" s="49"/>
      <c r="W3287" s="49"/>
      <c r="X3287" s="49"/>
      <c r="Y3287" s="49"/>
      <c r="Z3287" s="49"/>
      <c r="AA3287" s="49"/>
      <c r="AB3287" s="49"/>
      <c r="AC3287" s="49"/>
      <c r="AG3287" s="48"/>
      <c r="AJ3287" s="48"/>
      <c r="AM3287" s="48"/>
      <c r="AW3287" s="49"/>
      <c r="AX3287" s="49"/>
      <c r="AY3287" s="49"/>
      <c r="AZ3287" s="49"/>
      <c r="BA3287" s="49"/>
      <c r="BB3287" s="49"/>
      <c r="BC3287" s="49"/>
      <c r="BD3287" s="49"/>
      <c r="BE3287" s="49"/>
    </row>
    <row r="3288" spans="5:57">
      <c r="E3288" s="48"/>
      <c r="H3288" s="48"/>
      <c r="K3288" s="48"/>
      <c r="U3288" s="49"/>
      <c r="V3288" s="49"/>
      <c r="W3288" s="49"/>
      <c r="X3288" s="49"/>
      <c r="Y3288" s="49"/>
      <c r="Z3288" s="49"/>
      <c r="AA3288" s="49"/>
      <c r="AB3288" s="49"/>
      <c r="AC3288" s="49"/>
      <c r="AG3288" s="48"/>
      <c r="AJ3288" s="48"/>
      <c r="AM3288" s="48"/>
      <c r="AW3288" s="49"/>
      <c r="AX3288" s="49"/>
      <c r="AY3288" s="49"/>
      <c r="AZ3288" s="49"/>
      <c r="BA3288" s="49"/>
      <c r="BB3288" s="49"/>
      <c r="BC3288" s="49"/>
      <c r="BD3288" s="49"/>
      <c r="BE3288" s="49"/>
    </row>
    <row r="3289" spans="5:57">
      <c r="E3289" s="48"/>
      <c r="H3289" s="48"/>
      <c r="K3289" s="48"/>
      <c r="U3289" s="49"/>
      <c r="V3289" s="49"/>
      <c r="W3289" s="49"/>
      <c r="X3289" s="49"/>
      <c r="Y3289" s="49"/>
      <c r="Z3289" s="49"/>
      <c r="AA3289" s="49"/>
      <c r="AB3289" s="49"/>
      <c r="AC3289" s="49"/>
      <c r="AG3289" s="48"/>
      <c r="AJ3289" s="48"/>
      <c r="AM3289" s="48"/>
      <c r="AW3289" s="49"/>
      <c r="AX3289" s="49"/>
      <c r="AY3289" s="49"/>
      <c r="AZ3289" s="49"/>
      <c r="BA3289" s="49"/>
      <c r="BB3289" s="49"/>
      <c r="BC3289" s="49"/>
      <c r="BD3289" s="49"/>
      <c r="BE3289" s="49"/>
    </row>
    <row r="3290" spans="5:57">
      <c r="E3290" s="48"/>
      <c r="H3290" s="48"/>
      <c r="K3290" s="48"/>
      <c r="U3290" s="49"/>
      <c r="V3290" s="49"/>
      <c r="W3290" s="49"/>
      <c r="X3290" s="49"/>
      <c r="Y3290" s="49"/>
      <c r="Z3290" s="49"/>
      <c r="AA3290" s="49"/>
      <c r="AB3290" s="49"/>
      <c r="AC3290" s="49"/>
      <c r="AG3290" s="48"/>
      <c r="AJ3290" s="48"/>
      <c r="AM3290" s="48"/>
      <c r="AW3290" s="49"/>
      <c r="AX3290" s="49"/>
      <c r="AY3290" s="49"/>
      <c r="AZ3290" s="49"/>
      <c r="BA3290" s="49"/>
      <c r="BB3290" s="49"/>
      <c r="BC3290" s="49"/>
      <c r="BD3290" s="49"/>
      <c r="BE3290" s="49"/>
    </row>
    <row r="3291" spans="5:57">
      <c r="E3291" s="48"/>
      <c r="H3291" s="48"/>
      <c r="K3291" s="48"/>
      <c r="U3291" s="49"/>
      <c r="V3291" s="49"/>
      <c r="W3291" s="49"/>
      <c r="X3291" s="49"/>
      <c r="Y3291" s="49"/>
      <c r="Z3291" s="49"/>
      <c r="AA3291" s="49"/>
      <c r="AB3291" s="49"/>
      <c r="AC3291" s="49"/>
      <c r="AG3291" s="48"/>
      <c r="AJ3291" s="48"/>
      <c r="AM3291" s="48"/>
      <c r="AW3291" s="49"/>
      <c r="AX3291" s="49"/>
      <c r="AY3291" s="49"/>
      <c r="AZ3291" s="49"/>
      <c r="BA3291" s="49"/>
      <c r="BB3291" s="49"/>
      <c r="BC3291" s="49"/>
      <c r="BD3291" s="49"/>
      <c r="BE3291" s="49"/>
    </row>
    <row r="3292" spans="5:57">
      <c r="E3292" s="48"/>
      <c r="H3292" s="48"/>
      <c r="K3292" s="48"/>
      <c r="U3292" s="49"/>
      <c r="V3292" s="49"/>
      <c r="W3292" s="49"/>
      <c r="X3292" s="49"/>
      <c r="Y3292" s="49"/>
      <c r="Z3292" s="49"/>
      <c r="AA3292" s="49"/>
      <c r="AB3292" s="49"/>
      <c r="AC3292" s="49"/>
      <c r="AG3292" s="48"/>
      <c r="AJ3292" s="48"/>
      <c r="AM3292" s="48"/>
      <c r="AW3292" s="49"/>
      <c r="AX3292" s="49"/>
      <c r="AY3292" s="49"/>
      <c r="AZ3292" s="49"/>
      <c r="BA3292" s="49"/>
      <c r="BB3292" s="49"/>
      <c r="BC3292" s="49"/>
      <c r="BD3292" s="49"/>
      <c r="BE3292" s="49"/>
    </row>
    <row r="3293" spans="5:57">
      <c r="E3293" s="48"/>
      <c r="H3293" s="48"/>
      <c r="K3293" s="48"/>
      <c r="U3293" s="49"/>
      <c r="V3293" s="49"/>
      <c r="W3293" s="49"/>
      <c r="X3293" s="49"/>
      <c r="Y3293" s="49"/>
      <c r="Z3293" s="49"/>
      <c r="AA3293" s="49"/>
      <c r="AB3293" s="49"/>
      <c r="AC3293" s="49"/>
      <c r="AG3293" s="48"/>
      <c r="AJ3293" s="48"/>
      <c r="AM3293" s="48"/>
      <c r="AW3293" s="49"/>
      <c r="AX3293" s="49"/>
      <c r="AY3293" s="49"/>
      <c r="AZ3293" s="49"/>
      <c r="BA3293" s="49"/>
      <c r="BB3293" s="49"/>
      <c r="BC3293" s="49"/>
      <c r="BD3293" s="49"/>
      <c r="BE3293" s="49"/>
    </row>
    <row r="3294" spans="5:57">
      <c r="E3294" s="48"/>
      <c r="H3294" s="48"/>
      <c r="K3294" s="48"/>
      <c r="U3294" s="49"/>
      <c r="V3294" s="49"/>
      <c r="W3294" s="49"/>
      <c r="X3294" s="49"/>
      <c r="Y3294" s="49"/>
      <c r="Z3294" s="49"/>
      <c r="AA3294" s="49"/>
      <c r="AB3294" s="49"/>
      <c r="AC3294" s="49"/>
      <c r="AG3294" s="48"/>
      <c r="AJ3294" s="48"/>
      <c r="AM3294" s="48"/>
      <c r="AW3294" s="49"/>
      <c r="AX3294" s="49"/>
      <c r="AY3294" s="49"/>
      <c r="AZ3294" s="49"/>
      <c r="BA3294" s="49"/>
      <c r="BB3294" s="49"/>
      <c r="BC3294" s="49"/>
      <c r="BD3294" s="49"/>
      <c r="BE3294" s="49"/>
    </row>
    <row r="3295" spans="5:57">
      <c r="E3295" s="48"/>
      <c r="H3295" s="48"/>
      <c r="K3295" s="48"/>
      <c r="U3295" s="49"/>
      <c r="V3295" s="49"/>
      <c r="W3295" s="49"/>
      <c r="X3295" s="49"/>
      <c r="Y3295" s="49"/>
      <c r="Z3295" s="49"/>
      <c r="AA3295" s="49"/>
      <c r="AB3295" s="49"/>
      <c r="AC3295" s="49"/>
      <c r="AG3295" s="48"/>
      <c r="AJ3295" s="48"/>
      <c r="AM3295" s="48"/>
      <c r="AW3295" s="49"/>
      <c r="AX3295" s="49"/>
      <c r="AY3295" s="49"/>
      <c r="AZ3295" s="49"/>
      <c r="BA3295" s="49"/>
      <c r="BB3295" s="49"/>
      <c r="BC3295" s="49"/>
      <c r="BD3295" s="49"/>
      <c r="BE3295" s="49"/>
    </row>
    <row r="3296" spans="5:57">
      <c r="E3296" s="48"/>
      <c r="H3296" s="48"/>
      <c r="K3296" s="48"/>
      <c r="U3296" s="49"/>
      <c r="V3296" s="49"/>
      <c r="W3296" s="49"/>
      <c r="X3296" s="49"/>
      <c r="Y3296" s="49"/>
      <c r="Z3296" s="49"/>
      <c r="AA3296" s="49"/>
      <c r="AB3296" s="49"/>
      <c r="AC3296" s="49"/>
      <c r="AG3296" s="48"/>
      <c r="AJ3296" s="48"/>
      <c r="AM3296" s="48"/>
      <c r="AW3296" s="49"/>
      <c r="AX3296" s="49"/>
      <c r="AY3296" s="49"/>
      <c r="AZ3296" s="49"/>
      <c r="BA3296" s="49"/>
      <c r="BB3296" s="49"/>
      <c r="BC3296" s="49"/>
      <c r="BD3296" s="49"/>
      <c r="BE3296" s="49"/>
    </row>
    <row r="3297" spans="5:57">
      <c r="E3297" s="48"/>
      <c r="H3297" s="48"/>
      <c r="K3297" s="48"/>
      <c r="U3297" s="49"/>
      <c r="V3297" s="49"/>
      <c r="W3297" s="49"/>
      <c r="X3297" s="49"/>
      <c r="Y3297" s="49"/>
      <c r="Z3297" s="49"/>
      <c r="AA3297" s="49"/>
      <c r="AB3297" s="49"/>
      <c r="AC3297" s="49"/>
      <c r="AG3297" s="48"/>
      <c r="AJ3297" s="48"/>
      <c r="AM3297" s="48"/>
      <c r="AW3297" s="49"/>
      <c r="AX3297" s="49"/>
      <c r="AY3297" s="49"/>
      <c r="AZ3297" s="49"/>
      <c r="BA3297" s="49"/>
      <c r="BB3297" s="49"/>
      <c r="BC3297" s="49"/>
      <c r="BD3297" s="49"/>
      <c r="BE3297" s="49"/>
    </row>
    <row r="3298" spans="5:57">
      <c r="E3298" s="48"/>
      <c r="H3298" s="48"/>
      <c r="K3298" s="48"/>
      <c r="U3298" s="49"/>
      <c r="V3298" s="49"/>
      <c r="W3298" s="49"/>
      <c r="X3298" s="49"/>
      <c r="Y3298" s="49"/>
      <c r="Z3298" s="49"/>
      <c r="AA3298" s="49"/>
      <c r="AB3298" s="49"/>
      <c r="AC3298" s="49"/>
      <c r="AG3298" s="48"/>
      <c r="AJ3298" s="48"/>
      <c r="AM3298" s="48"/>
      <c r="AW3298" s="49"/>
      <c r="AX3298" s="49"/>
      <c r="AY3298" s="49"/>
      <c r="AZ3298" s="49"/>
      <c r="BA3298" s="49"/>
      <c r="BB3298" s="49"/>
      <c r="BC3298" s="49"/>
      <c r="BD3298" s="49"/>
      <c r="BE3298" s="49"/>
    </row>
    <row r="3299" spans="5:57">
      <c r="E3299" s="48"/>
      <c r="H3299" s="48"/>
      <c r="K3299" s="48"/>
      <c r="U3299" s="49"/>
      <c r="V3299" s="49"/>
      <c r="W3299" s="49"/>
      <c r="X3299" s="49"/>
      <c r="Y3299" s="49"/>
      <c r="Z3299" s="49"/>
      <c r="AA3299" s="49"/>
      <c r="AB3299" s="49"/>
      <c r="AC3299" s="49"/>
      <c r="AG3299" s="48"/>
      <c r="AJ3299" s="48"/>
      <c r="AM3299" s="48"/>
      <c r="AW3299" s="49"/>
      <c r="AX3299" s="49"/>
      <c r="AY3299" s="49"/>
      <c r="AZ3299" s="49"/>
      <c r="BA3299" s="49"/>
      <c r="BB3299" s="49"/>
      <c r="BC3299" s="49"/>
      <c r="BD3299" s="49"/>
      <c r="BE3299" s="49"/>
    </row>
    <row r="3300" spans="5:57">
      <c r="E3300" s="48"/>
      <c r="H3300" s="48"/>
      <c r="K3300" s="48"/>
      <c r="U3300" s="49"/>
      <c r="V3300" s="49"/>
      <c r="W3300" s="49"/>
      <c r="X3300" s="49"/>
      <c r="Y3300" s="49"/>
      <c r="Z3300" s="49"/>
      <c r="AA3300" s="49"/>
      <c r="AB3300" s="49"/>
      <c r="AC3300" s="49"/>
      <c r="AG3300" s="48"/>
      <c r="AJ3300" s="48"/>
      <c r="AM3300" s="48"/>
      <c r="AW3300" s="49"/>
      <c r="AX3300" s="49"/>
      <c r="AY3300" s="49"/>
      <c r="AZ3300" s="49"/>
      <c r="BA3300" s="49"/>
      <c r="BB3300" s="49"/>
      <c r="BC3300" s="49"/>
      <c r="BD3300" s="49"/>
      <c r="BE3300" s="49"/>
    </row>
    <row r="3301" spans="5:57">
      <c r="E3301" s="48"/>
      <c r="H3301" s="48"/>
      <c r="K3301" s="48"/>
      <c r="U3301" s="49"/>
      <c r="V3301" s="49"/>
      <c r="W3301" s="49"/>
      <c r="X3301" s="49"/>
      <c r="Y3301" s="49"/>
      <c r="Z3301" s="49"/>
      <c r="AA3301" s="49"/>
      <c r="AB3301" s="49"/>
      <c r="AC3301" s="49"/>
      <c r="AG3301" s="48"/>
      <c r="AJ3301" s="48"/>
      <c r="AM3301" s="48"/>
      <c r="AW3301" s="49"/>
      <c r="AX3301" s="49"/>
      <c r="AY3301" s="49"/>
      <c r="AZ3301" s="49"/>
      <c r="BA3301" s="49"/>
      <c r="BB3301" s="49"/>
      <c r="BC3301" s="49"/>
      <c r="BD3301" s="49"/>
      <c r="BE3301" s="49"/>
    </row>
    <row r="3302" spans="5:57">
      <c r="E3302" s="48"/>
      <c r="H3302" s="48"/>
      <c r="K3302" s="48"/>
      <c r="U3302" s="49"/>
      <c r="V3302" s="49"/>
      <c r="W3302" s="49"/>
      <c r="X3302" s="49"/>
      <c r="Y3302" s="49"/>
      <c r="Z3302" s="49"/>
      <c r="AA3302" s="49"/>
      <c r="AB3302" s="49"/>
      <c r="AC3302" s="49"/>
      <c r="AG3302" s="48"/>
      <c r="AJ3302" s="48"/>
      <c r="AM3302" s="48"/>
      <c r="AW3302" s="49"/>
      <c r="AX3302" s="49"/>
      <c r="AY3302" s="49"/>
      <c r="AZ3302" s="49"/>
      <c r="BA3302" s="49"/>
      <c r="BB3302" s="49"/>
      <c r="BC3302" s="49"/>
      <c r="BD3302" s="49"/>
      <c r="BE3302" s="49"/>
    </row>
    <row r="3303" spans="5:57">
      <c r="E3303" s="48"/>
      <c r="H3303" s="48"/>
      <c r="K3303" s="48"/>
      <c r="U3303" s="49"/>
      <c r="V3303" s="49"/>
      <c r="W3303" s="49"/>
      <c r="X3303" s="49"/>
      <c r="Y3303" s="49"/>
      <c r="Z3303" s="49"/>
      <c r="AA3303" s="49"/>
      <c r="AB3303" s="49"/>
      <c r="AC3303" s="49"/>
      <c r="AG3303" s="48"/>
      <c r="AJ3303" s="48"/>
      <c r="AM3303" s="48"/>
      <c r="AW3303" s="49"/>
      <c r="AX3303" s="49"/>
      <c r="AY3303" s="49"/>
      <c r="AZ3303" s="49"/>
      <c r="BA3303" s="49"/>
      <c r="BB3303" s="49"/>
      <c r="BC3303" s="49"/>
      <c r="BD3303" s="49"/>
      <c r="BE3303" s="49"/>
    </row>
    <row r="3304" spans="5:57">
      <c r="E3304" s="48"/>
      <c r="H3304" s="48"/>
      <c r="K3304" s="48"/>
      <c r="U3304" s="49"/>
      <c r="V3304" s="49"/>
      <c r="W3304" s="49"/>
      <c r="X3304" s="49"/>
      <c r="Y3304" s="49"/>
      <c r="Z3304" s="49"/>
      <c r="AA3304" s="49"/>
      <c r="AB3304" s="49"/>
      <c r="AC3304" s="49"/>
      <c r="AG3304" s="48"/>
      <c r="AJ3304" s="48"/>
      <c r="AM3304" s="48"/>
      <c r="AW3304" s="49"/>
      <c r="AX3304" s="49"/>
      <c r="AY3304" s="49"/>
      <c r="AZ3304" s="49"/>
      <c r="BA3304" s="49"/>
      <c r="BB3304" s="49"/>
      <c r="BC3304" s="49"/>
      <c r="BD3304" s="49"/>
      <c r="BE3304" s="49"/>
    </row>
    <row r="3305" spans="5:57">
      <c r="E3305" s="48"/>
      <c r="H3305" s="48"/>
      <c r="K3305" s="48"/>
      <c r="U3305" s="49"/>
      <c r="V3305" s="49"/>
      <c r="W3305" s="49"/>
      <c r="X3305" s="49"/>
      <c r="Y3305" s="49"/>
      <c r="Z3305" s="49"/>
      <c r="AA3305" s="49"/>
      <c r="AB3305" s="49"/>
      <c r="AC3305" s="49"/>
      <c r="AG3305" s="48"/>
      <c r="AJ3305" s="48"/>
      <c r="AM3305" s="48"/>
      <c r="AW3305" s="49"/>
      <c r="AX3305" s="49"/>
      <c r="AY3305" s="49"/>
      <c r="AZ3305" s="49"/>
      <c r="BA3305" s="49"/>
      <c r="BB3305" s="49"/>
      <c r="BC3305" s="49"/>
      <c r="BD3305" s="49"/>
      <c r="BE3305" s="49"/>
    </row>
    <row r="3306" spans="5:57">
      <c r="E3306" s="48"/>
      <c r="H3306" s="48"/>
      <c r="K3306" s="48"/>
      <c r="U3306" s="49"/>
      <c r="V3306" s="49"/>
      <c r="W3306" s="49"/>
      <c r="X3306" s="49"/>
      <c r="Y3306" s="49"/>
      <c r="Z3306" s="49"/>
      <c r="AA3306" s="49"/>
      <c r="AB3306" s="49"/>
      <c r="AC3306" s="49"/>
      <c r="AG3306" s="48"/>
      <c r="AJ3306" s="48"/>
      <c r="AM3306" s="48"/>
      <c r="AW3306" s="49"/>
      <c r="AX3306" s="49"/>
      <c r="AY3306" s="49"/>
      <c r="AZ3306" s="49"/>
      <c r="BA3306" s="49"/>
      <c r="BB3306" s="49"/>
      <c r="BC3306" s="49"/>
      <c r="BD3306" s="49"/>
      <c r="BE3306" s="49"/>
    </row>
    <row r="3307" spans="5:57">
      <c r="E3307" s="48"/>
      <c r="H3307" s="48"/>
      <c r="K3307" s="48"/>
      <c r="U3307" s="49"/>
      <c r="V3307" s="49"/>
      <c r="W3307" s="49"/>
      <c r="X3307" s="49"/>
      <c r="Y3307" s="49"/>
      <c r="Z3307" s="49"/>
      <c r="AA3307" s="49"/>
      <c r="AB3307" s="49"/>
      <c r="AC3307" s="49"/>
      <c r="AG3307" s="48"/>
      <c r="AJ3307" s="48"/>
      <c r="AM3307" s="48"/>
      <c r="AW3307" s="49"/>
      <c r="AX3307" s="49"/>
      <c r="AY3307" s="49"/>
      <c r="AZ3307" s="49"/>
      <c r="BA3307" s="49"/>
      <c r="BB3307" s="49"/>
      <c r="BC3307" s="49"/>
      <c r="BD3307" s="49"/>
      <c r="BE3307" s="49"/>
    </row>
    <row r="3308" spans="5:57">
      <c r="E3308" s="48"/>
      <c r="H3308" s="48"/>
      <c r="K3308" s="48"/>
      <c r="U3308" s="49"/>
      <c r="V3308" s="49"/>
      <c r="W3308" s="49"/>
      <c r="X3308" s="49"/>
      <c r="Y3308" s="49"/>
      <c r="Z3308" s="49"/>
      <c r="AA3308" s="49"/>
      <c r="AB3308" s="49"/>
      <c r="AC3308" s="49"/>
      <c r="AG3308" s="48"/>
      <c r="AJ3308" s="48"/>
      <c r="AM3308" s="48"/>
      <c r="AW3308" s="49"/>
      <c r="AX3308" s="49"/>
      <c r="AY3308" s="49"/>
      <c r="AZ3308" s="49"/>
      <c r="BA3308" s="49"/>
      <c r="BB3308" s="49"/>
      <c r="BC3308" s="49"/>
      <c r="BD3308" s="49"/>
      <c r="BE3308" s="49"/>
    </row>
    <row r="3309" spans="5:57">
      <c r="E3309" s="48"/>
      <c r="H3309" s="48"/>
      <c r="K3309" s="48"/>
      <c r="U3309" s="49"/>
      <c r="V3309" s="49"/>
      <c r="W3309" s="49"/>
      <c r="X3309" s="49"/>
      <c r="Y3309" s="49"/>
      <c r="Z3309" s="49"/>
      <c r="AA3309" s="49"/>
      <c r="AB3309" s="49"/>
      <c r="AC3309" s="49"/>
      <c r="AG3309" s="48"/>
      <c r="AJ3309" s="48"/>
      <c r="AM3309" s="48"/>
      <c r="AW3309" s="49"/>
      <c r="AX3309" s="49"/>
      <c r="AY3309" s="49"/>
      <c r="AZ3309" s="49"/>
      <c r="BA3309" s="49"/>
      <c r="BB3309" s="49"/>
      <c r="BC3309" s="49"/>
      <c r="BD3309" s="49"/>
      <c r="BE3309" s="49"/>
    </row>
    <row r="3310" spans="5:57">
      <c r="E3310" s="48"/>
      <c r="H3310" s="48"/>
      <c r="K3310" s="48"/>
      <c r="U3310" s="49"/>
      <c r="V3310" s="49"/>
      <c r="W3310" s="49"/>
      <c r="X3310" s="49"/>
      <c r="Y3310" s="49"/>
      <c r="Z3310" s="49"/>
      <c r="AA3310" s="49"/>
      <c r="AB3310" s="49"/>
      <c r="AC3310" s="49"/>
      <c r="AG3310" s="48"/>
      <c r="AJ3310" s="48"/>
      <c r="AM3310" s="48"/>
      <c r="AW3310" s="49"/>
      <c r="AX3310" s="49"/>
      <c r="AY3310" s="49"/>
      <c r="AZ3310" s="49"/>
      <c r="BA3310" s="49"/>
      <c r="BB3310" s="49"/>
      <c r="BC3310" s="49"/>
      <c r="BD3310" s="49"/>
      <c r="BE3310" s="49"/>
    </row>
    <row r="3311" spans="5:57">
      <c r="E3311" s="48"/>
      <c r="H3311" s="48"/>
      <c r="K3311" s="48"/>
      <c r="U3311" s="49"/>
      <c r="V3311" s="49"/>
      <c r="W3311" s="49"/>
      <c r="X3311" s="49"/>
      <c r="Y3311" s="49"/>
      <c r="Z3311" s="49"/>
      <c r="AA3311" s="49"/>
      <c r="AB3311" s="49"/>
      <c r="AC3311" s="49"/>
      <c r="AG3311" s="48"/>
      <c r="AJ3311" s="48"/>
      <c r="AM3311" s="48"/>
      <c r="AW3311" s="49"/>
      <c r="AX3311" s="49"/>
      <c r="AY3311" s="49"/>
      <c r="AZ3311" s="49"/>
      <c r="BA3311" s="49"/>
      <c r="BB3311" s="49"/>
      <c r="BC3311" s="49"/>
      <c r="BD3311" s="49"/>
      <c r="BE3311" s="49"/>
    </row>
    <row r="3312" spans="5:57">
      <c r="E3312" s="48"/>
      <c r="H3312" s="48"/>
      <c r="K3312" s="48"/>
      <c r="U3312" s="49"/>
      <c r="V3312" s="49"/>
      <c r="W3312" s="49"/>
      <c r="X3312" s="49"/>
      <c r="Y3312" s="49"/>
      <c r="Z3312" s="49"/>
      <c r="AA3312" s="49"/>
      <c r="AB3312" s="49"/>
      <c r="AC3312" s="49"/>
      <c r="AG3312" s="48"/>
      <c r="AJ3312" s="48"/>
      <c r="AM3312" s="48"/>
      <c r="AW3312" s="49"/>
      <c r="AX3312" s="49"/>
      <c r="AY3312" s="49"/>
      <c r="AZ3312" s="49"/>
      <c r="BA3312" s="49"/>
      <c r="BB3312" s="49"/>
      <c r="BC3312" s="49"/>
      <c r="BD3312" s="49"/>
      <c r="BE3312" s="49"/>
    </row>
    <row r="3313" spans="5:57">
      <c r="E3313" s="48"/>
      <c r="H3313" s="48"/>
      <c r="K3313" s="48"/>
      <c r="U3313" s="49"/>
      <c r="V3313" s="49"/>
      <c r="W3313" s="49"/>
      <c r="X3313" s="49"/>
      <c r="Y3313" s="49"/>
      <c r="Z3313" s="49"/>
      <c r="AA3313" s="49"/>
      <c r="AB3313" s="49"/>
      <c r="AC3313" s="49"/>
      <c r="AG3313" s="48"/>
      <c r="AJ3313" s="48"/>
      <c r="AM3313" s="48"/>
      <c r="AW3313" s="49"/>
      <c r="AX3313" s="49"/>
      <c r="AY3313" s="49"/>
      <c r="AZ3313" s="49"/>
      <c r="BA3313" s="49"/>
      <c r="BB3313" s="49"/>
      <c r="BC3313" s="49"/>
      <c r="BD3313" s="49"/>
      <c r="BE3313" s="49"/>
    </row>
    <row r="3314" spans="5:57">
      <c r="E3314" s="48"/>
      <c r="H3314" s="48"/>
      <c r="K3314" s="48"/>
      <c r="U3314" s="49"/>
      <c r="V3314" s="49"/>
      <c r="W3314" s="49"/>
      <c r="X3314" s="49"/>
      <c r="Y3314" s="49"/>
      <c r="Z3314" s="49"/>
      <c r="AA3314" s="49"/>
      <c r="AB3314" s="49"/>
      <c r="AC3314" s="49"/>
      <c r="AG3314" s="48"/>
      <c r="AJ3314" s="48"/>
      <c r="AM3314" s="48"/>
      <c r="AW3314" s="49"/>
      <c r="AX3314" s="49"/>
      <c r="AY3314" s="49"/>
      <c r="AZ3314" s="49"/>
      <c r="BA3314" s="49"/>
      <c r="BB3314" s="49"/>
      <c r="BC3314" s="49"/>
      <c r="BD3314" s="49"/>
      <c r="BE3314" s="49"/>
    </row>
    <row r="3315" spans="5:57">
      <c r="E3315" s="48"/>
      <c r="H3315" s="48"/>
      <c r="K3315" s="48"/>
      <c r="U3315" s="49"/>
      <c r="V3315" s="49"/>
      <c r="W3315" s="49"/>
      <c r="X3315" s="49"/>
      <c r="Y3315" s="49"/>
      <c r="Z3315" s="49"/>
      <c r="AA3315" s="49"/>
      <c r="AB3315" s="49"/>
      <c r="AC3315" s="49"/>
      <c r="AG3315" s="48"/>
      <c r="AJ3315" s="48"/>
      <c r="AM3315" s="48"/>
      <c r="AW3315" s="49"/>
      <c r="AX3315" s="49"/>
      <c r="AY3315" s="49"/>
      <c r="AZ3315" s="49"/>
      <c r="BA3315" s="49"/>
      <c r="BB3315" s="49"/>
      <c r="BC3315" s="49"/>
      <c r="BD3315" s="49"/>
      <c r="BE3315" s="49"/>
    </row>
    <row r="3316" spans="5:57">
      <c r="E3316" s="48"/>
      <c r="H3316" s="48"/>
      <c r="K3316" s="48"/>
      <c r="U3316" s="49"/>
      <c r="V3316" s="49"/>
      <c r="W3316" s="49"/>
      <c r="X3316" s="49"/>
      <c r="Y3316" s="49"/>
      <c r="Z3316" s="49"/>
      <c r="AA3316" s="49"/>
      <c r="AB3316" s="49"/>
      <c r="AC3316" s="49"/>
      <c r="AG3316" s="48"/>
      <c r="AJ3316" s="48"/>
      <c r="AM3316" s="48"/>
      <c r="AW3316" s="49"/>
      <c r="AX3316" s="49"/>
      <c r="AY3316" s="49"/>
      <c r="AZ3316" s="49"/>
      <c r="BA3316" s="49"/>
      <c r="BB3316" s="49"/>
      <c r="BC3316" s="49"/>
      <c r="BD3316" s="49"/>
      <c r="BE3316" s="49"/>
    </row>
    <row r="3317" spans="5:57">
      <c r="E3317" s="48"/>
      <c r="H3317" s="48"/>
      <c r="K3317" s="48"/>
      <c r="U3317" s="49"/>
      <c r="V3317" s="49"/>
      <c r="W3317" s="49"/>
      <c r="X3317" s="49"/>
      <c r="Y3317" s="49"/>
      <c r="Z3317" s="49"/>
      <c r="AA3317" s="49"/>
      <c r="AB3317" s="49"/>
      <c r="AC3317" s="49"/>
      <c r="AG3317" s="48"/>
      <c r="AJ3317" s="48"/>
      <c r="AM3317" s="48"/>
      <c r="AW3317" s="49"/>
      <c r="AX3317" s="49"/>
      <c r="AY3317" s="49"/>
      <c r="AZ3317" s="49"/>
      <c r="BA3317" s="49"/>
      <c r="BB3317" s="49"/>
      <c r="BC3317" s="49"/>
      <c r="BD3317" s="49"/>
      <c r="BE3317" s="49"/>
    </row>
    <row r="3318" spans="5:57">
      <c r="E3318" s="48"/>
      <c r="H3318" s="48"/>
      <c r="K3318" s="48"/>
      <c r="U3318" s="49"/>
      <c r="V3318" s="49"/>
      <c r="W3318" s="49"/>
      <c r="X3318" s="49"/>
      <c r="Y3318" s="49"/>
      <c r="Z3318" s="49"/>
      <c r="AA3318" s="49"/>
      <c r="AB3318" s="49"/>
      <c r="AC3318" s="49"/>
      <c r="AG3318" s="48"/>
      <c r="AJ3318" s="48"/>
      <c r="AM3318" s="48"/>
      <c r="AW3318" s="49"/>
      <c r="AX3318" s="49"/>
      <c r="AY3318" s="49"/>
      <c r="AZ3318" s="49"/>
      <c r="BA3318" s="49"/>
      <c r="BB3318" s="49"/>
      <c r="BC3318" s="49"/>
      <c r="BD3318" s="49"/>
      <c r="BE3318" s="49"/>
    </row>
    <row r="3319" spans="5:57">
      <c r="E3319" s="48"/>
      <c r="H3319" s="48"/>
      <c r="K3319" s="48"/>
      <c r="U3319" s="49"/>
      <c r="V3319" s="49"/>
      <c r="W3319" s="49"/>
      <c r="X3319" s="49"/>
      <c r="Y3319" s="49"/>
      <c r="Z3319" s="49"/>
      <c r="AA3319" s="49"/>
      <c r="AB3319" s="49"/>
      <c r="AC3319" s="49"/>
      <c r="AG3319" s="48"/>
      <c r="AJ3319" s="48"/>
      <c r="AM3319" s="48"/>
      <c r="AW3319" s="49"/>
      <c r="AX3319" s="49"/>
      <c r="AY3319" s="49"/>
      <c r="AZ3319" s="49"/>
      <c r="BA3319" s="49"/>
      <c r="BB3319" s="49"/>
      <c r="BC3319" s="49"/>
      <c r="BD3319" s="49"/>
      <c r="BE3319" s="49"/>
    </row>
    <row r="3320" spans="5:57">
      <c r="E3320" s="48"/>
      <c r="H3320" s="48"/>
      <c r="K3320" s="48"/>
      <c r="U3320" s="49"/>
      <c r="V3320" s="49"/>
      <c r="W3320" s="49"/>
      <c r="X3320" s="49"/>
      <c r="Y3320" s="49"/>
      <c r="Z3320" s="49"/>
      <c r="AA3320" s="49"/>
      <c r="AB3320" s="49"/>
      <c r="AC3320" s="49"/>
      <c r="AG3320" s="48"/>
      <c r="AJ3320" s="48"/>
      <c r="AM3320" s="48"/>
      <c r="AW3320" s="49"/>
      <c r="AX3320" s="49"/>
      <c r="AY3320" s="49"/>
      <c r="AZ3320" s="49"/>
      <c r="BA3320" s="49"/>
      <c r="BB3320" s="49"/>
      <c r="BC3320" s="49"/>
      <c r="BD3320" s="49"/>
      <c r="BE3320" s="49"/>
    </row>
    <row r="3321" spans="5:57">
      <c r="E3321" s="48"/>
      <c r="H3321" s="48"/>
      <c r="K3321" s="48"/>
      <c r="U3321" s="49"/>
      <c r="V3321" s="49"/>
      <c r="W3321" s="49"/>
      <c r="X3321" s="49"/>
      <c r="Y3321" s="49"/>
      <c r="Z3321" s="49"/>
      <c r="AA3321" s="49"/>
      <c r="AB3321" s="49"/>
      <c r="AC3321" s="49"/>
      <c r="AG3321" s="48"/>
      <c r="AJ3321" s="48"/>
      <c r="AM3321" s="48"/>
      <c r="AW3321" s="49"/>
      <c r="AX3321" s="49"/>
      <c r="AY3321" s="49"/>
      <c r="AZ3321" s="49"/>
      <c r="BA3321" s="49"/>
      <c r="BB3321" s="49"/>
      <c r="BC3321" s="49"/>
      <c r="BD3321" s="49"/>
      <c r="BE3321" s="49"/>
    </row>
    <row r="3322" spans="5:57">
      <c r="E3322" s="48"/>
      <c r="H3322" s="48"/>
      <c r="K3322" s="48"/>
      <c r="U3322" s="49"/>
      <c r="V3322" s="49"/>
      <c r="W3322" s="49"/>
      <c r="X3322" s="49"/>
      <c r="Y3322" s="49"/>
      <c r="Z3322" s="49"/>
      <c r="AA3322" s="49"/>
      <c r="AB3322" s="49"/>
      <c r="AC3322" s="49"/>
      <c r="AG3322" s="48"/>
      <c r="AJ3322" s="48"/>
      <c r="AM3322" s="48"/>
      <c r="AW3322" s="49"/>
      <c r="AX3322" s="49"/>
      <c r="AY3322" s="49"/>
      <c r="AZ3322" s="49"/>
      <c r="BA3322" s="49"/>
      <c r="BB3322" s="49"/>
      <c r="BC3322" s="49"/>
      <c r="BD3322" s="49"/>
      <c r="BE3322" s="49"/>
    </row>
    <row r="3323" spans="5:57">
      <c r="E3323" s="48"/>
      <c r="H3323" s="48"/>
      <c r="K3323" s="48"/>
      <c r="U3323" s="49"/>
      <c r="V3323" s="49"/>
      <c r="W3323" s="49"/>
      <c r="X3323" s="49"/>
      <c r="Y3323" s="49"/>
      <c r="Z3323" s="49"/>
      <c r="AA3323" s="49"/>
      <c r="AB3323" s="49"/>
      <c r="AC3323" s="49"/>
      <c r="AG3323" s="48"/>
      <c r="AJ3323" s="48"/>
      <c r="AM3323" s="48"/>
      <c r="AW3323" s="49"/>
      <c r="AX3323" s="49"/>
      <c r="AY3323" s="49"/>
      <c r="AZ3323" s="49"/>
      <c r="BA3323" s="49"/>
      <c r="BB3323" s="49"/>
      <c r="BC3323" s="49"/>
      <c r="BD3323" s="49"/>
      <c r="BE3323" s="49"/>
    </row>
    <row r="3324" spans="5:57">
      <c r="E3324" s="48"/>
      <c r="H3324" s="48"/>
      <c r="K3324" s="48"/>
      <c r="U3324" s="49"/>
      <c r="V3324" s="49"/>
      <c r="W3324" s="49"/>
      <c r="X3324" s="49"/>
      <c r="Y3324" s="49"/>
      <c r="Z3324" s="49"/>
      <c r="AA3324" s="49"/>
      <c r="AB3324" s="49"/>
      <c r="AC3324" s="49"/>
      <c r="AG3324" s="48"/>
      <c r="AJ3324" s="48"/>
      <c r="AM3324" s="48"/>
      <c r="AW3324" s="49"/>
      <c r="AX3324" s="49"/>
      <c r="AY3324" s="49"/>
      <c r="AZ3324" s="49"/>
      <c r="BA3324" s="49"/>
      <c r="BB3324" s="49"/>
      <c r="BC3324" s="49"/>
      <c r="BD3324" s="49"/>
      <c r="BE3324" s="49"/>
    </row>
    <row r="3325" spans="5:57">
      <c r="E3325" s="48"/>
      <c r="H3325" s="48"/>
      <c r="K3325" s="48"/>
      <c r="U3325" s="49"/>
      <c r="V3325" s="49"/>
      <c r="W3325" s="49"/>
      <c r="X3325" s="49"/>
      <c r="Y3325" s="49"/>
      <c r="Z3325" s="49"/>
      <c r="AA3325" s="49"/>
      <c r="AB3325" s="49"/>
      <c r="AC3325" s="49"/>
      <c r="AG3325" s="48"/>
      <c r="AJ3325" s="48"/>
      <c r="AM3325" s="48"/>
      <c r="AW3325" s="49"/>
      <c r="AX3325" s="49"/>
      <c r="AY3325" s="49"/>
      <c r="AZ3325" s="49"/>
      <c r="BA3325" s="49"/>
      <c r="BB3325" s="49"/>
      <c r="BC3325" s="49"/>
      <c r="BD3325" s="49"/>
      <c r="BE3325" s="49"/>
    </row>
    <row r="3326" spans="5:57">
      <c r="E3326" s="48"/>
      <c r="H3326" s="48"/>
      <c r="K3326" s="48"/>
      <c r="U3326" s="49"/>
      <c r="V3326" s="49"/>
      <c r="W3326" s="49"/>
      <c r="X3326" s="49"/>
      <c r="Y3326" s="49"/>
      <c r="Z3326" s="49"/>
      <c r="AA3326" s="49"/>
      <c r="AB3326" s="49"/>
      <c r="AC3326" s="49"/>
      <c r="AG3326" s="48"/>
      <c r="AJ3326" s="48"/>
      <c r="AM3326" s="48"/>
      <c r="AW3326" s="49"/>
      <c r="AX3326" s="49"/>
      <c r="AY3326" s="49"/>
      <c r="AZ3326" s="49"/>
      <c r="BA3326" s="49"/>
      <c r="BB3326" s="49"/>
      <c r="BC3326" s="49"/>
      <c r="BD3326" s="49"/>
      <c r="BE3326" s="49"/>
    </row>
    <row r="3327" spans="5:57">
      <c r="E3327" s="48"/>
      <c r="H3327" s="48"/>
      <c r="K3327" s="48"/>
      <c r="U3327" s="49"/>
      <c r="V3327" s="49"/>
      <c r="W3327" s="49"/>
      <c r="X3327" s="49"/>
      <c r="Y3327" s="49"/>
      <c r="Z3327" s="49"/>
      <c r="AA3327" s="49"/>
      <c r="AB3327" s="49"/>
      <c r="AC3327" s="49"/>
      <c r="AG3327" s="48"/>
      <c r="AJ3327" s="48"/>
      <c r="AM3327" s="48"/>
      <c r="AW3327" s="49"/>
      <c r="AX3327" s="49"/>
      <c r="AY3327" s="49"/>
      <c r="AZ3327" s="49"/>
      <c r="BA3327" s="49"/>
      <c r="BB3327" s="49"/>
      <c r="BC3327" s="49"/>
      <c r="BD3327" s="49"/>
      <c r="BE3327" s="49"/>
    </row>
    <row r="3328" spans="5:57">
      <c r="E3328" s="48"/>
      <c r="H3328" s="48"/>
      <c r="K3328" s="48"/>
      <c r="U3328" s="49"/>
      <c r="V3328" s="49"/>
      <c r="W3328" s="49"/>
      <c r="X3328" s="49"/>
      <c r="Y3328" s="49"/>
      <c r="Z3328" s="49"/>
      <c r="AA3328" s="49"/>
      <c r="AB3328" s="49"/>
      <c r="AC3328" s="49"/>
      <c r="AG3328" s="48"/>
      <c r="AJ3328" s="48"/>
      <c r="AM3328" s="48"/>
      <c r="AW3328" s="49"/>
      <c r="AX3328" s="49"/>
      <c r="AY3328" s="49"/>
      <c r="AZ3328" s="49"/>
      <c r="BA3328" s="49"/>
      <c r="BB3328" s="49"/>
      <c r="BC3328" s="49"/>
      <c r="BD3328" s="49"/>
      <c r="BE3328" s="49"/>
    </row>
    <row r="3329" spans="5:57">
      <c r="E3329" s="48"/>
      <c r="H3329" s="48"/>
      <c r="K3329" s="48"/>
      <c r="U3329" s="49"/>
      <c r="V3329" s="49"/>
      <c r="W3329" s="49"/>
      <c r="X3329" s="49"/>
      <c r="Y3329" s="49"/>
      <c r="Z3329" s="49"/>
      <c r="AA3329" s="49"/>
      <c r="AB3329" s="49"/>
      <c r="AC3329" s="49"/>
      <c r="AG3329" s="48"/>
      <c r="AJ3329" s="48"/>
      <c r="AM3329" s="48"/>
      <c r="AW3329" s="49"/>
      <c r="AX3329" s="49"/>
      <c r="AY3329" s="49"/>
      <c r="AZ3329" s="49"/>
      <c r="BA3329" s="49"/>
      <c r="BB3329" s="49"/>
      <c r="BC3329" s="49"/>
      <c r="BD3329" s="49"/>
      <c r="BE3329" s="49"/>
    </row>
    <row r="3330" spans="5:57">
      <c r="E3330" s="48"/>
      <c r="H3330" s="48"/>
      <c r="K3330" s="48"/>
      <c r="U3330" s="49"/>
      <c r="V3330" s="49"/>
      <c r="W3330" s="49"/>
      <c r="X3330" s="49"/>
      <c r="Y3330" s="49"/>
      <c r="Z3330" s="49"/>
      <c r="AA3330" s="49"/>
      <c r="AB3330" s="49"/>
      <c r="AC3330" s="49"/>
      <c r="AG3330" s="48"/>
      <c r="AJ3330" s="48"/>
      <c r="AM3330" s="48"/>
      <c r="AW3330" s="49"/>
      <c r="AX3330" s="49"/>
      <c r="AY3330" s="49"/>
      <c r="AZ3330" s="49"/>
      <c r="BA3330" s="49"/>
      <c r="BB3330" s="49"/>
      <c r="BC3330" s="49"/>
      <c r="BD3330" s="49"/>
      <c r="BE3330" s="49"/>
    </row>
    <row r="3331" spans="5:57">
      <c r="E3331" s="48"/>
      <c r="H3331" s="48"/>
      <c r="K3331" s="48"/>
      <c r="U3331" s="49"/>
      <c r="V3331" s="49"/>
      <c r="W3331" s="49"/>
      <c r="X3331" s="49"/>
      <c r="Y3331" s="49"/>
      <c r="Z3331" s="49"/>
      <c r="AA3331" s="49"/>
      <c r="AB3331" s="49"/>
      <c r="AC3331" s="49"/>
      <c r="AG3331" s="48"/>
      <c r="AJ3331" s="48"/>
      <c r="AM3331" s="48"/>
      <c r="AW3331" s="49"/>
      <c r="AX3331" s="49"/>
      <c r="AY3331" s="49"/>
      <c r="AZ3331" s="49"/>
      <c r="BA3331" s="49"/>
      <c r="BB3331" s="49"/>
      <c r="BC3331" s="49"/>
      <c r="BD3331" s="49"/>
      <c r="BE3331" s="49"/>
    </row>
    <row r="3332" spans="5:57">
      <c r="E3332" s="48"/>
      <c r="H3332" s="48"/>
      <c r="K3332" s="48"/>
      <c r="U3332" s="49"/>
      <c r="V3332" s="49"/>
      <c r="W3332" s="49"/>
      <c r="X3332" s="49"/>
      <c r="Y3332" s="49"/>
      <c r="Z3332" s="49"/>
      <c r="AA3332" s="49"/>
      <c r="AB3332" s="49"/>
      <c r="AC3332" s="49"/>
      <c r="AG3332" s="48"/>
      <c r="AJ3332" s="48"/>
      <c r="AM3332" s="48"/>
      <c r="AW3332" s="49"/>
      <c r="AX3332" s="49"/>
      <c r="AY3332" s="49"/>
      <c r="AZ3332" s="49"/>
      <c r="BA3332" s="49"/>
      <c r="BB3332" s="49"/>
      <c r="BC3332" s="49"/>
      <c r="BD3332" s="49"/>
      <c r="BE3332" s="49"/>
    </row>
    <row r="3333" spans="5:57">
      <c r="E3333" s="48"/>
      <c r="H3333" s="48"/>
      <c r="K3333" s="48"/>
      <c r="U3333" s="49"/>
      <c r="V3333" s="49"/>
      <c r="W3333" s="49"/>
      <c r="X3333" s="49"/>
      <c r="Y3333" s="49"/>
      <c r="Z3333" s="49"/>
      <c r="AA3333" s="49"/>
      <c r="AB3333" s="49"/>
      <c r="AC3333" s="49"/>
      <c r="AG3333" s="48"/>
      <c r="AJ3333" s="48"/>
      <c r="AM3333" s="48"/>
      <c r="AW3333" s="49"/>
      <c r="AX3333" s="49"/>
      <c r="AY3333" s="49"/>
      <c r="AZ3333" s="49"/>
      <c r="BA3333" s="49"/>
      <c r="BB3333" s="49"/>
      <c r="BC3333" s="49"/>
      <c r="BD3333" s="49"/>
      <c r="BE3333" s="49"/>
    </row>
    <row r="3334" spans="5:57">
      <c r="E3334" s="48"/>
      <c r="H3334" s="48"/>
      <c r="K3334" s="48"/>
      <c r="U3334" s="49"/>
      <c r="V3334" s="49"/>
      <c r="W3334" s="49"/>
      <c r="X3334" s="49"/>
      <c r="Y3334" s="49"/>
      <c r="Z3334" s="49"/>
      <c r="AA3334" s="49"/>
      <c r="AB3334" s="49"/>
      <c r="AC3334" s="49"/>
      <c r="AG3334" s="48"/>
      <c r="AJ3334" s="48"/>
      <c r="AM3334" s="48"/>
      <c r="AW3334" s="49"/>
      <c r="AX3334" s="49"/>
      <c r="AY3334" s="49"/>
      <c r="AZ3334" s="49"/>
      <c r="BA3334" s="49"/>
      <c r="BB3334" s="49"/>
      <c r="BC3334" s="49"/>
      <c r="BD3334" s="49"/>
      <c r="BE3334" s="49"/>
    </row>
    <row r="3335" spans="5:57">
      <c r="E3335" s="48"/>
      <c r="H3335" s="48"/>
      <c r="K3335" s="48"/>
      <c r="U3335" s="49"/>
      <c r="V3335" s="49"/>
      <c r="W3335" s="49"/>
      <c r="X3335" s="49"/>
      <c r="Y3335" s="49"/>
      <c r="Z3335" s="49"/>
      <c r="AA3335" s="49"/>
      <c r="AB3335" s="49"/>
      <c r="AC3335" s="49"/>
      <c r="AG3335" s="48"/>
      <c r="AJ3335" s="48"/>
      <c r="AM3335" s="48"/>
      <c r="AW3335" s="49"/>
      <c r="AX3335" s="49"/>
      <c r="AY3335" s="49"/>
      <c r="AZ3335" s="49"/>
      <c r="BA3335" s="49"/>
      <c r="BB3335" s="49"/>
      <c r="BC3335" s="49"/>
      <c r="BD3335" s="49"/>
      <c r="BE3335" s="49"/>
    </row>
    <row r="3336" spans="5:57">
      <c r="E3336" s="48"/>
      <c r="H3336" s="48"/>
      <c r="K3336" s="48"/>
      <c r="U3336" s="49"/>
      <c r="V3336" s="49"/>
      <c r="W3336" s="49"/>
      <c r="X3336" s="49"/>
      <c r="Y3336" s="49"/>
      <c r="Z3336" s="49"/>
      <c r="AA3336" s="49"/>
      <c r="AB3336" s="49"/>
      <c r="AC3336" s="49"/>
      <c r="AG3336" s="48"/>
      <c r="AJ3336" s="48"/>
      <c r="AM3336" s="48"/>
      <c r="AW3336" s="49"/>
      <c r="AX3336" s="49"/>
      <c r="AY3336" s="49"/>
      <c r="AZ3336" s="49"/>
      <c r="BA3336" s="49"/>
      <c r="BB3336" s="49"/>
      <c r="BC3336" s="49"/>
      <c r="BD3336" s="49"/>
      <c r="BE3336" s="49"/>
    </row>
    <row r="3337" spans="5:57">
      <c r="E3337" s="48"/>
      <c r="H3337" s="48"/>
      <c r="K3337" s="48"/>
      <c r="U3337" s="49"/>
      <c r="V3337" s="49"/>
      <c r="W3337" s="49"/>
      <c r="X3337" s="49"/>
      <c r="Y3337" s="49"/>
      <c r="Z3337" s="49"/>
      <c r="AA3337" s="49"/>
      <c r="AB3337" s="49"/>
      <c r="AC3337" s="49"/>
      <c r="AG3337" s="48"/>
      <c r="AJ3337" s="48"/>
      <c r="AM3337" s="48"/>
      <c r="AW3337" s="49"/>
      <c r="AX3337" s="49"/>
      <c r="AY3337" s="49"/>
      <c r="AZ3337" s="49"/>
      <c r="BA3337" s="49"/>
      <c r="BB3337" s="49"/>
      <c r="BC3337" s="49"/>
      <c r="BD3337" s="49"/>
      <c r="BE3337" s="49"/>
    </row>
    <row r="3338" spans="5:57">
      <c r="E3338" s="48"/>
      <c r="H3338" s="48"/>
      <c r="K3338" s="48"/>
      <c r="U3338" s="49"/>
      <c r="V3338" s="49"/>
      <c r="W3338" s="49"/>
      <c r="X3338" s="49"/>
      <c r="Y3338" s="49"/>
      <c r="Z3338" s="49"/>
      <c r="AA3338" s="49"/>
      <c r="AB3338" s="49"/>
      <c r="AC3338" s="49"/>
      <c r="AG3338" s="48"/>
      <c r="AJ3338" s="48"/>
      <c r="AM3338" s="48"/>
      <c r="AW3338" s="49"/>
      <c r="AX3338" s="49"/>
      <c r="AY3338" s="49"/>
      <c r="AZ3338" s="49"/>
      <c r="BA3338" s="49"/>
      <c r="BB3338" s="49"/>
      <c r="BC3338" s="49"/>
      <c r="BD3338" s="49"/>
      <c r="BE3338" s="49"/>
    </row>
    <row r="3339" spans="5:57">
      <c r="E3339" s="48"/>
      <c r="H3339" s="48"/>
      <c r="K3339" s="48"/>
      <c r="U3339" s="49"/>
      <c r="V3339" s="49"/>
      <c r="W3339" s="49"/>
      <c r="X3339" s="49"/>
      <c r="Y3339" s="49"/>
      <c r="Z3339" s="49"/>
      <c r="AA3339" s="49"/>
      <c r="AB3339" s="49"/>
      <c r="AC3339" s="49"/>
      <c r="AG3339" s="48"/>
      <c r="AJ3339" s="48"/>
      <c r="AM3339" s="48"/>
      <c r="AW3339" s="49"/>
      <c r="AX3339" s="49"/>
      <c r="AY3339" s="49"/>
      <c r="AZ3339" s="49"/>
      <c r="BA3339" s="49"/>
      <c r="BB3339" s="49"/>
      <c r="BC3339" s="49"/>
      <c r="BD3339" s="49"/>
      <c r="BE3339" s="49"/>
    </row>
    <row r="3340" spans="5:57">
      <c r="E3340" s="48"/>
      <c r="H3340" s="48"/>
      <c r="K3340" s="48"/>
      <c r="U3340" s="49"/>
      <c r="V3340" s="49"/>
      <c r="W3340" s="49"/>
      <c r="X3340" s="49"/>
      <c r="Y3340" s="49"/>
      <c r="Z3340" s="49"/>
      <c r="AA3340" s="49"/>
      <c r="AB3340" s="49"/>
      <c r="AC3340" s="49"/>
      <c r="AG3340" s="48"/>
      <c r="AJ3340" s="48"/>
      <c r="AM3340" s="48"/>
      <c r="AW3340" s="49"/>
      <c r="AX3340" s="49"/>
      <c r="AY3340" s="49"/>
      <c r="AZ3340" s="49"/>
      <c r="BA3340" s="49"/>
      <c r="BB3340" s="49"/>
      <c r="BC3340" s="49"/>
      <c r="BD3340" s="49"/>
      <c r="BE3340" s="49"/>
    </row>
    <row r="3341" spans="5:57">
      <c r="E3341" s="48"/>
      <c r="H3341" s="48"/>
      <c r="K3341" s="48"/>
      <c r="U3341" s="49"/>
      <c r="V3341" s="49"/>
      <c r="W3341" s="49"/>
      <c r="X3341" s="49"/>
      <c r="Y3341" s="49"/>
      <c r="Z3341" s="49"/>
      <c r="AA3341" s="49"/>
      <c r="AB3341" s="49"/>
      <c r="AC3341" s="49"/>
      <c r="AG3341" s="48"/>
      <c r="AJ3341" s="48"/>
      <c r="AM3341" s="48"/>
      <c r="AW3341" s="49"/>
      <c r="AX3341" s="49"/>
      <c r="AY3341" s="49"/>
      <c r="AZ3341" s="49"/>
      <c r="BA3341" s="49"/>
      <c r="BB3341" s="49"/>
      <c r="BC3341" s="49"/>
      <c r="BD3341" s="49"/>
      <c r="BE3341" s="49"/>
    </row>
    <row r="3342" spans="5:57">
      <c r="E3342" s="48"/>
      <c r="H3342" s="48"/>
      <c r="K3342" s="48"/>
      <c r="U3342" s="49"/>
      <c r="V3342" s="49"/>
      <c r="W3342" s="49"/>
      <c r="X3342" s="49"/>
      <c r="Y3342" s="49"/>
      <c r="Z3342" s="49"/>
      <c r="AA3342" s="49"/>
      <c r="AB3342" s="49"/>
      <c r="AC3342" s="49"/>
      <c r="AG3342" s="48"/>
      <c r="AJ3342" s="48"/>
      <c r="AM3342" s="48"/>
      <c r="AW3342" s="49"/>
      <c r="AX3342" s="49"/>
      <c r="AY3342" s="49"/>
      <c r="AZ3342" s="49"/>
      <c r="BA3342" s="49"/>
      <c r="BB3342" s="49"/>
      <c r="BC3342" s="49"/>
      <c r="BD3342" s="49"/>
      <c r="BE3342" s="49"/>
    </row>
    <row r="3343" spans="5:57">
      <c r="E3343" s="48"/>
      <c r="H3343" s="48"/>
      <c r="K3343" s="48"/>
      <c r="U3343" s="49"/>
      <c r="V3343" s="49"/>
      <c r="W3343" s="49"/>
      <c r="X3343" s="49"/>
      <c r="Y3343" s="49"/>
      <c r="Z3343" s="49"/>
      <c r="AA3343" s="49"/>
      <c r="AB3343" s="49"/>
      <c r="AC3343" s="49"/>
      <c r="AG3343" s="48"/>
      <c r="AJ3343" s="48"/>
      <c r="AM3343" s="48"/>
      <c r="AW3343" s="49"/>
      <c r="AX3343" s="49"/>
      <c r="AY3343" s="49"/>
      <c r="AZ3343" s="49"/>
      <c r="BA3343" s="49"/>
      <c r="BB3343" s="49"/>
      <c r="BC3343" s="49"/>
      <c r="BD3343" s="49"/>
      <c r="BE3343" s="49"/>
    </row>
    <row r="3344" spans="5:57">
      <c r="E3344" s="48"/>
      <c r="H3344" s="48"/>
      <c r="K3344" s="48"/>
      <c r="U3344" s="49"/>
      <c r="V3344" s="49"/>
      <c r="W3344" s="49"/>
      <c r="X3344" s="49"/>
      <c r="Y3344" s="49"/>
      <c r="Z3344" s="49"/>
      <c r="AA3344" s="49"/>
      <c r="AB3344" s="49"/>
      <c r="AC3344" s="49"/>
      <c r="AG3344" s="48"/>
      <c r="AJ3344" s="48"/>
      <c r="AM3344" s="48"/>
      <c r="AW3344" s="49"/>
      <c r="AX3344" s="49"/>
      <c r="AY3344" s="49"/>
      <c r="AZ3344" s="49"/>
      <c r="BA3344" s="49"/>
      <c r="BB3344" s="49"/>
      <c r="BC3344" s="49"/>
      <c r="BD3344" s="49"/>
      <c r="BE3344" s="49"/>
    </row>
    <row r="3345" spans="5:57">
      <c r="E3345" s="48"/>
      <c r="H3345" s="48"/>
      <c r="K3345" s="48"/>
      <c r="U3345" s="49"/>
      <c r="V3345" s="49"/>
      <c r="W3345" s="49"/>
      <c r="X3345" s="49"/>
      <c r="Y3345" s="49"/>
      <c r="Z3345" s="49"/>
      <c r="AA3345" s="49"/>
      <c r="AB3345" s="49"/>
      <c r="AC3345" s="49"/>
      <c r="AG3345" s="48"/>
      <c r="AJ3345" s="48"/>
      <c r="AM3345" s="48"/>
      <c r="AW3345" s="49"/>
      <c r="AX3345" s="49"/>
      <c r="AY3345" s="49"/>
      <c r="AZ3345" s="49"/>
      <c r="BA3345" s="49"/>
      <c r="BB3345" s="49"/>
      <c r="BC3345" s="49"/>
      <c r="BD3345" s="49"/>
      <c r="BE3345" s="49"/>
    </row>
    <row r="3346" spans="5:57">
      <c r="E3346" s="48"/>
      <c r="H3346" s="48"/>
      <c r="K3346" s="48"/>
      <c r="U3346" s="49"/>
      <c r="V3346" s="49"/>
      <c r="W3346" s="49"/>
      <c r="X3346" s="49"/>
      <c r="Y3346" s="49"/>
      <c r="Z3346" s="49"/>
      <c r="AA3346" s="49"/>
      <c r="AB3346" s="49"/>
      <c r="AC3346" s="49"/>
      <c r="AG3346" s="48"/>
      <c r="AJ3346" s="48"/>
      <c r="AM3346" s="48"/>
      <c r="AW3346" s="49"/>
      <c r="AX3346" s="49"/>
      <c r="AY3346" s="49"/>
      <c r="AZ3346" s="49"/>
      <c r="BA3346" s="49"/>
      <c r="BB3346" s="49"/>
      <c r="BC3346" s="49"/>
      <c r="BD3346" s="49"/>
      <c r="BE3346" s="49"/>
    </row>
    <row r="3347" spans="5:57">
      <c r="E3347" s="48"/>
      <c r="H3347" s="48"/>
      <c r="K3347" s="48"/>
      <c r="U3347" s="49"/>
      <c r="V3347" s="49"/>
      <c r="W3347" s="49"/>
      <c r="X3347" s="49"/>
      <c r="Y3347" s="49"/>
      <c r="Z3347" s="49"/>
      <c r="AA3347" s="49"/>
      <c r="AB3347" s="49"/>
      <c r="AC3347" s="49"/>
      <c r="AG3347" s="48"/>
      <c r="AJ3347" s="48"/>
      <c r="AM3347" s="48"/>
      <c r="AW3347" s="49"/>
      <c r="AX3347" s="49"/>
      <c r="AY3347" s="49"/>
      <c r="AZ3347" s="49"/>
      <c r="BA3347" s="49"/>
      <c r="BB3347" s="49"/>
      <c r="BC3347" s="49"/>
      <c r="BD3347" s="49"/>
      <c r="BE3347" s="49"/>
    </row>
    <row r="3348" spans="5:57">
      <c r="E3348" s="48"/>
      <c r="H3348" s="48"/>
      <c r="K3348" s="48"/>
      <c r="U3348" s="49"/>
      <c r="V3348" s="49"/>
      <c r="W3348" s="49"/>
      <c r="X3348" s="49"/>
      <c r="Y3348" s="49"/>
      <c r="Z3348" s="49"/>
      <c r="AA3348" s="49"/>
      <c r="AB3348" s="49"/>
      <c r="AC3348" s="49"/>
      <c r="AG3348" s="48"/>
      <c r="AJ3348" s="48"/>
      <c r="AM3348" s="48"/>
      <c r="AW3348" s="49"/>
      <c r="AX3348" s="49"/>
      <c r="AY3348" s="49"/>
      <c r="AZ3348" s="49"/>
      <c r="BA3348" s="49"/>
      <c r="BB3348" s="49"/>
      <c r="BC3348" s="49"/>
      <c r="BD3348" s="49"/>
      <c r="BE3348" s="49"/>
    </row>
    <row r="3349" spans="5:57">
      <c r="E3349" s="48"/>
      <c r="H3349" s="48"/>
      <c r="K3349" s="48"/>
      <c r="U3349" s="49"/>
      <c r="V3349" s="49"/>
      <c r="W3349" s="49"/>
      <c r="X3349" s="49"/>
      <c r="Y3349" s="49"/>
      <c r="Z3349" s="49"/>
      <c r="AA3349" s="49"/>
      <c r="AB3349" s="49"/>
      <c r="AC3349" s="49"/>
      <c r="AG3349" s="48"/>
      <c r="AJ3349" s="48"/>
      <c r="AM3349" s="48"/>
      <c r="AW3349" s="49"/>
      <c r="AX3349" s="49"/>
      <c r="AY3349" s="49"/>
      <c r="AZ3349" s="49"/>
      <c r="BA3349" s="49"/>
      <c r="BB3349" s="49"/>
      <c r="BC3349" s="49"/>
      <c r="BD3349" s="49"/>
      <c r="BE3349" s="49"/>
    </row>
    <row r="3350" spans="5:57">
      <c r="E3350" s="48"/>
      <c r="H3350" s="48"/>
      <c r="K3350" s="48"/>
      <c r="U3350" s="49"/>
      <c r="V3350" s="49"/>
      <c r="W3350" s="49"/>
      <c r="X3350" s="49"/>
      <c r="Y3350" s="49"/>
      <c r="Z3350" s="49"/>
      <c r="AA3350" s="49"/>
      <c r="AB3350" s="49"/>
      <c r="AC3350" s="49"/>
      <c r="AG3350" s="48"/>
      <c r="AJ3350" s="48"/>
      <c r="AM3350" s="48"/>
      <c r="AW3350" s="49"/>
      <c r="AX3350" s="49"/>
      <c r="AY3350" s="49"/>
      <c r="AZ3350" s="49"/>
      <c r="BA3350" s="49"/>
      <c r="BB3350" s="49"/>
      <c r="BC3350" s="49"/>
      <c r="BD3350" s="49"/>
      <c r="BE3350" s="49"/>
    </row>
    <row r="3351" spans="5:57">
      <c r="E3351" s="48"/>
      <c r="H3351" s="48"/>
      <c r="K3351" s="48"/>
      <c r="U3351" s="49"/>
      <c r="V3351" s="49"/>
      <c r="W3351" s="49"/>
      <c r="X3351" s="49"/>
      <c r="Y3351" s="49"/>
      <c r="Z3351" s="49"/>
      <c r="AA3351" s="49"/>
      <c r="AB3351" s="49"/>
      <c r="AC3351" s="49"/>
      <c r="AG3351" s="48"/>
      <c r="AJ3351" s="48"/>
      <c r="AM3351" s="48"/>
      <c r="AW3351" s="49"/>
      <c r="AX3351" s="49"/>
      <c r="AY3351" s="49"/>
      <c r="AZ3351" s="49"/>
      <c r="BA3351" s="49"/>
      <c r="BB3351" s="49"/>
      <c r="BC3351" s="49"/>
      <c r="BD3351" s="49"/>
      <c r="BE3351" s="49"/>
    </row>
    <row r="3352" spans="5:57">
      <c r="E3352" s="48"/>
      <c r="H3352" s="48"/>
      <c r="K3352" s="48"/>
      <c r="U3352" s="49"/>
      <c r="V3352" s="49"/>
      <c r="W3352" s="49"/>
      <c r="X3352" s="49"/>
      <c r="Y3352" s="49"/>
      <c r="Z3352" s="49"/>
      <c r="AA3352" s="49"/>
      <c r="AB3352" s="49"/>
      <c r="AC3352" s="49"/>
      <c r="AG3352" s="48"/>
      <c r="AJ3352" s="48"/>
      <c r="AM3352" s="48"/>
      <c r="AW3352" s="49"/>
      <c r="AX3352" s="49"/>
      <c r="AY3352" s="49"/>
      <c r="AZ3352" s="49"/>
      <c r="BA3352" s="49"/>
      <c r="BB3352" s="49"/>
      <c r="BC3352" s="49"/>
      <c r="BD3352" s="49"/>
      <c r="BE3352" s="49"/>
    </row>
    <row r="3353" spans="5:57">
      <c r="E3353" s="48"/>
      <c r="H3353" s="48"/>
      <c r="K3353" s="48"/>
      <c r="U3353" s="49"/>
      <c r="V3353" s="49"/>
      <c r="W3353" s="49"/>
      <c r="X3353" s="49"/>
      <c r="Y3353" s="49"/>
      <c r="Z3353" s="49"/>
      <c r="AA3353" s="49"/>
      <c r="AB3353" s="49"/>
      <c r="AC3353" s="49"/>
      <c r="AG3353" s="48"/>
      <c r="AJ3353" s="48"/>
      <c r="AM3353" s="48"/>
      <c r="AW3353" s="49"/>
      <c r="AX3353" s="49"/>
      <c r="AY3353" s="49"/>
      <c r="AZ3353" s="49"/>
      <c r="BA3353" s="49"/>
      <c r="BB3353" s="49"/>
      <c r="BC3353" s="49"/>
      <c r="BD3353" s="49"/>
      <c r="BE3353" s="49"/>
    </row>
    <row r="3354" spans="5:57">
      <c r="E3354" s="48"/>
      <c r="H3354" s="48"/>
      <c r="K3354" s="48"/>
      <c r="U3354" s="49"/>
      <c r="V3354" s="49"/>
      <c r="W3354" s="49"/>
      <c r="X3354" s="49"/>
      <c r="Y3354" s="49"/>
      <c r="Z3354" s="49"/>
      <c r="AA3354" s="49"/>
      <c r="AB3354" s="49"/>
      <c r="AC3354" s="49"/>
      <c r="AG3354" s="48"/>
      <c r="AJ3354" s="48"/>
      <c r="AM3354" s="48"/>
      <c r="AW3354" s="49"/>
      <c r="AX3354" s="49"/>
      <c r="AY3354" s="49"/>
      <c r="AZ3354" s="49"/>
      <c r="BA3354" s="49"/>
      <c r="BB3354" s="49"/>
      <c r="BC3354" s="49"/>
      <c r="BD3354" s="49"/>
      <c r="BE3354" s="49"/>
    </row>
    <row r="3355" spans="5:57">
      <c r="E3355" s="48"/>
      <c r="H3355" s="48"/>
      <c r="K3355" s="48"/>
      <c r="U3355" s="49"/>
      <c r="V3355" s="49"/>
      <c r="W3355" s="49"/>
      <c r="X3355" s="49"/>
      <c r="Y3355" s="49"/>
      <c r="Z3355" s="49"/>
      <c r="AA3355" s="49"/>
      <c r="AB3355" s="49"/>
      <c r="AC3355" s="49"/>
      <c r="AG3355" s="48"/>
      <c r="AJ3355" s="48"/>
      <c r="AM3355" s="48"/>
      <c r="AW3355" s="49"/>
      <c r="AX3355" s="49"/>
      <c r="AY3355" s="49"/>
      <c r="AZ3355" s="49"/>
      <c r="BA3355" s="49"/>
      <c r="BB3355" s="49"/>
      <c r="BC3355" s="49"/>
      <c r="BD3355" s="49"/>
      <c r="BE3355" s="49"/>
    </row>
    <row r="3356" spans="5:57">
      <c r="E3356" s="48"/>
      <c r="H3356" s="48"/>
      <c r="K3356" s="48"/>
      <c r="U3356" s="49"/>
      <c r="V3356" s="49"/>
      <c r="W3356" s="49"/>
      <c r="X3356" s="49"/>
      <c r="Y3356" s="49"/>
      <c r="Z3356" s="49"/>
      <c r="AA3356" s="49"/>
      <c r="AB3356" s="49"/>
      <c r="AC3356" s="49"/>
      <c r="AG3356" s="48"/>
      <c r="AJ3356" s="48"/>
      <c r="AM3356" s="48"/>
      <c r="AW3356" s="49"/>
      <c r="AX3356" s="49"/>
      <c r="AY3356" s="49"/>
      <c r="AZ3356" s="49"/>
      <c r="BA3356" s="49"/>
      <c r="BB3356" s="49"/>
      <c r="BC3356" s="49"/>
      <c r="BD3356" s="49"/>
      <c r="BE3356" s="49"/>
    </row>
    <row r="3357" spans="5:57">
      <c r="E3357" s="48"/>
      <c r="H3357" s="48"/>
      <c r="K3357" s="48"/>
      <c r="U3357" s="49"/>
      <c r="V3357" s="49"/>
      <c r="W3357" s="49"/>
      <c r="X3357" s="49"/>
      <c r="Y3357" s="49"/>
      <c r="Z3357" s="49"/>
      <c r="AA3357" s="49"/>
      <c r="AB3357" s="49"/>
      <c r="AC3357" s="49"/>
      <c r="AG3357" s="48"/>
      <c r="AJ3357" s="48"/>
      <c r="AM3357" s="48"/>
      <c r="AW3357" s="49"/>
      <c r="AX3357" s="49"/>
      <c r="AY3357" s="49"/>
      <c r="AZ3357" s="49"/>
      <c r="BA3357" s="49"/>
      <c r="BB3357" s="49"/>
      <c r="BC3357" s="49"/>
      <c r="BD3357" s="49"/>
      <c r="BE3357" s="49"/>
    </row>
    <row r="3358" spans="5:57">
      <c r="E3358" s="48"/>
      <c r="H3358" s="48"/>
      <c r="K3358" s="48"/>
      <c r="U3358" s="49"/>
      <c r="V3358" s="49"/>
      <c r="W3358" s="49"/>
      <c r="X3358" s="49"/>
      <c r="Y3358" s="49"/>
      <c r="Z3358" s="49"/>
      <c r="AA3358" s="49"/>
      <c r="AB3358" s="49"/>
      <c r="AC3358" s="49"/>
      <c r="AG3358" s="48"/>
      <c r="AJ3358" s="48"/>
      <c r="AM3358" s="48"/>
      <c r="AW3358" s="49"/>
      <c r="AX3358" s="49"/>
      <c r="AY3358" s="49"/>
      <c r="AZ3358" s="49"/>
      <c r="BA3358" s="49"/>
      <c r="BB3358" s="49"/>
      <c r="BC3358" s="49"/>
      <c r="BD3358" s="49"/>
      <c r="BE3358" s="49"/>
    </row>
    <row r="3359" spans="5:57">
      <c r="E3359" s="48"/>
      <c r="H3359" s="48"/>
      <c r="K3359" s="48"/>
      <c r="U3359" s="49"/>
      <c r="V3359" s="49"/>
      <c r="W3359" s="49"/>
      <c r="X3359" s="49"/>
      <c r="Y3359" s="49"/>
      <c r="Z3359" s="49"/>
      <c r="AA3359" s="49"/>
      <c r="AB3359" s="49"/>
      <c r="AC3359" s="49"/>
      <c r="AG3359" s="48"/>
      <c r="AJ3359" s="48"/>
      <c r="AM3359" s="48"/>
      <c r="AW3359" s="49"/>
      <c r="AX3359" s="49"/>
      <c r="AY3359" s="49"/>
      <c r="AZ3359" s="49"/>
      <c r="BA3359" s="49"/>
      <c r="BB3359" s="49"/>
      <c r="BC3359" s="49"/>
      <c r="BD3359" s="49"/>
      <c r="BE3359" s="49"/>
    </row>
    <row r="3360" spans="5:57">
      <c r="E3360" s="48"/>
      <c r="H3360" s="48"/>
      <c r="K3360" s="48"/>
      <c r="U3360" s="49"/>
      <c r="V3360" s="49"/>
      <c r="W3360" s="49"/>
      <c r="X3360" s="49"/>
      <c r="Y3360" s="49"/>
      <c r="Z3360" s="49"/>
      <c r="AA3360" s="49"/>
      <c r="AB3360" s="49"/>
      <c r="AC3360" s="49"/>
      <c r="AG3360" s="48"/>
      <c r="AJ3360" s="48"/>
      <c r="AM3360" s="48"/>
      <c r="AW3360" s="49"/>
      <c r="AX3360" s="49"/>
      <c r="AY3360" s="49"/>
      <c r="AZ3360" s="49"/>
      <c r="BA3360" s="49"/>
      <c r="BB3360" s="49"/>
      <c r="BC3360" s="49"/>
      <c r="BD3360" s="49"/>
      <c r="BE3360" s="49"/>
    </row>
    <row r="3361" spans="5:57">
      <c r="E3361" s="48"/>
      <c r="H3361" s="48"/>
      <c r="K3361" s="48"/>
      <c r="U3361" s="49"/>
      <c r="V3361" s="49"/>
      <c r="W3361" s="49"/>
      <c r="X3361" s="49"/>
      <c r="Y3361" s="49"/>
      <c r="Z3361" s="49"/>
      <c r="AA3361" s="49"/>
      <c r="AB3361" s="49"/>
      <c r="AC3361" s="49"/>
      <c r="AG3361" s="48"/>
      <c r="AJ3361" s="48"/>
      <c r="AM3361" s="48"/>
      <c r="AW3361" s="49"/>
      <c r="AX3361" s="49"/>
      <c r="AY3361" s="49"/>
      <c r="AZ3361" s="49"/>
      <c r="BA3361" s="49"/>
      <c r="BB3361" s="49"/>
      <c r="BC3361" s="49"/>
      <c r="BD3361" s="49"/>
      <c r="BE3361" s="49"/>
    </row>
    <row r="3362" spans="5:57">
      <c r="E3362" s="48"/>
      <c r="H3362" s="48"/>
      <c r="K3362" s="48"/>
      <c r="U3362" s="49"/>
      <c r="V3362" s="49"/>
      <c r="W3362" s="49"/>
      <c r="X3362" s="49"/>
      <c r="Y3362" s="49"/>
      <c r="Z3362" s="49"/>
      <c r="AA3362" s="49"/>
      <c r="AB3362" s="49"/>
      <c r="AC3362" s="49"/>
      <c r="AG3362" s="48"/>
      <c r="AJ3362" s="48"/>
      <c r="AM3362" s="48"/>
      <c r="AW3362" s="49"/>
      <c r="AX3362" s="49"/>
      <c r="AY3362" s="49"/>
      <c r="AZ3362" s="49"/>
      <c r="BA3362" s="49"/>
      <c r="BB3362" s="49"/>
      <c r="BC3362" s="49"/>
      <c r="BD3362" s="49"/>
      <c r="BE3362" s="49"/>
    </row>
    <row r="3363" spans="5:57">
      <c r="E3363" s="48"/>
      <c r="H3363" s="48"/>
      <c r="K3363" s="48"/>
      <c r="U3363" s="49"/>
      <c r="V3363" s="49"/>
      <c r="W3363" s="49"/>
      <c r="X3363" s="49"/>
      <c r="Y3363" s="49"/>
      <c r="Z3363" s="49"/>
      <c r="AA3363" s="49"/>
      <c r="AB3363" s="49"/>
      <c r="AC3363" s="49"/>
      <c r="AG3363" s="48"/>
      <c r="AJ3363" s="48"/>
      <c r="AM3363" s="48"/>
      <c r="AW3363" s="49"/>
      <c r="AX3363" s="49"/>
      <c r="AY3363" s="49"/>
      <c r="AZ3363" s="49"/>
      <c r="BA3363" s="49"/>
      <c r="BB3363" s="49"/>
      <c r="BC3363" s="49"/>
      <c r="BD3363" s="49"/>
      <c r="BE3363" s="49"/>
    </row>
    <row r="3364" spans="5:57">
      <c r="E3364" s="48"/>
      <c r="H3364" s="48"/>
      <c r="K3364" s="48"/>
      <c r="U3364" s="49"/>
      <c r="V3364" s="49"/>
      <c r="W3364" s="49"/>
      <c r="X3364" s="49"/>
      <c r="Y3364" s="49"/>
      <c r="Z3364" s="49"/>
      <c r="AA3364" s="49"/>
      <c r="AB3364" s="49"/>
      <c r="AC3364" s="49"/>
      <c r="AG3364" s="48"/>
      <c r="AJ3364" s="48"/>
      <c r="AM3364" s="48"/>
      <c r="AW3364" s="49"/>
      <c r="AX3364" s="49"/>
      <c r="AY3364" s="49"/>
      <c r="AZ3364" s="49"/>
      <c r="BA3364" s="49"/>
      <c r="BB3364" s="49"/>
      <c r="BC3364" s="49"/>
      <c r="BD3364" s="49"/>
      <c r="BE3364" s="49"/>
    </row>
    <row r="3365" spans="5:57">
      <c r="E3365" s="48"/>
      <c r="H3365" s="48"/>
      <c r="K3365" s="48"/>
      <c r="U3365" s="49"/>
      <c r="V3365" s="49"/>
      <c r="W3365" s="49"/>
      <c r="X3365" s="49"/>
      <c r="Y3365" s="49"/>
      <c r="Z3365" s="49"/>
      <c r="AA3365" s="49"/>
      <c r="AB3365" s="49"/>
      <c r="AC3365" s="49"/>
      <c r="AG3365" s="48"/>
      <c r="AJ3365" s="48"/>
      <c r="AM3365" s="48"/>
      <c r="AW3365" s="49"/>
      <c r="AX3365" s="49"/>
      <c r="AY3365" s="49"/>
      <c r="AZ3365" s="49"/>
      <c r="BA3365" s="49"/>
      <c r="BB3365" s="49"/>
      <c r="BC3365" s="49"/>
      <c r="BD3365" s="49"/>
      <c r="BE3365" s="49"/>
    </row>
    <row r="3366" spans="5:57">
      <c r="E3366" s="48"/>
      <c r="H3366" s="48"/>
      <c r="K3366" s="48"/>
      <c r="U3366" s="49"/>
      <c r="V3366" s="49"/>
      <c r="W3366" s="49"/>
      <c r="X3366" s="49"/>
      <c r="Y3366" s="49"/>
      <c r="Z3366" s="49"/>
      <c r="AA3366" s="49"/>
      <c r="AB3366" s="49"/>
      <c r="AC3366" s="49"/>
      <c r="AG3366" s="48"/>
      <c r="AJ3366" s="48"/>
      <c r="AM3366" s="48"/>
      <c r="AW3366" s="49"/>
      <c r="AX3366" s="49"/>
      <c r="AY3366" s="49"/>
      <c r="AZ3366" s="49"/>
      <c r="BA3366" s="49"/>
      <c r="BB3366" s="49"/>
      <c r="BC3366" s="49"/>
      <c r="BD3366" s="49"/>
      <c r="BE3366" s="49"/>
    </row>
    <row r="3367" spans="5:57">
      <c r="E3367" s="48"/>
      <c r="H3367" s="48"/>
      <c r="K3367" s="48"/>
      <c r="U3367" s="49"/>
      <c r="V3367" s="49"/>
      <c r="W3367" s="49"/>
      <c r="X3367" s="49"/>
      <c r="Y3367" s="49"/>
      <c r="Z3367" s="49"/>
      <c r="AA3367" s="49"/>
      <c r="AB3367" s="49"/>
      <c r="AC3367" s="49"/>
      <c r="AG3367" s="48"/>
      <c r="AJ3367" s="48"/>
      <c r="AM3367" s="48"/>
      <c r="AW3367" s="49"/>
      <c r="AX3367" s="49"/>
      <c r="AY3367" s="49"/>
      <c r="AZ3367" s="49"/>
      <c r="BA3367" s="49"/>
      <c r="BB3367" s="49"/>
      <c r="BC3367" s="49"/>
      <c r="BD3367" s="49"/>
      <c r="BE3367" s="49"/>
    </row>
    <row r="3368" spans="5:57">
      <c r="E3368" s="48"/>
      <c r="H3368" s="48"/>
      <c r="K3368" s="48"/>
      <c r="U3368" s="49"/>
      <c r="V3368" s="49"/>
      <c r="W3368" s="49"/>
      <c r="X3368" s="49"/>
      <c r="Y3368" s="49"/>
      <c r="Z3368" s="49"/>
      <c r="AA3368" s="49"/>
      <c r="AB3368" s="49"/>
      <c r="AC3368" s="49"/>
      <c r="AG3368" s="48"/>
      <c r="AJ3368" s="48"/>
      <c r="AM3368" s="48"/>
      <c r="AW3368" s="49"/>
      <c r="AX3368" s="49"/>
      <c r="AY3368" s="49"/>
      <c r="AZ3368" s="49"/>
      <c r="BA3368" s="49"/>
      <c r="BB3368" s="49"/>
      <c r="BC3368" s="49"/>
      <c r="BD3368" s="49"/>
      <c r="BE3368" s="49"/>
    </row>
    <row r="3369" spans="5:57">
      <c r="E3369" s="48"/>
      <c r="H3369" s="48"/>
      <c r="K3369" s="48"/>
      <c r="U3369" s="49"/>
      <c r="V3369" s="49"/>
      <c r="W3369" s="49"/>
      <c r="X3369" s="49"/>
      <c r="Y3369" s="49"/>
      <c r="Z3369" s="49"/>
      <c r="AA3369" s="49"/>
      <c r="AB3369" s="49"/>
      <c r="AC3369" s="49"/>
      <c r="AG3369" s="48"/>
      <c r="AJ3369" s="48"/>
      <c r="AM3369" s="48"/>
      <c r="AW3369" s="49"/>
      <c r="AX3369" s="49"/>
      <c r="AY3369" s="49"/>
      <c r="AZ3369" s="49"/>
      <c r="BA3369" s="49"/>
      <c r="BB3369" s="49"/>
      <c r="BC3369" s="49"/>
      <c r="BD3369" s="49"/>
      <c r="BE3369" s="49"/>
    </row>
    <row r="3370" spans="5:57">
      <c r="E3370" s="48"/>
      <c r="H3370" s="48"/>
      <c r="K3370" s="48"/>
      <c r="U3370" s="49"/>
      <c r="V3370" s="49"/>
      <c r="W3370" s="49"/>
      <c r="X3370" s="49"/>
      <c r="Y3370" s="49"/>
      <c r="Z3370" s="49"/>
      <c r="AA3370" s="49"/>
      <c r="AB3370" s="49"/>
      <c r="AC3370" s="49"/>
      <c r="AG3370" s="48"/>
      <c r="AJ3370" s="48"/>
      <c r="AM3370" s="48"/>
      <c r="AW3370" s="49"/>
      <c r="AX3370" s="49"/>
      <c r="AY3370" s="49"/>
      <c r="AZ3370" s="49"/>
      <c r="BA3370" s="49"/>
      <c r="BB3370" s="49"/>
      <c r="BC3370" s="49"/>
      <c r="BD3370" s="49"/>
      <c r="BE3370" s="49"/>
    </row>
    <row r="3371" spans="5:57">
      <c r="E3371" s="48"/>
      <c r="H3371" s="48"/>
      <c r="K3371" s="48"/>
      <c r="U3371" s="49"/>
      <c r="V3371" s="49"/>
      <c r="W3371" s="49"/>
      <c r="X3371" s="49"/>
      <c r="Y3371" s="49"/>
      <c r="Z3371" s="49"/>
      <c r="AA3371" s="49"/>
      <c r="AB3371" s="49"/>
      <c r="AC3371" s="49"/>
      <c r="AG3371" s="48"/>
      <c r="AJ3371" s="48"/>
      <c r="AM3371" s="48"/>
      <c r="AW3371" s="49"/>
      <c r="AX3371" s="49"/>
      <c r="AY3371" s="49"/>
      <c r="AZ3371" s="49"/>
      <c r="BA3371" s="49"/>
      <c r="BB3371" s="49"/>
      <c r="BC3371" s="49"/>
      <c r="BD3371" s="49"/>
      <c r="BE3371" s="49"/>
    </row>
    <row r="3372" spans="5:57">
      <c r="E3372" s="48"/>
      <c r="H3372" s="48"/>
      <c r="K3372" s="48"/>
      <c r="U3372" s="49"/>
      <c r="V3372" s="49"/>
      <c r="W3372" s="49"/>
      <c r="X3372" s="49"/>
      <c r="Y3372" s="49"/>
      <c r="Z3372" s="49"/>
      <c r="AA3372" s="49"/>
      <c r="AB3372" s="49"/>
      <c r="AC3372" s="49"/>
      <c r="AG3372" s="48"/>
      <c r="AJ3372" s="48"/>
      <c r="AM3372" s="48"/>
      <c r="AW3372" s="49"/>
      <c r="AX3372" s="49"/>
      <c r="AY3372" s="49"/>
      <c r="AZ3372" s="49"/>
      <c r="BA3372" s="49"/>
      <c r="BB3372" s="49"/>
      <c r="BC3372" s="49"/>
      <c r="BD3372" s="49"/>
      <c r="BE3372" s="49"/>
    </row>
    <row r="3373" spans="5:57">
      <c r="E3373" s="48"/>
      <c r="H3373" s="48"/>
      <c r="K3373" s="48"/>
      <c r="U3373" s="49"/>
      <c r="V3373" s="49"/>
      <c r="W3373" s="49"/>
      <c r="X3373" s="49"/>
      <c r="Y3373" s="49"/>
      <c r="Z3373" s="49"/>
      <c r="AA3373" s="49"/>
      <c r="AB3373" s="49"/>
      <c r="AC3373" s="49"/>
      <c r="AG3373" s="48"/>
      <c r="AJ3373" s="48"/>
      <c r="AM3373" s="48"/>
      <c r="AW3373" s="49"/>
      <c r="AX3373" s="49"/>
      <c r="AY3373" s="49"/>
      <c r="AZ3373" s="49"/>
      <c r="BA3373" s="49"/>
      <c r="BB3373" s="49"/>
      <c r="BC3373" s="49"/>
      <c r="BD3373" s="49"/>
      <c r="BE3373" s="49"/>
    </row>
    <row r="3374" spans="5:57">
      <c r="E3374" s="48"/>
      <c r="H3374" s="48"/>
      <c r="K3374" s="48"/>
      <c r="U3374" s="49"/>
      <c r="V3374" s="49"/>
      <c r="W3374" s="49"/>
      <c r="X3374" s="49"/>
      <c r="Y3374" s="49"/>
      <c r="Z3374" s="49"/>
      <c r="AA3374" s="49"/>
      <c r="AB3374" s="49"/>
      <c r="AC3374" s="49"/>
      <c r="AG3374" s="48"/>
      <c r="AJ3374" s="48"/>
      <c r="AM3374" s="48"/>
      <c r="AW3374" s="49"/>
      <c r="AX3374" s="49"/>
      <c r="AY3374" s="49"/>
      <c r="AZ3374" s="49"/>
      <c r="BA3374" s="49"/>
      <c r="BB3374" s="49"/>
      <c r="BC3374" s="49"/>
      <c r="BD3374" s="49"/>
      <c r="BE3374" s="49"/>
    </row>
    <row r="3375" spans="5:57">
      <c r="E3375" s="48"/>
      <c r="H3375" s="48"/>
      <c r="K3375" s="48"/>
      <c r="U3375" s="49"/>
      <c r="V3375" s="49"/>
      <c r="W3375" s="49"/>
      <c r="X3375" s="49"/>
      <c r="Y3375" s="49"/>
      <c r="Z3375" s="49"/>
      <c r="AA3375" s="49"/>
      <c r="AB3375" s="49"/>
      <c r="AC3375" s="49"/>
      <c r="AG3375" s="48"/>
      <c r="AJ3375" s="48"/>
      <c r="AM3375" s="48"/>
      <c r="AW3375" s="49"/>
      <c r="AX3375" s="49"/>
      <c r="AY3375" s="49"/>
      <c r="AZ3375" s="49"/>
      <c r="BA3375" s="49"/>
      <c r="BB3375" s="49"/>
      <c r="BC3375" s="49"/>
      <c r="BD3375" s="49"/>
      <c r="BE3375" s="49"/>
    </row>
    <row r="3376" spans="5:57">
      <c r="E3376" s="48"/>
      <c r="H3376" s="48"/>
      <c r="K3376" s="48"/>
      <c r="U3376" s="49"/>
      <c r="V3376" s="49"/>
      <c r="W3376" s="49"/>
      <c r="X3376" s="49"/>
      <c r="Y3376" s="49"/>
      <c r="Z3376" s="49"/>
      <c r="AA3376" s="49"/>
      <c r="AB3376" s="49"/>
      <c r="AC3376" s="49"/>
      <c r="AG3376" s="48"/>
      <c r="AJ3376" s="48"/>
      <c r="AM3376" s="48"/>
      <c r="AW3376" s="49"/>
      <c r="AX3376" s="49"/>
      <c r="AY3376" s="49"/>
      <c r="AZ3376" s="49"/>
      <c r="BA3376" s="49"/>
      <c r="BB3376" s="49"/>
      <c r="BC3376" s="49"/>
      <c r="BD3376" s="49"/>
      <c r="BE3376" s="49"/>
    </row>
    <row r="3377" spans="5:57">
      <c r="E3377" s="48"/>
      <c r="H3377" s="48"/>
      <c r="K3377" s="48"/>
      <c r="U3377" s="49"/>
      <c r="V3377" s="49"/>
      <c r="W3377" s="49"/>
      <c r="X3377" s="49"/>
      <c r="Y3377" s="49"/>
      <c r="Z3377" s="49"/>
      <c r="AA3377" s="49"/>
      <c r="AB3377" s="49"/>
      <c r="AC3377" s="49"/>
      <c r="AG3377" s="48"/>
      <c r="AJ3377" s="48"/>
      <c r="AM3377" s="48"/>
      <c r="AW3377" s="49"/>
      <c r="AX3377" s="49"/>
      <c r="AY3377" s="49"/>
      <c r="AZ3377" s="49"/>
      <c r="BA3377" s="49"/>
      <c r="BB3377" s="49"/>
      <c r="BC3377" s="49"/>
      <c r="BD3377" s="49"/>
      <c r="BE3377" s="49"/>
    </row>
    <row r="3378" spans="5:57">
      <c r="E3378" s="48"/>
      <c r="H3378" s="48"/>
      <c r="K3378" s="48"/>
      <c r="U3378" s="49"/>
      <c r="V3378" s="49"/>
      <c r="W3378" s="49"/>
      <c r="X3378" s="49"/>
      <c r="Y3378" s="49"/>
      <c r="Z3378" s="49"/>
      <c r="AA3378" s="49"/>
      <c r="AB3378" s="49"/>
      <c r="AC3378" s="49"/>
      <c r="AG3378" s="48"/>
      <c r="AJ3378" s="48"/>
      <c r="AM3378" s="48"/>
      <c r="AW3378" s="49"/>
      <c r="AX3378" s="49"/>
      <c r="AY3378" s="49"/>
      <c r="AZ3378" s="49"/>
      <c r="BA3378" s="49"/>
      <c r="BB3378" s="49"/>
      <c r="BC3378" s="49"/>
      <c r="BD3378" s="49"/>
      <c r="BE3378" s="49"/>
    </row>
    <row r="3379" spans="5:57">
      <c r="E3379" s="48"/>
      <c r="H3379" s="48"/>
      <c r="K3379" s="48"/>
      <c r="U3379" s="49"/>
      <c r="V3379" s="49"/>
      <c r="W3379" s="49"/>
      <c r="X3379" s="49"/>
      <c r="Y3379" s="49"/>
      <c r="Z3379" s="49"/>
      <c r="AA3379" s="49"/>
      <c r="AB3379" s="49"/>
      <c r="AC3379" s="49"/>
      <c r="AG3379" s="48"/>
      <c r="AJ3379" s="48"/>
      <c r="AM3379" s="48"/>
      <c r="AW3379" s="49"/>
      <c r="AX3379" s="49"/>
      <c r="AY3379" s="49"/>
      <c r="AZ3379" s="49"/>
      <c r="BA3379" s="49"/>
      <c r="BB3379" s="49"/>
      <c r="BC3379" s="49"/>
      <c r="BD3379" s="49"/>
      <c r="BE3379" s="49"/>
    </row>
    <row r="3380" spans="5:57">
      <c r="E3380" s="48"/>
      <c r="H3380" s="48"/>
      <c r="K3380" s="48"/>
      <c r="U3380" s="49"/>
      <c r="V3380" s="49"/>
      <c r="W3380" s="49"/>
      <c r="X3380" s="49"/>
      <c r="Y3380" s="49"/>
      <c r="Z3380" s="49"/>
      <c r="AA3380" s="49"/>
      <c r="AB3380" s="49"/>
      <c r="AC3380" s="49"/>
      <c r="AG3380" s="48"/>
      <c r="AJ3380" s="48"/>
      <c r="AM3380" s="48"/>
      <c r="AW3380" s="49"/>
      <c r="AX3380" s="49"/>
      <c r="AY3380" s="49"/>
      <c r="AZ3380" s="49"/>
      <c r="BA3380" s="49"/>
      <c r="BB3380" s="49"/>
      <c r="BC3380" s="49"/>
      <c r="BD3380" s="49"/>
      <c r="BE3380" s="49"/>
    </row>
    <row r="3381" spans="5:57">
      <c r="E3381" s="48"/>
      <c r="H3381" s="48"/>
      <c r="K3381" s="48"/>
      <c r="U3381" s="49"/>
      <c r="V3381" s="49"/>
      <c r="W3381" s="49"/>
      <c r="X3381" s="49"/>
      <c r="Y3381" s="49"/>
      <c r="Z3381" s="49"/>
      <c r="AA3381" s="49"/>
      <c r="AB3381" s="49"/>
      <c r="AC3381" s="49"/>
      <c r="AG3381" s="48"/>
      <c r="AJ3381" s="48"/>
      <c r="AM3381" s="48"/>
      <c r="AW3381" s="49"/>
      <c r="AX3381" s="49"/>
      <c r="AY3381" s="49"/>
      <c r="AZ3381" s="49"/>
      <c r="BA3381" s="49"/>
      <c r="BB3381" s="49"/>
      <c r="BC3381" s="49"/>
      <c r="BD3381" s="49"/>
      <c r="BE3381" s="49"/>
    </row>
    <row r="3382" spans="5:57">
      <c r="E3382" s="48"/>
      <c r="H3382" s="48"/>
      <c r="K3382" s="48"/>
      <c r="U3382" s="49"/>
      <c r="V3382" s="49"/>
      <c r="W3382" s="49"/>
      <c r="X3382" s="49"/>
      <c r="Y3382" s="49"/>
      <c r="Z3382" s="49"/>
      <c r="AA3382" s="49"/>
      <c r="AB3382" s="49"/>
      <c r="AC3382" s="49"/>
      <c r="AG3382" s="48"/>
      <c r="AJ3382" s="48"/>
      <c r="AM3382" s="48"/>
      <c r="AW3382" s="49"/>
      <c r="AX3382" s="49"/>
      <c r="AY3382" s="49"/>
      <c r="AZ3382" s="49"/>
      <c r="BA3382" s="49"/>
      <c r="BB3382" s="49"/>
      <c r="BC3382" s="49"/>
      <c r="BD3382" s="49"/>
      <c r="BE3382" s="49"/>
    </row>
    <row r="3383" spans="5:57">
      <c r="E3383" s="48"/>
      <c r="H3383" s="48"/>
      <c r="K3383" s="48"/>
      <c r="U3383" s="49"/>
      <c r="V3383" s="49"/>
      <c r="W3383" s="49"/>
      <c r="X3383" s="49"/>
      <c r="Y3383" s="49"/>
      <c r="Z3383" s="49"/>
      <c r="AA3383" s="49"/>
      <c r="AB3383" s="49"/>
      <c r="AC3383" s="49"/>
      <c r="AG3383" s="48"/>
      <c r="AJ3383" s="48"/>
      <c r="AM3383" s="48"/>
      <c r="AW3383" s="49"/>
      <c r="AX3383" s="49"/>
      <c r="AY3383" s="49"/>
      <c r="AZ3383" s="49"/>
      <c r="BA3383" s="49"/>
      <c r="BB3383" s="49"/>
      <c r="BC3383" s="49"/>
      <c r="BD3383" s="49"/>
      <c r="BE3383" s="49"/>
    </row>
    <row r="3384" spans="5:57">
      <c r="E3384" s="48"/>
      <c r="H3384" s="48"/>
      <c r="K3384" s="48"/>
      <c r="U3384" s="49"/>
      <c r="V3384" s="49"/>
      <c r="W3384" s="49"/>
      <c r="X3384" s="49"/>
      <c r="Y3384" s="49"/>
      <c r="Z3384" s="49"/>
      <c r="AA3384" s="49"/>
      <c r="AB3384" s="49"/>
      <c r="AC3384" s="49"/>
      <c r="AG3384" s="48"/>
      <c r="AJ3384" s="48"/>
      <c r="AM3384" s="48"/>
      <c r="AW3384" s="49"/>
      <c r="AX3384" s="49"/>
      <c r="AY3384" s="49"/>
      <c r="AZ3384" s="49"/>
      <c r="BA3384" s="49"/>
      <c r="BB3384" s="49"/>
      <c r="BC3384" s="49"/>
      <c r="BD3384" s="49"/>
      <c r="BE3384" s="49"/>
    </row>
    <row r="3385" spans="5:57">
      <c r="E3385" s="48"/>
      <c r="H3385" s="48"/>
      <c r="K3385" s="48"/>
      <c r="U3385" s="49"/>
      <c r="V3385" s="49"/>
      <c r="W3385" s="49"/>
      <c r="X3385" s="49"/>
      <c r="Y3385" s="49"/>
      <c r="Z3385" s="49"/>
      <c r="AA3385" s="49"/>
      <c r="AB3385" s="49"/>
      <c r="AC3385" s="49"/>
      <c r="AG3385" s="48"/>
      <c r="AJ3385" s="48"/>
      <c r="AM3385" s="48"/>
      <c r="AW3385" s="49"/>
      <c r="AX3385" s="49"/>
      <c r="AY3385" s="49"/>
      <c r="AZ3385" s="49"/>
      <c r="BA3385" s="49"/>
      <c r="BB3385" s="49"/>
      <c r="BC3385" s="49"/>
      <c r="BD3385" s="49"/>
      <c r="BE3385" s="49"/>
    </row>
    <row r="3386" spans="5:57">
      <c r="E3386" s="48"/>
      <c r="H3386" s="48"/>
      <c r="K3386" s="48"/>
      <c r="U3386" s="49"/>
      <c r="V3386" s="49"/>
      <c r="W3386" s="49"/>
      <c r="X3386" s="49"/>
      <c r="Y3386" s="49"/>
      <c r="Z3386" s="49"/>
      <c r="AA3386" s="49"/>
      <c r="AB3386" s="49"/>
      <c r="AC3386" s="49"/>
      <c r="AG3386" s="48"/>
      <c r="AJ3386" s="48"/>
      <c r="AM3386" s="48"/>
      <c r="AW3386" s="49"/>
      <c r="AX3386" s="49"/>
      <c r="AY3386" s="49"/>
      <c r="AZ3386" s="49"/>
      <c r="BA3386" s="49"/>
      <c r="BB3386" s="49"/>
      <c r="BC3386" s="49"/>
      <c r="BD3386" s="49"/>
      <c r="BE3386" s="49"/>
    </row>
    <row r="3387" spans="5:57">
      <c r="E3387" s="48"/>
      <c r="H3387" s="48"/>
      <c r="K3387" s="48"/>
      <c r="U3387" s="49"/>
      <c r="V3387" s="49"/>
      <c r="W3387" s="49"/>
      <c r="X3387" s="49"/>
      <c r="Y3387" s="49"/>
      <c r="Z3387" s="49"/>
      <c r="AA3387" s="49"/>
      <c r="AB3387" s="49"/>
      <c r="AC3387" s="49"/>
      <c r="AG3387" s="48"/>
      <c r="AJ3387" s="48"/>
      <c r="AM3387" s="48"/>
      <c r="AW3387" s="49"/>
      <c r="AX3387" s="49"/>
      <c r="AY3387" s="49"/>
      <c r="AZ3387" s="49"/>
      <c r="BA3387" s="49"/>
      <c r="BB3387" s="49"/>
      <c r="BC3387" s="49"/>
      <c r="BD3387" s="49"/>
      <c r="BE3387" s="49"/>
    </row>
    <row r="3388" spans="5:57">
      <c r="E3388" s="48"/>
      <c r="H3388" s="48"/>
      <c r="K3388" s="48"/>
      <c r="U3388" s="49"/>
      <c r="V3388" s="49"/>
      <c r="W3388" s="49"/>
      <c r="X3388" s="49"/>
      <c r="Y3388" s="49"/>
      <c r="Z3388" s="49"/>
      <c r="AA3388" s="49"/>
      <c r="AB3388" s="49"/>
      <c r="AC3388" s="49"/>
      <c r="AG3388" s="48"/>
      <c r="AJ3388" s="48"/>
      <c r="AM3388" s="48"/>
      <c r="AW3388" s="49"/>
      <c r="AX3388" s="49"/>
      <c r="AY3388" s="49"/>
      <c r="AZ3388" s="49"/>
      <c r="BA3388" s="49"/>
      <c r="BB3388" s="49"/>
      <c r="BC3388" s="49"/>
      <c r="BD3388" s="49"/>
      <c r="BE3388" s="49"/>
    </row>
    <row r="3389" spans="5:57">
      <c r="E3389" s="48"/>
      <c r="H3389" s="48"/>
      <c r="K3389" s="48"/>
      <c r="U3389" s="49"/>
      <c r="V3389" s="49"/>
      <c r="W3389" s="49"/>
      <c r="X3389" s="49"/>
      <c r="Y3389" s="49"/>
      <c r="Z3389" s="49"/>
      <c r="AA3389" s="49"/>
      <c r="AB3389" s="49"/>
      <c r="AC3389" s="49"/>
      <c r="AG3389" s="48"/>
      <c r="AJ3389" s="48"/>
      <c r="AM3389" s="48"/>
      <c r="AW3389" s="49"/>
      <c r="AX3389" s="49"/>
      <c r="AY3389" s="49"/>
      <c r="AZ3389" s="49"/>
      <c r="BA3389" s="49"/>
      <c r="BB3389" s="49"/>
      <c r="BC3389" s="49"/>
      <c r="BD3389" s="49"/>
      <c r="BE3389" s="49"/>
    </row>
    <row r="3390" spans="5:57">
      <c r="E3390" s="48"/>
      <c r="H3390" s="48"/>
      <c r="K3390" s="48"/>
      <c r="U3390" s="49"/>
      <c r="V3390" s="49"/>
      <c r="W3390" s="49"/>
      <c r="X3390" s="49"/>
      <c r="Y3390" s="49"/>
      <c r="Z3390" s="49"/>
      <c r="AA3390" s="49"/>
      <c r="AB3390" s="49"/>
      <c r="AC3390" s="49"/>
      <c r="AG3390" s="48"/>
      <c r="AJ3390" s="48"/>
      <c r="AM3390" s="48"/>
      <c r="AW3390" s="49"/>
      <c r="AX3390" s="49"/>
      <c r="AY3390" s="49"/>
      <c r="AZ3390" s="49"/>
      <c r="BA3390" s="49"/>
      <c r="BB3390" s="49"/>
      <c r="BC3390" s="49"/>
      <c r="BD3390" s="49"/>
      <c r="BE3390" s="49"/>
    </row>
    <row r="3391" spans="5:57">
      <c r="E3391" s="48"/>
      <c r="H3391" s="48"/>
      <c r="K3391" s="48"/>
      <c r="U3391" s="49"/>
      <c r="V3391" s="49"/>
      <c r="W3391" s="49"/>
      <c r="X3391" s="49"/>
      <c r="Y3391" s="49"/>
      <c r="Z3391" s="49"/>
      <c r="AA3391" s="49"/>
      <c r="AB3391" s="49"/>
      <c r="AC3391" s="49"/>
      <c r="AG3391" s="48"/>
      <c r="AJ3391" s="48"/>
      <c r="AM3391" s="48"/>
      <c r="AW3391" s="49"/>
      <c r="AX3391" s="49"/>
      <c r="AY3391" s="49"/>
      <c r="AZ3391" s="49"/>
      <c r="BA3391" s="49"/>
      <c r="BB3391" s="49"/>
      <c r="BC3391" s="49"/>
      <c r="BD3391" s="49"/>
      <c r="BE3391" s="49"/>
    </row>
    <row r="3392" spans="5:57">
      <c r="E3392" s="48"/>
      <c r="H3392" s="48"/>
      <c r="K3392" s="48"/>
      <c r="U3392" s="49"/>
      <c r="V3392" s="49"/>
      <c r="W3392" s="49"/>
      <c r="X3392" s="49"/>
      <c r="Y3392" s="49"/>
      <c r="Z3392" s="49"/>
      <c r="AA3392" s="49"/>
      <c r="AB3392" s="49"/>
      <c r="AC3392" s="49"/>
      <c r="AG3392" s="48"/>
      <c r="AJ3392" s="48"/>
      <c r="AM3392" s="48"/>
      <c r="AW3392" s="49"/>
      <c r="AX3392" s="49"/>
      <c r="AY3392" s="49"/>
      <c r="AZ3392" s="49"/>
      <c r="BA3392" s="49"/>
      <c r="BB3392" s="49"/>
      <c r="BC3392" s="49"/>
      <c r="BD3392" s="49"/>
      <c r="BE3392" s="49"/>
    </row>
    <row r="3393" spans="5:57">
      <c r="E3393" s="48"/>
      <c r="H3393" s="48"/>
      <c r="K3393" s="48"/>
      <c r="U3393" s="49"/>
      <c r="V3393" s="49"/>
      <c r="W3393" s="49"/>
      <c r="X3393" s="49"/>
      <c r="Y3393" s="49"/>
      <c r="Z3393" s="49"/>
      <c r="AA3393" s="49"/>
      <c r="AB3393" s="49"/>
      <c r="AC3393" s="49"/>
      <c r="AG3393" s="48"/>
      <c r="AJ3393" s="48"/>
      <c r="AM3393" s="48"/>
      <c r="AW3393" s="49"/>
      <c r="AX3393" s="49"/>
      <c r="AY3393" s="49"/>
      <c r="AZ3393" s="49"/>
      <c r="BA3393" s="49"/>
      <c r="BB3393" s="49"/>
      <c r="BC3393" s="49"/>
      <c r="BD3393" s="49"/>
      <c r="BE3393" s="49"/>
    </row>
    <row r="3394" spans="5:57">
      <c r="E3394" s="48"/>
      <c r="H3394" s="48"/>
      <c r="K3394" s="48"/>
      <c r="U3394" s="49"/>
      <c r="V3394" s="49"/>
      <c r="W3394" s="49"/>
      <c r="X3394" s="49"/>
      <c r="Y3394" s="49"/>
      <c r="Z3394" s="49"/>
      <c r="AA3394" s="49"/>
      <c r="AB3394" s="49"/>
      <c r="AC3394" s="49"/>
      <c r="AG3394" s="48"/>
      <c r="AJ3394" s="48"/>
      <c r="AM3394" s="48"/>
      <c r="AW3394" s="49"/>
      <c r="AX3394" s="49"/>
      <c r="AY3394" s="49"/>
      <c r="AZ3394" s="49"/>
      <c r="BA3394" s="49"/>
      <c r="BB3394" s="49"/>
      <c r="BC3394" s="49"/>
      <c r="BD3394" s="49"/>
      <c r="BE3394" s="49"/>
    </row>
    <row r="3395" spans="5:57">
      <c r="E3395" s="48"/>
      <c r="H3395" s="48"/>
      <c r="K3395" s="48"/>
      <c r="U3395" s="49"/>
      <c r="V3395" s="49"/>
      <c r="W3395" s="49"/>
      <c r="X3395" s="49"/>
      <c r="Y3395" s="49"/>
      <c r="Z3395" s="49"/>
      <c r="AA3395" s="49"/>
      <c r="AB3395" s="49"/>
      <c r="AC3395" s="49"/>
      <c r="AG3395" s="48"/>
      <c r="AJ3395" s="48"/>
      <c r="AM3395" s="48"/>
      <c r="AW3395" s="49"/>
      <c r="AX3395" s="49"/>
      <c r="AY3395" s="49"/>
      <c r="AZ3395" s="49"/>
      <c r="BA3395" s="49"/>
      <c r="BB3395" s="49"/>
      <c r="BC3395" s="49"/>
      <c r="BD3395" s="49"/>
      <c r="BE3395" s="49"/>
    </row>
    <row r="3396" spans="5:57">
      <c r="E3396" s="48"/>
      <c r="H3396" s="48"/>
      <c r="K3396" s="48"/>
      <c r="U3396" s="49"/>
      <c r="V3396" s="49"/>
      <c r="W3396" s="49"/>
      <c r="X3396" s="49"/>
      <c r="Y3396" s="49"/>
      <c r="Z3396" s="49"/>
      <c r="AA3396" s="49"/>
      <c r="AB3396" s="49"/>
      <c r="AC3396" s="49"/>
      <c r="AG3396" s="48"/>
      <c r="AJ3396" s="48"/>
      <c r="AM3396" s="48"/>
      <c r="AW3396" s="49"/>
      <c r="AX3396" s="49"/>
      <c r="AY3396" s="49"/>
      <c r="AZ3396" s="49"/>
      <c r="BA3396" s="49"/>
      <c r="BB3396" s="49"/>
      <c r="BC3396" s="49"/>
      <c r="BD3396" s="49"/>
      <c r="BE3396" s="49"/>
    </row>
    <row r="3397" spans="5:57">
      <c r="E3397" s="48"/>
      <c r="H3397" s="48"/>
      <c r="K3397" s="48"/>
      <c r="U3397" s="49"/>
      <c r="V3397" s="49"/>
      <c r="W3397" s="49"/>
      <c r="X3397" s="49"/>
      <c r="Y3397" s="49"/>
      <c r="Z3397" s="49"/>
      <c r="AA3397" s="49"/>
      <c r="AB3397" s="49"/>
      <c r="AC3397" s="49"/>
      <c r="AG3397" s="48"/>
      <c r="AJ3397" s="48"/>
      <c r="AM3397" s="48"/>
      <c r="AW3397" s="49"/>
      <c r="AX3397" s="49"/>
      <c r="AY3397" s="49"/>
      <c r="AZ3397" s="49"/>
      <c r="BA3397" s="49"/>
      <c r="BB3397" s="49"/>
      <c r="BC3397" s="49"/>
      <c r="BD3397" s="49"/>
      <c r="BE3397" s="49"/>
    </row>
    <row r="3398" spans="5:57">
      <c r="E3398" s="48"/>
      <c r="H3398" s="48"/>
      <c r="K3398" s="48"/>
      <c r="U3398" s="49"/>
      <c r="V3398" s="49"/>
      <c r="W3398" s="49"/>
      <c r="X3398" s="49"/>
      <c r="Y3398" s="49"/>
      <c r="Z3398" s="49"/>
      <c r="AA3398" s="49"/>
      <c r="AB3398" s="49"/>
      <c r="AC3398" s="49"/>
      <c r="AG3398" s="48"/>
      <c r="AJ3398" s="48"/>
      <c r="AM3398" s="48"/>
      <c r="AW3398" s="49"/>
      <c r="AX3398" s="49"/>
      <c r="AY3398" s="49"/>
      <c r="AZ3398" s="49"/>
      <c r="BA3398" s="49"/>
      <c r="BB3398" s="49"/>
      <c r="BC3398" s="49"/>
      <c r="BD3398" s="49"/>
      <c r="BE3398" s="49"/>
    </row>
    <row r="3399" spans="5:57">
      <c r="E3399" s="48"/>
      <c r="H3399" s="48"/>
      <c r="K3399" s="48"/>
      <c r="U3399" s="49"/>
      <c r="V3399" s="49"/>
      <c r="W3399" s="49"/>
      <c r="X3399" s="49"/>
      <c r="Y3399" s="49"/>
      <c r="Z3399" s="49"/>
      <c r="AA3399" s="49"/>
      <c r="AB3399" s="49"/>
      <c r="AC3399" s="49"/>
      <c r="AG3399" s="48"/>
      <c r="AJ3399" s="48"/>
      <c r="AM3399" s="48"/>
      <c r="AW3399" s="49"/>
      <c r="AX3399" s="49"/>
      <c r="AY3399" s="49"/>
      <c r="AZ3399" s="49"/>
      <c r="BA3399" s="49"/>
      <c r="BB3399" s="49"/>
      <c r="BC3399" s="49"/>
      <c r="BD3399" s="49"/>
      <c r="BE3399" s="49"/>
    </row>
    <row r="3400" spans="5:57">
      <c r="E3400" s="48"/>
      <c r="H3400" s="48"/>
      <c r="K3400" s="48"/>
      <c r="U3400" s="49"/>
      <c r="V3400" s="49"/>
      <c r="W3400" s="49"/>
      <c r="X3400" s="49"/>
      <c r="Y3400" s="49"/>
      <c r="Z3400" s="49"/>
      <c r="AA3400" s="49"/>
      <c r="AB3400" s="49"/>
      <c r="AC3400" s="49"/>
      <c r="AG3400" s="48"/>
      <c r="AJ3400" s="48"/>
      <c r="AM3400" s="48"/>
      <c r="AW3400" s="49"/>
      <c r="AX3400" s="49"/>
      <c r="AY3400" s="49"/>
      <c r="AZ3400" s="49"/>
      <c r="BA3400" s="49"/>
      <c r="BB3400" s="49"/>
      <c r="BC3400" s="49"/>
      <c r="BD3400" s="49"/>
      <c r="BE3400" s="49"/>
    </row>
    <row r="3401" spans="5:57">
      <c r="E3401" s="48"/>
      <c r="H3401" s="48"/>
      <c r="K3401" s="48"/>
      <c r="U3401" s="49"/>
      <c r="V3401" s="49"/>
      <c r="W3401" s="49"/>
      <c r="X3401" s="49"/>
      <c r="Y3401" s="49"/>
      <c r="Z3401" s="49"/>
      <c r="AA3401" s="49"/>
      <c r="AB3401" s="49"/>
      <c r="AC3401" s="49"/>
      <c r="AG3401" s="48"/>
      <c r="AJ3401" s="48"/>
      <c r="AM3401" s="48"/>
      <c r="AW3401" s="49"/>
      <c r="AX3401" s="49"/>
      <c r="AY3401" s="49"/>
      <c r="AZ3401" s="49"/>
      <c r="BA3401" s="49"/>
      <c r="BB3401" s="49"/>
      <c r="BC3401" s="49"/>
      <c r="BD3401" s="49"/>
      <c r="BE3401" s="49"/>
    </row>
    <row r="3402" spans="5:57">
      <c r="E3402" s="48"/>
      <c r="H3402" s="48"/>
      <c r="K3402" s="48"/>
      <c r="U3402" s="49"/>
      <c r="V3402" s="49"/>
      <c r="W3402" s="49"/>
      <c r="X3402" s="49"/>
      <c r="Y3402" s="49"/>
      <c r="Z3402" s="49"/>
      <c r="AA3402" s="49"/>
      <c r="AB3402" s="49"/>
      <c r="AC3402" s="49"/>
      <c r="AG3402" s="48"/>
      <c r="AJ3402" s="48"/>
      <c r="AM3402" s="48"/>
      <c r="AW3402" s="49"/>
      <c r="AX3402" s="49"/>
      <c r="AY3402" s="49"/>
      <c r="AZ3402" s="49"/>
      <c r="BA3402" s="49"/>
      <c r="BB3402" s="49"/>
      <c r="BC3402" s="49"/>
      <c r="BD3402" s="49"/>
      <c r="BE3402" s="49"/>
    </row>
    <row r="3403" spans="5:57">
      <c r="E3403" s="48"/>
      <c r="H3403" s="48"/>
      <c r="K3403" s="48"/>
      <c r="U3403" s="49"/>
      <c r="V3403" s="49"/>
      <c r="W3403" s="49"/>
      <c r="X3403" s="49"/>
      <c r="Y3403" s="49"/>
      <c r="Z3403" s="49"/>
      <c r="AA3403" s="49"/>
      <c r="AB3403" s="49"/>
      <c r="AC3403" s="49"/>
      <c r="AG3403" s="48"/>
      <c r="AJ3403" s="48"/>
      <c r="AM3403" s="48"/>
      <c r="AW3403" s="49"/>
      <c r="AX3403" s="49"/>
      <c r="AY3403" s="49"/>
      <c r="AZ3403" s="49"/>
      <c r="BA3403" s="49"/>
      <c r="BB3403" s="49"/>
      <c r="BC3403" s="49"/>
      <c r="BD3403" s="49"/>
      <c r="BE3403" s="49"/>
    </row>
    <row r="3404" spans="5:57">
      <c r="E3404" s="48"/>
      <c r="H3404" s="48"/>
      <c r="K3404" s="48"/>
      <c r="U3404" s="49"/>
      <c r="V3404" s="49"/>
      <c r="W3404" s="49"/>
      <c r="X3404" s="49"/>
      <c r="Y3404" s="49"/>
      <c r="Z3404" s="49"/>
      <c r="AA3404" s="49"/>
      <c r="AB3404" s="49"/>
      <c r="AC3404" s="49"/>
      <c r="AG3404" s="48"/>
      <c r="AJ3404" s="48"/>
      <c r="AM3404" s="48"/>
      <c r="AW3404" s="49"/>
      <c r="AX3404" s="49"/>
      <c r="AY3404" s="49"/>
      <c r="AZ3404" s="49"/>
      <c r="BA3404" s="49"/>
      <c r="BB3404" s="49"/>
      <c r="BC3404" s="49"/>
      <c r="BD3404" s="49"/>
      <c r="BE3404" s="49"/>
    </row>
    <row r="3405" spans="5:57">
      <c r="E3405" s="48"/>
      <c r="H3405" s="48"/>
      <c r="K3405" s="48"/>
      <c r="U3405" s="49"/>
      <c r="V3405" s="49"/>
      <c r="W3405" s="49"/>
      <c r="X3405" s="49"/>
      <c r="Y3405" s="49"/>
      <c r="Z3405" s="49"/>
      <c r="AA3405" s="49"/>
      <c r="AB3405" s="49"/>
      <c r="AC3405" s="49"/>
      <c r="AG3405" s="48"/>
      <c r="AJ3405" s="48"/>
      <c r="AM3405" s="48"/>
      <c r="AW3405" s="49"/>
      <c r="AX3405" s="49"/>
      <c r="AY3405" s="49"/>
      <c r="AZ3405" s="49"/>
      <c r="BA3405" s="49"/>
      <c r="BB3405" s="49"/>
      <c r="BC3405" s="49"/>
      <c r="BD3405" s="49"/>
      <c r="BE3405" s="49"/>
    </row>
    <row r="3406" spans="5:57">
      <c r="E3406" s="48"/>
      <c r="H3406" s="48"/>
      <c r="K3406" s="48"/>
      <c r="U3406" s="49"/>
      <c r="V3406" s="49"/>
      <c r="W3406" s="49"/>
      <c r="X3406" s="49"/>
      <c r="Y3406" s="49"/>
      <c r="Z3406" s="49"/>
      <c r="AA3406" s="49"/>
      <c r="AB3406" s="49"/>
      <c r="AC3406" s="49"/>
      <c r="AG3406" s="48"/>
      <c r="AJ3406" s="48"/>
      <c r="AM3406" s="48"/>
      <c r="AW3406" s="49"/>
      <c r="AX3406" s="49"/>
      <c r="AY3406" s="49"/>
      <c r="AZ3406" s="49"/>
      <c r="BA3406" s="49"/>
      <c r="BB3406" s="49"/>
      <c r="BC3406" s="49"/>
      <c r="BD3406" s="49"/>
      <c r="BE3406" s="49"/>
    </row>
    <row r="3407" spans="5:57">
      <c r="E3407" s="48"/>
      <c r="H3407" s="48"/>
      <c r="K3407" s="48"/>
      <c r="U3407" s="49"/>
      <c r="V3407" s="49"/>
      <c r="W3407" s="49"/>
      <c r="X3407" s="49"/>
      <c r="Y3407" s="49"/>
      <c r="Z3407" s="49"/>
      <c r="AA3407" s="49"/>
      <c r="AB3407" s="49"/>
      <c r="AC3407" s="49"/>
      <c r="AG3407" s="48"/>
      <c r="AJ3407" s="48"/>
      <c r="AM3407" s="48"/>
      <c r="AW3407" s="49"/>
      <c r="AX3407" s="49"/>
      <c r="AY3407" s="49"/>
      <c r="AZ3407" s="49"/>
      <c r="BA3407" s="49"/>
      <c r="BB3407" s="49"/>
      <c r="BC3407" s="49"/>
      <c r="BD3407" s="49"/>
      <c r="BE3407" s="49"/>
    </row>
    <row r="3408" spans="5:57">
      <c r="E3408" s="48"/>
      <c r="H3408" s="48"/>
      <c r="K3408" s="48"/>
      <c r="U3408" s="49"/>
      <c r="V3408" s="49"/>
      <c r="W3408" s="49"/>
      <c r="X3408" s="49"/>
      <c r="Y3408" s="49"/>
      <c r="Z3408" s="49"/>
      <c r="AA3408" s="49"/>
      <c r="AB3408" s="49"/>
      <c r="AC3408" s="49"/>
      <c r="AG3408" s="48"/>
      <c r="AJ3408" s="48"/>
      <c r="AM3408" s="48"/>
      <c r="AW3408" s="49"/>
      <c r="AX3408" s="49"/>
      <c r="AY3408" s="49"/>
      <c r="AZ3408" s="49"/>
      <c r="BA3408" s="49"/>
      <c r="BB3408" s="49"/>
      <c r="BC3408" s="49"/>
      <c r="BD3408" s="49"/>
      <c r="BE3408" s="49"/>
    </row>
    <row r="3409" spans="5:57">
      <c r="E3409" s="48"/>
      <c r="H3409" s="48"/>
      <c r="K3409" s="48"/>
      <c r="U3409" s="49"/>
      <c r="V3409" s="49"/>
      <c r="W3409" s="49"/>
      <c r="X3409" s="49"/>
      <c r="Y3409" s="49"/>
      <c r="Z3409" s="49"/>
      <c r="AA3409" s="49"/>
      <c r="AB3409" s="49"/>
      <c r="AC3409" s="49"/>
      <c r="AG3409" s="48"/>
      <c r="AJ3409" s="48"/>
      <c r="AM3409" s="48"/>
      <c r="AW3409" s="49"/>
      <c r="AX3409" s="49"/>
      <c r="AY3409" s="49"/>
      <c r="AZ3409" s="49"/>
      <c r="BA3409" s="49"/>
      <c r="BB3409" s="49"/>
      <c r="BC3409" s="49"/>
      <c r="BD3409" s="49"/>
      <c r="BE3409" s="49"/>
    </row>
    <row r="3410" spans="5:57">
      <c r="E3410" s="48"/>
      <c r="H3410" s="48"/>
      <c r="K3410" s="48"/>
      <c r="U3410" s="49"/>
      <c r="V3410" s="49"/>
      <c r="W3410" s="49"/>
      <c r="X3410" s="49"/>
      <c r="Y3410" s="49"/>
      <c r="Z3410" s="49"/>
      <c r="AA3410" s="49"/>
      <c r="AB3410" s="49"/>
      <c r="AC3410" s="49"/>
      <c r="AG3410" s="48"/>
      <c r="AJ3410" s="48"/>
      <c r="AM3410" s="48"/>
      <c r="AW3410" s="49"/>
      <c r="AX3410" s="49"/>
      <c r="AY3410" s="49"/>
      <c r="AZ3410" s="49"/>
      <c r="BA3410" s="49"/>
      <c r="BB3410" s="49"/>
      <c r="BC3410" s="49"/>
      <c r="BD3410" s="49"/>
      <c r="BE3410" s="49"/>
    </row>
    <row r="3411" spans="5:57">
      <c r="E3411" s="48"/>
      <c r="H3411" s="48"/>
      <c r="K3411" s="48"/>
      <c r="U3411" s="49"/>
      <c r="V3411" s="49"/>
      <c r="W3411" s="49"/>
      <c r="X3411" s="49"/>
      <c r="Y3411" s="49"/>
      <c r="Z3411" s="49"/>
      <c r="AA3411" s="49"/>
      <c r="AB3411" s="49"/>
      <c r="AC3411" s="49"/>
      <c r="AG3411" s="48"/>
      <c r="AJ3411" s="48"/>
      <c r="AM3411" s="48"/>
      <c r="AW3411" s="49"/>
      <c r="AX3411" s="49"/>
      <c r="AY3411" s="49"/>
      <c r="AZ3411" s="49"/>
      <c r="BA3411" s="49"/>
      <c r="BB3411" s="49"/>
      <c r="BC3411" s="49"/>
      <c r="BD3411" s="49"/>
      <c r="BE3411" s="49"/>
    </row>
    <row r="3412" spans="5:57">
      <c r="E3412" s="48"/>
      <c r="H3412" s="48"/>
      <c r="K3412" s="48"/>
      <c r="U3412" s="49"/>
      <c r="V3412" s="49"/>
      <c r="W3412" s="49"/>
      <c r="X3412" s="49"/>
      <c r="Y3412" s="49"/>
      <c r="Z3412" s="49"/>
      <c r="AA3412" s="49"/>
      <c r="AB3412" s="49"/>
      <c r="AC3412" s="49"/>
      <c r="AG3412" s="48"/>
      <c r="AJ3412" s="48"/>
      <c r="AM3412" s="48"/>
      <c r="AW3412" s="49"/>
      <c r="AX3412" s="49"/>
      <c r="AY3412" s="49"/>
      <c r="AZ3412" s="49"/>
      <c r="BA3412" s="49"/>
      <c r="BB3412" s="49"/>
      <c r="BC3412" s="49"/>
      <c r="BD3412" s="49"/>
      <c r="BE3412" s="49"/>
    </row>
    <row r="3413" spans="5:57">
      <c r="E3413" s="48"/>
      <c r="H3413" s="48"/>
      <c r="K3413" s="48"/>
      <c r="U3413" s="49"/>
      <c r="V3413" s="49"/>
      <c r="W3413" s="49"/>
      <c r="X3413" s="49"/>
      <c r="Y3413" s="49"/>
      <c r="Z3413" s="49"/>
      <c r="AA3413" s="49"/>
      <c r="AB3413" s="49"/>
      <c r="AC3413" s="49"/>
      <c r="AG3413" s="48"/>
      <c r="AJ3413" s="48"/>
      <c r="AM3413" s="48"/>
      <c r="AW3413" s="49"/>
      <c r="AX3413" s="49"/>
      <c r="AY3413" s="49"/>
      <c r="AZ3413" s="49"/>
      <c r="BA3413" s="49"/>
      <c r="BB3413" s="49"/>
      <c r="BC3413" s="49"/>
      <c r="BD3413" s="49"/>
      <c r="BE3413" s="49"/>
    </row>
    <row r="3414" spans="5:57">
      <c r="E3414" s="48"/>
      <c r="H3414" s="48"/>
      <c r="K3414" s="48"/>
      <c r="U3414" s="49"/>
      <c r="V3414" s="49"/>
      <c r="W3414" s="49"/>
      <c r="X3414" s="49"/>
      <c r="Y3414" s="49"/>
      <c r="Z3414" s="49"/>
      <c r="AA3414" s="49"/>
      <c r="AB3414" s="49"/>
      <c r="AC3414" s="49"/>
      <c r="AG3414" s="48"/>
      <c r="AJ3414" s="48"/>
      <c r="AM3414" s="48"/>
      <c r="AW3414" s="49"/>
      <c r="AX3414" s="49"/>
      <c r="AY3414" s="49"/>
      <c r="AZ3414" s="49"/>
      <c r="BA3414" s="49"/>
      <c r="BB3414" s="49"/>
      <c r="BC3414" s="49"/>
      <c r="BD3414" s="49"/>
      <c r="BE3414" s="49"/>
    </row>
    <row r="3415" spans="5:57">
      <c r="E3415" s="48"/>
      <c r="H3415" s="48"/>
      <c r="K3415" s="48"/>
      <c r="U3415" s="49"/>
      <c r="V3415" s="49"/>
      <c r="W3415" s="49"/>
      <c r="X3415" s="49"/>
      <c r="Y3415" s="49"/>
      <c r="Z3415" s="49"/>
      <c r="AA3415" s="49"/>
      <c r="AB3415" s="49"/>
      <c r="AC3415" s="49"/>
      <c r="AG3415" s="48"/>
      <c r="AJ3415" s="48"/>
      <c r="AM3415" s="48"/>
      <c r="AW3415" s="49"/>
      <c r="AX3415" s="49"/>
      <c r="AY3415" s="49"/>
      <c r="AZ3415" s="49"/>
      <c r="BA3415" s="49"/>
      <c r="BB3415" s="49"/>
      <c r="BC3415" s="49"/>
      <c r="BD3415" s="49"/>
      <c r="BE3415" s="49"/>
    </row>
    <row r="3416" spans="5:57">
      <c r="E3416" s="48"/>
      <c r="H3416" s="48"/>
      <c r="K3416" s="48"/>
      <c r="U3416" s="49"/>
      <c r="V3416" s="49"/>
      <c r="W3416" s="49"/>
      <c r="X3416" s="49"/>
      <c r="Y3416" s="49"/>
      <c r="Z3416" s="49"/>
      <c r="AA3416" s="49"/>
      <c r="AB3416" s="49"/>
      <c r="AC3416" s="49"/>
      <c r="AG3416" s="48"/>
      <c r="AJ3416" s="48"/>
      <c r="AM3416" s="48"/>
      <c r="AW3416" s="49"/>
      <c r="AX3416" s="49"/>
      <c r="AY3416" s="49"/>
      <c r="AZ3416" s="49"/>
      <c r="BA3416" s="49"/>
      <c r="BB3416" s="49"/>
      <c r="BC3416" s="49"/>
      <c r="BD3416" s="49"/>
      <c r="BE3416" s="49"/>
    </row>
    <row r="3417" spans="5:57">
      <c r="E3417" s="48"/>
      <c r="H3417" s="48"/>
      <c r="K3417" s="48"/>
      <c r="U3417" s="49"/>
      <c r="V3417" s="49"/>
      <c r="W3417" s="49"/>
      <c r="X3417" s="49"/>
      <c r="Y3417" s="49"/>
      <c r="Z3417" s="49"/>
      <c r="AA3417" s="49"/>
      <c r="AB3417" s="49"/>
      <c r="AC3417" s="49"/>
      <c r="AG3417" s="48"/>
      <c r="AJ3417" s="48"/>
      <c r="AM3417" s="48"/>
      <c r="AW3417" s="49"/>
      <c r="AX3417" s="49"/>
      <c r="AY3417" s="49"/>
      <c r="AZ3417" s="49"/>
      <c r="BA3417" s="49"/>
      <c r="BB3417" s="49"/>
      <c r="BC3417" s="49"/>
      <c r="BD3417" s="49"/>
      <c r="BE3417" s="49"/>
    </row>
    <row r="3418" spans="5:57">
      <c r="E3418" s="48"/>
      <c r="H3418" s="48"/>
      <c r="K3418" s="48"/>
      <c r="U3418" s="49"/>
      <c r="V3418" s="49"/>
      <c r="W3418" s="49"/>
      <c r="X3418" s="49"/>
      <c r="Y3418" s="49"/>
      <c r="Z3418" s="49"/>
      <c r="AA3418" s="49"/>
      <c r="AB3418" s="49"/>
      <c r="AC3418" s="49"/>
      <c r="AG3418" s="48"/>
      <c r="AJ3418" s="48"/>
      <c r="AM3418" s="48"/>
      <c r="AW3418" s="49"/>
      <c r="AX3418" s="49"/>
      <c r="AY3418" s="49"/>
      <c r="AZ3418" s="49"/>
      <c r="BA3418" s="49"/>
      <c r="BB3418" s="49"/>
      <c r="BC3418" s="49"/>
      <c r="BD3418" s="49"/>
      <c r="BE3418" s="49"/>
    </row>
    <row r="3419" spans="5:57">
      <c r="E3419" s="48"/>
      <c r="H3419" s="48"/>
      <c r="K3419" s="48"/>
      <c r="U3419" s="49"/>
      <c r="V3419" s="49"/>
      <c r="W3419" s="49"/>
      <c r="X3419" s="49"/>
      <c r="Y3419" s="49"/>
      <c r="Z3419" s="49"/>
      <c r="AA3419" s="49"/>
      <c r="AB3419" s="49"/>
      <c r="AC3419" s="49"/>
      <c r="AG3419" s="48"/>
      <c r="AJ3419" s="48"/>
      <c r="AM3419" s="48"/>
      <c r="AW3419" s="49"/>
      <c r="AX3419" s="49"/>
      <c r="AY3419" s="49"/>
      <c r="AZ3419" s="49"/>
      <c r="BA3419" s="49"/>
      <c r="BB3419" s="49"/>
      <c r="BC3419" s="49"/>
      <c r="BD3419" s="49"/>
      <c r="BE3419" s="49"/>
    </row>
    <row r="3420" spans="5:57">
      <c r="E3420" s="48"/>
      <c r="H3420" s="48"/>
      <c r="K3420" s="48"/>
      <c r="U3420" s="49"/>
      <c r="V3420" s="49"/>
      <c r="W3420" s="49"/>
      <c r="X3420" s="49"/>
      <c r="Y3420" s="49"/>
      <c r="Z3420" s="49"/>
      <c r="AA3420" s="49"/>
      <c r="AB3420" s="49"/>
      <c r="AC3420" s="49"/>
      <c r="AG3420" s="48"/>
      <c r="AJ3420" s="48"/>
      <c r="AM3420" s="48"/>
      <c r="AW3420" s="49"/>
      <c r="AX3420" s="49"/>
      <c r="AY3420" s="49"/>
      <c r="AZ3420" s="49"/>
      <c r="BA3420" s="49"/>
      <c r="BB3420" s="49"/>
      <c r="BC3420" s="49"/>
      <c r="BD3420" s="49"/>
      <c r="BE3420" s="49"/>
    </row>
    <row r="3421" spans="5:57">
      <c r="E3421" s="48"/>
      <c r="H3421" s="48"/>
      <c r="K3421" s="48"/>
      <c r="U3421" s="49"/>
      <c r="V3421" s="49"/>
      <c r="W3421" s="49"/>
      <c r="X3421" s="49"/>
      <c r="Y3421" s="49"/>
      <c r="Z3421" s="49"/>
      <c r="AA3421" s="49"/>
      <c r="AB3421" s="49"/>
      <c r="AC3421" s="49"/>
      <c r="AG3421" s="48"/>
      <c r="AJ3421" s="48"/>
      <c r="AM3421" s="48"/>
      <c r="AW3421" s="49"/>
      <c r="AX3421" s="49"/>
      <c r="AY3421" s="49"/>
      <c r="AZ3421" s="49"/>
      <c r="BA3421" s="49"/>
      <c r="BB3421" s="49"/>
      <c r="BC3421" s="49"/>
      <c r="BD3421" s="49"/>
      <c r="BE3421" s="49"/>
    </row>
    <row r="3422" spans="5:57">
      <c r="E3422" s="48"/>
      <c r="H3422" s="48"/>
      <c r="K3422" s="48"/>
      <c r="U3422" s="49"/>
      <c r="V3422" s="49"/>
      <c r="W3422" s="49"/>
      <c r="X3422" s="49"/>
      <c r="Y3422" s="49"/>
      <c r="Z3422" s="49"/>
      <c r="AA3422" s="49"/>
      <c r="AB3422" s="49"/>
      <c r="AC3422" s="49"/>
      <c r="AG3422" s="48"/>
      <c r="AJ3422" s="48"/>
      <c r="AM3422" s="48"/>
      <c r="AW3422" s="49"/>
      <c r="AX3422" s="49"/>
      <c r="AY3422" s="49"/>
      <c r="AZ3422" s="49"/>
      <c r="BA3422" s="49"/>
      <c r="BB3422" s="49"/>
      <c r="BC3422" s="49"/>
      <c r="BD3422" s="49"/>
      <c r="BE3422" s="49"/>
    </row>
    <row r="3423" spans="5:57">
      <c r="E3423" s="48"/>
      <c r="H3423" s="48"/>
      <c r="K3423" s="48"/>
      <c r="U3423" s="49"/>
      <c r="V3423" s="49"/>
      <c r="W3423" s="49"/>
      <c r="X3423" s="49"/>
      <c r="Y3423" s="49"/>
      <c r="Z3423" s="49"/>
      <c r="AA3423" s="49"/>
      <c r="AB3423" s="49"/>
      <c r="AC3423" s="49"/>
      <c r="AG3423" s="48"/>
      <c r="AJ3423" s="48"/>
      <c r="AM3423" s="48"/>
      <c r="AW3423" s="49"/>
      <c r="AX3423" s="49"/>
      <c r="AY3423" s="49"/>
      <c r="AZ3423" s="49"/>
      <c r="BA3423" s="49"/>
      <c r="BB3423" s="49"/>
      <c r="BC3423" s="49"/>
      <c r="BD3423" s="49"/>
      <c r="BE3423" s="49"/>
    </row>
    <row r="3424" spans="5:57">
      <c r="E3424" s="48"/>
      <c r="H3424" s="48"/>
      <c r="K3424" s="48"/>
      <c r="U3424" s="49"/>
      <c r="V3424" s="49"/>
      <c r="W3424" s="49"/>
      <c r="X3424" s="49"/>
      <c r="Y3424" s="49"/>
      <c r="Z3424" s="49"/>
      <c r="AA3424" s="49"/>
      <c r="AB3424" s="49"/>
      <c r="AC3424" s="49"/>
      <c r="AG3424" s="48"/>
      <c r="AJ3424" s="48"/>
      <c r="AM3424" s="48"/>
      <c r="AW3424" s="49"/>
      <c r="AX3424" s="49"/>
      <c r="AY3424" s="49"/>
      <c r="AZ3424" s="49"/>
      <c r="BA3424" s="49"/>
      <c r="BB3424" s="49"/>
      <c r="BC3424" s="49"/>
      <c r="BD3424" s="49"/>
      <c r="BE3424" s="49"/>
    </row>
    <row r="3425" spans="5:57">
      <c r="E3425" s="48"/>
      <c r="H3425" s="48"/>
      <c r="K3425" s="48"/>
      <c r="U3425" s="49"/>
      <c r="V3425" s="49"/>
      <c r="W3425" s="49"/>
      <c r="X3425" s="49"/>
      <c r="Y3425" s="49"/>
      <c r="Z3425" s="49"/>
      <c r="AA3425" s="49"/>
      <c r="AB3425" s="49"/>
      <c r="AC3425" s="49"/>
      <c r="AG3425" s="48"/>
      <c r="AJ3425" s="48"/>
      <c r="AM3425" s="48"/>
      <c r="AW3425" s="49"/>
      <c r="AX3425" s="49"/>
      <c r="AY3425" s="49"/>
      <c r="AZ3425" s="49"/>
      <c r="BA3425" s="49"/>
      <c r="BB3425" s="49"/>
      <c r="BC3425" s="49"/>
      <c r="BD3425" s="49"/>
      <c r="BE3425" s="49"/>
    </row>
    <row r="3426" spans="5:57">
      <c r="E3426" s="48"/>
      <c r="H3426" s="48"/>
      <c r="K3426" s="48"/>
      <c r="U3426" s="49"/>
      <c r="V3426" s="49"/>
      <c r="W3426" s="49"/>
      <c r="X3426" s="49"/>
      <c r="Y3426" s="49"/>
      <c r="Z3426" s="49"/>
      <c r="AA3426" s="49"/>
      <c r="AB3426" s="49"/>
      <c r="AC3426" s="49"/>
      <c r="AG3426" s="48"/>
      <c r="AJ3426" s="48"/>
      <c r="AM3426" s="48"/>
      <c r="AW3426" s="49"/>
      <c r="AX3426" s="49"/>
      <c r="AY3426" s="49"/>
      <c r="AZ3426" s="49"/>
      <c r="BA3426" s="49"/>
      <c r="BB3426" s="49"/>
      <c r="BC3426" s="49"/>
      <c r="BD3426" s="49"/>
      <c r="BE3426" s="49"/>
    </row>
    <row r="3427" spans="5:57">
      <c r="E3427" s="48"/>
      <c r="H3427" s="48"/>
      <c r="K3427" s="48"/>
      <c r="U3427" s="49"/>
      <c r="V3427" s="49"/>
      <c r="W3427" s="49"/>
      <c r="X3427" s="49"/>
      <c r="Y3427" s="49"/>
      <c r="Z3427" s="49"/>
      <c r="AA3427" s="49"/>
      <c r="AB3427" s="49"/>
      <c r="AC3427" s="49"/>
      <c r="AG3427" s="48"/>
      <c r="AJ3427" s="48"/>
      <c r="AM3427" s="48"/>
      <c r="AW3427" s="49"/>
      <c r="AX3427" s="49"/>
      <c r="AY3427" s="49"/>
      <c r="AZ3427" s="49"/>
      <c r="BA3427" s="49"/>
      <c r="BB3427" s="49"/>
      <c r="BC3427" s="49"/>
      <c r="BD3427" s="49"/>
      <c r="BE3427" s="49"/>
    </row>
    <row r="3428" spans="5:57">
      <c r="E3428" s="48"/>
      <c r="H3428" s="48"/>
      <c r="K3428" s="48"/>
      <c r="U3428" s="49"/>
      <c r="V3428" s="49"/>
      <c r="W3428" s="49"/>
      <c r="X3428" s="49"/>
      <c r="Y3428" s="49"/>
      <c r="Z3428" s="49"/>
      <c r="AA3428" s="49"/>
      <c r="AB3428" s="49"/>
      <c r="AC3428" s="49"/>
      <c r="AG3428" s="48"/>
      <c r="AJ3428" s="48"/>
      <c r="AM3428" s="48"/>
      <c r="AW3428" s="49"/>
      <c r="AX3428" s="49"/>
      <c r="AY3428" s="49"/>
      <c r="AZ3428" s="49"/>
      <c r="BA3428" s="49"/>
      <c r="BB3428" s="49"/>
      <c r="BC3428" s="49"/>
      <c r="BD3428" s="49"/>
      <c r="BE3428" s="49"/>
    </row>
    <row r="3429" spans="5:57">
      <c r="E3429" s="48"/>
      <c r="H3429" s="48"/>
      <c r="K3429" s="48"/>
      <c r="U3429" s="49"/>
      <c r="V3429" s="49"/>
      <c r="W3429" s="49"/>
      <c r="X3429" s="49"/>
      <c r="Y3429" s="49"/>
      <c r="Z3429" s="49"/>
      <c r="AA3429" s="49"/>
      <c r="AB3429" s="49"/>
      <c r="AC3429" s="49"/>
      <c r="AG3429" s="48"/>
      <c r="AJ3429" s="48"/>
      <c r="AM3429" s="48"/>
      <c r="AW3429" s="49"/>
      <c r="AX3429" s="49"/>
      <c r="AY3429" s="49"/>
      <c r="AZ3429" s="49"/>
      <c r="BA3429" s="49"/>
      <c r="BB3429" s="49"/>
      <c r="BC3429" s="49"/>
      <c r="BD3429" s="49"/>
      <c r="BE3429" s="49"/>
    </row>
    <row r="3430" spans="5:57">
      <c r="E3430" s="48"/>
      <c r="H3430" s="48"/>
      <c r="K3430" s="48"/>
      <c r="U3430" s="49"/>
      <c r="V3430" s="49"/>
      <c r="W3430" s="49"/>
      <c r="X3430" s="49"/>
      <c r="Y3430" s="49"/>
      <c r="Z3430" s="49"/>
      <c r="AA3430" s="49"/>
      <c r="AB3430" s="49"/>
      <c r="AC3430" s="49"/>
      <c r="AG3430" s="48"/>
      <c r="AJ3430" s="48"/>
      <c r="AM3430" s="48"/>
      <c r="AW3430" s="49"/>
      <c r="AX3430" s="49"/>
      <c r="AY3430" s="49"/>
      <c r="AZ3430" s="49"/>
      <c r="BA3430" s="49"/>
      <c r="BB3430" s="49"/>
      <c r="BC3430" s="49"/>
      <c r="BD3430" s="49"/>
      <c r="BE3430" s="49"/>
    </row>
    <row r="3431" spans="5:57">
      <c r="E3431" s="48"/>
      <c r="H3431" s="48"/>
      <c r="K3431" s="48"/>
      <c r="U3431" s="49"/>
      <c r="V3431" s="49"/>
      <c r="W3431" s="49"/>
      <c r="X3431" s="49"/>
      <c r="Y3431" s="49"/>
      <c r="Z3431" s="49"/>
      <c r="AA3431" s="49"/>
      <c r="AB3431" s="49"/>
      <c r="AC3431" s="49"/>
      <c r="AG3431" s="48"/>
      <c r="AJ3431" s="48"/>
      <c r="AM3431" s="48"/>
      <c r="AW3431" s="49"/>
      <c r="AX3431" s="49"/>
      <c r="AY3431" s="49"/>
      <c r="AZ3431" s="49"/>
      <c r="BA3431" s="49"/>
      <c r="BB3431" s="49"/>
      <c r="BC3431" s="49"/>
      <c r="BD3431" s="49"/>
      <c r="BE3431" s="49"/>
    </row>
    <row r="3432" spans="5:57">
      <c r="E3432" s="48"/>
      <c r="H3432" s="48"/>
      <c r="K3432" s="48"/>
      <c r="U3432" s="49"/>
      <c r="V3432" s="49"/>
      <c r="W3432" s="49"/>
      <c r="X3432" s="49"/>
      <c r="Y3432" s="49"/>
      <c r="Z3432" s="49"/>
      <c r="AA3432" s="49"/>
      <c r="AB3432" s="49"/>
      <c r="AC3432" s="49"/>
      <c r="AG3432" s="48"/>
      <c r="AJ3432" s="48"/>
      <c r="AM3432" s="48"/>
      <c r="AW3432" s="49"/>
      <c r="AX3432" s="49"/>
      <c r="AY3432" s="49"/>
      <c r="AZ3432" s="49"/>
      <c r="BA3432" s="49"/>
      <c r="BB3432" s="49"/>
      <c r="BC3432" s="49"/>
      <c r="BD3432" s="49"/>
      <c r="BE3432" s="49"/>
    </row>
    <row r="3433" spans="5:57">
      <c r="E3433" s="48"/>
      <c r="H3433" s="48"/>
      <c r="K3433" s="48"/>
      <c r="U3433" s="49"/>
      <c r="V3433" s="49"/>
      <c r="W3433" s="49"/>
      <c r="X3433" s="49"/>
      <c r="Y3433" s="49"/>
      <c r="Z3433" s="49"/>
      <c r="AA3433" s="49"/>
      <c r="AB3433" s="49"/>
      <c r="AC3433" s="49"/>
      <c r="AG3433" s="48"/>
      <c r="AJ3433" s="48"/>
      <c r="AM3433" s="48"/>
      <c r="AW3433" s="49"/>
      <c r="AX3433" s="49"/>
      <c r="AY3433" s="49"/>
      <c r="AZ3433" s="49"/>
      <c r="BA3433" s="49"/>
      <c r="BB3433" s="49"/>
      <c r="BC3433" s="49"/>
      <c r="BD3433" s="49"/>
      <c r="BE3433" s="49"/>
    </row>
    <row r="3434" spans="5:57">
      <c r="E3434" s="48"/>
      <c r="H3434" s="48"/>
      <c r="K3434" s="48"/>
      <c r="U3434" s="49"/>
      <c r="V3434" s="49"/>
      <c r="W3434" s="49"/>
      <c r="X3434" s="49"/>
      <c r="Y3434" s="49"/>
      <c r="Z3434" s="49"/>
      <c r="AA3434" s="49"/>
      <c r="AB3434" s="49"/>
      <c r="AC3434" s="49"/>
      <c r="AG3434" s="48"/>
      <c r="AJ3434" s="48"/>
      <c r="AM3434" s="48"/>
      <c r="AW3434" s="49"/>
      <c r="AX3434" s="49"/>
      <c r="AY3434" s="49"/>
      <c r="AZ3434" s="49"/>
      <c r="BA3434" s="49"/>
      <c r="BB3434" s="49"/>
      <c r="BC3434" s="49"/>
      <c r="BD3434" s="49"/>
      <c r="BE3434" s="49"/>
    </row>
    <row r="3435" spans="5:57">
      <c r="E3435" s="48"/>
      <c r="H3435" s="48"/>
      <c r="K3435" s="48"/>
      <c r="U3435" s="49"/>
      <c r="V3435" s="49"/>
      <c r="W3435" s="49"/>
      <c r="X3435" s="49"/>
      <c r="Y3435" s="49"/>
      <c r="Z3435" s="49"/>
      <c r="AA3435" s="49"/>
      <c r="AB3435" s="49"/>
      <c r="AC3435" s="49"/>
      <c r="AG3435" s="48"/>
      <c r="AJ3435" s="48"/>
      <c r="AM3435" s="48"/>
      <c r="AW3435" s="49"/>
      <c r="AX3435" s="49"/>
      <c r="AY3435" s="49"/>
      <c r="AZ3435" s="49"/>
      <c r="BA3435" s="49"/>
      <c r="BB3435" s="49"/>
      <c r="BC3435" s="49"/>
      <c r="BD3435" s="49"/>
      <c r="BE3435" s="49"/>
    </row>
    <row r="3436" spans="5:57">
      <c r="E3436" s="48"/>
      <c r="H3436" s="48"/>
      <c r="K3436" s="48"/>
      <c r="U3436" s="49"/>
      <c r="V3436" s="49"/>
      <c r="W3436" s="49"/>
      <c r="X3436" s="49"/>
      <c r="Y3436" s="49"/>
      <c r="Z3436" s="49"/>
      <c r="AA3436" s="49"/>
      <c r="AB3436" s="49"/>
      <c r="AC3436" s="49"/>
      <c r="AG3436" s="48"/>
      <c r="AJ3436" s="48"/>
      <c r="AM3436" s="48"/>
      <c r="AW3436" s="49"/>
      <c r="AX3436" s="49"/>
      <c r="AY3436" s="49"/>
      <c r="AZ3436" s="49"/>
      <c r="BA3436" s="49"/>
      <c r="BB3436" s="49"/>
      <c r="BC3436" s="49"/>
      <c r="BD3436" s="49"/>
      <c r="BE3436" s="49"/>
    </row>
    <row r="3437" spans="5:57">
      <c r="E3437" s="48"/>
      <c r="H3437" s="48"/>
      <c r="K3437" s="48"/>
      <c r="U3437" s="49"/>
      <c r="V3437" s="49"/>
      <c r="W3437" s="49"/>
      <c r="X3437" s="49"/>
      <c r="Y3437" s="49"/>
      <c r="Z3437" s="49"/>
      <c r="AA3437" s="49"/>
      <c r="AB3437" s="49"/>
      <c r="AC3437" s="49"/>
      <c r="AG3437" s="48"/>
      <c r="AJ3437" s="48"/>
      <c r="AM3437" s="48"/>
      <c r="AW3437" s="49"/>
      <c r="AX3437" s="49"/>
      <c r="AY3437" s="49"/>
      <c r="AZ3437" s="49"/>
      <c r="BA3437" s="49"/>
      <c r="BB3437" s="49"/>
      <c r="BC3437" s="49"/>
      <c r="BD3437" s="49"/>
      <c r="BE3437" s="49"/>
    </row>
    <row r="3438" spans="5:57">
      <c r="E3438" s="48"/>
      <c r="H3438" s="48"/>
      <c r="K3438" s="48"/>
      <c r="U3438" s="49"/>
      <c r="V3438" s="49"/>
      <c r="W3438" s="49"/>
      <c r="X3438" s="49"/>
      <c r="Y3438" s="49"/>
      <c r="Z3438" s="49"/>
      <c r="AA3438" s="49"/>
      <c r="AB3438" s="49"/>
      <c r="AC3438" s="49"/>
      <c r="AG3438" s="48"/>
      <c r="AJ3438" s="48"/>
      <c r="AM3438" s="48"/>
      <c r="AW3438" s="49"/>
      <c r="AX3438" s="49"/>
      <c r="AY3438" s="49"/>
      <c r="AZ3438" s="49"/>
      <c r="BA3438" s="49"/>
      <c r="BB3438" s="49"/>
      <c r="BC3438" s="49"/>
      <c r="BD3438" s="49"/>
      <c r="BE3438" s="49"/>
    </row>
    <row r="3439" spans="5:57">
      <c r="E3439" s="48"/>
      <c r="H3439" s="48"/>
      <c r="K3439" s="48"/>
      <c r="U3439" s="49"/>
      <c r="V3439" s="49"/>
      <c r="W3439" s="49"/>
      <c r="X3439" s="49"/>
      <c r="Y3439" s="49"/>
      <c r="Z3439" s="49"/>
      <c r="AA3439" s="49"/>
      <c r="AB3439" s="49"/>
      <c r="AC3439" s="49"/>
      <c r="AG3439" s="48"/>
      <c r="AJ3439" s="48"/>
      <c r="AM3439" s="48"/>
      <c r="AW3439" s="49"/>
      <c r="AX3439" s="49"/>
      <c r="AY3439" s="49"/>
      <c r="AZ3439" s="49"/>
      <c r="BA3439" s="49"/>
      <c r="BB3439" s="49"/>
      <c r="BC3439" s="49"/>
      <c r="BD3439" s="49"/>
      <c r="BE3439" s="49"/>
    </row>
    <row r="3440" spans="5:57">
      <c r="E3440" s="48"/>
      <c r="H3440" s="48"/>
      <c r="K3440" s="48"/>
      <c r="U3440" s="49"/>
      <c r="V3440" s="49"/>
      <c r="W3440" s="49"/>
      <c r="X3440" s="49"/>
      <c r="Y3440" s="49"/>
      <c r="Z3440" s="49"/>
      <c r="AA3440" s="49"/>
      <c r="AB3440" s="49"/>
      <c r="AC3440" s="49"/>
      <c r="AG3440" s="48"/>
      <c r="AJ3440" s="48"/>
      <c r="AM3440" s="48"/>
      <c r="AW3440" s="49"/>
      <c r="AX3440" s="49"/>
      <c r="AY3440" s="49"/>
      <c r="AZ3440" s="49"/>
      <c r="BA3440" s="49"/>
      <c r="BB3440" s="49"/>
      <c r="BC3440" s="49"/>
      <c r="BD3440" s="49"/>
      <c r="BE3440" s="49"/>
    </row>
    <row r="3441" spans="5:57">
      <c r="E3441" s="48"/>
      <c r="H3441" s="48"/>
      <c r="K3441" s="48"/>
      <c r="U3441" s="49"/>
      <c r="V3441" s="49"/>
      <c r="W3441" s="49"/>
      <c r="X3441" s="49"/>
      <c r="Y3441" s="49"/>
      <c r="Z3441" s="49"/>
      <c r="AA3441" s="49"/>
      <c r="AB3441" s="49"/>
      <c r="AC3441" s="49"/>
      <c r="AG3441" s="48"/>
      <c r="AJ3441" s="48"/>
      <c r="AM3441" s="48"/>
      <c r="AW3441" s="49"/>
      <c r="AX3441" s="49"/>
      <c r="AY3441" s="49"/>
      <c r="AZ3441" s="49"/>
      <c r="BA3441" s="49"/>
      <c r="BB3441" s="49"/>
      <c r="BC3441" s="49"/>
      <c r="BD3441" s="49"/>
      <c r="BE3441" s="49"/>
    </row>
    <row r="3442" spans="5:57">
      <c r="E3442" s="48"/>
      <c r="H3442" s="48"/>
      <c r="K3442" s="48"/>
      <c r="U3442" s="49"/>
      <c r="V3442" s="49"/>
      <c r="W3442" s="49"/>
      <c r="X3442" s="49"/>
      <c r="Y3442" s="49"/>
      <c r="Z3442" s="49"/>
      <c r="AA3442" s="49"/>
      <c r="AB3442" s="49"/>
      <c r="AC3442" s="49"/>
      <c r="AG3442" s="48"/>
      <c r="AJ3442" s="48"/>
      <c r="AM3442" s="48"/>
      <c r="AW3442" s="49"/>
      <c r="AX3442" s="49"/>
      <c r="AY3442" s="49"/>
      <c r="AZ3442" s="49"/>
      <c r="BA3442" s="49"/>
      <c r="BB3442" s="49"/>
      <c r="BC3442" s="49"/>
      <c r="BD3442" s="49"/>
      <c r="BE3442" s="49"/>
    </row>
    <row r="3443" spans="5:57">
      <c r="E3443" s="48"/>
      <c r="H3443" s="48"/>
      <c r="K3443" s="48"/>
      <c r="U3443" s="49"/>
      <c r="V3443" s="49"/>
      <c r="W3443" s="49"/>
      <c r="X3443" s="49"/>
      <c r="Y3443" s="49"/>
      <c r="Z3443" s="49"/>
      <c r="AA3443" s="49"/>
      <c r="AB3443" s="49"/>
      <c r="AC3443" s="49"/>
      <c r="AG3443" s="48"/>
      <c r="AJ3443" s="48"/>
      <c r="AM3443" s="48"/>
      <c r="AW3443" s="49"/>
      <c r="AX3443" s="49"/>
      <c r="AY3443" s="49"/>
      <c r="AZ3443" s="49"/>
      <c r="BA3443" s="49"/>
      <c r="BB3443" s="49"/>
      <c r="BC3443" s="49"/>
      <c r="BD3443" s="49"/>
      <c r="BE3443" s="49"/>
    </row>
    <row r="3444" spans="5:57">
      <c r="E3444" s="48"/>
      <c r="H3444" s="48"/>
      <c r="K3444" s="48"/>
      <c r="U3444" s="49"/>
      <c r="V3444" s="49"/>
      <c r="W3444" s="49"/>
      <c r="X3444" s="49"/>
      <c r="Y3444" s="49"/>
      <c r="Z3444" s="49"/>
      <c r="AA3444" s="49"/>
      <c r="AB3444" s="49"/>
      <c r="AC3444" s="49"/>
      <c r="AG3444" s="48"/>
      <c r="AJ3444" s="48"/>
      <c r="AM3444" s="48"/>
      <c r="AW3444" s="49"/>
      <c r="AX3444" s="49"/>
      <c r="AY3444" s="49"/>
      <c r="AZ3444" s="49"/>
      <c r="BA3444" s="49"/>
      <c r="BB3444" s="49"/>
      <c r="BC3444" s="49"/>
      <c r="BD3444" s="49"/>
      <c r="BE3444" s="49"/>
    </row>
    <row r="3445" spans="5:57">
      <c r="E3445" s="48"/>
      <c r="H3445" s="48"/>
      <c r="K3445" s="48"/>
      <c r="U3445" s="49"/>
      <c r="V3445" s="49"/>
      <c r="W3445" s="49"/>
      <c r="X3445" s="49"/>
      <c r="Y3445" s="49"/>
      <c r="Z3445" s="49"/>
      <c r="AA3445" s="49"/>
      <c r="AB3445" s="49"/>
      <c r="AC3445" s="49"/>
      <c r="AG3445" s="48"/>
      <c r="AJ3445" s="48"/>
      <c r="AM3445" s="48"/>
      <c r="AW3445" s="49"/>
      <c r="AX3445" s="49"/>
      <c r="AY3445" s="49"/>
      <c r="AZ3445" s="49"/>
      <c r="BA3445" s="49"/>
      <c r="BB3445" s="49"/>
      <c r="BC3445" s="49"/>
      <c r="BD3445" s="49"/>
      <c r="BE3445" s="49"/>
    </row>
    <row r="3446" spans="5:57">
      <c r="E3446" s="48"/>
      <c r="H3446" s="48"/>
      <c r="K3446" s="48"/>
      <c r="U3446" s="49"/>
      <c r="V3446" s="49"/>
      <c r="W3446" s="49"/>
      <c r="X3446" s="49"/>
      <c r="Y3446" s="49"/>
      <c r="Z3446" s="49"/>
      <c r="AA3446" s="49"/>
      <c r="AB3446" s="49"/>
      <c r="AC3446" s="49"/>
      <c r="AG3446" s="48"/>
      <c r="AJ3446" s="48"/>
      <c r="AM3446" s="48"/>
      <c r="AW3446" s="49"/>
      <c r="AX3446" s="49"/>
      <c r="AY3446" s="49"/>
      <c r="AZ3446" s="49"/>
      <c r="BA3446" s="49"/>
      <c r="BB3446" s="49"/>
      <c r="BC3446" s="49"/>
      <c r="BD3446" s="49"/>
      <c r="BE3446" s="49"/>
    </row>
    <row r="3447" spans="5:57">
      <c r="E3447" s="48"/>
      <c r="H3447" s="48"/>
      <c r="K3447" s="48"/>
      <c r="U3447" s="49"/>
      <c r="V3447" s="49"/>
      <c r="W3447" s="49"/>
      <c r="X3447" s="49"/>
      <c r="Y3447" s="49"/>
      <c r="Z3447" s="49"/>
      <c r="AA3447" s="49"/>
      <c r="AB3447" s="49"/>
      <c r="AC3447" s="49"/>
      <c r="AG3447" s="48"/>
      <c r="AJ3447" s="48"/>
      <c r="AM3447" s="48"/>
      <c r="AW3447" s="49"/>
      <c r="AX3447" s="49"/>
      <c r="AY3447" s="49"/>
      <c r="AZ3447" s="49"/>
      <c r="BA3447" s="49"/>
      <c r="BB3447" s="49"/>
      <c r="BC3447" s="49"/>
      <c r="BD3447" s="49"/>
      <c r="BE3447" s="49"/>
    </row>
    <row r="3448" spans="5:57">
      <c r="E3448" s="48"/>
      <c r="H3448" s="48"/>
      <c r="K3448" s="48"/>
      <c r="U3448" s="49"/>
      <c r="V3448" s="49"/>
      <c r="W3448" s="49"/>
      <c r="X3448" s="49"/>
      <c r="Y3448" s="49"/>
      <c r="Z3448" s="49"/>
      <c r="AA3448" s="49"/>
      <c r="AB3448" s="49"/>
      <c r="AC3448" s="49"/>
      <c r="AG3448" s="48"/>
      <c r="AJ3448" s="48"/>
      <c r="AM3448" s="48"/>
      <c r="AW3448" s="49"/>
      <c r="AX3448" s="49"/>
      <c r="AY3448" s="49"/>
      <c r="AZ3448" s="49"/>
      <c r="BA3448" s="49"/>
      <c r="BB3448" s="49"/>
      <c r="BC3448" s="49"/>
      <c r="BD3448" s="49"/>
      <c r="BE3448" s="49"/>
    </row>
    <row r="3449" spans="5:57">
      <c r="E3449" s="48"/>
      <c r="H3449" s="48"/>
      <c r="K3449" s="48"/>
      <c r="U3449" s="49"/>
      <c r="V3449" s="49"/>
      <c r="W3449" s="49"/>
      <c r="X3449" s="49"/>
      <c r="Y3449" s="49"/>
      <c r="Z3449" s="49"/>
      <c r="AA3449" s="49"/>
      <c r="AB3449" s="49"/>
      <c r="AC3449" s="49"/>
      <c r="AG3449" s="48"/>
      <c r="AJ3449" s="48"/>
      <c r="AM3449" s="48"/>
      <c r="AW3449" s="49"/>
      <c r="AX3449" s="49"/>
      <c r="AY3449" s="49"/>
      <c r="AZ3449" s="49"/>
      <c r="BA3449" s="49"/>
      <c r="BB3449" s="49"/>
      <c r="BC3449" s="49"/>
      <c r="BD3449" s="49"/>
      <c r="BE3449" s="49"/>
    </row>
    <row r="3450" spans="5:57">
      <c r="E3450" s="48"/>
      <c r="H3450" s="48"/>
      <c r="K3450" s="48"/>
      <c r="U3450" s="49"/>
      <c r="V3450" s="49"/>
      <c r="W3450" s="49"/>
      <c r="X3450" s="49"/>
      <c r="Y3450" s="49"/>
      <c r="Z3450" s="49"/>
      <c r="AA3450" s="49"/>
      <c r="AB3450" s="49"/>
      <c r="AC3450" s="49"/>
      <c r="AG3450" s="48"/>
      <c r="AJ3450" s="48"/>
      <c r="AM3450" s="48"/>
      <c r="AW3450" s="49"/>
      <c r="AX3450" s="49"/>
      <c r="AY3450" s="49"/>
      <c r="AZ3450" s="49"/>
      <c r="BA3450" s="49"/>
      <c r="BB3450" s="49"/>
      <c r="BC3450" s="49"/>
      <c r="BD3450" s="49"/>
      <c r="BE3450" s="49"/>
    </row>
    <row r="3451" spans="5:57">
      <c r="E3451" s="48"/>
      <c r="H3451" s="48"/>
      <c r="K3451" s="48"/>
      <c r="U3451" s="49"/>
      <c r="V3451" s="49"/>
      <c r="W3451" s="49"/>
      <c r="X3451" s="49"/>
      <c r="Y3451" s="49"/>
      <c r="Z3451" s="49"/>
      <c r="AA3451" s="49"/>
      <c r="AB3451" s="49"/>
      <c r="AC3451" s="49"/>
      <c r="AG3451" s="48"/>
      <c r="AJ3451" s="48"/>
      <c r="AM3451" s="48"/>
      <c r="AW3451" s="49"/>
      <c r="AX3451" s="49"/>
      <c r="AY3451" s="49"/>
      <c r="AZ3451" s="49"/>
      <c r="BA3451" s="49"/>
      <c r="BB3451" s="49"/>
      <c r="BC3451" s="49"/>
      <c r="BD3451" s="49"/>
      <c r="BE3451" s="49"/>
    </row>
    <row r="3452" spans="5:57">
      <c r="E3452" s="48"/>
      <c r="H3452" s="48"/>
      <c r="K3452" s="48"/>
      <c r="U3452" s="49"/>
      <c r="V3452" s="49"/>
      <c r="W3452" s="49"/>
      <c r="X3452" s="49"/>
      <c r="Y3452" s="49"/>
      <c r="Z3452" s="49"/>
      <c r="AA3452" s="49"/>
      <c r="AB3452" s="49"/>
      <c r="AC3452" s="49"/>
      <c r="AG3452" s="48"/>
      <c r="AJ3452" s="48"/>
      <c r="AM3452" s="48"/>
      <c r="AW3452" s="49"/>
      <c r="AX3452" s="49"/>
      <c r="AY3452" s="49"/>
      <c r="AZ3452" s="49"/>
      <c r="BA3452" s="49"/>
      <c r="BB3452" s="49"/>
      <c r="BC3452" s="49"/>
      <c r="BD3452" s="49"/>
      <c r="BE3452" s="49"/>
    </row>
    <row r="3453" spans="5:57">
      <c r="E3453" s="48"/>
      <c r="H3453" s="48"/>
      <c r="K3453" s="48"/>
      <c r="U3453" s="49"/>
      <c r="V3453" s="49"/>
      <c r="W3453" s="49"/>
      <c r="X3453" s="49"/>
      <c r="Y3453" s="49"/>
      <c r="Z3453" s="49"/>
      <c r="AA3453" s="49"/>
      <c r="AB3453" s="49"/>
      <c r="AC3453" s="49"/>
      <c r="AG3453" s="48"/>
      <c r="AJ3453" s="48"/>
      <c r="AM3453" s="48"/>
      <c r="AW3453" s="49"/>
      <c r="AX3453" s="49"/>
      <c r="AY3453" s="49"/>
      <c r="AZ3453" s="49"/>
      <c r="BA3453" s="49"/>
      <c r="BB3453" s="49"/>
      <c r="BC3453" s="49"/>
      <c r="BD3453" s="49"/>
      <c r="BE3453" s="49"/>
    </row>
    <row r="3454" spans="5:57">
      <c r="E3454" s="48"/>
      <c r="H3454" s="48"/>
      <c r="K3454" s="48"/>
      <c r="U3454" s="49"/>
      <c r="V3454" s="49"/>
      <c r="W3454" s="49"/>
      <c r="X3454" s="49"/>
      <c r="Y3454" s="49"/>
      <c r="Z3454" s="49"/>
      <c r="AA3454" s="49"/>
      <c r="AB3454" s="49"/>
      <c r="AC3454" s="49"/>
      <c r="AG3454" s="48"/>
      <c r="AJ3454" s="48"/>
      <c r="AM3454" s="48"/>
      <c r="AW3454" s="49"/>
      <c r="AX3454" s="49"/>
      <c r="AY3454" s="49"/>
      <c r="AZ3454" s="49"/>
      <c r="BA3454" s="49"/>
      <c r="BB3454" s="49"/>
      <c r="BC3454" s="49"/>
      <c r="BD3454" s="49"/>
      <c r="BE3454" s="49"/>
    </row>
    <row r="3455" spans="5:57">
      <c r="E3455" s="48"/>
      <c r="H3455" s="48"/>
      <c r="K3455" s="48"/>
      <c r="U3455" s="49"/>
      <c r="V3455" s="49"/>
      <c r="W3455" s="49"/>
      <c r="X3455" s="49"/>
      <c r="Y3455" s="49"/>
      <c r="Z3455" s="49"/>
      <c r="AA3455" s="49"/>
      <c r="AB3455" s="49"/>
      <c r="AC3455" s="49"/>
      <c r="AG3455" s="48"/>
      <c r="AJ3455" s="48"/>
      <c r="AM3455" s="48"/>
      <c r="AW3455" s="49"/>
      <c r="AX3455" s="49"/>
      <c r="AY3455" s="49"/>
      <c r="AZ3455" s="49"/>
      <c r="BA3455" s="49"/>
      <c r="BB3455" s="49"/>
      <c r="BC3455" s="49"/>
      <c r="BD3455" s="49"/>
      <c r="BE3455" s="49"/>
    </row>
    <row r="3456" spans="5:57">
      <c r="E3456" s="48"/>
      <c r="H3456" s="48"/>
      <c r="K3456" s="48"/>
      <c r="U3456" s="49"/>
      <c r="V3456" s="49"/>
      <c r="W3456" s="49"/>
      <c r="X3456" s="49"/>
      <c r="Y3456" s="49"/>
      <c r="Z3456" s="49"/>
      <c r="AA3456" s="49"/>
      <c r="AB3456" s="49"/>
      <c r="AC3456" s="49"/>
      <c r="AG3456" s="48"/>
      <c r="AJ3456" s="48"/>
      <c r="AM3456" s="48"/>
      <c r="AW3456" s="49"/>
      <c r="AX3456" s="49"/>
      <c r="AY3456" s="49"/>
      <c r="AZ3456" s="49"/>
      <c r="BA3456" s="49"/>
      <c r="BB3456" s="49"/>
      <c r="BC3456" s="49"/>
      <c r="BD3456" s="49"/>
      <c r="BE3456" s="49"/>
    </row>
    <row r="3457" spans="5:57">
      <c r="E3457" s="48"/>
      <c r="H3457" s="48"/>
      <c r="K3457" s="48"/>
      <c r="U3457" s="49"/>
      <c r="V3457" s="49"/>
      <c r="W3457" s="49"/>
      <c r="X3457" s="49"/>
      <c r="Y3457" s="49"/>
      <c r="Z3457" s="49"/>
      <c r="AA3457" s="49"/>
      <c r="AB3457" s="49"/>
      <c r="AC3457" s="49"/>
      <c r="AG3457" s="48"/>
      <c r="AJ3457" s="48"/>
      <c r="AM3457" s="48"/>
      <c r="AW3457" s="49"/>
      <c r="AX3457" s="49"/>
      <c r="AY3457" s="49"/>
      <c r="AZ3457" s="49"/>
      <c r="BA3457" s="49"/>
      <c r="BB3457" s="49"/>
      <c r="BC3457" s="49"/>
      <c r="BD3457" s="49"/>
      <c r="BE3457" s="49"/>
    </row>
    <row r="3458" spans="5:57">
      <c r="E3458" s="48"/>
      <c r="H3458" s="48"/>
      <c r="K3458" s="48"/>
      <c r="U3458" s="49"/>
      <c r="V3458" s="49"/>
      <c r="W3458" s="49"/>
      <c r="X3458" s="49"/>
      <c r="Y3458" s="49"/>
      <c r="Z3458" s="49"/>
      <c r="AA3458" s="49"/>
      <c r="AB3458" s="49"/>
      <c r="AC3458" s="49"/>
      <c r="AG3458" s="48"/>
      <c r="AJ3458" s="48"/>
      <c r="AM3458" s="48"/>
      <c r="AW3458" s="49"/>
      <c r="AX3458" s="49"/>
      <c r="AY3458" s="49"/>
      <c r="AZ3458" s="49"/>
      <c r="BA3458" s="49"/>
      <c r="BB3458" s="49"/>
      <c r="BC3458" s="49"/>
      <c r="BD3458" s="49"/>
      <c r="BE3458" s="49"/>
    </row>
    <row r="3459" spans="5:57">
      <c r="E3459" s="48"/>
      <c r="H3459" s="48"/>
      <c r="K3459" s="48"/>
      <c r="U3459" s="49"/>
      <c r="V3459" s="49"/>
      <c r="W3459" s="49"/>
      <c r="X3459" s="49"/>
      <c r="Y3459" s="49"/>
      <c r="Z3459" s="49"/>
      <c r="AA3459" s="49"/>
      <c r="AB3459" s="49"/>
      <c r="AC3459" s="49"/>
      <c r="AG3459" s="48"/>
      <c r="AJ3459" s="48"/>
      <c r="AM3459" s="48"/>
      <c r="AW3459" s="49"/>
      <c r="AX3459" s="49"/>
      <c r="AY3459" s="49"/>
      <c r="AZ3459" s="49"/>
      <c r="BA3459" s="49"/>
      <c r="BB3459" s="49"/>
      <c r="BC3459" s="49"/>
      <c r="BD3459" s="49"/>
      <c r="BE3459" s="49"/>
    </row>
    <row r="3460" spans="5:57">
      <c r="E3460" s="48"/>
      <c r="H3460" s="48"/>
      <c r="K3460" s="48"/>
      <c r="U3460" s="49"/>
      <c r="V3460" s="49"/>
      <c r="W3460" s="49"/>
      <c r="X3460" s="49"/>
      <c r="Y3460" s="49"/>
      <c r="Z3460" s="49"/>
      <c r="AA3460" s="49"/>
      <c r="AB3460" s="49"/>
      <c r="AC3460" s="49"/>
      <c r="AG3460" s="48"/>
      <c r="AJ3460" s="48"/>
      <c r="AM3460" s="48"/>
      <c r="AW3460" s="49"/>
      <c r="AX3460" s="49"/>
      <c r="AY3460" s="49"/>
      <c r="AZ3460" s="49"/>
      <c r="BA3460" s="49"/>
      <c r="BB3460" s="49"/>
      <c r="BC3460" s="49"/>
      <c r="BD3460" s="49"/>
      <c r="BE3460" s="49"/>
    </row>
    <row r="3461" spans="5:57">
      <c r="E3461" s="48"/>
      <c r="H3461" s="48"/>
      <c r="K3461" s="48"/>
      <c r="U3461" s="49"/>
      <c r="V3461" s="49"/>
      <c r="W3461" s="49"/>
      <c r="X3461" s="49"/>
      <c r="Y3461" s="49"/>
      <c r="Z3461" s="49"/>
      <c r="AA3461" s="49"/>
      <c r="AB3461" s="49"/>
      <c r="AC3461" s="49"/>
      <c r="AG3461" s="48"/>
      <c r="AJ3461" s="48"/>
      <c r="AM3461" s="48"/>
      <c r="AW3461" s="49"/>
      <c r="AX3461" s="49"/>
      <c r="AY3461" s="49"/>
      <c r="AZ3461" s="49"/>
      <c r="BA3461" s="49"/>
      <c r="BB3461" s="49"/>
      <c r="BC3461" s="49"/>
      <c r="BD3461" s="49"/>
      <c r="BE3461" s="49"/>
    </row>
    <row r="3462" spans="5:57">
      <c r="E3462" s="48"/>
      <c r="H3462" s="48"/>
      <c r="K3462" s="48"/>
      <c r="U3462" s="49"/>
      <c r="V3462" s="49"/>
      <c r="W3462" s="49"/>
      <c r="X3462" s="49"/>
      <c r="Y3462" s="49"/>
      <c r="Z3462" s="49"/>
      <c r="AA3462" s="49"/>
      <c r="AB3462" s="49"/>
      <c r="AC3462" s="49"/>
      <c r="AG3462" s="48"/>
      <c r="AJ3462" s="48"/>
      <c r="AM3462" s="48"/>
      <c r="AW3462" s="49"/>
      <c r="AX3462" s="49"/>
      <c r="AY3462" s="49"/>
      <c r="AZ3462" s="49"/>
      <c r="BA3462" s="49"/>
      <c r="BB3462" s="49"/>
      <c r="BC3462" s="49"/>
      <c r="BD3462" s="49"/>
      <c r="BE3462" s="49"/>
    </row>
    <row r="3463" spans="5:57">
      <c r="E3463" s="48"/>
      <c r="H3463" s="48"/>
      <c r="K3463" s="48"/>
      <c r="U3463" s="49"/>
      <c r="V3463" s="49"/>
      <c r="W3463" s="49"/>
      <c r="X3463" s="49"/>
      <c r="Y3463" s="49"/>
      <c r="Z3463" s="49"/>
      <c r="AA3463" s="49"/>
      <c r="AB3463" s="49"/>
      <c r="AC3463" s="49"/>
      <c r="AG3463" s="48"/>
      <c r="AJ3463" s="48"/>
      <c r="AM3463" s="48"/>
      <c r="AW3463" s="49"/>
      <c r="AX3463" s="49"/>
      <c r="AY3463" s="49"/>
      <c r="AZ3463" s="49"/>
      <c r="BA3463" s="49"/>
      <c r="BB3463" s="49"/>
      <c r="BC3463" s="49"/>
      <c r="BD3463" s="49"/>
      <c r="BE3463" s="49"/>
    </row>
    <row r="3464" spans="5:57">
      <c r="E3464" s="48"/>
      <c r="H3464" s="48"/>
      <c r="K3464" s="48"/>
      <c r="U3464" s="49"/>
      <c r="V3464" s="49"/>
      <c r="W3464" s="49"/>
      <c r="X3464" s="49"/>
      <c r="Y3464" s="49"/>
      <c r="Z3464" s="49"/>
      <c r="AA3464" s="49"/>
      <c r="AB3464" s="49"/>
      <c r="AC3464" s="49"/>
      <c r="AG3464" s="48"/>
      <c r="AJ3464" s="48"/>
      <c r="AM3464" s="48"/>
      <c r="AW3464" s="49"/>
      <c r="AX3464" s="49"/>
      <c r="AY3464" s="49"/>
      <c r="AZ3464" s="49"/>
      <c r="BA3464" s="49"/>
      <c r="BB3464" s="49"/>
      <c r="BC3464" s="49"/>
      <c r="BD3464" s="49"/>
      <c r="BE3464" s="49"/>
    </row>
    <row r="3465" spans="5:57">
      <c r="E3465" s="48"/>
      <c r="H3465" s="48"/>
      <c r="K3465" s="48"/>
      <c r="U3465" s="49"/>
      <c r="V3465" s="49"/>
      <c r="W3465" s="49"/>
      <c r="X3465" s="49"/>
      <c r="Y3465" s="49"/>
      <c r="Z3465" s="49"/>
      <c r="AA3465" s="49"/>
      <c r="AB3465" s="49"/>
      <c r="AC3465" s="49"/>
      <c r="AG3465" s="48"/>
      <c r="AJ3465" s="48"/>
      <c r="AM3465" s="48"/>
      <c r="AW3465" s="49"/>
      <c r="AX3465" s="49"/>
      <c r="AY3465" s="49"/>
      <c r="AZ3465" s="49"/>
      <c r="BA3465" s="49"/>
      <c r="BB3465" s="49"/>
      <c r="BC3465" s="49"/>
      <c r="BD3465" s="49"/>
      <c r="BE3465" s="49"/>
    </row>
    <row r="3466" spans="5:57">
      <c r="E3466" s="48"/>
      <c r="H3466" s="48"/>
      <c r="K3466" s="48"/>
      <c r="U3466" s="49"/>
      <c r="V3466" s="49"/>
      <c r="W3466" s="49"/>
      <c r="X3466" s="49"/>
      <c r="Y3466" s="49"/>
      <c r="Z3466" s="49"/>
      <c r="AA3466" s="49"/>
      <c r="AB3466" s="49"/>
      <c r="AC3466" s="49"/>
      <c r="AG3466" s="48"/>
      <c r="AJ3466" s="48"/>
      <c r="AM3466" s="48"/>
      <c r="AW3466" s="49"/>
      <c r="AX3466" s="49"/>
      <c r="AY3466" s="49"/>
      <c r="AZ3466" s="49"/>
      <c r="BA3466" s="49"/>
      <c r="BB3466" s="49"/>
      <c r="BC3466" s="49"/>
      <c r="BD3466" s="49"/>
      <c r="BE3466" s="49"/>
    </row>
    <row r="3467" spans="5:57">
      <c r="E3467" s="48"/>
      <c r="H3467" s="48"/>
      <c r="K3467" s="48"/>
      <c r="U3467" s="49"/>
      <c r="V3467" s="49"/>
      <c r="W3467" s="49"/>
      <c r="X3467" s="49"/>
      <c r="Y3467" s="49"/>
      <c r="Z3467" s="49"/>
      <c r="AA3467" s="49"/>
      <c r="AB3467" s="49"/>
      <c r="AC3467" s="49"/>
      <c r="AG3467" s="48"/>
      <c r="AJ3467" s="48"/>
      <c r="AM3467" s="48"/>
      <c r="AW3467" s="49"/>
      <c r="AX3467" s="49"/>
      <c r="AY3467" s="49"/>
      <c r="AZ3467" s="49"/>
      <c r="BA3467" s="49"/>
      <c r="BB3467" s="49"/>
      <c r="BC3467" s="49"/>
      <c r="BD3467" s="49"/>
      <c r="BE3467" s="49"/>
    </row>
    <row r="3468" spans="5:57">
      <c r="E3468" s="48"/>
      <c r="H3468" s="48"/>
      <c r="K3468" s="48"/>
      <c r="U3468" s="49"/>
      <c r="V3468" s="49"/>
      <c r="W3468" s="49"/>
      <c r="X3468" s="49"/>
      <c r="Y3468" s="49"/>
      <c r="Z3468" s="49"/>
      <c r="AA3468" s="49"/>
      <c r="AB3468" s="49"/>
      <c r="AC3468" s="49"/>
      <c r="AG3468" s="48"/>
      <c r="AJ3468" s="48"/>
      <c r="AM3468" s="48"/>
      <c r="AW3468" s="49"/>
      <c r="AX3468" s="49"/>
      <c r="AY3468" s="49"/>
      <c r="AZ3468" s="49"/>
      <c r="BA3468" s="49"/>
      <c r="BB3468" s="49"/>
      <c r="BC3468" s="49"/>
      <c r="BD3468" s="49"/>
      <c r="BE3468" s="49"/>
    </row>
    <row r="3469" spans="5:57">
      <c r="E3469" s="48"/>
      <c r="H3469" s="48"/>
      <c r="K3469" s="48"/>
      <c r="U3469" s="49"/>
      <c r="V3469" s="49"/>
      <c r="W3469" s="49"/>
      <c r="X3469" s="49"/>
      <c r="Y3469" s="49"/>
      <c r="Z3469" s="49"/>
      <c r="AA3469" s="49"/>
      <c r="AB3469" s="49"/>
      <c r="AC3469" s="49"/>
      <c r="AG3469" s="48"/>
      <c r="AJ3469" s="48"/>
      <c r="AM3469" s="48"/>
      <c r="AW3469" s="49"/>
      <c r="AX3469" s="49"/>
      <c r="AY3469" s="49"/>
      <c r="AZ3469" s="49"/>
      <c r="BA3469" s="49"/>
      <c r="BB3469" s="49"/>
      <c r="BC3469" s="49"/>
      <c r="BD3469" s="49"/>
      <c r="BE3469" s="49"/>
    </row>
    <row r="3470" spans="5:57">
      <c r="E3470" s="48"/>
      <c r="H3470" s="48"/>
      <c r="K3470" s="48"/>
      <c r="U3470" s="49"/>
      <c r="V3470" s="49"/>
      <c r="W3470" s="49"/>
      <c r="X3470" s="49"/>
      <c r="Y3470" s="49"/>
      <c r="Z3470" s="49"/>
      <c r="AA3470" s="49"/>
      <c r="AB3470" s="49"/>
      <c r="AC3470" s="49"/>
      <c r="AG3470" s="48"/>
      <c r="AJ3470" s="48"/>
      <c r="AM3470" s="48"/>
      <c r="AW3470" s="49"/>
      <c r="AX3470" s="49"/>
      <c r="AY3470" s="49"/>
      <c r="AZ3470" s="49"/>
      <c r="BA3470" s="49"/>
      <c r="BB3470" s="49"/>
      <c r="BC3470" s="49"/>
      <c r="BD3470" s="49"/>
      <c r="BE3470" s="49"/>
    </row>
    <row r="3471" spans="5:57">
      <c r="E3471" s="48"/>
      <c r="H3471" s="48"/>
      <c r="K3471" s="48"/>
      <c r="U3471" s="49"/>
      <c r="V3471" s="49"/>
      <c r="W3471" s="49"/>
      <c r="X3471" s="49"/>
      <c r="Y3471" s="49"/>
      <c r="Z3471" s="49"/>
      <c r="AA3471" s="49"/>
      <c r="AB3471" s="49"/>
      <c r="AC3471" s="49"/>
      <c r="AG3471" s="48"/>
      <c r="AJ3471" s="48"/>
      <c r="AM3471" s="48"/>
      <c r="AW3471" s="49"/>
      <c r="AX3471" s="49"/>
      <c r="AY3471" s="49"/>
      <c r="AZ3471" s="49"/>
      <c r="BA3471" s="49"/>
      <c r="BB3471" s="49"/>
      <c r="BC3471" s="49"/>
      <c r="BD3471" s="49"/>
      <c r="BE3471" s="49"/>
    </row>
    <row r="3472" spans="5:57">
      <c r="E3472" s="48"/>
      <c r="H3472" s="48"/>
      <c r="K3472" s="48"/>
      <c r="U3472" s="49"/>
      <c r="V3472" s="49"/>
      <c r="W3472" s="49"/>
      <c r="X3472" s="49"/>
      <c r="Y3472" s="49"/>
      <c r="Z3472" s="49"/>
      <c r="AA3472" s="49"/>
      <c r="AB3472" s="49"/>
      <c r="AC3472" s="49"/>
      <c r="AG3472" s="48"/>
      <c r="AJ3472" s="48"/>
      <c r="AM3472" s="48"/>
      <c r="AW3472" s="49"/>
      <c r="AX3472" s="49"/>
      <c r="AY3472" s="49"/>
      <c r="AZ3472" s="49"/>
      <c r="BA3472" s="49"/>
      <c r="BB3472" s="49"/>
      <c r="BC3472" s="49"/>
      <c r="BD3472" s="49"/>
      <c r="BE3472" s="49"/>
    </row>
    <row r="3473" spans="5:57">
      <c r="E3473" s="48"/>
      <c r="H3473" s="48"/>
      <c r="K3473" s="48"/>
      <c r="U3473" s="49"/>
      <c r="V3473" s="49"/>
      <c r="W3473" s="49"/>
      <c r="X3473" s="49"/>
      <c r="Y3473" s="49"/>
      <c r="Z3473" s="49"/>
      <c r="AA3473" s="49"/>
      <c r="AB3473" s="49"/>
      <c r="AC3473" s="49"/>
      <c r="AG3473" s="48"/>
      <c r="AJ3473" s="48"/>
      <c r="AM3473" s="48"/>
      <c r="AW3473" s="49"/>
      <c r="AX3473" s="49"/>
      <c r="AY3473" s="49"/>
      <c r="AZ3473" s="49"/>
      <c r="BA3473" s="49"/>
      <c r="BB3473" s="49"/>
      <c r="BC3473" s="49"/>
      <c r="BD3473" s="49"/>
      <c r="BE3473" s="49"/>
    </row>
    <row r="3474" spans="5:57">
      <c r="E3474" s="48"/>
      <c r="H3474" s="48"/>
      <c r="K3474" s="48"/>
      <c r="U3474" s="49"/>
      <c r="V3474" s="49"/>
      <c r="W3474" s="49"/>
      <c r="X3474" s="49"/>
      <c r="Y3474" s="49"/>
      <c r="Z3474" s="49"/>
      <c r="AA3474" s="49"/>
      <c r="AB3474" s="49"/>
      <c r="AC3474" s="49"/>
      <c r="AG3474" s="48"/>
      <c r="AJ3474" s="48"/>
      <c r="AM3474" s="48"/>
      <c r="AW3474" s="49"/>
      <c r="AX3474" s="49"/>
      <c r="AY3474" s="49"/>
      <c r="AZ3474" s="49"/>
      <c r="BA3474" s="49"/>
      <c r="BB3474" s="49"/>
      <c r="BC3474" s="49"/>
      <c r="BD3474" s="49"/>
      <c r="BE3474" s="49"/>
    </row>
    <row r="3475" spans="5:57">
      <c r="E3475" s="48"/>
      <c r="H3475" s="48"/>
      <c r="K3475" s="48"/>
      <c r="U3475" s="49"/>
      <c r="V3475" s="49"/>
      <c r="W3475" s="49"/>
      <c r="X3475" s="49"/>
      <c r="Y3475" s="49"/>
      <c r="Z3475" s="49"/>
      <c r="AA3475" s="49"/>
      <c r="AB3475" s="49"/>
      <c r="AC3475" s="49"/>
      <c r="AG3475" s="48"/>
      <c r="AJ3475" s="48"/>
      <c r="AM3475" s="48"/>
      <c r="AW3475" s="49"/>
      <c r="AX3475" s="49"/>
      <c r="AY3475" s="49"/>
      <c r="AZ3475" s="49"/>
      <c r="BA3475" s="49"/>
      <c r="BB3475" s="49"/>
      <c r="BC3475" s="49"/>
      <c r="BD3475" s="49"/>
      <c r="BE3475" s="49"/>
    </row>
    <row r="3476" spans="5:57">
      <c r="E3476" s="48"/>
      <c r="H3476" s="48"/>
      <c r="K3476" s="48"/>
      <c r="U3476" s="49"/>
      <c r="V3476" s="49"/>
      <c r="W3476" s="49"/>
      <c r="X3476" s="49"/>
      <c r="Y3476" s="49"/>
      <c r="Z3476" s="49"/>
      <c r="AA3476" s="49"/>
      <c r="AB3476" s="49"/>
      <c r="AC3476" s="49"/>
      <c r="AG3476" s="48"/>
      <c r="AJ3476" s="48"/>
      <c r="AM3476" s="48"/>
      <c r="AW3476" s="49"/>
      <c r="AX3476" s="49"/>
      <c r="AY3476" s="49"/>
      <c r="AZ3476" s="49"/>
      <c r="BA3476" s="49"/>
      <c r="BB3476" s="49"/>
      <c r="BC3476" s="49"/>
      <c r="BD3476" s="49"/>
      <c r="BE3476" s="49"/>
    </row>
    <row r="3477" spans="5:57">
      <c r="E3477" s="48"/>
      <c r="H3477" s="48"/>
      <c r="K3477" s="48"/>
      <c r="U3477" s="49"/>
      <c r="V3477" s="49"/>
      <c r="W3477" s="49"/>
      <c r="X3477" s="49"/>
      <c r="Y3477" s="49"/>
      <c r="Z3477" s="49"/>
      <c r="AA3477" s="49"/>
      <c r="AB3477" s="49"/>
      <c r="AC3477" s="49"/>
      <c r="AG3477" s="48"/>
      <c r="AJ3477" s="48"/>
      <c r="AM3477" s="48"/>
      <c r="AW3477" s="49"/>
      <c r="AX3477" s="49"/>
      <c r="AY3477" s="49"/>
      <c r="AZ3477" s="49"/>
      <c r="BA3477" s="49"/>
      <c r="BB3477" s="49"/>
      <c r="BC3477" s="49"/>
      <c r="BD3477" s="49"/>
      <c r="BE3477" s="49"/>
    </row>
    <row r="3478" spans="5:57">
      <c r="E3478" s="48"/>
      <c r="H3478" s="48"/>
      <c r="K3478" s="48"/>
      <c r="U3478" s="49"/>
      <c r="V3478" s="49"/>
      <c r="W3478" s="49"/>
      <c r="X3478" s="49"/>
      <c r="Y3478" s="49"/>
      <c r="Z3478" s="49"/>
      <c r="AA3478" s="49"/>
      <c r="AB3478" s="49"/>
      <c r="AC3478" s="49"/>
      <c r="AG3478" s="48"/>
      <c r="AJ3478" s="48"/>
      <c r="AM3478" s="48"/>
      <c r="AW3478" s="49"/>
      <c r="AX3478" s="49"/>
      <c r="AY3478" s="49"/>
      <c r="AZ3478" s="49"/>
      <c r="BA3478" s="49"/>
      <c r="BB3478" s="49"/>
      <c r="BC3478" s="49"/>
      <c r="BD3478" s="49"/>
      <c r="BE3478" s="49"/>
    </row>
    <row r="3479" spans="5:57">
      <c r="E3479" s="48"/>
      <c r="H3479" s="48"/>
      <c r="K3479" s="48"/>
      <c r="U3479" s="49"/>
      <c r="V3479" s="49"/>
      <c r="W3479" s="49"/>
      <c r="X3479" s="49"/>
      <c r="Y3479" s="49"/>
      <c r="Z3479" s="49"/>
      <c r="AA3479" s="49"/>
      <c r="AB3479" s="49"/>
      <c r="AC3479" s="49"/>
      <c r="AG3479" s="48"/>
      <c r="AJ3479" s="48"/>
      <c r="AM3479" s="48"/>
      <c r="AW3479" s="49"/>
      <c r="AX3479" s="49"/>
      <c r="AY3479" s="49"/>
      <c r="AZ3479" s="49"/>
      <c r="BA3479" s="49"/>
      <c r="BB3479" s="49"/>
      <c r="BC3479" s="49"/>
      <c r="BD3479" s="49"/>
      <c r="BE3479" s="49"/>
    </row>
    <row r="3480" spans="5:57">
      <c r="E3480" s="48"/>
      <c r="H3480" s="48"/>
      <c r="K3480" s="48"/>
      <c r="U3480" s="49"/>
      <c r="V3480" s="49"/>
      <c r="W3480" s="49"/>
      <c r="X3480" s="49"/>
      <c r="Y3480" s="49"/>
      <c r="Z3480" s="49"/>
      <c r="AA3480" s="49"/>
      <c r="AB3480" s="49"/>
      <c r="AC3480" s="49"/>
      <c r="AG3480" s="48"/>
      <c r="AJ3480" s="48"/>
      <c r="AM3480" s="48"/>
      <c r="AW3480" s="49"/>
      <c r="AX3480" s="49"/>
      <c r="AY3480" s="49"/>
      <c r="AZ3480" s="49"/>
      <c r="BA3480" s="49"/>
      <c r="BB3480" s="49"/>
      <c r="BC3480" s="49"/>
      <c r="BD3480" s="49"/>
      <c r="BE3480" s="49"/>
    </row>
    <row r="3481" spans="5:57">
      <c r="E3481" s="48"/>
      <c r="H3481" s="48"/>
      <c r="K3481" s="48"/>
      <c r="U3481" s="49"/>
      <c r="V3481" s="49"/>
      <c r="W3481" s="49"/>
      <c r="X3481" s="49"/>
      <c r="Y3481" s="49"/>
      <c r="Z3481" s="49"/>
      <c r="AA3481" s="49"/>
      <c r="AB3481" s="49"/>
      <c r="AC3481" s="49"/>
      <c r="AG3481" s="48"/>
      <c r="AJ3481" s="48"/>
      <c r="AM3481" s="48"/>
      <c r="AW3481" s="49"/>
      <c r="AX3481" s="49"/>
      <c r="AY3481" s="49"/>
      <c r="AZ3481" s="49"/>
      <c r="BA3481" s="49"/>
      <c r="BB3481" s="49"/>
      <c r="BC3481" s="49"/>
      <c r="BD3481" s="49"/>
      <c r="BE3481" s="49"/>
    </row>
    <row r="3482" spans="5:57">
      <c r="E3482" s="48"/>
      <c r="H3482" s="48"/>
      <c r="K3482" s="48"/>
      <c r="U3482" s="49"/>
      <c r="V3482" s="49"/>
      <c r="W3482" s="49"/>
      <c r="X3482" s="49"/>
      <c r="Y3482" s="49"/>
      <c r="Z3482" s="49"/>
      <c r="AA3482" s="49"/>
      <c r="AB3482" s="49"/>
      <c r="AC3482" s="49"/>
      <c r="AG3482" s="48"/>
      <c r="AJ3482" s="48"/>
      <c r="AM3482" s="48"/>
      <c r="AW3482" s="49"/>
      <c r="AX3482" s="49"/>
      <c r="AY3482" s="49"/>
      <c r="AZ3482" s="49"/>
      <c r="BA3482" s="49"/>
      <c r="BB3482" s="49"/>
      <c r="BC3482" s="49"/>
      <c r="BD3482" s="49"/>
      <c r="BE3482" s="49"/>
    </row>
    <row r="3483" spans="5:57">
      <c r="E3483" s="48"/>
      <c r="H3483" s="48"/>
      <c r="K3483" s="48"/>
      <c r="U3483" s="49"/>
      <c r="V3483" s="49"/>
      <c r="W3483" s="49"/>
      <c r="X3483" s="49"/>
      <c r="Y3483" s="49"/>
      <c r="Z3483" s="49"/>
      <c r="AA3483" s="49"/>
      <c r="AB3483" s="49"/>
      <c r="AC3483" s="49"/>
      <c r="AG3483" s="48"/>
      <c r="AJ3483" s="48"/>
      <c r="AM3483" s="48"/>
      <c r="AW3483" s="49"/>
      <c r="AX3483" s="49"/>
      <c r="AY3483" s="49"/>
      <c r="AZ3483" s="49"/>
      <c r="BA3483" s="49"/>
      <c r="BB3483" s="49"/>
      <c r="BC3483" s="49"/>
      <c r="BD3483" s="49"/>
      <c r="BE3483" s="49"/>
    </row>
    <row r="3484" spans="5:57">
      <c r="E3484" s="48"/>
      <c r="H3484" s="48"/>
      <c r="K3484" s="48"/>
      <c r="U3484" s="49"/>
      <c r="V3484" s="49"/>
      <c r="W3484" s="49"/>
      <c r="X3484" s="49"/>
      <c r="Y3484" s="49"/>
      <c r="Z3484" s="49"/>
      <c r="AA3484" s="49"/>
      <c r="AB3484" s="49"/>
      <c r="AC3484" s="49"/>
      <c r="AG3484" s="48"/>
      <c r="AJ3484" s="48"/>
      <c r="AM3484" s="48"/>
      <c r="AW3484" s="49"/>
      <c r="AX3484" s="49"/>
      <c r="AY3484" s="49"/>
      <c r="AZ3484" s="49"/>
      <c r="BA3484" s="49"/>
      <c r="BB3484" s="49"/>
      <c r="BC3484" s="49"/>
      <c r="BD3484" s="49"/>
      <c r="BE3484" s="49"/>
    </row>
    <row r="3485" spans="5:57">
      <c r="E3485" s="48"/>
      <c r="H3485" s="48"/>
      <c r="K3485" s="48"/>
      <c r="U3485" s="49"/>
      <c r="V3485" s="49"/>
      <c r="W3485" s="49"/>
      <c r="X3485" s="49"/>
      <c r="Y3485" s="49"/>
      <c r="Z3485" s="49"/>
      <c r="AA3485" s="49"/>
      <c r="AB3485" s="49"/>
      <c r="AC3485" s="49"/>
      <c r="AG3485" s="48"/>
      <c r="AJ3485" s="48"/>
      <c r="AM3485" s="48"/>
      <c r="AW3485" s="49"/>
      <c r="AX3485" s="49"/>
      <c r="AY3485" s="49"/>
      <c r="AZ3485" s="49"/>
      <c r="BA3485" s="49"/>
      <c r="BB3485" s="49"/>
      <c r="BC3485" s="49"/>
      <c r="BD3485" s="49"/>
      <c r="BE3485" s="49"/>
    </row>
    <row r="3486" spans="5:57">
      <c r="E3486" s="48"/>
      <c r="H3486" s="48"/>
      <c r="K3486" s="48"/>
      <c r="U3486" s="49"/>
      <c r="V3486" s="49"/>
      <c r="W3486" s="49"/>
      <c r="X3486" s="49"/>
      <c r="Y3486" s="49"/>
      <c r="Z3486" s="49"/>
      <c r="AA3486" s="49"/>
      <c r="AB3486" s="49"/>
      <c r="AC3486" s="49"/>
      <c r="AG3486" s="48"/>
      <c r="AJ3486" s="48"/>
      <c r="AM3486" s="48"/>
      <c r="AW3486" s="49"/>
      <c r="AX3486" s="49"/>
      <c r="AY3486" s="49"/>
      <c r="AZ3486" s="49"/>
      <c r="BA3486" s="49"/>
      <c r="BB3486" s="49"/>
      <c r="BC3486" s="49"/>
      <c r="BD3486" s="49"/>
      <c r="BE3486" s="49"/>
    </row>
    <row r="3487" spans="5:57">
      <c r="E3487" s="48"/>
      <c r="H3487" s="48"/>
      <c r="K3487" s="48"/>
      <c r="U3487" s="49"/>
      <c r="V3487" s="49"/>
      <c r="W3487" s="49"/>
      <c r="X3487" s="49"/>
      <c r="Y3487" s="49"/>
      <c r="Z3487" s="49"/>
      <c r="AA3487" s="49"/>
      <c r="AB3487" s="49"/>
      <c r="AC3487" s="49"/>
      <c r="AG3487" s="48"/>
      <c r="AJ3487" s="48"/>
      <c r="AM3487" s="48"/>
      <c r="AW3487" s="49"/>
      <c r="AX3487" s="49"/>
      <c r="AY3487" s="49"/>
      <c r="AZ3487" s="49"/>
      <c r="BA3487" s="49"/>
      <c r="BB3487" s="49"/>
      <c r="BC3487" s="49"/>
      <c r="BD3487" s="49"/>
      <c r="BE3487" s="49"/>
    </row>
    <row r="3488" spans="5:57">
      <c r="E3488" s="48"/>
      <c r="H3488" s="48"/>
      <c r="K3488" s="48"/>
      <c r="U3488" s="49"/>
      <c r="V3488" s="49"/>
      <c r="W3488" s="49"/>
      <c r="X3488" s="49"/>
      <c r="Y3488" s="49"/>
      <c r="Z3488" s="49"/>
      <c r="AA3488" s="49"/>
      <c r="AB3488" s="49"/>
      <c r="AC3488" s="49"/>
      <c r="AG3488" s="48"/>
      <c r="AJ3488" s="48"/>
      <c r="AM3488" s="48"/>
      <c r="AW3488" s="49"/>
      <c r="AX3488" s="49"/>
      <c r="AY3488" s="49"/>
      <c r="AZ3488" s="49"/>
      <c r="BA3488" s="49"/>
      <c r="BB3488" s="49"/>
      <c r="BC3488" s="49"/>
      <c r="BD3488" s="49"/>
      <c r="BE3488" s="49"/>
    </row>
    <row r="3489" spans="5:57">
      <c r="E3489" s="48"/>
      <c r="H3489" s="48"/>
      <c r="K3489" s="48"/>
      <c r="U3489" s="49"/>
      <c r="V3489" s="49"/>
      <c r="W3489" s="49"/>
      <c r="X3489" s="49"/>
      <c r="Y3489" s="49"/>
      <c r="Z3489" s="49"/>
      <c r="AA3489" s="49"/>
      <c r="AB3489" s="49"/>
      <c r="AC3489" s="49"/>
      <c r="AG3489" s="48"/>
      <c r="AJ3489" s="48"/>
      <c r="AM3489" s="48"/>
      <c r="AW3489" s="49"/>
      <c r="AX3489" s="49"/>
      <c r="AY3489" s="49"/>
      <c r="AZ3489" s="49"/>
      <c r="BA3489" s="49"/>
      <c r="BB3489" s="49"/>
      <c r="BC3489" s="49"/>
      <c r="BD3489" s="49"/>
      <c r="BE3489" s="49"/>
    </row>
    <row r="3490" spans="5:57">
      <c r="E3490" s="48"/>
      <c r="H3490" s="48"/>
      <c r="K3490" s="48"/>
      <c r="U3490" s="49"/>
      <c r="V3490" s="49"/>
      <c r="W3490" s="49"/>
      <c r="X3490" s="49"/>
      <c r="Y3490" s="49"/>
      <c r="Z3490" s="49"/>
      <c r="AA3490" s="49"/>
      <c r="AB3490" s="49"/>
      <c r="AC3490" s="49"/>
      <c r="AG3490" s="48"/>
      <c r="AJ3490" s="48"/>
      <c r="AM3490" s="48"/>
      <c r="AW3490" s="49"/>
      <c r="AX3490" s="49"/>
      <c r="AY3490" s="49"/>
      <c r="AZ3490" s="49"/>
      <c r="BA3490" s="49"/>
      <c r="BB3490" s="49"/>
      <c r="BC3490" s="49"/>
      <c r="BD3490" s="49"/>
      <c r="BE3490" s="49"/>
    </row>
    <row r="3491" spans="5:57">
      <c r="E3491" s="48"/>
      <c r="H3491" s="48"/>
      <c r="K3491" s="48"/>
      <c r="U3491" s="49"/>
      <c r="V3491" s="49"/>
      <c r="W3491" s="49"/>
      <c r="X3491" s="49"/>
      <c r="Y3491" s="49"/>
      <c r="Z3491" s="49"/>
      <c r="AA3491" s="49"/>
      <c r="AB3491" s="49"/>
      <c r="AC3491" s="49"/>
      <c r="AG3491" s="48"/>
      <c r="AJ3491" s="48"/>
      <c r="AM3491" s="48"/>
      <c r="AW3491" s="49"/>
      <c r="AX3491" s="49"/>
      <c r="AY3491" s="49"/>
      <c r="AZ3491" s="49"/>
      <c r="BA3491" s="49"/>
      <c r="BB3491" s="49"/>
      <c r="BC3491" s="49"/>
      <c r="BD3491" s="49"/>
      <c r="BE3491" s="49"/>
    </row>
    <row r="3492" spans="5:57">
      <c r="E3492" s="48"/>
      <c r="H3492" s="48"/>
      <c r="K3492" s="48"/>
      <c r="U3492" s="49"/>
      <c r="V3492" s="49"/>
      <c r="W3492" s="49"/>
      <c r="X3492" s="49"/>
      <c r="Y3492" s="49"/>
      <c r="Z3492" s="49"/>
      <c r="AA3492" s="49"/>
      <c r="AB3492" s="49"/>
      <c r="AC3492" s="49"/>
      <c r="AG3492" s="48"/>
      <c r="AJ3492" s="48"/>
      <c r="AM3492" s="48"/>
      <c r="AW3492" s="49"/>
      <c r="AX3492" s="49"/>
      <c r="AY3492" s="49"/>
      <c r="AZ3492" s="49"/>
      <c r="BA3492" s="49"/>
      <c r="BB3492" s="49"/>
      <c r="BC3492" s="49"/>
      <c r="BD3492" s="49"/>
      <c r="BE3492" s="49"/>
    </row>
    <row r="3493" spans="5:57">
      <c r="E3493" s="48"/>
      <c r="H3493" s="48"/>
      <c r="K3493" s="48"/>
      <c r="U3493" s="49"/>
      <c r="V3493" s="49"/>
      <c r="W3493" s="49"/>
      <c r="X3493" s="49"/>
      <c r="Y3493" s="49"/>
      <c r="Z3493" s="49"/>
      <c r="AA3493" s="49"/>
      <c r="AB3493" s="49"/>
      <c r="AC3493" s="49"/>
      <c r="AG3493" s="48"/>
      <c r="AJ3493" s="48"/>
      <c r="AM3493" s="48"/>
      <c r="AW3493" s="49"/>
      <c r="AX3493" s="49"/>
      <c r="AY3493" s="49"/>
      <c r="AZ3493" s="49"/>
      <c r="BA3493" s="49"/>
      <c r="BB3493" s="49"/>
      <c r="BC3493" s="49"/>
      <c r="BD3493" s="49"/>
      <c r="BE3493" s="49"/>
    </row>
    <row r="3494" spans="5:57">
      <c r="E3494" s="48"/>
      <c r="H3494" s="48"/>
      <c r="K3494" s="48"/>
      <c r="U3494" s="49"/>
      <c r="V3494" s="49"/>
      <c r="W3494" s="49"/>
      <c r="X3494" s="49"/>
      <c r="Y3494" s="49"/>
      <c r="Z3494" s="49"/>
      <c r="AA3494" s="49"/>
      <c r="AB3494" s="49"/>
      <c r="AC3494" s="49"/>
      <c r="AG3494" s="48"/>
      <c r="AJ3494" s="48"/>
      <c r="AM3494" s="48"/>
      <c r="AW3494" s="49"/>
      <c r="AX3494" s="49"/>
      <c r="AY3494" s="49"/>
      <c r="AZ3494" s="49"/>
      <c r="BA3494" s="49"/>
      <c r="BB3494" s="49"/>
      <c r="BC3494" s="49"/>
      <c r="BD3494" s="49"/>
      <c r="BE3494" s="49"/>
    </row>
    <row r="3495" spans="5:57">
      <c r="E3495" s="48"/>
      <c r="H3495" s="48"/>
      <c r="K3495" s="48"/>
      <c r="U3495" s="49"/>
      <c r="V3495" s="49"/>
      <c r="W3495" s="49"/>
      <c r="X3495" s="49"/>
      <c r="Y3495" s="49"/>
      <c r="Z3495" s="49"/>
      <c r="AA3495" s="49"/>
      <c r="AB3495" s="49"/>
      <c r="AC3495" s="49"/>
      <c r="AG3495" s="48"/>
      <c r="AJ3495" s="48"/>
      <c r="AM3495" s="48"/>
      <c r="AW3495" s="49"/>
      <c r="AX3495" s="49"/>
      <c r="AY3495" s="49"/>
      <c r="AZ3495" s="49"/>
      <c r="BA3495" s="49"/>
      <c r="BB3495" s="49"/>
      <c r="BC3495" s="49"/>
      <c r="BD3495" s="49"/>
      <c r="BE3495" s="49"/>
    </row>
    <row r="3496" spans="5:57">
      <c r="E3496" s="48"/>
      <c r="H3496" s="48"/>
      <c r="K3496" s="48"/>
      <c r="U3496" s="49"/>
      <c r="V3496" s="49"/>
      <c r="W3496" s="49"/>
      <c r="X3496" s="49"/>
      <c r="Y3496" s="49"/>
      <c r="Z3496" s="49"/>
      <c r="AA3496" s="49"/>
      <c r="AB3496" s="49"/>
      <c r="AC3496" s="49"/>
      <c r="AG3496" s="48"/>
      <c r="AJ3496" s="48"/>
      <c r="AM3496" s="48"/>
      <c r="AW3496" s="49"/>
      <c r="AX3496" s="49"/>
      <c r="AY3496" s="49"/>
      <c r="AZ3496" s="49"/>
      <c r="BA3496" s="49"/>
      <c r="BB3496" s="49"/>
      <c r="BC3496" s="49"/>
      <c r="BD3496" s="49"/>
      <c r="BE3496" s="49"/>
    </row>
    <row r="3497" spans="5:57">
      <c r="E3497" s="48"/>
      <c r="H3497" s="48"/>
      <c r="K3497" s="48"/>
      <c r="U3497" s="49"/>
      <c r="V3497" s="49"/>
      <c r="W3497" s="49"/>
      <c r="X3497" s="49"/>
      <c r="Y3497" s="49"/>
      <c r="Z3497" s="49"/>
      <c r="AA3497" s="49"/>
      <c r="AB3497" s="49"/>
      <c r="AC3497" s="49"/>
      <c r="AG3497" s="48"/>
      <c r="AJ3497" s="48"/>
      <c r="AM3497" s="48"/>
      <c r="AW3497" s="49"/>
      <c r="AX3497" s="49"/>
      <c r="AY3497" s="49"/>
      <c r="AZ3497" s="49"/>
      <c r="BA3497" s="49"/>
      <c r="BB3497" s="49"/>
      <c r="BC3497" s="49"/>
      <c r="BD3497" s="49"/>
      <c r="BE3497" s="49"/>
    </row>
    <row r="3498" spans="5:57">
      <c r="E3498" s="48"/>
      <c r="H3498" s="48"/>
      <c r="K3498" s="48"/>
      <c r="U3498" s="49"/>
      <c r="V3498" s="49"/>
      <c r="W3498" s="49"/>
      <c r="X3498" s="49"/>
      <c r="Y3498" s="49"/>
      <c r="Z3498" s="49"/>
      <c r="AA3498" s="49"/>
      <c r="AB3498" s="49"/>
      <c r="AC3498" s="49"/>
      <c r="AG3498" s="48"/>
      <c r="AJ3498" s="48"/>
      <c r="AM3498" s="48"/>
      <c r="AW3498" s="49"/>
      <c r="AX3498" s="49"/>
      <c r="AY3498" s="49"/>
      <c r="AZ3498" s="49"/>
      <c r="BA3498" s="49"/>
      <c r="BB3498" s="49"/>
      <c r="BC3498" s="49"/>
      <c r="BD3498" s="49"/>
      <c r="BE3498" s="49"/>
    </row>
    <row r="3499" spans="5:57">
      <c r="E3499" s="48"/>
      <c r="H3499" s="48"/>
      <c r="K3499" s="48"/>
      <c r="U3499" s="49"/>
      <c r="V3499" s="49"/>
      <c r="W3499" s="49"/>
      <c r="X3499" s="49"/>
      <c r="Y3499" s="49"/>
      <c r="Z3499" s="49"/>
      <c r="AA3499" s="49"/>
      <c r="AB3499" s="49"/>
      <c r="AC3499" s="49"/>
      <c r="AG3499" s="48"/>
      <c r="AJ3499" s="48"/>
      <c r="AM3499" s="48"/>
      <c r="AW3499" s="49"/>
      <c r="AX3499" s="49"/>
      <c r="AY3499" s="49"/>
      <c r="AZ3499" s="49"/>
      <c r="BA3499" s="49"/>
      <c r="BB3499" s="49"/>
      <c r="BC3499" s="49"/>
      <c r="BD3499" s="49"/>
      <c r="BE3499" s="49"/>
    </row>
    <row r="3500" spans="5:57">
      <c r="E3500" s="48"/>
      <c r="H3500" s="48"/>
      <c r="K3500" s="48"/>
      <c r="U3500" s="49"/>
      <c r="V3500" s="49"/>
      <c r="W3500" s="49"/>
      <c r="X3500" s="49"/>
      <c r="Y3500" s="49"/>
      <c r="Z3500" s="49"/>
      <c r="AA3500" s="49"/>
      <c r="AB3500" s="49"/>
      <c r="AC3500" s="49"/>
      <c r="AG3500" s="48"/>
      <c r="AJ3500" s="48"/>
      <c r="AM3500" s="48"/>
      <c r="AW3500" s="49"/>
      <c r="AX3500" s="49"/>
      <c r="AY3500" s="49"/>
      <c r="AZ3500" s="49"/>
      <c r="BA3500" s="49"/>
      <c r="BB3500" s="49"/>
      <c r="BC3500" s="49"/>
      <c r="BD3500" s="49"/>
      <c r="BE3500" s="49"/>
    </row>
    <row r="3501" spans="5:57">
      <c r="E3501" s="48"/>
      <c r="H3501" s="48"/>
      <c r="K3501" s="48"/>
      <c r="U3501" s="49"/>
      <c r="V3501" s="49"/>
      <c r="W3501" s="49"/>
      <c r="X3501" s="49"/>
      <c r="Y3501" s="49"/>
      <c r="Z3501" s="49"/>
      <c r="AA3501" s="49"/>
      <c r="AB3501" s="49"/>
      <c r="AC3501" s="49"/>
      <c r="AG3501" s="48"/>
      <c r="AJ3501" s="48"/>
      <c r="AM3501" s="48"/>
      <c r="AW3501" s="49"/>
      <c r="AX3501" s="49"/>
      <c r="AY3501" s="49"/>
      <c r="AZ3501" s="49"/>
      <c r="BA3501" s="49"/>
      <c r="BB3501" s="49"/>
      <c r="BC3501" s="49"/>
      <c r="BD3501" s="49"/>
      <c r="BE3501" s="49"/>
    </row>
    <row r="3502" spans="5:57">
      <c r="E3502" s="48"/>
      <c r="H3502" s="48"/>
      <c r="K3502" s="48"/>
      <c r="U3502" s="49"/>
      <c r="V3502" s="49"/>
      <c r="W3502" s="49"/>
      <c r="X3502" s="49"/>
      <c r="Y3502" s="49"/>
      <c r="Z3502" s="49"/>
      <c r="AA3502" s="49"/>
      <c r="AB3502" s="49"/>
      <c r="AC3502" s="49"/>
      <c r="AG3502" s="48"/>
      <c r="AJ3502" s="48"/>
      <c r="AM3502" s="48"/>
      <c r="AW3502" s="49"/>
      <c r="AX3502" s="49"/>
      <c r="AY3502" s="49"/>
      <c r="AZ3502" s="49"/>
      <c r="BA3502" s="49"/>
      <c r="BB3502" s="49"/>
      <c r="BC3502" s="49"/>
      <c r="BD3502" s="49"/>
      <c r="BE3502" s="49"/>
    </row>
    <row r="3503" spans="5:57">
      <c r="E3503" s="48"/>
      <c r="H3503" s="48"/>
      <c r="K3503" s="48"/>
      <c r="U3503" s="49"/>
      <c r="V3503" s="49"/>
      <c r="W3503" s="49"/>
      <c r="X3503" s="49"/>
      <c r="Y3503" s="49"/>
      <c r="Z3503" s="49"/>
      <c r="AA3503" s="49"/>
      <c r="AB3503" s="49"/>
      <c r="AC3503" s="49"/>
      <c r="AG3503" s="48"/>
      <c r="AJ3503" s="48"/>
      <c r="AM3503" s="48"/>
      <c r="AW3503" s="49"/>
      <c r="AX3503" s="49"/>
      <c r="AY3503" s="49"/>
      <c r="AZ3503" s="49"/>
      <c r="BA3503" s="49"/>
      <c r="BB3503" s="49"/>
      <c r="BC3503" s="49"/>
      <c r="BD3503" s="49"/>
      <c r="BE3503" s="49"/>
    </row>
    <row r="3504" spans="5:57">
      <c r="E3504" s="48"/>
      <c r="H3504" s="48"/>
      <c r="K3504" s="48"/>
      <c r="U3504" s="49"/>
      <c r="V3504" s="49"/>
      <c r="W3504" s="49"/>
      <c r="X3504" s="49"/>
      <c r="Y3504" s="49"/>
      <c r="Z3504" s="49"/>
      <c r="AA3504" s="49"/>
      <c r="AB3504" s="49"/>
      <c r="AC3504" s="49"/>
      <c r="AG3504" s="48"/>
      <c r="AJ3504" s="48"/>
      <c r="AM3504" s="48"/>
      <c r="AW3504" s="49"/>
      <c r="AX3504" s="49"/>
      <c r="AY3504" s="49"/>
      <c r="AZ3504" s="49"/>
      <c r="BA3504" s="49"/>
      <c r="BB3504" s="49"/>
      <c r="BC3504" s="49"/>
      <c r="BD3504" s="49"/>
      <c r="BE3504" s="49"/>
    </row>
    <row r="3505" spans="5:57">
      <c r="E3505" s="48"/>
      <c r="H3505" s="48"/>
      <c r="K3505" s="48"/>
      <c r="U3505" s="49"/>
      <c r="V3505" s="49"/>
      <c r="W3505" s="49"/>
      <c r="X3505" s="49"/>
      <c r="Y3505" s="49"/>
      <c r="Z3505" s="49"/>
      <c r="AA3505" s="49"/>
      <c r="AB3505" s="49"/>
      <c r="AC3505" s="49"/>
      <c r="AG3505" s="48"/>
      <c r="AJ3505" s="48"/>
      <c r="AM3505" s="48"/>
      <c r="AW3505" s="49"/>
      <c r="AX3505" s="49"/>
      <c r="AY3505" s="49"/>
      <c r="AZ3505" s="49"/>
      <c r="BA3505" s="49"/>
      <c r="BB3505" s="49"/>
      <c r="BC3505" s="49"/>
      <c r="BD3505" s="49"/>
      <c r="BE3505" s="49"/>
    </row>
    <row r="3506" spans="5:57">
      <c r="E3506" s="48"/>
      <c r="H3506" s="48"/>
      <c r="K3506" s="48"/>
      <c r="U3506" s="49"/>
      <c r="V3506" s="49"/>
      <c r="W3506" s="49"/>
      <c r="X3506" s="49"/>
      <c r="Y3506" s="49"/>
      <c r="Z3506" s="49"/>
      <c r="AA3506" s="49"/>
      <c r="AB3506" s="49"/>
      <c r="AC3506" s="49"/>
      <c r="AG3506" s="48"/>
      <c r="AJ3506" s="48"/>
      <c r="AM3506" s="48"/>
      <c r="AW3506" s="49"/>
      <c r="AX3506" s="49"/>
      <c r="AY3506" s="49"/>
      <c r="AZ3506" s="49"/>
      <c r="BA3506" s="49"/>
      <c r="BB3506" s="49"/>
      <c r="BC3506" s="49"/>
      <c r="BD3506" s="49"/>
      <c r="BE3506" s="49"/>
    </row>
    <row r="3507" spans="5:57">
      <c r="E3507" s="48"/>
      <c r="H3507" s="48"/>
      <c r="K3507" s="48"/>
      <c r="U3507" s="49"/>
      <c r="V3507" s="49"/>
      <c r="W3507" s="49"/>
      <c r="X3507" s="49"/>
      <c r="Y3507" s="49"/>
      <c r="Z3507" s="49"/>
      <c r="AA3507" s="49"/>
      <c r="AB3507" s="49"/>
      <c r="AC3507" s="49"/>
      <c r="AG3507" s="48"/>
      <c r="AJ3507" s="48"/>
      <c r="AM3507" s="48"/>
      <c r="AW3507" s="49"/>
      <c r="AX3507" s="49"/>
      <c r="AY3507" s="49"/>
      <c r="AZ3507" s="49"/>
      <c r="BA3507" s="49"/>
      <c r="BB3507" s="49"/>
      <c r="BC3507" s="49"/>
      <c r="BD3507" s="49"/>
      <c r="BE3507" s="49"/>
    </row>
    <row r="3508" spans="5:57">
      <c r="E3508" s="48"/>
      <c r="H3508" s="48"/>
      <c r="K3508" s="48"/>
      <c r="U3508" s="49"/>
      <c r="V3508" s="49"/>
      <c r="W3508" s="49"/>
      <c r="X3508" s="49"/>
      <c r="Y3508" s="49"/>
      <c r="Z3508" s="49"/>
      <c r="AA3508" s="49"/>
      <c r="AB3508" s="49"/>
      <c r="AC3508" s="49"/>
      <c r="AG3508" s="48"/>
      <c r="AJ3508" s="48"/>
      <c r="AM3508" s="48"/>
      <c r="AW3508" s="49"/>
      <c r="AX3508" s="49"/>
      <c r="AY3508" s="49"/>
      <c r="AZ3508" s="49"/>
      <c r="BA3508" s="49"/>
      <c r="BB3508" s="49"/>
      <c r="BC3508" s="49"/>
      <c r="BD3508" s="49"/>
      <c r="BE3508" s="49"/>
    </row>
    <row r="3509" spans="5:57">
      <c r="E3509" s="48"/>
      <c r="H3509" s="48"/>
      <c r="K3509" s="48"/>
      <c r="U3509" s="49"/>
      <c r="V3509" s="49"/>
      <c r="W3509" s="49"/>
      <c r="X3509" s="49"/>
      <c r="Y3509" s="49"/>
      <c r="Z3509" s="49"/>
      <c r="AA3509" s="49"/>
      <c r="AB3509" s="49"/>
      <c r="AC3509" s="49"/>
      <c r="AG3509" s="48"/>
      <c r="AJ3509" s="48"/>
      <c r="AM3509" s="48"/>
      <c r="AW3509" s="49"/>
      <c r="AX3509" s="49"/>
      <c r="AY3509" s="49"/>
      <c r="AZ3509" s="49"/>
      <c r="BA3509" s="49"/>
      <c r="BB3509" s="49"/>
      <c r="BC3509" s="49"/>
      <c r="BD3509" s="49"/>
      <c r="BE3509" s="49"/>
    </row>
    <row r="3510" spans="5:57">
      <c r="E3510" s="48"/>
      <c r="H3510" s="48"/>
      <c r="K3510" s="48"/>
      <c r="U3510" s="49"/>
      <c r="V3510" s="49"/>
      <c r="W3510" s="49"/>
      <c r="X3510" s="49"/>
      <c r="Y3510" s="49"/>
      <c r="Z3510" s="49"/>
      <c r="AA3510" s="49"/>
      <c r="AB3510" s="49"/>
      <c r="AC3510" s="49"/>
      <c r="AG3510" s="48"/>
      <c r="AJ3510" s="48"/>
      <c r="AM3510" s="48"/>
      <c r="AW3510" s="49"/>
      <c r="AX3510" s="49"/>
      <c r="AY3510" s="49"/>
      <c r="AZ3510" s="49"/>
      <c r="BA3510" s="49"/>
      <c r="BB3510" s="49"/>
      <c r="BC3510" s="49"/>
      <c r="BD3510" s="49"/>
      <c r="BE3510" s="49"/>
    </row>
    <row r="3511" spans="5:57">
      <c r="E3511" s="48"/>
      <c r="H3511" s="48"/>
      <c r="K3511" s="48"/>
      <c r="U3511" s="49"/>
      <c r="V3511" s="49"/>
      <c r="W3511" s="49"/>
      <c r="X3511" s="49"/>
      <c r="Y3511" s="49"/>
      <c r="Z3511" s="49"/>
      <c r="AA3511" s="49"/>
      <c r="AB3511" s="49"/>
      <c r="AC3511" s="49"/>
      <c r="AG3511" s="48"/>
      <c r="AJ3511" s="48"/>
      <c r="AM3511" s="48"/>
      <c r="AW3511" s="49"/>
      <c r="AX3511" s="49"/>
      <c r="AY3511" s="49"/>
      <c r="AZ3511" s="49"/>
      <c r="BA3511" s="49"/>
      <c r="BB3511" s="49"/>
      <c r="BC3511" s="49"/>
      <c r="BD3511" s="49"/>
      <c r="BE3511" s="49"/>
    </row>
    <row r="3512" spans="5:57">
      <c r="E3512" s="48"/>
      <c r="H3512" s="48"/>
      <c r="K3512" s="48"/>
      <c r="U3512" s="49"/>
      <c r="V3512" s="49"/>
      <c r="W3512" s="49"/>
      <c r="X3512" s="49"/>
      <c r="Y3512" s="49"/>
      <c r="Z3512" s="49"/>
      <c r="AA3512" s="49"/>
      <c r="AB3512" s="49"/>
      <c r="AC3512" s="49"/>
      <c r="AG3512" s="48"/>
      <c r="AJ3512" s="48"/>
      <c r="AM3512" s="48"/>
      <c r="AW3512" s="49"/>
      <c r="AX3512" s="49"/>
      <c r="AY3512" s="49"/>
      <c r="AZ3512" s="49"/>
      <c r="BA3512" s="49"/>
      <c r="BB3512" s="49"/>
      <c r="BC3512" s="49"/>
      <c r="BD3512" s="49"/>
      <c r="BE3512" s="49"/>
    </row>
    <row r="3513" spans="5:57">
      <c r="E3513" s="48"/>
      <c r="H3513" s="48"/>
      <c r="K3513" s="48"/>
      <c r="U3513" s="49"/>
      <c r="V3513" s="49"/>
      <c r="W3513" s="49"/>
      <c r="X3513" s="49"/>
      <c r="Y3513" s="49"/>
      <c r="Z3513" s="49"/>
      <c r="AA3513" s="49"/>
      <c r="AB3513" s="49"/>
      <c r="AC3513" s="49"/>
      <c r="AG3513" s="48"/>
      <c r="AJ3513" s="48"/>
      <c r="AM3513" s="48"/>
      <c r="AW3513" s="49"/>
      <c r="AX3513" s="49"/>
      <c r="AY3513" s="49"/>
      <c r="AZ3513" s="49"/>
      <c r="BA3513" s="49"/>
      <c r="BB3513" s="49"/>
      <c r="BC3513" s="49"/>
      <c r="BD3513" s="49"/>
      <c r="BE3513" s="49"/>
    </row>
    <row r="3514" spans="5:57">
      <c r="E3514" s="48"/>
      <c r="H3514" s="48"/>
      <c r="K3514" s="48"/>
      <c r="U3514" s="49"/>
      <c r="V3514" s="49"/>
      <c r="W3514" s="49"/>
      <c r="X3514" s="49"/>
      <c r="Y3514" s="49"/>
      <c r="Z3514" s="49"/>
      <c r="AA3514" s="49"/>
      <c r="AB3514" s="49"/>
      <c r="AC3514" s="49"/>
      <c r="AG3514" s="48"/>
      <c r="AJ3514" s="48"/>
      <c r="AM3514" s="48"/>
      <c r="AW3514" s="49"/>
      <c r="AX3514" s="49"/>
      <c r="AY3514" s="49"/>
      <c r="AZ3514" s="49"/>
      <c r="BA3514" s="49"/>
      <c r="BB3514" s="49"/>
      <c r="BC3514" s="49"/>
      <c r="BD3514" s="49"/>
      <c r="BE3514" s="49"/>
    </row>
    <row r="3515" spans="5:57">
      <c r="E3515" s="48"/>
      <c r="H3515" s="48"/>
      <c r="K3515" s="48"/>
      <c r="U3515" s="49"/>
      <c r="V3515" s="49"/>
      <c r="W3515" s="49"/>
      <c r="X3515" s="49"/>
      <c r="Y3515" s="49"/>
      <c r="Z3515" s="49"/>
      <c r="AA3515" s="49"/>
      <c r="AB3515" s="49"/>
      <c r="AC3515" s="49"/>
      <c r="AG3515" s="48"/>
      <c r="AJ3515" s="48"/>
      <c r="AM3515" s="48"/>
      <c r="AW3515" s="49"/>
      <c r="AX3515" s="49"/>
      <c r="AY3515" s="49"/>
      <c r="AZ3515" s="49"/>
      <c r="BA3515" s="49"/>
      <c r="BB3515" s="49"/>
      <c r="BC3515" s="49"/>
      <c r="BD3515" s="49"/>
      <c r="BE3515" s="49"/>
    </row>
    <row r="3516" spans="5:57">
      <c r="E3516" s="48"/>
      <c r="H3516" s="48"/>
      <c r="K3516" s="48"/>
      <c r="U3516" s="49"/>
      <c r="V3516" s="49"/>
      <c r="W3516" s="49"/>
      <c r="X3516" s="49"/>
      <c r="Y3516" s="49"/>
      <c r="Z3516" s="49"/>
      <c r="AA3516" s="49"/>
      <c r="AB3516" s="49"/>
      <c r="AC3516" s="49"/>
      <c r="AG3516" s="48"/>
      <c r="AJ3516" s="48"/>
      <c r="AM3516" s="48"/>
      <c r="AW3516" s="49"/>
      <c r="AX3516" s="49"/>
      <c r="AY3516" s="49"/>
      <c r="AZ3516" s="49"/>
      <c r="BA3516" s="49"/>
      <c r="BB3516" s="49"/>
      <c r="BC3516" s="49"/>
      <c r="BD3516" s="49"/>
      <c r="BE3516" s="49"/>
    </row>
    <row r="3517" spans="5:57">
      <c r="E3517" s="48"/>
      <c r="H3517" s="48"/>
      <c r="K3517" s="48"/>
      <c r="U3517" s="49"/>
      <c r="V3517" s="49"/>
      <c r="W3517" s="49"/>
      <c r="X3517" s="49"/>
      <c r="Y3517" s="49"/>
      <c r="Z3517" s="49"/>
      <c r="AA3517" s="49"/>
      <c r="AB3517" s="49"/>
      <c r="AC3517" s="49"/>
      <c r="AG3517" s="48"/>
      <c r="AJ3517" s="48"/>
      <c r="AM3517" s="48"/>
      <c r="AW3517" s="49"/>
      <c r="AX3517" s="49"/>
      <c r="AY3517" s="49"/>
      <c r="AZ3517" s="49"/>
      <c r="BA3517" s="49"/>
      <c r="BB3517" s="49"/>
      <c r="BC3517" s="49"/>
      <c r="BD3517" s="49"/>
      <c r="BE3517" s="49"/>
    </row>
    <row r="3518" spans="5:57">
      <c r="E3518" s="48"/>
      <c r="H3518" s="48"/>
      <c r="K3518" s="48"/>
      <c r="U3518" s="49"/>
      <c r="V3518" s="49"/>
      <c r="W3518" s="49"/>
      <c r="X3518" s="49"/>
      <c r="Y3518" s="49"/>
      <c r="Z3518" s="49"/>
      <c r="AA3518" s="49"/>
      <c r="AB3518" s="49"/>
      <c r="AC3518" s="49"/>
      <c r="AG3518" s="48"/>
      <c r="AJ3518" s="48"/>
      <c r="AM3518" s="48"/>
      <c r="AW3518" s="49"/>
      <c r="AX3518" s="49"/>
      <c r="AY3518" s="49"/>
      <c r="AZ3518" s="49"/>
      <c r="BA3518" s="49"/>
      <c r="BB3518" s="49"/>
      <c r="BC3518" s="49"/>
      <c r="BD3518" s="49"/>
      <c r="BE3518" s="49"/>
    </row>
    <row r="3519" spans="5:57">
      <c r="E3519" s="48"/>
      <c r="H3519" s="48"/>
      <c r="K3519" s="48"/>
      <c r="U3519" s="49"/>
      <c r="V3519" s="49"/>
      <c r="W3519" s="49"/>
      <c r="X3519" s="49"/>
      <c r="Y3519" s="49"/>
      <c r="Z3519" s="49"/>
      <c r="AA3519" s="49"/>
      <c r="AB3519" s="49"/>
      <c r="AC3519" s="49"/>
      <c r="AG3519" s="48"/>
      <c r="AJ3519" s="48"/>
      <c r="AM3519" s="48"/>
      <c r="AW3519" s="49"/>
      <c r="AX3519" s="49"/>
      <c r="AY3519" s="49"/>
      <c r="AZ3519" s="49"/>
      <c r="BA3519" s="49"/>
      <c r="BB3519" s="49"/>
      <c r="BC3519" s="49"/>
      <c r="BD3519" s="49"/>
      <c r="BE3519" s="49"/>
    </row>
    <row r="3520" spans="5:57">
      <c r="E3520" s="48"/>
      <c r="H3520" s="48"/>
      <c r="K3520" s="48"/>
      <c r="U3520" s="49"/>
      <c r="V3520" s="49"/>
      <c r="W3520" s="49"/>
      <c r="X3520" s="49"/>
      <c r="Y3520" s="49"/>
      <c r="Z3520" s="49"/>
      <c r="AA3520" s="49"/>
      <c r="AB3520" s="49"/>
      <c r="AC3520" s="49"/>
      <c r="AG3520" s="48"/>
      <c r="AJ3520" s="48"/>
      <c r="AM3520" s="48"/>
      <c r="AW3520" s="49"/>
      <c r="AX3520" s="49"/>
      <c r="AY3520" s="49"/>
      <c r="AZ3520" s="49"/>
      <c r="BA3520" s="49"/>
      <c r="BB3520" s="49"/>
      <c r="BC3520" s="49"/>
      <c r="BD3520" s="49"/>
      <c r="BE3520" s="49"/>
    </row>
    <row r="3521" spans="5:57">
      <c r="E3521" s="48"/>
      <c r="H3521" s="48"/>
      <c r="K3521" s="48"/>
      <c r="U3521" s="49"/>
      <c r="V3521" s="49"/>
      <c r="W3521" s="49"/>
      <c r="X3521" s="49"/>
      <c r="Y3521" s="49"/>
      <c r="Z3521" s="49"/>
      <c r="AA3521" s="49"/>
      <c r="AB3521" s="49"/>
      <c r="AC3521" s="49"/>
      <c r="AG3521" s="48"/>
      <c r="AJ3521" s="48"/>
      <c r="AM3521" s="48"/>
      <c r="AW3521" s="49"/>
      <c r="AX3521" s="49"/>
      <c r="AY3521" s="49"/>
      <c r="AZ3521" s="49"/>
      <c r="BA3521" s="49"/>
      <c r="BB3521" s="49"/>
      <c r="BC3521" s="49"/>
      <c r="BD3521" s="49"/>
      <c r="BE3521" s="49"/>
    </row>
    <row r="3522" spans="5:57">
      <c r="E3522" s="48"/>
      <c r="H3522" s="48"/>
      <c r="K3522" s="48"/>
      <c r="U3522" s="49"/>
      <c r="V3522" s="49"/>
      <c r="W3522" s="49"/>
      <c r="X3522" s="49"/>
      <c r="Y3522" s="49"/>
      <c r="Z3522" s="49"/>
      <c r="AA3522" s="49"/>
      <c r="AB3522" s="49"/>
      <c r="AC3522" s="49"/>
      <c r="AG3522" s="48"/>
      <c r="AJ3522" s="48"/>
      <c r="AM3522" s="48"/>
      <c r="AW3522" s="49"/>
      <c r="AX3522" s="49"/>
      <c r="AY3522" s="49"/>
      <c r="AZ3522" s="49"/>
      <c r="BA3522" s="49"/>
      <c r="BB3522" s="49"/>
      <c r="BC3522" s="49"/>
      <c r="BD3522" s="49"/>
      <c r="BE3522" s="49"/>
    </row>
    <row r="3523" spans="5:57">
      <c r="E3523" s="48"/>
      <c r="H3523" s="48"/>
      <c r="K3523" s="48"/>
      <c r="U3523" s="49"/>
      <c r="V3523" s="49"/>
      <c r="W3523" s="49"/>
      <c r="X3523" s="49"/>
      <c r="Y3523" s="49"/>
      <c r="Z3523" s="49"/>
      <c r="AA3523" s="49"/>
      <c r="AB3523" s="49"/>
      <c r="AC3523" s="49"/>
      <c r="AG3523" s="48"/>
      <c r="AJ3523" s="48"/>
      <c r="AM3523" s="48"/>
      <c r="AW3523" s="49"/>
      <c r="AX3523" s="49"/>
      <c r="AY3523" s="49"/>
      <c r="AZ3523" s="49"/>
      <c r="BA3523" s="49"/>
      <c r="BB3523" s="49"/>
      <c r="BC3523" s="49"/>
      <c r="BD3523" s="49"/>
      <c r="BE3523" s="49"/>
    </row>
    <row r="3524" spans="5:57">
      <c r="E3524" s="48"/>
      <c r="H3524" s="48"/>
      <c r="K3524" s="48"/>
      <c r="U3524" s="49"/>
      <c r="V3524" s="49"/>
      <c r="W3524" s="49"/>
      <c r="X3524" s="49"/>
      <c r="Y3524" s="49"/>
      <c r="Z3524" s="49"/>
      <c r="AA3524" s="49"/>
      <c r="AB3524" s="49"/>
      <c r="AC3524" s="49"/>
      <c r="AG3524" s="48"/>
      <c r="AJ3524" s="48"/>
      <c r="AM3524" s="48"/>
      <c r="AW3524" s="49"/>
      <c r="AX3524" s="49"/>
      <c r="AY3524" s="49"/>
      <c r="AZ3524" s="49"/>
      <c r="BA3524" s="49"/>
      <c r="BB3524" s="49"/>
      <c r="BC3524" s="49"/>
      <c r="BD3524" s="49"/>
      <c r="BE3524" s="49"/>
    </row>
    <row r="3525" spans="5:57">
      <c r="E3525" s="48"/>
      <c r="H3525" s="48"/>
      <c r="K3525" s="48"/>
      <c r="U3525" s="49"/>
      <c r="V3525" s="49"/>
      <c r="W3525" s="49"/>
      <c r="X3525" s="49"/>
      <c r="Y3525" s="49"/>
      <c r="Z3525" s="49"/>
      <c r="AA3525" s="49"/>
      <c r="AB3525" s="49"/>
      <c r="AC3525" s="49"/>
      <c r="AG3525" s="48"/>
      <c r="AJ3525" s="48"/>
      <c r="AM3525" s="48"/>
      <c r="AW3525" s="49"/>
      <c r="AX3525" s="49"/>
      <c r="AY3525" s="49"/>
      <c r="AZ3525" s="49"/>
      <c r="BA3525" s="49"/>
      <c r="BB3525" s="49"/>
      <c r="BC3525" s="49"/>
      <c r="BD3525" s="49"/>
      <c r="BE3525" s="49"/>
    </row>
    <row r="3526" spans="5:57">
      <c r="E3526" s="48"/>
      <c r="H3526" s="48"/>
      <c r="K3526" s="48"/>
      <c r="U3526" s="49"/>
      <c r="V3526" s="49"/>
      <c r="W3526" s="49"/>
      <c r="X3526" s="49"/>
      <c r="Y3526" s="49"/>
      <c r="Z3526" s="49"/>
      <c r="AA3526" s="49"/>
      <c r="AB3526" s="49"/>
      <c r="AC3526" s="49"/>
      <c r="AG3526" s="48"/>
      <c r="AJ3526" s="48"/>
      <c r="AM3526" s="48"/>
      <c r="AW3526" s="49"/>
      <c r="AX3526" s="49"/>
      <c r="AY3526" s="49"/>
      <c r="AZ3526" s="49"/>
      <c r="BA3526" s="49"/>
      <c r="BB3526" s="49"/>
      <c r="BC3526" s="49"/>
      <c r="BD3526" s="49"/>
      <c r="BE3526" s="49"/>
    </row>
    <row r="3527" spans="5:57">
      <c r="E3527" s="48"/>
      <c r="H3527" s="48"/>
      <c r="K3527" s="48"/>
      <c r="U3527" s="49"/>
      <c r="V3527" s="49"/>
      <c r="W3527" s="49"/>
      <c r="X3527" s="49"/>
      <c r="Y3527" s="49"/>
      <c r="Z3527" s="49"/>
      <c r="AA3527" s="49"/>
      <c r="AB3527" s="49"/>
      <c r="AC3527" s="49"/>
      <c r="AG3527" s="48"/>
      <c r="AJ3527" s="48"/>
      <c r="AM3527" s="48"/>
      <c r="AW3527" s="49"/>
      <c r="AX3527" s="49"/>
      <c r="AY3527" s="49"/>
      <c r="AZ3527" s="49"/>
      <c r="BA3527" s="49"/>
      <c r="BB3527" s="49"/>
      <c r="BC3527" s="49"/>
      <c r="BD3527" s="49"/>
      <c r="BE3527" s="49"/>
    </row>
    <row r="3528" spans="5:57">
      <c r="E3528" s="48"/>
      <c r="H3528" s="48"/>
      <c r="K3528" s="48"/>
      <c r="U3528" s="49"/>
      <c r="V3528" s="49"/>
      <c r="W3528" s="49"/>
      <c r="X3528" s="49"/>
      <c r="Y3528" s="49"/>
      <c r="Z3528" s="49"/>
      <c r="AA3528" s="49"/>
      <c r="AB3528" s="49"/>
      <c r="AC3528" s="49"/>
      <c r="AG3528" s="48"/>
      <c r="AJ3528" s="48"/>
      <c r="AM3528" s="48"/>
      <c r="AW3528" s="49"/>
      <c r="AX3528" s="49"/>
      <c r="AY3528" s="49"/>
      <c r="AZ3528" s="49"/>
      <c r="BA3528" s="49"/>
      <c r="BB3528" s="49"/>
      <c r="BC3528" s="49"/>
      <c r="BD3528" s="49"/>
      <c r="BE3528" s="49"/>
    </row>
    <row r="3529" spans="5:57">
      <c r="E3529" s="48"/>
      <c r="H3529" s="48"/>
      <c r="K3529" s="48"/>
      <c r="U3529" s="49"/>
      <c r="V3529" s="49"/>
      <c r="W3529" s="49"/>
      <c r="X3529" s="49"/>
      <c r="Y3529" s="49"/>
      <c r="Z3529" s="49"/>
      <c r="AA3529" s="49"/>
      <c r="AB3529" s="49"/>
      <c r="AC3529" s="49"/>
      <c r="AG3529" s="48"/>
      <c r="AJ3529" s="48"/>
      <c r="AM3529" s="48"/>
      <c r="AW3529" s="49"/>
      <c r="AX3529" s="49"/>
      <c r="AY3529" s="49"/>
      <c r="AZ3529" s="49"/>
      <c r="BA3529" s="49"/>
      <c r="BB3529" s="49"/>
      <c r="BC3529" s="49"/>
      <c r="BD3529" s="49"/>
      <c r="BE3529" s="49"/>
    </row>
    <row r="3530" spans="5:57">
      <c r="E3530" s="48"/>
      <c r="H3530" s="48"/>
      <c r="K3530" s="48"/>
      <c r="U3530" s="49"/>
      <c r="V3530" s="49"/>
      <c r="W3530" s="49"/>
      <c r="X3530" s="49"/>
      <c r="Y3530" s="49"/>
      <c r="Z3530" s="49"/>
      <c r="AA3530" s="49"/>
      <c r="AB3530" s="49"/>
      <c r="AC3530" s="49"/>
      <c r="AG3530" s="48"/>
      <c r="AJ3530" s="48"/>
      <c r="AM3530" s="48"/>
      <c r="AW3530" s="49"/>
      <c r="AX3530" s="49"/>
      <c r="AY3530" s="49"/>
      <c r="AZ3530" s="49"/>
      <c r="BA3530" s="49"/>
      <c r="BB3530" s="49"/>
      <c r="BC3530" s="49"/>
      <c r="BD3530" s="49"/>
      <c r="BE3530" s="49"/>
    </row>
    <row r="3531" spans="5:57">
      <c r="E3531" s="48"/>
      <c r="H3531" s="48"/>
      <c r="K3531" s="48"/>
      <c r="U3531" s="49"/>
      <c r="V3531" s="49"/>
      <c r="W3531" s="49"/>
      <c r="X3531" s="49"/>
      <c r="Y3531" s="49"/>
      <c r="Z3531" s="49"/>
      <c r="AA3531" s="49"/>
      <c r="AB3531" s="49"/>
      <c r="AC3531" s="49"/>
      <c r="AG3531" s="48"/>
      <c r="AJ3531" s="48"/>
      <c r="AM3531" s="48"/>
      <c r="AW3531" s="49"/>
      <c r="AX3531" s="49"/>
      <c r="AY3531" s="49"/>
      <c r="AZ3531" s="49"/>
      <c r="BA3531" s="49"/>
      <c r="BB3531" s="49"/>
      <c r="BC3531" s="49"/>
      <c r="BD3531" s="49"/>
      <c r="BE3531" s="49"/>
    </row>
    <row r="3532" spans="5:57">
      <c r="E3532" s="48"/>
      <c r="H3532" s="48"/>
      <c r="K3532" s="48"/>
      <c r="U3532" s="49"/>
      <c r="V3532" s="49"/>
      <c r="W3532" s="49"/>
      <c r="X3532" s="49"/>
      <c r="Y3532" s="49"/>
      <c r="Z3532" s="49"/>
      <c r="AA3532" s="49"/>
      <c r="AB3532" s="49"/>
      <c r="AC3532" s="49"/>
      <c r="AG3532" s="48"/>
      <c r="AJ3532" s="48"/>
      <c r="AM3532" s="48"/>
      <c r="AW3532" s="49"/>
      <c r="AX3532" s="49"/>
      <c r="AY3532" s="49"/>
      <c r="AZ3532" s="49"/>
      <c r="BA3532" s="49"/>
      <c r="BB3532" s="49"/>
      <c r="BC3532" s="49"/>
      <c r="BD3532" s="49"/>
      <c r="BE3532" s="49"/>
    </row>
    <row r="3533" spans="5:57">
      <c r="E3533" s="48"/>
      <c r="H3533" s="48"/>
      <c r="K3533" s="48"/>
      <c r="U3533" s="49"/>
      <c r="V3533" s="49"/>
      <c r="W3533" s="49"/>
      <c r="X3533" s="49"/>
      <c r="Y3533" s="49"/>
      <c r="Z3533" s="49"/>
      <c r="AA3533" s="49"/>
      <c r="AB3533" s="49"/>
      <c r="AC3533" s="49"/>
      <c r="AG3533" s="48"/>
      <c r="AJ3533" s="48"/>
      <c r="AM3533" s="48"/>
      <c r="AW3533" s="49"/>
      <c r="AX3533" s="49"/>
      <c r="AY3533" s="49"/>
      <c r="AZ3533" s="49"/>
      <c r="BA3533" s="49"/>
      <c r="BB3533" s="49"/>
      <c r="BC3533" s="49"/>
      <c r="BD3533" s="49"/>
      <c r="BE3533" s="49"/>
    </row>
    <row r="3534" spans="5:57">
      <c r="E3534" s="48"/>
      <c r="H3534" s="48"/>
      <c r="K3534" s="48"/>
      <c r="U3534" s="49"/>
      <c r="V3534" s="49"/>
      <c r="W3534" s="49"/>
      <c r="X3534" s="49"/>
      <c r="Y3534" s="49"/>
      <c r="Z3534" s="49"/>
      <c r="AA3534" s="49"/>
      <c r="AB3534" s="49"/>
      <c r="AC3534" s="49"/>
      <c r="AG3534" s="48"/>
      <c r="AJ3534" s="48"/>
      <c r="AM3534" s="48"/>
      <c r="AW3534" s="49"/>
      <c r="AX3534" s="49"/>
      <c r="AY3534" s="49"/>
      <c r="AZ3534" s="49"/>
      <c r="BA3534" s="49"/>
      <c r="BB3534" s="49"/>
      <c r="BC3534" s="49"/>
      <c r="BD3534" s="49"/>
      <c r="BE3534" s="49"/>
    </row>
    <row r="3535" spans="5:57">
      <c r="E3535" s="48"/>
      <c r="H3535" s="48"/>
      <c r="K3535" s="48"/>
      <c r="U3535" s="49"/>
      <c r="V3535" s="49"/>
      <c r="W3535" s="49"/>
      <c r="X3535" s="49"/>
      <c r="Y3535" s="49"/>
      <c r="Z3535" s="49"/>
      <c r="AA3535" s="49"/>
      <c r="AB3535" s="49"/>
      <c r="AC3535" s="49"/>
      <c r="AG3535" s="48"/>
      <c r="AJ3535" s="48"/>
      <c r="AM3535" s="48"/>
      <c r="AW3535" s="49"/>
      <c r="AX3535" s="49"/>
      <c r="AY3535" s="49"/>
      <c r="AZ3535" s="49"/>
      <c r="BA3535" s="49"/>
      <c r="BB3535" s="49"/>
      <c r="BC3535" s="49"/>
      <c r="BD3535" s="49"/>
      <c r="BE3535" s="49"/>
    </row>
    <row r="3536" spans="5:57">
      <c r="E3536" s="48"/>
      <c r="H3536" s="48"/>
      <c r="K3536" s="48"/>
      <c r="U3536" s="49"/>
      <c r="V3536" s="49"/>
      <c r="W3536" s="49"/>
      <c r="X3536" s="49"/>
      <c r="Y3536" s="49"/>
      <c r="Z3536" s="49"/>
      <c r="AA3536" s="49"/>
      <c r="AB3536" s="49"/>
      <c r="AC3536" s="49"/>
      <c r="AG3536" s="48"/>
      <c r="AJ3536" s="48"/>
      <c r="AM3536" s="48"/>
      <c r="AW3536" s="49"/>
      <c r="AX3536" s="49"/>
      <c r="AY3536" s="49"/>
      <c r="AZ3536" s="49"/>
      <c r="BA3536" s="49"/>
      <c r="BB3536" s="49"/>
      <c r="BC3536" s="49"/>
      <c r="BD3536" s="49"/>
      <c r="BE3536" s="49"/>
    </row>
    <row r="3537" spans="5:57">
      <c r="E3537" s="48"/>
      <c r="H3537" s="48"/>
      <c r="K3537" s="48"/>
      <c r="U3537" s="49"/>
      <c r="V3537" s="49"/>
      <c r="W3537" s="49"/>
      <c r="X3537" s="49"/>
      <c r="Y3537" s="49"/>
      <c r="Z3537" s="49"/>
      <c r="AA3537" s="49"/>
      <c r="AB3537" s="49"/>
      <c r="AC3537" s="49"/>
      <c r="AG3537" s="48"/>
      <c r="AJ3537" s="48"/>
      <c r="AM3537" s="48"/>
      <c r="AW3537" s="49"/>
      <c r="AX3537" s="49"/>
      <c r="AY3537" s="49"/>
      <c r="AZ3537" s="49"/>
      <c r="BA3537" s="49"/>
      <c r="BB3537" s="49"/>
      <c r="BC3537" s="49"/>
      <c r="BD3537" s="49"/>
      <c r="BE3537" s="49"/>
    </row>
    <row r="3538" spans="5:57">
      <c r="E3538" s="48"/>
      <c r="H3538" s="48"/>
      <c r="K3538" s="48"/>
      <c r="U3538" s="49"/>
      <c r="V3538" s="49"/>
      <c r="W3538" s="49"/>
      <c r="X3538" s="49"/>
      <c r="Y3538" s="49"/>
      <c r="Z3538" s="49"/>
      <c r="AA3538" s="49"/>
      <c r="AB3538" s="49"/>
      <c r="AC3538" s="49"/>
      <c r="AG3538" s="48"/>
      <c r="AJ3538" s="48"/>
      <c r="AM3538" s="48"/>
      <c r="AW3538" s="49"/>
      <c r="AX3538" s="49"/>
      <c r="AY3538" s="49"/>
      <c r="AZ3538" s="49"/>
      <c r="BA3538" s="49"/>
      <c r="BB3538" s="49"/>
      <c r="BC3538" s="49"/>
      <c r="BD3538" s="49"/>
      <c r="BE3538" s="49"/>
    </row>
    <row r="3539" spans="5:57">
      <c r="E3539" s="48"/>
      <c r="H3539" s="48"/>
      <c r="K3539" s="48"/>
      <c r="U3539" s="49"/>
      <c r="V3539" s="49"/>
      <c r="W3539" s="49"/>
      <c r="X3539" s="49"/>
      <c r="Y3539" s="49"/>
      <c r="Z3539" s="49"/>
      <c r="AA3539" s="49"/>
      <c r="AB3539" s="49"/>
      <c r="AC3539" s="49"/>
      <c r="AG3539" s="48"/>
      <c r="AJ3539" s="48"/>
      <c r="AM3539" s="48"/>
      <c r="AW3539" s="49"/>
      <c r="AX3539" s="49"/>
      <c r="AY3539" s="49"/>
      <c r="AZ3539" s="49"/>
      <c r="BA3539" s="49"/>
      <c r="BB3539" s="49"/>
      <c r="BC3539" s="49"/>
      <c r="BD3539" s="49"/>
      <c r="BE3539" s="49"/>
    </row>
    <row r="3540" spans="5:57">
      <c r="E3540" s="48"/>
      <c r="H3540" s="48"/>
      <c r="K3540" s="48"/>
      <c r="U3540" s="49"/>
      <c r="V3540" s="49"/>
      <c r="W3540" s="49"/>
      <c r="X3540" s="49"/>
      <c r="Y3540" s="49"/>
      <c r="Z3540" s="49"/>
      <c r="AA3540" s="49"/>
      <c r="AB3540" s="49"/>
      <c r="AC3540" s="49"/>
      <c r="AG3540" s="48"/>
      <c r="AJ3540" s="48"/>
      <c r="AM3540" s="48"/>
      <c r="AW3540" s="49"/>
      <c r="AX3540" s="49"/>
      <c r="AY3540" s="49"/>
      <c r="AZ3540" s="49"/>
      <c r="BA3540" s="49"/>
      <c r="BB3540" s="49"/>
      <c r="BC3540" s="49"/>
      <c r="BD3540" s="49"/>
      <c r="BE3540" s="49"/>
    </row>
    <row r="3541" spans="5:57">
      <c r="E3541" s="48"/>
      <c r="H3541" s="48"/>
      <c r="K3541" s="48"/>
      <c r="U3541" s="49"/>
      <c r="V3541" s="49"/>
      <c r="W3541" s="49"/>
      <c r="X3541" s="49"/>
      <c r="Y3541" s="49"/>
      <c r="Z3541" s="49"/>
      <c r="AA3541" s="49"/>
      <c r="AB3541" s="49"/>
      <c r="AC3541" s="49"/>
      <c r="AG3541" s="48"/>
      <c r="AJ3541" s="48"/>
      <c r="AM3541" s="48"/>
      <c r="AW3541" s="49"/>
      <c r="AX3541" s="49"/>
      <c r="AY3541" s="49"/>
      <c r="AZ3541" s="49"/>
      <c r="BA3541" s="49"/>
      <c r="BB3541" s="49"/>
      <c r="BC3541" s="49"/>
      <c r="BD3541" s="49"/>
      <c r="BE3541" s="49"/>
    </row>
    <row r="3542" spans="5:57">
      <c r="E3542" s="48"/>
      <c r="H3542" s="48"/>
      <c r="K3542" s="48"/>
      <c r="U3542" s="49"/>
      <c r="V3542" s="49"/>
      <c r="W3542" s="49"/>
      <c r="X3542" s="49"/>
      <c r="Y3542" s="49"/>
      <c r="Z3542" s="49"/>
      <c r="AA3542" s="49"/>
      <c r="AB3542" s="49"/>
      <c r="AC3542" s="49"/>
      <c r="AG3542" s="48"/>
      <c r="AJ3542" s="48"/>
      <c r="AM3542" s="48"/>
      <c r="AW3542" s="49"/>
      <c r="AX3542" s="49"/>
      <c r="AY3542" s="49"/>
      <c r="AZ3542" s="49"/>
      <c r="BA3542" s="49"/>
      <c r="BB3542" s="49"/>
      <c r="BC3542" s="49"/>
      <c r="BD3542" s="49"/>
      <c r="BE3542" s="49"/>
    </row>
    <row r="3543" spans="5:57">
      <c r="E3543" s="48"/>
      <c r="H3543" s="48"/>
      <c r="K3543" s="48"/>
      <c r="U3543" s="49"/>
      <c r="V3543" s="49"/>
      <c r="W3543" s="49"/>
      <c r="X3543" s="49"/>
      <c r="Y3543" s="49"/>
      <c r="Z3543" s="49"/>
      <c r="AA3543" s="49"/>
      <c r="AB3543" s="49"/>
      <c r="AC3543" s="49"/>
      <c r="AG3543" s="48"/>
      <c r="AJ3543" s="48"/>
      <c r="AM3543" s="48"/>
      <c r="AW3543" s="49"/>
      <c r="AX3543" s="49"/>
      <c r="AY3543" s="49"/>
      <c r="AZ3543" s="49"/>
      <c r="BA3543" s="49"/>
      <c r="BB3543" s="49"/>
      <c r="BC3543" s="49"/>
      <c r="BD3543" s="49"/>
      <c r="BE3543" s="49"/>
    </row>
    <row r="3544" spans="5:57">
      <c r="E3544" s="48"/>
      <c r="H3544" s="48"/>
      <c r="K3544" s="48"/>
      <c r="U3544" s="49"/>
      <c r="V3544" s="49"/>
      <c r="W3544" s="49"/>
      <c r="X3544" s="49"/>
      <c r="Y3544" s="49"/>
      <c r="Z3544" s="49"/>
      <c r="AA3544" s="49"/>
      <c r="AB3544" s="49"/>
      <c r="AC3544" s="49"/>
      <c r="AG3544" s="48"/>
      <c r="AJ3544" s="48"/>
      <c r="AM3544" s="48"/>
      <c r="AW3544" s="49"/>
      <c r="AX3544" s="49"/>
      <c r="AY3544" s="49"/>
      <c r="AZ3544" s="49"/>
      <c r="BA3544" s="49"/>
      <c r="BB3544" s="49"/>
      <c r="BC3544" s="49"/>
      <c r="BD3544" s="49"/>
      <c r="BE3544" s="49"/>
    </row>
    <row r="3545" spans="5:57">
      <c r="E3545" s="48"/>
      <c r="H3545" s="48"/>
      <c r="K3545" s="48"/>
      <c r="U3545" s="49"/>
      <c r="V3545" s="49"/>
      <c r="W3545" s="49"/>
      <c r="X3545" s="49"/>
      <c r="Y3545" s="49"/>
      <c r="Z3545" s="49"/>
      <c r="AA3545" s="49"/>
      <c r="AB3545" s="49"/>
      <c r="AC3545" s="49"/>
      <c r="AG3545" s="48"/>
      <c r="AJ3545" s="48"/>
      <c r="AM3545" s="48"/>
      <c r="AW3545" s="49"/>
      <c r="AX3545" s="49"/>
      <c r="AY3545" s="49"/>
      <c r="AZ3545" s="49"/>
      <c r="BA3545" s="49"/>
      <c r="BB3545" s="49"/>
      <c r="BC3545" s="49"/>
      <c r="BD3545" s="49"/>
      <c r="BE3545" s="49"/>
    </row>
    <row r="3546" spans="5:57">
      <c r="E3546" s="48"/>
      <c r="H3546" s="48"/>
      <c r="K3546" s="48"/>
      <c r="U3546" s="49"/>
      <c r="V3546" s="49"/>
      <c r="W3546" s="49"/>
      <c r="X3546" s="49"/>
      <c r="Y3546" s="49"/>
      <c r="Z3546" s="49"/>
      <c r="AA3546" s="49"/>
      <c r="AB3546" s="49"/>
      <c r="AC3546" s="49"/>
      <c r="AG3546" s="48"/>
      <c r="AJ3546" s="48"/>
      <c r="AM3546" s="48"/>
      <c r="AW3546" s="49"/>
      <c r="AX3546" s="49"/>
      <c r="AY3546" s="49"/>
      <c r="AZ3546" s="49"/>
      <c r="BA3546" s="49"/>
      <c r="BB3546" s="49"/>
      <c r="BC3546" s="49"/>
      <c r="BD3546" s="49"/>
      <c r="BE3546" s="49"/>
    </row>
    <row r="3547" spans="5:57">
      <c r="E3547" s="48"/>
      <c r="H3547" s="48"/>
      <c r="K3547" s="48"/>
      <c r="U3547" s="49"/>
      <c r="V3547" s="49"/>
      <c r="W3547" s="49"/>
      <c r="X3547" s="49"/>
      <c r="Y3547" s="49"/>
      <c r="Z3547" s="49"/>
      <c r="AA3547" s="49"/>
      <c r="AB3547" s="49"/>
      <c r="AC3547" s="49"/>
      <c r="AG3547" s="48"/>
      <c r="AJ3547" s="48"/>
      <c r="AM3547" s="48"/>
      <c r="AW3547" s="49"/>
      <c r="AX3547" s="49"/>
      <c r="AY3547" s="49"/>
      <c r="AZ3547" s="49"/>
      <c r="BA3547" s="49"/>
      <c r="BB3547" s="49"/>
      <c r="BC3547" s="49"/>
      <c r="BD3547" s="49"/>
      <c r="BE3547" s="49"/>
    </row>
    <row r="3548" spans="5:57">
      <c r="E3548" s="48"/>
      <c r="H3548" s="48"/>
      <c r="K3548" s="48"/>
      <c r="U3548" s="49"/>
      <c r="V3548" s="49"/>
      <c r="W3548" s="49"/>
      <c r="X3548" s="49"/>
      <c r="Y3548" s="49"/>
      <c r="Z3548" s="49"/>
      <c r="AA3548" s="49"/>
      <c r="AB3548" s="49"/>
      <c r="AC3548" s="49"/>
      <c r="AG3548" s="48"/>
      <c r="AJ3548" s="48"/>
      <c r="AM3548" s="48"/>
      <c r="AW3548" s="49"/>
      <c r="AX3548" s="49"/>
      <c r="AY3548" s="49"/>
      <c r="AZ3548" s="49"/>
      <c r="BA3548" s="49"/>
      <c r="BB3548" s="49"/>
      <c r="BC3548" s="49"/>
      <c r="BD3548" s="49"/>
      <c r="BE3548" s="49"/>
    </row>
    <row r="3549" spans="5:57">
      <c r="E3549" s="48"/>
      <c r="H3549" s="48"/>
      <c r="K3549" s="48"/>
      <c r="U3549" s="49"/>
      <c r="V3549" s="49"/>
      <c r="W3549" s="49"/>
      <c r="X3549" s="49"/>
      <c r="Y3549" s="49"/>
      <c r="Z3549" s="49"/>
      <c r="AA3549" s="49"/>
      <c r="AB3549" s="49"/>
      <c r="AC3549" s="49"/>
      <c r="AG3549" s="48"/>
      <c r="AJ3549" s="48"/>
      <c r="AM3549" s="48"/>
      <c r="AW3549" s="49"/>
      <c r="AX3549" s="49"/>
      <c r="AY3549" s="49"/>
      <c r="AZ3549" s="49"/>
      <c r="BA3549" s="49"/>
      <c r="BB3549" s="49"/>
      <c r="BC3549" s="49"/>
      <c r="BD3549" s="49"/>
      <c r="BE3549" s="49"/>
    </row>
    <row r="3550" spans="5:57">
      <c r="E3550" s="48"/>
      <c r="H3550" s="48"/>
      <c r="K3550" s="48"/>
      <c r="U3550" s="49"/>
      <c r="V3550" s="49"/>
      <c r="W3550" s="49"/>
      <c r="X3550" s="49"/>
      <c r="Y3550" s="49"/>
      <c r="Z3550" s="49"/>
      <c r="AA3550" s="49"/>
      <c r="AB3550" s="49"/>
      <c r="AC3550" s="49"/>
      <c r="AG3550" s="48"/>
      <c r="AJ3550" s="48"/>
      <c r="AM3550" s="48"/>
      <c r="AW3550" s="49"/>
      <c r="AX3550" s="49"/>
      <c r="AY3550" s="49"/>
      <c r="AZ3550" s="49"/>
      <c r="BA3550" s="49"/>
      <c r="BB3550" s="49"/>
      <c r="BC3550" s="49"/>
      <c r="BD3550" s="49"/>
      <c r="BE3550" s="49"/>
    </row>
    <row r="3551" spans="5:57">
      <c r="E3551" s="48"/>
      <c r="H3551" s="48"/>
      <c r="K3551" s="48"/>
      <c r="U3551" s="49"/>
      <c r="V3551" s="49"/>
      <c r="W3551" s="49"/>
      <c r="X3551" s="49"/>
      <c r="Y3551" s="49"/>
      <c r="Z3551" s="49"/>
      <c r="AA3551" s="49"/>
      <c r="AB3551" s="49"/>
      <c r="AC3551" s="49"/>
      <c r="AG3551" s="48"/>
      <c r="AJ3551" s="48"/>
      <c r="AM3551" s="48"/>
      <c r="AW3551" s="49"/>
      <c r="AX3551" s="49"/>
      <c r="AY3551" s="49"/>
      <c r="AZ3551" s="49"/>
      <c r="BA3551" s="49"/>
      <c r="BB3551" s="49"/>
      <c r="BC3551" s="49"/>
      <c r="BD3551" s="49"/>
      <c r="BE3551" s="49"/>
    </row>
    <row r="3552" spans="5:57">
      <c r="E3552" s="48"/>
      <c r="H3552" s="48"/>
      <c r="K3552" s="48"/>
      <c r="U3552" s="49"/>
      <c r="V3552" s="49"/>
      <c r="W3552" s="49"/>
      <c r="X3552" s="49"/>
      <c r="Y3552" s="49"/>
      <c r="Z3552" s="49"/>
      <c r="AA3552" s="49"/>
      <c r="AB3552" s="49"/>
      <c r="AC3552" s="49"/>
      <c r="AG3552" s="48"/>
      <c r="AJ3552" s="48"/>
      <c r="AM3552" s="48"/>
      <c r="AW3552" s="49"/>
      <c r="AX3552" s="49"/>
      <c r="AY3552" s="49"/>
      <c r="AZ3552" s="49"/>
      <c r="BA3552" s="49"/>
      <c r="BB3552" s="49"/>
      <c r="BC3552" s="49"/>
      <c r="BD3552" s="49"/>
      <c r="BE3552" s="49"/>
    </row>
    <row r="3553" spans="5:57">
      <c r="E3553" s="48"/>
      <c r="H3553" s="48"/>
      <c r="K3553" s="48"/>
      <c r="U3553" s="49"/>
      <c r="V3553" s="49"/>
      <c r="W3553" s="49"/>
      <c r="X3553" s="49"/>
      <c r="Y3553" s="49"/>
      <c r="Z3553" s="49"/>
      <c r="AA3553" s="49"/>
      <c r="AB3553" s="49"/>
      <c r="AC3553" s="49"/>
      <c r="AG3553" s="48"/>
      <c r="AJ3553" s="48"/>
      <c r="AM3553" s="48"/>
      <c r="AW3553" s="49"/>
      <c r="AX3553" s="49"/>
      <c r="AY3553" s="49"/>
      <c r="AZ3553" s="49"/>
      <c r="BA3553" s="49"/>
      <c r="BB3553" s="49"/>
      <c r="BC3553" s="49"/>
      <c r="BD3553" s="49"/>
      <c r="BE3553" s="49"/>
    </row>
    <row r="3554" spans="5:57">
      <c r="E3554" s="48"/>
      <c r="H3554" s="48"/>
      <c r="K3554" s="48"/>
      <c r="U3554" s="49"/>
      <c r="V3554" s="49"/>
      <c r="W3554" s="49"/>
      <c r="X3554" s="49"/>
      <c r="Y3554" s="49"/>
      <c r="Z3554" s="49"/>
      <c r="AA3554" s="49"/>
      <c r="AB3554" s="49"/>
      <c r="AC3554" s="49"/>
      <c r="AG3554" s="48"/>
      <c r="AJ3554" s="48"/>
      <c r="AM3554" s="48"/>
      <c r="AW3554" s="49"/>
      <c r="AX3554" s="49"/>
      <c r="AY3554" s="49"/>
      <c r="AZ3554" s="49"/>
      <c r="BA3554" s="49"/>
      <c r="BB3554" s="49"/>
      <c r="BC3554" s="49"/>
      <c r="BD3554" s="49"/>
      <c r="BE3554" s="49"/>
    </row>
    <row r="3555" spans="5:57">
      <c r="E3555" s="48"/>
      <c r="H3555" s="48"/>
      <c r="K3555" s="48"/>
      <c r="U3555" s="49"/>
      <c r="V3555" s="49"/>
      <c r="W3555" s="49"/>
      <c r="X3555" s="49"/>
      <c r="Y3555" s="49"/>
      <c r="Z3555" s="49"/>
      <c r="AA3555" s="49"/>
      <c r="AB3555" s="49"/>
      <c r="AC3555" s="49"/>
      <c r="AG3555" s="48"/>
      <c r="AJ3555" s="48"/>
      <c r="AM3555" s="48"/>
      <c r="AW3555" s="49"/>
      <c r="AX3555" s="49"/>
      <c r="AY3555" s="49"/>
      <c r="AZ3555" s="49"/>
      <c r="BA3555" s="49"/>
      <c r="BB3555" s="49"/>
      <c r="BC3555" s="49"/>
      <c r="BD3555" s="49"/>
      <c r="BE3555" s="49"/>
    </row>
    <row r="3556" spans="5:57">
      <c r="E3556" s="48"/>
      <c r="H3556" s="48"/>
      <c r="K3556" s="48"/>
      <c r="U3556" s="49"/>
      <c r="V3556" s="49"/>
      <c r="W3556" s="49"/>
      <c r="X3556" s="49"/>
      <c r="Y3556" s="49"/>
      <c r="Z3556" s="49"/>
      <c r="AA3556" s="49"/>
      <c r="AB3556" s="49"/>
      <c r="AC3556" s="49"/>
      <c r="AG3556" s="48"/>
      <c r="AJ3556" s="48"/>
      <c r="AM3556" s="48"/>
      <c r="AW3556" s="49"/>
      <c r="AX3556" s="49"/>
      <c r="AY3556" s="49"/>
      <c r="AZ3556" s="49"/>
      <c r="BA3556" s="49"/>
      <c r="BB3556" s="49"/>
      <c r="BC3556" s="49"/>
      <c r="BD3556" s="49"/>
      <c r="BE3556" s="49"/>
    </row>
    <row r="3557" spans="5:57">
      <c r="E3557" s="48"/>
      <c r="H3557" s="48"/>
      <c r="K3557" s="48"/>
      <c r="U3557" s="49"/>
      <c r="V3557" s="49"/>
      <c r="W3557" s="49"/>
      <c r="X3557" s="49"/>
      <c r="Y3557" s="49"/>
      <c r="Z3557" s="49"/>
      <c r="AA3557" s="49"/>
      <c r="AB3557" s="49"/>
      <c r="AC3557" s="49"/>
      <c r="AG3557" s="48"/>
      <c r="AJ3557" s="48"/>
      <c r="AM3557" s="48"/>
      <c r="AW3557" s="49"/>
      <c r="AX3557" s="49"/>
      <c r="AY3557" s="49"/>
      <c r="AZ3557" s="49"/>
      <c r="BA3557" s="49"/>
      <c r="BB3557" s="49"/>
      <c r="BC3557" s="49"/>
      <c r="BD3557" s="49"/>
      <c r="BE3557" s="49"/>
    </row>
    <row r="3558" spans="5:57">
      <c r="E3558" s="48"/>
      <c r="H3558" s="48"/>
      <c r="K3558" s="48"/>
      <c r="U3558" s="49"/>
      <c r="V3558" s="49"/>
      <c r="W3558" s="49"/>
      <c r="X3558" s="49"/>
      <c r="Y3558" s="49"/>
      <c r="Z3558" s="49"/>
      <c r="AA3558" s="49"/>
      <c r="AB3558" s="49"/>
      <c r="AC3558" s="49"/>
      <c r="AG3558" s="48"/>
      <c r="AJ3558" s="48"/>
      <c r="AM3558" s="48"/>
      <c r="AW3558" s="49"/>
      <c r="AX3558" s="49"/>
      <c r="AY3558" s="49"/>
      <c r="AZ3558" s="49"/>
      <c r="BA3558" s="49"/>
      <c r="BB3558" s="49"/>
      <c r="BC3558" s="49"/>
      <c r="BD3558" s="49"/>
      <c r="BE3558" s="49"/>
    </row>
    <row r="3559" spans="5:57">
      <c r="E3559" s="48"/>
      <c r="H3559" s="48"/>
      <c r="K3559" s="48"/>
      <c r="U3559" s="49"/>
      <c r="V3559" s="49"/>
      <c r="W3559" s="49"/>
      <c r="X3559" s="49"/>
      <c r="Y3559" s="49"/>
      <c r="Z3559" s="49"/>
      <c r="AA3559" s="49"/>
      <c r="AB3559" s="49"/>
      <c r="AC3559" s="49"/>
      <c r="AG3559" s="48"/>
      <c r="AJ3559" s="48"/>
      <c r="AM3559" s="48"/>
      <c r="AW3559" s="49"/>
      <c r="AX3559" s="49"/>
      <c r="AY3559" s="49"/>
      <c r="AZ3559" s="49"/>
      <c r="BA3559" s="49"/>
      <c r="BB3559" s="49"/>
      <c r="BC3559" s="49"/>
      <c r="BD3559" s="49"/>
      <c r="BE3559" s="49"/>
    </row>
    <row r="3560" spans="5:57">
      <c r="E3560" s="48"/>
      <c r="H3560" s="48"/>
      <c r="K3560" s="48"/>
      <c r="U3560" s="49"/>
      <c r="V3560" s="49"/>
      <c r="W3560" s="49"/>
      <c r="X3560" s="49"/>
      <c r="Y3560" s="49"/>
      <c r="Z3560" s="49"/>
      <c r="AA3560" s="49"/>
      <c r="AB3560" s="49"/>
      <c r="AC3560" s="49"/>
      <c r="AG3560" s="48"/>
      <c r="AJ3560" s="48"/>
      <c r="AM3560" s="48"/>
      <c r="AW3560" s="49"/>
      <c r="AX3560" s="49"/>
      <c r="AY3560" s="49"/>
      <c r="AZ3560" s="49"/>
      <c r="BA3560" s="49"/>
      <c r="BB3560" s="49"/>
      <c r="BC3560" s="49"/>
      <c r="BD3560" s="49"/>
      <c r="BE3560" s="49"/>
    </row>
    <row r="3561" spans="5:57">
      <c r="E3561" s="48"/>
      <c r="H3561" s="48"/>
      <c r="K3561" s="48"/>
      <c r="U3561" s="49"/>
      <c r="V3561" s="49"/>
      <c r="W3561" s="49"/>
      <c r="X3561" s="49"/>
      <c r="Y3561" s="49"/>
      <c r="Z3561" s="49"/>
      <c r="AA3561" s="49"/>
      <c r="AB3561" s="49"/>
      <c r="AC3561" s="49"/>
      <c r="AG3561" s="48"/>
      <c r="AJ3561" s="48"/>
      <c r="AM3561" s="48"/>
      <c r="AW3561" s="49"/>
      <c r="AX3561" s="49"/>
      <c r="AY3561" s="49"/>
      <c r="AZ3561" s="49"/>
      <c r="BA3561" s="49"/>
      <c r="BB3561" s="49"/>
      <c r="BC3561" s="49"/>
      <c r="BD3561" s="49"/>
      <c r="BE3561" s="49"/>
    </row>
    <row r="3562" spans="5:57">
      <c r="E3562" s="48"/>
      <c r="H3562" s="48"/>
      <c r="K3562" s="48"/>
      <c r="U3562" s="49"/>
      <c r="V3562" s="49"/>
      <c r="W3562" s="49"/>
      <c r="X3562" s="49"/>
      <c r="Y3562" s="49"/>
      <c r="Z3562" s="49"/>
      <c r="AA3562" s="49"/>
      <c r="AB3562" s="49"/>
      <c r="AC3562" s="49"/>
      <c r="AG3562" s="48"/>
      <c r="AJ3562" s="48"/>
      <c r="AM3562" s="48"/>
      <c r="AW3562" s="49"/>
      <c r="AX3562" s="49"/>
      <c r="AY3562" s="49"/>
      <c r="AZ3562" s="49"/>
      <c r="BA3562" s="49"/>
      <c r="BB3562" s="49"/>
      <c r="BC3562" s="49"/>
      <c r="BD3562" s="49"/>
      <c r="BE3562" s="49"/>
    </row>
    <row r="3563" spans="5:57">
      <c r="E3563" s="48"/>
      <c r="H3563" s="48"/>
      <c r="K3563" s="48"/>
      <c r="U3563" s="49"/>
      <c r="V3563" s="49"/>
      <c r="W3563" s="49"/>
      <c r="X3563" s="49"/>
      <c r="Y3563" s="49"/>
      <c r="Z3563" s="49"/>
      <c r="AA3563" s="49"/>
      <c r="AB3563" s="49"/>
      <c r="AC3563" s="49"/>
      <c r="AG3563" s="48"/>
      <c r="AJ3563" s="48"/>
      <c r="AM3563" s="48"/>
      <c r="AW3563" s="49"/>
      <c r="AX3563" s="49"/>
      <c r="AY3563" s="49"/>
      <c r="AZ3563" s="49"/>
      <c r="BA3563" s="49"/>
      <c r="BB3563" s="49"/>
      <c r="BC3563" s="49"/>
      <c r="BD3563" s="49"/>
      <c r="BE3563" s="49"/>
    </row>
    <row r="3564" spans="5:57">
      <c r="E3564" s="48"/>
      <c r="H3564" s="48"/>
      <c r="K3564" s="48"/>
      <c r="U3564" s="49"/>
      <c r="V3564" s="49"/>
      <c r="W3564" s="49"/>
      <c r="X3564" s="49"/>
      <c r="Y3564" s="49"/>
      <c r="Z3564" s="49"/>
      <c r="AA3564" s="49"/>
      <c r="AB3564" s="49"/>
      <c r="AC3564" s="49"/>
      <c r="AG3564" s="48"/>
      <c r="AJ3564" s="48"/>
      <c r="AM3564" s="48"/>
      <c r="AW3564" s="49"/>
      <c r="AX3564" s="49"/>
      <c r="AY3564" s="49"/>
      <c r="AZ3564" s="49"/>
      <c r="BA3564" s="49"/>
      <c r="BB3564" s="49"/>
      <c r="BC3564" s="49"/>
      <c r="BD3564" s="49"/>
      <c r="BE3564" s="49"/>
    </row>
    <row r="3565" spans="5:57">
      <c r="E3565" s="48"/>
      <c r="H3565" s="48"/>
      <c r="K3565" s="48"/>
      <c r="U3565" s="49"/>
      <c r="V3565" s="49"/>
      <c r="W3565" s="49"/>
      <c r="X3565" s="49"/>
      <c r="Y3565" s="49"/>
      <c r="Z3565" s="49"/>
      <c r="AA3565" s="49"/>
      <c r="AB3565" s="49"/>
      <c r="AC3565" s="49"/>
      <c r="AG3565" s="48"/>
      <c r="AJ3565" s="48"/>
      <c r="AM3565" s="48"/>
      <c r="AW3565" s="49"/>
      <c r="AX3565" s="49"/>
      <c r="AY3565" s="49"/>
      <c r="AZ3565" s="49"/>
      <c r="BA3565" s="49"/>
      <c r="BB3565" s="49"/>
      <c r="BC3565" s="49"/>
      <c r="BD3565" s="49"/>
      <c r="BE3565" s="49"/>
    </row>
    <row r="3566" spans="5:57">
      <c r="E3566" s="48"/>
      <c r="H3566" s="48"/>
      <c r="K3566" s="48"/>
      <c r="U3566" s="49"/>
      <c r="V3566" s="49"/>
      <c r="W3566" s="49"/>
      <c r="X3566" s="49"/>
      <c r="Y3566" s="49"/>
      <c r="Z3566" s="49"/>
      <c r="AA3566" s="49"/>
      <c r="AB3566" s="49"/>
      <c r="AC3566" s="49"/>
      <c r="AG3566" s="48"/>
      <c r="AJ3566" s="48"/>
      <c r="AM3566" s="48"/>
      <c r="AW3566" s="49"/>
      <c r="AX3566" s="49"/>
      <c r="AY3566" s="49"/>
      <c r="AZ3566" s="49"/>
      <c r="BA3566" s="49"/>
      <c r="BB3566" s="49"/>
      <c r="BC3566" s="49"/>
      <c r="BD3566" s="49"/>
      <c r="BE3566" s="49"/>
    </row>
    <row r="3567" spans="5:57">
      <c r="E3567" s="48"/>
      <c r="H3567" s="48"/>
      <c r="K3567" s="48"/>
      <c r="U3567" s="49"/>
      <c r="V3567" s="49"/>
      <c r="W3567" s="49"/>
      <c r="X3567" s="49"/>
      <c r="Y3567" s="49"/>
      <c r="Z3567" s="49"/>
      <c r="AA3567" s="49"/>
      <c r="AB3567" s="49"/>
      <c r="AC3567" s="49"/>
      <c r="AG3567" s="48"/>
      <c r="AJ3567" s="48"/>
      <c r="AM3567" s="48"/>
      <c r="AW3567" s="49"/>
      <c r="AX3567" s="49"/>
      <c r="AY3567" s="49"/>
      <c r="AZ3567" s="49"/>
      <c r="BA3567" s="49"/>
      <c r="BB3567" s="49"/>
      <c r="BC3567" s="49"/>
      <c r="BD3567" s="49"/>
      <c r="BE3567" s="49"/>
    </row>
    <row r="3568" spans="5:57">
      <c r="E3568" s="48"/>
      <c r="H3568" s="48"/>
      <c r="K3568" s="48"/>
      <c r="U3568" s="49"/>
      <c r="V3568" s="49"/>
      <c r="W3568" s="49"/>
      <c r="X3568" s="49"/>
      <c r="Y3568" s="49"/>
      <c r="Z3568" s="49"/>
      <c r="AA3568" s="49"/>
      <c r="AB3568" s="49"/>
      <c r="AC3568" s="49"/>
      <c r="AG3568" s="48"/>
      <c r="AJ3568" s="48"/>
      <c r="AM3568" s="48"/>
      <c r="AW3568" s="49"/>
      <c r="AX3568" s="49"/>
      <c r="AY3568" s="49"/>
      <c r="AZ3568" s="49"/>
      <c r="BA3568" s="49"/>
      <c r="BB3568" s="49"/>
      <c r="BC3568" s="49"/>
      <c r="BD3568" s="49"/>
      <c r="BE3568" s="49"/>
    </row>
    <row r="3569" spans="5:57">
      <c r="E3569" s="48"/>
      <c r="H3569" s="48"/>
      <c r="K3569" s="48"/>
      <c r="U3569" s="49"/>
      <c r="V3569" s="49"/>
      <c r="W3569" s="49"/>
      <c r="X3569" s="49"/>
      <c r="Y3569" s="49"/>
      <c r="Z3569" s="49"/>
      <c r="AA3569" s="49"/>
      <c r="AB3569" s="49"/>
      <c r="AC3569" s="49"/>
      <c r="AG3569" s="48"/>
      <c r="AJ3569" s="48"/>
      <c r="AM3569" s="48"/>
      <c r="AW3569" s="49"/>
      <c r="AX3569" s="49"/>
      <c r="AY3569" s="49"/>
      <c r="AZ3569" s="49"/>
      <c r="BA3569" s="49"/>
      <c r="BB3569" s="49"/>
      <c r="BC3569" s="49"/>
      <c r="BD3569" s="49"/>
      <c r="BE3569" s="49"/>
    </row>
    <row r="3570" spans="5:57">
      <c r="E3570" s="48"/>
      <c r="H3570" s="48"/>
      <c r="K3570" s="48"/>
      <c r="U3570" s="49"/>
      <c r="V3570" s="49"/>
      <c r="W3570" s="49"/>
      <c r="X3570" s="49"/>
      <c r="Y3570" s="49"/>
      <c r="Z3570" s="49"/>
      <c r="AA3570" s="49"/>
      <c r="AB3570" s="49"/>
      <c r="AC3570" s="49"/>
      <c r="AG3570" s="48"/>
      <c r="AJ3570" s="48"/>
      <c r="AM3570" s="48"/>
      <c r="AW3570" s="49"/>
      <c r="AX3570" s="49"/>
      <c r="AY3570" s="49"/>
      <c r="AZ3570" s="49"/>
      <c r="BA3570" s="49"/>
      <c r="BB3570" s="49"/>
      <c r="BC3570" s="49"/>
      <c r="BD3570" s="49"/>
      <c r="BE3570" s="49"/>
    </row>
    <row r="3571" spans="5:57">
      <c r="E3571" s="48"/>
      <c r="H3571" s="48"/>
      <c r="K3571" s="48"/>
      <c r="U3571" s="49"/>
      <c r="V3571" s="49"/>
      <c r="W3571" s="49"/>
      <c r="X3571" s="49"/>
      <c r="Y3571" s="49"/>
      <c r="Z3571" s="49"/>
      <c r="AA3571" s="49"/>
      <c r="AB3571" s="49"/>
      <c r="AC3571" s="49"/>
      <c r="AG3571" s="48"/>
      <c r="AJ3571" s="48"/>
      <c r="AM3571" s="48"/>
      <c r="AW3571" s="49"/>
      <c r="AX3571" s="49"/>
      <c r="AY3571" s="49"/>
      <c r="AZ3571" s="49"/>
      <c r="BA3571" s="49"/>
      <c r="BB3571" s="49"/>
      <c r="BC3571" s="49"/>
      <c r="BD3571" s="49"/>
      <c r="BE3571" s="49"/>
    </row>
    <row r="3572" spans="5:57">
      <c r="E3572" s="48"/>
      <c r="H3572" s="48"/>
      <c r="K3572" s="48"/>
      <c r="U3572" s="49"/>
      <c r="V3572" s="49"/>
      <c r="W3572" s="49"/>
      <c r="X3572" s="49"/>
      <c r="Y3572" s="49"/>
      <c r="Z3572" s="49"/>
      <c r="AA3572" s="49"/>
      <c r="AB3572" s="49"/>
      <c r="AC3572" s="49"/>
      <c r="AG3572" s="48"/>
      <c r="AJ3572" s="48"/>
      <c r="AM3572" s="48"/>
      <c r="AW3572" s="49"/>
      <c r="AX3572" s="49"/>
      <c r="AY3572" s="49"/>
      <c r="AZ3572" s="49"/>
      <c r="BA3572" s="49"/>
      <c r="BB3572" s="49"/>
      <c r="BC3572" s="49"/>
      <c r="BD3572" s="49"/>
      <c r="BE3572" s="49"/>
    </row>
    <row r="3573" spans="5:57">
      <c r="E3573" s="48"/>
      <c r="H3573" s="48"/>
      <c r="K3573" s="48"/>
      <c r="U3573" s="49"/>
      <c r="V3573" s="49"/>
      <c r="W3573" s="49"/>
      <c r="X3573" s="49"/>
      <c r="Y3573" s="49"/>
      <c r="Z3573" s="49"/>
      <c r="AA3573" s="49"/>
      <c r="AB3573" s="49"/>
      <c r="AC3573" s="49"/>
      <c r="AG3573" s="48"/>
      <c r="AJ3573" s="48"/>
      <c r="AM3573" s="48"/>
      <c r="AW3573" s="49"/>
      <c r="AX3573" s="49"/>
      <c r="AY3573" s="49"/>
      <c r="AZ3573" s="49"/>
      <c r="BA3573" s="49"/>
      <c r="BB3573" s="49"/>
      <c r="BC3573" s="49"/>
      <c r="BD3573" s="49"/>
      <c r="BE3573" s="49"/>
    </row>
    <row r="3574" spans="5:57">
      <c r="E3574" s="48"/>
      <c r="H3574" s="48"/>
      <c r="K3574" s="48"/>
      <c r="U3574" s="49"/>
      <c r="V3574" s="49"/>
      <c r="W3574" s="49"/>
      <c r="X3574" s="49"/>
      <c r="Y3574" s="49"/>
      <c r="Z3574" s="49"/>
      <c r="AA3574" s="49"/>
      <c r="AB3574" s="49"/>
      <c r="AC3574" s="49"/>
      <c r="AG3574" s="48"/>
      <c r="AJ3574" s="48"/>
      <c r="AM3574" s="48"/>
      <c r="AW3574" s="49"/>
      <c r="AX3574" s="49"/>
      <c r="AY3574" s="49"/>
      <c r="AZ3574" s="49"/>
      <c r="BA3574" s="49"/>
      <c r="BB3574" s="49"/>
      <c r="BC3574" s="49"/>
      <c r="BD3574" s="49"/>
      <c r="BE3574" s="49"/>
    </row>
    <row r="3575" spans="5:57">
      <c r="E3575" s="48"/>
      <c r="H3575" s="48"/>
      <c r="K3575" s="48"/>
      <c r="U3575" s="49"/>
      <c r="V3575" s="49"/>
      <c r="W3575" s="49"/>
      <c r="X3575" s="49"/>
      <c r="Y3575" s="49"/>
      <c r="Z3575" s="49"/>
      <c r="AA3575" s="49"/>
      <c r="AB3575" s="49"/>
      <c r="AC3575" s="49"/>
      <c r="AG3575" s="48"/>
      <c r="AJ3575" s="48"/>
      <c r="AM3575" s="48"/>
      <c r="AW3575" s="49"/>
      <c r="AX3575" s="49"/>
      <c r="AY3575" s="49"/>
      <c r="AZ3575" s="49"/>
      <c r="BA3575" s="49"/>
      <c r="BB3575" s="49"/>
      <c r="BC3575" s="49"/>
      <c r="BD3575" s="49"/>
      <c r="BE3575" s="49"/>
    </row>
    <row r="3576" spans="5:57">
      <c r="E3576" s="48"/>
      <c r="H3576" s="48"/>
      <c r="K3576" s="48"/>
      <c r="U3576" s="49"/>
      <c r="V3576" s="49"/>
      <c r="W3576" s="49"/>
      <c r="X3576" s="49"/>
      <c r="Y3576" s="49"/>
      <c r="Z3576" s="49"/>
      <c r="AA3576" s="49"/>
      <c r="AB3576" s="49"/>
      <c r="AC3576" s="49"/>
      <c r="AG3576" s="48"/>
      <c r="AJ3576" s="48"/>
      <c r="AM3576" s="48"/>
      <c r="AW3576" s="49"/>
      <c r="AX3576" s="49"/>
      <c r="AY3576" s="49"/>
      <c r="AZ3576" s="49"/>
      <c r="BA3576" s="49"/>
      <c r="BB3576" s="49"/>
      <c r="BC3576" s="49"/>
      <c r="BD3576" s="49"/>
      <c r="BE3576" s="49"/>
    </row>
    <row r="3577" spans="5:57">
      <c r="E3577" s="48"/>
      <c r="H3577" s="48"/>
      <c r="K3577" s="48"/>
      <c r="U3577" s="49"/>
      <c r="V3577" s="49"/>
      <c r="W3577" s="49"/>
      <c r="X3577" s="49"/>
      <c r="Y3577" s="49"/>
      <c r="Z3577" s="49"/>
      <c r="AA3577" s="49"/>
      <c r="AB3577" s="49"/>
      <c r="AC3577" s="49"/>
      <c r="AG3577" s="48"/>
      <c r="AJ3577" s="48"/>
      <c r="AM3577" s="48"/>
      <c r="AW3577" s="49"/>
      <c r="AX3577" s="49"/>
      <c r="AY3577" s="49"/>
      <c r="AZ3577" s="49"/>
      <c r="BA3577" s="49"/>
      <c r="BB3577" s="49"/>
      <c r="BC3577" s="49"/>
      <c r="BD3577" s="49"/>
      <c r="BE3577" s="49"/>
    </row>
    <row r="3578" spans="5:57">
      <c r="E3578" s="48"/>
      <c r="H3578" s="48"/>
      <c r="K3578" s="48"/>
      <c r="U3578" s="49"/>
      <c r="V3578" s="49"/>
      <c r="W3578" s="49"/>
      <c r="X3578" s="49"/>
      <c r="Y3578" s="49"/>
      <c r="Z3578" s="49"/>
      <c r="AA3578" s="49"/>
      <c r="AB3578" s="49"/>
      <c r="AC3578" s="49"/>
      <c r="AG3578" s="48"/>
      <c r="AJ3578" s="48"/>
      <c r="AM3578" s="48"/>
      <c r="AW3578" s="49"/>
      <c r="AX3578" s="49"/>
      <c r="AY3578" s="49"/>
      <c r="AZ3578" s="49"/>
      <c r="BA3578" s="49"/>
      <c r="BB3578" s="49"/>
      <c r="BC3578" s="49"/>
      <c r="BD3578" s="49"/>
      <c r="BE3578" s="49"/>
    </row>
    <row r="3579" spans="5:57">
      <c r="E3579" s="48"/>
      <c r="H3579" s="48"/>
      <c r="K3579" s="48"/>
      <c r="U3579" s="49"/>
      <c r="V3579" s="49"/>
      <c r="W3579" s="49"/>
      <c r="X3579" s="49"/>
      <c r="Y3579" s="49"/>
      <c r="Z3579" s="49"/>
      <c r="AA3579" s="49"/>
      <c r="AB3579" s="49"/>
      <c r="AC3579" s="49"/>
      <c r="AG3579" s="48"/>
      <c r="AJ3579" s="48"/>
      <c r="AM3579" s="48"/>
      <c r="AW3579" s="49"/>
      <c r="AX3579" s="49"/>
      <c r="AY3579" s="49"/>
      <c r="AZ3579" s="49"/>
      <c r="BA3579" s="49"/>
      <c r="BB3579" s="49"/>
      <c r="BC3579" s="49"/>
      <c r="BD3579" s="49"/>
      <c r="BE3579" s="49"/>
    </row>
    <row r="3580" spans="5:57">
      <c r="E3580" s="48"/>
      <c r="H3580" s="48"/>
      <c r="K3580" s="48"/>
      <c r="U3580" s="49"/>
      <c r="V3580" s="49"/>
      <c r="W3580" s="49"/>
      <c r="X3580" s="49"/>
      <c r="Y3580" s="49"/>
      <c r="Z3580" s="49"/>
      <c r="AA3580" s="49"/>
      <c r="AB3580" s="49"/>
      <c r="AC3580" s="49"/>
      <c r="AG3580" s="48"/>
      <c r="AJ3580" s="48"/>
      <c r="AM3580" s="48"/>
      <c r="AW3580" s="49"/>
      <c r="AX3580" s="49"/>
      <c r="AY3580" s="49"/>
      <c r="AZ3580" s="49"/>
      <c r="BA3580" s="49"/>
      <c r="BB3580" s="49"/>
      <c r="BC3580" s="49"/>
      <c r="BD3580" s="49"/>
      <c r="BE3580" s="49"/>
    </row>
    <row r="3581" spans="5:57">
      <c r="E3581" s="48"/>
      <c r="H3581" s="48"/>
      <c r="K3581" s="48"/>
      <c r="U3581" s="49"/>
      <c r="V3581" s="49"/>
      <c r="W3581" s="49"/>
      <c r="X3581" s="49"/>
      <c r="Y3581" s="49"/>
      <c r="Z3581" s="49"/>
      <c r="AA3581" s="49"/>
      <c r="AB3581" s="49"/>
      <c r="AC3581" s="49"/>
      <c r="AG3581" s="48"/>
      <c r="AJ3581" s="48"/>
      <c r="AM3581" s="48"/>
      <c r="AW3581" s="49"/>
      <c r="AX3581" s="49"/>
      <c r="AY3581" s="49"/>
      <c r="AZ3581" s="49"/>
      <c r="BA3581" s="49"/>
      <c r="BB3581" s="49"/>
      <c r="BC3581" s="49"/>
      <c r="BD3581" s="49"/>
      <c r="BE3581" s="49"/>
    </row>
    <row r="3582" spans="5:57">
      <c r="E3582" s="48"/>
      <c r="H3582" s="48"/>
      <c r="K3582" s="48"/>
      <c r="U3582" s="49"/>
      <c r="V3582" s="49"/>
      <c r="W3582" s="49"/>
      <c r="X3582" s="49"/>
      <c r="Y3582" s="49"/>
      <c r="Z3582" s="49"/>
      <c r="AA3582" s="49"/>
      <c r="AB3582" s="49"/>
      <c r="AC3582" s="49"/>
      <c r="AG3582" s="48"/>
      <c r="AJ3582" s="48"/>
      <c r="AM3582" s="48"/>
      <c r="AW3582" s="49"/>
      <c r="AX3582" s="49"/>
      <c r="AY3582" s="49"/>
      <c r="AZ3582" s="49"/>
      <c r="BA3582" s="49"/>
      <c r="BB3582" s="49"/>
      <c r="BC3582" s="49"/>
      <c r="BD3582" s="49"/>
      <c r="BE3582" s="49"/>
    </row>
    <row r="3583" spans="5:57">
      <c r="E3583" s="48"/>
      <c r="H3583" s="48"/>
      <c r="K3583" s="48"/>
      <c r="U3583" s="49"/>
      <c r="V3583" s="49"/>
      <c r="W3583" s="49"/>
      <c r="X3583" s="49"/>
      <c r="Y3583" s="49"/>
      <c r="Z3583" s="49"/>
      <c r="AA3583" s="49"/>
      <c r="AB3583" s="49"/>
      <c r="AC3583" s="49"/>
      <c r="AG3583" s="48"/>
      <c r="AJ3583" s="48"/>
      <c r="AM3583" s="48"/>
      <c r="AW3583" s="49"/>
      <c r="AX3583" s="49"/>
      <c r="AY3583" s="49"/>
      <c r="AZ3583" s="49"/>
      <c r="BA3583" s="49"/>
      <c r="BB3583" s="49"/>
      <c r="BC3583" s="49"/>
      <c r="BD3583" s="49"/>
      <c r="BE3583" s="49"/>
    </row>
    <row r="3584" spans="5:57">
      <c r="E3584" s="48"/>
      <c r="H3584" s="48"/>
      <c r="K3584" s="48"/>
      <c r="U3584" s="49"/>
      <c r="V3584" s="49"/>
      <c r="W3584" s="49"/>
      <c r="X3584" s="49"/>
      <c r="Y3584" s="49"/>
      <c r="Z3584" s="49"/>
      <c r="AA3584" s="49"/>
      <c r="AB3584" s="49"/>
      <c r="AC3584" s="49"/>
      <c r="AG3584" s="48"/>
      <c r="AJ3584" s="48"/>
      <c r="AM3584" s="48"/>
      <c r="AW3584" s="49"/>
      <c r="AX3584" s="49"/>
      <c r="AY3584" s="49"/>
      <c r="AZ3584" s="49"/>
      <c r="BA3584" s="49"/>
      <c r="BB3584" s="49"/>
      <c r="BC3584" s="49"/>
      <c r="BD3584" s="49"/>
      <c r="BE3584" s="49"/>
    </row>
    <row r="3585" spans="5:57">
      <c r="E3585" s="48"/>
      <c r="H3585" s="48"/>
      <c r="K3585" s="48"/>
      <c r="U3585" s="49"/>
      <c r="V3585" s="49"/>
      <c r="W3585" s="49"/>
      <c r="X3585" s="49"/>
      <c r="Y3585" s="49"/>
      <c r="Z3585" s="49"/>
      <c r="AA3585" s="49"/>
      <c r="AB3585" s="49"/>
      <c r="AC3585" s="49"/>
      <c r="AG3585" s="48"/>
      <c r="AJ3585" s="48"/>
      <c r="AM3585" s="48"/>
      <c r="AW3585" s="49"/>
      <c r="AX3585" s="49"/>
      <c r="AY3585" s="49"/>
      <c r="AZ3585" s="49"/>
      <c r="BA3585" s="49"/>
      <c r="BB3585" s="49"/>
      <c r="BC3585" s="49"/>
      <c r="BD3585" s="49"/>
      <c r="BE3585" s="49"/>
    </row>
    <row r="3586" spans="5:57">
      <c r="E3586" s="48"/>
      <c r="H3586" s="48"/>
      <c r="K3586" s="48"/>
      <c r="U3586" s="49"/>
      <c r="V3586" s="49"/>
      <c r="W3586" s="49"/>
      <c r="X3586" s="49"/>
      <c r="Y3586" s="49"/>
      <c r="Z3586" s="49"/>
      <c r="AA3586" s="49"/>
      <c r="AB3586" s="49"/>
      <c r="AC3586" s="49"/>
      <c r="AG3586" s="48"/>
      <c r="AJ3586" s="48"/>
      <c r="AM3586" s="48"/>
      <c r="AW3586" s="49"/>
      <c r="AX3586" s="49"/>
      <c r="AY3586" s="49"/>
      <c r="AZ3586" s="49"/>
      <c r="BA3586" s="49"/>
      <c r="BB3586" s="49"/>
      <c r="BC3586" s="49"/>
      <c r="BD3586" s="49"/>
      <c r="BE3586" s="49"/>
    </row>
    <row r="3587" spans="5:57">
      <c r="E3587" s="48"/>
      <c r="H3587" s="48"/>
      <c r="K3587" s="48"/>
      <c r="U3587" s="49"/>
      <c r="V3587" s="49"/>
      <c r="W3587" s="49"/>
      <c r="X3587" s="49"/>
      <c r="Y3587" s="49"/>
      <c r="Z3587" s="49"/>
      <c r="AA3587" s="49"/>
      <c r="AB3587" s="49"/>
      <c r="AC3587" s="49"/>
      <c r="AG3587" s="48"/>
      <c r="AJ3587" s="48"/>
      <c r="AM3587" s="48"/>
      <c r="AW3587" s="49"/>
      <c r="AX3587" s="49"/>
      <c r="AY3587" s="49"/>
      <c r="AZ3587" s="49"/>
      <c r="BA3587" s="49"/>
      <c r="BB3587" s="49"/>
      <c r="BC3587" s="49"/>
      <c r="BD3587" s="49"/>
      <c r="BE3587" s="49"/>
    </row>
    <row r="3588" spans="5:57">
      <c r="E3588" s="48"/>
      <c r="H3588" s="48"/>
      <c r="K3588" s="48"/>
      <c r="U3588" s="49"/>
      <c r="V3588" s="49"/>
      <c r="W3588" s="49"/>
      <c r="X3588" s="49"/>
      <c r="Y3588" s="49"/>
      <c r="Z3588" s="49"/>
      <c r="AA3588" s="49"/>
      <c r="AB3588" s="49"/>
      <c r="AC3588" s="49"/>
      <c r="AG3588" s="48"/>
      <c r="AJ3588" s="48"/>
      <c r="AM3588" s="48"/>
      <c r="AW3588" s="49"/>
      <c r="AX3588" s="49"/>
      <c r="AY3588" s="49"/>
      <c r="AZ3588" s="49"/>
      <c r="BA3588" s="49"/>
      <c r="BB3588" s="49"/>
      <c r="BC3588" s="49"/>
      <c r="BD3588" s="49"/>
      <c r="BE3588" s="49"/>
    </row>
    <row r="3589" spans="5:57">
      <c r="E3589" s="48"/>
      <c r="H3589" s="48"/>
      <c r="K3589" s="48"/>
      <c r="U3589" s="49"/>
      <c r="V3589" s="49"/>
      <c r="W3589" s="49"/>
      <c r="X3589" s="49"/>
      <c r="Y3589" s="49"/>
      <c r="Z3589" s="49"/>
      <c r="AA3589" s="49"/>
      <c r="AB3589" s="49"/>
      <c r="AC3589" s="49"/>
      <c r="AG3589" s="48"/>
      <c r="AJ3589" s="48"/>
      <c r="AM3589" s="48"/>
      <c r="AW3589" s="49"/>
      <c r="AX3589" s="49"/>
      <c r="AY3589" s="49"/>
      <c r="AZ3589" s="49"/>
      <c r="BA3589" s="49"/>
      <c r="BB3589" s="49"/>
      <c r="BC3589" s="49"/>
      <c r="BD3589" s="49"/>
      <c r="BE3589" s="49"/>
    </row>
    <row r="3590" spans="5:57">
      <c r="E3590" s="48"/>
      <c r="H3590" s="48"/>
      <c r="K3590" s="48"/>
      <c r="U3590" s="49"/>
      <c r="V3590" s="49"/>
      <c r="W3590" s="49"/>
      <c r="X3590" s="49"/>
      <c r="Y3590" s="49"/>
      <c r="Z3590" s="49"/>
      <c r="AA3590" s="49"/>
      <c r="AB3590" s="49"/>
      <c r="AC3590" s="49"/>
      <c r="AG3590" s="48"/>
      <c r="AJ3590" s="48"/>
      <c r="AM3590" s="48"/>
      <c r="AW3590" s="49"/>
      <c r="AX3590" s="49"/>
      <c r="AY3590" s="49"/>
      <c r="AZ3590" s="49"/>
      <c r="BA3590" s="49"/>
      <c r="BB3590" s="49"/>
      <c r="BC3590" s="49"/>
      <c r="BD3590" s="49"/>
      <c r="BE3590" s="49"/>
    </row>
    <row r="3591" spans="5:57">
      <c r="E3591" s="48"/>
      <c r="H3591" s="48"/>
      <c r="K3591" s="48"/>
      <c r="U3591" s="49"/>
      <c r="V3591" s="49"/>
      <c r="W3591" s="49"/>
      <c r="X3591" s="49"/>
      <c r="Y3591" s="49"/>
      <c r="Z3591" s="49"/>
      <c r="AA3591" s="49"/>
      <c r="AB3591" s="49"/>
      <c r="AC3591" s="49"/>
      <c r="AG3591" s="48"/>
      <c r="AJ3591" s="48"/>
      <c r="AM3591" s="48"/>
      <c r="AW3591" s="49"/>
      <c r="AX3591" s="49"/>
      <c r="AY3591" s="49"/>
      <c r="AZ3591" s="49"/>
      <c r="BA3591" s="49"/>
      <c r="BB3591" s="49"/>
      <c r="BC3591" s="49"/>
      <c r="BD3591" s="49"/>
      <c r="BE3591" s="49"/>
    </row>
    <row r="3592" spans="5:57">
      <c r="E3592" s="48"/>
      <c r="H3592" s="48"/>
      <c r="K3592" s="48"/>
      <c r="U3592" s="49"/>
      <c r="V3592" s="49"/>
      <c r="W3592" s="49"/>
      <c r="X3592" s="49"/>
      <c r="Y3592" s="49"/>
      <c r="Z3592" s="49"/>
      <c r="AA3592" s="49"/>
      <c r="AB3592" s="49"/>
      <c r="AC3592" s="49"/>
      <c r="AG3592" s="48"/>
      <c r="AJ3592" s="48"/>
      <c r="AM3592" s="48"/>
      <c r="AW3592" s="49"/>
      <c r="AX3592" s="49"/>
      <c r="AY3592" s="49"/>
      <c r="AZ3592" s="49"/>
      <c r="BA3592" s="49"/>
      <c r="BB3592" s="49"/>
      <c r="BC3592" s="49"/>
      <c r="BD3592" s="49"/>
      <c r="BE3592" s="49"/>
    </row>
    <row r="3593" spans="5:57">
      <c r="E3593" s="48"/>
      <c r="H3593" s="48"/>
      <c r="K3593" s="48"/>
      <c r="U3593" s="49"/>
      <c r="V3593" s="49"/>
      <c r="W3593" s="49"/>
      <c r="X3593" s="49"/>
      <c r="Y3593" s="49"/>
      <c r="Z3593" s="49"/>
      <c r="AA3593" s="49"/>
      <c r="AB3593" s="49"/>
      <c r="AC3593" s="49"/>
      <c r="AG3593" s="48"/>
      <c r="AJ3593" s="48"/>
      <c r="AM3593" s="48"/>
      <c r="AW3593" s="49"/>
      <c r="AX3593" s="49"/>
      <c r="AY3593" s="49"/>
      <c r="AZ3593" s="49"/>
      <c r="BA3593" s="49"/>
      <c r="BB3593" s="49"/>
      <c r="BC3593" s="49"/>
      <c r="BD3593" s="49"/>
      <c r="BE3593" s="49"/>
    </row>
    <row r="3594" spans="5:57">
      <c r="E3594" s="48"/>
      <c r="H3594" s="48"/>
      <c r="K3594" s="48"/>
      <c r="U3594" s="49"/>
      <c r="V3594" s="49"/>
      <c r="W3594" s="49"/>
      <c r="X3594" s="49"/>
      <c r="Y3594" s="49"/>
      <c r="Z3594" s="49"/>
      <c r="AA3594" s="49"/>
      <c r="AB3594" s="49"/>
      <c r="AC3594" s="49"/>
      <c r="AG3594" s="48"/>
      <c r="AJ3594" s="48"/>
      <c r="AM3594" s="48"/>
      <c r="AW3594" s="49"/>
      <c r="AX3594" s="49"/>
      <c r="AY3594" s="49"/>
      <c r="AZ3594" s="49"/>
      <c r="BA3594" s="49"/>
      <c r="BB3594" s="49"/>
      <c r="BC3594" s="49"/>
      <c r="BD3594" s="49"/>
      <c r="BE3594" s="49"/>
    </row>
    <row r="3595" spans="5:57">
      <c r="E3595" s="48"/>
      <c r="H3595" s="48"/>
      <c r="K3595" s="48"/>
      <c r="U3595" s="49"/>
      <c r="V3595" s="49"/>
      <c r="W3595" s="49"/>
      <c r="X3595" s="49"/>
      <c r="Y3595" s="49"/>
      <c r="Z3595" s="49"/>
      <c r="AA3595" s="49"/>
      <c r="AB3595" s="49"/>
      <c r="AC3595" s="49"/>
      <c r="AG3595" s="48"/>
      <c r="AJ3595" s="48"/>
      <c r="AM3595" s="48"/>
      <c r="AW3595" s="49"/>
      <c r="AX3595" s="49"/>
      <c r="AY3595" s="49"/>
      <c r="AZ3595" s="49"/>
      <c r="BA3595" s="49"/>
      <c r="BB3595" s="49"/>
      <c r="BC3595" s="49"/>
      <c r="BD3595" s="49"/>
      <c r="BE3595" s="49"/>
    </row>
    <row r="3596" spans="5:57">
      <c r="E3596" s="48"/>
      <c r="H3596" s="48"/>
      <c r="K3596" s="48"/>
      <c r="U3596" s="49"/>
      <c r="V3596" s="49"/>
      <c r="W3596" s="49"/>
      <c r="X3596" s="49"/>
      <c r="Y3596" s="49"/>
      <c r="Z3596" s="49"/>
      <c r="AA3596" s="49"/>
      <c r="AB3596" s="49"/>
      <c r="AC3596" s="49"/>
      <c r="AG3596" s="48"/>
      <c r="AJ3596" s="48"/>
      <c r="AM3596" s="48"/>
      <c r="AW3596" s="49"/>
      <c r="AX3596" s="49"/>
      <c r="AY3596" s="49"/>
      <c r="AZ3596" s="49"/>
      <c r="BA3596" s="49"/>
      <c r="BB3596" s="49"/>
      <c r="BC3596" s="49"/>
      <c r="BD3596" s="49"/>
      <c r="BE3596" s="49"/>
    </row>
    <row r="3597" spans="5:57">
      <c r="E3597" s="48"/>
      <c r="H3597" s="48"/>
      <c r="K3597" s="48"/>
      <c r="U3597" s="49"/>
      <c r="V3597" s="49"/>
      <c r="W3597" s="49"/>
      <c r="X3597" s="49"/>
      <c r="Y3597" s="49"/>
      <c r="Z3597" s="49"/>
      <c r="AA3597" s="49"/>
      <c r="AB3597" s="49"/>
      <c r="AC3597" s="49"/>
      <c r="AG3597" s="48"/>
      <c r="AJ3597" s="48"/>
      <c r="AM3597" s="48"/>
      <c r="AW3597" s="49"/>
      <c r="AX3597" s="49"/>
      <c r="AY3597" s="49"/>
      <c r="AZ3597" s="49"/>
      <c r="BA3597" s="49"/>
      <c r="BB3597" s="49"/>
      <c r="BC3597" s="49"/>
      <c r="BD3597" s="49"/>
      <c r="BE3597" s="49"/>
    </row>
    <row r="3598" spans="5:57">
      <c r="E3598" s="48"/>
      <c r="H3598" s="48"/>
      <c r="K3598" s="48"/>
      <c r="U3598" s="49"/>
      <c r="V3598" s="49"/>
      <c r="W3598" s="49"/>
      <c r="X3598" s="49"/>
      <c r="Y3598" s="49"/>
      <c r="Z3598" s="49"/>
      <c r="AA3598" s="49"/>
      <c r="AB3598" s="49"/>
      <c r="AC3598" s="49"/>
      <c r="AG3598" s="48"/>
      <c r="AJ3598" s="48"/>
      <c r="AM3598" s="48"/>
      <c r="AW3598" s="49"/>
      <c r="AX3598" s="49"/>
      <c r="AY3598" s="49"/>
      <c r="AZ3598" s="49"/>
      <c r="BA3598" s="49"/>
      <c r="BB3598" s="49"/>
      <c r="BC3598" s="49"/>
      <c r="BD3598" s="49"/>
      <c r="BE3598" s="49"/>
    </row>
    <row r="3599" spans="5:57">
      <c r="E3599" s="48"/>
      <c r="H3599" s="48"/>
      <c r="K3599" s="48"/>
      <c r="U3599" s="49"/>
      <c r="V3599" s="49"/>
      <c r="W3599" s="49"/>
      <c r="X3599" s="49"/>
      <c r="Y3599" s="49"/>
      <c r="Z3599" s="49"/>
      <c r="AA3599" s="49"/>
      <c r="AB3599" s="49"/>
      <c r="AC3599" s="49"/>
      <c r="AG3599" s="48"/>
      <c r="AJ3599" s="48"/>
      <c r="AM3599" s="48"/>
      <c r="AW3599" s="49"/>
      <c r="AX3599" s="49"/>
      <c r="AY3599" s="49"/>
      <c r="AZ3599" s="49"/>
      <c r="BA3599" s="49"/>
      <c r="BB3599" s="49"/>
      <c r="BC3599" s="49"/>
      <c r="BD3599" s="49"/>
      <c r="BE3599" s="49"/>
    </row>
    <row r="3600" spans="5:57">
      <c r="E3600" s="48"/>
      <c r="H3600" s="48"/>
      <c r="K3600" s="48"/>
      <c r="U3600" s="49"/>
      <c r="V3600" s="49"/>
      <c r="W3600" s="49"/>
      <c r="X3600" s="49"/>
      <c r="Y3600" s="49"/>
      <c r="Z3600" s="49"/>
      <c r="AA3600" s="49"/>
      <c r="AB3600" s="49"/>
      <c r="AC3600" s="49"/>
      <c r="AG3600" s="48"/>
      <c r="AJ3600" s="48"/>
      <c r="AM3600" s="48"/>
      <c r="AW3600" s="49"/>
      <c r="AX3600" s="49"/>
      <c r="AY3600" s="49"/>
      <c r="AZ3600" s="49"/>
      <c r="BA3600" s="49"/>
      <c r="BB3600" s="49"/>
      <c r="BC3600" s="49"/>
      <c r="BD3600" s="49"/>
      <c r="BE3600" s="49"/>
    </row>
    <row r="3601" spans="5:57">
      <c r="E3601" s="48"/>
      <c r="H3601" s="48"/>
      <c r="K3601" s="48"/>
      <c r="U3601" s="49"/>
      <c r="V3601" s="49"/>
      <c r="W3601" s="49"/>
      <c r="X3601" s="49"/>
      <c r="Y3601" s="49"/>
      <c r="Z3601" s="49"/>
      <c r="AA3601" s="49"/>
      <c r="AB3601" s="49"/>
      <c r="AC3601" s="49"/>
      <c r="AG3601" s="48"/>
      <c r="AJ3601" s="48"/>
      <c r="AM3601" s="48"/>
      <c r="AW3601" s="49"/>
      <c r="AX3601" s="49"/>
      <c r="AY3601" s="49"/>
      <c r="AZ3601" s="49"/>
      <c r="BA3601" s="49"/>
      <c r="BB3601" s="49"/>
      <c r="BC3601" s="49"/>
      <c r="BD3601" s="49"/>
      <c r="BE3601" s="49"/>
    </row>
    <row r="3602" spans="5:57">
      <c r="E3602" s="48"/>
      <c r="H3602" s="48"/>
      <c r="K3602" s="48"/>
      <c r="U3602" s="49"/>
      <c r="V3602" s="49"/>
      <c r="W3602" s="49"/>
      <c r="X3602" s="49"/>
      <c r="Y3602" s="49"/>
      <c r="Z3602" s="49"/>
      <c r="AA3602" s="49"/>
      <c r="AB3602" s="49"/>
      <c r="AC3602" s="49"/>
      <c r="AG3602" s="48"/>
      <c r="AJ3602" s="48"/>
      <c r="AM3602" s="48"/>
      <c r="AW3602" s="49"/>
      <c r="AX3602" s="49"/>
      <c r="AY3602" s="49"/>
      <c r="AZ3602" s="49"/>
      <c r="BA3602" s="49"/>
      <c r="BB3602" s="49"/>
      <c r="BC3602" s="49"/>
      <c r="BD3602" s="49"/>
      <c r="BE3602" s="49"/>
    </row>
    <row r="3603" spans="5:57">
      <c r="E3603" s="48"/>
      <c r="H3603" s="48"/>
      <c r="K3603" s="48"/>
      <c r="U3603" s="49"/>
      <c r="V3603" s="49"/>
      <c r="W3603" s="49"/>
      <c r="X3603" s="49"/>
      <c r="Y3603" s="49"/>
      <c r="Z3603" s="49"/>
      <c r="AA3603" s="49"/>
      <c r="AB3603" s="49"/>
      <c r="AC3603" s="49"/>
      <c r="AG3603" s="48"/>
      <c r="AJ3603" s="48"/>
      <c r="AM3603" s="48"/>
      <c r="AW3603" s="49"/>
      <c r="AX3603" s="49"/>
      <c r="AY3603" s="49"/>
      <c r="AZ3603" s="49"/>
      <c r="BA3603" s="49"/>
      <c r="BB3603" s="49"/>
      <c r="BC3603" s="49"/>
      <c r="BD3603" s="49"/>
      <c r="BE3603" s="49"/>
    </row>
    <row r="3604" spans="5:57">
      <c r="E3604" s="48"/>
      <c r="H3604" s="48"/>
      <c r="K3604" s="48"/>
      <c r="U3604" s="49"/>
      <c r="V3604" s="49"/>
      <c r="W3604" s="49"/>
      <c r="X3604" s="49"/>
      <c r="Y3604" s="49"/>
      <c r="Z3604" s="49"/>
      <c r="AA3604" s="49"/>
      <c r="AB3604" s="49"/>
      <c r="AC3604" s="49"/>
      <c r="AG3604" s="48"/>
      <c r="AJ3604" s="48"/>
      <c r="AM3604" s="48"/>
      <c r="AW3604" s="49"/>
      <c r="AX3604" s="49"/>
      <c r="AY3604" s="49"/>
      <c r="AZ3604" s="49"/>
      <c r="BA3604" s="49"/>
      <c r="BB3604" s="49"/>
      <c r="BC3604" s="49"/>
      <c r="BD3604" s="49"/>
      <c r="BE3604" s="49"/>
    </row>
    <row r="3605" spans="5:57">
      <c r="E3605" s="48"/>
      <c r="H3605" s="48"/>
      <c r="K3605" s="48"/>
      <c r="U3605" s="49"/>
      <c r="V3605" s="49"/>
      <c r="W3605" s="49"/>
      <c r="X3605" s="49"/>
      <c r="Y3605" s="49"/>
      <c r="Z3605" s="49"/>
      <c r="AA3605" s="49"/>
      <c r="AB3605" s="49"/>
      <c r="AC3605" s="49"/>
      <c r="AG3605" s="48"/>
      <c r="AJ3605" s="48"/>
      <c r="AM3605" s="48"/>
      <c r="AW3605" s="49"/>
      <c r="AX3605" s="49"/>
      <c r="AY3605" s="49"/>
      <c r="AZ3605" s="49"/>
      <c r="BA3605" s="49"/>
      <c r="BB3605" s="49"/>
      <c r="BC3605" s="49"/>
      <c r="BD3605" s="49"/>
      <c r="BE3605" s="49"/>
    </row>
    <row r="3606" spans="5:57">
      <c r="E3606" s="48"/>
      <c r="H3606" s="48"/>
      <c r="K3606" s="48"/>
      <c r="U3606" s="49"/>
      <c r="V3606" s="49"/>
      <c r="W3606" s="49"/>
      <c r="X3606" s="49"/>
      <c r="Y3606" s="49"/>
      <c r="Z3606" s="49"/>
      <c r="AA3606" s="49"/>
      <c r="AB3606" s="49"/>
      <c r="AC3606" s="49"/>
      <c r="AG3606" s="48"/>
      <c r="AJ3606" s="48"/>
      <c r="AM3606" s="48"/>
      <c r="AW3606" s="49"/>
      <c r="AX3606" s="49"/>
      <c r="AY3606" s="49"/>
      <c r="AZ3606" s="49"/>
      <c r="BA3606" s="49"/>
      <c r="BB3606" s="49"/>
      <c r="BC3606" s="49"/>
      <c r="BD3606" s="49"/>
      <c r="BE3606" s="49"/>
    </row>
    <row r="3607" spans="5:57">
      <c r="E3607" s="48"/>
      <c r="H3607" s="48"/>
      <c r="K3607" s="48"/>
      <c r="U3607" s="49"/>
      <c r="V3607" s="49"/>
      <c r="W3607" s="49"/>
      <c r="X3607" s="49"/>
      <c r="Y3607" s="49"/>
      <c r="Z3607" s="49"/>
      <c r="AA3607" s="49"/>
      <c r="AB3607" s="49"/>
      <c r="AC3607" s="49"/>
      <c r="AG3607" s="48"/>
      <c r="AJ3607" s="48"/>
      <c r="AM3607" s="48"/>
      <c r="AW3607" s="49"/>
      <c r="AX3607" s="49"/>
      <c r="AY3607" s="49"/>
      <c r="AZ3607" s="49"/>
      <c r="BA3607" s="49"/>
      <c r="BB3607" s="49"/>
      <c r="BC3607" s="49"/>
      <c r="BD3607" s="49"/>
      <c r="BE3607" s="49"/>
    </row>
    <row r="3608" spans="5:57">
      <c r="E3608" s="48"/>
      <c r="H3608" s="48"/>
      <c r="K3608" s="48"/>
      <c r="U3608" s="49"/>
      <c r="V3608" s="49"/>
      <c r="W3608" s="49"/>
      <c r="X3608" s="49"/>
      <c r="Y3608" s="49"/>
      <c r="Z3608" s="49"/>
      <c r="AA3608" s="49"/>
      <c r="AB3608" s="49"/>
      <c r="AC3608" s="49"/>
      <c r="AG3608" s="48"/>
      <c r="AJ3608" s="48"/>
      <c r="AM3608" s="48"/>
      <c r="AW3608" s="49"/>
      <c r="AX3608" s="49"/>
      <c r="AY3608" s="49"/>
      <c r="AZ3608" s="49"/>
      <c r="BA3608" s="49"/>
      <c r="BB3608" s="49"/>
      <c r="BC3608" s="49"/>
      <c r="BD3608" s="49"/>
      <c r="BE3608" s="49"/>
    </row>
    <row r="3609" spans="5:57">
      <c r="E3609" s="48"/>
      <c r="H3609" s="48"/>
      <c r="K3609" s="48"/>
      <c r="U3609" s="49"/>
      <c r="V3609" s="49"/>
      <c r="W3609" s="49"/>
      <c r="X3609" s="49"/>
      <c r="Y3609" s="49"/>
      <c r="Z3609" s="49"/>
      <c r="AA3609" s="49"/>
      <c r="AB3609" s="49"/>
      <c r="AC3609" s="49"/>
      <c r="AG3609" s="48"/>
      <c r="AJ3609" s="48"/>
      <c r="AM3609" s="48"/>
      <c r="AW3609" s="49"/>
      <c r="AX3609" s="49"/>
      <c r="AY3609" s="49"/>
      <c r="AZ3609" s="49"/>
      <c r="BA3609" s="49"/>
      <c r="BB3609" s="49"/>
      <c r="BC3609" s="49"/>
      <c r="BD3609" s="49"/>
      <c r="BE3609" s="49"/>
    </row>
    <row r="3610" spans="5:57">
      <c r="E3610" s="48"/>
      <c r="H3610" s="48"/>
      <c r="K3610" s="48"/>
      <c r="U3610" s="49"/>
      <c r="V3610" s="49"/>
      <c r="W3610" s="49"/>
      <c r="X3610" s="49"/>
      <c r="Y3610" s="49"/>
      <c r="Z3610" s="49"/>
      <c r="AA3610" s="49"/>
      <c r="AB3610" s="49"/>
      <c r="AC3610" s="49"/>
      <c r="AG3610" s="48"/>
      <c r="AJ3610" s="48"/>
      <c r="AM3610" s="48"/>
      <c r="AW3610" s="49"/>
      <c r="AX3610" s="49"/>
      <c r="AY3610" s="49"/>
      <c r="AZ3610" s="49"/>
      <c r="BA3610" s="49"/>
      <c r="BB3610" s="49"/>
      <c r="BC3610" s="49"/>
      <c r="BD3610" s="49"/>
      <c r="BE3610" s="49"/>
    </row>
    <row r="3611" spans="5:57">
      <c r="E3611" s="48"/>
      <c r="H3611" s="48"/>
      <c r="K3611" s="48"/>
      <c r="U3611" s="49"/>
      <c r="V3611" s="49"/>
      <c r="W3611" s="49"/>
      <c r="X3611" s="49"/>
      <c r="Y3611" s="49"/>
      <c r="Z3611" s="49"/>
      <c r="AA3611" s="49"/>
      <c r="AB3611" s="49"/>
      <c r="AC3611" s="49"/>
      <c r="AG3611" s="48"/>
      <c r="AJ3611" s="48"/>
      <c r="AM3611" s="48"/>
      <c r="AW3611" s="49"/>
      <c r="AX3611" s="49"/>
      <c r="AY3611" s="49"/>
      <c r="AZ3611" s="49"/>
      <c r="BA3611" s="49"/>
      <c r="BB3611" s="49"/>
      <c r="BC3611" s="49"/>
      <c r="BD3611" s="49"/>
      <c r="BE3611" s="49"/>
    </row>
    <row r="3612" spans="5:57">
      <c r="E3612" s="48"/>
      <c r="H3612" s="48"/>
      <c r="K3612" s="48"/>
      <c r="U3612" s="49"/>
      <c r="V3612" s="49"/>
      <c r="W3612" s="49"/>
      <c r="X3612" s="49"/>
      <c r="Y3612" s="49"/>
      <c r="Z3612" s="49"/>
      <c r="AA3612" s="49"/>
      <c r="AB3612" s="49"/>
      <c r="AC3612" s="49"/>
      <c r="AG3612" s="48"/>
      <c r="AJ3612" s="48"/>
      <c r="AM3612" s="48"/>
      <c r="AW3612" s="49"/>
      <c r="AX3612" s="49"/>
      <c r="AY3612" s="49"/>
      <c r="AZ3612" s="49"/>
      <c r="BA3612" s="49"/>
      <c r="BB3612" s="49"/>
      <c r="BC3612" s="49"/>
      <c r="BD3612" s="49"/>
      <c r="BE3612" s="49"/>
    </row>
    <row r="3613" spans="5:57">
      <c r="E3613" s="48"/>
      <c r="H3613" s="48"/>
      <c r="K3613" s="48"/>
      <c r="U3613" s="49"/>
      <c r="V3613" s="49"/>
      <c r="W3613" s="49"/>
      <c r="X3613" s="49"/>
      <c r="Y3613" s="49"/>
      <c r="Z3613" s="49"/>
      <c r="AA3613" s="49"/>
      <c r="AB3613" s="49"/>
      <c r="AC3613" s="49"/>
      <c r="AG3613" s="48"/>
      <c r="AJ3613" s="48"/>
      <c r="AM3613" s="48"/>
      <c r="AW3613" s="49"/>
      <c r="AX3613" s="49"/>
      <c r="AY3613" s="49"/>
      <c r="AZ3613" s="49"/>
      <c r="BA3613" s="49"/>
      <c r="BB3613" s="49"/>
      <c r="BC3613" s="49"/>
      <c r="BD3613" s="49"/>
      <c r="BE3613" s="49"/>
    </row>
    <row r="3614" spans="5:57">
      <c r="E3614" s="48"/>
      <c r="H3614" s="48"/>
      <c r="K3614" s="48"/>
      <c r="U3614" s="49"/>
      <c r="V3614" s="49"/>
      <c r="W3614" s="49"/>
      <c r="X3614" s="49"/>
      <c r="Y3614" s="49"/>
      <c r="Z3614" s="49"/>
      <c r="AA3614" s="49"/>
      <c r="AB3614" s="49"/>
      <c r="AC3614" s="49"/>
      <c r="AG3614" s="48"/>
      <c r="AJ3614" s="48"/>
      <c r="AM3614" s="48"/>
      <c r="AW3614" s="49"/>
      <c r="AX3614" s="49"/>
      <c r="AY3614" s="49"/>
      <c r="AZ3614" s="49"/>
      <c r="BA3614" s="49"/>
      <c r="BB3614" s="49"/>
      <c r="BC3614" s="49"/>
      <c r="BD3614" s="49"/>
      <c r="BE3614" s="49"/>
    </row>
    <row r="3615" spans="5:57">
      <c r="E3615" s="48"/>
      <c r="H3615" s="48"/>
      <c r="K3615" s="48"/>
      <c r="U3615" s="49"/>
      <c r="V3615" s="49"/>
      <c r="W3615" s="49"/>
      <c r="X3615" s="49"/>
      <c r="Y3615" s="49"/>
      <c r="Z3615" s="49"/>
      <c r="AA3615" s="49"/>
      <c r="AB3615" s="49"/>
      <c r="AC3615" s="49"/>
      <c r="AG3615" s="48"/>
      <c r="AJ3615" s="48"/>
      <c r="AM3615" s="48"/>
      <c r="AW3615" s="49"/>
      <c r="AX3615" s="49"/>
      <c r="AY3615" s="49"/>
      <c r="AZ3615" s="49"/>
      <c r="BA3615" s="49"/>
      <c r="BB3615" s="49"/>
      <c r="BC3615" s="49"/>
      <c r="BD3615" s="49"/>
      <c r="BE3615" s="49"/>
    </row>
    <row r="3616" spans="5:57">
      <c r="E3616" s="48"/>
      <c r="H3616" s="48"/>
      <c r="K3616" s="48"/>
      <c r="U3616" s="49"/>
      <c r="V3616" s="49"/>
      <c r="W3616" s="49"/>
      <c r="X3616" s="49"/>
      <c r="Y3616" s="49"/>
      <c r="Z3616" s="49"/>
      <c r="AA3616" s="49"/>
      <c r="AB3616" s="49"/>
      <c r="AC3616" s="49"/>
      <c r="AG3616" s="48"/>
      <c r="AJ3616" s="48"/>
      <c r="AM3616" s="48"/>
      <c r="AW3616" s="49"/>
      <c r="AX3616" s="49"/>
      <c r="AY3616" s="49"/>
      <c r="AZ3616" s="49"/>
      <c r="BA3616" s="49"/>
      <c r="BB3616" s="49"/>
      <c r="BC3616" s="49"/>
      <c r="BD3616" s="49"/>
      <c r="BE3616" s="49"/>
    </row>
    <row r="3617" spans="5:57">
      <c r="E3617" s="48"/>
      <c r="H3617" s="48"/>
      <c r="K3617" s="48"/>
      <c r="U3617" s="49"/>
      <c r="V3617" s="49"/>
      <c r="W3617" s="49"/>
      <c r="X3617" s="49"/>
      <c r="Y3617" s="49"/>
      <c r="Z3617" s="49"/>
      <c r="AA3617" s="49"/>
      <c r="AB3617" s="49"/>
      <c r="AC3617" s="49"/>
      <c r="AG3617" s="48"/>
      <c r="AJ3617" s="48"/>
      <c r="AM3617" s="48"/>
      <c r="AW3617" s="49"/>
      <c r="AX3617" s="49"/>
      <c r="AY3617" s="49"/>
      <c r="AZ3617" s="49"/>
      <c r="BA3617" s="49"/>
      <c r="BB3617" s="49"/>
      <c r="BC3617" s="49"/>
      <c r="BD3617" s="49"/>
      <c r="BE3617" s="49"/>
    </row>
    <row r="3618" spans="5:57">
      <c r="E3618" s="48"/>
      <c r="H3618" s="48"/>
      <c r="K3618" s="48"/>
      <c r="U3618" s="49"/>
      <c r="V3618" s="49"/>
      <c r="W3618" s="49"/>
      <c r="X3618" s="49"/>
      <c r="Y3618" s="49"/>
      <c r="Z3618" s="49"/>
      <c r="AA3618" s="49"/>
      <c r="AB3618" s="49"/>
      <c r="AC3618" s="49"/>
      <c r="AG3618" s="48"/>
      <c r="AJ3618" s="48"/>
      <c r="AM3618" s="48"/>
      <c r="AW3618" s="49"/>
      <c r="AX3618" s="49"/>
      <c r="AY3618" s="49"/>
      <c r="AZ3618" s="49"/>
      <c r="BA3618" s="49"/>
      <c r="BB3618" s="49"/>
      <c r="BC3618" s="49"/>
      <c r="BD3618" s="49"/>
      <c r="BE3618" s="49"/>
    </row>
    <row r="3619" spans="5:57">
      <c r="E3619" s="48"/>
      <c r="H3619" s="48"/>
      <c r="K3619" s="48"/>
      <c r="U3619" s="49"/>
      <c r="V3619" s="49"/>
      <c r="W3619" s="49"/>
      <c r="X3619" s="49"/>
      <c r="Y3619" s="49"/>
      <c r="Z3619" s="49"/>
      <c r="AA3619" s="49"/>
      <c r="AB3619" s="49"/>
      <c r="AC3619" s="49"/>
      <c r="AG3619" s="48"/>
      <c r="AJ3619" s="48"/>
      <c r="AM3619" s="48"/>
      <c r="AW3619" s="49"/>
      <c r="AX3619" s="49"/>
      <c r="AY3619" s="49"/>
      <c r="AZ3619" s="49"/>
      <c r="BA3619" s="49"/>
      <c r="BB3619" s="49"/>
      <c r="BC3619" s="49"/>
      <c r="BD3619" s="49"/>
      <c r="BE3619" s="49"/>
    </row>
    <row r="3620" spans="5:57">
      <c r="E3620" s="48"/>
      <c r="H3620" s="48"/>
      <c r="K3620" s="48"/>
      <c r="U3620" s="49"/>
      <c r="V3620" s="49"/>
      <c r="W3620" s="49"/>
      <c r="X3620" s="49"/>
      <c r="Y3620" s="49"/>
      <c r="Z3620" s="49"/>
      <c r="AA3620" s="49"/>
      <c r="AB3620" s="49"/>
      <c r="AC3620" s="49"/>
      <c r="AG3620" s="48"/>
      <c r="AJ3620" s="48"/>
      <c r="AM3620" s="48"/>
      <c r="AW3620" s="49"/>
      <c r="AX3620" s="49"/>
      <c r="AY3620" s="49"/>
      <c r="AZ3620" s="49"/>
      <c r="BA3620" s="49"/>
      <c r="BB3620" s="49"/>
      <c r="BC3620" s="49"/>
      <c r="BD3620" s="49"/>
      <c r="BE3620" s="49"/>
    </row>
    <row r="3621" spans="5:57">
      <c r="E3621" s="48"/>
      <c r="H3621" s="48"/>
      <c r="K3621" s="48"/>
      <c r="U3621" s="49"/>
      <c r="V3621" s="49"/>
      <c r="W3621" s="49"/>
      <c r="X3621" s="49"/>
      <c r="Y3621" s="49"/>
      <c r="Z3621" s="49"/>
      <c r="AA3621" s="49"/>
      <c r="AB3621" s="49"/>
      <c r="AC3621" s="49"/>
      <c r="AG3621" s="48"/>
      <c r="AJ3621" s="48"/>
      <c r="AM3621" s="48"/>
      <c r="AW3621" s="49"/>
      <c r="AX3621" s="49"/>
      <c r="AY3621" s="49"/>
      <c r="AZ3621" s="49"/>
      <c r="BA3621" s="49"/>
      <c r="BB3621" s="49"/>
      <c r="BC3621" s="49"/>
      <c r="BD3621" s="49"/>
      <c r="BE3621" s="49"/>
    </row>
    <row r="3622" spans="5:57">
      <c r="E3622" s="48"/>
      <c r="H3622" s="48"/>
      <c r="K3622" s="48"/>
      <c r="U3622" s="49"/>
      <c r="V3622" s="49"/>
      <c r="W3622" s="49"/>
      <c r="X3622" s="49"/>
      <c r="Y3622" s="49"/>
      <c r="Z3622" s="49"/>
      <c r="AA3622" s="49"/>
      <c r="AB3622" s="49"/>
      <c r="AC3622" s="49"/>
      <c r="AG3622" s="48"/>
      <c r="AJ3622" s="48"/>
      <c r="AM3622" s="48"/>
      <c r="AW3622" s="49"/>
      <c r="AX3622" s="49"/>
      <c r="AY3622" s="49"/>
      <c r="AZ3622" s="49"/>
      <c r="BA3622" s="49"/>
      <c r="BB3622" s="49"/>
      <c r="BC3622" s="49"/>
      <c r="BD3622" s="49"/>
      <c r="BE3622" s="49"/>
    </row>
    <row r="3623" spans="5:57">
      <c r="E3623" s="48"/>
      <c r="H3623" s="48"/>
      <c r="K3623" s="48"/>
      <c r="U3623" s="49"/>
      <c r="V3623" s="49"/>
      <c r="W3623" s="49"/>
      <c r="X3623" s="49"/>
      <c r="Y3623" s="49"/>
      <c r="Z3623" s="49"/>
      <c r="AA3623" s="49"/>
      <c r="AB3623" s="49"/>
      <c r="AC3623" s="49"/>
      <c r="AG3623" s="48"/>
      <c r="AJ3623" s="48"/>
      <c r="AM3623" s="48"/>
      <c r="AW3623" s="49"/>
      <c r="AX3623" s="49"/>
      <c r="AY3623" s="49"/>
      <c r="AZ3623" s="49"/>
      <c r="BA3623" s="49"/>
      <c r="BB3623" s="49"/>
      <c r="BC3623" s="49"/>
      <c r="BD3623" s="49"/>
      <c r="BE3623" s="49"/>
    </row>
    <row r="3624" spans="5:57">
      <c r="E3624" s="48"/>
      <c r="H3624" s="48"/>
      <c r="K3624" s="48"/>
      <c r="U3624" s="49"/>
      <c r="V3624" s="49"/>
      <c r="W3624" s="49"/>
      <c r="X3624" s="49"/>
      <c r="Y3624" s="49"/>
      <c r="Z3624" s="49"/>
      <c r="AA3624" s="49"/>
      <c r="AB3624" s="49"/>
      <c r="AC3624" s="49"/>
      <c r="AG3624" s="48"/>
      <c r="AJ3624" s="48"/>
      <c r="AM3624" s="48"/>
      <c r="AW3624" s="49"/>
      <c r="AX3624" s="49"/>
      <c r="AY3624" s="49"/>
      <c r="AZ3624" s="49"/>
      <c r="BA3624" s="49"/>
      <c r="BB3624" s="49"/>
      <c r="BC3624" s="49"/>
      <c r="BD3624" s="49"/>
      <c r="BE3624" s="49"/>
    </row>
    <row r="3625" spans="5:57">
      <c r="E3625" s="48"/>
      <c r="H3625" s="48"/>
      <c r="K3625" s="48"/>
      <c r="U3625" s="49"/>
      <c r="V3625" s="49"/>
      <c r="W3625" s="49"/>
      <c r="X3625" s="49"/>
      <c r="Y3625" s="49"/>
      <c r="Z3625" s="49"/>
      <c r="AA3625" s="49"/>
      <c r="AB3625" s="49"/>
      <c r="AC3625" s="49"/>
      <c r="AG3625" s="48"/>
      <c r="AJ3625" s="48"/>
      <c r="AM3625" s="48"/>
      <c r="AW3625" s="49"/>
      <c r="AX3625" s="49"/>
      <c r="AY3625" s="49"/>
      <c r="AZ3625" s="49"/>
      <c r="BA3625" s="49"/>
      <c r="BB3625" s="49"/>
      <c r="BC3625" s="49"/>
      <c r="BD3625" s="49"/>
      <c r="BE3625" s="49"/>
    </row>
    <row r="3626" spans="5:57">
      <c r="E3626" s="48"/>
      <c r="H3626" s="48"/>
      <c r="K3626" s="48"/>
      <c r="U3626" s="49"/>
      <c r="V3626" s="49"/>
      <c r="W3626" s="49"/>
      <c r="X3626" s="49"/>
      <c r="Y3626" s="49"/>
      <c r="Z3626" s="49"/>
      <c r="AA3626" s="49"/>
      <c r="AB3626" s="49"/>
      <c r="AC3626" s="49"/>
      <c r="AG3626" s="48"/>
      <c r="AJ3626" s="48"/>
      <c r="AM3626" s="48"/>
      <c r="AW3626" s="49"/>
      <c r="AX3626" s="49"/>
      <c r="AY3626" s="49"/>
      <c r="AZ3626" s="49"/>
      <c r="BA3626" s="49"/>
      <c r="BB3626" s="49"/>
      <c r="BC3626" s="49"/>
      <c r="BD3626" s="49"/>
      <c r="BE3626" s="49"/>
    </row>
    <row r="3627" spans="5:57">
      <c r="E3627" s="48"/>
      <c r="H3627" s="48"/>
      <c r="K3627" s="48"/>
      <c r="U3627" s="49"/>
      <c r="V3627" s="49"/>
      <c r="W3627" s="49"/>
      <c r="X3627" s="49"/>
      <c r="Y3627" s="49"/>
      <c r="Z3627" s="49"/>
      <c r="AA3627" s="49"/>
      <c r="AB3627" s="49"/>
      <c r="AC3627" s="49"/>
      <c r="AG3627" s="48"/>
      <c r="AJ3627" s="48"/>
      <c r="AM3627" s="48"/>
      <c r="AW3627" s="49"/>
      <c r="AX3627" s="49"/>
      <c r="AY3627" s="49"/>
      <c r="AZ3627" s="49"/>
      <c r="BA3627" s="49"/>
      <c r="BB3627" s="49"/>
      <c r="BC3627" s="49"/>
      <c r="BD3627" s="49"/>
      <c r="BE3627" s="49"/>
    </row>
    <row r="3628" spans="5:57">
      <c r="E3628" s="48"/>
      <c r="H3628" s="48"/>
      <c r="K3628" s="48"/>
      <c r="U3628" s="49"/>
      <c r="V3628" s="49"/>
      <c r="W3628" s="49"/>
      <c r="X3628" s="49"/>
      <c r="Y3628" s="49"/>
      <c r="Z3628" s="49"/>
      <c r="AA3628" s="49"/>
      <c r="AB3628" s="49"/>
      <c r="AC3628" s="49"/>
      <c r="AG3628" s="48"/>
      <c r="AJ3628" s="48"/>
      <c r="AM3628" s="48"/>
      <c r="AW3628" s="49"/>
      <c r="AX3628" s="49"/>
      <c r="AY3628" s="49"/>
      <c r="AZ3628" s="49"/>
      <c r="BA3628" s="49"/>
      <c r="BB3628" s="49"/>
      <c r="BC3628" s="49"/>
      <c r="BD3628" s="49"/>
      <c r="BE3628" s="49"/>
    </row>
    <row r="3629" spans="5:57">
      <c r="E3629" s="48"/>
      <c r="H3629" s="48"/>
      <c r="K3629" s="48"/>
      <c r="U3629" s="49"/>
      <c r="V3629" s="49"/>
      <c r="W3629" s="49"/>
      <c r="X3629" s="49"/>
      <c r="Y3629" s="49"/>
      <c r="Z3629" s="49"/>
      <c r="AA3629" s="49"/>
      <c r="AB3629" s="49"/>
      <c r="AC3629" s="49"/>
      <c r="AG3629" s="48"/>
      <c r="AJ3629" s="48"/>
      <c r="AM3629" s="48"/>
      <c r="AW3629" s="49"/>
      <c r="AX3629" s="49"/>
      <c r="AY3629" s="49"/>
      <c r="AZ3629" s="49"/>
      <c r="BA3629" s="49"/>
      <c r="BB3629" s="49"/>
      <c r="BC3629" s="49"/>
      <c r="BD3629" s="49"/>
      <c r="BE3629" s="49"/>
    </row>
    <row r="3630" spans="5:57">
      <c r="E3630" s="48"/>
      <c r="H3630" s="48"/>
      <c r="K3630" s="48"/>
      <c r="U3630" s="49"/>
      <c r="V3630" s="49"/>
      <c r="W3630" s="49"/>
      <c r="X3630" s="49"/>
      <c r="Y3630" s="49"/>
      <c r="Z3630" s="49"/>
      <c r="AA3630" s="49"/>
      <c r="AB3630" s="49"/>
      <c r="AC3630" s="49"/>
      <c r="AG3630" s="48"/>
      <c r="AJ3630" s="48"/>
      <c r="AM3630" s="48"/>
      <c r="AW3630" s="49"/>
      <c r="AX3630" s="49"/>
      <c r="AY3630" s="49"/>
      <c r="AZ3630" s="49"/>
      <c r="BA3630" s="49"/>
      <c r="BB3630" s="49"/>
      <c r="BC3630" s="49"/>
      <c r="BD3630" s="49"/>
      <c r="BE3630" s="49"/>
    </row>
    <row r="3631" spans="5:57">
      <c r="E3631" s="48"/>
      <c r="H3631" s="48"/>
      <c r="K3631" s="48"/>
      <c r="U3631" s="49"/>
      <c r="V3631" s="49"/>
      <c r="W3631" s="49"/>
      <c r="X3631" s="49"/>
      <c r="Y3631" s="49"/>
      <c r="Z3631" s="49"/>
      <c r="AA3631" s="49"/>
      <c r="AB3631" s="49"/>
      <c r="AC3631" s="49"/>
      <c r="AG3631" s="48"/>
      <c r="AJ3631" s="48"/>
      <c r="AM3631" s="48"/>
      <c r="AW3631" s="49"/>
      <c r="AX3631" s="49"/>
      <c r="AY3631" s="49"/>
      <c r="AZ3631" s="49"/>
      <c r="BA3631" s="49"/>
      <c r="BB3631" s="49"/>
      <c r="BC3631" s="49"/>
      <c r="BD3631" s="49"/>
      <c r="BE3631" s="49"/>
    </row>
    <row r="3632" spans="5:57">
      <c r="E3632" s="48"/>
      <c r="H3632" s="48"/>
      <c r="K3632" s="48"/>
      <c r="U3632" s="49"/>
      <c r="V3632" s="49"/>
      <c r="W3632" s="49"/>
      <c r="X3632" s="49"/>
      <c r="Y3632" s="49"/>
      <c r="Z3632" s="49"/>
      <c r="AA3632" s="49"/>
      <c r="AB3632" s="49"/>
      <c r="AC3632" s="49"/>
      <c r="AG3632" s="48"/>
      <c r="AJ3632" s="48"/>
      <c r="AM3632" s="48"/>
      <c r="AW3632" s="49"/>
      <c r="AX3632" s="49"/>
      <c r="AY3632" s="49"/>
      <c r="AZ3632" s="49"/>
      <c r="BA3632" s="49"/>
      <c r="BB3632" s="49"/>
      <c r="BC3632" s="49"/>
      <c r="BD3632" s="49"/>
      <c r="BE3632" s="49"/>
    </row>
    <row r="3633" spans="5:57">
      <c r="E3633" s="48"/>
      <c r="H3633" s="48"/>
      <c r="K3633" s="48"/>
      <c r="U3633" s="49"/>
      <c r="V3633" s="49"/>
      <c r="W3633" s="49"/>
      <c r="X3633" s="49"/>
      <c r="Y3633" s="49"/>
      <c r="Z3633" s="49"/>
      <c r="AA3633" s="49"/>
      <c r="AB3633" s="49"/>
      <c r="AC3633" s="49"/>
      <c r="AG3633" s="48"/>
      <c r="AJ3633" s="48"/>
      <c r="AM3633" s="48"/>
      <c r="AW3633" s="49"/>
      <c r="AX3633" s="49"/>
      <c r="AY3633" s="49"/>
      <c r="AZ3633" s="49"/>
      <c r="BA3633" s="49"/>
      <c r="BB3633" s="49"/>
      <c r="BC3633" s="49"/>
      <c r="BD3633" s="49"/>
      <c r="BE3633" s="49"/>
    </row>
    <row r="3634" spans="5:57">
      <c r="E3634" s="48"/>
      <c r="H3634" s="48"/>
      <c r="K3634" s="48"/>
      <c r="U3634" s="49"/>
      <c r="V3634" s="49"/>
      <c r="W3634" s="49"/>
      <c r="X3634" s="49"/>
      <c r="Y3634" s="49"/>
      <c r="Z3634" s="49"/>
      <c r="AA3634" s="49"/>
      <c r="AB3634" s="49"/>
      <c r="AC3634" s="49"/>
      <c r="AG3634" s="48"/>
      <c r="AJ3634" s="48"/>
      <c r="AM3634" s="48"/>
      <c r="AW3634" s="49"/>
      <c r="AX3634" s="49"/>
      <c r="AY3634" s="49"/>
      <c r="AZ3634" s="49"/>
      <c r="BA3634" s="49"/>
      <c r="BB3634" s="49"/>
      <c r="BC3634" s="49"/>
      <c r="BD3634" s="49"/>
      <c r="BE3634" s="49"/>
    </row>
    <row r="3635" spans="5:57">
      <c r="E3635" s="48"/>
      <c r="H3635" s="48"/>
      <c r="K3635" s="48"/>
      <c r="U3635" s="49"/>
      <c r="V3635" s="49"/>
      <c r="W3635" s="49"/>
      <c r="X3635" s="49"/>
      <c r="Y3635" s="49"/>
      <c r="Z3635" s="49"/>
      <c r="AA3635" s="49"/>
      <c r="AB3635" s="49"/>
      <c r="AC3635" s="49"/>
      <c r="AG3635" s="48"/>
      <c r="AJ3635" s="48"/>
      <c r="AM3635" s="48"/>
      <c r="AW3635" s="49"/>
      <c r="AX3635" s="49"/>
      <c r="AY3635" s="49"/>
      <c r="AZ3635" s="49"/>
      <c r="BA3635" s="49"/>
      <c r="BB3635" s="49"/>
      <c r="BC3635" s="49"/>
      <c r="BD3635" s="49"/>
      <c r="BE3635" s="49"/>
    </row>
    <row r="3636" spans="5:57">
      <c r="E3636" s="48"/>
      <c r="H3636" s="48"/>
      <c r="K3636" s="48"/>
      <c r="U3636" s="49"/>
      <c r="V3636" s="49"/>
      <c r="W3636" s="49"/>
      <c r="X3636" s="49"/>
      <c r="Y3636" s="49"/>
      <c r="Z3636" s="49"/>
      <c r="AA3636" s="49"/>
      <c r="AB3636" s="49"/>
      <c r="AC3636" s="49"/>
      <c r="AG3636" s="48"/>
      <c r="AJ3636" s="48"/>
      <c r="AM3636" s="48"/>
      <c r="AW3636" s="49"/>
      <c r="AX3636" s="49"/>
      <c r="AY3636" s="49"/>
      <c r="AZ3636" s="49"/>
      <c r="BA3636" s="49"/>
      <c r="BB3636" s="49"/>
      <c r="BC3636" s="49"/>
      <c r="BD3636" s="49"/>
      <c r="BE3636" s="49"/>
    </row>
    <row r="3637" spans="5:57">
      <c r="E3637" s="48"/>
      <c r="H3637" s="48"/>
      <c r="K3637" s="48"/>
      <c r="U3637" s="49"/>
      <c r="V3637" s="49"/>
      <c r="W3637" s="49"/>
      <c r="X3637" s="49"/>
      <c r="Y3637" s="49"/>
      <c r="Z3637" s="49"/>
      <c r="AA3637" s="49"/>
      <c r="AB3637" s="49"/>
      <c r="AC3637" s="49"/>
      <c r="AG3637" s="48"/>
      <c r="AJ3637" s="48"/>
      <c r="AM3637" s="48"/>
      <c r="AW3637" s="49"/>
      <c r="AX3637" s="49"/>
      <c r="AY3637" s="49"/>
      <c r="AZ3637" s="49"/>
      <c r="BA3637" s="49"/>
      <c r="BB3637" s="49"/>
      <c r="BC3637" s="49"/>
      <c r="BD3637" s="49"/>
      <c r="BE3637" s="49"/>
    </row>
    <row r="3638" spans="5:57">
      <c r="E3638" s="48"/>
      <c r="H3638" s="48"/>
      <c r="K3638" s="48"/>
      <c r="U3638" s="49"/>
      <c r="V3638" s="49"/>
      <c r="W3638" s="49"/>
      <c r="X3638" s="49"/>
      <c r="Y3638" s="49"/>
      <c r="Z3638" s="49"/>
      <c r="AA3638" s="49"/>
      <c r="AB3638" s="49"/>
      <c r="AC3638" s="49"/>
      <c r="AG3638" s="48"/>
      <c r="AJ3638" s="48"/>
      <c r="AM3638" s="48"/>
      <c r="AW3638" s="49"/>
      <c r="AX3638" s="49"/>
      <c r="AY3638" s="49"/>
      <c r="AZ3638" s="49"/>
      <c r="BA3638" s="49"/>
      <c r="BB3638" s="49"/>
      <c r="BC3638" s="49"/>
      <c r="BD3638" s="49"/>
      <c r="BE3638" s="49"/>
    </row>
    <row r="3639" spans="5:57">
      <c r="E3639" s="48"/>
      <c r="H3639" s="48"/>
      <c r="K3639" s="48"/>
      <c r="U3639" s="49"/>
      <c r="V3639" s="49"/>
      <c r="W3639" s="49"/>
      <c r="X3639" s="49"/>
      <c r="Y3639" s="49"/>
      <c r="Z3639" s="49"/>
      <c r="AA3639" s="49"/>
      <c r="AB3639" s="49"/>
      <c r="AC3639" s="49"/>
      <c r="AG3639" s="48"/>
      <c r="AJ3639" s="48"/>
      <c r="AM3639" s="48"/>
      <c r="AW3639" s="49"/>
      <c r="AX3639" s="49"/>
      <c r="AY3639" s="49"/>
      <c r="AZ3639" s="49"/>
      <c r="BA3639" s="49"/>
      <c r="BB3639" s="49"/>
      <c r="BC3639" s="49"/>
      <c r="BD3639" s="49"/>
      <c r="BE3639" s="49"/>
    </row>
    <row r="3640" spans="5:57">
      <c r="E3640" s="48"/>
      <c r="H3640" s="48"/>
      <c r="K3640" s="48"/>
      <c r="U3640" s="49"/>
      <c r="V3640" s="49"/>
      <c r="W3640" s="49"/>
      <c r="X3640" s="49"/>
      <c r="Y3640" s="49"/>
      <c r="Z3640" s="49"/>
      <c r="AA3640" s="49"/>
      <c r="AB3640" s="49"/>
      <c r="AC3640" s="49"/>
      <c r="AG3640" s="48"/>
      <c r="AJ3640" s="48"/>
      <c r="AM3640" s="48"/>
      <c r="AW3640" s="49"/>
      <c r="AX3640" s="49"/>
      <c r="AY3640" s="49"/>
      <c r="AZ3640" s="49"/>
      <c r="BA3640" s="49"/>
      <c r="BB3640" s="49"/>
      <c r="BC3640" s="49"/>
      <c r="BD3640" s="49"/>
      <c r="BE3640" s="49"/>
    </row>
    <row r="3641" spans="5:57">
      <c r="E3641" s="48"/>
      <c r="H3641" s="48"/>
      <c r="K3641" s="48"/>
      <c r="U3641" s="49"/>
      <c r="V3641" s="49"/>
      <c r="W3641" s="49"/>
      <c r="X3641" s="49"/>
      <c r="Y3641" s="49"/>
      <c r="Z3641" s="49"/>
      <c r="AA3641" s="49"/>
      <c r="AB3641" s="49"/>
      <c r="AC3641" s="49"/>
      <c r="AG3641" s="48"/>
      <c r="AJ3641" s="48"/>
      <c r="AM3641" s="48"/>
      <c r="AW3641" s="49"/>
      <c r="AX3641" s="49"/>
      <c r="AY3641" s="49"/>
      <c r="AZ3641" s="49"/>
      <c r="BA3641" s="49"/>
      <c r="BB3641" s="49"/>
      <c r="BC3641" s="49"/>
      <c r="BD3641" s="49"/>
      <c r="BE3641" s="49"/>
    </row>
    <row r="3642" spans="5:57">
      <c r="E3642" s="48"/>
      <c r="H3642" s="48"/>
      <c r="K3642" s="48"/>
      <c r="U3642" s="49"/>
      <c r="V3642" s="49"/>
      <c r="W3642" s="49"/>
      <c r="X3642" s="49"/>
      <c r="Y3642" s="49"/>
      <c r="Z3642" s="49"/>
      <c r="AA3642" s="49"/>
      <c r="AB3642" s="49"/>
      <c r="AC3642" s="49"/>
      <c r="AG3642" s="48"/>
      <c r="AJ3642" s="48"/>
      <c r="AM3642" s="48"/>
      <c r="AW3642" s="49"/>
      <c r="AX3642" s="49"/>
      <c r="AY3642" s="49"/>
      <c r="AZ3642" s="49"/>
      <c r="BA3642" s="49"/>
      <c r="BB3642" s="49"/>
      <c r="BC3642" s="49"/>
      <c r="BD3642" s="49"/>
      <c r="BE3642" s="49"/>
    </row>
    <row r="3643" spans="5:57">
      <c r="E3643" s="48"/>
      <c r="H3643" s="48"/>
      <c r="K3643" s="48"/>
      <c r="U3643" s="49"/>
      <c r="V3643" s="49"/>
      <c r="W3643" s="49"/>
      <c r="X3643" s="49"/>
      <c r="Y3643" s="49"/>
      <c r="Z3643" s="49"/>
      <c r="AA3643" s="49"/>
      <c r="AB3643" s="49"/>
      <c r="AC3643" s="49"/>
      <c r="AG3643" s="48"/>
      <c r="AJ3643" s="48"/>
      <c r="AM3643" s="48"/>
      <c r="AW3643" s="49"/>
      <c r="AX3643" s="49"/>
      <c r="AY3643" s="49"/>
      <c r="AZ3643" s="49"/>
      <c r="BA3643" s="49"/>
      <c r="BB3643" s="49"/>
      <c r="BC3643" s="49"/>
      <c r="BD3643" s="49"/>
      <c r="BE3643" s="49"/>
    </row>
    <row r="3644" spans="5:57">
      <c r="E3644" s="48"/>
      <c r="H3644" s="48"/>
      <c r="K3644" s="48"/>
      <c r="U3644" s="49"/>
      <c r="V3644" s="49"/>
      <c r="W3644" s="49"/>
      <c r="X3644" s="49"/>
      <c r="Y3644" s="49"/>
      <c r="Z3644" s="49"/>
      <c r="AA3644" s="49"/>
      <c r="AB3644" s="49"/>
      <c r="AC3644" s="49"/>
      <c r="AG3644" s="48"/>
      <c r="AJ3644" s="48"/>
      <c r="AM3644" s="48"/>
      <c r="AW3644" s="49"/>
      <c r="AX3644" s="49"/>
      <c r="AY3644" s="49"/>
      <c r="AZ3644" s="49"/>
      <c r="BA3644" s="49"/>
      <c r="BB3644" s="49"/>
      <c r="BC3644" s="49"/>
      <c r="BD3644" s="49"/>
      <c r="BE3644" s="49"/>
    </row>
    <row r="3645" spans="5:57">
      <c r="E3645" s="48"/>
      <c r="H3645" s="48"/>
      <c r="K3645" s="48"/>
      <c r="U3645" s="49"/>
      <c r="V3645" s="49"/>
      <c r="W3645" s="49"/>
      <c r="X3645" s="49"/>
      <c r="Y3645" s="49"/>
      <c r="Z3645" s="49"/>
      <c r="AA3645" s="49"/>
      <c r="AB3645" s="49"/>
      <c r="AC3645" s="49"/>
      <c r="AG3645" s="48"/>
      <c r="AJ3645" s="48"/>
      <c r="AM3645" s="48"/>
      <c r="AW3645" s="49"/>
      <c r="AX3645" s="49"/>
      <c r="AY3645" s="49"/>
      <c r="AZ3645" s="49"/>
      <c r="BA3645" s="49"/>
      <c r="BB3645" s="49"/>
      <c r="BC3645" s="49"/>
      <c r="BD3645" s="49"/>
      <c r="BE3645" s="49"/>
    </row>
    <row r="3646" spans="5:57">
      <c r="E3646" s="48"/>
      <c r="H3646" s="48"/>
      <c r="K3646" s="48"/>
      <c r="U3646" s="49"/>
      <c r="V3646" s="49"/>
      <c r="W3646" s="49"/>
      <c r="X3646" s="49"/>
      <c r="Y3646" s="49"/>
      <c r="Z3646" s="49"/>
      <c r="AA3646" s="49"/>
      <c r="AB3646" s="49"/>
      <c r="AC3646" s="49"/>
      <c r="AG3646" s="48"/>
      <c r="AJ3646" s="48"/>
      <c r="AM3646" s="48"/>
      <c r="AW3646" s="49"/>
      <c r="AX3646" s="49"/>
      <c r="AY3646" s="49"/>
      <c r="AZ3646" s="49"/>
      <c r="BA3646" s="49"/>
      <c r="BB3646" s="49"/>
      <c r="BC3646" s="49"/>
      <c r="BD3646" s="49"/>
      <c r="BE3646" s="49"/>
    </row>
    <row r="3647" spans="5:57">
      <c r="E3647" s="48"/>
      <c r="H3647" s="48"/>
      <c r="K3647" s="48"/>
      <c r="U3647" s="49"/>
      <c r="V3647" s="49"/>
      <c r="W3647" s="49"/>
      <c r="X3647" s="49"/>
      <c r="Y3647" s="49"/>
      <c r="Z3647" s="49"/>
      <c r="AA3647" s="49"/>
      <c r="AB3647" s="49"/>
      <c r="AC3647" s="49"/>
      <c r="AG3647" s="48"/>
      <c r="AJ3647" s="48"/>
      <c r="AM3647" s="48"/>
      <c r="AW3647" s="49"/>
      <c r="AX3647" s="49"/>
      <c r="AY3647" s="49"/>
      <c r="AZ3647" s="49"/>
      <c r="BA3647" s="49"/>
      <c r="BB3647" s="49"/>
      <c r="BC3647" s="49"/>
      <c r="BD3647" s="49"/>
      <c r="BE3647" s="49"/>
    </row>
    <row r="3648" spans="5:57">
      <c r="E3648" s="48"/>
      <c r="H3648" s="48"/>
      <c r="K3648" s="48"/>
      <c r="U3648" s="49"/>
      <c r="V3648" s="49"/>
      <c r="W3648" s="49"/>
      <c r="X3648" s="49"/>
      <c r="Y3648" s="49"/>
      <c r="Z3648" s="49"/>
      <c r="AA3648" s="49"/>
      <c r="AB3648" s="49"/>
      <c r="AC3648" s="49"/>
      <c r="AG3648" s="48"/>
      <c r="AJ3648" s="48"/>
      <c r="AM3648" s="48"/>
      <c r="AW3648" s="49"/>
      <c r="AX3648" s="49"/>
      <c r="AY3648" s="49"/>
      <c r="AZ3648" s="49"/>
      <c r="BA3648" s="49"/>
      <c r="BB3648" s="49"/>
      <c r="BC3648" s="49"/>
      <c r="BD3648" s="49"/>
      <c r="BE3648" s="49"/>
    </row>
    <row r="3649" spans="5:57">
      <c r="E3649" s="48"/>
      <c r="H3649" s="48"/>
      <c r="K3649" s="48"/>
      <c r="U3649" s="49"/>
      <c r="V3649" s="49"/>
      <c r="W3649" s="49"/>
      <c r="X3649" s="49"/>
      <c r="Y3649" s="49"/>
      <c r="Z3649" s="49"/>
      <c r="AA3649" s="49"/>
      <c r="AB3649" s="49"/>
      <c r="AC3649" s="49"/>
      <c r="AG3649" s="48"/>
      <c r="AJ3649" s="48"/>
      <c r="AM3649" s="48"/>
      <c r="AW3649" s="49"/>
      <c r="AX3649" s="49"/>
      <c r="AY3649" s="49"/>
      <c r="AZ3649" s="49"/>
      <c r="BA3649" s="49"/>
      <c r="BB3649" s="49"/>
      <c r="BC3649" s="49"/>
      <c r="BD3649" s="49"/>
      <c r="BE3649" s="49"/>
    </row>
    <row r="3650" spans="5:57">
      <c r="E3650" s="48"/>
      <c r="H3650" s="48"/>
      <c r="K3650" s="48"/>
      <c r="U3650" s="49"/>
      <c r="V3650" s="49"/>
      <c r="W3650" s="49"/>
      <c r="X3650" s="49"/>
      <c r="Y3650" s="49"/>
      <c r="Z3650" s="49"/>
      <c r="AA3650" s="49"/>
      <c r="AB3650" s="49"/>
      <c r="AC3650" s="49"/>
      <c r="AG3650" s="48"/>
      <c r="AJ3650" s="48"/>
      <c r="AM3650" s="48"/>
      <c r="AW3650" s="49"/>
      <c r="AX3650" s="49"/>
      <c r="AY3650" s="49"/>
      <c r="AZ3650" s="49"/>
      <c r="BA3650" s="49"/>
      <c r="BB3650" s="49"/>
      <c r="BC3650" s="49"/>
      <c r="BD3650" s="49"/>
      <c r="BE3650" s="49"/>
    </row>
    <row r="3651" spans="5:57">
      <c r="E3651" s="48"/>
      <c r="H3651" s="48"/>
      <c r="K3651" s="48"/>
      <c r="U3651" s="49"/>
      <c r="V3651" s="49"/>
      <c r="W3651" s="49"/>
      <c r="X3651" s="49"/>
      <c r="Y3651" s="49"/>
      <c r="Z3651" s="49"/>
      <c r="AA3651" s="49"/>
      <c r="AB3651" s="49"/>
      <c r="AC3651" s="49"/>
      <c r="AG3651" s="48"/>
      <c r="AJ3651" s="48"/>
      <c r="AM3651" s="48"/>
      <c r="AW3651" s="49"/>
      <c r="AX3651" s="49"/>
      <c r="AY3651" s="49"/>
      <c r="AZ3651" s="49"/>
      <c r="BA3651" s="49"/>
      <c r="BB3651" s="49"/>
      <c r="BC3651" s="49"/>
      <c r="BD3651" s="49"/>
      <c r="BE3651" s="49"/>
    </row>
    <row r="3652" spans="5:57">
      <c r="E3652" s="48"/>
      <c r="H3652" s="48"/>
      <c r="K3652" s="48"/>
      <c r="U3652" s="49"/>
      <c r="V3652" s="49"/>
      <c r="W3652" s="49"/>
      <c r="X3652" s="49"/>
      <c r="Y3652" s="49"/>
      <c r="Z3652" s="49"/>
      <c r="AA3652" s="49"/>
      <c r="AB3652" s="49"/>
      <c r="AC3652" s="49"/>
      <c r="AG3652" s="48"/>
      <c r="AJ3652" s="48"/>
      <c r="AM3652" s="48"/>
      <c r="AW3652" s="49"/>
      <c r="AX3652" s="49"/>
      <c r="AY3652" s="49"/>
      <c r="AZ3652" s="49"/>
      <c r="BA3652" s="49"/>
      <c r="BB3652" s="49"/>
      <c r="BC3652" s="49"/>
      <c r="BD3652" s="49"/>
      <c r="BE3652" s="49"/>
    </row>
    <row r="3653" spans="5:57">
      <c r="E3653" s="48"/>
      <c r="H3653" s="48"/>
      <c r="K3653" s="48"/>
      <c r="U3653" s="49"/>
      <c r="V3653" s="49"/>
      <c r="W3653" s="49"/>
      <c r="X3653" s="49"/>
      <c r="Y3653" s="49"/>
      <c r="Z3653" s="49"/>
      <c r="AA3653" s="49"/>
      <c r="AB3653" s="49"/>
      <c r="AC3653" s="49"/>
      <c r="AG3653" s="48"/>
      <c r="AJ3653" s="48"/>
      <c r="AM3653" s="48"/>
      <c r="AW3653" s="49"/>
      <c r="AX3653" s="49"/>
      <c r="AY3653" s="49"/>
      <c r="AZ3653" s="49"/>
      <c r="BA3653" s="49"/>
      <c r="BB3653" s="49"/>
      <c r="BC3653" s="49"/>
      <c r="BD3653" s="49"/>
      <c r="BE3653" s="49"/>
    </row>
    <row r="3654" spans="5:57">
      <c r="E3654" s="48"/>
      <c r="H3654" s="48"/>
      <c r="K3654" s="48"/>
      <c r="U3654" s="49"/>
      <c r="V3654" s="49"/>
      <c r="W3654" s="49"/>
      <c r="X3654" s="49"/>
      <c r="Y3654" s="49"/>
      <c r="Z3654" s="49"/>
      <c r="AA3654" s="49"/>
      <c r="AB3654" s="49"/>
      <c r="AC3654" s="49"/>
      <c r="AG3654" s="48"/>
      <c r="AJ3654" s="48"/>
      <c r="AM3654" s="48"/>
      <c r="AW3654" s="49"/>
      <c r="AX3654" s="49"/>
      <c r="AY3654" s="49"/>
      <c r="AZ3654" s="49"/>
      <c r="BA3654" s="49"/>
      <c r="BB3654" s="49"/>
      <c r="BC3654" s="49"/>
      <c r="BD3654" s="49"/>
      <c r="BE3654" s="49"/>
    </row>
    <row r="3655" spans="5:57">
      <c r="E3655" s="48"/>
      <c r="H3655" s="48"/>
      <c r="K3655" s="48"/>
      <c r="U3655" s="49"/>
      <c r="V3655" s="49"/>
      <c r="W3655" s="49"/>
      <c r="X3655" s="49"/>
      <c r="Y3655" s="49"/>
      <c r="Z3655" s="49"/>
      <c r="AA3655" s="49"/>
      <c r="AB3655" s="49"/>
      <c r="AC3655" s="49"/>
      <c r="AG3655" s="48"/>
      <c r="AJ3655" s="48"/>
      <c r="AM3655" s="48"/>
      <c r="AW3655" s="49"/>
      <c r="AX3655" s="49"/>
      <c r="AY3655" s="49"/>
      <c r="AZ3655" s="49"/>
      <c r="BA3655" s="49"/>
      <c r="BB3655" s="49"/>
      <c r="BC3655" s="49"/>
      <c r="BD3655" s="49"/>
      <c r="BE3655" s="49"/>
    </row>
    <row r="3656" spans="5:57">
      <c r="E3656" s="48"/>
      <c r="H3656" s="48"/>
      <c r="K3656" s="48"/>
      <c r="U3656" s="49"/>
      <c r="V3656" s="49"/>
      <c r="W3656" s="49"/>
      <c r="X3656" s="49"/>
      <c r="Y3656" s="49"/>
      <c r="Z3656" s="49"/>
      <c r="AA3656" s="49"/>
      <c r="AB3656" s="49"/>
      <c r="AC3656" s="49"/>
      <c r="AG3656" s="48"/>
      <c r="AJ3656" s="48"/>
      <c r="AM3656" s="48"/>
      <c r="AW3656" s="49"/>
      <c r="AX3656" s="49"/>
      <c r="AY3656" s="49"/>
      <c r="AZ3656" s="49"/>
      <c r="BA3656" s="49"/>
      <c r="BB3656" s="49"/>
      <c r="BC3656" s="49"/>
      <c r="BD3656" s="49"/>
      <c r="BE3656" s="49"/>
    </row>
    <row r="3657" spans="5:57">
      <c r="E3657" s="48"/>
      <c r="H3657" s="48"/>
      <c r="K3657" s="48"/>
      <c r="U3657" s="49"/>
      <c r="V3657" s="49"/>
      <c r="W3657" s="49"/>
      <c r="X3657" s="49"/>
      <c r="Y3657" s="49"/>
      <c r="Z3657" s="49"/>
      <c r="AA3657" s="49"/>
      <c r="AB3657" s="49"/>
      <c r="AC3657" s="49"/>
      <c r="AG3657" s="48"/>
      <c r="AJ3657" s="48"/>
      <c r="AM3657" s="48"/>
      <c r="AW3657" s="49"/>
      <c r="AX3657" s="49"/>
      <c r="AY3657" s="49"/>
      <c r="AZ3657" s="49"/>
      <c r="BA3657" s="49"/>
      <c r="BB3657" s="49"/>
      <c r="BC3657" s="49"/>
      <c r="BD3657" s="49"/>
      <c r="BE3657" s="49"/>
    </row>
    <row r="3658" spans="5:57">
      <c r="E3658" s="48"/>
      <c r="H3658" s="48"/>
      <c r="K3658" s="48"/>
      <c r="U3658" s="49"/>
      <c r="V3658" s="49"/>
      <c r="W3658" s="49"/>
      <c r="X3658" s="49"/>
      <c r="Y3658" s="49"/>
      <c r="Z3658" s="49"/>
      <c r="AA3658" s="49"/>
      <c r="AB3658" s="49"/>
      <c r="AC3658" s="49"/>
      <c r="AG3658" s="48"/>
      <c r="AJ3658" s="48"/>
      <c r="AM3658" s="48"/>
      <c r="AW3658" s="49"/>
      <c r="AX3658" s="49"/>
      <c r="AY3658" s="49"/>
      <c r="AZ3658" s="49"/>
      <c r="BA3658" s="49"/>
      <c r="BB3658" s="49"/>
      <c r="BC3658" s="49"/>
      <c r="BD3658" s="49"/>
      <c r="BE3658" s="49"/>
    </row>
    <row r="3659" spans="5:57">
      <c r="E3659" s="48"/>
      <c r="H3659" s="48"/>
      <c r="K3659" s="48"/>
      <c r="U3659" s="49"/>
      <c r="V3659" s="49"/>
      <c r="W3659" s="49"/>
      <c r="X3659" s="49"/>
      <c r="Y3659" s="49"/>
      <c r="Z3659" s="49"/>
      <c r="AA3659" s="49"/>
      <c r="AB3659" s="49"/>
      <c r="AC3659" s="49"/>
      <c r="AG3659" s="48"/>
      <c r="AJ3659" s="48"/>
      <c r="AM3659" s="48"/>
      <c r="AW3659" s="49"/>
      <c r="AX3659" s="49"/>
      <c r="AY3659" s="49"/>
      <c r="AZ3659" s="49"/>
      <c r="BA3659" s="49"/>
      <c r="BB3659" s="49"/>
      <c r="BC3659" s="49"/>
      <c r="BD3659" s="49"/>
      <c r="BE3659" s="49"/>
    </row>
    <row r="3660" spans="5:57">
      <c r="E3660" s="48"/>
      <c r="H3660" s="48"/>
      <c r="K3660" s="48"/>
      <c r="U3660" s="49"/>
      <c r="V3660" s="49"/>
      <c r="W3660" s="49"/>
      <c r="X3660" s="49"/>
      <c r="Y3660" s="49"/>
      <c r="Z3660" s="49"/>
      <c r="AA3660" s="49"/>
      <c r="AB3660" s="49"/>
      <c r="AC3660" s="49"/>
      <c r="AG3660" s="48"/>
      <c r="AJ3660" s="48"/>
      <c r="AM3660" s="48"/>
      <c r="AW3660" s="49"/>
      <c r="AX3660" s="49"/>
      <c r="AY3660" s="49"/>
      <c r="AZ3660" s="49"/>
      <c r="BA3660" s="49"/>
      <c r="BB3660" s="49"/>
      <c r="BC3660" s="49"/>
      <c r="BD3660" s="49"/>
      <c r="BE3660" s="49"/>
    </row>
    <row r="3661" spans="5:57">
      <c r="E3661" s="48"/>
      <c r="H3661" s="48"/>
      <c r="K3661" s="48"/>
      <c r="U3661" s="49"/>
      <c r="V3661" s="49"/>
      <c r="W3661" s="49"/>
      <c r="X3661" s="49"/>
      <c r="Y3661" s="49"/>
      <c r="Z3661" s="49"/>
      <c r="AA3661" s="49"/>
      <c r="AB3661" s="49"/>
      <c r="AC3661" s="49"/>
      <c r="AG3661" s="48"/>
      <c r="AJ3661" s="48"/>
      <c r="AM3661" s="48"/>
      <c r="AW3661" s="49"/>
      <c r="AX3661" s="49"/>
      <c r="AY3661" s="49"/>
      <c r="AZ3661" s="49"/>
      <c r="BA3661" s="49"/>
      <c r="BB3661" s="49"/>
      <c r="BC3661" s="49"/>
      <c r="BD3661" s="49"/>
      <c r="BE3661" s="49"/>
    </row>
    <row r="3662" spans="5:57">
      <c r="E3662" s="48"/>
      <c r="H3662" s="48"/>
      <c r="K3662" s="48"/>
      <c r="U3662" s="49"/>
      <c r="V3662" s="49"/>
      <c r="W3662" s="49"/>
      <c r="X3662" s="49"/>
      <c r="Y3662" s="49"/>
      <c r="Z3662" s="49"/>
      <c r="AA3662" s="49"/>
      <c r="AB3662" s="49"/>
      <c r="AC3662" s="49"/>
      <c r="AG3662" s="48"/>
      <c r="AJ3662" s="48"/>
      <c r="AM3662" s="48"/>
      <c r="AW3662" s="49"/>
      <c r="AX3662" s="49"/>
      <c r="AY3662" s="49"/>
      <c r="AZ3662" s="49"/>
      <c r="BA3662" s="49"/>
      <c r="BB3662" s="49"/>
      <c r="BC3662" s="49"/>
      <c r="BD3662" s="49"/>
      <c r="BE3662" s="49"/>
    </row>
    <row r="3663" spans="5:57">
      <c r="E3663" s="48"/>
      <c r="H3663" s="48"/>
      <c r="K3663" s="48"/>
      <c r="U3663" s="49"/>
      <c r="V3663" s="49"/>
      <c r="W3663" s="49"/>
      <c r="X3663" s="49"/>
      <c r="Y3663" s="49"/>
      <c r="Z3663" s="49"/>
      <c r="AA3663" s="49"/>
      <c r="AB3663" s="49"/>
      <c r="AC3663" s="49"/>
      <c r="AG3663" s="48"/>
      <c r="AJ3663" s="48"/>
      <c r="AM3663" s="48"/>
      <c r="AW3663" s="49"/>
      <c r="AX3663" s="49"/>
      <c r="AY3663" s="49"/>
      <c r="AZ3663" s="49"/>
      <c r="BA3663" s="49"/>
      <c r="BB3663" s="49"/>
      <c r="BC3663" s="49"/>
      <c r="BD3663" s="49"/>
      <c r="BE3663" s="49"/>
    </row>
    <row r="3664" spans="5:57">
      <c r="E3664" s="48"/>
      <c r="H3664" s="48"/>
      <c r="K3664" s="48"/>
      <c r="U3664" s="49"/>
      <c r="V3664" s="49"/>
      <c r="W3664" s="49"/>
      <c r="X3664" s="49"/>
      <c r="Y3664" s="49"/>
      <c r="Z3664" s="49"/>
      <c r="AA3664" s="49"/>
      <c r="AB3664" s="49"/>
      <c r="AC3664" s="49"/>
      <c r="AG3664" s="48"/>
      <c r="AJ3664" s="48"/>
      <c r="AM3664" s="48"/>
      <c r="AW3664" s="49"/>
      <c r="AX3664" s="49"/>
      <c r="AY3664" s="49"/>
      <c r="AZ3664" s="49"/>
      <c r="BA3664" s="49"/>
      <c r="BB3664" s="49"/>
      <c r="BC3664" s="49"/>
      <c r="BD3664" s="49"/>
      <c r="BE3664" s="49"/>
    </row>
    <row r="3665" spans="5:57">
      <c r="E3665" s="48"/>
      <c r="H3665" s="48"/>
      <c r="K3665" s="48"/>
      <c r="U3665" s="49"/>
      <c r="V3665" s="49"/>
      <c r="W3665" s="49"/>
      <c r="X3665" s="49"/>
      <c r="Y3665" s="49"/>
      <c r="Z3665" s="49"/>
      <c r="AA3665" s="49"/>
      <c r="AB3665" s="49"/>
      <c r="AC3665" s="49"/>
      <c r="AG3665" s="48"/>
      <c r="AJ3665" s="48"/>
      <c r="AM3665" s="48"/>
      <c r="AW3665" s="49"/>
      <c r="AX3665" s="49"/>
      <c r="AY3665" s="49"/>
      <c r="AZ3665" s="49"/>
      <c r="BA3665" s="49"/>
      <c r="BB3665" s="49"/>
      <c r="BC3665" s="49"/>
      <c r="BD3665" s="49"/>
      <c r="BE3665" s="49"/>
    </row>
    <row r="3666" spans="5:57">
      <c r="E3666" s="48"/>
      <c r="H3666" s="48"/>
      <c r="K3666" s="48"/>
      <c r="U3666" s="49"/>
      <c r="V3666" s="49"/>
      <c r="W3666" s="49"/>
      <c r="X3666" s="49"/>
      <c r="Y3666" s="49"/>
      <c r="Z3666" s="49"/>
      <c r="AA3666" s="49"/>
      <c r="AB3666" s="49"/>
      <c r="AC3666" s="49"/>
      <c r="AG3666" s="48"/>
      <c r="AJ3666" s="48"/>
      <c r="AM3666" s="48"/>
      <c r="AW3666" s="49"/>
      <c r="AX3666" s="49"/>
      <c r="AY3666" s="49"/>
      <c r="AZ3666" s="49"/>
      <c r="BA3666" s="49"/>
      <c r="BB3666" s="49"/>
      <c r="BC3666" s="49"/>
      <c r="BD3666" s="49"/>
      <c r="BE3666" s="49"/>
    </row>
    <row r="3667" spans="5:57">
      <c r="E3667" s="48"/>
      <c r="H3667" s="48"/>
      <c r="K3667" s="48"/>
      <c r="U3667" s="49"/>
      <c r="V3667" s="49"/>
      <c r="W3667" s="49"/>
      <c r="X3667" s="49"/>
      <c r="Y3667" s="49"/>
      <c r="Z3667" s="49"/>
      <c r="AA3667" s="49"/>
      <c r="AB3667" s="49"/>
      <c r="AC3667" s="49"/>
      <c r="AG3667" s="48"/>
      <c r="AJ3667" s="48"/>
      <c r="AM3667" s="48"/>
      <c r="AW3667" s="49"/>
      <c r="AX3667" s="49"/>
      <c r="AY3667" s="49"/>
      <c r="AZ3667" s="49"/>
      <c r="BA3667" s="49"/>
      <c r="BB3667" s="49"/>
      <c r="BC3667" s="49"/>
      <c r="BD3667" s="49"/>
      <c r="BE3667" s="49"/>
    </row>
    <row r="3668" spans="5:57">
      <c r="E3668" s="48"/>
      <c r="H3668" s="48"/>
      <c r="K3668" s="48"/>
      <c r="U3668" s="49"/>
      <c r="V3668" s="49"/>
      <c r="W3668" s="49"/>
      <c r="X3668" s="49"/>
      <c r="Y3668" s="49"/>
      <c r="Z3668" s="49"/>
      <c r="AA3668" s="49"/>
      <c r="AB3668" s="49"/>
      <c r="AC3668" s="49"/>
      <c r="AG3668" s="48"/>
      <c r="AJ3668" s="48"/>
      <c r="AM3668" s="48"/>
      <c r="AW3668" s="49"/>
      <c r="AX3668" s="49"/>
      <c r="AY3668" s="49"/>
      <c r="AZ3668" s="49"/>
      <c r="BA3668" s="49"/>
      <c r="BB3668" s="49"/>
      <c r="BC3668" s="49"/>
      <c r="BD3668" s="49"/>
      <c r="BE3668" s="49"/>
    </row>
    <row r="3669" spans="5:57">
      <c r="E3669" s="48"/>
      <c r="H3669" s="48"/>
      <c r="K3669" s="48"/>
      <c r="U3669" s="49"/>
      <c r="V3669" s="49"/>
      <c r="W3669" s="49"/>
      <c r="X3669" s="49"/>
      <c r="Y3669" s="49"/>
      <c r="Z3669" s="49"/>
      <c r="AA3669" s="49"/>
      <c r="AB3669" s="49"/>
      <c r="AC3669" s="49"/>
      <c r="AG3669" s="48"/>
      <c r="AJ3669" s="48"/>
      <c r="AM3669" s="48"/>
      <c r="AW3669" s="49"/>
      <c r="AX3669" s="49"/>
      <c r="AY3669" s="49"/>
      <c r="AZ3669" s="49"/>
      <c r="BA3669" s="49"/>
      <c r="BB3669" s="49"/>
      <c r="BC3669" s="49"/>
      <c r="BD3669" s="49"/>
      <c r="BE3669" s="49"/>
    </row>
    <row r="3670" spans="5:57">
      <c r="E3670" s="48"/>
      <c r="H3670" s="48"/>
      <c r="K3670" s="48"/>
      <c r="U3670" s="49"/>
      <c r="V3670" s="49"/>
      <c r="W3670" s="49"/>
      <c r="X3670" s="49"/>
      <c r="Y3670" s="49"/>
      <c r="Z3670" s="49"/>
      <c r="AA3670" s="49"/>
      <c r="AB3670" s="49"/>
      <c r="AC3670" s="49"/>
      <c r="AG3670" s="48"/>
      <c r="AJ3670" s="48"/>
      <c r="AM3670" s="48"/>
      <c r="AW3670" s="49"/>
      <c r="AX3670" s="49"/>
      <c r="AY3670" s="49"/>
      <c r="AZ3670" s="49"/>
      <c r="BA3670" s="49"/>
      <c r="BB3670" s="49"/>
      <c r="BC3670" s="49"/>
      <c r="BD3670" s="49"/>
      <c r="BE3670" s="49"/>
    </row>
    <row r="3671" spans="5:57">
      <c r="E3671" s="48"/>
      <c r="H3671" s="48"/>
      <c r="K3671" s="48"/>
      <c r="U3671" s="49"/>
      <c r="V3671" s="49"/>
      <c r="W3671" s="49"/>
      <c r="X3671" s="49"/>
      <c r="Y3671" s="49"/>
      <c r="Z3671" s="49"/>
      <c r="AA3671" s="49"/>
      <c r="AB3671" s="49"/>
      <c r="AC3671" s="49"/>
      <c r="AG3671" s="48"/>
      <c r="AJ3671" s="48"/>
      <c r="AM3671" s="48"/>
      <c r="AW3671" s="49"/>
      <c r="AX3671" s="49"/>
      <c r="AY3671" s="49"/>
      <c r="AZ3671" s="49"/>
      <c r="BA3671" s="49"/>
      <c r="BB3671" s="49"/>
      <c r="BC3671" s="49"/>
      <c r="BD3671" s="49"/>
      <c r="BE3671" s="49"/>
    </row>
    <row r="3672" spans="5:57">
      <c r="E3672" s="48"/>
      <c r="H3672" s="48"/>
      <c r="K3672" s="48"/>
      <c r="U3672" s="49"/>
      <c r="V3672" s="49"/>
      <c r="W3672" s="49"/>
      <c r="X3672" s="49"/>
      <c r="Y3672" s="49"/>
      <c r="Z3672" s="49"/>
      <c r="AA3672" s="49"/>
      <c r="AB3672" s="49"/>
      <c r="AC3672" s="49"/>
      <c r="AG3672" s="48"/>
      <c r="AJ3672" s="48"/>
      <c r="AM3672" s="48"/>
      <c r="AW3672" s="49"/>
      <c r="AX3672" s="49"/>
      <c r="AY3672" s="49"/>
      <c r="AZ3672" s="49"/>
      <c r="BA3672" s="49"/>
      <c r="BB3672" s="49"/>
      <c r="BC3672" s="49"/>
      <c r="BD3672" s="49"/>
      <c r="BE3672" s="49"/>
    </row>
    <row r="3673" spans="5:57">
      <c r="E3673" s="48"/>
      <c r="H3673" s="48"/>
      <c r="K3673" s="48"/>
      <c r="U3673" s="49"/>
      <c r="V3673" s="49"/>
      <c r="W3673" s="49"/>
      <c r="X3673" s="49"/>
      <c r="Y3673" s="49"/>
      <c r="Z3673" s="49"/>
      <c r="AA3673" s="49"/>
      <c r="AB3673" s="49"/>
      <c r="AC3673" s="49"/>
      <c r="AG3673" s="48"/>
      <c r="AJ3673" s="48"/>
      <c r="AM3673" s="48"/>
      <c r="AW3673" s="49"/>
      <c r="AX3673" s="49"/>
      <c r="AY3673" s="49"/>
      <c r="AZ3673" s="49"/>
      <c r="BA3673" s="49"/>
      <c r="BB3673" s="49"/>
      <c r="BC3673" s="49"/>
      <c r="BD3673" s="49"/>
      <c r="BE3673" s="49"/>
    </row>
    <row r="3674" spans="5:57">
      <c r="E3674" s="48"/>
      <c r="H3674" s="48"/>
      <c r="K3674" s="48"/>
      <c r="U3674" s="49"/>
      <c r="V3674" s="49"/>
      <c r="W3674" s="49"/>
      <c r="X3674" s="49"/>
      <c r="Y3674" s="49"/>
      <c r="Z3674" s="49"/>
      <c r="AA3674" s="49"/>
      <c r="AB3674" s="49"/>
      <c r="AC3674" s="49"/>
      <c r="AG3674" s="48"/>
      <c r="AJ3674" s="48"/>
      <c r="AM3674" s="48"/>
      <c r="AW3674" s="49"/>
      <c r="AX3674" s="49"/>
      <c r="AY3674" s="49"/>
      <c r="AZ3674" s="49"/>
      <c r="BA3674" s="49"/>
      <c r="BB3674" s="49"/>
      <c r="BC3674" s="49"/>
      <c r="BD3674" s="49"/>
      <c r="BE3674" s="49"/>
    </row>
    <row r="3675" spans="5:57">
      <c r="E3675" s="48"/>
      <c r="H3675" s="48"/>
      <c r="K3675" s="48"/>
      <c r="U3675" s="49"/>
      <c r="V3675" s="49"/>
      <c r="W3675" s="49"/>
      <c r="X3675" s="49"/>
      <c r="Y3675" s="49"/>
      <c r="Z3675" s="49"/>
      <c r="AA3675" s="49"/>
      <c r="AB3675" s="49"/>
      <c r="AC3675" s="49"/>
      <c r="AG3675" s="48"/>
      <c r="AJ3675" s="48"/>
      <c r="AM3675" s="48"/>
      <c r="AW3675" s="49"/>
      <c r="AX3675" s="49"/>
      <c r="AY3675" s="49"/>
      <c r="AZ3675" s="49"/>
      <c r="BA3675" s="49"/>
      <c r="BB3675" s="49"/>
      <c r="BC3675" s="49"/>
      <c r="BD3675" s="49"/>
      <c r="BE3675" s="49"/>
    </row>
    <row r="3676" spans="5:57">
      <c r="E3676" s="48"/>
      <c r="H3676" s="48"/>
      <c r="K3676" s="48"/>
      <c r="U3676" s="49"/>
      <c r="V3676" s="49"/>
      <c r="W3676" s="49"/>
      <c r="X3676" s="49"/>
      <c r="Y3676" s="49"/>
      <c r="Z3676" s="49"/>
      <c r="AA3676" s="49"/>
      <c r="AB3676" s="49"/>
      <c r="AC3676" s="49"/>
      <c r="AG3676" s="48"/>
      <c r="AJ3676" s="48"/>
      <c r="AM3676" s="48"/>
      <c r="AW3676" s="49"/>
      <c r="AX3676" s="49"/>
      <c r="AY3676" s="49"/>
      <c r="AZ3676" s="49"/>
      <c r="BA3676" s="49"/>
      <c r="BB3676" s="49"/>
      <c r="BC3676" s="49"/>
      <c r="BD3676" s="49"/>
      <c r="BE3676" s="49"/>
    </row>
    <row r="3677" spans="5:57">
      <c r="E3677" s="48"/>
      <c r="H3677" s="48"/>
      <c r="K3677" s="48"/>
      <c r="U3677" s="49"/>
      <c r="V3677" s="49"/>
      <c r="W3677" s="49"/>
      <c r="X3677" s="49"/>
      <c r="Y3677" s="49"/>
      <c r="Z3677" s="49"/>
      <c r="AA3677" s="49"/>
      <c r="AB3677" s="49"/>
      <c r="AC3677" s="49"/>
      <c r="AG3677" s="48"/>
      <c r="AJ3677" s="48"/>
      <c r="AM3677" s="48"/>
      <c r="AW3677" s="49"/>
      <c r="AX3677" s="49"/>
      <c r="AY3677" s="49"/>
      <c r="AZ3677" s="49"/>
      <c r="BA3677" s="49"/>
      <c r="BB3677" s="49"/>
      <c r="BC3677" s="49"/>
      <c r="BD3677" s="49"/>
      <c r="BE3677" s="49"/>
    </row>
    <row r="3678" spans="5:57">
      <c r="E3678" s="48"/>
      <c r="H3678" s="48"/>
      <c r="K3678" s="48"/>
      <c r="U3678" s="49"/>
      <c r="V3678" s="49"/>
      <c r="W3678" s="49"/>
      <c r="X3678" s="49"/>
      <c r="Y3678" s="49"/>
      <c r="Z3678" s="49"/>
      <c r="AA3678" s="49"/>
      <c r="AB3678" s="49"/>
      <c r="AC3678" s="49"/>
      <c r="AG3678" s="48"/>
      <c r="AJ3678" s="48"/>
      <c r="AM3678" s="48"/>
      <c r="AW3678" s="49"/>
      <c r="AX3678" s="49"/>
      <c r="AY3678" s="49"/>
      <c r="AZ3678" s="49"/>
      <c r="BA3678" s="49"/>
      <c r="BB3678" s="49"/>
      <c r="BC3678" s="49"/>
      <c r="BD3678" s="49"/>
      <c r="BE3678" s="49"/>
    </row>
    <row r="3679" spans="5:57">
      <c r="E3679" s="48"/>
      <c r="H3679" s="48"/>
      <c r="K3679" s="48"/>
      <c r="U3679" s="49"/>
      <c r="V3679" s="49"/>
      <c r="W3679" s="49"/>
      <c r="X3679" s="49"/>
      <c r="Y3679" s="49"/>
      <c r="Z3679" s="49"/>
      <c r="AA3679" s="49"/>
      <c r="AB3679" s="49"/>
      <c r="AC3679" s="49"/>
      <c r="AG3679" s="48"/>
      <c r="AJ3679" s="48"/>
      <c r="AM3679" s="48"/>
      <c r="AW3679" s="49"/>
      <c r="AX3679" s="49"/>
      <c r="AY3679" s="49"/>
      <c r="AZ3679" s="49"/>
      <c r="BA3679" s="49"/>
      <c r="BB3679" s="49"/>
      <c r="BC3679" s="49"/>
      <c r="BD3679" s="49"/>
      <c r="BE3679" s="49"/>
    </row>
    <row r="3680" spans="5:57">
      <c r="E3680" s="48"/>
      <c r="H3680" s="48"/>
      <c r="K3680" s="48"/>
      <c r="U3680" s="49"/>
      <c r="V3680" s="49"/>
      <c r="W3680" s="49"/>
      <c r="X3680" s="49"/>
      <c r="Y3680" s="49"/>
      <c r="Z3680" s="49"/>
      <c r="AA3680" s="49"/>
      <c r="AB3680" s="49"/>
      <c r="AC3680" s="49"/>
      <c r="AG3680" s="48"/>
      <c r="AJ3680" s="48"/>
      <c r="AM3680" s="48"/>
      <c r="AW3680" s="49"/>
      <c r="AX3680" s="49"/>
      <c r="AY3680" s="49"/>
      <c r="AZ3680" s="49"/>
      <c r="BA3680" s="49"/>
      <c r="BB3680" s="49"/>
      <c r="BC3680" s="49"/>
      <c r="BD3680" s="49"/>
      <c r="BE3680" s="49"/>
    </row>
    <row r="3681" spans="5:57">
      <c r="E3681" s="48"/>
      <c r="H3681" s="48"/>
      <c r="K3681" s="48"/>
      <c r="U3681" s="49"/>
      <c r="V3681" s="49"/>
      <c r="W3681" s="49"/>
      <c r="X3681" s="49"/>
      <c r="Y3681" s="49"/>
      <c r="Z3681" s="49"/>
      <c r="AA3681" s="49"/>
      <c r="AB3681" s="49"/>
      <c r="AC3681" s="49"/>
      <c r="AG3681" s="48"/>
      <c r="AJ3681" s="48"/>
      <c r="AM3681" s="48"/>
      <c r="AW3681" s="49"/>
      <c r="AX3681" s="49"/>
      <c r="AY3681" s="49"/>
      <c r="AZ3681" s="49"/>
      <c r="BA3681" s="49"/>
      <c r="BB3681" s="49"/>
      <c r="BC3681" s="49"/>
      <c r="BD3681" s="49"/>
      <c r="BE3681" s="49"/>
    </row>
    <row r="3682" spans="5:57">
      <c r="E3682" s="48"/>
      <c r="H3682" s="48"/>
      <c r="K3682" s="48"/>
      <c r="U3682" s="49"/>
      <c r="V3682" s="49"/>
      <c r="W3682" s="49"/>
      <c r="X3682" s="49"/>
      <c r="Y3682" s="49"/>
      <c r="Z3682" s="49"/>
      <c r="AA3682" s="49"/>
      <c r="AB3682" s="49"/>
      <c r="AC3682" s="49"/>
      <c r="AG3682" s="48"/>
      <c r="AJ3682" s="48"/>
      <c r="AM3682" s="48"/>
      <c r="AW3682" s="49"/>
      <c r="AX3682" s="49"/>
      <c r="AY3682" s="49"/>
      <c r="AZ3682" s="49"/>
      <c r="BA3682" s="49"/>
      <c r="BB3682" s="49"/>
      <c r="BC3682" s="49"/>
      <c r="BD3682" s="49"/>
      <c r="BE3682" s="49"/>
    </row>
    <row r="3683" spans="5:57">
      <c r="E3683" s="48"/>
      <c r="H3683" s="48"/>
      <c r="K3683" s="48"/>
      <c r="U3683" s="49"/>
      <c r="V3683" s="49"/>
      <c r="W3683" s="49"/>
      <c r="X3683" s="49"/>
      <c r="Y3683" s="49"/>
      <c r="Z3683" s="49"/>
      <c r="AA3683" s="49"/>
      <c r="AB3683" s="49"/>
      <c r="AC3683" s="49"/>
      <c r="AG3683" s="48"/>
      <c r="AJ3683" s="48"/>
      <c r="AM3683" s="48"/>
      <c r="AW3683" s="49"/>
      <c r="AX3683" s="49"/>
      <c r="AY3683" s="49"/>
      <c r="AZ3683" s="49"/>
      <c r="BA3683" s="49"/>
      <c r="BB3683" s="49"/>
      <c r="BC3683" s="49"/>
      <c r="BD3683" s="49"/>
      <c r="BE3683" s="49"/>
    </row>
    <row r="3684" spans="5:57">
      <c r="E3684" s="48"/>
      <c r="H3684" s="48"/>
      <c r="K3684" s="48"/>
      <c r="U3684" s="49"/>
      <c r="V3684" s="49"/>
      <c r="W3684" s="49"/>
      <c r="X3684" s="49"/>
      <c r="Y3684" s="49"/>
      <c r="Z3684" s="49"/>
      <c r="AA3684" s="49"/>
      <c r="AB3684" s="49"/>
      <c r="AC3684" s="49"/>
      <c r="AG3684" s="48"/>
      <c r="AJ3684" s="48"/>
      <c r="AM3684" s="48"/>
      <c r="AW3684" s="49"/>
      <c r="AX3684" s="49"/>
      <c r="AY3684" s="49"/>
      <c r="AZ3684" s="49"/>
      <c r="BA3684" s="49"/>
      <c r="BB3684" s="49"/>
      <c r="BC3684" s="49"/>
      <c r="BD3684" s="49"/>
      <c r="BE3684" s="49"/>
    </row>
    <row r="3685" spans="5:57">
      <c r="E3685" s="48"/>
      <c r="H3685" s="48"/>
      <c r="K3685" s="48"/>
      <c r="U3685" s="49"/>
      <c r="V3685" s="49"/>
      <c r="W3685" s="49"/>
      <c r="X3685" s="49"/>
      <c r="Y3685" s="49"/>
      <c r="Z3685" s="49"/>
      <c r="AA3685" s="49"/>
      <c r="AB3685" s="49"/>
      <c r="AC3685" s="49"/>
      <c r="AG3685" s="48"/>
      <c r="AJ3685" s="48"/>
      <c r="AM3685" s="48"/>
      <c r="AW3685" s="49"/>
      <c r="AX3685" s="49"/>
      <c r="AY3685" s="49"/>
      <c r="AZ3685" s="49"/>
      <c r="BA3685" s="49"/>
      <c r="BB3685" s="49"/>
      <c r="BC3685" s="49"/>
      <c r="BD3685" s="49"/>
      <c r="BE3685" s="49"/>
    </row>
    <row r="3686" spans="5:57">
      <c r="E3686" s="48"/>
      <c r="H3686" s="48"/>
      <c r="K3686" s="48"/>
      <c r="U3686" s="49"/>
      <c r="V3686" s="49"/>
      <c r="W3686" s="49"/>
      <c r="X3686" s="49"/>
      <c r="Y3686" s="49"/>
      <c r="Z3686" s="49"/>
      <c r="AA3686" s="49"/>
      <c r="AB3686" s="49"/>
      <c r="AC3686" s="49"/>
      <c r="AG3686" s="48"/>
      <c r="AJ3686" s="48"/>
      <c r="AM3686" s="48"/>
      <c r="AW3686" s="49"/>
      <c r="AX3686" s="49"/>
      <c r="AY3686" s="49"/>
      <c r="AZ3686" s="49"/>
      <c r="BA3686" s="49"/>
      <c r="BB3686" s="49"/>
      <c r="BC3686" s="49"/>
      <c r="BD3686" s="49"/>
      <c r="BE3686" s="49"/>
    </row>
    <row r="3687" spans="5:57">
      <c r="E3687" s="48"/>
      <c r="H3687" s="48"/>
      <c r="K3687" s="48"/>
      <c r="U3687" s="49"/>
      <c r="V3687" s="49"/>
      <c r="W3687" s="49"/>
      <c r="X3687" s="49"/>
      <c r="Y3687" s="49"/>
      <c r="Z3687" s="49"/>
      <c r="AA3687" s="49"/>
      <c r="AB3687" s="49"/>
      <c r="AC3687" s="49"/>
      <c r="AG3687" s="48"/>
      <c r="AJ3687" s="48"/>
      <c r="AM3687" s="48"/>
      <c r="AW3687" s="49"/>
      <c r="AX3687" s="49"/>
      <c r="AY3687" s="49"/>
      <c r="AZ3687" s="49"/>
      <c r="BA3687" s="49"/>
      <c r="BB3687" s="49"/>
      <c r="BC3687" s="49"/>
      <c r="BD3687" s="49"/>
      <c r="BE3687" s="49"/>
    </row>
    <row r="3688" spans="5:57">
      <c r="E3688" s="48"/>
      <c r="H3688" s="48"/>
      <c r="K3688" s="48"/>
      <c r="U3688" s="49"/>
      <c r="V3688" s="49"/>
      <c r="W3688" s="49"/>
      <c r="X3688" s="49"/>
      <c r="Y3688" s="49"/>
      <c r="Z3688" s="49"/>
      <c r="AA3688" s="49"/>
      <c r="AB3688" s="49"/>
      <c r="AC3688" s="49"/>
      <c r="AG3688" s="48"/>
      <c r="AJ3688" s="48"/>
      <c r="AM3688" s="48"/>
      <c r="AW3688" s="49"/>
      <c r="AX3688" s="49"/>
      <c r="AY3688" s="49"/>
      <c r="AZ3688" s="49"/>
      <c r="BA3688" s="49"/>
      <c r="BB3688" s="49"/>
      <c r="BC3688" s="49"/>
      <c r="BD3688" s="49"/>
      <c r="BE3688" s="49"/>
    </row>
    <row r="3689" spans="5:57">
      <c r="E3689" s="48"/>
      <c r="H3689" s="48"/>
      <c r="K3689" s="48"/>
      <c r="U3689" s="49"/>
      <c r="V3689" s="49"/>
      <c r="W3689" s="49"/>
      <c r="X3689" s="49"/>
      <c r="Y3689" s="49"/>
      <c r="Z3689" s="49"/>
      <c r="AA3689" s="49"/>
      <c r="AB3689" s="49"/>
      <c r="AC3689" s="49"/>
      <c r="AG3689" s="48"/>
      <c r="AJ3689" s="48"/>
      <c r="AM3689" s="48"/>
      <c r="AW3689" s="49"/>
      <c r="AX3689" s="49"/>
      <c r="AY3689" s="49"/>
      <c r="AZ3689" s="49"/>
      <c r="BA3689" s="49"/>
      <c r="BB3689" s="49"/>
      <c r="BC3689" s="49"/>
      <c r="BD3689" s="49"/>
      <c r="BE3689" s="49"/>
    </row>
    <row r="3690" spans="5:57">
      <c r="E3690" s="48"/>
      <c r="H3690" s="48"/>
      <c r="K3690" s="48"/>
      <c r="U3690" s="49"/>
      <c r="V3690" s="49"/>
      <c r="W3690" s="49"/>
      <c r="X3690" s="49"/>
      <c r="Y3690" s="49"/>
      <c r="Z3690" s="49"/>
      <c r="AA3690" s="49"/>
      <c r="AB3690" s="49"/>
      <c r="AC3690" s="49"/>
      <c r="AG3690" s="48"/>
      <c r="AJ3690" s="48"/>
      <c r="AM3690" s="48"/>
      <c r="AW3690" s="49"/>
      <c r="AX3690" s="49"/>
      <c r="AY3690" s="49"/>
      <c r="AZ3690" s="49"/>
      <c r="BA3690" s="49"/>
      <c r="BB3690" s="49"/>
      <c r="BC3690" s="49"/>
      <c r="BD3690" s="49"/>
      <c r="BE3690" s="49"/>
    </row>
    <row r="3691" spans="5:57">
      <c r="E3691" s="48"/>
      <c r="H3691" s="48"/>
      <c r="K3691" s="48"/>
      <c r="U3691" s="49"/>
      <c r="V3691" s="49"/>
      <c r="W3691" s="49"/>
      <c r="X3691" s="49"/>
      <c r="Y3691" s="49"/>
      <c r="Z3691" s="49"/>
      <c r="AA3691" s="49"/>
      <c r="AB3691" s="49"/>
      <c r="AC3691" s="49"/>
      <c r="AG3691" s="48"/>
      <c r="AJ3691" s="48"/>
      <c r="AM3691" s="48"/>
      <c r="AW3691" s="49"/>
      <c r="AX3691" s="49"/>
      <c r="AY3691" s="49"/>
      <c r="AZ3691" s="49"/>
      <c r="BA3691" s="49"/>
      <c r="BB3691" s="49"/>
      <c r="BC3691" s="49"/>
      <c r="BD3691" s="49"/>
      <c r="BE3691" s="49"/>
    </row>
    <row r="3692" spans="5:57">
      <c r="E3692" s="48"/>
      <c r="H3692" s="48"/>
      <c r="K3692" s="48"/>
      <c r="U3692" s="49"/>
      <c r="V3692" s="49"/>
      <c r="W3692" s="49"/>
      <c r="X3692" s="49"/>
      <c r="Y3692" s="49"/>
      <c r="Z3692" s="49"/>
      <c r="AA3692" s="49"/>
      <c r="AB3692" s="49"/>
      <c r="AC3692" s="49"/>
      <c r="AG3692" s="48"/>
      <c r="AJ3692" s="48"/>
      <c r="AM3692" s="48"/>
      <c r="AW3692" s="49"/>
      <c r="AX3692" s="49"/>
      <c r="AY3692" s="49"/>
      <c r="AZ3692" s="49"/>
      <c r="BA3692" s="49"/>
      <c r="BB3692" s="49"/>
      <c r="BC3692" s="49"/>
      <c r="BD3692" s="49"/>
      <c r="BE3692" s="49"/>
    </row>
    <row r="3693" spans="5:57">
      <c r="E3693" s="48"/>
      <c r="H3693" s="48"/>
      <c r="K3693" s="48"/>
      <c r="U3693" s="49"/>
      <c r="V3693" s="49"/>
      <c r="W3693" s="49"/>
      <c r="X3693" s="49"/>
      <c r="Y3693" s="49"/>
      <c r="Z3693" s="49"/>
      <c r="AA3693" s="49"/>
      <c r="AB3693" s="49"/>
      <c r="AC3693" s="49"/>
      <c r="AG3693" s="48"/>
      <c r="AJ3693" s="48"/>
      <c r="AM3693" s="48"/>
      <c r="AW3693" s="49"/>
      <c r="AX3693" s="49"/>
      <c r="AY3693" s="49"/>
      <c r="AZ3693" s="49"/>
      <c r="BA3693" s="49"/>
      <c r="BB3693" s="49"/>
      <c r="BC3693" s="49"/>
      <c r="BD3693" s="49"/>
      <c r="BE3693" s="49"/>
    </row>
    <row r="3694" spans="5:57">
      <c r="E3694" s="48"/>
      <c r="H3694" s="48"/>
      <c r="K3694" s="48"/>
      <c r="U3694" s="49"/>
      <c r="V3694" s="49"/>
      <c r="W3694" s="49"/>
      <c r="X3694" s="49"/>
      <c r="Y3694" s="49"/>
      <c r="Z3694" s="49"/>
      <c r="AA3694" s="49"/>
      <c r="AB3694" s="49"/>
      <c r="AC3694" s="49"/>
      <c r="AG3694" s="48"/>
      <c r="AJ3694" s="48"/>
      <c r="AM3694" s="48"/>
      <c r="AW3694" s="49"/>
      <c r="AX3694" s="49"/>
      <c r="AY3694" s="49"/>
      <c r="AZ3694" s="49"/>
      <c r="BA3694" s="49"/>
      <c r="BB3694" s="49"/>
      <c r="BC3694" s="49"/>
      <c r="BD3694" s="49"/>
      <c r="BE3694" s="49"/>
    </row>
    <row r="3695" spans="5:57">
      <c r="E3695" s="48"/>
      <c r="H3695" s="48"/>
      <c r="K3695" s="48"/>
      <c r="U3695" s="49"/>
      <c r="V3695" s="49"/>
      <c r="W3695" s="49"/>
      <c r="X3695" s="49"/>
      <c r="Y3695" s="49"/>
      <c r="Z3695" s="49"/>
      <c r="AA3695" s="49"/>
      <c r="AB3695" s="49"/>
      <c r="AC3695" s="49"/>
      <c r="AG3695" s="48"/>
      <c r="AJ3695" s="48"/>
      <c r="AM3695" s="48"/>
      <c r="AW3695" s="49"/>
      <c r="AX3695" s="49"/>
      <c r="AY3695" s="49"/>
      <c r="AZ3695" s="49"/>
      <c r="BA3695" s="49"/>
      <c r="BB3695" s="49"/>
      <c r="BC3695" s="49"/>
      <c r="BD3695" s="49"/>
      <c r="BE3695" s="49"/>
    </row>
    <row r="3696" spans="5:57">
      <c r="E3696" s="48"/>
      <c r="H3696" s="48"/>
      <c r="K3696" s="48"/>
      <c r="U3696" s="49"/>
      <c r="V3696" s="49"/>
      <c r="W3696" s="49"/>
      <c r="X3696" s="49"/>
      <c r="Y3696" s="49"/>
      <c r="Z3696" s="49"/>
      <c r="AA3696" s="49"/>
      <c r="AB3696" s="49"/>
      <c r="AC3696" s="49"/>
      <c r="AG3696" s="48"/>
      <c r="AJ3696" s="48"/>
      <c r="AM3696" s="48"/>
      <c r="AW3696" s="49"/>
      <c r="AX3696" s="49"/>
      <c r="AY3696" s="49"/>
      <c r="AZ3696" s="49"/>
      <c r="BA3696" s="49"/>
      <c r="BB3696" s="49"/>
      <c r="BC3696" s="49"/>
      <c r="BD3696" s="49"/>
      <c r="BE3696" s="49"/>
    </row>
    <row r="3697" spans="5:57">
      <c r="E3697" s="48"/>
      <c r="H3697" s="48"/>
      <c r="K3697" s="48"/>
      <c r="U3697" s="49"/>
      <c r="V3697" s="49"/>
      <c r="W3697" s="49"/>
      <c r="X3697" s="49"/>
      <c r="Y3697" s="49"/>
      <c r="Z3697" s="49"/>
      <c r="AA3697" s="49"/>
      <c r="AB3697" s="49"/>
      <c r="AC3697" s="49"/>
      <c r="AG3697" s="48"/>
      <c r="AJ3697" s="48"/>
      <c r="AM3697" s="48"/>
      <c r="AW3697" s="49"/>
      <c r="AX3697" s="49"/>
      <c r="AY3697" s="49"/>
      <c r="AZ3697" s="49"/>
      <c r="BA3697" s="49"/>
      <c r="BB3697" s="49"/>
      <c r="BC3697" s="49"/>
      <c r="BD3697" s="49"/>
      <c r="BE3697" s="49"/>
    </row>
    <row r="3698" spans="5:57">
      <c r="E3698" s="48"/>
      <c r="H3698" s="48"/>
      <c r="K3698" s="48"/>
      <c r="U3698" s="49"/>
      <c r="V3698" s="49"/>
      <c r="W3698" s="49"/>
      <c r="X3698" s="49"/>
      <c r="Y3698" s="49"/>
      <c r="Z3698" s="49"/>
      <c r="AA3698" s="49"/>
      <c r="AB3698" s="49"/>
      <c r="AC3698" s="49"/>
      <c r="AG3698" s="48"/>
      <c r="AJ3698" s="48"/>
      <c r="AM3698" s="48"/>
      <c r="AW3698" s="49"/>
      <c r="AX3698" s="49"/>
      <c r="AY3698" s="49"/>
      <c r="AZ3698" s="49"/>
      <c r="BA3698" s="49"/>
      <c r="BB3698" s="49"/>
      <c r="BC3698" s="49"/>
      <c r="BD3698" s="49"/>
      <c r="BE3698" s="49"/>
    </row>
    <row r="3699" spans="5:57">
      <c r="E3699" s="48"/>
      <c r="H3699" s="48"/>
      <c r="K3699" s="48"/>
      <c r="U3699" s="49"/>
      <c r="V3699" s="49"/>
      <c r="W3699" s="49"/>
      <c r="X3699" s="49"/>
      <c r="Y3699" s="49"/>
      <c r="Z3699" s="49"/>
      <c r="AA3699" s="49"/>
      <c r="AB3699" s="49"/>
      <c r="AC3699" s="49"/>
      <c r="AG3699" s="48"/>
      <c r="AJ3699" s="48"/>
      <c r="AM3699" s="48"/>
      <c r="AW3699" s="49"/>
      <c r="AX3699" s="49"/>
      <c r="AY3699" s="49"/>
      <c r="AZ3699" s="49"/>
      <c r="BA3699" s="49"/>
      <c r="BB3699" s="49"/>
      <c r="BC3699" s="49"/>
      <c r="BD3699" s="49"/>
      <c r="BE3699" s="49"/>
    </row>
    <row r="3700" spans="5:57">
      <c r="E3700" s="48"/>
      <c r="H3700" s="48"/>
      <c r="K3700" s="48"/>
      <c r="U3700" s="49"/>
      <c r="V3700" s="49"/>
      <c r="W3700" s="49"/>
      <c r="X3700" s="49"/>
      <c r="Y3700" s="49"/>
      <c r="Z3700" s="49"/>
      <c r="AA3700" s="49"/>
      <c r="AB3700" s="49"/>
      <c r="AC3700" s="49"/>
      <c r="AG3700" s="48"/>
      <c r="AJ3700" s="48"/>
      <c r="AM3700" s="48"/>
      <c r="AW3700" s="49"/>
      <c r="AX3700" s="49"/>
      <c r="AY3700" s="49"/>
      <c r="AZ3700" s="49"/>
      <c r="BA3700" s="49"/>
      <c r="BB3700" s="49"/>
      <c r="BC3700" s="49"/>
      <c r="BD3700" s="49"/>
      <c r="BE3700" s="49"/>
    </row>
    <row r="3701" spans="5:57">
      <c r="E3701" s="48"/>
      <c r="H3701" s="48"/>
      <c r="K3701" s="48"/>
      <c r="U3701" s="49"/>
      <c r="V3701" s="49"/>
      <c r="W3701" s="49"/>
      <c r="X3701" s="49"/>
      <c r="Y3701" s="49"/>
      <c r="Z3701" s="49"/>
      <c r="AA3701" s="49"/>
      <c r="AB3701" s="49"/>
      <c r="AC3701" s="49"/>
      <c r="AG3701" s="48"/>
      <c r="AJ3701" s="48"/>
      <c r="AM3701" s="48"/>
      <c r="AW3701" s="49"/>
      <c r="AX3701" s="49"/>
      <c r="AY3701" s="49"/>
      <c r="AZ3701" s="49"/>
      <c r="BA3701" s="49"/>
      <c r="BB3701" s="49"/>
      <c r="BC3701" s="49"/>
      <c r="BD3701" s="49"/>
      <c r="BE3701" s="49"/>
    </row>
    <row r="3702" spans="5:57">
      <c r="E3702" s="48"/>
      <c r="H3702" s="48"/>
      <c r="K3702" s="48"/>
      <c r="U3702" s="49"/>
      <c r="V3702" s="49"/>
      <c r="W3702" s="49"/>
      <c r="X3702" s="49"/>
      <c r="Y3702" s="49"/>
      <c r="Z3702" s="49"/>
      <c r="AA3702" s="49"/>
      <c r="AB3702" s="49"/>
      <c r="AC3702" s="49"/>
      <c r="AG3702" s="48"/>
      <c r="AJ3702" s="48"/>
      <c r="AM3702" s="48"/>
      <c r="AW3702" s="49"/>
      <c r="AX3702" s="49"/>
      <c r="AY3702" s="49"/>
      <c r="AZ3702" s="49"/>
      <c r="BA3702" s="49"/>
      <c r="BB3702" s="49"/>
      <c r="BC3702" s="49"/>
      <c r="BD3702" s="49"/>
      <c r="BE3702" s="49"/>
    </row>
    <row r="3703" spans="5:57">
      <c r="E3703" s="48"/>
      <c r="H3703" s="48"/>
      <c r="K3703" s="48"/>
      <c r="U3703" s="49"/>
      <c r="V3703" s="49"/>
      <c r="W3703" s="49"/>
      <c r="X3703" s="49"/>
      <c r="Y3703" s="49"/>
      <c r="Z3703" s="49"/>
      <c r="AA3703" s="49"/>
      <c r="AB3703" s="49"/>
      <c r="AC3703" s="49"/>
      <c r="AG3703" s="48"/>
      <c r="AJ3703" s="48"/>
      <c r="AM3703" s="48"/>
      <c r="AW3703" s="49"/>
      <c r="AX3703" s="49"/>
      <c r="AY3703" s="49"/>
      <c r="AZ3703" s="49"/>
      <c r="BA3703" s="49"/>
      <c r="BB3703" s="49"/>
      <c r="BC3703" s="49"/>
      <c r="BD3703" s="49"/>
      <c r="BE3703" s="49"/>
    </row>
    <row r="3704" spans="5:57">
      <c r="E3704" s="48"/>
      <c r="H3704" s="48"/>
      <c r="K3704" s="48"/>
      <c r="U3704" s="49"/>
      <c r="V3704" s="49"/>
      <c r="W3704" s="49"/>
      <c r="X3704" s="49"/>
      <c r="Y3704" s="49"/>
      <c r="Z3704" s="49"/>
      <c r="AA3704" s="49"/>
      <c r="AB3704" s="49"/>
      <c r="AC3704" s="49"/>
      <c r="AG3704" s="48"/>
      <c r="AJ3704" s="48"/>
      <c r="AM3704" s="48"/>
      <c r="AW3704" s="49"/>
      <c r="AX3704" s="49"/>
      <c r="AY3704" s="49"/>
      <c r="AZ3704" s="49"/>
      <c r="BA3704" s="49"/>
      <c r="BB3704" s="49"/>
      <c r="BC3704" s="49"/>
      <c r="BD3704" s="49"/>
      <c r="BE3704" s="49"/>
    </row>
    <row r="3705" spans="5:57">
      <c r="E3705" s="48"/>
      <c r="H3705" s="48"/>
      <c r="K3705" s="48"/>
      <c r="U3705" s="49"/>
      <c r="V3705" s="49"/>
      <c r="W3705" s="49"/>
      <c r="X3705" s="49"/>
      <c r="Y3705" s="49"/>
      <c r="Z3705" s="49"/>
      <c r="AA3705" s="49"/>
      <c r="AB3705" s="49"/>
      <c r="AC3705" s="49"/>
      <c r="AG3705" s="48"/>
      <c r="AJ3705" s="48"/>
      <c r="AM3705" s="48"/>
      <c r="AW3705" s="49"/>
      <c r="AX3705" s="49"/>
      <c r="AY3705" s="49"/>
      <c r="AZ3705" s="49"/>
      <c r="BA3705" s="49"/>
      <c r="BB3705" s="49"/>
      <c r="BC3705" s="49"/>
      <c r="BD3705" s="49"/>
      <c r="BE3705" s="49"/>
    </row>
    <row r="3706" spans="5:57">
      <c r="E3706" s="48"/>
      <c r="H3706" s="48"/>
      <c r="K3706" s="48"/>
      <c r="U3706" s="49"/>
      <c r="V3706" s="49"/>
      <c r="W3706" s="49"/>
      <c r="X3706" s="49"/>
      <c r="Y3706" s="49"/>
      <c r="Z3706" s="49"/>
      <c r="AA3706" s="49"/>
      <c r="AB3706" s="49"/>
      <c r="AC3706" s="49"/>
      <c r="AG3706" s="48"/>
      <c r="AJ3706" s="48"/>
      <c r="AM3706" s="48"/>
      <c r="AW3706" s="49"/>
      <c r="AX3706" s="49"/>
      <c r="AY3706" s="49"/>
      <c r="AZ3706" s="49"/>
      <c r="BA3706" s="49"/>
      <c r="BB3706" s="49"/>
      <c r="BC3706" s="49"/>
      <c r="BD3706" s="49"/>
      <c r="BE3706" s="49"/>
    </row>
    <row r="3707" spans="5:57">
      <c r="E3707" s="48"/>
      <c r="H3707" s="48"/>
      <c r="K3707" s="48"/>
      <c r="U3707" s="49"/>
      <c r="V3707" s="49"/>
      <c r="W3707" s="49"/>
      <c r="X3707" s="49"/>
      <c r="Y3707" s="49"/>
      <c r="Z3707" s="49"/>
      <c r="AA3707" s="49"/>
      <c r="AB3707" s="49"/>
      <c r="AC3707" s="49"/>
      <c r="AG3707" s="48"/>
      <c r="AJ3707" s="48"/>
      <c r="AM3707" s="48"/>
      <c r="AW3707" s="49"/>
      <c r="AX3707" s="49"/>
      <c r="AY3707" s="49"/>
      <c r="AZ3707" s="49"/>
      <c r="BA3707" s="49"/>
      <c r="BB3707" s="49"/>
      <c r="BC3707" s="49"/>
      <c r="BD3707" s="49"/>
      <c r="BE3707" s="49"/>
    </row>
    <row r="3708" spans="5:57">
      <c r="E3708" s="48"/>
      <c r="H3708" s="48"/>
      <c r="K3708" s="48"/>
      <c r="U3708" s="49"/>
      <c r="V3708" s="49"/>
      <c r="W3708" s="49"/>
      <c r="X3708" s="49"/>
      <c r="Y3708" s="49"/>
      <c r="Z3708" s="49"/>
      <c r="AA3708" s="49"/>
      <c r="AB3708" s="49"/>
      <c r="AC3708" s="49"/>
      <c r="AG3708" s="48"/>
      <c r="AJ3708" s="48"/>
      <c r="AM3708" s="48"/>
      <c r="AW3708" s="49"/>
      <c r="AX3708" s="49"/>
      <c r="AY3708" s="49"/>
      <c r="AZ3708" s="49"/>
      <c r="BA3708" s="49"/>
      <c r="BB3708" s="49"/>
      <c r="BC3708" s="49"/>
      <c r="BD3708" s="49"/>
      <c r="BE3708" s="49"/>
    </row>
    <row r="3709" spans="5:57">
      <c r="E3709" s="48"/>
      <c r="H3709" s="48"/>
      <c r="K3709" s="48"/>
      <c r="U3709" s="49"/>
      <c r="V3709" s="49"/>
      <c r="W3709" s="49"/>
      <c r="X3709" s="49"/>
      <c r="Y3709" s="49"/>
      <c r="Z3709" s="49"/>
      <c r="AA3709" s="49"/>
      <c r="AB3709" s="49"/>
      <c r="AC3709" s="49"/>
      <c r="AG3709" s="48"/>
      <c r="AJ3709" s="48"/>
      <c r="AM3709" s="48"/>
      <c r="AW3709" s="49"/>
      <c r="AX3709" s="49"/>
      <c r="AY3709" s="49"/>
      <c r="AZ3709" s="49"/>
      <c r="BA3709" s="49"/>
      <c r="BB3709" s="49"/>
      <c r="BC3709" s="49"/>
      <c r="BD3709" s="49"/>
      <c r="BE3709" s="49"/>
    </row>
    <row r="3710" spans="5:57">
      <c r="E3710" s="48"/>
      <c r="H3710" s="48"/>
      <c r="K3710" s="48"/>
      <c r="U3710" s="49"/>
      <c r="V3710" s="49"/>
      <c r="W3710" s="49"/>
      <c r="X3710" s="49"/>
      <c r="Y3710" s="49"/>
      <c r="Z3710" s="49"/>
      <c r="AA3710" s="49"/>
      <c r="AB3710" s="49"/>
      <c r="AC3710" s="49"/>
      <c r="AG3710" s="48"/>
      <c r="AJ3710" s="48"/>
      <c r="AM3710" s="48"/>
      <c r="AW3710" s="49"/>
      <c r="AX3710" s="49"/>
      <c r="AY3710" s="49"/>
      <c r="AZ3710" s="49"/>
      <c r="BA3710" s="49"/>
      <c r="BB3710" s="49"/>
      <c r="BC3710" s="49"/>
      <c r="BD3710" s="49"/>
      <c r="BE3710" s="49"/>
    </row>
    <row r="3711" spans="5:57">
      <c r="E3711" s="48"/>
      <c r="H3711" s="48"/>
      <c r="K3711" s="48"/>
      <c r="U3711" s="49"/>
      <c r="V3711" s="49"/>
      <c r="W3711" s="49"/>
      <c r="X3711" s="49"/>
      <c r="Y3711" s="49"/>
      <c r="Z3711" s="49"/>
      <c r="AA3711" s="49"/>
      <c r="AB3711" s="49"/>
      <c r="AC3711" s="49"/>
      <c r="AG3711" s="48"/>
      <c r="AJ3711" s="48"/>
      <c r="AM3711" s="48"/>
      <c r="AW3711" s="49"/>
      <c r="AX3711" s="49"/>
      <c r="AY3711" s="49"/>
      <c r="AZ3711" s="49"/>
      <c r="BA3711" s="49"/>
      <c r="BB3711" s="49"/>
      <c r="BC3711" s="49"/>
      <c r="BD3711" s="49"/>
      <c r="BE3711" s="49"/>
    </row>
    <row r="3712" spans="5:57">
      <c r="E3712" s="48"/>
      <c r="H3712" s="48"/>
      <c r="K3712" s="48"/>
      <c r="U3712" s="49"/>
      <c r="V3712" s="49"/>
      <c r="W3712" s="49"/>
      <c r="X3712" s="49"/>
      <c r="Y3712" s="49"/>
      <c r="Z3712" s="49"/>
      <c r="AA3712" s="49"/>
      <c r="AB3712" s="49"/>
      <c r="AC3712" s="49"/>
      <c r="AG3712" s="48"/>
      <c r="AJ3712" s="48"/>
      <c r="AM3712" s="48"/>
      <c r="AW3712" s="49"/>
      <c r="AX3712" s="49"/>
      <c r="AY3712" s="49"/>
      <c r="AZ3712" s="49"/>
      <c r="BA3712" s="49"/>
      <c r="BB3712" s="49"/>
      <c r="BC3712" s="49"/>
      <c r="BD3712" s="49"/>
      <c r="BE3712" s="49"/>
    </row>
    <row r="3713" spans="5:57">
      <c r="E3713" s="48"/>
      <c r="H3713" s="48"/>
      <c r="K3713" s="48"/>
      <c r="U3713" s="49"/>
      <c r="V3713" s="49"/>
      <c r="W3713" s="49"/>
      <c r="X3713" s="49"/>
      <c r="Y3713" s="49"/>
      <c r="Z3713" s="49"/>
      <c r="AA3713" s="49"/>
      <c r="AB3713" s="49"/>
      <c r="AC3713" s="49"/>
      <c r="AG3713" s="48"/>
      <c r="AJ3713" s="48"/>
      <c r="AM3713" s="48"/>
      <c r="AW3713" s="49"/>
      <c r="AX3713" s="49"/>
      <c r="AY3713" s="49"/>
      <c r="AZ3713" s="49"/>
      <c r="BA3713" s="49"/>
      <c r="BB3713" s="49"/>
      <c r="BC3713" s="49"/>
      <c r="BD3713" s="49"/>
      <c r="BE3713" s="49"/>
    </row>
    <row r="3714" spans="5:57">
      <c r="E3714" s="48"/>
      <c r="H3714" s="48"/>
      <c r="K3714" s="48"/>
      <c r="U3714" s="49"/>
      <c r="V3714" s="49"/>
      <c r="W3714" s="49"/>
      <c r="X3714" s="49"/>
      <c r="Y3714" s="49"/>
      <c r="Z3714" s="49"/>
      <c r="AA3714" s="49"/>
      <c r="AB3714" s="49"/>
      <c r="AC3714" s="49"/>
      <c r="AG3714" s="48"/>
      <c r="AJ3714" s="48"/>
      <c r="AM3714" s="48"/>
      <c r="AW3714" s="49"/>
      <c r="AX3714" s="49"/>
      <c r="AY3714" s="49"/>
      <c r="AZ3714" s="49"/>
      <c r="BA3714" s="49"/>
      <c r="BB3714" s="49"/>
      <c r="BC3714" s="49"/>
      <c r="BD3714" s="49"/>
      <c r="BE3714" s="49"/>
    </row>
    <row r="3715" spans="5:57">
      <c r="E3715" s="48"/>
      <c r="H3715" s="48"/>
      <c r="K3715" s="48"/>
      <c r="U3715" s="49"/>
      <c r="V3715" s="49"/>
      <c r="W3715" s="49"/>
      <c r="X3715" s="49"/>
      <c r="Y3715" s="49"/>
      <c r="Z3715" s="49"/>
      <c r="AA3715" s="49"/>
      <c r="AB3715" s="49"/>
      <c r="AC3715" s="49"/>
      <c r="AG3715" s="48"/>
      <c r="AJ3715" s="48"/>
      <c r="AM3715" s="48"/>
      <c r="AW3715" s="49"/>
      <c r="AX3715" s="49"/>
      <c r="AY3715" s="49"/>
      <c r="AZ3715" s="49"/>
      <c r="BA3715" s="49"/>
      <c r="BB3715" s="49"/>
      <c r="BC3715" s="49"/>
      <c r="BD3715" s="49"/>
      <c r="BE3715" s="49"/>
    </row>
    <row r="3716" spans="5:57">
      <c r="E3716" s="48"/>
      <c r="H3716" s="48"/>
      <c r="K3716" s="48"/>
      <c r="U3716" s="49"/>
      <c r="V3716" s="49"/>
      <c r="W3716" s="49"/>
      <c r="X3716" s="49"/>
      <c r="Y3716" s="49"/>
      <c r="Z3716" s="49"/>
      <c r="AA3716" s="49"/>
      <c r="AB3716" s="49"/>
      <c r="AC3716" s="49"/>
      <c r="AG3716" s="48"/>
      <c r="AJ3716" s="48"/>
      <c r="AM3716" s="48"/>
      <c r="AW3716" s="49"/>
      <c r="AX3716" s="49"/>
      <c r="AY3716" s="49"/>
      <c r="AZ3716" s="49"/>
      <c r="BA3716" s="49"/>
      <c r="BB3716" s="49"/>
      <c r="BC3716" s="49"/>
      <c r="BD3716" s="49"/>
      <c r="BE3716" s="49"/>
    </row>
    <row r="3717" spans="5:57">
      <c r="E3717" s="48"/>
      <c r="H3717" s="48"/>
      <c r="K3717" s="48"/>
      <c r="U3717" s="49"/>
      <c r="V3717" s="49"/>
      <c r="W3717" s="49"/>
      <c r="X3717" s="49"/>
      <c r="Y3717" s="49"/>
      <c r="Z3717" s="49"/>
      <c r="AA3717" s="49"/>
      <c r="AB3717" s="49"/>
      <c r="AC3717" s="49"/>
      <c r="AG3717" s="48"/>
      <c r="AJ3717" s="48"/>
      <c r="AM3717" s="48"/>
      <c r="AW3717" s="49"/>
      <c r="AX3717" s="49"/>
      <c r="AY3717" s="49"/>
      <c r="AZ3717" s="49"/>
      <c r="BA3717" s="49"/>
      <c r="BB3717" s="49"/>
      <c r="BC3717" s="49"/>
      <c r="BD3717" s="49"/>
      <c r="BE3717" s="49"/>
    </row>
    <row r="3718" spans="5:57">
      <c r="E3718" s="48"/>
      <c r="H3718" s="48"/>
      <c r="K3718" s="48"/>
      <c r="U3718" s="49"/>
      <c r="V3718" s="49"/>
      <c r="W3718" s="49"/>
      <c r="X3718" s="49"/>
      <c r="Y3718" s="49"/>
      <c r="Z3718" s="49"/>
      <c r="AA3718" s="49"/>
      <c r="AB3718" s="49"/>
      <c r="AC3718" s="49"/>
      <c r="AG3718" s="48"/>
      <c r="AJ3718" s="48"/>
      <c r="AM3718" s="48"/>
      <c r="AW3718" s="49"/>
      <c r="AX3718" s="49"/>
      <c r="AY3718" s="49"/>
      <c r="AZ3718" s="49"/>
      <c r="BA3718" s="49"/>
      <c r="BB3718" s="49"/>
      <c r="BC3718" s="49"/>
      <c r="BD3718" s="49"/>
      <c r="BE3718" s="49"/>
    </row>
    <row r="3719" spans="5:57">
      <c r="E3719" s="48"/>
      <c r="H3719" s="48"/>
      <c r="K3719" s="48"/>
      <c r="U3719" s="49"/>
      <c r="V3719" s="49"/>
      <c r="W3719" s="49"/>
      <c r="X3719" s="49"/>
      <c r="Y3719" s="49"/>
      <c r="Z3719" s="49"/>
      <c r="AA3719" s="49"/>
      <c r="AB3719" s="49"/>
      <c r="AC3719" s="49"/>
      <c r="AG3719" s="48"/>
      <c r="AJ3719" s="48"/>
      <c r="AM3719" s="48"/>
      <c r="AW3719" s="49"/>
      <c r="AX3719" s="49"/>
      <c r="AY3719" s="49"/>
      <c r="AZ3719" s="49"/>
      <c r="BA3719" s="49"/>
      <c r="BB3719" s="49"/>
      <c r="BC3719" s="49"/>
      <c r="BD3719" s="49"/>
      <c r="BE3719" s="49"/>
    </row>
    <row r="3720" spans="5:57">
      <c r="E3720" s="48"/>
      <c r="H3720" s="48"/>
      <c r="K3720" s="48"/>
      <c r="U3720" s="49"/>
      <c r="V3720" s="49"/>
      <c r="W3720" s="49"/>
      <c r="X3720" s="49"/>
      <c r="Y3720" s="49"/>
      <c r="Z3720" s="49"/>
      <c r="AA3720" s="49"/>
      <c r="AB3720" s="49"/>
      <c r="AC3720" s="49"/>
      <c r="AG3720" s="48"/>
      <c r="AJ3720" s="48"/>
      <c r="AM3720" s="48"/>
      <c r="AW3720" s="49"/>
      <c r="AX3720" s="49"/>
      <c r="AY3720" s="49"/>
      <c r="AZ3720" s="49"/>
      <c r="BA3720" s="49"/>
      <c r="BB3720" s="49"/>
      <c r="BC3720" s="49"/>
      <c r="BD3720" s="49"/>
      <c r="BE3720" s="49"/>
    </row>
    <row r="3721" spans="5:57">
      <c r="E3721" s="48"/>
      <c r="H3721" s="48"/>
      <c r="K3721" s="48"/>
      <c r="U3721" s="49"/>
      <c r="V3721" s="49"/>
      <c r="W3721" s="49"/>
      <c r="X3721" s="49"/>
      <c r="Y3721" s="49"/>
      <c r="Z3721" s="49"/>
      <c r="AA3721" s="49"/>
      <c r="AB3721" s="49"/>
      <c r="AC3721" s="49"/>
      <c r="AG3721" s="48"/>
      <c r="AJ3721" s="48"/>
      <c r="AM3721" s="48"/>
      <c r="AW3721" s="49"/>
      <c r="AX3721" s="49"/>
      <c r="AY3721" s="49"/>
      <c r="AZ3721" s="49"/>
      <c r="BA3721" s="49"/>
      <c r="BB3721" s="49"/>
      <c r="BC3721" s="49"/>
      <c r="BD3721" s="49"/>
      <c r="BE3721" s="49"/>
    </row>
    <row r="3722" spans="5:57">
      <c r="E3722" s="48"/>
      <c r="H3722" s="48"/>
      <c r="K3722" s="48"/>
      <c r="U3722" s="49"/>
      <c r="V3722" s="49"/>
      <c r="W3722" s="49"/>
      <c r="X3722" s="49"/>
      <c r="Y3722" s="49"/>
      <c r="Z3722" s="49"/>
      <c r="AA3722" s="49"/>
      <c r="AB3722" s="49"/>
      <c r="AC3722" s="49"/>
      <c r="AG3722" s="48"/>
      <c r="AJ3722" s="48"/>
      <c r="AM3722" s="48"/>
      <c r="AW3722" s="49"/>
      <c r="AX3722" s="49"/>
      <c r="AY3722" s="49"/>
      <c r="AZ3722" s="49"/>
      <c r="BA3722" s="49"/>
      <c r="BB3722" s="49"/>
      <c r="BC3722" s="49"/>
      <c r="BD3722" s="49"/>
      <c r="BE3722" s="49"/>
    </row>
    <row r="3723" spans="5:57">
      <c r="E3723" s="48"/>
      <c r="H3723" s="48"/>
      <c r="K3723" s="48"/>
      <c r="U3723" s="49"/>
      <c r="V3723" s="49"/>
      <c r="W3723" s="49"/>
      <c r="X3723" s="49"/>
      <c r="Y3723" s="49"/>
      <c r="Z3723" s="49"/>
      <c r="AA3723" s="49"/>
      <c r="AB3723" s="49"/>
      <c r="AC3723" s="49"/>
      <c r="AG3723" s="48"/>
      <c r="AJ3723" s="48"/>
      <c r="AM3723" s="48"/>
      <c r="AW3723" s="49"/>
      <c r="AX3723" s="49"/>
      <c r="AY3723" s="49"/>
      <c r="AZ3723" s="49"/>
      <c r="BA3723" s="49"/>
      <c r="BB3723" s="49"/>
      <c r="BC3723" s="49"/>
      <c r="BD3723" s="49"/>
      <c r="BE3723" s="49"/>
    </row>
    <row r="3724" spans="5:57">
      <c r="E3724" s="48"/>
      <c r="H3724" s="48"/>
      <c r="K3724" s="48"/>
      <c r="U3724" s="49"/>
      <c r="V3724" s="49"/>
      <c r="W3724" s="49"/>
      <c r="X3724" s="49"/>
      <c r="Y3724" s="49"/>
      <c r="Z3724" s="49"/>
      <c r="AA3724" s="49"/>
      <c r="AB3724" s="49"/>
      <c r="AC3724" s="49"/>
      <c r="AG3724" s="48"/>
      <c r="AJ3724" s="48"/>
      <c r="AM3724" s="48"/>
      <c r="AW3724" s="49"/>
      <c r="AX3724" s="49"/>
      <c r="AY3724" s="49"/>
      <c r="AZ3724" s="49"/>
      <c r="BA3724" s="49"/>
      <c r="BB3724" s="49"/>
      <c r="BC3724" s="49"/>
      <c r="BD3724" s="49"/>
      <c r="BE3724" s="49"/>
    </row>
    <row r="3725" spans="5:57">
      <c r="E3725" s="48"/>
      <c r="H3725" s="48"/>
      <c r="K3725" s="48"/>
      <c r="U3725" s="49"/>
      <c r="V3725" s="49"/>
      <c r="W3725" s="49"/>
      <c r="X3725" s="49"/>
      <c r="Y3725" s="49"/>
      <c r="Z3725" s="49"/>
      <c r="AA3725" s="49"/>
      <c r="AB3725" s="49"/>
      <c r="AC3725" s="49"/>
      <c r="AG3725" s="48"/>
      <c r="AJ3725" s="48"/>
      <c r="AM3725" s="48"/>
      <c r="AW3725" s="49"/>
      <c r="AX3725" s="49"/>
      <c r="AY3725" s="49"/>
      <c r="AZ3725" s="49"/>
      <c r="BA3725" s="49"/>
      <c r="BB3725" s="49"/>
      <c r="BC3725" s="49"/>
      <c r="BD3725" s="49"/>
      <c r="BE3725" s="49"/>
    </row>
    <row r="3726" spans="5:57">
      <c r="E3726" s="48"/>
      <c r="H3726" s="48"/>
      <c r="K3726" s="48"/>
      <c r="U3726" s="49"/>
      <c r="V3726" s="49"/>
      <c r="W3726" s="49"/>
      <c r="X3726" s="49"/>
      <c r="Y3726" s="49"/>
      <c r="Z3726" s="49"/>
      <c r="AA3726" s="49"/>
      <c r="AB3726" s="49"/>
      <c r="AC3726" s="49"/>
      <c r="AG3726" s="48"/>
      <c r="AJ3726" s="48"/>
      <c r="AM3726" s="48"/>
      <c r="AW3726" s="49"/>
      <c r="AX3726" s="49"/>
      <c r="AY3726" s="49"/>
      <c r="AZ3726" s="49"/>
      <c r="BA3726" s="49"/>
      <c r="BB3726" s="49"/>
      <c r="BC3726" s="49"/>
      <c r="BD3726" s="49"/>
      <c r="BE3726" s="49"/>
    </row>
    <row r="3727" spans="5:57">
      <c r="E3727" s="48"/>
      <c r="H3727" s="48"/>
      <c r="K3727" s="48"/>
      <c r="U3727" s="49"/>
      <c r="V3727" s="49"/>
      <c r="W3727" s="49"/>
      <c r="X3727" s="49"/>
      <c r="Y3727" s="49"/>
      <c r="Z3727" s="49"/>
      <c r="AA3727" s="49"/>
      <c r="AB3727" s="49"/>
      <c r="AC3727" s="49"/>
      <c r="AG3727" s="48"/>
      <c r="AJ3727" s="48"/>
      <c r="AM3727" s="48"/>
      <c r="AW3727" s="49"/>
      <c r="AX3727" s="49"/>
      <c r="AY3727" s="49"/>
      <c r="AZ3727" s="49"/>
      <c r="BA3727" s="49"/>
      <c r="BB3727" s="49"/>
      <c r="BC3727" s="49"/>
      <c r="BD3727" s="49"/>
      <c r="BE3727" s="49"/>
    </row>
    <row r="3728" spans="5:57">
      <c r="E3728" s="48"/>
      <c r="H3728" s="48"/>
      <c r="K3728" s="48"/>
      <c r="U3728" s="49"/>
      <c r="V3728" s="49"/>
      <c r="W3728" s="49"/>
      <c r="X3728" s="49"/>
      <c r="Y3728" s="49"/>
      <c r="Z3728" s="49"/>
      <c r="AA3728" s="49"/>
      <c r="AB3728" s="49"/>
      <c r="AC3728" s="49"/>
      <c r="AG3728" s="48"/>
      <c r="AJ3728" s="48"/>
      <c r="AM3728" s="48"/>
      <c r="AW3728" s="49"/>
      <c r="AX3728" s="49"/>
      <c r="AY3728" s="49"/>
      <c r="AZ3728" s="49"/>
      <c r="BA3728" s="49"/>
      <c r="BB3728" s="49"/>
      <c r="BC3728" s="49"/>
      <c r="BD3728" s="49"/>
      <c r="BE3728" s="49"/>
    </row>
    <row r="3729" spans="5:57">
      <c r="E3729" s="48"/>
      <c r="H3729" s="48"/>
      <c r="K3729" s="48"/>
      <c r="U3729" s="49"/>
      <c r="V3729" s="49"/>
      <c r="W3729" s="49"/>
      <c r="X3729" s="49"/>
      <c r="Y3729" s="49"/>
      <c r="Z3729" s="49"/>
      <c r="AA3729" s="49"/>
      <c r="AB3729" s="49"/>
      <c r="AC3729" s="49"/>
      <c r="AG3729" s="48"/>
      <c r="AJ3729" s="48"/>
      <c r="AM3729" s="48"/>
      <c r="AW3729" s="49"/>
      <c r="AX3729" s="49"/>
      <c r="AY3729" s="49"/>
      <c r="AZ3729" s="49"/>
      <c r="BA3729" s="49"/>
      <c r="BB3729" s="49"/>
      <c r="BC3729" s="49"/>
      <c r="BD3729" s="49"/>
      <c r="BE3729" s="49"/>
    </row>
    <row r="3730" spans="5:57">
      <c r="E3730" s="48"/>
      <c r="H3730" s="48"/>
      <c r="K3730" s="48"/>
      <c r="U3730" s="49"/>
      <c r="V3730" s="49"/>
      <c r="W3730" s="49"/>
      <c r="X3730" s="49"/>
      <c r="Y3730" s="49"/>
      <c r="Z3730" s="49"/>
      <c r="AA3730" s="49"/>
      <c r="AB3730" s="49"/>
      <c r="AC3730" s="49"/>
      <c r="AG3730" s="48"/>
      <c r="AJ3730" s="48"/>
      <c r="AM3730" s="48"/>
      <c r="AW3730" s="49"/>
      <c r="AX3730" s="49"/>
      <c r="AY3730" s="49"/>
      <c r="AZ3730" s="49"/>
      <c r="BA3730" s="49"/>
      <c r="BB3730" s="49"/>
      <c r="BC3730" s="49"/>
      <c r="BD3730" s="49"/>
      <c r="BE3730" s="49"/>
    </row>
    <row r="3731" spans="5:57">
      <c r="E3731" s="48"/>
      <c r="H3731" s="48"/>
      <c r="K3731" s="48"/>
      <c r="U3731" s="49"/>
      <c r="V3731" s="49"/>
      <c r="W3731" s="49"/>
      <c r="X3731" s="49"/>
      <c r="Y3731" s="49"/>
      <c r="Z3731" s="49"/>
      <c r="AA3731" s="49"/>
      <c r="AB3731" s="49"/>
      <c r="AC3731" s="49"/>
      <c r="AG3731" s="48"/>
      <c r="AJ3731" s="48"/>
      <c r="AM3731" s="48"/>
      <c r="AW3731" s="49"/>
      <c r="AX3731" s="49"/>
      <c r="AY3731" s="49"/>
      <c r="AZ3731" s="49"/>
      <c r="BA3731" s="49"/>
      <c r="BB3731" s="49"/>
      <c r="BC3731" s="49"/>
      <c r="BD3731" s="49"/>
      <c r="BE3731" s="49"/>
    </row>
    <row r="3732" spans="5:57">
      <c r="E3732" s="48"/>
      <c r="H3732" s="48"/>
      <c r="K3732" s="48"/>
      <c r="U3732" s="49"/>
      <c r="V3732" s="49"/>
      <c r="W3732" s="49"/>
      <c r="X3732" s="49"/>
      <c r="Y3732" s="49"/>
      <c r="Z3732" s="49"/>
      <c r="AA3732" s="49"/>
      <c r="AB3732" s="49"/>
      <c r="AC3732" s="49"/>
      <c r="AG3732" s="48"/>
      <c r="AJ3732" s="48"/>
      <c r="AM3732" s="48"/>
      <c r="AW3732" s="49"/>
      <c r="AX3732" s="49"/>
      <c r="AY3732" s="49"/>
      <c r="AZ3732" s="49"/>
      <c r="BA3732" s="49"/>
      <c r="BB3732" s="49"/>
      <c r="BC3732" s="49"/>
      <c r="BD3732" s="49"/>
      <c r="BE3732" s="49"/>
    </row>
    <row r="3733" spans="5:57">
      <c r="E3733" s="48"/>
      <c r="H3733" s="48"/>
      <c r="K3733" s="48"/>
      <c r="U3733" s="49"/>
      <c r="V3733" s="49"/>
      <c r="W3733" s="49"/>
      <c r="X3733" s="49"/>
      <c r="Y3733" s="49"/>
      <c r="Z3733" s="49"/>
      <c r="AA3733" s="49"/>
      <c r="AB3733" s="49"/>
      <c r="AC3733" s="49"/>
      <c r="AG3733" s="48"/>
      <c r="AJ3733" s="48"/>
      <c r="AM3733" s="48"/>
      <c r="AW3733" s="49"/>
      <c r="AX3733" s="49"/>
      <c r="AY3733" s="49"/>
      <c r="AZ3733" s="49"/>
      <c r="BA3733" s="49"/>
      <c r="BB3733" s="49"/>
      <c r="BC3733" s="49"/>
      <c r="BD3733" s="49"/>
      <c r="BE3733" s="49"/>
    </row>
    <row r="3734" spans="5:57">
      <c r="E3734" s="48"/>
      <c r="H3734" s="48"/>
      <c r="K3734" s="48"/>
      <c r="U3734" s="49"/>
      <c r="V3734" s="49"/>
      <c r="W3734" s="49"/>
      <c r="X3734" s="49"/>
      <c r="Y3734" s="49"/>
      <c r="Z3734" s="49"/>
      <c r="AA3734" s="49"/>
      <c r="AB3734" s="49"/>
      <c r="AC3734" s="49"/>
      <c r="AG3734" s="48"/>
      <c r="AJ3734" s="48"/>
      <c r="AM3734" s="48"/>
      <c r="AW3734" s="49"/>
      <c r="AX3734" s="49"/>
      <c r="AY3734" s="49"/>
      <c r="AZ3734" s="49"/>
      <c r="BA3734" s="49"/>
      <c r="BB3734" s="49"/>
      <c r="BC3734" s="49"/>
      <c r="BD3734" s="49"/>
      <c r="BE3734" s="49"/>
    </row>
    <row r="3735" spans="5:57">
      <c r="E3735" s="48"/>
      <c r="H3735" s="48"/>
      <c r="K3735" s="48"/>
      <c r="U3735" s="49"/>
      <c r="V3735" s="49"/>
      <c r="W3735" s="49"/>
      <c r="X3735" s="49"/>
      <c r="Y3735" s="49"/>
      <c r="Z3735" s="49"/>
      <c r="AA3735" s="49"/>
      <c r="AB3735" s="49"/>
      <c r="AC3735" s="49"/>
      <c r="AG3735" s="48"/>
      <c r="AJ3735" s="48"/>
      <c r="AM3735" s="48"/>
      <c r="AW3735" s="49"/>
      <c r="AX3735" s="49"/>
      <c r="AY3735" s="49"/>
      <c r="AZ3735" s="49"/>
      <c r="BA3735" s="49"/>
      <c r="BB3735" s="49"/>
      <c r="BC3735" s="49"/>
      <c r="BD3735" s="49"/>
      <c r="BE3735" s="49"/>
    </row>
    <row r="3736" spans="5:57">
      <c r="E3736" s="48"/>
      <c r="H3736" s="48"/>
      <c r="K3736" s="48"/>
      <c r="U3736" s="49"/>
      <c r="V3736" s="49"/>
      <c r="W3736" s="49"/>
      <c r="X3736" s="49"/>
      <c r="Y3736" s="49"/>
      <c r="Z3736" s="49"/>
      <c r="AA3736" s="49"/>
      <c r="AB3736" s="49"/>
      <c r="AC3736" s="49"/>
      <c r="AG3736" s="48"/>
      <c r="AJ3736" s="48"/>
      <c r="AM3736" s="48"/>
      <c r="AW3736" s="49"/>
      <c r="AX3736" s="49"/>
      <c r="AY3736" s="49"/>
      <c r="AZ3736" s="49"/>
      <c r="BA3736" s="49"/>
      <c r="BB3736" s="49"/>
      <c r="BC3736" s="49"/>
      <c r="BD3736" s="49"/>
      <c r="BE3736" s="49"/>
    </row>
    <row r="3737" spans="5:57">
      <c r="E3737" s="48"/>
      <c r="H3737" s="48"/>
      <c r="K3737" s="48"/>
      <c r="U3737" s="49"/>
      <c r="V3737" s="49"/>
      <c r="W3737" s="49"/>
      <c r="X3737" s="49"/>
      <c r="Y3737" s="49"/>
      <c r="Z3737" s="49"/>
      <c r="AA3737" s="49"/>
      <c r="AB3737" s="49"/>
      <c r="AC3737" s="49"/>
      <c r="AG3737" s="48"/>
      <c r="AJ3737" s="48"/>
      <c r="AM3737" s="48"/>
      <c r="AW3737" s="49"/>
      <c r="AX3737" s="49"/>
      <c r="AY3737" s="49"/>
      <c r="AZ3737" s="49"/>
      <c r="BA3737" s="49"/>
      <c r="BB3737" s="49"/>
      <c r="BC3737" s="49"/>
      <c r="BD3737" s="49"/>
      <c r="BE3737" s="49"/>
    </row>
    <row r="3738" spans="5:57">
      <c r="E3738" s="48"/>
      <c r="H3738" s="48"/>
      <c r="K3738" s="48"/>
      <c r="U3738" s="49"/>
      <c r="V3738" s="49"/>
      <c r="W3738" s="49"/>
      <c r="X3738" s="49"/>
      <c r="Y3738" s="49"/>
      <c r="Z3738" s="49"/>
      <c r="AA3738" s="49"/>
      <c r="AB3738" s="49"/>
      <c r="AC3738" s="49"/>
      <c r="AG3738" s="48"/>
      <c r="AJ3738" s="48"/>
      <c r="AM3738" s="48"/>
      <c r="AW3738" s="49"/>
      <c r="AX3738" s="49"/>
      <c r="AY3738" s="49"/>
      <c r="AZ3738" s="49"/>
      <c r="BA3738" s="49"/>
      <c r="BB3738" s="49"/>
      <c r="BC3738" s="49"/>
      <c r="BD3738" s="49"/>
      <c r="BE3738" s="49"/>
    </row>
    <row r="3739" spans="5:57">
      <c r="E3739" s="48"/>
      <c r="H3739" s="48"/>
      <c r="K3739" s="48"/>
      <c r="U3739" s="49"/>
      <c r="V3739" s="49"/>
      <c r="W3739" s="49"/>
      <c r="X3739" s="49"/>
      <c r="Y3739" s="49"/>
      <c r="Z3739" s="49"/>
      <c r="AA3739" s="49"/>
      <c r="AB3739" s="49"/>
      <c r="AC3739" s="49"/>
      <c r="AG3739" s="48"/>
      <c r="AJ3739" s="48"/>
      <c r="AM3739" s="48"/>
      <c r="AW3739" s="49"/>
      <c r="AX3739" s="49"/>
      <c r="AY3739" s="49"/>
      <c r="AZ3739" s="49"/>
      <c r="BA3739" s="49"/>
      <c r="BB3739" s="49"/>
      <c r="BC3739" s="49"/>
      <c r="BD3739" s="49"/>
      <c r="BE3739" s="49"/>
    </row>
    <row r="3740" spans="5:57">
      <c r="E3740" s="48"/>
      <c r="H3740" s="48"/>
      <c r="K3740" s="48"/>
      <c r="U3740" s="49"/>
      <c r="V3740" s="49"/>
      <c r="W3740" s="49"/>
      <c r="X3740" s="49"/>
      <c r="Y3740" s="49"/>
      <c r="Z3740" s="49"/>
      <c r="AA3740" s="49"/>
      <c r="AB3740" s="49"/>
      <c r="AC3740" s="49"/>
      <c r="AG3740" s="48"/>
      <c r="AJ3740" s="48"/>
      <c r="AM3740" s="48"/>
      <c r="AW3740" s="49"/>
      <c r="AX3740" s="49"/>
      <c r="AY3740" s="49"/>
      <c r="AZ3740" s="49"/>
      <c r="BA3740" s="49"/>
      <c r="BB3740" s="49"/>
      <c r="BC3740" s="49"/>
      <c r="BD3740" s="49"/>
      <c r="BE3740" s="49"/>
    </row>
    <row r="3741" spans="5:57">
      <c r="E3741" s="48"/>
      <c r="H3741" s="48"/>
      <c r="K3741" s="48"/>
      <c r="U3741" s="49"/>
      <c r="V3741" s="49"/>
      <c r="W3741" s="49"/>
      <c r="X3741" s="49"/>
      <c r="Y3741" s="49"/>
      <c r="Z3741" s="49"/>
      <c r="AA3741" s="49"/>
      <c r="AB3741" s="49"/>
      <c r="AC3741" s="49"/>
      <c r="AG3741" s="48"/>
      <c r="AJ3741" s="48"/>
      <c r="AM3741" s="48"/>
      <c r="AW3741" s="49"/>
      <c r="AX3741" s="49"/>
      <c r="AY3741" s="49"/>
      <c r="AZ3741" s="49"/>
      <c r="BA3741" s="49"/>
      <c r="BB3741" s="49"/>
      <c r="BC3741" s="49"/>
      <c r="BD3741" s="49"/>
      <c r="BE3741" s="49"/>
    </row>
    <row r="3742" spans="5:57">
      <c r="E3742" s="48"/>
      <c r="H3742" s="48"/>
      <c r="K3742" s="48"/>
      <c r="U3742" s="49"/>
      <c r="V3742" s="49"/>
      <c r="W3742" s="49"/>
      <c r="X3742" s="49"/>
      <c r="Y3742" s="49"/>
      <c r="Z3742" s="49"/>
      <c r="AA3742" s="49"/>
      <c r="AB3742" s="49"/>
      <c r="AC3742" s="49"/>
      <c r="AG3742" s="48"/>
      <c r="AJ3742" s="48"/>
      <c r="AM3742" s="48"/>
      <c r="AW3742" s="49"/>
      <c r="AX3742" s="49"/>
      <c r="AY3742" s="49"/>
      <c r="AZ3742" s="49"/>
      <c r="BA3742" s="49"/>
      <c r="BB3742" s="49"/>
      <c r="BC3742" s="49"/>
      <c r="BD3742" s="49"/>
      <c r="BE3742" s="49"/>
    </row>
    <row r="3743" spans="5:57">
      <c r="E3743" s="48"/>
      <c r="H3743" s="48"/>
      <c r="K3743" s="48"/>
      <c r="U3743" s="49"/>
      <c r="V3743" s="49"/>
      <c r="W3743" s="49"/>
      <c r="X3743" s="49"/>
      <c r="Y3743" s="49"/>
      <c r="Z3743" s="49"/>
      <c r="AA3743" s="49"/>
      <c r="AB3743" s="49"/>
      <c r="AC3743" s="49"/>
      <c r="AG3743" s="48"/>
      <c r="AJ3743" s="48"/>
      <c r="AM3743" s="48"/>
      <c r="AW3743" s="49"/>
      <c r="AX3743" s="49"/>
      <c r="AY3743" s="49"/>
      <c r="AZ3743" s="49"/>
      <c r="BA3743" s="49"/>
      <c r="BB3743" s="49"/>
      <c r="BC3743" s="49"/>
      <c r="BD3743" s="49"/>
      <c r="BE3743" s="49"/>
    </row>
    <row r="3744" spans="5:57">
      <c r="E3744" s="48"/>
      <c r="H3744" s="48"/>
      <c r="K3744" s="48"/>
      <c r="U3744" s="49"/>
      <c r="V3744" s="49"/>
      <c r="W3744" s="49"/>
      <c r="X3744" s="49"/>
      <c r="Y3744" s="49"/>
      <c r="Z3744" s="49"/>
      <c r="AA3744" s="49"/>
      <c r="AB3744" s="49"/>
      <c r="AC3744" s="49"/>
      <c r="AG3744" s="48"/>
      <c r="AJ3744" s="48"/>
      <c r="AM3744" s="48"/>
      <c r="AW3744" s="49"/>
      <c r="AX3744" s="49"/>
      <c r="AY3744" s="49"/>
      <c r="AZ3744" s="49"/>
      <c r="BA3744" s="49"/>
      <c r="BB3744" s="49"/>
      <c r="BC3744" s="49"/>
      <c r="BD3744" s="49"/>
      <c r="BE3744" s="49"/>
    </row>
    <row r="3745" spans="5:57">
      <c r="E3745" s="48"/>
      <c r="H3745" s="48"/>
      <c r="K3745" s="48"/>
      <c r="U3745" s="49"/>
      <c r="V3745" s="49"/>
      <c r="W3745" s="49"/>
      <c r="X3745" s="49"/>
      <c r="Y3745" s="49"/>
      <c r="Z3745" s="49"/>
      <c r="AA3745" s="49"/>
      <c r="AB3745" s="49"/>
      <c r="AC3745" s="49"/>
      <c r="AG3745" s="48"/>
      <c r="AJ3745" s="48"/>
      <c r="AM3745" s="48"/>
      <c r="AW3745" s="49"/>
      <c r="AX3745" s="49"/>
      <c r="AY3745" s="49"/>
      <c r="AZ3745" s="49"/>
      <c r="BA3745" s="49"/>
      <c r="BB3745" s="49"/>
      <c r="BC3745" s="49"/>
      <c r="BD3745" s="49"/>
      <c r="BE3745" s="49"/>
    </row>
    <row r="3746" spans="5:57">
      <c r="E3746" s="48"/>
      <c r="H3746" s="48"/>
      <c r="K3746" s="48"/>
      <c r="U3746" s="49"/>
      <c r="V3746" s="49"/>
      <c r="W3746" s="49"/>
      <c r="X3746" s="49"/>
      <c r="Y3746" s="49"/>
      <c r="Z3746" s="49"/>
      <c r="AA3746" s="49"/>
      <c r="AB3746" s="49"/>
      <c r="AC3746" s="49"/>
      <c r="AG3746" s="48"/>
      <c r="AJ3746" s="48"/>
      <c r="AM3746" s="48"/>
      <c r="AW3746" s="49"/>
      <c r="AX3746" s="49"/>
      <c r="AY3746" s="49"/>
      <c r="AZ3746" s="49"/>
      <c r="BA3746" s="49"/>
      <c r="BB3746" s="49"/>
      <c r="BC3746" s="49"/>
      <c r="BD3746" s="49"/>
      <c r="BE3746" s="49"/>
    </row>
    <row r="3747" spans="5:57">
      <c r="E3747" s="48"/>
      <c r="H3747" s="48"/>
      <c r="K3747" s="48"/>
      <c r="U3747" s="49"/>
      <c r="V3747" s="49"/>
      <c r="W3747" s="49"/>
      <c r="X3747" s="49"/>
      <c r="Y3747" s="49"/>
      <c r="Z3747" s="49"/>
      <c r="AA3747" s="49"/>
      <c r="AB3747" s="49"/>
      <c r="AC3747" s="49"/>
      <c r="AG3747" s="48"/>
      <c r="AJ3747" s="48"/>
      <c r="AM3747" s="48"/>
      <c r="AW3747" s="49"/>
      <c r="AX3747" s="49"/>
      <c r="AY3747" s="49"/>
      <c r="AZ3747" s="49"/>
      <c r="BA3747" s="49"/>
      <c r="BB3747" s="49"/>
      <c r="BC3747" s="49"/>
      <c r="BD3747" s="49"/>
      <c r="BE3747" s="49"/>
    </row>
    <row r="3748" spans="5:57">
      <c r="E3748" s="48"/>
      <c r="H3748" s="48"/>
      <c r="K3748" s="48"/>
      <c r="U3748" s="49"/>
      <c r="V3748" s="49"/>
      <c r="W3748" s="49"/>
      <c r="X3748" s="49"/>
      <c r="Y3748" s="49"/>
      <c r="Z3748" s="49"/>
      <c r="AA3748" s="49"/>
      <c r="AB3748" s="49"/>
      <c r="AC3748" s="49"/>
      <c r="AG3748" s="48"/>
      <c r="AJ3748" s="48"/>
      <c r="AM3748" s="48"/>
      <c r="AW3748" s="49"/>
      <c r="AX3748" s="49"/>
      <c r="AY3748" s="49"/>
      <c r="AZ3748" s="49"/>
      <c r="BA3748" s="49"/>
      <c r="BB3748" s="49"/>
      <c r="BC3748" s="49"/>
      <c r="BD3748" s="49"/>
      <c r="BE3748" s="49"/>
    </row>
    <row r="3749" spans="5:57">
      <c r="E3749" s="48"/>
      <c r="H3749" s="48"/>
      <c r="K3749" s="48"/>
      <c r="U3749" s="49"/>
      <c r="V3749" s="49"/>
      <c r="W3749" s="49"/>
      <c r="X3749" s="49"/>
      <c r="Y3749" s="49"/>
      <c r="Z3749" s="49"/>
      <c r="AA3749" s="49"/>
      <c r="AB3749" s="49"/>
      <c r="AC3749" s="49"/>
      <c r="AG3749" s="48"/>
      <c r="AJ3749" s="48"/>
      <c r="AM3749" s="48"/>
      <c r="AW3749" s="49"/>
      <c r="AX3749" s="49"/>
      <c r="AY3749" s="49"/>
      <c r="AZ3749" s="49"/>
      <c r="BA3749" s="49"/>
      <c r="BB3749" s="49"/>
      <c r="BC3749" s="49"/>
      <c r="BD3749" s="49"/>
      <c r="BE3749" s="49"/>
    </row>
    <row r="3750" spans="5:57">
      <c r="E3750" s="48"/>
      <c r="H3750" s="48"/>
      <c r="K3750" s="48"/>
      <c r="U3750" s="49"/>
      <c r="V3750" s="49"/>
      <c r="W3750" s="49"/>
      <c r="X3750" s="49"/>
      <c r="Y3750" s="49"/>
      <c r="Z3750" s="49"/>
      <c r="AA3750" s="49"/>
      <c r="AB3750" s="49"/>
      <c r="AC3750" s="49"/>
      <c r="AG3750" s="48"/>
      <c r="AJ3750" s="48"/>
      <c r="AM3750" s="48"/>
      <c r="AW3750" s="49"/>
      <c r="AX3750" s="49"/>
      <c r="AY3750" s="49"/>
      <c r="AZ3750" s="49"/>
      <c r="BA3750" s="49"/>
      <c r="BB3750" s="49"/>
      <c r="BC3750" s="49"/>
      <c r="BD3750" s="49"/>
      <c r="BE3750" s="49"/>
    </row>
    <row r="3751" spans="5:57">
      <c r="E3751" s="48"/>
      <c r="H3751" s="48"/>
      <c r="K3751" s="48"/>
      <c r="U3751" s="49"/>
      <c r="V3751" s="49"/>
      <c r="W3751" s="49"/>
      <c r="X3751" s="49"/>
      <c r="Y3751" s="49"/>
      <c r="Z3751" s="49"/>
      <c r="AA3751" s="49"/>
      <c r="AB3751" s="49"/>
      <c r="AC3751" s="49"/>
      <c r="AG3751" s="48"/>
      <c r="AJ3751" s="48"/>
      <c r="AM3751" s="48"/>
      <c r="AW3751" s="49"/>
      <c r="AX3751" s="49"/>
      <c r="AY3751" s="49"/>
      <c r="AZ3751" s="49"/>
      <c r="BA3751" s="49"/>
      <c r="BB3751" s="49"/>
      <c r="BC3751" s="49"/>
      <c r="BD3751" s="49"/>
      <c r="BE3751" s="49"/>
    </row>
    <row r="3752" spans="5:57">
      <c r="E3752" s="48"/>
      <c r="H3752" s="48"/>
      <c r="K3752" s="48"/>
      <c r="U3752" s="49"/>
      <c r="V3752" s="49"/>
      <c r="W3752" s="49"/>
      <c r="X3752" s="49"/>
      <c r="Y3752" s="49"/>
      <c r="Z3752" s="49"/>
      <c r="AA3752" s="49"/>
      <c r="AB3752" s="49"/>
      <c r="AC3752" s="49"/>
      <c r="AG3752" s="48"/>
      <c r="AJ3752" s="48"/>
      <c r="AM3752" s="48"/>
      <c r="AW3752" s="49"/>
      <c r="AX3752" s="49"/>
      <c r="AY3752" s="49"/>
      <c r="AZ3752" s="49"/>
      <c r="BA3752" s="49"/>
      <c r="BB3752" s="49"/>
      <c r="BC3752" s="49"/>
      <c r="BD3752" s="49"/>
      <c r="BE3752" s="49"/>
    </row>
    <row r="3753" spans="5:57">
      <c r="E3753" s="48"/>
      <c r="H3753" s="48"/>
      <c r="K3753" s="48"/>
      <c r="U3753" s="49"/>
      <c r="V3753" s="49"/>
      <c r="W3753" s="49"/>
      <c r="X3753" s="49"/>
      <c r="Y3753" s="49"/>
      <c r="Z3753" s="49"/>
      <c r="AA3753" s="49"/>
      <c r="AB3753" s="49"/>
      <c r="AC3753" s="49"/>
      <c r="AG3753" s="48"/>
      <c r="AJ3753" s="48"/>
      <c r="AM3753" s="48"/>
      <c r="AW3753" s="49"/>
      <c r="AX3753" s="49"/>
      <c r="AY3753" s="49"/>
      <c r="AZ3753" s="49"/>
      <c r="BA3753" s="49"/>
      <c r="BB3753" s="49"/>
      <c r="BC3753" s="49"/>
      <c r="BD3753" s="49"/>
      <c r="BE3753" s="49"/>
    </row>
    <row r="3754" spans="5:57">
      <c r="E3754" s="48"/>
      <c r="H3754" s="48"/>
      <c r="K3754" s="48"/>
      <c r="U3754" s="49"/>
      <c r="V3754" s="49"/>
      <c r="W3754" s="49"/>
      <c r="X3754" s="49"/>
      <c r="Y3754" s="49"/>
      <c r="Z3754" s="49"/>
      <c r="AA3754" s="49"/>
      <c r="AB3754" s="49"/>
      <c r="AC3754" s="49"/>
      <c r="AG3754" s="48"/>
      <c r="AJ3754" s="48"/>
      <c r="AM3754" s="48"/>
      <c r="AW3754" s="49"/>
      <c r="AX3754" s="49"/>
      <c r="AY3754" s="49"/>
      <c r="AZ3754" s="49"/>
      <c r="BA3754" s="49"/>
      <c r="BB3754" s="49"/>
      <c r="BC3754" s="49"/>
      <c r="BD3754" s="49"/>
      <c r="BE3754" s="49"/>
    </row>
    <row r="3755" spans="5:57">
      <c r="E3755" s="48"/>
      <c r="H3755" s="48"/>
      <c r="K3755" s="48"/>
      <c r="U3755" s="49"/>
      <c r="V3755" s="49"/>
      <c r="W3755" s="49"/>
      <c r="X3755" s="49"/>
      <c r="Y3755" s="49"/>
      <c r="Z3755" s="49"/>
      <c r="AA3755" s="49"/>
      <c r="AB3755" s="49"/>
      <c r="AC3755" s="49"/>
      <c r="AG3755" s="48"/>
      <c r="AJ3755" s="48"/>
      <c r="AM3755" s="48"/>
      <c r="AW3755" s="49"/>
      <c r="AX3755" s="49"/>
      <c r="AY3755" s="49"/>
      <c r="AZ3755" s="49"/>
      <c r="BA3755" s="49"/>
      <c r="BB3755" s="49"/>
      <c r="BC3755" s="49"/>
      <c r="BD3755" s="49"/>
      <c r="BE3755" s="49"/>
    </row>
    <row r="3756" spans="5:57">
      <c r="E3756" s="48"/>
      <c r="H3756" s="48"/>
      <c r="K3756" s="48"/>
      <c r="U3756" s="49"/>
      <c r="V3756" s="49"/>
      <c r="W3756" s="49"/>
      <c r="X3756" s="49"/>
      <c r="Y3756" s="49"/>
      <c r="Z3756" s="49"/>
      <c r="AA3756" s="49"/>
      <c r="AB3756" s="49"/>
      <c r="AC3756" s="49"/>
      <c r="AG3756" s="48"/>
      <c r="AJ3756" s="48"/>
      <c r="AM3756" s="48"/>
      <c r="AW3756" s="49"/>
      <c r="AX3756" s="49"/>
      <c r="AY3756" s="49"/>
      <c r="AZ3756" s="49"/>
      <c r="BA3756" s="49"/>
      <c r="BB3756" s="49"/>
      <c r="BC3756" s="49"/>
      <c r="BD3756" s="49"/>
      <c r="BE3756" s="49"/>
    </row>
    <row r="3757" spans="5:57">
      <c r="E3757" s="48"/>
      <c r="H3757" s="48"/>
      <c r="K3757" s="48"/>
      <c r="U3757" s="49"/>
      <c r="V3757" s="49"/>
      <c r="W3757" s="49"/>
      <c r="X3757" s="49"/>
      <c r="Y3757" s="49"/>
      <c r="Z3757" s="49"/>
      <c r="AA3757" s="49"/>
      <c r="AB3757" s="49"/>
      <c r="AC3757" s="49"/>
      <c r="AG3757" s="48"/>
      <c r="AJ3757" s="48"/>
      <c r="AM3757" s="48"/>
      <c r="AW3757" s="49"/>
      <c r="AX3757" s="49"/>
      <c r="AY3757" s="49"/>
      <c r="AZ3757" s="49"/>
      <c r="BA3757" s="49"/>
      <c r="BB3757" s="49"/>
      <c r="BC3757" s="49"/>
      <c r="BD3757" s="49"/>
      <c r="BE3757" s="49"/>
    </row>
    <row r="3758" spans="5:57">
      <c r="E3758" s="48"/>
      <c r="H3758" s="48"/>
      <c r="K3758" s="48"/>
      <c r="U3758" s="49"/>
      <c r="V3758" s="49"/>
      <c r="W3758" s="49"/>
      <c r="X3758" s="49"/>
      <c r="Y3758" s="49"/>
      <c r="Z3758" s="49"/>
      <c r="AA3758" s="49"/>
      <c r="AB3758" s="49"/>
      <c r="AC3758" s="49"/>
      <c r="AG3758" s="48"/>
      <c r="AJ3758" s="48"/>
      <c r="AM3758" s="48"/>
      <c r="AW3758" s="49"/>
      <c r="AX3758" s="49"/>
      <c r="AY3758" s="49"/>
      <c r="AZ3758" s="49"/>
      <c r="BA3758" s="49"/>
      <c r="BB3758" s="49"/>
      <c r="BC3758" s="49"/>
      <c r="BD3758" s="49"/>
      <c r="BE3758" s="49"/>
    </row>
    <row r="3759" spans="5:57">
      <c r="E3759" s="48"/>
      <c r="H3759" s="48"/>
      <c r="K3759" s="48"/>
      <c r="U3759" s="49"/>
      <c r="V3759" s="49"/>
      <c r="W3759" s="49"/>
      <c r="X3759" s="49"/>
      <c r="Y3759" s="49"/>
      <c r="Z3759" s="49"/>
      <c r="AA3759" s="49"/>
      <c r="AB3759" s="49"/>
      <c r="AC3759" s="49"/>
      <c r="AG3759" s="48"/>
      <c r="AJ3759" s="48"/>
      <c r="AM3759" s="48"/>
      <c r="AW3759" s="49"/>
      <c r="AX3759" s="49"/>
      <c r="AY3759" s="49"/>
      <c r="AZ3759" s="49"/>
      <c r="BA3759" s="49"/>
      <c r="BB3759" s="49"/>
      <c r="BC3759" s="49"/>
      <c r="BD3759" s="49"/>
      <c r="BE3759" s="49"/>
    </row>
    <row r="3760" spans="5:57">
      <c r="E3760" s="48"/>
      <c r="H3760" s="48"/>
      <c r="K3760" s="48"/>
      <c r="U3760" s="49"/>
      <c r="V3760" s="49"/>
      <c r="W3760" s="49"/>
      <c r="X3760" s="49"/>
      <c r="Y3760" s="49"/>
      <c r="Z3760" s="49"/>
      <c r="AA3760" s="49"/>
      <c r="AB3760" s="49"/>
      <c r="AC3760" s="49"/>
      <c r="AG3760" s="48"/>
      <c r="AJ3760" s="48"/>
      <c r="AM3760" s="48"/>
      <c r="AW3760" s="49"/>
      <c r="AX3760" s="49"/>
      <c r="AY3760" s="49"/>
      <c r="AZ3760" s="49"/>
      <c r="BA3760" s="49"/>
      <c r="BB3760" s="49"/>
      <c r="BC3760" s="49"/>
      <c r="BD3760" s="49"/>
      <c r="BE3760" s="49"/>
    </row>
    <row r="3761" spans="5:57">
      <c r="E3761" s="48"/>
      <c r="H3761" s="48"/>
      <c r="K3761" s="48"/>
      <c r="U3761" s="49"/>
      <c r="V3761" s="49"/>
      <c r="W3761" s="49"/>
      <c r="X3761" s="49"/>
      <c r="Y3761" s="49"/>
      <c r="Z3761" s="49"/>
      <c r="AA3761" s="49"/>
      <c r="AB3761" s="49"/>
      <c r="AC3761" s="49"/>
      <c r="AG3761" s="48"/>
      <c r="AJ3761" s="48"/>
      <c r="AM3761" s="48"/>
      <c r="AW3761" s="49"/>
      <c r="AX3761" s="49"/>
      <c r="AY3761" s="49"/>
      <c r="AZ3761" s="49"/>
      <c r="BA3761" s="49"/>
      <c r="BB3761" s="49"/>
      <c r="BC3761" s="49"/>
      <c r="BD3761" s="49"/>
      <c r="BE3761" s="49"/>
    </row>
    <row r="3762" spans="5:57">
      <c r="E3762" s="48"/>
      <c r="H3762" s="48"/>
      <c r="K3762" s="48"/>
      <c r="U3762" s="49"/>
      <c r="V3762" s="49"/>
      <c r="W3762" s="49"/>
      <c r="X3762" s="49"/>
      <c r="Y3762" s="49"/>
      <c r="Z3762" s="49"/>
      <c r="AA3762" s="49"/>
      <c r="AB3762" s="49"/>
      <c r="AC3762" s="49"/>
      <c r="AG3762" s="48"/>
      <c r="AJ3762" s="48"/>
      <c r="AM3762" s="48"/>
      <c r="AW3762" s="49"/>
      <c r="AX3762" s="49"/>
      <c r="AY3762" s="49"/>
      <c r="AZ3762" s="49"/>
      <c r="BA3762" s="49"/>
      <c r="BB3762" s="49"/>
      <c r="BC3762" s="49"/>
      <c r="BD3762" s="49"/>
      <c r="BE3762" s="49"/>
    </row>
    <row r="3763" spans="5:57">
      <c r="E3763" s="48"/>
      <c r="H3763" s="48"/>
      <c r="K3763" s="48"/>
      <c r="U3763" s="49"/>
      <c r="V3763" s="49"/>
      <c r="W3763" s="49"/>
      <c r="X3763" s="49"/>
      <c r="Y3763" s="49"/>
      <c r="Z3763" s="49"/>
      <c r="AA3763" s="49"/>
      <c r="AB3763" s="49"/>
      <c r="AC3763" s="49"/>
      <c r="AG3763" s="48"/>
      <c r="AJ3763" s="48"/>
      <c r="AM3763" s="48"/>
      <c r="AW3763" s="49"/>
      <c r="AX3763" s="49"/>
      <c r="AY3763" s="49"/>
      <c r="AZ3763" s="49"/>
      <c r="BA3763" s="49"/>
      <c r="BB3763" s="49"/>
      <c r="BC3763" s="49"/>
      <c r="BD3763" s="49"/>
      <c r="BE3763" s="49"/>
    </row>
    <row r="3764" spans="5:57">
      <c r="E3764" s="48"/>
      <c r="H3764" s="48"/>
      <c r="K3764" s="48"/>
      <c r="U3764" s="49"/>
      <c r="V3764" s="49"/>
      <c r="W3764" s="49"/>
      <c r="X3764" s="49"/>
      <c r="Y3764" s="49"/>
      <c r="Z3764" s="49"/>
      <c r="AA3764" s="49"/>
      <c r="AB3764" s="49"/>
      <c r="AC3764" s="49"/>
      <c r="AG3764" s="48"/>
      <c r="AJ3764" s="48"/>
      <c r="AM3764" s="48"/>
      <c r="AW3764" s="49"/>
      <c r="AX3764" s="49"/>
      <c r="AY3764" s="49"/>
      <c r="AZ3764" s="49"/>
      <c r="BA3764" s="49"/>
      <c r="BB3764" s="49"/>
      <c r="BC3764" s="49"/>
      <c r="BD3764" s="49"/>
      <c r="BE3764" s="49"/>
    </row>
    <row r="3765" spans="5:57">
      <c r="E3765" s="48"/>
      <c r="H3765" s="48"/>
      <c r="K3765" s="48"/>
      <c r="U3765" s="49"/>
      <c r="V3765" s="49"/>
      <c r="W3765" s="49"/>
      <c r="X3765" s="49"/>
      <c r="Y3765" s="49"/>
      <c r="Z3765" s="49"/>
      <c r="AA3765" s="49"/>
      <c r="AB3765" s="49"/>
      <c r="AC3765" s="49"/>
      <c r="AG3765" s="48"/>
      <c r="AJ3765" s="48"/>
      <c r="AM3765" s="48"/>
      <c r="AW3765" s="49"/>
      <c r="AX3765" s="49"/>
      <c r="AY3765" s="49"/>
      <c r="AZ3765" s="49"/>
      <c r="BA3765" s="49"/>
      <c r="BB3765" s="49"/>
      <c r="BC3765" s="49"/>
      <c r="BD3765" s="49"/>
      <c r="BE3765" s="49"/>
    </row>
    <row r="3766" spans="5:57">
      <c r="E3766" s="48"/>
      <c r="H3766" s="48"/>
      <c r="K3766" s="48"/>
      <c r="U3766" s="49"/>
      <c r="V3766" s="49"/>
      <c r="W3766" s="49"/>
      <c r="X3766" s="49"/>
      <c r="Y3766" s="49"/>
      <c r="Z3766" s="49"/>
      <c r="AA3766" s="49"/>
      <c r="AB3766" s="49"/>
      <c r="AC3766" s="49"/>
      <c r="AG3766" s="48"/>
      <c r="AJ3766" s="48"/>
      <c r="AM3766" s="48"/>
      <c r="AW3766" s="49"/>
      <c r="AX3766" s="49"/>
      <c r="AY3766" s="49"/>
      <c r="AZ3766" s="49"/>
      <c r="BA3766" s="49"/>
      <c r="BB3766" s="49"/>
      <c r="BC3766" s="49"/>
      <c r="BD3766" s="49"/>
      <c r="BE3766" s="49"/>
    </row>
    <row r="3767" spans="5:57">
      <c r="E3767" s="48"/>
      <c r="H3767" s="48"/>
      <c r="K3767" s="48"/>
      <c r="U3767" s="49"/>
      <c r="V3767" s="49"/>
      <c r="W3767" s="49"/>
      <c r="X3767" s="49"/>
      <c r="Y3767" s="49"/>
      <c r="Z3767" s="49"/>
      <c r="AA3767" s="49"/>
      <c r="AB3767" s="49"/>
      <c r="AC3767" s="49"/>
      <c r="AG3767" s="48"/>
      <c r="AJ3767" s="48"/>
      <c r="AM3767" s="48"/>
      <c r="AW3767" s="49"/>
      <c r="AX3767" s="49"/>
      <c r="AY3767" s="49"/>
      <c r="AZ3767" s="49"/>
      <c r="BA3767" s="49"/>
      <c r="BB3767" s="49"/>
      <c r="BC3767" s="49"/>
      <c r="BD3767" s="49"/>
      <c r="BE3767" s="49"/>
    </row>
    <row r="3768" spans="5:57">
      <c r="E3768" s="48"/>
      <c r="H3768" s="48"/>
      <c r="K3768" s="48"/>
      <c r="U3768" s="49"/>
      <c r="V3768" s="49"/>
      <c r="W3768" s="49"/>
      <c r="X3768" s="49"/>
      <c r="Y3768" s="49"/>
      <c r="Z3768" s="49"/>
      <c r="AA3768" s="49"/>
      <c r="AB3768" s="49"/>
      <c r="AC3768" s="49"/>
      <c r="AG3768" s="48"/>
      <c r="AJ3768" s="48"/>
      <c r="AM3768" s="48"/>
      <c r="AW3768" s="49"/>
      <c r="AX3768" s="49"/>
      <c r="AY3768" s="49"/>
      <c r="AZ3768" s="49"/>
      <c r="BA3768" s="49"/>
      <c r="BB3768" s="49"/>
      <c r="BC3768" s="49"/>
      <c r="BD3768" s="49"/>
      <c r="BE3768" s="49"/>
    </row>
    <row r="3769" spans="5:57">
      <c r="E3769" s="48"/>
      <c r="H3769" s="48"/>
      <c r="K3769" s="48"/>
      <c r="U3769" s="49"/>
      <c r="V3769" s="49"/>
      <c r="W3769" s="49"/>
      <c r="X3769" s="49"/>
      <c r="Y3769" s="49"/>
      <c r="Z3769" s="49"/>
      <c r="AA3769" s="49"/>
      <c r="AB3769" s="49"/>
      <c r="AC3769" s="49"/>
      <c r="AG3769" s="48"/>
      <c r="AJ3769" s="48"/>
      <c r="AM3769" s="48"/>
      <c r="AW3769" s="49"/>
      <c r="AX3769" s="49"/>
      <c r="AY3769" s="49"/>
      <c r="AZ3769" s="49"/>
      <c r="BA3769" s="49"/>
      <c r="BB3769" s="49"/>
      <c r="BC3769" s="49"/>
      <c r="BD3769" s="49"/>
      <c r="BE3769" s="49"/>
    </row>
    <row r="3770" spans="5:57">
      <c r="E3770" s="48"/>
      <c r="H3770" s="48"/>
      <c r="K3770" s="48"/>
      <c r="U3770" s="49"/>
      <c r="V3770" s="49"/>
      <c r="W3770" s="49"/>
      <c r="X3770" s="49"/>
      <c r="Y3770" s="49"/>
      <c r="Z3770" s="49"/>
      <c r="AA3770" s="49"/>
      <c r="AB3770" s="49"/>
      <c r="AC3770" s="49"/>
      <c r="AG3770" s="48"/>
      <c r="AJ3770" s="48"/>
      <c r="AM3770" s="48"/>
      <c r="AW3770" s="49"/>
      <c r="AX3770" s="49"/>
      <c r="AY3770" s="49"/>
      <c r="AZ3770" s="49"/>
      <c r="BA3770" s="49"/>
      <c r="BB3770" s="49"/>
      <c r="BC3770" s="49"/>
      <c r="BD3770" s="49"/>
      <c r="BE3770" s="49"/>
    </row>
    <row r="3771" spans="5:57">
      <c r="E3771" s="48"/>
      <c r="H3771" s="48"/>
      <c r="K3771" s="48"/>
      <c r="U3771" s="49"/>
      <c r="V3771" s="49"/>
      <c r="W3771" s="49"/>
      <c r="X3771" s="49"/>
      <c r="Y3771" s="49"/>
      <c r="Z3771" s="49"/>
      <c r="AA3771" s="49"/>
      <c r="AB3771" s="49"/>
      <c r="AC3771" s="49"/>
      <c r="AG3771" s="48"/>
      <c r="AJ3771" s="48"/>
      <c r="AM3771" s="48"/>
      <c r="AW3771" s="49"/>
      <c r="AX3771" s="49"/>
      <c r="AY3771" s="49"/>
      <c r="AZ3771" s="49"/>
      <c r="BA3771" s="49"/>
      <c r="BB3771" s="49"/>
      <c r="BC3771" s="49"/>
      <c r="BD3771" s="49"/>
      <c r="BE3771" s="49"/>
    </row>
    <row r="3772" spans="5:57">
      <c r="E3772" s="48"/>
      <c r="H3772" s="48"/>
      <c r="K3772" s="48"/>
      <c r="U3772" s="49"/>
      <c r="V3772" s="49"/>
      <c r="W3772" s="49"/>
      <c r="X3772" s="49"/>
      <c r="Y3772" s="49"/>
      <c r="Z3772" s="49"/>
      <c r="AA3772" s="49"/>
      <c r="AB3772" s="49"/>
      <c r="AC3772" s="49"/>
      <c r="AG3772" s="48"/>
      <c r="AJ3772" s="48"/>
      <c r="AM3772" s="48"/>
      <c r="AW3772" s="49"/>
      <c r="AX3772" s="49"/>
      <c r="AY3772" s="49"/>
      <c r="AZ3772" s="49"/>
      <c r="BA3772" s="49"/>
      <c r="BB3772" s="49"/>
      <c r="BC3772" s="49"/>
      <c r="BD3772" s="49"/>
      <c r="BE3772" s="49"/>
    </row>
    <row r="3773" spans="5:57">
      <c r="E3773" s="48"/>
      <c r="H3773" s="48"/>
      <c r="K3773" s="48"/>
      <c r="U3773" s="49"/>
      <c r="V3773" s="49"/>
      <c r="W3773" s="49"/>
      <c r="X3773" s="49"/>
      <c r="Y3773" s="49"/>
      <c r="Z3773" s="49"/>
      <c r="AA3773" s="49"/>
      <c r="AB3773" s="49"/>
      <c r="AC3773" s="49"/>
      <c r="AG3773" s="48"/>
      <c r="AJ3773" s="48"/>
      <c r="AM3773" s="48"/>
      <c r="AW3773" s="49"/>
      <c r="AX3773" s="49"/>
      <c r="AY3773" s="49"/>
      <c r="AZ3773" s="49"/>
      <c r="BA3773" s="49"/>
      <c r="BB3773" s="49"/>
      <c r="BC3773" s="49"/>
      <c r="BD3773" s="49"/>
      <c r="BE3773" s="49"/>
    </row>
    <row r="3774" spans="5:57">
      <c r="E3774" s="48"/>
      <c r="H3774" s="48"/>
      <c r="K3774" s="48"/>
      <c r="U3774" s="49"/>
      <c r="V3774" s="49"/>
      <c r="W3774" s="49"/>
      <c r="X3774" s="49"/>
      <c r="Y3774" s="49"/>
      <c r="Z3774" s="49"/>
      <c r="AA3774" s="49"/>
      <c r="AB3774" s="49"/>
      <c r="AC3774" s="49"/>
      <c r="AG3774" s="48"/>
      <c r="AJ3774" s="48"/>
      <c r="AM3774" s="48"/>
      <c r="AW3774" s="49"/>
      <c r="AX3774" s="49"/>
      <c r="AY3774" s="49"/>
      <c r="AZ3774" s="49"/>
      <c r="BA3774" s="49"/>
      <c r="BB3774" s="49"/>
      <c r="BC3774" s="49"/>
      <c r="BD3774" s="49"/>
      <c r="BE3774" s="49"/>
    </row>
    <row r="3775" spans="5:57">
      <c r="E3775" s="48"/>
      <c r="H3775" s="48"/>
      <c r="K3775" s="48"/>
      <c r="U3775" s="49"/>
      <c r="V3775" s="49"/>
      <c r="W3775" s="49"/>
      <c r="X3775" s="49"/>
      <c r="Y3775" s="49"/>
      <c r="Z3775" s="49"/>
      <c r="AA3775" s="49"/>
      <c r="AB3775" s="49"/>
      <c r="AC3775" s="49"/>
      <c r="AG3775" s="48"/>
      <c r="AJ3775" s="48"/>
      <c r="AM3775" s="48"/>
      <c r="AW3775" s="49"/>
      <c r="AX3775" s="49"/>
      <c r="AY3775" s="49"/>
      <c r="AZ3775" s="49"/>
      <c r="BA3775" s="49"/>
      <c r="BB3775" s="49"/>
      <c r="BC3775" s="49"/>
      <c r="BD3775" s="49"/>
      <c r="BE3775" s="49"/>
    </row>
    <row r="3776" spans="5:57">
      <c r="E3776" s="48"/>
      <c r="H3776" s="48"/>
      <c r="K3776" s="48"/>
      <c r="U3776" s="49"/>
      <c r="V3776" s="49"/>
      <c r="W3776" s="49"/>
      <c r="X3776" s="49"/>
      <c r="Y3776" s="49"/>
      <c r="Z3776" s="49"/>
      <c r="AA3776" s="49"/>
      <c r="AB3776" s="49"/>
      <c r="AC3776" s="49"/>
      <c r="AG3776" s="48"/>
      <c r="AJ3776" s="48"/>
      <c r="AM3776" s="48"/>
      <c r="AW3776" s="49"/>
      <c r="AX3776" s="49"/>
      <c r="AY3776" s="49"/>
      <c r="AZ3776" s="49"/>
      <c r="BA3776" s="49"/>
      <c r="BB3776" s="49"/>
      <c r="BC3776" s="49"/>
      <c r="BD3776" s="49"/>
      <c r="BE3776" s="49"/>
    </row>
    <row r="3777" spans="5:57">
      <c r="E3777" s="48"/>
      <c r="H3777" s="48"/>
      <c r="K3777" s="48"/>
      <c r="U3777" s="49"/>
      <c r="V3777" s="49"/>
      <c r="W3777" s="49"/>
      <c r="X3777" s="49"/>
      <c r="Y3777" s="49"/>
      <c r="Z3777" s="49"/>
      <c r="AA3777" s="49"/>
      <c r="AB3777" s="49"/>
      <c r="AC3777" s="49"/>
      <c r="AG3777" s="48"/>
      <c r="AJ3777" s="48"/>
      <c r="AM3777" s="48"/>
      <c r="AW3777" s="49"/>
      <c r="AX3777" s="49"/>
      <c r="AY3777" s="49"/>
      <c r="AZ3777" s="49"/>
      <c r="BA3777" s="49"/>
      <c r="BB3777" s="49"/>
      <c r="BC3777" s="49"/>
      <c r="BD3777" s="49"/>
      <c r="BE3777" s="49"/>
    </row>
    <row r="3778" spans="5:57">
      <c r="E3778" s="48"/>
      <c r="H3778" s="48"/>
      <c r="K3778" s="48"/>
      <c r="U3778" s="49"/>
      <c r="V3778" s="49"/>
      <c r="W3778" s="49"/>
      <c r="X3778" s="49"/>
      <c r="Y3778" s="49"/>
      <c r="Z3778" s="49"/>
      <c r="AA3778" s="49"/>
      <c r="AB3778" s="49"/>
      <c r="AC3778" s="49"/>
      <c r="AG3778" s="48"/>
      <c r="AJ3778" s="48"/>
      <c r="AM3778" s="48"/>
      <c r="AW3778" s="49"/>
      <c r="AX3778" s="49"/>
      <c r="AY3778" s="49"/>
      <c r="AZ3778" s="49"/>
      <c r="BA3778" s="49"/>
      <c r="BB3778" s="49"/>
      <c r="BC3778" s="49"/>
      <c r="BD3778" s="49"/>
      <c r="BE3778" s="49"/>
    </row>
    <row r="3779" spans="5:57">
      <c r="E3779" s="48"/>
      <c r="H3779" s="48"/>
      <c r="K3779" s="48"/>
      <c r="U3779" s="49"/>
      <c r="V3779" s="49"/>
      <c r="W3779" s="49"/>
      <c r="X3779" s="49"/>
      <c r="Y3779" s="49"/>
      <c r="Z3779" s="49"/>
      <c r="AA3779" s="49"/>
      <c r="AB3779" s="49"/>
      <c r="AC3779" s="49"/>
      <c r="AG3779" s="48"/>
      <c r="AJ3779" s="48"/>
      <c r="AM3779" s="48"/>
      <c r="AW3779" s="49"/>
      <c r="AX3779" s="49"/>
      <c r="AY3779" s="49"/>
      <c r="AZ3779" s="49"/>
      <c r="BA3779" s="49"/>
      <c r="BB3779" s="49"/>
      <c r="BC3779" s="49"/>
      <c r="BD3779" s="49"/>
      <c r="BE3779" s="49"/>
    </row>
    <row r="3780" spans="5:57">
      <c r="E3780" s="48"/>
      <c r="H3780" s="48"/>
      <c r="K3780" s="48"/>
      <c r="U3780" s="49"/>
      <c r="V3780" s="49"/>
      <c r="W3780" s="49"/>
      <c r="X3780" s="49"/>
      <c r="Y3780" s="49"/>
      <c r="Z3780" s="49"/>
      <c r="AA3780" s="49"/>
      <c r="AB3780" s="49"/>
      <c r="AC3780" s="49"/>
      <c r="AG3780" s="48"/>
      <c r="AJ3780" s="48"/>
      <c r="AM3780" s="48"/>
      <c r="AW3780" s="49"/>
      <c r="AX3780" s="49"/>
      <c r="AY3780" s="49"/>
      <c r="AZ3780" s="49"/>
      <c r="BA3780" s="49"/>
      <c r="BB3780" s="49"/>
      <c r="BC3780" s="49"/>
      <c r="BD3780" s="49"/>
      <c r="BE3780" s="49"/>
    </row>
    <row r="3781" spans="5:57">
      <c r="E3781" s="48"/>
      <c r="H3781" s="48"/>
      <c r="K3781" s="48"/>
      <c r="U3781" s="49"/>
      <c r="V3781" s="49"/>
      <c r="W3781" s="49"/>
      <c r="X3781" s="49"/>
      <c r="Y3781" s="49"/>
      <c r="Z3781" s="49"/>
      <c r="AA3781" s="49"/>
      <c r="AB3781" s="49"/>
      <c r="AC3781" s="49"/>
      <c r="AG3781" s="48"/>
      <c r="AJ3781" s="48"/>
      <c r="AM3781" s="48"/>
      <c r="AW3781" s="49"/>
      <c r="AX3781" s="49"/>
      <c r="AY3781" s="49"/>
      <c r="AZ3781" s="49"/>
      <c r="BA3781" s="49"/>
      <c r="BB3781" s="49"/>
      <c r="BC3781" s="49"/>
      <c r="BD3781" s="49"/>
      <c r="BE3781" s="49"/>
    </row>
    <row r="3782" spans="5:57">
      <c r="E3782" s="48"/>
      <c r="H3782" s="48"/>
      <c r="K3782" s="48"/>
      <c r="U3782" s="49"/>
      <c r="V3782" s="49"/>
      <c r="W3782" s="49"/>
      <c r="X3782" s="49"/>
      <c r="Y3782" s="49"/>
      <c r="Z3782" s="49"/>
      <c r="AA3782" s="49"/>
      <c r="AB3782" s="49"/>
      <c r="AC3782" s="49"/>
      <c r="AG3782" s="48"/>
      <c r="AJ3782" s="48"/>
      <c r="AM3782" s="48"/>
      <c r="AW3782" s="49"/>
      <c r="AX3782" s="49"/>
      <c r="AY3782" s="49"/>
      <c r="AZ3782" s="49"/>
      <c r="BA3782" s="49"/>
      <c r="BB3782" s="49"/>
      <c r="BC3782" s="49"/>
      <c r="BD3782" s="49"/>
      <c r="BE3782" s="49"/>
    </row>
    <row r="3783" spans="5:57">
      <c r="E3783" s="48"/>
      <c r="H3783" s="48"/>
      <c r="K3783" s="48"/>
      <c r="U3783" s="49"/>
      <c r="V3783" s="49"/>
      <c r="W3783" s="49"/>
      <c r="X3783" s="49"/>
      <c r="Y3783" s="49"/>
      <c r="Z3783" s="49"/>
      <c r="AA3783" s="49"/>
      <c r="AB3783" s="49"/>
      <c r="AC3783" s="49"/>
      <c r="AG3783" s="48"/>
      <c r="AJ3783" s="48"/>
      <c r="AM3783" s="48"/>
      <c r="AW3783" s="49"/>
      <c r="AX3783" s="49"/>
      <c r="AY3783" s="49"/>
      <c r="AZ3783" s="49"/>
      <c r="BA3783" s="49"/>
      <c r="BB3783" s="49"/>
      <c r="BC3783" s="49"/>
      <c r="BD3783" s="49"/>
      <c r="BE3783" s="49"/>
    </row>
    <row r="3784" spans="5:57">
      <c r="E3784" s="48"/>
      <c r="H3784" s="48"/>
      <c r="K3784" s="48"/>
      <c r="U3784" s="49"/>
      <c r="V3784" s="49"/>
      <c r="W3784" s="49"/>
      <c r="X3784" s="49"/>
      <c r="Y3784" s="49"/>
      <c r="Z3784" s="49"/>
      <c r="AA3784" s="49"/>
      <c r="AB3784" s="49"/>
      <c r="AC3784" s="49"/>
      <c r="AG3784" s="48"/>
      <c r="AJ3784" s="48"/>
      <c r="AM3784" s="48"/>
      <c r="AW3784" s="49"/>
      <c r="AX3784" s="49"/>
      <c r="AY3784" s="49"/>
      <c r="AZ3784" s="49"/>
      <c r="BA3784" s="49"/>
      <c r="BB3784" s="49"/>
      <c r="BC3784" s="49"/>
      <c r="BD3784" s="49"/>
      <c r="BE3784" s="49"/>
    </row>
    <row r="3785" spans="5:57">
      <c r="E3785" s="48"/>
      <c r="H3785" s="48"/>
      <c r="K3785" s="48"/>
      <c r="U3785" s="49"/>
      <c r="V3785" s="49"/>
      <c r="W3785" s="49"/>
      <c r="X3785" s="49"/>
      <c r="Y3785" s="49"/>
      <c r="Z3785" s="49"/>
      <c r="AA3785" s="49"/>
      <c r="AB3785" s="49"/>
      <c r="AC3785" s="49"/>
      <c r="AG3785" s="48"/>
      <c r="AJ3785" s="48"/>
      <c r="AM3785" s="48"/>
      <c r="AW3785" s="49"/>
      <c r="AX3785" s="49"/>
      <c r="AY3785" s="49"/>
      <c r="AZ3785" s="49"/>
      <c r="BA3785" s="49"/>
      <c r="BB3785" s="49"/>
      <c r="BC3785" s="49"/>
      <c r="BD3785" s="49"/>
      <c r="BE3785" s="49"/>
    </row>
    <row r="3786" spans="5:57">
      <c r="E3786" s="48"/>
      <c r="H3786" s="48"/>
      <c r="K3786" s="48"/>
      <c r="U3786" s="49"/>
      <c r="V3786" s="49"/>
      <c r="W3786" s="49"/>
      <c r="X3786" s="49"/>
      <c r="Y3786" s="49"/>
      <c r="Z3786" s="49"/>
      <c r="AA3786" s="49"/>
      <c r="AB3786" s="49"/>
      <c r="AC3786" s="49"/>
      <c r="AG3786" s="48"/>
      <c r="AJ3786" s="48"/>
      <c r="AM3786" s="48"/>
      <c r="AW3786" s="49"/>
      <c r="AX3786" s="49"/>
      <c r="AY3786" s="49"/>
      <c r="AZ3786" s="49"/>
      <c r="BA3786" s="49"/>
      <c r="BB3786" s="49"/>
      <c r="BC3786" s="49"/>
      <c r="BD3786" s="49"/>
      <c r="BE3786" s="49"/>
    </row>
    <row r="3787" spans="5:57">
      <c r="E3787" s="48"/>
      <c r="H3787" s="48"/>
      <c r="K3787" s="48"/>
      <c r="U3787" s="49"/>
      <c r="V3787" s="49"/>
      <c r="W3787" s="49"/>
      <c r="X3787" s="49"/>
      <c r="Y3787" s="49"/>
      <c r="Z3787" s="49"/>
      <c r="AA3787" s="49"/>
      <c r="AB3787" s="49"/>
      <c r="AC3787" s="49"/>
      <c r="AG3787" s="48"/>
      <c r="AJ3787" s="48"/>
      <c r="AM3787" s="48"/>
      <c r="AW3787" s="49"/>
      <c r="AX3787" s="49"/>
      <c r="AY3787" s="49"/>
      <c r="AZ3787" s="49"/>
      <c r="BA3787" s="49"/>
      <c r="BB3787" s="49"/>
      <c r="BC3787" s="49"/>
      <c r="BD3787" s="49"/>
      <c r="BE3787" s="49"/>
    </row>
    <row r="3788" spans="5:57">
      <c r="E3788" s="48"/>
      <c r="H3788" s="48"/>
      <c r="K3788" s="48"/>
      <c r="U3788" s="49"/>
      <c r="V3788" s="49"/>
      <c r="W3788" s="49"/>
      <c r="X3788" s="49"/>
      <c r="Y3788" s="49"/>
      <c r="Z3788" s="49"/>
      <c r="AA3788" s="49"/>
      <c r="AB3788" s="49"/>
      <c r="AC3788" s="49"/>
      <c r="AG3788" s="48"/>
      <c r="AJ3788" s="48"/>
      <c r="AM3788" s="48"/>
      <c r="AW3788" s="49"/>
      <c r="AX3788" s="49"/>
      <c r="AY3788" s="49"/>
      <c r="AZ3788" s="49"/>
      <c r="BA3788" s="49"/>
      <c r="BB3788" s="49"/>
      <c r="BC3788" s="49"/>
      <c r="BD3788" s="49"/>
      <c r="BE3788" s="49"/>
    </row>
    <row r="3789" spans="5:57">
      <c r="E3789" s="48"/>
      <c r="H3789" s="48"/>
      <c r="K3789" s="48"/>
      <c r="U3789" s="49"/>
      <c r="V3789" s="49"/>
      <c r="W3789" s="49"/>
      <c r="X3789" s="49"/>
      <c r="Y3789" s="49"/>
      <c r="Z3789" s="49"/>
      <c r="AA3789" s="49"/>
      <c r="AB3789" s="49"/>
      <c r="AC3789" s="49"/>
      <c r="AG3789" s="48"/>
      <c r="AJ3789" s="48"/>
      <c r="AM3789" s="48"/>
      <c r="AW3789" s="49"/>
      <c r="AX3789" s="49"/>
      <c r="AY3789" s="49"/>
      <c r="AZ3789" s="49"/>
      <c r="BA3789" s="49"/>
      <c r="BB3789" s="49"/>
      <c r="BC3789" s="49"/>
      <c r="BD3789" s="49"/>
      <c r="BE3789" s="49"/>
    </row>
    <row r="3790" spans="5:57">
      <c r="E3790" s="48"/>
      <c r="H3790" s="48"/>
      <c r="K3790" s="48"/>
      <c r="U3790" s="49"/>
      <c r="V3790" s="49"/>
      <c r="W3790" s="49"/>
      <c r="X3790" s="49"/>
      <c r="Y3790" s="49"/>
      <c r="Z3790" s="49"/>
      <c r="AA3790" s="49"/>
      <c r="AB3790" s="49"/>
      <c r="AC3790" s="49"/>
      <c r="AG3790" s="48"/>
      <c r="AJ3790" s="48"/>
      <c r="AM3790" s="48"/>
      <c r="AW3790" s="49"/>
      <c r="AX3790" s="49"/>
      <c r="AY3790" s="49"/>
      <c r="AZ3790" s="49"/>
      <c r="BA3790" s="49"/>
      <c r="BB3790" s="49"/>
      <c r="BC3790" s="49"/>
      <c r="BD3790" s="49"/>
      <c r="BE3790" s="49"/>
    </row>
    <row r="3791" spans="5:57">
      <c r="E3791" s="48"/>
      <c r="H3791" s="48"/>
      <c r="K3791" s="48"/>
      <c r="U3791" s="49"/>
      <c r="V3791" s="49"/>
      <c r="W3791" s="49"/>
      <c r="X3791" s="49"/>
      <c r="Y3791" s="49"/>
      <c r="Z3791" s="49"/>
      <c r="AA3791" s="49"/>
      <c r="AB3791" s="49"/>
      <c r="AC3791" s="49"/>
      <c r="AG3791" s="48"/>
      <c r="AJ3791" s="48"/>
      <c r="AM3791" s="48"/>
      <c r="AW3791" s="49"/>
      <c r="AX3791" s="49"/>
      <c r="AY3791" s="49"/>
      <c r="AZ3791" s="49"/>
      <c r="BA3791" s="49"/>
      <c r="BB3791" s="49"/>
      <c r="BC3791" s="49"/>
      <c r="BD3791" s="49"/>
      <c r="BE3791" s="49"/>
    </row>
    <row r="3792" spans="5:57">
      <c r="E3792" s="48"/>
      <c r="H3792" s="48"/>
      <c r="K3792" s="48"/>
      <c r="U3792" s="49"/>
      <c r="V3792" s="49"/>
      <c r="W3792" s="49"/>
      <c r="X3792" s="49"/>
      <c r="Y3792" s="49"/>
      <c r="Z3792" s="49"/>
      <c r="AA3792" s="49"/>
      <c r="AB3792" s="49"/>
      <c r="AC3792" s="49"/>
      <c r="AG3792" s="48"/>
      <c r="AJ3792" s="48"/>
      <c r="AM3792" s="48"/>
      <c r="AW3792" s="49"/>
      <c r="AX3792" s="49"/>
      <c r="AY3792" s="49"/>
      <c r="AZ3792" s="49"/>
      <c r="BA3792" s="49"/>
      <c r="BB3792" s="49"/>
      <c r="BC3792" s="49"/>
      <c r="BD3792" s="49"/>
      <c r="BE3792" s="49"/>
    </row>
    <row r="3793" spans="5:57">
      <c r="E3793" s="48"/>
      <c r="H3793" s="48"/>
      <c r="K3793" s="48"/>
      <c r="U3793" s="49"/>
      <c r="V3793" s="49"/>
      <c r="W3793" s="49"/>
      <c r="X3793" s="49"/>
      <c r="Y3793" s="49"/>
      <c r="Z3793" s="49"/>
      <c r="AA3793" s="49"/>
      <c r="AB3793" s="49"/>
      <c r="AC3793" s="49"/>
      <c r="AG3793" s="48"/>
      <c r="AJ3793" s="48"/>
      <c r="AM3793" s="48"/>
      <c r="AW3793" s="49"/>
      <c r="AX3793" s="49"/>
      <c r="AY3793" s="49"/>
      <c r="AZ3793" s="49"/>
      <c r="BA3793" s="49"/>
      <c r="BB3793" s="49"/>
      <c r="BC3793" s="49"/>
      <c r="BD3793" s="49"/>
      <c r="BE3793" s="49"/>
    </row>
    <row r="3794" spans="5:57">
      <c r="E3794" s="48"/>
      <c r="H3794" s="48"/>
      <c r="K3794" s="48"/>
      <c r="U3794" s="49"/>
      <c r="V3794" s="49"/>
      <c r="W3794" s="49"/>
      <c r="X3794" s="49"/>
      <c r="Y3794" s="49"/>
      <c r="Z3794" s="49"/>
      <c r="AA3794" s="49"/>
      <c r="AB3794" s="49"/>
      <c r="AC3794" s="49"/>
      <c r="AG3794" s="48"/>
      <c r="AJ3794" s="48"/>
      <c r="AM3794" s="48"/>
      <c r="AW3794" s="49"/>
      <c r="AX3794" s="49"/>
      <c r="AY3794" s="49"/>
      <c r="AZ3794" s="49"/>
      <c r="BA3794" s="49"/>
      <c r="BB3794" s="49"/>
      <c r="BC3794" s="49"/>
      <c r="BD3794" s="49"/>
      <c r="BE3794" s="49"/>
    </row>
    <row r="3795" spans="5:57">
      <c r="E3795" s="48"/>
      <c r="H3795" s="48"/>
      <c r="K3795" s="48"/>
      <c r="U3795" s="49"/>
      <c r="V3795" s="49"/>
      <c r="W3795" s="49"/>
      <c r="X3795" s="49"/>
      <c r="Y3795" s="49"/>
      <c r="Z3795" s="49"/>
      <c r="AA3795" s="49"/>
      <c r="AB3795" s="49"/>
      <c r="AC3795" s="49"/>
      <c r="AG3795" s="48"/>
      <c r="AJ3795" s="48"/>
      <c r="AM3795" s="48"/>
      <c r="AW3795" s="49"/>
      <c r="AX3795" s="49"/>
      <c r="AY3795" s="49"/>
      <c r="AZ3795" s="49"/>
      <c r="BA3795" s="49"/>
      <c r="BB3795" s="49"/>
      <c r="BC3795" s="49"/>
      <c r="BD3795" s="49"/>
      <c r="BE3795" s="49"/>
    </row>
    <row r="3796" spans="5:57">
      <c r="E3796" s="48"/>
      <c r="H3796" s="48"/>
      <c r="K3796" s="48"/>
      <c r="U3796" s="49"/>
      <c r="V3796" s="49"/>
      <c r="W3796" s="49"/>
      <c r="X3796" s="49"/>
      <c r="Y3796" s="49"/>
      <c r="Z3796" s="49"/>
      <c r="AA3796" s="49"/>
      <c r="AB3796" s="49"/>
      <c r="AC3796" s="49"/>
      <c r="AG3796" s="48"/>
      <c r="AJ3796" s="48"/>
      <c r="AM3796" s="48"/>
      <c r="AW3796" s="49"/>
      <c r="AX3796" s="49"/>
      <c r="AY3796" s="49"/>
      <c r="AZ3796" s="49"/>
      <c r="BA3796" s="49"/>
      <c r="BB3796" s="49"/>
      <c r="BC3796" s="49"/>
      <c r="BD3796" s="49"/>
      <c r="BE3796" s="49"/>
    </row>
    <row r="3797" spans="5:57">
      <c r="E3797" s="48"/>
      <c r="H3797" s="48"/>
      <c r="K3797" s="48"/>
      <c r="U3797" s="49"/>
      <c r="V3797" s="49"/>
      <c r="W3797" s="49"/>
      <c r="X3797" s="49"/>
      <c r="Y3797" s="49"/>
      <c r="Z3797" s="49"/>
      <c r="AA3797" s="49"/>
      <c r="AB3797" s="49"/>
      <c r="AC3797" s="49"/>
      <c r="AG3797" s="48"/>
      <c r="AJ3797" s="48"/>
      <c r="AM3797" s="48"/>
      <c r="AW3797" s="49"/>
      <c r="AX3797" s="49"/>
      <c r="AY3797" s="49"/>
      <c r="AZ3797" s="49"/>
      <c r="BA3797" s="49"/>
      <c r="BB3797" s="49"/>
      <c r="BC3797" s="49"/>
      <c r="BD3797" s="49"/>
      <c r="BE3797" s="49"/>
    </row>
    <row r="3798" spans="5:57">
      <c r="E3798" s="48"/>
      <c r="H3798" s="48"/>
      <c r="K3798" s="48"/>
      <c r="U3798" s="49"/>
      <c r="V3798" s="49"/>
      <c r="W3798" s="49"/>
      <c r="X3798" s="49"/>
      <c r="Y3798" s="49"/>
      <c r="Z3798" s="49"/>
      <c r="AA3798" s="49"/>
      <c r="AB3798" s="49"/>
      <c r="AC3798" s="49"/>
      <c r="AG3798" s="48"/>
      <c r="AJ3798" s="48"/>
      <c r="AM3798" s="48"/>
      <c r="AW3798" s="49"/>
      <c r="AX3798" s="49"/>
      <c r="AY3798" s="49"/>
      <c r="AZ3798" s="49"/>
      <c r="BA3798" s="49"/>
      <c r="BB3798" s="49"/>
      <c r="BC3798" s="49"/>
      <c r="BD3798" s="49"/>
      <c r="BE3798" s="49"/>
    </row>
    <row r="3799" spans="5:57">
      <c r="E3799" s="48"/>
      <c r="H3799" s="48"/>
      <c r="K3799" s="48"/>
      <c r="U3799" s="49"/>
      <c r="V3799" s="49"/>
      <c r="W3799" s="49"/>
      <c r="X3799" s="49"/>
      <c r="Y3799" s="49"/>
      <c r="Z3799" s="49"/>
      <c r="AA3799" s="49"/>
      <c r="AB3799" s="49"/>
      <c r="AC3799" s="49"/>
      <c r="AG3799" s="48"/>
      <c r="AJ3799" s="48"/>
      <c r="AM3799" s="48"/>
      <c r="AW3799" s="49"/>
      <c r="AX3799" s="49"/>
      <c r="AY3799" s="49"/>
      <c r="AZ3799" s="49"/>
      <c r="BA3799" s="49"/>
      <c r="BB3799" s="49"/>
      <c r="BC3799" s="49"/>
      <c r="BD3799" s="49"/>
      <c r="BE3799" s="49"/>
    </row>
    <row r="3800" spans="5:57">
      <c r="E3800" s="48"/>
      <c r="H3800" s="48"/>
      <c r="K3800" s="48"/>
      <c r="U3800" s="49"/>
      <c r="V3800" s="49"/>
      <c r="W3800" s="49"/>
      <c r="X3800" s="49"/>
      <c r="Y3800" s="49"/>
      <c r="Z3800" s="49"/>
      <c r="AA3800" s="49"/>
      <c r="AB3800" s="49"/>
      <c r="AC3800" s="49"/>
      <c r="AG3800" s="48"/>
      <c r="AJ3800" s="48"/>
      <c r="AM3800" s="48"/>
      <c r="AW3800" s="49"/>
      <c r="AX3800" s="49"/>
      <c r="AY3800" s="49"/>
      <c r="AZ3800" s="49"/>
      <c r="BA3800" s="49"/>
      <c r="BB3800" s="49"/>
      <c r="BC3800" s="49"/>
      <c r="BD3800" s="49"/>
      <c r="BE3800" s="49"/>
    </row>
    <row r="3801" spans="5:57">
      <c r="E3801" s="48"/>
      <c r="H3801" s="48"/>
      <c r="K3801" s="48"/>
      <c r="U3801" s="49"/>
      <c r="V3801" s="49"/>
      <c r="W3801" s="49"/>
      <c r="X3801" s="49"/>
      <c r="Y3801" s="49"/>
      <c r="Z3801" s="49"/>
      <c r="AA3801" s="49"/>
      <c r="AB3801" s="49"/>
      <c r="AC3801" s="49"/>
      <c r="AG3801" s="48"/>
      <c r="AJ3801" s="48"/>
      <c r="AM3801" s="48"/>
      <c r="AW3801" s="49"/>
      <c r="AX3801" s="49"/>
      <c r="AY3801" s="49"/>
      <c r="AZ3801" s="49"/>
      <c r="BA3801" s="49"/>
      <c r="BB3801" s="49"/>
      <c r="BC3801" s="49"/>
      <c r="BD3801" s="49"/>
      <c r="BE3801" s="49"/>
    </row>
    <row r="3802" spans="5:57">
      <c r="E3802" s="48"/>
      <c r="H3802" s="48"/>
      <c r="K3802" s="48"/>
      <c r="U3802" s="49"/>
      <c r="V3802" s="49"/>
      <c r="W3802" s="49"/>
      <c r="X3802" s="49"/>
      <c r="Y3802" s="49"/>
      <c r="Z3802" s="49"/>
      <c r="AA3802" s="49"/>
      <c r="AB3802" s="49"/>
      <c r="AC3802" s="49"/>
      <c r="AG3802" s="48"/>
      <c r="AJ3802" s="48"/>
      <c r="AM3802" s="48"/>
      <c r="AW3802" s="49"/>
      <c r="AX3802" s="49"/>
      <c r="AY3802" s="49"/>
      <c r="AZ3802" s="49"/>
      <c r="BA3802" s="49"/>
      <c r="BB3802" s="49"/>
      <c r="BC3802" s="49"/>
      <c r="BD3802" s="49"/>
      <c r="BE3802" s="49"/>
    </row>
    <row r="3803" spans="5:57">
      <c r="E3803" s="48"/>
      <c r="H3803" s="48"/>
      <c r="K3803" s="48"/>
      <c r="U3803" s="49"/>
      <c r="V3803" s="49"/>
      <c r="W3803" s="49"/>
      <c r="X3803" s="49"/>
      <c r="Y3803" s="49"/>
      <c r="Z3803" s="49"/>
      <c r="AA3803" s="49"/>
      <c r="AB3803" s="49"/>
      <c r="AC3803" s="49"/>
      <c r="AG3803" s="48"/>
      <c r="AJ3803" s="48"/>
      <c r="AM3803" s="48"/>
      <c r="AW3803" s="49"/>
      <c r="AX3803" s="49"/>
      <c r="AY3803" s="49"/>
      <c r="AZ3803" s="49"/>
      <c r="BA3803" s="49"/>
      <c r="BB3803" s="49"/>
      <c r="BC3803" s="49"/>
      <c r="BD3803" s="49"/>
      <c r="BE3803" s="49"/>
    </row>
    <row r="3804" spans="5:57">
      <c r="E3804" s="48"/>
      <c r="H3804" s="48"/>
      <c r="K3804" s="48"/>
      <c r="U3804" s="49"/>
      <c r="V3804" s="49"/>
      <c r="W3804" s="49"/>
      <c r="X3804" s="49"/>
      <c r="Y3804" s="49"/>
      <c r="Z3804" s="49"/>
      <c r="AA3804" s="49"/>
      <c r="AB3804" s="49"/>
      <c r="AC3804" s="49"/>
      <c r="AG3804" s="48"/>
      <c r="AJ3804" s="48"/>
      <c r="AM3804" s="48"/>
      <c r="AW3804" s="49"/>
      <c r="AX3804" s="49"/>
      <c r="AY3804" s="49"/>
      <c r="AZ3804" s="49"/>
      <c r="BA3804" s="49"/>
      <c r="BB3804" s="49"/>
      <c r="BC3804" s="49"/>
      <c r="BD3804" s="49"/>
      <c r="BE3804" s="49"/>
    </row>
    <row r="3805" spans="5:57">
      <c r="E3805" s="48"/>
      <c r="H3805" s="48"/>
      <c r="K3805" s="48"/>
      <c r="U3805" s="49"/>
      <c r="V3805" s="49"/>
      <c r="W3805" s="49"/>
      <c r="X3805" s="49"/>
      <c r="Y3805" s="49"/>
      <c r="Z3805" s="49"/>
      <c r="AA3805" s="49"/>
      <c r="AB3805" s="49"/>
      <c r="AC3805" s="49"/>
      <c r="AG3805" s="48"/>
      <c r="AJ3805" s="48"/>
      <c r="AM3805" s="48"/>
      <c r="AW3805" s="49"/>
      <c r="AX3805" s="49"/>
      <c r="AY3805" s="49"/>
      <c r="AZ3805" s="49"/>
      <c r="BA3805" s="49"/>
      <c r="BB3805" s="49"/>
      <c r="BC3805" s="49"/>
      <c r="BD3805" s="49"/>
      <c r="BE3805" s="49"/>
    </row>
    <row r="3806" spans="5:57">
      <c r="E3806" s="48"/>
      <c r="H3806" s="48"/>
      <c r="K3806" s="48"/>
      <c r="U3806" s="49"/>
      <c r="V3806" s="49"/>
      <c r="W3806" s="49"/>
      <c r="X3806" s="49"/>
      <c r="Y3806" s="49"/>
      <c r="Z3806" s="49"/>
      <c r="AA3806" s="49"/>
      <c r="AB3806" s="49"/>
      <c r="AC3806" s="49"/>
      <c r="AG3806" s="48"/>
      <c r="AJ3806" s="48"/>
      <c r="AM3806" s="48"/>
      <c r="AW3806" s="49"/>
      <c r="AX3806" s="49"/>
      <c r="AY3806" s="49"/>
      <c r="AZ3806" s="49"/>
      <c r="BA3806" s="49"/>
      <c r="BB3806" s="49"/>
      <c r="BC3806" s="49"/>
      <c r="BD3806" s="49"/>
      <c r="BE3806" s="49"/>
    </row>
    <row r="3807" spans="5:57">
      <c r="E3807" s="48"/>
      <c r="H3807" s="48"/>
      <c r="K3807" s="48"/>
      <c r="U3807" s="49"/>
      <c r="V3807" s="49"/>
      <c r="W3807" s="49"/>
      <c r="X3807" s="49"/>
      <c r="Y3807" s="49"/>
      <c r="Z3807" s="49"/>
      <c r="AA3807" s="49"/>
      <c r="AB3807" s="49"/>
      <c r="AC3807" s="49"/>
      <c r="AG3807" s="48"/>
      <c r="AJ3807" s="48"/>
      <c r="AM3807" s="48"/>
      <c r="AW3807" s="49"/>
      <c r="AX3807" s="49"/>
      <c r="AY3807" s="49"/>
      <c r="AZ3807" s="49"/>
      <c r="BA3807" s="49"/>
      <c r="BB3807" s="49"/>
      <c r="BC3807" s="49"/>
      <c r="BD3807" s="49"/>
      <c r="BE3807" s="49"/>
    </row>
    <row r="3808" spans="5:57">
      <c r="E3808" s="48"/>
      <c r="H3808" s="48"/>
      <c r="K3808" s="48"/>
      <c r="U3808" s="49"/>
      <c r="V3808" s="49"/>
      <c r="W3808" s="49"/>
      <c r="X3808" s="49"/>
      <c r="Y3808" s="49"/>
      <c r="Z3808" s="49"/>
      <c r="AA3808" s="49"/>
      <c r="AB3808" s="49"/>
      <c r="AC3808" s="49"/>
      <c r="AG3808" s="48"/>
      <c r="AJ3808" s="48"/>
      <c r="AM3808" s="48"/>
      <c r="AW3808" s="49"/>
      <c r="AX3808" s="49"/>
      <c r="AY3808" s="49"/>
      <c r="AZ3808" s="49"/>
      <c r="BA3808" s="49"/>
      <c r="BB3808" s="49"/>
      <c r="BC3808" s="49"/>
      <c r="BD3808" s="49"/>
      <c r="BE3808" s="49"/>
    </row>
    <row r="3809" spans="5:57">
      <c r="E3809" s="48"/>
      <c r="H3809" s="48"/>
      <c r="K3809" s="48"/>
      <c r="U3809" s="49"/>
      <c r="V3809" s="49"/>
      <c r="W3809" s="49"/>
      <c r="X3809" s="49"/>
      <c r="Y3809" s="49"/>
      <c r="Z3809" s="49"/>
      <c r="AA3809" s="49"/>
      <c r="AB3809" s="49"/>
      <c r="AC3809" s="49"/>
      <c r="AG3809" s="48"/>
      <c r="AJ3809" s="48"/>
      <c r="AM3809" s="48"/>
      <c r="AW3809" s="49"/>
      <c r="AX3809" s="49"/>
      <c r="AY3809" s="49"/>
      <c r="AZ3809" s="49"/>
      <c r="BA3809" s="49"/>
      <c r="BB3809" s="49"/>
      <c r="BC3809" s="49"/>
      <c r="BD3809" s="49"/>
      <c r="BE3809" s="49"/>
    </row>
    <row r="3810" spans="5:57">
      <c r="E3810" s="48"/>
      <c r="H3810" s="48"/>
      <c r="K3810" s="48"/>
      <c r="U3810" s="49"/>
      <c r="V3810" s="49"/>
      <c r="W3810" s="49"/>
      <c r="X3810" s="49"/>
      <c r="Y3810" s="49"/>
      <c r="Z3810" s="49"/>
      <c r="AA3810" s="49"/>
      <c r="AB3810" s="49"/>
      <c r="AC3810" s="49"/>
      <c r="AG3810" s="48"/>
      <c r="AJ3810" s="48"/>
      <c r="AM3810" s="48"/>
      <c r="AW3810" s="49"/>
      <c r="AX3810" s="49"/>
      <c r="AY3810" s="49"/>
      <c r="AZ3810" s="49"/>
      <c r="BA3810" s="49"/>
      <c r="BB3810" s="49"/>
      <c r="BC3810" s="49"/>
      <c r="BD3810" s="49"/>
      <c r="BE3810" s="49"/>
    </row>
    <row r="3811" spans="5:57">
      <c r="E3811" s="48"/>
      <c r="H3811" s="48"/>
      <c r="K3811" s="48"/>
      <c r="U3811" s="49"/>
      <c r="V3811" s="49"/>
      <c r="W3811" s="49"/>
      <c r="X3811" s="49"/>
      <c r="Y3811" s="49"/>
      <c r="Z3811" s="49"/>
      <c r="AA3811" s="49"/>
      <c r="AB3811" s="49"/>
      <c r="AC3811" s="49"/>
      <c r="AG3811" s="48"/>
      <c r="AJ3811" s="48"/>
      <c r="AM3811" s="48"/>
      <c r="AW3811" s="49"/>
      <c r="AX3811" s="49"/>
      <c r="AY3811" s="49"/>
      <c r="AZ3811" s="49"/>
      <c r="BA3811" s="49"/>
      <c r="BB3811" s="49"/>
      <c r="BC3811" s="49"/>
      <c r="BD3811" s="49"/>
      <c r="BE3811" s="49"/>
    </row>
    <row r="3812" spans="5:57">
      <c r="E3812" s="48"/>
      <c r="H3812" s="48"/>
      <c r="K3812" s="48"/>
      <c r="U3812" s="49"/>
      <c r="V3812" s="49"/>
      <c r="W3812" s="49"/>
      <c r="X3812" s="49"/>
      <c r="Y3812" s="49"/>
      <c r="Z3812" s="49"/>
      <c r="AA3812" s="49"/>
      <c r="AB3812" s="49"/>
      <c r="AC3812" s="49"/>
      <c r="AG3812" s="48"/>
      <c r="AJ3812" s="48"/>
      <c r="AM3812" s="48"/>
      <c r="AW3812" s="49"/>
      <c r="AX3812" s="49"/>
      <c r="AY3812" s="49"/>
      <c r="AZ3812" s="49"/>
      <c r="BA3812" s="49"/>
      <c r="BB3812" s="49"/>
      <c r="BC3812" s="49"/>
      <c r="BD3812" s="49"/>
      <c r="BE3812" s="49"/>
    </row>
    <row r="3813" spans="5:57">
      <c r="E3813" s="48"/>
      <c r="H3813" s="48"/>
      <c r="K3813" s="48"/>
      <c r="U3813" s="49"/>
      <c r="V3813" s="49"/>
      <c r="W3813" s="49"/>
      <c r="X3813" s="49"/>
      <c r="Y3813" s="49"/>
      <c r="Z3813" s="49"/>
      <c r="AA3813" s="49"/>
      <c r="AB3813" s="49"/>
      <c r="AC3813" s="49"/>
      <c r="AG3813" s="48"/>
      <c r="AJ3813" s="48"/>
      <c r="AM3813" s="48"/>
      <c r="AW3813" s="49"/>
      <c r="AX3813" s="49"/>
      <c r="AY3813" s="49"/>
      <c r="AZ3813" s="49"/>
      <c r="BA3813" s="49"/>
      <c r="BB3813" s="49"/>
      <c r="BC3813" s="49"/>
      <c r="BD3813" s="49"/>
      <c r="BE3813" s="49"/>
    </row>
    <row r="3814" spans="5:57">
      <c r="E3814" s="48"/>
      <c r="H3814" s="48"/>
      <c r="K3814" s="48"/>
      <c r="U3814" s="49"/>
      <c r="V3814" s="49"/>
      <c r="W3814" s="49"/>
      <c r="X3814" s="49"/>
      <c r="Y3814" s="49"/>
      <c r="Z3814" s="49"/>
      <c r="AA3814" s="49"/>
      <c r="AB3814" s="49"/>
      <c r="AC3814" s="49"/>
      <c r="AG3814" s="48"/>
      <c r="AJ3814" s="48"/>
      <c r="AM3814" s="48"/>
      <c r="AW3814" s="49"/>
      <c r="AX3814" s="49"/>
      <c r="AY3814" s="49"/>
      <c r="AZ3814" s="49"/>
      <c r="BA3814" s="49"/>
      <c r="BB3814" s="49"/>
      <c r="BC3814" s="49"/>
      <c r="BD3814" s="49"/>
      <c r="BE3814" s="49"/>
    </row>
    <row r="3815" spans="5:57">
      <c r="E3815" s="48"/>
      <c r="H3815" s="48"/>
      <c r="K3815" s="48"/>
      <c r="U3815" s="49"/>
      <c r="V3815" s="49"/>
      <c r="W3815" s="49"/>
      <c r="X3815" s="49"/>
      <c r="Y3815" s="49"/>
      <c r="Z3815" s="49"/>
      <c r="AA3815" s="49"/>
      <c r="AB3815" s="49"/>
      <c r="AC3815" s="49"/>
      <c r="AG3815" s="48"/>
      <c r="AJ3815" s="48"/>
      <c r="AM3815" s="48"/>
      <c r="AW3815" s="49"/>
      <c r="AX3815" s="49"/>
      <c r="AY3815" s="49"/>
      <c r="AZ3815" s="49"/>
      <c r="BA3815" s="49"/>
      <c r="BB3815" s="49"/>
      <c r="BC3815" s="49"/>
      <c r="BD3815" s="49"/>
      <c r="BE3815" s="49"/>
    </row>
    <row r="3816" spans="5:57">
      <c r="E3816" s="48"/>
      <c r="H3816" s="48"/>
      <c r="K3816" s="48"/>
      <c r="U3816" s="49"/>
      <c r="V3816" s="49"/>
      <c r="W3816" s="49"/>
      <c r="X3816" s="49"/>
      <c r="Y3816" s="49"/>
      <c r="Z3816" s="49"/>
      <c r="AA3816" s="49"/>
      <c r="AB3816" s="49"/>
      <c r="AC3816" s="49"/>
      <c r="AG3816" s="48"/>
      <c r="AJ3816" s="48"/>
      <c r="AM3816" s="48"/>
      <c r="AW3816" s="49"/>
      <c r="AX3816" s="49"/>
      <c r="AY3816" s="49"/>
      <c r="AZ3816" s="49"/>
      <c r="BA3816" s="49"/>
      <c r="BB3816" s="49"/>
      <c r="BC3816" s="49"/>
      <c r="BD3816" s="49"/>
      <c r="BE3816" s="49"/>
    </row>
    <row r="3817" spans="5:57">
      <c r="E3817" s="48"/>
      <c r="H3817" s="48"/>
      <c r="K3817" s="48"/>
      <c r="U3817" s="49"/>
      <c r="V3817" s="49"/>
      <c r="W3817" s="49"/>
      <c r="X3817" s="49"/>
      <c r="Y3817" s="49"/>
      <c r="Z3817" s="49"/>
      <c r="AA3817" s="49"/>
      <c r="AB3817" s="49"/>
      <c r="AC3817" s="49"/>
      <c r="AG3817" s="48"/>
      <c r="AJ3817" s="48"/>
      <c r="AM3817" s="48"/>
      <c r="AW3817" s="49"/>
      <c r="AX3817" s="49"/>
      <c r="AY3817" s="49"/>
      <c r="AZ3817" s="49"/>
      <c r="BA3817" s="49"/>
      <c r="BB3817" s="49"/>
      <c r="BC3817" s="49"/>
      <c r="BD3817" s="49"/>
      <c r="BE3817" s="49"/>
    </row>
    <row r="3818" spans="5:57">
      <c r="E3818" s="48"/>
      <c r="H3818" s="48"/>
      <c r="K3818" s="48"/>
      <c r="U3818" s="49"/>
      <c r="V3818" s="49"/>
      <c r="W3818" s="49"/>
      <c r="X3818" s="49"/>
      <c r="Y3818" s="49"/>
      <c r="Z3818" s="49"/>
      <c r="AA3818" s="49"/>
      <c r="AB3818" s="49"/>
      <c r="AC3818" s="49"/>
      <c r="AG3818" s="48"/>
      <c r="AJ3818" s="48"/>
      <c r="AM3818" s="48"/>
      <c r="AW3818" s="49"/>
      <c r="AX3818" s="49"/>
      <c r="AY3818" s="49"/>
      <c r="AZ3818" s="49"/>
      <c r="BA3818" s="49"/>
      <c r="BB3818" s="49"/>
      <c r="BC3818" s="49"/>
      <c r="BD3818" s="49"/>
      <c r="BE3818" s="49"/>
    </row>
    <row r="3819" spans="5:57">
      <c r="E3819" s="48"/>
      <c r="H3819" s="48"/>
      <c r="K3819" s="48"/>
      <c r="U3819" s="49"/>
      <c r="V3819" s="49"/>
      <c r="W3819" s="49"/>
      <c r="X3819" s="49"/>
      <c r="Y3819" s="49"/>
      <c r="Z3819" s="49"/>
      <c r="AA3819" s="49"/>
      <c r="AB3819" s="49"/>
      <c r="AC3819" s="49"/>
      <c r="AG3819" s="48"/>
      <c r="AJ3819" s="48"/>
      <c r="AM3819" s="48"/>
      <c r="AW3819" s="49"/>
      <c r="AX3819" s="49"/>
      <c r="AY3819" s="49"/>
      <c r="AZ3819" s="49"/>
      <c r="BA3819" s="49"/>
      <c r="BB3819" s="49"/>
      <c r="BC3819" s="49"/>
      <c r="BD3819" s="49"/>
      <c r="BE3819" s="49"/>
    </row>
    <row r="3820" spans="5:57">
      <c r="E3820" s="48"/>
      <c r="H3820" s="48"/>
      <c r="K3820" s="48"/>
      <c r="U3820" s="49"/>
      <c r="V3820" s="49"/>
      <c r="W3820" s="49"/>
      <c r="X3820" s="49"/>
      <c r="Y3820" s="49"/>
      <c r="Z3820" s="49"/>
      <c r="AA3820" s="49"/>
      <c r="AB3820" s="49"/>
      <c r="AC3820" s="49"/>
      <c r="AG3820" s="48"/>
      <c r="AJ3820" s="48"/>
      <c r="AM3820" s="48"/>
      <c r="AW3820" s="49"/>
      <c r="AX3820" s="49"/>
      <c r="AY3820" s="49"/>
      <c r="AZ3820" s="49"/>
      <c r="BA3820" s="49"/>
      <c r="BB3820" s="49"/>
      <c r="BC3820" s="49"/>
      <c r="BD3820" s="49"/>
      <c r="BE3820" s="49"/>
    </row>
    <row r="3821" spans="5:57">
      <c r="E3821" s="48"/>
      <c r="H3821" s="48"/>
      <c r="K3821" s="48"/>
      <c r="U3821" s="49"/>
      <c r="V3821" s="49"/>
      <c r="W3821" s="49"/>
      <c r="X3821" s="49"/>
      <c r="Y3821" s="49"/>
      <c r="Z3821" s="49"/>
      <c r="AA3821" s="49"/>
      <c r="AB3821" s="49"/>
      <c r="AC3821" s="49"/>
      <c r="AG3821" s="48"/>
      <c r="AJ3821" s="48"/>
      <c r="AM3821" s="48"/>
      <c r="AW3821" s="49"/>
      <c r="AX3821" s="49"/>
      <c r="AY3821" s="49"/>
      <c r="AZ3821" s="49"/>
      <c r="BA3821" s="49"/>
      <c r="BB3821" s="49"/>
      <c r="BC3821" s="49"/>
      <c r="BD3821" s="49"/>
      <c r="BE3821" s="49"/>
    </row>
    <row r="3822" spans="5:57">
      <c r="E3822" s="48"/>
      <c r="H3822" s="48"/>
      <c r="K3822" s="48"/>
      <c r="U3822" s="49"/>
      <c r="V3822" s="49"/>
      <c r="W3822" s="49"/>
      <c r="X3822" s="49"/>
      <c r="Y3822" s="49"/>
      <c r="Z3822" s="49"/>
      <c r="AA3822" s="49"/>
      <c r="AB3822" s="49"/>
      <c r="AC3822" s="49"/>
      <c r="AG3822" s="48"/>
      <c r="AJ3822" s="48"/>
      <c r="AM3822" s="48"/>
      <c r="AW3822" s="49"/>
      <c r="AX3822" s="49"/>
      <c r="AY3822" s="49"/>
      <c r="AZ3822" s="49"/>
      <c r="BA3822" s="49"/>
      <c r="BB3822" s="49"/>
      <c r="BC3822" s="49"/>
      <c r="BD3822" s="49"/>
      <c r="BE3822" s="49"/>
    </row>
    <row r="3823" spans="5:57">
      <c r="E3823" s="48"/>
      <c r="H3823" s="48"/>
      <c r="K3823" s="48"/>
      <c r="U3823" s="49"/>
      <c r="V3823" s="49"/>
      <c r="W3823" s="49"/>
      <c r="X3823" s="49"/>
      <c r="Y3823" s="49"/>
      <c r="Z3823" s="49"/>
      <c r="AA3823" s="49"/>
      <c r="AB3823" s="49"/>
      <c r="AC3823" s="49"/>
      <c r="AG3823" s="48"/>
      <c r="AJ3823" s="48"/>
      <c r="AM3823" s="48"/>
      <c r="AW3823" s="49"/>
      <c r="AX3823" s="49"/>
      <c r="AY3823" s="49"/>
      <c r="AZ3823" s="49"/>
      <c r="BA3823" s="49"/>
      <c r="BB3823" s="49"/>
      <c r="BC3823" s="49"/>
      <c r="BD3823" s="49"/>
      <c r="BE3823" s="49"/>
    </row>
    <row r="3824" spans="5:57">
      <c r="E3824" s="48"/>
      <c r="H3824" s="48"/>
      <c r="K3824" s="48"/>
      <c r="U3824" s="49"/>
      <c r="V3824" s="49"/>
      <c r="W3824" s="49"/>
      <c r="X3824" s="49"/>
      <c r="Y3824" s="49"/>
      <c r="Z3824" s="49"/>
      <c r="AA3824" s="49"/>
      <c r="AB3824" s="49"/>
      <c r="AC3824" s="49"/>
      <c r="AG3824" s="48"/>
      <c r="AJ3824" s="48"/>
      <c r="AM3824" s="48"/>
      <c r="AW3824" s="49"/>
      <c r="AX3824" s="49"/>
      <c r="AY3824" s="49"/>
      <c r="AZ3824" s="49"/>
      <c r="BA3824" s="49"/>
      <c r="BB3824" s="49"/>
      <c r="BC3824" s="49"/>
      <c r="BD3824" s="49"/>
      <c r="BE3824" s="49"/>
    </row>
    <row r="3825" spans="5:57">
      <c r="E3825" s="48"/>
      <c r="H3825" s="48"/>
      <c r="K3825" s="48"/>
      <c r="U3825" s="49"/>
      <c r="V3825" s="49"/>
      <c r="W3825" s="49"/>
      <c r="X3825" s="49"/>
      <c r="Y3825" s="49"/>
      <c r="Z3825" s="49"/>
      <c r="AA3825" s="49"/>
      <c r="AB3825" s="49"/>
      <c r="AC3825" s="49"/>
      <c r="AG3825" s="48"/>
      <c r="AJ3825" s="48"/>
      <c r="AM3825" s="48"/>
      <c r="AW3825" s="49"/>
      <c r="AX3825" s="49"/>
      <c r="AY3825" s="49"/>
      <c r="AZ3825" s="49"/>
      <c r="BA3825" s="49"/>
      <c r="BB3825" s="49"/>
      <c r="BC3825" s="49"/>
      <c r="BD3825" s="49"/>
      <c r="BE3825" s="49"/>
    </row>
    <row r="3826" spans="5:57">
      <c r="E3826" s="48"/>
      <c r="H3826" s="48"/>
      <c r="K3826" s="48"/>
      <c r="U3826" s="49"/>
      <c r="V3826" s="49"/>
      <c r="W3826" s="49"/>
      <c r="X3826" s="49"/>
      <c r="Y3826" s="49"/>
      <c r="Z3826" s="49"/>
      <c r="AA3826" s="49"/>
      <c r="AB3826" s="49"/>
      <c r="AC3826" s="49"/>
      <c r="AG3826" s="48"/>
      <c r="AJ3826" s="48"/>
      <c r="AM3826" s="48"/>
      <c r="AW3826" s="49"/>
      <c r="AX3826" s="49"/>
      <c r="AY3826" s="49"/>
      <c r="AZ3826" s="49"/>
      <c r="BA3826" s="49"/>
      <c r="BB3826" s="49"/>
      <c r="BC3826" s="49"/>
      <c r="BD3826" s="49"/>
      <c r="BE3826" s="49"/>
    </row>
    <row r="3827" spans="5:57">
      <c r="E3827" s="48"/>
      <c r="H3827" s="48"/>
      <c r="K3827" s="48"/>
      <c r="U3827" s="49"/>
      <c r="V3827" s="49"/>
      <c r="W3827" s="49"/>
      <c r="X3827" s="49"/>
      <c r="Y3827" s="49"/>
      <c r="Z3827" s="49"/>
      <c r="AA3827" s="49"/>
      <c r="AB3827" s="49"/>
      <c r="AC3827" s="49"/>
      <c r="AG3827" s="48"/>
      <c r="AJ3827" s="48"/>
      <c r="AM3827" s="48"/>
      <c r="AW3827" s="49"/>
      <c r="AX3827" s="49"/>
      <c r="AY3827" s="49"/>
      <c r="AZ3827" s="49"/>
      <c r="BA3827" s="49"/>
      <c r="BB3827" s="49"/>
      <c r="BC3827" s="49"/>
      <c r="BD3827" s="49"/>
      <c r="BE3827" s="49"/>
    </row>
    <row r="3828" spans="5:57">
      <c r="E3828" s="48"/>
      <c r="H3828" s="48"/>
      <c r="K3828" s="48"/>
      <c r="U3828" s="49"/>
      <c r="V3828" s="49"/>
      <c r="W3828" s="49"/>
      <c r="X3828" s="49"/>
      <c r="Y3828" s="49"/>
      <c r="Z3828" s="49"/>
      <c r="AA3828" s="49"/>
      <c r="AB3828" s="49"/>
      <c r="AC3828" s="49"/>
      <c r="AG3828" s="48"/>
      <c r="AJ3828" s="48"/>
      <c r="AM3828" s="48"/>
      <c r="AW3828" s="49"/>
      <c r="AX3828" s="49"/>
      <c r="AY3828" s="49"/>
      <c r="AZ3828" s="49"/>
      <c r="BA3828" s="49"/>
      <c r="BB3828" s="49"/>
      <c r="BC3828" s="49"/>
      <c r="BD3828" s="49"/>
      <c r="BE3828" s="49"/>
    </row>
    <row r="3829" spans="5:57">
      <c r="E3829" s="48"/>
      <c r="H3829" s="48"/>
      <c r="K3829" s="48"/>
      <c r="U3829" s="49"/>
      <c r="V3829" s="49"/>
      <c r="W3829" s="49"/>
      <c r="X3829" s="49"/>
      <c r="Y3829" s="49"/>
      <c r="Z3829" s="49"/>
      <c r="AA3829" s="49"/>
      <c r="AB3829" s="49"/>
      <c r="AC3829" s="49"/>
      <c r="AG3829" s="48"/>
      <c r="AJ3829" s="48"/>
      <c r="AM3829" s="48"/>
      <c r="AW3829" s="49"/>
      <c r="AX3829" s="49"/>
      <c r="AY3829" s="49"/>
      <c r="AZ3829" s="49"/>
      <c r="BA3829" s="49"/>
      <c r="BB3829" s="49"/>
      <c r="BC3829" s="49"/>
      <c r="BD3829" s="49"/>
      <c r="BE3829" s="49"/>
    </row>
    <row r="3830" spans="5:57">
      <c r="E3830" s="48"/>
      <c r="H3830" s="48"/>
      <c r="K3830" s="48"/>
      <c r="U3830" s="49"/>
      <c r="V3830" s="49"/>
      <c r="W3830" s="49"/>
      <c r="X3830" s="49"/>
      <c r="Y3830" s="49"/>
      <c r="Z3830" s="49"/>
      <c r="AA3830" s="49"/>
      <c r="AB3830" s="49"/>
      <c r="AC3830" s="49"/>
      <c r="AG3830" s="48"/>
      <c r="AJ3830" s="48"/>
      <c r="AM3830" s="48"/>
      <c r="AW3830" s="49"/>
      <c r="AX3830" s="49"/>
      <c r="AY3830" s="49"/>
      <c r="AZ3830" s="49"/>
      <c r="BA3830" s="49"/>
      <c r="BB3830" s="49"/>
      <c r="BC3830" s="49"/>
      <c r="BD3830" s="49"/>
      <c r="BE3830" s="49"/>
    </row>
    <row r="3831" spans="5:57">
      <c r="E3831" s="48"/>
      <c r="H3831" s="48"/>
      <c r="K3831" s="48"/>
      <c r="U3831" s="49"/>
      <c r="V3831" s="49"/>
      <c r="W3831" s="49"/>
      <c r="X3831" s="49"/>
      <c r="Y3831" s="49"/>
      <c r="Z3831" s="49"/>
      <c r="AA3831" s="49"/>
      <c r="AB3831" s="49"/>
      <c r="AC3831" s="49"/>
      <c r="AG3831" s="48"/>
      <c r="AJ3831" s="48"/>
      <c r="AM3831" s="48"/>
      <c r="AW3831" s="49"/>
      <c r="AX3831" s="49"/>
      <c r="AY3831" s="49"/>
      <c r="AZ3831" s="49"/>
      <c r="BA3831" s="49"/>
      <c r="BB3831" s="49"/>
      <c r="BC3831" s="49"/>
      <c r="BD3831" s="49"/>
      <c r="BE3831" s="49"/>
    </row>
    <row r="3832" spans="5:57">
      <c r="E3832" s="48"/>
      <c r="H3832" s="48"/>
      <c r="K3832" s="48"/>
      <c r="U3832" s="49"/>
      <c r="V3832" s="49"/>
      <c r="W3832" s="49"/>
      <c r="X3832" s="49"/>
      <c r="Y3832" s="49"/>
      <c r="Z3832" s="49"/>
      <c r="AA3832" s="49"/>
      <c r="AB3832" s="49"/>
      <c r="AC3832" s="49"/>
      <c r="AG3832" s="48"/>
      <c r="AJ3832" s="48"/>
      <c r="AM3832" s="48"/>
      <c r="AW3832" s="49"/>
      <c r="AX3832" s="49"/>
      <c r="AY3832" s="49"/>
      <c r="AZ3832" s="49"/>
      <c r="BA3832" s="49"/>
      <c r="BB3832" s="49"/>
      <c r="BC3832" s="49"/>
      <c r="BD3832" s="49"/>
      <c r="BE3832" s="49"/>
    </row>
    <row r="3833" spans="5:57">
      <c r="E3833" s="48"/>
      <c r="H3833" s="48"/>
      <c r="K3833" s="48"/>
      <c r="U3833" s="49"/>
      <c r="V3833" s="49"/>
      <c r="W3833" s="49"/>
      <c r="X3833" s="49"/>
      <c r="Y3833" s="49"/>
      <c r="Z3833" s="49"/>
      <c r="AA3833" s="49"/>
      <c r="AB3833" s="49"/>
      <c r="AC3833" s="49"/>
      <c r="AG3833" s="48"/>
      <c r="AJ3833" s="48"/>
      <c r="AM3833" s="48"/>
      <c r="AW3833" s="49"/>
      <c r="AX3833" s="49"/>
      <c r="AY3833" s="49"/>
      <c r="AZ3833" s="49"/>
      <c r="BA3833" s="49"/>
      <c r="BB3833" s="49"/>
      <c r="BC3833" s="49"/>
      <c r="BD3833" s="49"/>
      <c r="BE3833" s="49"/>
    </row>
    <row r="3834" spans="5:57">
      <c r="E3834" s="48"/>
      <c r="H3834" s="48"/>
      <c r="K3834" s="48"/>
      <c r="U3834" s="49"/>
      <c r="V3834" s="49"/>
      <c r="W3834" s="49"/>
      <c r="X3834" s="49"/>
      <c r="Y3834" s="49"/>
      <c r="Z3834" s="49"/>
      <c r="AA3834" s="49"/>
      <c r="AB3834" s="49"/>
      <c r="AC3834" s="49"/>
      <c r="AG3834" s="48"/>
      <c r="AJ3834" s="48"/>
      <c r="AM3834" s="48"/>
      <c r="AW3834" s="49"/>
      <c r="AX3834" s="49"/>
      <c r="AY3834" s="49"/>
      <c r="AZ3834" s="49"/>
      <c r="BA3834" s="49"/>
      <c r="BB3834" s="49"/>
      <c r="BC3834" s="49"/>
      <c r="BD3834" s="49"/>
      <c r="BE3834" s="49"/>
    </row>
    <row r="3835" spans="5:57">
      <c r="E3835" s="48"/>
      <c r="H3835" s="48"/>
      <c r="K3835" s="48"/>
      <c r="U3835" s="49"/>
      <c r="V3835" s="49"/>
      <c r="W3835" s="49"/>
      <c r="X3835" s="49"/>
      <c r="Y3835" s="49"/>
      <c r="Z3835" s="49"/>
      <c r="AA3835" s="49"/>
      <c r="AB3835" s="49"/>
      <c r="AC3835" s="49"/>
      <c r="AG3835" s="48"/>
      <c r="AJ3835" s="48"/>
      <c r="AM3835" s="48"/>
      <c r="AW3835" s="49"/>
      <c r="AX3835" s="49"/>
      <c r="AY3835" s="49"/>
      <c r="AZ3835" s="49"/>
      <c r="BA3835" s="49"/>
      <c r="BB3835" s="49"/>
      <c r="BC3835" s="49"/>
      <c r="BD3835" s="49"/>
      <c r="BE3835" s="49"/>
    </row>
    <row r="3836" spans="5:57">
      <c r="E3836" s="48"/>
      <c r="H3836" s="48"/>
      <c r="K3836" s="48"/>
      <c r="U3836" s="49"/>
      <c r="V3836" s="49"/>
      <c r="W3836" s="49"/>
      <c r="X3836" s="49"/>
      <c r="Y3836" s="49"/>
      <c r="Z3836" s="49"/>
      <c r="AA3836" s="49"/>
      <c r="AB3836" s="49"/>
      <c r="AC3836" s="49"/>
      <c r="AG3836" s="48"/>
      <c r="AJ3836" s="48"/>
      <c r="AM3836" s="48"/>
      <c r="AW3836" s="49"/>
      <c r="AX3836" s="49"/>
      <c r="AY3836" s="49"/>
      <c r="AZ3836" s="49"/>
      <c r="BA3836" s="49"/>
      <c r="BB3836" s="49"/>
      <c r="BC3836" s="49"/>
      <c r="BD3836" s="49"/>
      <c r="BE3836" s="49"/>
    </row>
    <row r="3837" spans="5:57">
      <c r="E3837" s="48"/>
      <c r="H3837" s="48"/>
      <c r="K3837" s="48"/>
      <c r="U3837" s="49"/>
      <c r="V3837" s="49"/>
      <c r="W3837" s="49"/>
      <c r="X3837" s="49"/>
      <c r="Y3837" s="49"/>
      <c r="Z3837" s="49"/>
      <c r="AA3837" s="49"/>
      <c r="AB3837" s="49"/>
      <c r="AC3837" s="49"/>
      <c r="AG3837" s="48"/>
      <c r="AJ3837" s="48"/>
      <c r="AM3837" s="48"/>
      <c r="AW3837" s="49"/>
      <c r="AX3837" s="49"/>
      <c r="AY3837" s="49"/>
      <c r="AZ3837" s="49"/>
      <c r="BA3837" s="49"/>
      <c r="BB3837" s="49"/>
      <c r="BC3837" s="49"/>
      <c r="BD3837" s="49"/>
      <c r="BE3837" s="49"/>
    </row>
    <row r="3838" spans="5:57">
      <c r="E3838" s="48"/>
      <c r="H3838" s="48"/>
      <c r="K3838" s="48"/>
      <c r="U3838" s="49"/>
      <c r="V3838" s="49"/>
      <c r="W3838" s="49"/>
      <c r="X3838" s="49"/>
      <c r="Y3838" s="49"/>
      <c r="Z3838" s="49"/>
      <c r="AA3838" s="49"/>
      <c r="AB3838" s="49"/>
      <c r="AC3838" s="49"/>
      <c r="AG3838" s="48"/>
      <c r="AJ3838" s="48"/>
      <c r="AM3838" s="48"/>
      <c r="AW3838" s="49"/>
      <c r="AX3838" s="49"/>
      <c r="AY3838" s="49"/>
      <c r="AZ3838" s="49"/>
      <c r="BA3838" s="49"/>
      <c r="BB3838" s="49"/>
      <c r="BC3838" s="49"/>
      <c r="BD3838" s="49"/>
      <c r="BE3838" s="49"/>
    </row>
    <row r="3839" spans="5:57">
      <c r="E3839" s="48"/>
      <c r="H3839" s="48"/>
      <c r="K3839" s="48"/>
      <c r="U3839" s="49"/>
      <c r="V3839" s="49"/>
      <c r="W3839" s="49"/>
      <c r="X3839" s="49"/>
      <c r="Y3839" s="49"/>
      <c r="Z3839" s="49"/>
      <c r="AA3839" s="49"/>
      <c r="AB3839" s="49"/>
      <c r="AC3839" s="49"/>
      <c r="AG3839" s="48"/>
      <c r="AJ3839" s="48"/>
      <c r="AM3839" s="48"/>
      <c r="AW3839" s="49"/>
      <c r="AX3839" s="49"/>
      <c r="AY3839" s="49"/>
      <c r="AZ3839" s="49"/>
      <c r="BA3839" s="49"/>
      <c r="BB3839" s="49"/>
      <c r="BC3839" s="49"/>
      <c r="BD3839" s="49"/>
      <c r="BE3839" s="49"/>
    </row>
    <row r="3840" spans="5:57">
      <c r="E3840" s="48"/>
      <c r="H3840" s="48"/>
      <c r="K3840" s="48"/>
      <c r="U3840" s="49"/>
      <c r="V3840" s="49"/>
      <c r="W3840" s="49"/>
      <c r="X3840" s="49"/>
      <c r="Y3840" s="49"/>
      <c r="Z3840" s="49"/>
      <c r="AA3840" s="49"/>
      <c r="AB3840" s="49"/>
      <c r="AC3840" s="49"/>
      <c r="AG3840" s="48"/>
      <c r="AJ3840" s="48"/>
      <c r="AM3840" s="48"/>
      <c r="AW3840" s="49"/>
      <c r="AX3840" s="49"/>
      <c r="AY3840" s="49"/>
      <c r="AZ3840" s="49"/>
      <c r="BA3840" s="49"/>
      <c r="BB3840" s="49"/>
      <c r="BC3840" s="49"/>
      <c r="BD3840" s="49"/>
      <c r="BE3840" s="49"/>
    </row>
    <row r="3841" spans="5:57">
      <c r="E3841" s="48"/>
      <c r="H3841" s="48"/>
      <c r="K3841" s="48"/>
      <c r="U3841" s="49"/>
      <c r="V3841" s="49"/>
      <c r="W3841" s="49"/>
      <c r="X3841" s="49"/>
      <c r="Y3841" s="49"/>
      <c r="Z3841" s="49"/>
      <c r="AA3841" s="49"/>
      <c r="AB3841" s="49"/>
      <c r="AC3841" s="49"/>
      <c r="AG3841" s="48"/>
      <c r="AJ3841" s="48"/>
      <c r="AM3841" s="48"/>
      <c r="AW3841" s="49"/>
      <c r="AX3841" s="49"/>
      <c r="AY3841" s="49"/>
      <c r="AZ3841" s="49"/>
      <c r="BA3841" s="49"/>
      <c r="BB3841" s="49"/>
      <c r="BC3841" s="49"/>
      <c r="BD3841" s="49"/>
      <c r="BE3841" s="49"/>
    </row>
    <row r="3842" spans="5:57">
      <c r="E3842" s="48"/>
      <c r="H3842" s="48"/>
      <c r="K3842" s="48"/>
      <c r="U3842" s="49"/>
      <c r="V3842" s="49"/>
      <c r="W3842" s="49"/>
      <c r="X3842" s="49"/>
      <c r="Y3842" s="49"/>
      <c r="Z3842" s="49"/>
      <c r="AA3842" s="49"/>
      <c r="AB3842" s="49"/>
      <c r="AC3842" s="49"/>
      <c r="AG3842" s="48"/>
      <c r="AJ3842" s="48"/>
      <c r="AM3842" s="48"/>
      <c r="AW3842" s="49"/>
      <c r="AX3842" s="49"/>
      <c r="AY3842" s="49"/>
      <c r="AZ3842" s="49"/>
      <c r="BA3842" s="49"/>
      <c r="BB3842" s="49"/>
      <c r="BC3842" s="49"/>
      <c r="BD3842" s="49"/>
      <c r="BE3842" s="49"/>
    </row>
    <row r="3843" spans="5:57">
      <c r="E3843" s="48"/>
      <c r="H3843" s="48"/>
      <c r="K3843" s="48"/>
      <c r="U3843" s="49"/>
      <c r="V3843" s="49"/>
      <c r="W3843" s="49"/>
      <c r="X3843" s="49"/>
      <c r="Y3843" s="49"/>
      <c r="Z3843" s="49"/>
      <c r="AA3843" s="49"/>
      <c r="AB3843" s="49"/>
      <c r="AC3843" s="49"/>
      <c r="AG3843" s="48"/>
      <c r="AJ3843" s="48"/>
      <c r="AM3843" s="48"/>
      <c r="AW3843" s="49"/>
      <c r="AX3843" s="49"/>
      <c r="AY3843" s="49"/>
      <c r="AZ3843" s="49"/>
      <c r="BA3843" s="49"/>
      <c r="BB3843" s="49"/>
      <c r="BC3843" s="49"/>
      <c r="BD3843" s="49"/>
      <c r="BE3843" s="49"/>
    </row>
    <row r="3844" spans="5:57">
      <c r="E3844" s="48"/>
      <c r="H3844" s="48"/>
      <c r="K3844" s="48"/>
      <c r="U3844" s="49"/>
      <c r="V3844" s="49"/>
      <c r="W3844" s="49"/>
      <c r="X3844" s="49"/>
      <c r="Y3844" s="49"/>
      <c r="Z3844" s="49"/>
      <c r="AA3844" s="49"/>
      <c r="AB3844" s="49"/>
      <c r="AC3844" s="49"/>
      <c r="AG3844" s="48"/>
      <c r="AJ3844" s="48"/>
      <c r="AM3844" s="48"/>
      <c r="AW3844" s="49"/>
      <c r="AX3844" s="49"/>
      <c r="AY3844" s="49"/>
      <c r="AZ3844" s="49"/>
      <c r="BA3844" s="49"/>
      <c r="BB3844" s="49"/>
      <c r="BC3844" s="49"/>
      <c r="BD3844" s="49"/>
      <c r="BE3844" s="49"/>
    </row>
    <row r="3845" spans="5:57">
      <c r="E3845" s="48"/>
      <c r="H3845" s="48"/>
      <c r="K3845" s="48"/>
      <c r="U3845" s="49"/>
      <c r="V3845" s="49"/>
      <c r="W3845" s="49"/>
      <c r="X3845" s="49"/>
      <c r="Y3845" s="49"/>
      <c r="Z3845" s="49"/>
      <c r="AA3845" s="49"/>
      <c r="AB3845" s="49"/>
      <c r="AC3845" s="49"/>
      <c r="AG3845" s="48"/>
      <c r="AJ3845" s="48"/>
      <c r="AM3845" s="48"/>
      <c r="AW3845" s="49"/>
      <c r="AX3845" s="49"/>
      <c r="AY3845" s="49"/>
      <c r="AZ3845" s="49"/>
      <c r="BA3845" s="49"/>
      <c r="BB3845" s="49"/>
      <c r="BC3845" s="49"/>
      <c r="BD3845" s="49"/>
      <c r="BE3845" s="49"/>
    </row>
    <row r="3846" spans="5:57">
      <c r="E3846" s="48"/>
      <c r="H3846" s="48"/>
      <c r="K3846" s="48"/>
      <c r="U3846" s="49"/>
      <c r="V3846" s="49"/>
      <c r="W3846" s="49"/>
      <c r="X3846" s="49"/>
      <c r="Y3846" s="49"/>
      <c r="Z3846" s="49"/>
      <c r="AA3846" s="49"/>
      <c r="AB3846" s="49"/>
      <c r="AC3846" s="49"/>
      <c r="AG3846" s="48"/>
      <c r="AJ3846" s="48"/>
      <c r="AM3846" s="48"/>
      <c r="AW3846" s="49"/>
      <c r="AX3846" s="49"/>
      <c r="AY3846" s="49"/>
      <c r="AZ3846" s="49"/>
      <c r="BA3846" s="49"/>
      <c r="BB3846" s="49"/>
      <c r="BC3846" s="49"/>
      <c r="BD3846" s="49"/>
      <c r="BE3846" s="49"/>
    </row>
    <row r="3847" spans="5:57">
      <c r="E3847" s="48"/>
      <c r="H3847" s="48"/>
      <c r="K3847" s="48"/>
      <c r="U3847" s="49"/>
      <c r="V3847" s="49"/>
      <c r="W3847" s="49"/>
      <c r="X3847" s="49"/>
      <c r="Y3847" s="49"/>
      <c r="Z3847" s="49"/>
      <c r="AA3847" s="49"/>
      <c r="AB3847" s="49"/>
      <c r="AC3847" s="49"/>
      <c r="AG3847" s="48"/>
      <c r="AJ3847" s="48"/>
      <c r="AM3847" s="48"/>
      <c r="AW3847" s="49"/>
      <c r="AX3847" s="49"/>
      <c r="AY3847" s="49"/>
      <c r="AZ3847" s="49"/>
      <c r="BA3847" s="49"/>
      <c r="BB3847" s="49"/>
      <c r="BC3847" s="49"/>
      <c r="BD3847" s="49"/>
      <c r="BE3847" s="49"/>
    </row>
    <row r="3848" spans="5:57">
      <c r="E3848" s="48"/>
      <c r="H3848" s="48"/>
      <c r="K3848" s="48"/>
      <c r="U3848" s="49"/>
      <c r="V3848" s="49"/>
      <c r="W3848" s="49"/>
      <c r="X3848" s="49"/>
      <c r="Y3848" s="49"/>
      <c r="Z3848" s="49"/>
      <c r="AA3848" s="49"/>
      <c r="AB3848" s="49"/>
      <c r="AC3848" s="49"/>
      <c r="AG3848" s="48"/>
      <c r="AJ3848" s="48"/>
      <c r="AM3848" s="48"/>
      <c r="AW3848" s="49"/>
      <c r="AX3848" s="49"/>
      <c r="AY3848" s="49"/>
      <c r="AZ3848" s="49"/>
      <c r="BA3848" s="49"/>
      <c r="BB3848" s="49"/>
      <c r="BC3848" s="49"/>
      <c r="BD3848" s="49"/>
      <c r="BE3848" s="49"/>
    </row>
    <row r="3849" spans="5:57">
      <c r="E3849" s="48"/>
      <c r="H3849" s="48"/>
      <c r="K3849" s="48"/>
      <c r="U3849" s="49"/>
      <c r="V3849" s="49"/>
      <c r="W3849" s="49"/>
      <c r="X3849" s="49"/>
      <c r="Y3849" s="49"/>
      <c r="Z3849" s="49"/>
      <c r="AA3849" s="49"/>
      <c r="AB3849" s="49"/>
      <c r="AC3849" s="49"/>
      <c r="AG3849" s="48"/>
      <c r="AJ3849" s="48"/>
      <c r="AM3849" s="48"/>
      <c r="AW3849" s="49"/>
      <c r="AX3849" s="49"/>
      <c r="AY3849" s="49"/>
      <c r="AZ3849" s="49"/>
      <c r="BA3849" s="49"/>
      <c r="BB3849" s="49"/>
      <c r="BC3849" s="49"/>
      <c r="BD3849" s="49"/>
      <c r="BE3849" s="49"/>
    </row>
    <row r="3850" spans="5:57">
      <c r="E3850" s="48"/>
      <c r="H3850" s="48"/>
      <c r="K3850" s="48"/>
      <c r="U3850" s="49"/>
      <c r="V3850" s="49"/>
      <c r="W3850" s="49"/>
      <c r="X3850" s="49"/>
      <c r="Y3850" s="49"/>
      <c r="Z3850" s="49"/>
      <c r="AA3850" s="49"/>
      <c r="AB3850" s="49"/>
      <c r="AC3850" s="49"/>
      <c r="AG3850" s="48"/>
      <c r="AJ3850" s="48"/>
      <c r="AM3850" s="48"/>
      <c r="AW3850" s="49"/>
      <c r="AX3850" s="49"/>
      <c r="AY3850" s="49"/>
      <c r="AZ3850" s="49"/>
      <c r="BA3850" s="49"/>
      <c r="BB3850" s="49"/>
      <c r="BC3850" s="49"/>
      <c r="BD3850" s="49"/>
      <c r="BE3850" s="49"/>
    </row>
    <row r="3851" spans="5:57">
      <c r="E3851" s="48"/>
      <c r="H3851" s="48"/>
      <c r="K3851" s="48"/>
      <c r="U3851" s="49"/>
      <c r="V3851" s="49"/>
      <c r="W3851" s="49"/>
      <c r="X3851" s="49"/>
      <c r="Y3851" s="49"/>
      <c r="Z3851" s="49"/>
      <c r="AA3851" s="49"/>
      <c r="AB3851" s="49"/>
      <c r="AC3851" s="49"/>
      <c r="AG3851" s="48"/>
      <c r="AJ3851" s="48"/>
      <c r="AM3851" s="48"/>
      <c r="AW3851" s="49"/>
      <c r="AX3851" s="49"/>
      <c r="AY3851" s="49"/>
      <c r="AZ3851" s="49"/>
      <c r="BA3851" s="49"/>
      <c r="BB3851" s="49"/>
      <c r="BC3851" s="49"/>
      <c r="BD3851" s="49"/>
      <c r="BE3851" s="49"/>
    </row>
    <row r="3852" spans="5:57">
      <c r="E3852" s="48"/>
      <c r="H3852" s="48"/>
      <c r="K3852" s="48"/>
      <c r="U3852" s="49"/>
      <c r="V3852" s="49"/>
      <c r="W3852" s="49"/>
      <c r="X3852" s="49"/>
      <c r="Y3852" s="49"/>
      <c r="Z3852" s="49"/>
      <c r="AA3852" s="49"/>
      <c r="AB3852" s="49"/>
      <c r="AC3852" s="49"/>
      <c r="AG3852" s="48"/>
      <c r="AJ3852" s="48"/>
      <c r="AM3852" s="48"/>
      <c r="AW3852" s="49"/>
      <c r="AX3852" s="49"/>
      <c r="AY3852" s="49"/>
      <c r="AZ3852" s="49"/>
      <c r="BA3852" s="49"/>
      <c r="BB3852" s="49"/>
      <c r="BC3852" s="49"/>
      <c r="BD3852" s="49"/>
      <c r="BE3852" s="49"/>
    </row>
    <row r="3853" spans="5:57">
      <c r="E3853" s="48"/>
      <c r="H3853" s="48"/>
      <c r="K3853" s="48"/>
      <c r="U3853" s="49"/>
      <c r="V3853" s="49"/>
      <c r="W3853" s="49"/>
      <c r="X3853" s="49"/>
      <c r="Y3853" s="49"/>
      <c r="Z3853" s="49"/>
      <c r="AA3853" s="49"/>
      <c r="AB3853" s="49"/>
      <c r="AC3853" s="49"/>
      <c r="AG3853" s="48"/>
      <c r="AJ3853" s="48"/>
      <c r="AM3853" s="48"/>
      <c r="AW3853" s="49"/>
      <c r="AX3853" s="49"/>
      <c r="AY3853" s="49"/>
      <c r="AZ3853" s="49"/>
      <c r="BA3853" s="49"/>
      <c r="BB3853" s="49"/>
      <c r="BC3853" s="49"/>
      <c r="BD3853" s="49"/>
      <c r="BE3853" s="49"/>
    </row>
    <row r="3854" spans="5:57">
      <c r="E3854" s="48"/>
      <c r="H3854" s="48"/>
      <c r="K3854" s="48"/>
      <c r="U3854" s="49"/>
      <c r="V3854" s="49"/>
      <c r="W3854" s="49"/>
      <c r="X3854" s="49"/>
      <c r="Y3854" s="49"/>
      <c r="Z3854" s="49"/>
      <c r="AA3854" s="49"/>
      <c r="AB3854" s="49"/>
      <c r="AC3854" s="49"/>
      <c r="AG3854" s="48"/>
      <c r="AJ3854" s="48"/>
      <c r="AM3854" s="48"/>
      <c r="AW3854" s="49"/>
      <c r="AX3854" s="49"/>
      <c r="AY3854" s="49"/>
      <c r="AZ3854" s="49"/>
      <c r="BA3854" s="49"/>
      <c r="BB3854" s="49"/>
      <c r="BC3854" s="49"/>
      <c r="BD3854" s="49"/>
      <c r="BE3854" s="49"/>
    </row>
    <row r="3855" spans="5:57">
      <c r="E3855" s="48"/>
      <c r="H3855" s="48"/>
      <c r="K3855" s="48"/>
      <c r="U3855" s="49"/>
      <c r="V3855" s="49"/>
      <c r="W3855" s="49"/>
      <c r="X3855" s="49"/>
      <c r="Y3855" s="49"/>
      <c r="Z3855" s="49"/>
      <c r="AA3855" s="49"/>
      <c r="AB3855" s="49"/>
      <c r="AC3855" s="49"/>
      <c r="AG3855" s="48"/>
      <c r="AJ3855" s="48"/>
      <c r="AM3855" s="48"/>
      <c r="AW3855" s="49"/>
      <c r="AX3855" s="49"/>
      <c r="AY3855" s="49"/>
      <c r="AZ3855" s="49"/>
      <c r="BA3855" s="49"/>
      <c r="BB3855" s="49"/>
      <c r="BC3855" s="49"/>
      <c r="BD3855" s="49"/>
      <c r="BE3855" s="49"/>
    </row>
    <row r="3856" spans="5:57">
      <c r="E3856" s="48"/>
      <c r="H3856" s="48"/>
      <c r="K3856" s="48"/>
      <c r="U3856" s="49"/>
      <c r="V3856" s="49"/>
      <c r="W3856" s="49"/>
      <c r="X3856" s="49"/>
      <c r="Y3856" s="49"/>
      <c r="Z3856" s="49"/>
      <c r="AA3856" s="49"/>
      <c r="AB3856" s="49"/>
      <c r="AC3856" s="49"/>
      <c r="AG3856" s="48"/>
      <c r="AJ3856" s="48"/>
      <c r="AM3856" s="48"/>
      <c r="AW3856" s="49"/>
      <c r="AX3856" s="49"/>
      <c r="AY3856" s="49"/>
      <c r="AZ3856" s="49"/>
      <c r="BA3856" s="49"/>
      <c r="BB3856" s="49"/>
      <c r="BC3856" s="49"/>
      <c r="BD3856" s="49"/>
      <c r="BE3856" s="49"/>
    </row>
    <row r="3857" spans="5:57">
      <c r="E3857" s="48"/>
      <c r="H3857" s="48"/>
      <c r="K3857" s="48"/>
      <c r="U3857" s="49"/>
      <c r="V3857" s="49"/>
      <c r="W3857" s="49"/>
      <c r="X3857" s="49"/>
      <c r="Y3857" s="49"/>
      <c r="Z3857" s="49"/>
      <c r="AA3857" s="49"/>
      <c r="AB3857" s="49"/>
      <c r="AC3857" s="49"/>
      <c r="AG3857" s="48"/>
      <c r="AJ3857" s="48"/>
      <c r="AM3857" s="48"/>
      <c r="AW3857" s="49"/>
      <c r="AX3857" s="49"/>
      <c r="AY3857" s="49"/>
      <c r="AZ3857" s="49"/>
      <c r="BA3857" s="49"/>
      <c r="BB3857" s="49"/>
      <c r="BC3857" s="49"/>
      <c r="BD3857" s="49"/>
      <c r="BE3857" s="49"/>
    </row>
    <row r="3858" spans="5:57">
      <c r="E3858" s="48"/>
      <c r="H3858" s="48"/>
      <c r="K3858" s="48"/>
      <c r="U3858" s="49"/>
      <c r="V3858" s="49"/>
      <c r="W3858" s="49"/>
      <c r="X3858" s="49"/>
      <c r="Y3858" s="49"/>
      <c r="Z3858" s="49"/>
      <c r="AA3858" s="49"/>
      <c r="AB3858" s="49"/>
      <c r="AC3858" s="49"/>
      <c r="AG3858" s="48"/>
      <c r="AJ3858" s="48"/>
      <c r="AM3858" s="48"/>
      <c r="AW3858" s="49"/>
      <c r="AX3858" s="49"/>
      <c r="AY3858" s="49"/>
      <c r="AZ3858" s="49"/>
      <c r="BA3858" s="49"/>
      <c r="BB3858" s="49"/>
      <c r="BC3858" s="49"/>
      <c r="BD3858" s="49"/>
      <c r="BE3858" s="49"/>
    </row>
    <row r="3859" spans="5:57">
      <c r="E3859" s="48"/>
      <c r="H3859" s="48"/>
      <c r="K3859" s="48"/>
      <c r="U3859" s="49"/>
      <c r="V3859" s="49"/>
      <c r="W3859" s="49"/>
      <c r="X3859" s="49"/>
      <c r="Y3859" s="49"/>
      <c r="Z3859" s="49"/>
      <c r="AA3859" s="49"/>
      <c r="AB3859" s="49"/>
      <c r="AC3859" s="49"/>
      <c r="AG3859" s="48"/>
      <c r="AJ3859" s="48"/>
      <c r="AM3859" s="48"/>
      <c r="AW3859" s="49"/>
      <c r="AX3859" s="49"/>
      <c r="AY3859" s="49"/>
      <c r="AZ3859" s="49"/>
      <c r="BA3859" s="49"/>
      <c r="BB3859" s="49"/>
      <c r="BC3859" s="49"/>
      <c r="BD3859" s="49"/>
      <c r="BE3859" s="49"/>
    </row>
    <row r="3860" spans="5:57">
      <c r="E3860" s="48"/>
      <c r="H3860" s="48"/>
      <c r="K3860" s="48"/>
      <c r="U3860" s="49"/>
      <c r="V3860" s="49"/>
      <c r="W3860" s="49"/>
      <c r="X3860" s="49"/>
      <c r="Y3860" s="49"/>
      <c r="Z3860" s="49"/>
      <c r="AA3860" s="49"/>
      <c r="AB3860" s="49"/>
      <c r="AC3860" s="49"/>
      <c r="AG3860" s="48"/>
      <c r="AJ3860" s="48"/>
      <c r="AM3860" s="48"/>
      <c r="AW3860" s="49"/>
      <c r="AX3860" s="49"/>
      <c r="AY3860" s="49"/>
      <c r="AZ3860" s="49"/>
      <c r="BA3860" s="49"/>
      <c r="BB3860" s="49"/>
      <c r="BC3860" s="49"/>
      <c r="BD3860" s="49"/>
      <c r="BE3860" s="49"/>
    </row>
    <row r="3861" spans="5:57">
      <c r="E3861" s="48"/>
      <c r="H3861" s="48"/>
      <c r="K3861" s="48"/>
      <c r="U3861" s="49"/>
      <c r="V3861" s="49"/>
      <c r="W3861" s="49"/>
      <c r="X3861" s="49"/>
      <c r="Y3861" s="49"/>
      <c r="Z3861" s="49"/>
      <c r="AA3861" s="49"/>
      <c r="AB3861" s="49"/>
      <c r="AC3861" s="49"/>
      <c r="AG3861" s="48"/>
      <c r="AJ3861" s="48"/>
      <c r="AM3861" s="48"/>
      <c r="AW3861" s="49"/>
      <c r="AX3861" s="49"/>
      <c r="AY3861" s="49"/>
      <c r="AZ3861" s="49"/>
      <c r="BA3861" s="49"/>
      <c r="BB3861" s="49"/>
      <c r="BC3861" s="49"/>
      <c r="BD3861" s="49"/>
      <c r="BE3861" s="49"/>
    </row>
    <row r="3862" spans="5:57">
      <c r="E3862" s="48"/>
      <c r="H3862" s="48"/>
      <c r="K3862" s="48"/>
      <c r="U3862" s="49"/>
      <c r="V3862" s="49"/>
      <c r="W3862" s="49"/>
      <c r="X3862" s="49"/>
      <c r="Y3862" s="49"/>
      <c r="Z3862" s="49"/>
      <c r="AA3862" s="49"/>
      <c r="AB3862" s="49"/>
      <c r="AC3862" s="49"/>
      <c r="AG3862" s="48"/>
      <c r="AJ3862" s="48"/>
      <c r="AM3862" s="48"/>
      <c r="AW3862" s="49"/>
      <c r="AX3862" s="49"/>
      <c r="AY3862" s="49"/>
      <c r="AZ3862" s="49"/>
      <c r="BA3862" s="49"/>
      <c r="BB3862" s="49"/>
      <c r="BC3862" s="49"/>
      <c r="BD3862" s="49"/>
      <c r="BE3862" s="49"/>
    </row>
    <row r="3863" spans="5:57">
      <c r="E3863" s="48"/>
      <c r="H3863" s="48"/>
      <c r="K3863" s="48"/>
      <c r="U3863" s="49"/>
      <c r="V3863" s="49"/>
      <c r="W3863" s="49"/>
      <c r="X3863" s="49"/>
      <c r="Y3863" s="49"/>
      <c r="Z3863" s="49"/>
      <c r="AA3863" s="49"/>
      <c r="AB3863" s="49"/>
      <c r="AC3863" s="49"/>
      <c r="AG3863" s="48"/>
      <c r="AJ3863" s="48"/>
      <c r="AM3863" s="48"/>
      <c r="AW3863" s="49"/>
      <c r="AX3863" s="49"/>
      <c r="AY3863" s="49"/>
      <c r="AZ3863" s="49"/>
      <c r="BA3863" s="49"/>
      <c r="BB3863" s="49"/>
      <c r="BC3863" s="49"/>
      <c r="BD3863" s="49"/>
      <c r="BE3863" s="49"/>
    </row>
    <row r="3864" spans="5:57">
      <c r="E3864" s="48"/>
      <c r="H3864" s="48"/>
      <c r="K3864" s="48"/>
      <c r="U3864" s="49"/>
      <c r="V3864" s="49"/>
      <c r="W3864" s="49"/>
      <c r="X3864" s="49"/>
      <c r="Y3864" s="49"/>
      <c r="Z3864" s="49"/>
      <c r="AA3864" s="49"/>
      <c r="AB3864" s="49"/>
      <c r="AC3864" s="49"/>
      <c r="AG3864" s="48"/>
      <c r="AJ3864" s="48"/>
      <c r="AM3864" s="48"/>
      <c r="AW3864" s="49"/>
      <c r="AX3864" s="49"/>
      <c r="AY3864" s="49"/>
      <c r="AZ3864" s="49"/>
      <c r="BA3864" s="49"/>
      <c r="BB3864" s="49"/>
      <c r="BC3864" s="49"/>
      <c r="BD3864" s="49"/>
      <c r="BE3864" s="49"/>
    </row>
    <row r="3865" spans="5:57">
      <c r="E3865" s="48"/>
      <c r="H3865" s="48"/>
      <c r="K3865" s="48"/>
      <c r="U3865" s="49"/>
      <c r="V3865" s="49"/>
      <c r="W3865" s="49"/>
      <c r="X3865" s="49"/>
      <c r="Y3865" s="49"/>
      <c r="Z3865" s="49"/>
      <c r="AA3865" s="49"/>
      <c r="AB3865" s="49"/>
      <c r="AC3865" s="49"/>
      <c r="AG3865" s="48"/>
      <c r="AJ3865" s="48"/>
      <c r="AM3865" s="48"/>
      <c r="AW3865" s="49"/>
      <c r="AX3865" s="49"/>
      <c r="AY3865" s="49"/>
      <c r="AZ3865" s="49"/>
      <c r="BA3865" s="49"/>
      <c r="BB3865" s="49"/>
      <c r="BC3865" s="49"/>
      <c r="BD3865" s="49"/>
      <c r="BE3865" s="49"/>
    </row>
    <row r="3866" spans="5:57">
      <c r="E3866" s="48"/>
      <c r="H3866" s="48"/>
      <c r="K3866" s="48"/>
      <c r="U3866" s="49"/>
      <c r="V3866" s="49"/>
      <c r="W3866" s="49"/>
      <c r="X3866" s="49"/>
      <c r="Y3866" s="49"/>
      <c r="Z3866" s="49"/>
      <c r="AA3866" s="49"/>
      <c r="AB3866" s="49"/>
      <c r="AC3866" s="49"/>
      <c r="AG3866" s="48"/>
      <c r="AJ3866" s="48"/>
      <c r="AM3866" s="48"/>
      <c r="AW3866" s="49"/>
      <c r="AX3866" s="49"/>
      <c r="AY3866" s="49"/>
      <c r="AZ3866" s="49"/>
      <c r="BA3866" s="49"/>
      <c r="BB3866" s="49"/>
      <c r="BC3866" s="49"/>
      <c r="BD3866" s="49"/>
      <c r="BE3866" s="49"/>
    </row>
    <row r="3867" spans="5:57">
      <c r="E3867" s="48"/>
      <c r="H3867" s="48"/>
      <c r="K3867" s="48"/>
      <c r="U3867" s="49"/>
      <c r="V3867" s="49"/>
      <c r="W3867" s="49"/>
      <c r="X3867" s="49"/>
      <c r="Y3867" s="49"/>
      <c r="Z3867" s="49"/>
      <c r="AA3867" s="49"/>
      <c r="AB3867" s="49"/>
      <c r="AC3867" s="49"/>
      <c r="AG3867" s="48"/>
      <c r="AJ3867" s="48"/>
      <c r="AM3867" s="48"/>
      <c r="AW3867" s="49"/>
      <c r="AX3867" s="49"/>
      <c r="AY3867" s="49"/>
      <c r="AZ3867" s="49"/>
      <c r="BA3867" s="49"/>
      <c r="BB3867" s="49"/>
      <c r="BC3867" s="49"/>
      <c r="BD3867" s="49"/>
      <c r="BE3867" s="49"/>
    </row>
    <row r="3868" spans="5:57">
      <c r="E3868" s="48"/>
      <c r="H3868" s="48"/>
      <c r="K3868" s="48"/>
      <c r="U3868" s="49"/>
      <c r="V3868" s="49"/>
      <c r="W3868" s="49"/>
      <c r="X3868" s="49"/>
      <c r="Y3868" s="49"/>
      <c r="Z3868" s="49"/>
      <c r="AA3868" s="49"/>
      <c r="AB3868" s="49"/>
      <c r="AC3868" s="49"/>
      <c r="AG3868" s="48"/>
      <c r="AJ3868" s="48"/>
      <c r="AM3868" s="48"/>
      <c r="AW3868" s="49"/>
      <c r="AX3868" s="49"/>
      <c r="AY3868" s="49"/>
      <c r="AZ3868" s="49"/>
      <c r="BA3868" s="49"/>
      <c r="BB3868" s="49"/>
      <c r="BC3868" s="49"/>
      <c r="BD3868" s="49"/>
      <c r="BE3868" s="49"/>
    </row>
    <row r="3869" spans="5:57">
      <c r="E3869" s="48"/>
      <c r="H3869" s="48"/>
      <c r="K3869" s="48"/>
      <c r="U3869" s="49"/>
      <c r="V3869" s="49"/>
      <c r="W3869" s="49"/>
      <c r="X3869" s="49"/>
      <c r="Y3869" s="49"/>
      <c r="Z3869" s="49"/>
      <c r="AA3869" s="49"/>
      <c r="AB3869" s="49"/>
      <c r="AC3869" s="49"/>
      <c r="AG3869" s="48"/>
      <c r="AJ3869" s="48"/>
      <c r="AM3869" s="48"/>
      <c r="AW3869" s="49"/>
      <c r="AX3869" s="49"/>
      <c r="AY3869" s="49"/>
      <c r="AZ3869" s="49"/>
      <c r="BA3869" s="49"/>
      <c r="BB3869" s="49"/>
      <c r="BC3869" s="49"/>
      <c r="BD3869" s="49"/>
      <c r="BE3869" s="49"/>
    </row>
    <row r="3870" spans="5:57">
      <c r="E3870" s="48"/>
      <c r="H3870" s="48"/>
      <c r="K3870" s="48"/>
      <c r="U3870" s="49"/>
      <c r="V3870" s="49"/>
      <c r="W3870" s="49"/>
      <c r="X3870" s="49"/>
      <c r="Y3870" s="49"/>
      <c r="Z3870" s="49"/>
      <c r="AA3870" s="49"/>
      <c r="AB3870" s="49"/>
      <c r="AC3870" s="49"/>
      <c r="AG3870" s="48"/>
      <c r="AJ3870" s="48"/>
      <c r="AM3870" s="48"/>
      <c r="AW3870" s="49"/>
      <c r="AX3870" s="49"/>
      <c r="AY3870" s="49"/>
      <c r="AZ3870" s="49"/>
      <c r="BA3870" s="49"/>
      <c r="BB3870" s="49"/>
      <c r="BC3870" s="49"/>
      <c r="BD3870" s="49"/>
      <c r="BE3870" s="49"/>
    </row>
    <row r="3871" spans="5:57">
      <c r="E3871" s="48"/>
      <c r="H3871" s="48"/>
      <c r="K3871" s="48"/>
      <c r="U3871" s="49"/>
      <c r="V3871" s="49"/>
      <c r="W3871" s="49"/>
      <c r="X3871" s="49"/>
      <c r="Y3871" s="49"/>
      <c r="Z3871" s="49"/>
      <c r="AA3871" s="49"/>
      <c r="AB3871" s="49"/>
      <c r="AC3871" s="49"/>
      <c r="AG3871" s="48"/>
      <c r="AJ3871" s="48"/>
      <c r="AM3871" s="48"/>
      <c r="AW3871" s="49"/>
      <c r="AX3871" s="49"/>
      <c r="AY3871" s="49"/>
      <c r="AZ3871" s="49"/>
      <c r="BA3871" s="49"/>
      <c r="BB3871" s="49"/>
      <c r="BC3871" s="49"/>
      <c r="BD3871" s="49"/>
      <c r="BE3871" s="49"/>
    </row>
    <row r="3872" spans="5:57">
      <c r="E3872" s="48"/>
      <c r="H3872" s="48"/>
      <c r="K3872" s="48"/>
      <c r="U3872" s="49"/>
      <c r="V3872" s="49"/>
      <c r="W3872" s="49"/>
      <c r="X3872" s="49"/>
      <c r="Y3872" s="49"/>
      <c r="Z3872" s="49"/>
      <c r="AA3872" s="49"/>
      <c r="AB3872" s="49"/>
      <c r="AC3872" s="49"/>
      <c r="AG3872" s="48"/>
      <c r="AJ3872" s="48"/>
      <c r="AM3872" s="48"/>
      <c r="AW3872" s="49"/>
      <c r="AX3872" s="49"/>
      <c r="AY3872" s="49"/>
      <c r="AZ3872" s="49"/>
      <c r="BA3872" s="49"/>
      <c r="BB3872" s="49"/>
      <c r="BC3872" s="49"/>
      <c r="BD3872" s="49"/>
      <c r="BE3872" s="49"/>
    </row>
    <row r="3873" spans="5:57">
      <c r="E3873" s="48"/>
      <c r="H3873" s="48"/>
      <c r="K3873" s="48"/>
      <c r="U3873" s="49"/>
      <c r="V3873" s="49"/>
      <c r="W3873" s="49"/>
      <c r="X3873" s="49"/>
      <c r="Y3873" s="49"/>
      <c r="Z3873" s="49"/>
      <c r="AA3873" s="49"/>
      <c r="AB3873" s="49"/>
      <c r="AC3873" s="49"/>
      <c r="AG3873" s="48"/>
      <c r="AJ3873" s="48"/>
      <c r="AM3873" s="48"/>
      <c r="AW3873" s="49"/>
      <c r="AX3873" s="49"/>
      <c r="AY3873" s="49"/>
      <c r="AZ3873" s="49"/>
      <c r="BA3873" s="49"/>
      <c r="BB3873" s="49"/>
      <c r="BC3873" s="49"/>
      <c r="BD3873" s="49"/>
      <c r="BE3873" s="49"/>
    </row>
    <row r="3874" spans="5:57">
      <c r="E3874" s="48"/>
      <c r="H3874" s="48"/>
      <c r="K3874" s="48"/>
      <c r="U3874" s="49"/>
      <c r="V3874" s="49"/>
      <c r="W3874" s="49"/>
      <c r="X3874" s="49"/>
      <c r="Y3874" s="49"/>
      <c r="Z3874" s="49"/>
      <c r="AA3874" s="49"/>
      <c r="AB3874" s="49"/>
      <c r="AC3874" s="49"/>
      <c r="AG3874" s="48"/>
      <c r="AJ3874" s="48"/>
      <c r="AM3874" s="48"/>
      <c r="AW3874" s="49"/>
      <c r="AX3874" s="49"/>
      <c r="AY3874" s="49"/>
      <c r="AZ3874" s="49"/>
      <c r="BA3874" s="49"/>
      <c r="BB3874" s="49"/>
      <c r="BC3874" s="49"/>
      <c r="BD3874" s="49"/>
      <c r="BE3874" s="49"/>
    </row>
    <row r="3875" spans="5:57">
      <c r="E3875" s="48"/>
      <c r="H3875" s="48"/>
      <c r="K3875" s="48"/>
      <c r="U3875" s="49"/>
      <c r="V3875" s="49"/>
      <c r="W3875" s="49"/>
      <c r="X3875" s="49"/>
      <c r="Y3875" s="49"/>
      <c r="Z3875" s="49"/>
      <c r="AA3875" s="49"/>
      <c r="AB3875" s="49"/>
      <c r="AC3875" s="49"/>
      <c r="AG3875" s="48"/>
      <c r="AJ3875" s="48"/>
      <c r="AM3875" s="48"/>
      <c r="AW3875" s="49"/>
      <c r="AX3875" s="49"/>
      <c r="AY3875" s="49"/>
      <c r="AZ3875" s="49"/>
      <c r="BA3875" s="49"/>
      <c r="BB3875" s="49"/>
      <c r="BC3875" s="49"/>
      <c r="BD3875" s="49"/>
      <c r="BE3875" s="49"/>
    </row>
    <row r="3876" spans="5:57">
      <c r="E3876" s="48"/>
      <c r="H3876" s="48"/>
      <c r="K3876" s="48"/>
      <c r="U3876" s="49"/>
      <c r="V3876" s="49"/>
      <c r="W3876" s="49"/>
      <c r="X3876" s="49"/>
      <c r="Y3876" s="49"/>
      <c r="Z3876" s="49"/>
      <c r="AA3876" s="49"/>
      <c r="AB3876" s="49"/>
      <c r="AC3876" s="49"/>
      <c r="AG3876" s="48"/>
      <c r="AJ3876" s="48"/>
      <c r="AM3876" s="48"/>
      <c r="AW3876" s="49"/>
      <c r="AX3876" s="49"/>
      <c r="AY3876" s="49"/>
      <c r="AZ3876" s="49"/>
      <c r="BA3876" s="49"/>
      <c r="BB3876" s="49"/>
      <c r="BC3876" s="49"/>
      <c r="BD3876" s="49"/>
      <c r="BE3876" s="49"/>
    </row>
    <row r="3877" spans="5:57">
      <c r="E3877" s="48"/>
      <c r="H3877" s="48"/>
      <c r="K3877" s="48"/>
      <c r="U3877" s="49"/>
      <c r="V3877" s="49"/>
      <c r="W3877" s="49"/>
      <c r="X3877" s="49"/>
      <c r="Y3877" s="49"/>
      <c r="Z3877" s="49"/>
      <c r="AA3877" s="49"/>
      <c r="AB3877" s="49"/>
      <c r="AC3877" s="49"/>
      <c r="AG3877" s="48"/>
      <c r="AJ3877" s="48"/>
      <c r="AM3877" s="48"/>
      <c r="AW3877" s="49"/>
      <c r="AX3877" s="49"/>
      <c r="AY3877" s="49"/>
      <c r="AZ3877" s="49"/>
      <c r="BA3877" s="49"/>
      <c r="BB3877" s="49"/>
      <c r="BC3877" s="49"/>
      <c r="BD3877" s="49"/>
      <c r="BE3877" s="49"/>
    </row>
    <row r="3878" spans="5:57">
      <c r="E3878" s="48"/>
      <c r="H3878" s="48"/>
      <c r="K3878" s="48"/>
      <c r="U3878" s="49"/>
      <c r="V3878" s="49"/>
      <c r="W3878" s="49"/>
      <c r="X3878" s="49"/>
      <c r="Y3878" s="49"/>
      <c r="Z3878" s="49"/>
      <c r="AA3878" s="49"/>
      <c r="AB3878" s="49"/>
      <c r="AC3878" s="49"/>
      <c r="AG3878" s="48"/>
      <c r="AJ3878" s="48"/>
      <c r="AM3878" s="48"/>
      <c r="AW3878" s="49"/>
      <c r="AX3878" s="49"/>
      <c r="AY3878" s="49"/>
      <c r="AZ3878" s="49"/>
      <c r="BA3878" s="49"/>
      <c r="BB3878" s="49"/>
      <c r="BC3878" s="49"/>
      <c r="BD3878" s="49"/>
      <c r="BE3878" s="49"/>
    </row>
    <row r="3879" spans="5:57">
      <c r="E3879" s="48"/>
      <c r="H3879" s="48"/>
      <c r="K3879" s="48"/>
      <c r="U3879" s="49"/>
      <c r="V3879" s="49"/>
      <c r="W3879" s="49"/>
      <c r="X3879" s="49"/>
      <c r="Y3879" s="49"/>
      <c r="Z3879" s="49"/>
      <c r="AA3879" s="49"/>
      <c r="AB3879" s="49"/>
      <c r="AC3879" s="49"/>
      <c r="AG3879" s="48"/>
      <c r="AJ3879" s="48"/>
      <c r="AM3879" s="48"/>
      <c r="AW3879" s="49"/>
      <c r="AX3879" s="49"/>
      <c r="AY3879" s="49"/>
      <c r="AZ3879" s="49"/>
      <c r="BA3879" s="49"/>
      <c r="BB3879" s="49"/>
      <c r="BC3879" s="49"/>
      <c r="BD3879" s="49"/>
      <c r="BE3879" s="49"/>
    </row>
    <row r="3880" spans="5:57">
      <c r="E3880" s="48"/>
      <c r="H3880" s="48"/>
      <c r="K3880" s="48"/>
      <c r="U3880" s="49"/>
      <c r="V3880" s="49"/>
      <c r="W3880" s="49"/>
      <c r="X3880" s="49"/>
      <c r="Y3880" s="49"/>
      <c r="Z3880" s="49"/>
      <c r="AA3880" s="49"/>
      <c r="AB3880" s="49"/>
      <c r="AC3880" s="49"/>
      <c r="AG3880" s="48"/>
      <c r="AJ3880" s="48"/>
      <c r="AM3880" s="48"/>
      <c r="AW3880" s="49"/>
      <c r="AX3880" s="49"/>
      <c r="AY3880" s="49"/>
      <c r="AZ3880" s="49"/>
      <c r="BA3880" s="49"/>
      <c r="BB3880" s="49"/>
      <c r="BC3880" s="49"/>
      <c r="BD3880" s="49"/>
      <c r="BE3880" s="49"/>
    </row>
    <row r="3881" spans="5:57">
      <c r="E3881" s="48"/>
      <c r="H3881" s="48"/>
      <c r="K3881" s="48"/>
      <c r="U3881" s="49"/>
      <c r="V3881" s="49"/>
      <c r="W3881" s="49"/>
      <c r="X3881" s="49"/>
      <c r="Y3881" s="49"/>
      <c r="Z3881" s="49"/>
      <c r="AA3881" s="49"/>
      <c r="AB3881" s="49"/>
      <c r="AC3881" s="49"/>
      <c r="AG3881" s="48"/>
      <c r="AJ3881" s="48"/>
      <c r="AM3881" s="48"/>
      <c r="AW3881" s="49"/>
      <c r="AX3881" s="49"/>
      <c r="AY3881" s="49"/>
      <c r="AZ3881" s="49"/>
      <c r="BA3881" s="49"/>
      <c r="BB3881" s="49"/>
      <c r="BC3881" s="49"/>
      <c r="BD3881" s="49"/>
      <c r="BE3881" s="49"/>
    </row>
    <row r="3882" spans="5:57">
      <c r="E3882" s="48"/>
      <c r="H3882" s="48"/>
      <c r="K3882" s="48"/>
      <c r="U3882" s="49"/>
      <c r="V3882" s="49"/>
      <c r="W3882" s="49"/>
      <c r="X3882" s="49"/>
      <c r="Y3882" s="49"/>
      <c r="Z3882" s="49"/>
      <c r="AA3882" s="49"/>
      <c r="AB3882" s="49"/>
      <c r="AC3882" s="49"/>
      <c r="AG3882" s="48"/>
      <c r="AJ3882" s="48"/>
      <c r="AM3882" s="48"/>
      <c r="AW3882" s="49"/>
      <c r="AX3882" s="49"/>
      <c r="AY3882" s="49"/>
      <c r="AZ3882" s="49"/>
      <c r="BA3882" s="49"/>
      <c r="BB3882" s="49"/>
      <c r="BC3882" s="49"/>
      <c r="BD3882" s="49"/>
      <c r="BE3882" s="49"/>
    </row>
    <row r="3883" spans="5:57">
      <c r="E3883" s="48"/>
      <c r="H3883" s="48"/>
      <c r="K3883" s="48"/>
      <c r="U3883" s="49"/>
      <c r="V3883" s="49"/>
      <c r="W3883" s="49"/>
      <c r="X3883" s="49"/>
      <c r="Y3883" s="49"/>
      <c r="Z3883" s="49"/>
      <c r="AA3883" s="49"/>
      <c r="AB3883" s="49"/>
      <c r="AC3883" s="49"/>
      <c r="AG3883" s="48"/>
      <c r="AJ3883" s="48"/>
      <c r="AM3883" s="48"/>
      <c r="AW3883" s="49"/>
      <c r="AX3883" s="49"/>
      <c r="AY3883" s="49"/>
      <c r="AZ3883" s="49"/>
      <c r="BA3883" s="49"/>
      <c r="BB3883" s="49"/>
      <c r="BC3883" s="49"/>
      <c r="BD3883" s="49"/>
      <c r="BE3883" s="49"/>
    </row>
    <row r="3884" spans="5:57">
      <c r="E3884" s="48"/>
      <c r="H3884" s="48"/>
      <c r="K3884" s="48"/>
      <c r="U3884" s="49"/>
      <c r="V3884" s="49"/>
      <c r="W3884" s="49"/>
      <c r="X3884" s="49"/>
      <c r="Y3884" s="49"/>
      <c r="Z3884" s="49"/>
      <c r="AA3884" s="49"/>
      <c r="AB3884" s="49"/>
      <c r="AC3884" s="49"/>
      <c r="AG3884" s="48"/>
      <c r="AJ3884" s="48"/>
      <c r="AM3884" s="48"/>
      <c r="AW3884" s="49"/>
      <c r="AX3884" s="49"/>
      <c r="AY3884" s="49"/>
      <c r="AZ3884" s="49"/>
      <c r="BA3884" s="49"/>
      <c r="BB3884" s="49"/>
      <c r="BC3884" s="49"/>
      <c r="BD3884" s="49"/>
      <c r="BE3884" s="49"/>
    </row>
    <row r="3885" spans="5:57">
      <c r="E3885" s="48"/>
      <c r="H3885" s="48"/>
      <c r="K3885" s="48"/>
      <c r="U3885" s="49"/>
      <c r="V3885" s="49"/>
      <c r="W3885" s="49"/>
      <c r="X3885" s="49"/>
      <c r="Y3885" s="49"/>
      <c r="Z3885" s="49"/>
      <c r="AA3885" s="49"/>
      <c r="AB3885" s="49"/>
      <c r="AC3885" s="49"/>
      <c r="AG3885" s="48"/>
      <c r="AJ3885" s="48"/>
      <c r="AM3885" s="48"/>
      <c r="AW3885" s="49"/>
      <c r="AX3885" s="49"/>
      <c r="AY3885" s="49"/>
      <c r="AZ3885" s="49"/>
      <c r="BA3885" s="49"/>
      <c r="BB3885" s="49"/>
      <c r="BC3885" s="49"/>
      <c r="BD3885" s="49"/>
      <c r="BE3885" s="49"/>
    </row>
    <row r="3886" spans="5:57">
      <c r="E3886" s="48"/>
      <c r="H3886" s="48"/>
      <c r="K3886" s="48"/>
      <c r="U3886" s="49"/>
      <c r="V3886" s="49"/>
      <c r="W3886" s="49"/>
      <c r="X3886" s="49"/>
      <c r="Y3886" s="49"/>
      <c r="Z3886" s="49"/>
      <c r="AA3886" s="49"/>
      <c r="AB3886" s="49"/>
      <c r="AC3886" s="49"/>
      <c r="AG3886" s="48"/>
      <c r="AJ3886" s="48"/>
      <c r="AM3886" s="48"/>
      <c r="AW3886" s="49"/>
      <c r="AX3886" s="49"/>
      <c r="AY3886" s="49"/>
      <c r="AZ3886" s="49"/>
      <c r="BA3886" s="49"/>
      <c r="BB3886" s="49"/>
      <c r="BC3886" s="49"/>
      <c r="BD3886" s="49"/>
      <c r="BE3886" s="49"/>
    </row>
    <row r="3887" spans="5:57">
      <c r="E3887" s="48"/>
      <c r="H3887" s="48"/>
      <c r="K3887" s="48"/>
      <c r="U3887" s="49"/>
      <c r="V3887" s="49"/>
      <c r="W3887" s="49"/>
      <c r="X3887" s="49"/>
      <c r="Y3887" s="49"/>
      <c r="Z3887" s="49"/>
      <c r="AA3887" s="49"/>
      <c r="AB3887" s="49"/>
      <c r="AC3887" s="49"/>
      <c r="AG3887" s="48"/>
      <c r="AJ3887" s="48"/>
      <c r="AM3887" s="48"/>
      <c r="AW3887" s="49"/>
      <c r="AX3887" s="49"/>
      <c r="AY3887" s="49"/>
      <c r="AZ3887" s="49"/>
      <c r="BA3887" s="49"/>
      <c r="BB3887" s="49"/>
      <c r="BC3887" s="49"/>
      <c r="BD3887" s="49"/>
      <c r="BE3887" s="49"/>
    </row>
    <row r="3888" spans="5:57">
      <c r="E3888" s="48"/>
      <c r="H3888" s="48"/>
      <c r="K3888" s="48"/>
      <c r="U3888" s="49"/>
      <c r="V3888" s="49"/>
      <c r="W3888" s="49"/>
      <c r="X3888" s="49"/>
      <c r="Y3888" s="49"/>
      <c r="Z3888" s="49"/>
      <c r="AA3888" s="49"/>
      <c r="AB3888" s="49"/>
      <c r="AC3888" s="49"/>
      <c r="AG3888" s="48"/>
      <c r="AJ3888" s="48"/>
      <c r="AM3888" s="48"/>
      <c r="AW3888" s="49"/>
      <c r="AX3888" s="49"/>
      <c r="AY3888" s="49"/>
      <c r="AZ3888" s="49"/>
      <c r="BA3888" s="49"/>
      <c r="BB3888" s="49"/>
      <c r="BC3888" s="49"/>
      <c r="BD3888" s="49"/>
      <c r="BE3888" s="49"/>
    </row>
    <row r="3889" spans="5:57">
      <c r="E3889" s="48"/>
      <c r="H3889" s="48"/>
      <c r="K3889" s="48"/>
      <c r="U3889" s="49"/>
      <c r="V3889" s="49"/>
      <c r="W3889" s="49"/>
      <c r="X3889" s="49"/>
      <c r="Y3889" s="49"/>
      <c r="Z3889" s="49"/>
      <c r="AA3889" s="49"/>
      <c r="AB3889" s="49"/>
      <c r="AC3889" s="49"/>
      <c r="AG3889" s="48"/>
      <c r="AJ3889" s="48"/>
      <c r="AM3889" s="48"/>
      <c r="AW3889" s="49"/>
      <c r="AX3889" s="49"/>
      <c r="AY3889" s="49"/>
      <c r="AZ3889" s="49"/>
      <c r="BA3889" s="49"/>
      <c r="BB3889" s="49"/>
      <c r="BC3889" s="49"/>
      <c r="BD3889" s="49"/>
      <c r="BE3889" s="49"/>
    </row>
    <row r="3890" spans="5:57">
      <c r="E3890" s="48"/>
      <c r="H3890" s="48"/>
      <c r="K3890" s="48"/>
      <c r="U3890" s="49"/>
      <c r="V3890" s="49"/>
      <c r="W3890" s="49"/>
      <c r="X3890" s="49"/>
      <c r="Y3890" s="49"/>
      <c r="Z3890" s="49"/>
      <c r="AA3890" s="49"/>
      <c r="AB3890" s="49"/>
      <c r="AC3890" s="49"/>
      <c r="AG3890" s="48"/>
      <c r="AJ3890" s="48"/>
      <c r="AM3890" s="48"/>
      <c r="AW3890" s="49"/>
      <c r="AX3890" s="49"/>
      <c r="AY3890" s="49"/>
      <c r="AZ3890" s="49"/>
      <c r="BA3890" s="49"/>
      <c r="BB3890" s="49"/>
      <c r="BC3890" s="49"/>
      <c r="BD3890" s="49"/>
      <c r="BE3890" s="49"/>
    </row>
    <row r="3891" spans="5:57">
      <c r="E3891" s="48"/>
      <c r="H3891" s="48"/>
      <c r="K3891" s="48"/>
      <c r="U3891" s="49"/>
      <c r="V3891" s="49"/>
      <c r="W3891" s="49"/>
      <c r="X3891" s="49"/>
      <c r="Y3891" s="49"/>
      <c r="Z3891" s="49"/>
      <c r="AA3891" s="49"/>
      <c r="AB3891" s="49"/>
      <c r="AC3891" s="49"/>
      <c r="AG3891" s="48"/>
      <c r="AJ3891" s="48"/>
      <c r="AM3891" s="48"/>
      <c r="AW3891" s="49"/>
      <c r="AX3891" s="49"/>
      <c r="AY3891" s="49"/>
      <c r="AZ3891" s="49"/>
      <c r="BA3891" s="49"/>
      <c r="BB3891" s="49"/>
      <c r="BC3891" s="49"/>
      <c r="BD3891" s="49"/>
      <c r="BE3891" s="49"/>
    </row>
    <row r="3892" spans="5:57">
      <c r="E3892" s="48"/>
      <c r="H3892" s="48"/>
      <c r="K3892" s="48"/>
      <c r="U3892" s="49"/>
      <c r="V3892" s="49"/>
      <c r="W3892" s="49"/>
      <c r="X3892" s="49"/>
      <c r="Y3892" s="49"/>
      <c r="Z3892" s="49"/>
      <c r="AA3892" s="49"/>
      <c r="AB3892" s="49"/>
      <c r="AC3892" s="49"/>
      <c r="AG3892" s="48"/>
      <c r="AJ3892" s="48"/>
      <c r="AM3892" s="48"/>
      <c r="AW3892" s="49"/>
      <c r="AX3892" s="49"/>
      <c r="AY3892" s="49"/>
      <c r="AZ3892" s="49"/>
      <c r="BA3892" s="49"/>
      <c r="BB3892" s="49"/>
      <c r="BC3892" s="49"/>
      <c r="BD3892" s="49"/>
      <c r="BE3892" s="49"/>
    </row>
    <row r="3893" spans="5:57">
      <c r="E3893" s="48"/>
      <c r="H3893" s="48"/>
      <c r="K3893" s="48"/>
      <c r="U3893" s="49"/>
      <c r="V3893" s="49"/>
      <c r="W3893" s="49"/>
      <c r="X3893" s="49"/>
      <c r="Y3893" s="49"/>
      <c r="Z3893" s="49"/>
      <c r="AA3893" s="49"/>
      <c r="AB3893" s="49"/>
      <c r="AC3893" s="49"/>
      <c r="AG3893" s="48"/>
      <c r="AJ3893" s="48"/>
      <c r="AM3893" s="48"/>
      <c r="AW3893" s="49"/>
      <c r="AX3893" s="49"/>
      <c r="AY3893" s="49"/>
      <c r="AZ3893" s="49"/>
      <c r="BA3893" s="49"/>
      <c r="BB3893" s="49"/>
      <c r="BC3893" s="49"/>
      <c r="BD3893" s="49"/>
      <c r="BE3893" s="49"/>
    </row>
    <row r="3894" spans="5:57">
      <c r="E3894" s="48"/>
      <c r="H3894" s="48"/>
      <c r="K3894" s="48"/>
      <c r="U3894" s="49"/>
      <c r="V3894" s="49"/>
      <c r="W3894" s="49"/>
      <c r="X3894" s="49"/>
      <c r="Y3894" s="49"/>
      <c r="Z3894" s="49"/>
      <c r="AA3894" s="49"/>
      <c r="AB3894" s="49"/>
      <c r="AC3894" s="49"/>
      <c r="AG3894" s="48"/>
      <c r="AJ3894" s="48"/>
      <c r="AM3894" s="48"/>
      <c r="AW3894" s="49"/>
      <c r="AX3894" s="49"/>
      <c r="AY3894" s="49"/>
      <c r="AZ3894" s="49"/>
      <c r="BA3894" s="49"/>
      <c r="BB3894" s="49"/>
      <c r="BC3894" s="49"/>
      <c r="BD3894" s="49"/>
      <c r="BE3894" s="49"/>
    </row>
    <row r="3895" spans="5:57">
      <c r="E3895" s="48"/>
      <c r="H3895" s="48"/>
      <c r="K3895" s="48"/>
      <c r="U3895" s="49"/>
      <c r="V3895" s="49"/>
      <c r="W3895" s="49"/>
      <c r="X3895" s="49"/>
      <c r="Y3895" s="49"/>
      <c r="Z3895" s="49"/>
      <c r="AA3895" s="49"/>
      <c r="AB3895" s="49"/>
      <c r="AC3895" s="49"/>
      <c r="AG3895" s="48"/>
      <c r="AJ3895" s="48"/>
      <c r="AM3895" s="48"/>
      <c r="AW3895" s="49"/>
      <c r="AX3895" s="49"/>
      <c r="AY3895" s="49"/>
      <c r="AZ3895" s="49"/>
      <c r="BA3895" s="49"/>
      <c r="BB3895" s="49"/>
      <c r="BC3895" s="49"/>
      <c r="BD3895" s="49"/>
      <c r="BE3895" s="49"/>
    </row>
    <row r="3896" spans="5:57">
      <c r="E3896" s="48"/>
      <c r="H3896" s="48"/>
      <c r="K3896" s="48"/>
      <c r="U3896" s="49"/>
      <c r="V3896" s="49"/>
      <c r="W3896" s="49"/>
      <c r="X3896" s="49"/>
      <c r="Y3896" s="49"/>
      <c r="Z3896" s="49"/>
      <c r="AA3896" s="49"/>
      <c r="AB3896" s="49"/>
      <c r="AC3896" s="49"/>
      <c r="AG3896" s="48"/>
      <c r="AJ3896" s="48"/>
      <c r="AM3896" s="48"/>
      <c r="AW3896" s="49"/>
      <c r="AX3896" s="49"/>
      <c r="AY3896" s="49"/>
      <c r="AZ3896" s="49"/>
      <c r="BA3896" s="49"/>
      <c r="BB3896" s="49"/>
      <c r="BC3896" s="49"/>
      <c r="BD3896" s="49"/>
      <c r="BE3896" s="49"/>
    </row>
    <row r="3897" spans="5:57">
      <c r="E3897" s="48"/>
      <c r="H3897" s="48"/>
      <c r="K3897" s="48"/>
      <c r="U3897" s="49"/>
      <c r="V3897" s="49"/>
      <c r="W3897" s="49"/>
      <c r="X3897" s="49"/>
      <c r="Y3897" s="49"/>
      <c r="Z3897" s="49"/>
      <c r="AA3897" s="49"/>
      <c r="AB3897" s="49"/>
      <c r="AC3897" s="49"/>
      <c r="AG3897" s="48"/>
      <c r="AJ3897" s="48"/>
      <c r="AM3897" s="48"/>
      <c r="AW3897" s="49"/>
      <c r="AX3897" s="49"/>
      <c r="AY3897" s="49"/>
      <c r="AZ3897" s="49"/>
      <c r="BA3897" s="49"/>
      <c r="BB3897" s="49"/>
      <c r="BC3897" s="49"/>
      <c r="BD3897" s="49"/>
      <c r="BE3897" s="49"/>
    </row>
    <row r="3898" spans="5:57">
      <c r="E3898" s="48"/>
      <c r="H3898" s="48"/>
      <c r="K3898" s="48"/>
      <c r="U3898" s="49"/>
      <c r="V3898" s="49"/>
      <c r="W3898" s="49"/>
      <c r="X3898" s="49"/>
      <c r="Y3898" s="49"/>
      <c r="Z3898" s="49"/>
      <c r="AA3898" s="49"/>
      <c r="AB3898" s="49"/>
      <c r="AC3898" s="49"/>
      <c r="AG3898" s="48"/>
      <c r="AJ3898" s="48"/>
      <c r="AM3898" s="48"/>
      <c r="AW3898" s="49"/>
      <c r="AX3898" s="49"/>
      <c r="AY3898" s="49"/>
      <c r="AZ3898" s="49"/>
      <c r="BA3898" s="49"/>
      <c r="BB3898" s="49"/>
      <c r="BC3898" s="49"/>
      <c r="BD3898" s="49"/>
      <c r="BE3898" s="49"/>
    </row>
    <row r="3899" spans="5:57">
      <c r="E3899" s="48"/>
      <c r="H3899" s="48"/>
      <c r="K3899" s="48"/>
      <c r="U3899" s="49"/>
      <c r="V3899" s="49"/>
      <c r="W3899" s="49"/>
      <c r="X3899" s="49"/>
      <c r="Y3899" s="49"/>
      <c r="Z3899" s="49"/>
      <c r="AA3899" s="49"/>
      <c r="AB3899" s="49"/>
      <c r="AC3899" s="49"/>
      <c r="AG3899" s="48"/>
      <c r="AJ3899" s="48"/>
      <c r="AM3899" s="48"/>
      <c r="AW3899" s="49"/>
      <c r="AX3899" s="49"/>
      <c r="AY3899" s="49"/>
      <c r="AZ3899" s="49"/>
      <c r="BA3899" s="49"/>
      <c r="BB3899" s="49"/>
      <c r="BC3899" s="49"/>
      <c r="BD3899" s="49"/>
      <c r="BE3899" s="49"/>
    </row>
    <row r="3900" spans="5:57">
      <c r="E3900" s="48"/>
      <c r="H3900" s="48"/>
      <c r="K3900" s="48"/>
      <c r="U3900" s="49"/>
      <c r="V3900" s="49"/>
      <c r="W3900" s="49"/>
      <c r="X3900" s="49"/>
      <c r="Y3900" s="49"/>
      <c r="Z3900" s="49"/>
      <c r="AA3900" s="49"/>
      <c r="AB3900" s="49"/>
      <c r="AC3900" s="49"/>
      <c r="AG3900" s="48"/>
      <c r="AJ3900" s="48"/>
      <c r="AM3900" s="48"/>
      <c r="AW3900" s="49"/>
      <c r="AX3900" s="49"/>
      <c r="AY3900" s="49"/>
      <c r="AZ3900" s="49"/>
      <c r="BA3900" s="49"/>
      <c r="BB3900" s="49"/>
      <c r="BC3900" s="49"/>
      <c r="BD3900" s="49"/>
      <c r="BE3900" s="49"/>
    </row>
    <row r="3901" spans="5:57">
      <c r="E3901" s="48"/>
      <c r="H3901" s="48"/>
      <c r="K3901" s="48"/>
      <c r="U3901" s="49"/>
      <c r="V3901" s="49"/>
      <c r="W3901" s="49"/>
      <c r="X3901" s="49"/>
      <c r="Y3901" s="49"/>
      <c r="Z3901" s="49"/>
      <c r="AA3901" s="49"/>
      <c r="AB3901" s="49"/>
      <c r="AC3901" s="49"/>
      <c r="AG3901" s="48"/>
      <c r="AJ3901" s="48"/>
      <c r="AM3901" s="48"/>
      <c r="AW3901" s="49"/>
      <c r="AX3901" s="49"/>
      <c r="AY3901" s="49"/>
      <c r="AZ3901" s="49"/>
      <c r="BA3901" s="49"/>
      <c r="BB3901" s="49"/>
      <c r="BC3901" s="49"/>
      <c r="BD3901" s="49"/>
      <c r="BE3901" s="49"/>
    </row>
    <row r="3902" spans="5:57">
      <c r="E3902" s="48"/>
      <c r="H3902" s="48"/>
      <c r="K3902" s="48"/>
      <c r="U3902" s="49"/>
      <c r="V3902" s="49"/>
      <c r="W3902" s="49"/>
      <c r="X3902" s="49"/>
      <c r="Y3902" s="49"/>
      <c r="Z3902" s="49"/>
      <c r="AA3902" s="49"/>
      <c r="AB3902" s="49"/>
      <c r="AC3902" s="49"/>
      <c r="AG3902" s="48"/>
      <c r="AJ3902" s="48"/>
      <c r="AM3902" s="48"/>
      <c r="AW3902" s="49"/>
      <c r="AX3902" s="49"/>
      <c r="AY3902" s="49"/>
      <c r="AZ3902" s="49"/>
      <c r="BA3902" s="49"/>
      <c r="BB3902" s="49"/>
      <c r="BC3902" s="49"/>
      <c r="BD3902" s="49"/>
      <c r="BE3902" s="49"/>
    </row>
    <row r="3903" spans="5:57">
      <c r="E3903" s="48"/>
      <c r="H3903" s="48"/>
      <c r="K3903" s="48"/>
      <c r="U3903" s="49"/>
      <c r="V3903" s="49"/>
      <c r="W3903" s="49"/>
      <c r="X3903" s="49"/>
      <c r="Y3903" s="49"/>
      <c r="Z3903" s="49"/>
      <c r="AA3903" s="49"/>
      <c r="AB3903" s="49"/>
      <c r="AC3903" s="49"/>
      <c r="AG3903" s="48"/>
      <c r="AJ3903" s="48"/>
      <c r="AM3903" s="48"/>
      <c r="AW3903" s="49"/>
      <c r="AX3903" s="49"/>
      <c r="AY3903" s="49"/>
      <c r="AZ3903" s="49"/>
      <c r="BA3903" s="49"/>
      <c r="BB3903" s="49"/>
      <c r="BC3903" s="49"/>
      <c r="BD3903" s="49"/>
      <c r="BE3903" s="49"/>
    </row>
    <row r="3904" spans="5:57">
      <c r="E3904" s="48"/>
      <c r="H3904" s="48"/>
      <c r="K3904" s="48"/>
      <c r="U3904" s="49"/>
      <c r="V3904" s="49"/>
      <c r="W3904" s="49"/>
      <c r="X3904" s="49"/>
      <c r="Y3904" s="49"/>
      <c r="Z3904" s="49"/>
      <c r="AA3904" s="49"/>
      <c r="AB3904" s="49"/>
      <c r="AC3904" s="49"/>
      <c r="AG3904" s="48"/>
      <c r="AJ3904" s="48"/>
      <c r="AM3904" s="48"/>
      <c r="AW3904" s="49"/>
      <c r="AX3904" s="49"/>
      <c r="AY3904" s="49"/>
      <c r="AZ3904" s="49"/>
      <c r="BA3904" s="49"/>
      <c r="BB3904" s="49"/>
      <c r="BC3904" s="49"/>
      <c r="BD3904" s="49"/>
      <c r="BE3904" s="49"/>
    </row>
    <row r="3905" spans="5:57">
      <c r="E3905" s="48"/>
      <c r="H3905" s="48"/>
      <c r="K3905" s="48"/>
      <c r="U3905" s="49"/>
      <c r="V3905" s="49"/>
      <c r="W3905" s="49"/>
      <c r="X3905" s="49"/>
      <c r="Y3905" s="49"/>
      <c r="Z3905" s="49"/>
      <c r="AA3905" s="49"/>
      <c r="AB3905" s="49"/>
      <c r="AC3905" s="49"/>
      <c r="AG3905" s="48"/>
      <c r="AJ3905" s="48"/>
      <c r="AM3905" s="48"/>
      <c r="AW3905" s="49"/>
      <c r="AX3905" s="49"/>
      <c r="AY3905" s="49"/>
      <c r="AZ3905" s="49"/>
      <c r="BA3905" s="49"/>
      <c r="BB3905" s="49"/>
      <c r="BC3905" s="49"/>
      <c r="BD3905" s="49"/>
      <c r="BE3905" s="49"/>
    </row>
    <row r="3906" spans="5:57">
      <c r="E3906" s="48"/>
      <c r="H3906" s="48"/>
      <c r="K3906" s="48"/>
      <c r="U3906" s="49"/>
      <c r="V3906" s="49"/>
      <c r="W3906" s="49"/>
      <c r="X3906" s="49"/>
      <c r="Y3906" s="49"/>
      <c r="Z3906" s="49"/>
      <c r="AA3906" s="49"/>
      <c r="AB3906" s="49"/>
      <c r="AC3906" s="49"/>
      <c r="AG3906" s="48"/>
      <c r="AJ3906" s="48"/>
      <c r="AM3906" s="48"/>
      <c r="AW3906" s="49"/>
      <c r="AX3906" s="49"/>
      <c r="AY3906" s="49"/>
      <c r="AZ3906" s="49"/>
      <c r="BA3906" s="49"/>
      <c r="BB3906" s="49"/>
      <c r="BC3906" s="49"/>
      <c r="BD3906" s="49"/>
      <c r="BE3906" s="49"/>
    </row>
    <row r="3907" spans="5:57">
      <c r="E3907" s="48"/>
      <c r="H3907" s="48"/>
      <c r="K3907" s="48"/>
      <c r="U3907" s="49"/>
      <c r="V3907" s="49"/>
      <c r="W3907" s="49"/>
      <c r="X3907" s="49"/>
      <c r="Y3907" s="49"/>
      <c r="Z3907" s="49"/>
      <c r="AA3907" s="49"/>
      <c r="AB3907" s="49"/>
      <c r="AC3907" s="49"/>
      <c r="AG3907" s="48"/>
      <c r="AJ3907" s="48"/>
      <c r="AM3907" s="48"/>
      <c r="AW3907" s="49"/>
      <c r="AX3907" s="49"/>
      <c r="AY3907" s="49"/>
      <c r="AZ3907" s="49"/>
      <c r="BA3907" s="49"/>
      <c r="BB3907" s="49"/>
      <c r="BC3907" s="49"/>
      <c r="BD3907" s="49"/>
      <c r="BE3907" s="49"/>
    </row>
    <row r="3908" spans="5:57">
      <c r="E3908" s="48"/>
      <c r="H3908" s="48"/>
      <c r="K3908" s="48"/>
      <c r="U3908" s="49"/>
      <c r="V3908" s="49"/>
      <c r="W3908" s="49"/>
      <c r="X3908" s="49"/>
      <c r="Y3908" s="49"/>
      <c r="Z3908" s="49"/>
      <c r="AA3908" s="49"/>
      <c r="AB3908" s="49"/>
      <c r="AC3908" s="49"/>
      <c r="AG3908" s="48"/>
      <c r="AJ3908" s="48"/>
      <c r="AM3908" s="48"/>
      <c r="AW3908" s="49"/>
      <c r="AX3908" s="49"/>
      <c r="AY3908" s="49"/>
      <c r="AZ3908" s="49"/>
      <c r="BA3908" s="49"/>
      <c r="BB3908" s="49"/>
      <c r="BC3908" s="49"/>
      <c r="BD3908" s="49"/>
      <c r="BE3908" s="49"/>
    </row>
    <row r="3909" spans="5:57">
      <c r="E3909" s="48"/>
      <c r="H3909" s="48"/>
      <c r="K3909" s="48"/>
      <c r="U3909" s="49"/>
      <c r="V3909" s="49"/>
      <c r="W3909" s="49"/>
      <c r="X3909" s="49"/>
      <c r="Y3909" s="49"/>
      <c r="Z3909" s="49"/>
      <c r="AA3909" s="49"/>
      <c r="AB3909" s="49"/>
      <c r="AC3909" s="49"/>
      <c r="AG3909" s="48"/>
      <c r="AJ3909" s="48"/>
      <c r="AM3909" s="48"/>
      <c r="AW3909" s="49"/>
      <c r="AX3909" s="49"/>
      <c r="AY3909" s="49"/>
      <c r="AZ3909" s="49"/>
      <c r="BA3909" s="49"/>
      <c r="BB3909" s="49"/>
      <c r="BC3909" s="49"/>
      <c r="BD3909" s="49"/>
      <c r="BE3909" s="49"/>
    </row>
    <row r="3910" spans="5:57">
      <c r="E3910" s="48"/>
      <c r="H3910" s="48"/>
      <c r="K3910" s="48"/>
      <c r="U3910" s="49"/>
      <c r="V3910" s="49"/>
      <c r="W3910" s="49"/>
      <c r="X3910" s="49"/>
      <c r="Y3910" s="49"/>
      <c r="Z3910" s="49"/>
      <c r="AA3910" s="49"/>
      <c r="AB3910" s="49"/>
      <c r="AC3910" s="49"/>
      <c r="AG3910" s="48"/>
      <c r="AJ3910" s="48"/>
      <c r="AM3910" s="48"/>
      <c r="AW3910" s="49"/>
      <c r="AX3910" s="49"/>
      <c r="AY3910" s="49"/>
      <c r="AZ3910" s="49"/>
      <c r="BA3910" s="49"/>
      <c r="BB3910" s="49"/>
      <c r="BC3910" s="49"/>
      <c r="BD3910" s="49"/>
      <c r="BE3910" s="49"/>
    </row>
    <row r="3911" spans="5:57">
      <c r="E3911" s="48"/>
      <c r="H3911" s="48"/>
      <c r="K3911" s="48"/>
      <c r="U3911" s="49"/>
      <c r="V3911" s="49"/>
      <c r="W3911" s="49"/>
      <c r="X3911" s="49"/>
      <c r="Y3911" s="49"/>
      <c r="Z3911" s="49"/>
      <c r="AA3911" s="49"/>
      <c r="AB3911" s="49"/>
      <c r="AC3911" s="49"/>
      <c r="AG3911" s="48"/>
      <c r="AJ3911" s="48"/>
      <c r="AM3911" s="48"/>
      <c r="AW3911" s="49"/>
      <c r="AX3911" s="49"/>
      <c r="AY3911" s="49"/>
      <c r="AZ3911" s="49"/>
      <c r="BA3911" s="49"/>
      <c r="BB3911" s="49"/>
      <c r="BC3911" s="49"/>
      <c r="BD3911" s="49"/>
      <c r="BE3911" s="49"/>
    </row>
    <row r="3912" spans="5:57">
      <c r="E3912" s="48"/>
      <c r="H3912" s="48"/>
      <c r="K3912" s="48"/>
      <c r="U3912" s="49"/>
      <c r="V3912" s="49"/>
      <c r="W3912" s="49"/>
      <c r="X3912" s="49"/>
      <c r="Y3912" s="49"/>
      <c r="Z3912" s="49"/>
      <c r="AA3912" s="49"/>
      <c r="AB3912" s="49"/>
      <c r="AC3912" s="49"/>
      <c r="AG3912" s="48"/>
      <c r="AJ3912" s="48"/>
      <c r="AM3912" s="48"/>
      <c r="AW3912" s="49"/>
      <c r="AX3912" s="49"/>
      <c r="AY3912" s="49"/>
      <c r="AZ3912" s="49"/>
      <c r="BA3912" s="49"/>
      <c r="BB3912" s="49"/>
      <c r="BC3912" s="49"/>
      <c r="BD3912" s="49"/>
      <c r="BE3912" s="49"/>
    </row>
    <row r="3913" spans="5:57">
      <c r="E3913" s="48"/>
      <c r="H3913" s="48"/>
      <c r="K3913" s="48"/>
      <c r="U3913" s="49"/>
      <c r="V3913" s="49"/>
      <c r="W3913" s="49"/>
      <c r="X3913" s="49"/>
      <c r="Y3913" s="49"/>
      <c r="Z3913" s="49"/>
      <c r="AA3913" s="49"/>
      <c r="AB3913" s="49"/>
      <c r="AC3913" s="49"/>
      <c r="AG3913" s="48"/>
      <c r="AJ3913" s="48"/>
      <c r="AM3913" s="48"/>
      <c r="AW3913" s="49"/>
      <c r="AX3913" s="49"/>
      <c r="AY3913" s="49"/>
      <c r="AZ3913" s="49"/>
      <c r="BA3913" s="49"/>
      <c r="BB3913" s="49"/>
      <c r="BC3913" s="49"/>
      <c r="BD3913" s="49"/>
      <c r="BE3913" s="49"/>
    </row>
    <row r="3914" spans="5:57">
      <c r="E3914" s="48"/>
      <c r="H3914" s="48"/>
      <c r="K3914" s="48"/>
      <c r="U3914" s="49"/>
      <c r="V3914" s="49"/>
      <c r="W3914" s="49"/>
      <c r="X3914" s="49"/>
      <c r="Y3914" s="49"/>
      <c r="Z3914" s="49"/>
      <c r="AA3914" s="49"/>
      <c r="AB3914" s="49"/>
      <c r="AC3914" s="49"/>
      <c r="AG3914" s="48"/>
      <c r="AJ3914" s="48"/>
      <c r="AM3914" s="48"/>
      <c r="AW3914" s="49"/>
      <c r="AX3914" s="49"/>
      <c r="AY3914" s="49"/>
      <c r="AZ3914" s="49"/>
      <c r="BA3914" s="49"/>
      <c r="BB3914" s="49"/>
      <c r="BC3914" s="49"/>
      <c r="BD3914" s="49"/>
      <c r="BE3914" s="49"/>
    </row>
    <row r="3915" spans="5:57">
      <c r="E3915" s="48"/>
      <c r="H3915" s="48"/>
      <c r="K3915" s="48"/>
      <c r="U3915" s="49"/>
      <c r="V3915" s="49"/>
      <c r="W3915" s="49"/>
      <c r="X3915" s="49"/>
      <c r="Y3915" s="49"/>
      <c r="Z3915" s="49"/>
      <c r="AA3915" s="49"/>
      <c r="AB3915" s="49"/>
      <c r="AC3915" s="49"/>
      <c r="AG3915" s="48"/>
      <c r="AJ3915" s="48"/>
      <c r="AM3915" s="48"/>
      <c r="AW3915" s="49"/>
      <c r="AX3915" s="49"/>
      <c r="AY3915" s="49"/>
      <c r="AZ3915" s="49"/>
      <c r="BA3915" s="49"/>
      <c r="BB3915" s="49"/>
      <c r="BC3915" s="49"/>
      <c r="BD3915" s="49"/>
      <c r="BE3915" s="49"/>
    </row>
    <row r="3916" spans="5:57">
      <c r="E3916" s="48"/>
      <c r="H3916" s="48"/>
      <c r="K3916" s="48"/>
      <c r="U3916" s="49"/>
      <c r="V3916" s="49"/>
      <c r="W3916" s="49"/>
      <c r="X3916" s="49"/>
      <c r="Y3916" s="49"/>
      <c r="Z3916" s="49"/>
      <c r="AA3916" s="49"/>
      <c r="AB3916" s="49"/>
      <c r="AC3916" s="49"/>
      <c r="AG3916" s="48"/>
      <c r="AJ3916" s="48"/>
      <c r="AM3916" s="48"/>
      <c r="AW3916" s="49"/>
      <c r="AX3916" s="49"/>
      <c r="AY3916" s="49"/>
      <c r="AZ3916" s="49"/>
      <c r="BA3916" s="49"/>
      <c r="BB3916" s="49"/>
      <c r="BC3916" s="49"/>
      <c r="BD3916" s="49"/>
      <c r="BE3916" s="49"/>
    </row>
    <row r="3917" spans="5:57">
      <c r="E3917" s="48"/>
      <c r="H3917" s="48"/>
      <c r="K3917" s="48"/>
      <c r="U3917" s="49"/>
      <c r="V3917" s="49"/>
      <c r="W3917" s="49"/>
      <c r="X3917" s="49"/>
      <c r="Y3917" s="49"/>
      <c r="Z3917" s="49"/>
      <c r="AA3917" s="49"/>
      <c r="AB3917" s="49"/>
      <c r="AC3917" s="49"/>
      <c r="AG3917" s="48"/>
      <c r="AJ3917" s="48"/>
      <c r="AM3917" s="48"/>
      <c r="AW3917" s="49"/>
      <c r="AX3917" s="49"/>
      <c r="AY3917" s="49"/>
      <c r="AZ3917" s="49"/>
      <c r="BA3917" s="49"/>
      <c r="BB3917" s="49"/>
      <c r="BC3917" s="49"/>
      <c r="BD3917" s="49"/>
      <c r="BE3917" s="49"/>
    </row>
    <row r="3918" spans="5:57">
      <c r="E3918" s="48"/>
      <c r="H3918" s="48"/>
      <c r="K3918" s="48"/>
      <c r="U3918" s="49"/>
      <c r="V3918" s="49"/>
      <c r="W3918" s="49"/>
      <c r="X3918" s="49"/>
      <c r="Y3918" s="49"/>
      <c r="Z3918" s="49"/>
      <c r="AA3918" s="49"/>
      <c r="AB3918" s="49"/>
      <c r="AC3918" s="49"/>
      <c r="AG3918" s="48"/>
      <c r="AJ3918" s="48"/>
      <c r="AM3918" s="48"/>
      <c r="AW3918" s="49"/>
      <c r="AX3918" s="49"/>
      <c r="AY3918" s="49"/>
      <c r="AZ3918" s="49"/>
      <c r="BA3918" s="49"/>
      <c r="BB3918" s="49"/>
      <c r="BC3918" s="49"/>
      <c r="BD3918" s="49"/>
      <c r="BE3918" s="49"/>
    </row>
    <row r="3919" spans="5:57">
      <c r="E3919" s="48"/>
      <c r="H3919" s="48"/>
      <c r="K3919" s="48"/>
      <c r="U3919" s="49"/>
      <c r="V3919" s="49"/>
      <c r="W3919" s="49"/>
      <c r="X3919" s="49"/>
      <c r="Y3919" s="49"/>
      <c r="Z3919" s="49"/>
      <c r="AA3919" s="49"/>
      <c r="AB3919" s="49"/>
      <c r="AC3919" s="49"/>
      <c r="AG3919" s="48"/>
      <c r="AJ3919" s="48"/>
      <c r="AM3919" s="48"/>
      <c r="AW3919" s="49"/>
      <c r="AX3919" s="49"/>
      <c r="AY3919" s="49"/>
      <c r="AZ3919" s="49"/>
      <c r="BA3919" s="49"/>
      <c r="BB3919" s="49"/>
      <c r="BC3919" s="49"/>
      <c r="BD3919" s="49"/>
      <c r="BE3919" s="49"/>
    </row>
    <row r="3920" spans="5:57">
      <c r="E3920" s="48"/>
      <c r="H3920" s="48"/>
      <c r="K3920" s="48"/>
      <c r="U3920" s="49"/>
      <c r="V3920" s="49"/>
      <c r="W3920" s="49"/>
      <c r="X3920" s="49"/>
      <c r="Y3920" s="49"/>
      <c r="Z3920" s="49"/>
      <c r="AA3920" s="49"/>
      <c r="AB3920" s="49"/>
      <c r="AC3920" s="49"/>
      <c r="AG3920" s="48"/>
      <c r="AJ3920" s="48"/>
      <c r="AM3920" s="48"/>
      <c r="AW3920" s="49"/>
      <c r="AX3920" s="49"/>
      <c r="AY3920" s="49"/>
      <c r="AZ3920" s="49"/>
      <c r="BA3920" s="49"/>
      <c r="BB3920" s="49"/>
      <c r="BC3920" s="49"/>
      <c r="BD3920" s="49"/>
      <c r="BE3920" s="49"/>
    </row>
    <row r="3921" spans="5:57">
      <c r="E3921" s="48"/>
      <c r="H3921" s="48"/>
      <c r="K3921" s="48"/>
      <c r="U3921" s="49"/>
      <c r="V3921" s="49"/>
      <c r="W3921" s="49"/>
      <c r="X3921" s="49"/>
      <c r="Y3921" s="49"/>
      <c r="Z3921" s="49"/>
      <c r="AA3921" s="49"/>
      <c r="AB3921" s="49"/>
      <c r="AC3921" s="49"/>
      <c r="AG3921" s="48"/>
      <c r="AJ3921" s="48"/>
      <c r="AM3921" s="48"/>
      <c r="AW3921" s="49"/>
      <c r="AX3921" s="49"/>
      <c r="AY3921" s="49"/>
      <c r="AZ3921" s="49"/>
      <c r="BA3921" s="49"/>
      <c r="BB3921" s="49"/>
      <c r="BC3921" s="49"/>
      <c r="BD3921" s="49"/>
      <c r="BE3921" s="49"/>
    </row>
    <row r="3922" spans="5:57">
      <c r="E3922" s="48"/>
      <c r="H3922" s="48"/>
      <c r="K3922" s="48"/>
      <c r="U3922" s="49"/>
      <c r="V3922" s="49"/>
      <c r="W3922" s="49"/>
      <c r="X3922" s="49"/>
      <c r="Y3922" s="49"/>
      <c r="Z3922" s="49"/>
      <c r="AA3922" s="49"/>
      <c r="AB3922" s="49"/>
      <c r="AC3922" s="49"/>
      <c r="AG3922" s="48"/>
      <c r="AJ3922" s="48"/>
      <c r="AM3922" s="48"/>
      <c r="AW3922" s="49"/>
      <c r="AX3922" s="49"/>
      <c r="AY3922" s="49"/>
      <c r="AZ3922" s="49"/>
      <c r="BA3922" s="49"/>
      <c r="BB3922" s="49"/>
      <c r="BC3922" s="49"/>
      <c r="BD3922" s="49"/>
      <c r="BE3922" s="49"/>
    </row>
    <row r="3923" spans="5:57">
      <c r="E3923" s="48"/>
      <c r="H3923" s="48"/>
      <c r="K3923" s="48"/>
      <c r="U3923" s="49"/>
      <c r="V3923" s="49"/>
      <c r="W3923" s="49"/>
      <c r="X3923" s="49"/>
      <c r="Y3923" s="49"/>
      <c r="Z3923" s="49"/>
      <c r="AA3923" s="49"/>
      <c r="AB3923" s="49"/>
      <c r="AC3923" s="49"/>
      <c r="AG3923" s="48"/>
      <c r="AJ3923" s="48"/>
      <c r="AM3923" s="48"/>
      <c r="AW3923" s="49"/>
      <c r="AX3923" s="49"/>
      <c r="AY3923" s="49"/>
      <c r="AZ3923" s="49"/>
      <c r="BA3923" s="49"/>
      <c r="BB3923" s="49"/>
      <c r="BC3923" s="49"/>
      <c r="BD3923" s="49"/>
      <c r="BE3923" s="49"/>
    </row>
    <row r="3924" spans="5:57">
      <c r="E3924" s="48"/>
      <c r="H3924" s="48"/>
      <c r="K3924" s="48"/>
      <c r="U3924" s="49"/>
      <c r="V3924" s="49"/>
      <c r="W3924" s="49"/>
      <c r="X3924" s="49"/>
      <c r="Y3924" s="49"/>
      <c r="Z3924" s="49"/>
      <c r="AA3924" s="49"/>
      <c r="AB3924" s="49"/>
      <c r="AC3924" s="49"/>
      <c r="AG3924" s="48"/>
      <c r="AJ3924" s="48"/>
      <c r="AM3924" s="48"/>
      <c r="AW3924" s="49"/>
      <c r="AX3924" s="49"/>
      <c r="AY3924" s="49"/>
      <c r="AZ3924" s="49"/>
      <c r="BA3924" s="49"/>
      <c r="BB3924" s="49"/>
      <c r="BC3924" s="49"/>
      <c r="BD3924" s="49"/>
      <c r="BE3924" s="49"/>
    </row>
    <row r="3925" spans="5:57">
      <c r="E3925" s="48"/>
      <c r="H3925" s="48"/>
      <c r="K3925" s="48"/>
      <c r="U3925" s="49"/>
      <c r="V3925" s="49"/>
      <c r="W3925" s="49"/>
      <c r="X3925" s="49"/>
      <c r="Y3925" s="49"/>
      <c r="Z3925" s="49"/>
      <c r="AA3925" s="49"/>
      <c r="AB3925" s="49"/>
      <c r="AC3925" s="49"/>
      <c r="AG3925" s="48"/>
      <c r="AJ3925" s="48"/>
      <c r="AM3925" s="48"/>
      <c r="AW3925" s="49"/>
      <c r="AX3925" s="49"/>
      <c r="AY3925" s="49"/>
      <c r="AZ3925" s="49"/>
      <c r="BA3925" s="49"/>
      <c r="BB3925" s="49"/>
      <c r="BC3925" s="49"/>
      <c r="BD3925" s="49"/>
      <c r="BE3925" s="49"/>
    </row>
    <row r="3926" spans="5:57">
      <c r="E3926" s="48"/>
      <c r="H3926" s="48"/>
      <c r="K3926" s="48"/>
      <c r="U3926" s="49"/>
      <c r="V3926" s="49"/>
      <c r="W3926" s="49"/>
      <c r="X3926" s="49"/>
      <c r="Y3926" s="49"/>
      <c r="Z3926" s="49"/>
      <c r="AA3926" s="49"/>
      <c r="AB3926" s="49"/>
      <c r="AC3926" s="49"/>
      <c r="AG3926" s="48"/>
      <c r="AJ3926" s="48"/>
      <c r="AM3926" s="48"/>
      <c r="AW3926" s="49"/>
      <c r="AX3926" s="49"/>
      <c r="AY3926" s="49"/>
      <c r="AZ3926" s="49"/>
      <c r="BA3926" s="49"/>
      <c r="BB3926" s="49"/>
      <c r="BC3926" s="49"/>
      <c r="BD3926" s="49"/>
      <c r="BE3926" s="49"/>
    </row>
    <row r="3927" spans="5:57">
      <c r="E3927" s="48"/>
      <c r="H3927" s="48"/>
      <c r="K3927" s="48"/>
      <c r="U3927" s="49"/>
      <c r="V3927" s="49"/>
      <c r="W3927" s="49"/>
      <c r="X3927" s="49"/>
      <c r="Y3927" s="49"/>
      <c r="Z3927" s="49"/>
      <c r="AA3927" s="49"/>
      <c r="AB3927" s="49"/>
      <c r="AC3927" s="49"/>
      <c r="AG3927" s="48"/>
      <c r="AJ3927" s="48"/>
      <c r="AM3927" s="48"/>
      <c r="AW3927" s="49"/>
      <c r="AX3927" s="49"/>
      <c r="AY3927" s="49"/>
      <c r="AZ3927" s="49"/>
      <c r="BA3927" s="49"/>
      <c r="BB3927" s="49"/>
      <c r="BC3927" s="49"/>
      <c r="BD3927" s="49"/>
      <c r="BE3927" s="49"/>
    </row>
    <row r="3928" spans="5:57">
      <c r="E3928" s="48"/>
      <c r="H3928" s="48"/>
      <c r="K3928" s="48"/>
      <c r="U3928" s="49"/>
      <c r="V3928" s="49"/>
      <c r="W3928" s="49"/>
      <c r="X3928" s="49"/>
      <c r="Y3928" s="49"/>
      <c r="Z3928" s="49"/>
      <c r="AA3928" s="49"/>
      <c r="AB3928" s="49"/>
      <c r="AC3928" s="49"/>
      <c r="AG3928" s="48"/>
      <c r="AJ3928" s="48"/>
      <c r="AM3928" s="48"/>
      <c r="AW3928" s="49"/>
      <c r="AX3928" s="49"/>
      <c r="AY3928" s="49"/>
      <c r="AZ3928" s="49"/>
      <c r="BA3928" s="49"/>
      <c r="BB3928" s="49"/>
      <c r="BC3928" s="49"/>
      <c r="BD3928" s="49"/>
      <c r="BE3928" s="49"/>
    </row>
    <row r="3929" spans="5:57">
      <c r="E3929" s="48"/>
      <c r="H3929" s="48"/>
      <c r="K3929" s="48"/>
      <c r="U3929" s="49"/>
      <c r="V3929" s="49"/>
      <c r="W3929" s="49"/>
      <c r="X3929" s="49"/>
      <c r="Y3929" s="49"/>
      <c r="Z3929" s="49"/>
      <c r="AA3929" s="49"/>
      <c r="AB3929" s="49"/>
      <c r="AC3929" s="49"/>
      <c r="AG3929" s="48"/>
      <c r="AJ3929" s="48"/>
      <c r="AM3929" s="48"/>
      <c r="AW3929" s="49"/>
      <c r="AX3929" s="49"/>
      <c r="AY3929" s="49"/>
      <c r="AZ3929" s="49"/>
      <c r="BA3929" s="49"/>
      <c r="BB3929" s="49"/>
      <c r="BC3929" s="49"/>
      <c r="BD3929" s="49"/>
      <c r="BE3929" s="49"/>
    </row>
    <row r="3930" spans="5:57">
      <c r="E3930" s="48"/>
      <c r="H3930" s="48"/>
      <c r="K3930" s="48"/>
      <c r="U3930" s="49"/>
      <c r="V3930" s="49"/>
      <c r="W3930" s="49"/>
      <c r="X3930" s="49"/>
      <c r="Y3930" s="49"/>
      <c r="Z3930" s="49"/>
      <c r="AA3930" s="49"/>
      <c r="AB3930" s="49"/>
      <c r="AC3930" s="49"/>
      <c r="AG3930" s="48"/>
      <c r="AJ3930" s="48"/>
      <c r="AM3930" s="48"/>
      <c r="AW3930" s="49"/>
      <c r="AX3930" s="49"/>
      <c r="AY3930" s="49"/>
      <c r="AZ3930" s="49"/>
      <c r="BA3930" s="49"/>
      <c r="BB3930" s="49"/>
      <c r="BC3930" s="49"/>
      <c r="BD3930" s="49"/>
      <c r="BE3930" s="49"/>
    </row>
    <row r="3931" spans="5:57">
      <c r="E3931" s="48"/>
      <c r="H3931" s="48"/>
      <c r="K3931" s="48"/>
      <c r="U3931" s="49"/>
      <c r="V3931" s="49"/>
      <c r="W3931" s="49"/>
      <c r="X3931" s="49"/>
      <c r="Y3931" s="49"/>
      <c r="Z3931" s="49"/>
      <c r="AA3931" s="49"/>
      <c r="AB3931" s="49"/>
      <c r="AC3931" s="49"/>
      <c r="AG3931" s="48"/>
      <c r="AJ3931" s="48"/>
      <c r="AM3931" s="48"/>
      <c r="AW3931" s="49"/>
      <c r="AX3931" s="49"/>
      <c r="AY3931" s="49"/>
      <c r="AZ3931" s="49"/>
      <c r="BA3931" s="49"/>
      <c r="BB3931" s="49"/>
      <c r="BC3931" s="49"/>
      <c r="BD3931" s="49"/>
      <c r="BE3931" s="49"/>
    </row>
    <row r="3932" spans="5:57">
      <c r="E3932" s="48"/>
      <c r="H3932" s="48"/>
      <c r="K3932" s="48"/>
      <c r="U3932" s="49"/>
      <c r="V3932" s="49"/>
      <c r="W3932" s="49"/>
      <c r="X3932" s="49"/>
      <c r="Y3932" s="49"/>
      <c r="Z3932" s="49"/>
      <c r="AA3932" s="49"/>
      <c r="AB3932" s="49"/>
      <c r="AC3932" s="49"/>
      <c r="AG3932" s="48"/>
      <c r="AJ3932" s="48"/>
      <c r="AM3932" s="48"/>
      <c r="AW3932" s="49"/>
      <c r="AX3932" s="49"/>
      <c r="AY3932" s="49"/>
      <c r="AZ3932" s="49"/>
      <c r="BA3932" s="49"/>
      <c r="BB3932" s="49"/>
      <c r="BC3932" s="49"/>
      <c r="BD3932" s="49"/>
      <c r="BE3932" s="49"/>
    </row>
    <row r="3933" spans="5:57">
      <c r="E3933" s="48"/>
      <c r="H3933" s="48"/>
      <c r="K3933" s="48"/>
      <c r="U3933" s="49"/>
      <c r="V3933" s="49"/>
      <c r="W3933" s="49"/>
      <c r="X3933" s="49"/>
      <c r="Y3933" s="49"/>
      <c r="Z3933" s="49"/>
      <c r="AA3933" s="49"/>
      <c r="AB3933" s="49"/>
      <c r="AC3933" s="49"/>
      <c r="AG3933" s="48"/>
      <c r="AJ3933" s="48"/>
      <c r="AM3933" s="48"/>
      <c r="AW3933" s="49"/>
      <c r="AX3933" s="49"/>
      <c r="AY3933" s="49"/>
      <c r="AZ3933" s="49"/>
      <c r="BA3933" s="49"/>
      <c r="BB3933" s="49"/>
      <c r="BC3933" s="49"/>
      <c r="BD3933" s="49"/>
      <c r="BE3933" s="49"/>
    </row>
    <row r="3934" spans="5:57">
      <c r="E3934" s="48"/>
      <c r="H3934" s="48"/>
      <c r="K3934" s="48"/>
      <c r="U3934" s="49"/>
      <c r="V3934" s="49"/>
      <c r="W3934" s="49"/>
      <c r="X3934" s="49"/>
      <c r="Y3934" s="49"/>
      <c r="Z3934" s="49"/>
      <c r="AA3934" s="49"/>
      <c r="AB3934" s="49"/>
      <c r="AC3934" s="49"/>
      <c r="AG3934" s="48"/>
      <c r="AJ3934" s="48"/>
      <c r="AM3934" s="48"/>
      <c r="AW3934" s="49"/>
      <c r="AX3934" s="49"/>
      <c r="AY3934" s="49"/>
      <c r="AZ3934" s="49"/>
      <c r="BA3934" s="49"/>
      <c r="BB3934" s="49"/>
      <c r="BC3934" s="49"/>
      <c r="BD3934" s="49"/>
      <c r="BE3934" s="49"/>
    </row>
    <row r="3935" spans="5:57">
      <c r="E3935" s="48"/>
      <c r="H3935" s="48"/>
      <c r="K3935" s="48"/>
      <c r="U3935" s="49"/>
      <c r="V3935" s="49"/>
      <c r="W3935" s="49"/>
      <c r="X3935" s="49"/>
      <c r="Y3935" s="49"/>
      <c r="Z3935" s="49"/>
      <c r="AA3935" s="49"/>
      <c r="AB3935" s="49"/>
      <c r="AC3935" s="49"/>
      <c r="AG3935" s="48"/>
      <c r="AJ3935" s="48"/>
      <c r="AM3935" s="48"/>
      <c r="AW3935" s="49"/>
      <c r="AX3935" s="49"/>
      <c r="AY3935" s="49"/>
      <c r="AZ3935" s="49"/>
      <c r="BA3935" s="49"/>
      <c r="BB3935" s="49"/>
      <c r="BC3935" s="49"/>
      <c r="BD3935" s="49"/>
      <c r="BE3935" s="49"/>
    </row>
    <row r="3936" spans="5:57">
      <c r="E3936" s="48"/>
      <c r="H3936" s="48"/>
      <c r="K3936" s="48"/>
      <c r="U3936" s="49"/>
      <c r="V3936" s="49"/>
      <c r="W3936" s="49"/>
      <c r="X3936" s="49"/>
      <c r="Y3936" s="49"/>
      <c r="Z3936" s="49"/>
      <c r="AA3936" s="49"/>
      <c r="AB3936" s="49"/>
      <c r="AC3936" s="49"/>
      <c r="AG3936" s="48"/>
      <c r="AJ3936" s="48"/>
      <c r="AM3936" s="48"/>
      <c r="AW3936" s="49"/>
      <c r="AX3936" s="49"/>
      <c r="AY3936" s="49"/>
      <c r="AZ3936" s="49"/>
      <c r="BA3936" s="49"/>
      <c r="BB3936" s="49"/>
      <c r="BC3936" s="49"/>
      <c r="BD3936" s="49"/>
      <c r="BE3936" s="49"/>
    </row>
    <row r="3937" spans="5:57">
      <c r="E3937" s="48"/>
      <c r="H3937" s="48"/>
      <c r="K3937" s="48"/>
      <c r="U3937" s="49"/>
      <c r="V3937" s="49"/>
      <c r="W3937" s="49"/>
      <c r="X3937" s="49"/>
      <c r="Y3937" s="49"/>
      <c r="Z3937" s="49"/>
      <c r="AA3937" s="49"/>
      <c r="AB3937" s="49"/>
      <c r="AC3937" s="49"/>
      <c r="AG3937" s="48"/>
      <c r="AJ3937" s="48"/>
      <c r="AM3937" s="48"/>
      <c r="AW3937" s="49"/>
      <c r="AX3937" s="49"/>
      <c r="AY3937" s="49"/>
      <c r="AZ3937" s="49"/>
      <c r="BA3937" s="49"/>
      <c r="BB3937" s="49"/>
      <c r="BC3937" s="49"/>
      <c r="BD3937" s="49"/>
      <c r="BE3937" s="49"/>
    </row>
    <row r="3938" spans="5:57">
      <c r="E3938" s="48"/>
      <c r="H3938" s="48"/>
      <c r="K3938" s="48"/>
      <c r="U3938" s="49"/>
      <c r="V3938" s="49"/>
      <c r="W3938" s="49"/>
      <c r="X3938" s="49"/>
      <c r="Y3938" s="49"/>
      <c r="Z3938" s="49"/>
      <c r="AA3938" s="49"/>
      <c r="AB3938" s="49"/>
      <c r="AC3938" s="49"/>
      <c r="AG3938" s="48"/>
      <c r="AJ3938" s="48"/>
      <c r="AM3938" s="48"/>
      <c r="AW3938" s="49"/>
      <c r="AX3938" s="49"/>
      <c r="AY3938" s="49"/>
      <c r="AZ3938" s="49"/>
      <c r="BA3938" s="49"/>
      <c r="BB3938" s="49"/>
      <c r="BC3938" s="49"/>
      <c r="BD3938" s="49"/>
      <c r="BE3938" s="49"/>
    </row>
    <row r="3939" spans="5:57">
      <c r="E3939" s="48"/>
      <c r="H3939" s="48"/>
      <c r="K3939" s="48"/>
      <c r="U3939" s="49"/>
      <c r="V3939" s="49"/>
      <c r="W3939" s="49"/>
      <c r="X3939" s="49"/>
      <c r="Y3939" s="49"/>
      <c r="Z3939" s="49"/>
      <c r="AA3939" s="49"/>
      <c r="AB3939" s="49"/>
      <c r="AC3939" s="49"/>
      <c r="AG3939" s="48"/>
      <c r="AJ3939" s="48"/>
      <c r="AM3939" s="48"/>
      <c r="AW3939" s="49"/>
      <c r="AX3939" s="49"/>
      <c r="AY3939" s="49"/>
      <c r="AZ3939" s="49"/>
      <c r="BA3939" s="49"/>
      <c r="BB3939" s="49"/>
      <c r="BC3939" s="49"/>
      <c r="BD3939" s="49"/>
      <c r="BE3939" s="49"/>
    </row>
    <row r="3940" spans="5:57">
      <c r="E3940" s="48"/>
      <c r="H3940" s="48"/>
      <c r="K3940" s="48"/>
      <c r="U3940" s="49"/>
      <c r="V3940" s="49"/>
      <c r="W3940" s="49"/>
      <c r="X3940" s="49"/>
      <c r="Y3940" s="49"/>
      <c r="Z3940" s="49"/>
      <c r="AA3940" s="49"/>
      <c r="AB3940" s="49"/>
      <c r="AC3940" s="49"/>
      <c r="AG3940" s="48"/>
      <c r="AJ3940" s="48"/>
      <c r="AM3940" s="48"/>
      <c r="AW3940" s="49"/>
      <c r="AX3940" s="49"/>
      <c r="AY3940" s="49"/>
      <c r="AZ3940" s="49"/>
      <c r="BA3940" s="49"/>
      <c r="BB3940" s="49"/>
      <c r="BC3940" s="49"/>
      <c r="BD3940" s="49"/>
      <c r="BE3940" s="49"/>
    </row>
    <row r="3941" spans="5:57">
      <c r="E3941" s="48"/>
      <c r="H3941" s="48"/>
      <c r="K3941" s="48"/>
      <c r="U3941" s="49"/>
      <c r="V3941" s="49"/>
      <c r="W3941" s="49"/>
      <c r="X3941" s="49"/>
      <c r="Y3941" s="49"/>
      <c r="Z3941" s="49"/>
      <c r="AA3941" s="49"/>
      <c r="AB3941" s="49"/>
      <c r="AC3941" s="49"/>
      <c r="AG3941" s="48"/>
      <c r="AJ3941" s="48"/>
      <c r="AM3941" s="48"/>
      <c r="AW3941" s="49"/>
      <c r="AX3941" s="49"/>
      <c r="AY3941" s="49"/>
      <c r="AZ3941" s="49"/>
      <c r="BA3941" s="49"/>
      <c r="BB3941" s="49"/>
      <c r="BC3941" s="49"/>
      <c r="BD3941" s="49"/>
      <c r="BE3941" s="49"/>
    </row>
    <row r="3942" spans="5:57">
      <c r="E3942" s="48"/>
      <c r="H3942" s="48"/>
      <c r="K3942" s="48"/>
      <c r="U3942" s="49"/>
      <c r="V3942" s="49"/>
      <c r="W3942" s="49"/>
      <c r="X3942" s="49"/>
      <c r="Y3942" s="49"/>
      <c r="Z3942" s="49"/>
      <c r="AA3942" s="49"/>
      <c r="AB3942" s="49"/>
      <c r="AC3942" s="49"/>
      <c r="AG3942" s="48"/>
      <c r="AJ3942" s="48"/>
      <c r="AM3942" s="48"/>
      <c r="AW3942" s="49"/>
      <c r="AX3942" s="49"/>
      <c r="AY3942" s="49"/>
      <c r="AZ3942" s="49"/>
      <c r="BA3942" s="49"/>
      <c r="BB3942" s="49"/>
      <c r="BC3942" s="49"/>
      <c r="BD3942" s="49"/>
      <c r="BE3942" s="49"/>
    </row>
    <row r="3943" spans="5:57">
      <c r="E3943" s="48"/>
      <c r="H3943" s="48"/>
      <c r="K3943" s="48"/>
      <c r="U3943" s="49"/>
      <c r="V3943" s="49"/>
      <c r="W3943" s="49"/>
      <c r="X3943" s="49"/>
      <c r="Y3943" s="49"/>
      <c r="Z3943" s="49"/>
      <c r="AA3943" s="49"/>
      <c r="AB3943" s="49"/>
      <c r="AC3943" s="49"/>
      <c r="AG3943" s="48"/>
      <c r="AJ3943" s="48"/>
      <c r="AM3943" s="48"/>
      <c r="AW3943" s="49"/>
      <c r="AX3943" s="49"/>
      <c r="AY3943" s="49"/>
      <c r="AZ3943" s="49"/>
      <c r="BA3943" s="49"/>
      <c r="BB3943" s="49"/>
      <c r="BC3943" s="49"/>
      <c r="BD3943" s="49"/>
      <c r="BE3943" s="49"/>
    </row>
    <row r="3944" spans="5:57">
      <c r="E3944" s="48"/>
      <c r="H3944" s="48"/>
      <c r="K3944" s="48"/>
      <c r="U3944" s="49"/>
      <c r="V3944" s="49"/>
      <c r="W3944" s="49"/>
      <c r="X3944" s="49"/>
      <c r="Y3944" s="49"/>
      <c r="Z3944" s="49"/>
      <c r="AA3944" s="49"/>
      <c r="AB3944" s="49"/>
      <c r="AC3944" s="49"/>
      <c r="AG3944" s="48"/>
      <c r="AJ3944" s="48"/>
      <c r="AM3944" s="48"/>
      <c r="AW3944" s="49"/>
      <c r="AX3944" s="49"/>
      <c r="AY3944" s="49"/>
      <c r="AZ3944" s="49"/>
      <c r="BA3944" s="49"/>
      <c r="BB3944" s="49"/>
      <c r="BC3944" s="49"/>
      <c r="BD3944" s="49"/>
      <c r="BE3944" s="49"/>
    </row>
    <row r="3945" spans="5:57">
      <c r="E3945" s="48"/>
      <c r="H3945" s="48"/>
      <c r="K3945" s="48"/>
      <c r="U3945" s="49"/>
      <c r="V3945" s="49"/>
      <c r="W3945" s="49"/>
      <c r="X3945" s="49"/>
      <c r="Y3945" s="49"/>
      <c r="Z3945" s="49"/>
      <c r="AA3945" s="49"/>
      <c r="AB3945" s="49"/>
      <c r="AC3945" s="49"/>
      <c r="AG3945" s="48"/>
      <c r="AJ3945" s="48"/>
      <c r="AM3945" s="48"/>
      <c r="AW3945" s="49"/>
      <c r="AX3945" s="49"/>
      <c r="AY3945" s="49"/>
      <c r="AZ3945" s="49"/>
      <c r="BA3945" s="49"/>
      <c r="BB3945" s="49"/>
      <c r="BC3945" s="49"/>
      <c r="BD3945" s="49"/>
      <c r="BE3945" s="49"/>
    </row>
    <row r="3946" spans="5:57">
      <c r="E3946" s="48"/>
      <c r="H3946" s="48"/>
      <c r="K3946" s="48"/>
      <c r="U3946" s="49"/>
      <c r="V3946" s="49"/>
      <c r="W3946" s="49"/>
      <c r="X3946" s="49"/>
      <c r="Y3946" s="49"/>
      <c r="Z3946" s="49"/>
      <c r="AA3946" s="49"/>
      <c r="AB3946" s="49"/>
      <c r="AC3946" s="49"/>
      <c r="AG3946" s="48"/>
      <c r="AJ3946" s="48"/>
      <c r="AM3946" s="48"/>
      <c r="AW3946" s="49"/>
      <c r="AX3946" s="49"/>
      <c r="AY3946" s="49"/>
      <c r="AZ3946" s="49"/>
      <c r="BA3946" s="49"/>
      <c r="BB3946" s="49"/>
      <c r="BC3946" s="49"/>
      <c r="BD3946" s="49"/>
      <c r="BE3946" s="49"/>
    </row>
    <row r="3947" spans="5:57">
      <c r="E3947" s="48"/>
      <c r="H3947" s="48"/>
      <c r="K3947" s="48"/>
      <c r="U3947" s="49"/>
      <c r="V3947" s="49"/>
      <c r="W3947" s="49"/>
      <c r="X3947" s="49"/>
      <c r="Y3947" s="49"/>
      <c r="Z3947" s="49"/>
      <c r="AA3947" s="49"/>
      <c r="AB3947" s="49"/>
      <c r="AC3947" s="49"/>
      <c r="AG3947" s="48"/>
      <c r="AJ3947" s="48"/>
      <c r="AM3947" s="48"/>
      <c r="AW3947" s="49"/>
      <c r="AX3947" s="49"/>
      <c r="AY3947" s="49"/>
      <c r="AZ3947" s="49"/>
      <c r="BA3947" s="49"/>
      <c r="BB3947" s="49"/>
      <c r="BC3947" s="49"/>
      <c r="BD3947" s="49"/>
      <c r="BE3947" s="49"/>
    </row>
    <row r="3948" spans="5:57">
      <c r="E3948" s="48"/>
      <c r="H3948" s="48"/>
      <c r="K3948" s="48"/>
      <c r="U3948" s="49"/>
      <c r="V3948" s="49"/>
      <c r="W3948" s="49"/>
      <c r="X3948" s="49"/>
      <c r="Y3948" s="49"/>
      <c r="Z3948" s="49"/>
      <c r="AA3948" s="49"/>
      <c r="AB3948" s="49"/>
      <c r="AC3948" s="49"/>
      <c r="AG3948" s="48"/>
      <c r="AJ3948" s="48"/>
      <c r="AM3948" s="48"/>
      <c r="AW3948" s="49"/>
      <c r="AX3948" s="49"/>
      <c r="AY3948" s="49"/>
      <c r="AZ3948" s="49"/>
      <c r="BA3948" s="49"/>
      <c r="BB3948" s="49"/>
      <c r="BC3948" s="49"/>
      <c r="BD3948" s="49"/>
      <c r="BE3948" s="49"/>
    </row>
    <row r="3949" spans="5:57">
      <c r="E3949" s="48"/>
      <c r="H3949" s="48"/>
      <c r="K3949" s="48"/>
      <c r="U3949" s="49"/>
      <c r="V3949" s="49"/>
      <c r="W3949" s="49"/>
      <c r="X3949" s="49"/>
      <c r="Y3949" s="49"/>
      <c r="Z3949" s="49"/>
      <c r="AA3949" s="49"/>
      <c r="AB3949" s="49"/>
      <c r="AC3949" s="49"/>
      <c r="AG3949" s="48"/>
      <c r="AJ3949" s="48"/>
      <c r="AM3949" s="48"/>
      <c r="AW3949" s="49"/>
      <c r="AX3949" s="49"/>
      <c r="AY3949" s="49"/>
      <c r="AZ3949" s="49"/>
      <c r="BA3949" s="49"/>
      <c r="BB3949" s="49"/>
      <c r="BC3949" s="49"/>
      <c r="BD3949" s="49"/>
      <c r="BE3949" s="49"/>
    </row>
    <row r="3950" spans="5:57">
      <c r="E3950" s="48"/>
      <c r="H3950" s="48"/>
      <c r="K3950" s="48"/>
      <c r="U3950" s="49"/>
      <c r="V3950" s="49"/>
      <c r="W3950" s="49"/>
      <c r="X3950" s="49"/>
      <c r="Y3950" s="49"/>
      <c r="Z3950" s="49"/>
      <c r="AA3950" s="49"/>
      <c r="AB3950" s="49"/>
      <c r="AC3950" s="49"/>
      <c r="AG3950" s="48"/>
      <c r="AJ3950" s="48"/>
      <c r="AM3950" s="48"/>
      <c r="AW3950" s="49"/>
      <c r="AX3950" s="49"/>
      <c r="AY3950" s="49"/>
      <c r="AZ3950" s="49"/>
      <c r="BA3950" s="49"/>
      <c r="BB3950" s="49"/>
      <c r="BC3950" s="49"/>
      <c r="BD3950" s="49"/>
      <c r="BE3950" s="49"/>
    </row>
    <row r="3951" spans="5:57">
      <c r="E3951" s="48"/>
      <c r="H3951" s="48"/>
      <c r="K3951" s="48"/>
      <c r="U3951" s="49"/>
      <c r="V3951" s="49"/>
      <c r="W3951" s="49"/>
      <c r="X3951" s="49"/>
      <c r="Y3951" s="49"/>
      <c r="Z3951" s="49"/>
      <c r="AA3951" s="49"/>
      <c r="AB3951" s="49"/>
      <c r="AC3951" s="49"/>
      <c r="AG3951" s="48"/>
      <c r="AJ3951" s="48"/>
      <c r="AM3951" s="48"/>
      <c r="AW3951" s="49"/>
      <c r="AX3951" s="49"/>
      <c r="AY3951" s="49"/>
      <c r="AZ3951" s="49"/>
      <c r="BA3951" s="49"/>
      <c r="BB3951" s="49"/>
      <c r="BC3951" s="49"/>
      <c r="BD3951" s="49"/>
      <c r="BE3951" s="49"/>
    </row>
    <row r="3952" spans="5:57">
      <c r="E3952" s="48"/>
      <c r="H3952" s="48"/>
      <c r="K3952" s="48"/>
      <c r="U3952" s="49"/>
      <c r="V3952" s="49"/>
      <c r="W3952" s="49"/>
      <c r="X3952" s="49"/>
      <c r="Y3952" s="49"/>
      <c r="Z3952" s="49"/>
      <c r="AA3952" s="49"/>
      <c r="AB3952" s="49"/>
      <c r="AC3952" s="49"/>
      <c r="AG3952" s="48"/>
      <c r="AJ3952" s="48"/>
      <c r="AM3952" s="48"/>
      <c r="AW3952" s="49"/>
      <c r="AX3952" s="49"/>
      <c r="AY3952" s="49"/>
      <c r="AZ3952" s="49"/>
      <c r="BA3952" s="49"/>
      <c r="BB3952" s="49"/>
      <c r="BC3952" s="49"/>
      <c r="BD3952" s="49"/>
      <c r="BE3952" s="49"/>
    </row>
    <row r="3953" spans="5:57">
      <c r="E3953" s="48"/>
      <c r="H3953" s="48"/>
      <c r="K3953" s="48"/>
      <c r="U3953" s="49"/>
      <c r="V3953" s="49"/>
      <c r="W3953" s="49"/>
      <c r="X3953" s="49"/>
      <c r="Y3953" s="49"/>
      <c r="Z3953" s="49"/>
      <c r="AA3953" s="49"/>
      <c r="AB3953" s="49"/>
      <c r="AC3953" s="49"/>
      <c r="AG3953" s="48"/>
      <c r="AJ3953" s="48"/>
      <c r="AM3953" s="48"/>
      <c r="AW3953" s="49"/>
      <c r="AX3953" s="49"/>
      <c r="AY3953" s="49"/>
      <c r="AZ3953" s="49"/>
      <c r="BA3953" s="49"/>
      <c r="BB3953" s="49"/>
      <c r="BC3953" s="49"/>
      <c r="BD3953" s="49"/>
      <c r="BE3953" s="49"/>
    </row>
    <row r="3954" spans="5:57">
      <c r="E3954" s="48"/>
      <c r="H3954" s="48"/>
      <c r="K3954" s="48"/>
      <c r="U3954" s="49"/>
      <c r="V3954" s="49"/>
      <c r="W3954" s="49"/>
      <c r="X3954" s="49"/>
      <c r="Y3954" s="49"/>
      <c r="Z3954" s="49"/>
      <c r="AA3954" s="49"/>
      <c r="AB3954" s="49"/>
      <c r="AC3954" s="49"/>
      <c r="AG3954" s="48"/>
      <c r="AJ3954" s="48"/>
      <c r="AM3954" s="48"/>
      <c r="AW3954" s="49"/>
      <c r="AX3954" s="49"/>
      <c r="AY3954" s="49"/>
      <c r="AZ3954" s="49"/>
      <c r="BA3954" s="49"/>
      <c r="BB3954" s="49"/>
      <c r="BC3954" s="49"/>
      <c r="BD3954" s="49"/>
      <c r="BE3954" s="49"/>
    </row>
    <row r="3955" spans="5:57">
      <c r="E3955" s="48"/>
      <c r="H3955" s="48"/>
      <c r="K3955" s="48"/>
      <c r="U3955" s="49"/>
      <c r="V3955" s="49"/>
      <c r="W3955" s="49"/>
      <c r="X3955" s="49"/>
      <c r="Y3955" s="49"/>
      <c r="Z3955" s="49"/>
      <c r="AA3955" s="49"/>
      <c r="AB3955" s="49"/>
      <c r="AC3955" s="49"/>
      <c r="AG3955" s="48"/>
      <c r="AJ3955" s="48"/>
      <c r="AM3955" s="48"/>
      <c r="AW3955" s="49"/>
      <c r="AX3955" s="49"/>
      <c r="AY3955" s="49"/>
      <c r="AZ3955" s="49"/>
      <c r="BA3955" s="49"/>
      <c r="BB3955" s="49"/>
      <c r="BC3955" s="49"/>
      <c r="BD3955" s="49"/>
      <c r="BE3955" s="49"/>
    </row>
    <row r="3956" spans="5:57">
      <c r="E3956" s="48"/>
      <c r="H3956" s="48"/>
      <c r="K3956" s="48"/>
      <c r="U3956" s="49"/>
      <c r="V3956" s="49"/>
      <c r="W3956" s="49"/>
      <c r="X3956" s="49"/>
      <c r="Y3956" s="49"/>
      <c r="Z3956" s="49"/>
      <c r="AA3956" s="49"/>
      <c r="AB3956" s="49"/>
      <c r="AC3956" s="49"/>
      <c r="AG3956" s="48"/>
      <c r="AJ3956" s="48"/>
      <c r="AM3956" s="48"/>
      <c r="AW3956" s="49"/>
      <c r="AX3956" s="49"/>
      <c r="AY3956" s="49"/>
      <c r="AZ3956" s="49"/>
      <c r="BA3956" s="49"/>
      <c r="BB3956" s="49"/>
      <c r="BC3956" s="49"/>
      <c r="BD3956" s="49"/>
      <c r="BE3956" s="49"/>
    </row>
    <row r="3957" spans="5:57">
      <c r="E3957" s="48"/>
      <c r="H3957" s="48"/>
      <c r="K3957" s="48"/>
      <c r="U3957" s="49"/>
      <c r="V3957" s="49"/>
      <c r="W3957" s="49"/>
      <c r="X3957" s="49"/>
      <c r="Y3957" s="49"/>
      <c r="Z3957" s="49"/>
      <c r="AA3957" s="49"/>
      <c r="AB3957" s="49"/>
      <c r="AC3957" s="49"/>
      <c r="AG3957" s="48"/>
      <c r="AJ3957" s="48"/>
      <c r="AM3957" s="48"/>
      <c r="AW3957" s="49"/>
      <c r="AX3957" s="49"/>
      <c r="AY3957" s="49"/>
      <c r="AZ3957" s="49"/>
      <c r="BA3957" s="49"/>
      <c r="BB3957" s="49"/>
      <c r="BC3957" s="49"/>
      <c r="BD3957" s="49"/>
      <c r="BE3957" s="49"/>
    </row>
    <row r="3958" spans="5:57">
      <c r="E3958" s="48"/>
      <c r="H3958" s="48"/>
      <c r="K3958" s="48"/>
      <c r="U3958" s="49"/>
      <c r="V3958" s="49"/>
      <c r="W3958" s="49"/>
      <c r="X3958" s="49"/>
      <c r="Y3958" s="49"/>
      <c r="Z3958" s="49"/>
      <c r="AA3958" s="49"/>
      <c r="AB3958" s="49"/>
      <c r="AC3958" s="49"/>
      <c r="AG3958" s="48"/>
      <c r="AJ3958" s="48"/>
      <c r="AM3958" s="48"/>
      <c r="AW3958" s="49"/>
      <c r="AX3958" s="49"/>
      <c r="AY3958" s="49"/>
      <c r="AZ3958" s="49"/>
      <c r="BA3958" s="49"/>
      <c r="BB3958" s="49"/>
      <c r="BC3958" s="49"/>
      <c r="BD3958" s="49"/>
      <c r="BE3958" s="49"/>
    </row>
    <row r="3959" spans="5:57">
      <c r="E3959" s="48"/>
      <c r="H3959" s="48"/>
      <c r="K3959" s="48"/>
      <c r="U3959" s="49"/>
      <c r="V3959" s="49"/>
      <c r="W3959" s="49"/>
      <c r="X3959" s="49"/>
      <c r="Y3959" s="49"/>
      <c r="Z3959" s="49"/>
      <c r="AA3959" s="49"/>
      <c r="AB3959" s="49"/>
      <c r="AC3959" s="49"/>
      <c r="AG3959" s="48"/>
      <c r="AJ3959" s="48"/>
      <c r="AM3959" s="48"/>
      <c r="AW3959" s="49"/>
      <c r="AX3959" s="49"/>
      <c r="AY3959" s="49"/>
      <c r="AZ3959" s="49"/>
      <c r="BA3959" s="49"/>
      <c r="BB3959" s="49"/>
      <c r="BC3959" s="49"/>
      <c r="BD3959" s="49"/>
      <c r="BE3959" s="49"/>
    </row>
    <row r="3960" spans="5:57">
      <c r="E3960" s="48"/>
      <c r="H3960" s="48"/>
      <c r="K3960" s="48"/>
      <c r="U3960" s="49"/>
      <c r="V3960" s="49"/>
      <c r="W3960" s="49"/>
      <c r="X3960" s="49"/>
      <c r="Y3960" s="49"/>
      <c r="Z3960" s="49"/>
      <c r="AA3960" s="49"/>
      <c r="AB3960" s="49"/>
      <c r="AC3960" s="49"/>
      <c r="AG3960" s="48"/>
      <c r="AJ3960" s="48"/>
      <c r="AM3960" s="48"/>
      <c r="AW3960" s="49"/>
      <c r="AX3960" s="49"/>
      <c r="AY3960" s="49"/>
      <c r="AZ3960" s="49"/>
      <c r="BA3960" s="49"/>
      <c r="BB3960" s="49"/>
      <c r="BC3960" s="49"/>
      <c r="BD3960" s="49"/>
      <c r="BE3960" s="49"/>
    </row>
    <row r="3961" spans="5:57">
      <c r="E3961" s="48"/>
      <c r="H3961" s="48"/>
      <c r="K3961" s="48"/>
      <c r="U3961" s="49"/>
      <c r="V3961" s="49"/>
      <c r="W3961" s="49"/>
      <c r="X3961" s="49"/>
      <c r="Y3961" s="49"/>
      <c r="Z3961" s="49"/>
      <c r="AA3961" s="49"/>
      <c r="AB3961" s="49"/>
      <c r="AC3961" s="49"/>
      <c r="AG3961" s="48"/>
      <c r="AJ3961" s="48"/>
      <c r="AM3961" s="48"/>
      <c r="AW3961" s="49"/>
      <c r="AX3961" s="49"/>
      <c r="AY3961" s="49"/>
      <c r="AZ3961" s="49"/>
      <c r="BA3961" s="49"/>
      <c r="BB3961" s="49"/>
      <c r="BC3961" s="49"/>
      <c r="BD3961" s="49"/>
      <c r="BE3961" s="49"/>
    </row>
    <row r="3962" spans="5:57">
      <c r="E3962" s="48"/>
      <c r="H3962" s="48"/>
      <c r="K3962" s="48"/>
      <c r="U3962" s="49"/>
      <c r="V3962" s="49"/>
      <c r="W3962" s="49"/>
      <c r="X3962" s="49"/>
      <c r="Y3962" s="49"/>
      <c r="Z3962" s="49"/>
      <c r="AA3962" s="49"/>
      <c r="AB3962" s="49"/>
      <c r="AC3962" s="49"/>
      <c r="AG3962" s="48"/>
      <c r="AJ3962" s="48"/>
      <c r="AM3962" s="48"/>
      <c r="AW3962" s="49"/>
      <c r="AX3962" s="49"/>
      <c r="AY3962" s="49"/>
      <c r="AZ3962" s="49"/>
      <c r="BA3962" s="49"/>
      <c r="BB3962" s="49"/>
      <c r="BC3962" s="49"/>
      <c r="BD3962" s="49"/>
      <c r="BE3962" s="49"/>
    </row>
    <row r="3963" spans="5:57">
      <c r="E3963" s="48"/>
      <c r="H3963" s="48"/>
      <c r="K3963" s="48"/>
      <c r="U3963" s="49"/>
      <c r="V3963" s="49"/>
      <c r="W3963" s="49"/>
      <c r="X3963" s="49"/>
      <c r="Y3963" s="49"/>
      <c r="Z3963" s="49"/>
      <c r="AA3963" s="49"/>
      <c r="AB3963" s="49"/>
      <c r="AC3963" s="49"/>
      <c r="AG3963" s="48"/>
      <c r="AJ3963" s="48"/>
      <c r="AM3963" s="48"/>
      <c r="AW3963" s="49"/>
      <c r="AX3963" s="49"/>
      <c r="AY3963" s="49"/>
      <c r="AZ3963" s="49"/>
      <c r="BA3963" s="49"/>
      <c r="BB3963" s="49"/>
      <c r="BC3963" s="49"/>
      <c r="BD3963" s="49"/>
      <c r="BE3963" s="49"/>
    </row>
    <row r="3964" spans="5:57">
      <c r="E3964" s="48"/>
      <c r="H3964" s="48"/>
      <c r="K3964" s="48"/>
      <c r="U3964" s="49"/>
      <c r="V3964" s="49"/>
      <c r="W3964" s="49"/>
      <c r="X3964" s="49"/>
      <c r="Y3964" s="49"/>
      <c r="Z3964" s="49"/>
      <c r="AA3964" s="49"/>
      <c r="AB3964" s="49"/>
      <c r="AC3964" s="49"/>
      <c r="AG3964" s="48"/>
      <c r="AJ3964" s="48"/>
      <c r="AM3964" s="48"/>
      <c r="AW3964" s="49"/>
      <c r="AX3964" s="49"/>
      <c r="AY3964" s="49"/>
      <c r="AZ3964" s="49"/>
      <c r="BA3964" s="49"/>
      <c r="BB3964" s="49"/>
      <c r="BC3964" s="49"/>
      <c r="BD3964" s="49"/>
      <c r="BE3964" s="49"/>
    </row>
    <row r="3965" spans="5:57">
      <c r="E3965" s="48"/>
      <c r="H3965" s="48"/>
      <c r="K3965" s="48"/>
      <c r="U3965" s="49"/>
      <c r="V3965" s="49"/>
      <c r="W3965" s="49"/>
      <c r="X3965" s="49"/>
      <c r="Y3965" s="49"/>
      <c r="Z3965" s="49"/>
      <c r="AA3965" s="49"/>
      <c r="AB3965" s="49"/>
      <c r="AC3965" s="49"/>
      <c r="AG3965" s="48"/>
      <c r="AJ3965" s="48"/>
      <c r="AM3965" s="48"/>
      <c r="AW3965" s="49"/>
      <c r="AX3965" s="49"/>
      <c r="AY3965" s="49"/>
      <c r="AZ3965" s="49"/>
      <c r="BA3965" s="49"/>
      <c r="BB3965" s="49"/>
      <c r="BC3965" s="49"/>
      <c r="BD3965" s="49"/>
      <c r="BE3965" s="49"/>
    </row>
    <row r="3966" spans="5:57">
      <c r="E3966" s="48"/>
      <c r="H3966" s="48"/>
      <c r="K3966" s="48"/>
      <c r="U3966" s="49"/>
      <c r="V3966" s="49"/>
      <c r="W3966" s="49"/>
      <c r="X3966" s="49"/>
      <c r="Y3966" s="49"/>
      <c r="Z3966" s="49"/>
      <c r="AA3966" s="49"/>
      <c r="AB3966" s="49"/>
      <c r="AC3966" s="49"/>
      <c r="AG3966" s="48"/>
      <c r="AJ3966" s="48"/>
      <c r="AM3966" s="48"/>
      <c r="AW3966" s="49"/>
      <c r="AX3966" s="49"/>
      <c r="AY3966" s="49"/>
      <c r="AZ3966" s="49"/>
      <c r="BA3966" s="49"/>
      <c r="BB3966" s="49"/>
      <c r="BC3966" s="49"/>
      <c r="BD3966" s="49"/>
      <c r="BE3966" s="49"/>
    </row>
    <row r="3967" spans="5:57">
      <c r="E3967" s="48"/>
      <c r="H3967" s="48"/>
      <c r="K3967" s="48"/>
      <c r="U3967" s="49"/>
      <c r="V3967" s="49"/>
      <c r="W3967" s="49"/>
      <c r="X3967" s="49"/>
      <c r="Y3967" s="49"/>
      <c r="Z3967" s="49"/>
      <c r="AA3967" s="49"/>
      <c r="AB3967" s="49"/>
      <c r="AC3967" s="49"/>
      <c r="AG3967" s="48"/>
      <c r="AJ3967" s="48"/>
      <c r="AM3967" s="48"/>
      <c r="AW3967" s="49"/>
      <c r="AX3967" s="49"/>
      <c r="AY3967" s="49"/>
      <c r="AZ3967" s="49"/>
      <c r="BA3967" s="49"/>
      <c r="BB3967" s="49"/>
      <c r="BC3967" s="49"/>
      <c r="BD3967" s="49"/>
      <c r="BE3967" s="49"/>
    </row>
    <row r="3968" spans="5:57">
      <c r="E3968" s="48"/>
      <c r="H3968" s="48"/>
      <c r="K3968" s="48"/>
      <c r="U3968" s="49"/>
      <c r="V3968" s="49"/>
      <c r="W3968" s="49"/>
      <c r="X3968" s="49"/>
      <c r="Y3968" s="49"/>
      <c r="Z3968" s="49"/>
      <c r="AA3968" s="49"/>
      <c r="AB3968" s="49"/>
      <c r="AC3968" s="49"/>
      <c r="AG3968" s="48"/>
      <c r="AJ3968" s="48"/>
      <c r="AM3968" s="48"/>
      <c r="AW3968" s="49"/>
      <c r="AX3968" s="49"/>
      <c r="AY3968" s="49"/>
      <c r="AZ3968" s="49"/>
      <c r="BA3968" s="49"/>
      <c r="BB3968" s="49"/>
      <c r="BC3968" s="49"/>
      <c r="BD3968" s="49"/>
      <c r="BE3968" s="49"/>
    </row>
    <row r="3969" spans="5:57">
      <c r="E3969" s="48"/>
      <c r="H3969" s="48"/>
      <c r="K3969" s="48"/>
      <c r="U3969" s="49"/>
      <c r="V3969" s="49"/>
      <c r="W3969" s="49"/>
      <c r="X3969" s="49"/>
      <c r="Y3969" s="49"/>
      <c r="Z3969" s="49"/>
      <c r="AA3969" s="49"/>
      <c r="AB3969" s="49"/>
      <c r="AC3969" s="49"/>
      <c r="AG3969" s="48"/>
      <c r="AJ3969" s="48"/>
      <c r="AM3969" s="48"/>
      <c r="AW3969" s="49"/>
      <c r="AX3969" s="49"/>
      <c r="AY3969" s="49"/>
      <c r="AZ3969" s="49"/>
      <c r="BA3969" s="49"/>
      <c r="BB3969" s="49"/>
      <c r="BC3969" s="49"/>
      <c r="BD3969" s="49"/>
      <c r="BE3969" s="49"/>
    </row>
    <row r="3970" spans="5:57">
      <c r="E3970" s="48"/>
      <c r="H3970" s="48"/>
      <c r="K3970" s="48"/>
      <c r="U3970" s="49"/>
      <c r="V3970" s="49"/>
      <c r="W3970" s="49"/>
      <c r="X3970" s="49"/>
      <c r="Y3970" s="49"/>
      <c r="Z3970" s="49"/>
      <c r="AA3970" s="49"/>
      <c r="AB3970" s="49"/>
      <c r="AC3970" s="49"/>
      <c r="AG3970" s="48"/>
      <c r="AJ3970" s="48"/>
      <c r="AM3970" s="48"/>
      <c r="AW3970" s="49"/>
      <c r="AX3970" s="49"/>
      <c r="AY3970" s="49"/>
      <c r="AZ3970" s="49"/>
      <c r="BA3970" s="49"/>
      <c r="BB3970" s="49"/>
      <c r="BC3970" s="49"/>
      <c r="BD3970" s="49"/>
      <c r="BE3970" s="49"/>
    </row>
    <row r="3971" spans="5:57">
      <c r="E3971" s="48"/>
      <c r="H3971" s="48"/>
      <c r="K3971" s="48"/>
      <c r="U3971" s="49"/>
      <c r="V3971" s="49"/>
      <c r="W3971" s="49"/>
      <c r="X3971" s="49"/>
      <c r="Y3971" s="49"/>
      <c r="Z3971" s="49"/>
      <c r="AA3971" s="49"/>
      <c r="AB3971" s="49"/>
      <c r="AC3971" s="49"/>
      <c r="AG3971" s="48"/>
      <c r="AJ3971" s="48"/>
      <c r="AM3971" s="48"/>
      <c r="AW3971" s="49"/>
      <c r="AX3971" s="49"/>
      <c r="AY3971" s="49"/>
      <c r="AZ3971" s="49"/>
      <c r="BA3971" s="49"/>
      <c r="BB3971" s="49"/>
      <c r="BC3971" s="49"/>
      <c r="BD3971" s="49"/>
      <c r="BE3971" s="49"/>
    </row>
    <row r="3972" spans="5:57">
      <c r="E3972" s="48"/>
      <c r="H3972" s="48"/>
      <c r="K3972" s="48"/>
      <c r="U3972" s="49"/>
      <c r="V3972" s="49"/>
      <c r="W3972" s="49"/>
      <c r="X3972" s="49"/>
      <c r="Y3972" s="49"/>
      <c r="Z3972" s="49"/>
      <c r="AA3972" s="49"/>
      <c r="AB3972" s="49"/>
      <c r="AC3972" s="49"/>
      <c r="AG3972" s="48"/>
      <c r="AJ3972" s="48"/>
      <c r="AM3972" s="48"/>
      <c r="AW3972" s="49"/>
      <c r="AX3972" s="49"/>
      <c r="AY3972" s="49"/>
      <c r="AZ3972" s="49"/>
      <c r="BA3972" s="49"/>
      <c r="BB3972" s="49"/>
      <c r="BC3972" s="49"/>
      <c r="BD3972" s="49"/>
      <c r="BE3972" s="49"/>
    </row>
    <row r="3973" spans="5:57">
      <c r="E3973" s="48"/>
      <c r="H3973" s="48"/>
      <c r="K3973" s="48"/>
      <c r="U3973" s="49"/>
      <c r="V3973" s="49"/>
      <c r="W3973" s="49"/>
      <c r="X3973" s="49"/>
      <c r="Y3973" s="49"/>
      <c r="Z3973" s="49"/>
      <c r="AA3973" s="49"/>
      <c r="AB3973" s="49"/>
      <c r="AC3973" s="49"/>
      <c r="AG3973" s="48"/>
      <c r="AJ3973" s="48"/>
      <c r="AM3973" s="48"/>
      <c r="AW3973" s="49"/>
      <c r="AX3973" s="49"/>
      <c r="AY3973" s="49"/>
      <c r="AZ3973" s="49"/>
      <c r="BA3973" s="49"/>
      <c r="BB3973" s="49"/>
      <c r="BC3973" s="49"/>
      <c r="BD3973" s="49"/>
      <c r="BE3973" s="49"/>
    </row>
    <row r="3974" spans="5:57">
      <c r="E3974" s="48"/>
      <c r="H3974" s="48"/>
      <c r="K3974" s="48"/>
      <c r="U3974" s="49"/>
      <c r="V3974" s="49"/>
      <c r="W3974" s="49"/>
      <c r="X3974" s="49"/>
      <c r="Y3974" s="49"/>
      <c r="Z3974" s="49"/>
      <c r="AA3974" s="49"/>
      <c r="AB3974" s="49"/>
      <c r="AC3974" s="49"/>
      <c r="AG3974" s="48"/>
      <c r="AJ3974" s="48"/>
      <c r="AM3974" s="48"/>
      <c r="AW3974" s="49"/>
      <c r="AX3974" s="49"/>
      <c r="AY3974" s="49"/>
      <c r="AZ3974" s="49"/>
      <c r="BA3974" s="49"/>
      <c r="BB3974" s="49"/>
      <c r="BC3974" s="49"/>
      <c r="BD3974" s="49"/>
      <c r="BE3974" s="49"/>
    </row>
    <row r="3975" spans="5:57">
      <c r="E3975" s="48"/>
      <c r="H3975" s="48"/>
      <c r="K3975" s="48"/>
      <c r="U3975" s="49"/>
      <c r="V3975" s="49"/>
      <c r="W3975" s="49"/>
      <c r="X3975" s="49"/>
      <c r="Y3975" s="49"/>
      <c r="Z3975" s="49"/>
      <c r="AA3975" s="49"/>
      <c r="AB3975" s="49"/>
      <c r="AC3975" s="49"/>
      <c r="AG3975" s="48"/>
      <c r="AJ3975" s="48"/>
      <c r="AM3975" s="48"/>
      <c r="AW3975" s="49"/>
      <c r="AX3975" s="49"/>
      <c r="AY3975" s="49"/>
      <c r="AZ3975" s="49"/>
      <c r="BA3975" s="49"/>
      <c r="BB3975" s="49"/>
      <c r="BC3975" s="49"/>
      <c r="BD3975" s="49"/>
      <c r="BE3975" s="49"/>
    </row>
    <row r="3976" spans="5:57">
      <c r="E3976" s="48"/>
      <c r="H3976" s="48"/>
      <c r="K3976" s="48"/>
      <c r="U3976" s="49"/>
      <c r="V3976" s="49"/>
      <c r="W3976" s="49"/>
      <c r="X3976" s="49"/>
      <c r="Y3976" s="49"/>
      <c r="Z3976" s="49"/>
      <c r="AA3976" s="49"/>
      <c r="AB3976" s="49"/>
      <c r="AC3976" s="49"/>
      <c r="AG3976" s="48"/>
      <c r="AJ3976" s="48"/>
      <c r="AM3976" s="48"/>
      <c r="AW3976" s="49"/>
      <c r="AX3976" s="49"/>
      <c r="AY3976" s="49"/>
      <c r="AZ3976" s="49"/>
      <c r="BA3976" s="49"/>
      <c r="BB3976" s="49"/>
      <c r="BC3976" s="49"/>
      <c r="BD3976" s="49"/>
      <c r="BE3976" s="49"/>
    </row>
    <row r="3977" spans="5:57">
      <c r="E3977" s="48"/>
      <c r="H3977" s="48"/>
      <c r="K3977" s="48"/>
      <c r="U3977" s="49"/>
      <c r="V3977" s="49"/>
      <c r="W3977" s="49"/>
      <c r="X3977" s="49"/>
      <c r="Y3977" s="49"/>
      <c r="Z3977" s="49"/>
      <c r="AA3977" s="49"/>
      <c r="AB3977" s="49"/>
      <c r="AC3977" s="49"/>
      <c r="AG3977" s="48"/>
      <c r="AJ3977" s="48"/>
      <c r="AM3977" s="48"/>
      <c r="AW3977" s="49"/>
      <c r="AX3977" s="49"/>
      <c r="AY3977" s="49"/>
      <c r="AZ3977" s="49"/>
      <c r="BA3977" s="49"/>
      <c r="BB3977" s="49"/>
      <c r="BC3977" s="49"/>
      <c r="BD3977" s="49"/>
      <c r="BE3977" s="49"/>
    </row>
    <row r="3978" spans="5:57">
      <c r="E3978" s="48"/>
      <c r="H3978" s="48"/>
      <c r="K3978" s="48"/>
      <c r="U3978" s="49"/>
      <c r="V3978" s="49"/>
      <c r="W3978" s="49"/>
      <c r="X3978" s="49"/>
      <c r="Y3978" s="49"/>
      <c r="Z3978" s="49"/>
      <c r="AA3978" s="49"/>
      <c r="AB3978" s="49"/>
      <c r="AC3978" s="49"/>
      <c r="AG3978" s="48"/>
      <c r="AJ3978" s="48"/>
      <c r="AM3978" s="48"/>
      <c r="AW3978" s="49"/>
      <c r="AX3978" s="49"/>
      <c r="AY3978" s="49"/>
      <c r="AZ3978" s="49"/>
      <c r="BA3978" s="49"/>
      <c r="BB3978" s="49"/>
      <c r="BC3978" s="49"/>
      <c r="BD3978" s="49"/>
      <c r="BE3978" s="49"/>
    </row>
    <row r="3979" spans="5:57">
      <c r="E3979" s="48"/>
      <c r="H3979" s="48"/>
      <c r="K3979" s="48"/>
      <c r="U3979" s="49"/>
      <c r="V3979" s="49"/>
      <c r="W3979" s="49"/>
      <c r="X3979" s="49"/>
      <c r="Y3979" s="49"/>
      <c r="Z3979" s="49"/>
      <c r="AA3979" s="49"/>
      <c r="AB3979" s="49"/>
      <c r="AC3979" s="49"/>
      <c r="AG3979" s="48"/>
      <c r="AJ3979" s="48"/>
      <c r="AM3979" s="48"/>
      <c r="AW3979" s="49"/>
      <c r="AX3979" s="49"/>
      <c r="AY3979" s="49"/>
      <c r="AZ3979" s="49"/>
      <c r="BA3979" s="49"/>
      <c r="BB3979" s="49"/>
      <c r="BC3979" s="49"/>
      <c r="BD3979" s="49"/>
      <c r="BE3979" s="49"/>
    </row>
    <row r="3980" spans="5:57">
      <c r="E3980" s="48"/>
      <c r="H3980" s="48"/>
      <c r="K3980" s="48"/>
      <c r="U3980" s="49"/>
      <c r="V3980" s="49"/>
      <c r="W3980" s="49"/>
      <c r="X3980" s="49"/>
      <c r="Y3980" s="49"/>
      <c r="Z3980" s="49"/>
      <c r="AA3980" s="49"/>
      <c r="AB3980" s="49"/>
      <c r="AC3980" s="49"/>
      <c r="AG3980" s="48"/>
      <c r="AJ3980" s="48"/>
      <c r="AM3980" s="48"/>
      <c r="AW3980" s="49"/>
      <c r="AX3980" s="49"/>
      <c r="AY3980" s="49"/>
      <c r="AZ3980" s="49"/>
      <c r="BA3980" s="49"/>
      <c r="BB3980" s="49"/>
      <c r="BC3980" s="49"/>
      <c r="BD3980" s="49"/>
      <c r="BE3980" s="49"/>
    </row>
    <row r="3981" spans="5:57">
      <c r="E3981" s="48"/>
      <c r="H3981" s="48"/>
      <c r="K3981" s="48"/>
      <c r="U3981" s="49"/>
      <c r="V3981" s="49"/>
      <c r="W3981" s="49"/>
      <c r="X3981" s="49"/>
      <c r="Y3981" s="49"/>
      <c r="Z3981" s="49"/>
      <c r="AA3981" s="49"/>
      <c r="AB3981" s="49"/>
      <c r="AC3981" s="49"/>
      <c r="AG3981" s="48"/>
      <c r="AJ3981" s="48"/>
      <c r="AM3981" s="48"/>
      <c r="AW3981" s="49"/>
      <c r="AX3981" s="49"/>
      <c r="AY3981" s="49"/>
      <c r="AZ3981" s="49"/>
      <c r="BA3981" s="49"/>
      <c r="BB3981" s="49"/>
      <c r="BC3981" s="49"/>
      <c r="BD3981" s="49"/>
      <c r="BE3981" s="49"/>
    </row>
    <row r="3982" spans="5:57">
      <c r="E3982" s="48"/>
      <c r="H3982" s="48"/>
      <c r="K3982" s="48"/>
      <c r="U3982" s="49"/>
      <c r="V3982" s="49"/>
      <c r="W3982" s="49"/>
      <c r="X3982" s="49"/>
      <c r="Y3982" s="49"/>
      <c r="Z3982" s="49"/>
      <c r="AA3982" s="49"/>
      <c r="AB3982" s="49"/>
      <c r="AC3982" s="49"/>
      <c r="AG3982" s="48"/>
      <c r="AJ3982" s="48"/>
      <c r="AM3982" s="48"/>
      <c r="AW3982" s="49"/>
      <c r="AX3982" s="49"/>
      <c r="AY3982" s="49"/>
      <c r="AZ3982" s="49"/>
      <c r="BA3982" s="49"/>
      <c r="BB3982" s="49"/>
      <c r="BC3982" s="49"/>
      <c r="BD3982" s="49"/>
      <c r="BE3982" s="49"/>
    </row>
    <row r="3983" spans="5:57">
      <c r="E3983" s="48"/>
      <c r="H3983" s="48"/>
      <c r="K3983" s="48"/>
      <c r="U3983" s="49"/>
      <c r="V3983" s="49"/>
      <c r="W3983" s="49"/>
      <c r="X3983" s="49"/>
      <c r="Y3983" s="49"/>
      <c r="Z3983" s="49"/>
      <c r="AA3983" s="49"/>
      <c r="AB3983" s="49"/>
      <c r="AC3983" s="49"/>
      <c r="AG3983" s="48"/>
      <c r="AJ3983" s="48"/>
      <c r="AM3983" s="48"/>
      <c r="AW3983" s="49"/>
      <c r="AX3983" s="49"/>
      <c r="AY3983" s="49"/>
      <c r="AZ3983" s="49"/>
      <c r="BA3983" s="49"/>
      <c r="BB3983" s="49"/>
      <c r="BC3983" s="49"/>
      <c r="BD3983" s="49"/>
      <c r="BE3983" s="49"/>
    </row>
    <row r="3984" spans="5:57">
      <c r="E3984" s="48"/>
      <c r="H3984" s="48"/>
      <c r="K3984" s="48"/>
      <c r="U3984" s="49"/>
      <c r="V3984" s="49"/>
      <c r="W3984" s="49"/>
      <c r="X3984" s="49"/>
      <c r="Y3984" s="49"/>
      <c r="Z3984" s="49"/>
      <c r="AA3984" s="49"/>
      <c r="AB3984" s="49"/>
      <c r="AC3984" s="49"/>
      <c r="AG3984" s="48"/>
      <c r="AJ3984" s="48"/>
      <c r="AM3984" s="48"/>
      <c r="AW3984" s="49"/>
      <c r="AX3984" s="49"/>
      <c r="AY3984" s="49"/>
      <c r="AZ3984" s="49"/>
      <c r="BA3984" s="49"/>
      <c r="BB3984" s="49"/>
      <c r="BC3984" s="49"/>
      <c r="BD3984" s="49"/>
      <c r="BE3984" s="49"/>
    </row>
    <row r="3985" spans="5:57">
      <c r="E3985" s="48"/>
      <c r="H3985" s="48"/>
      <c r="K3985" s="48"/>
      <c r="U3985" s="49"/>
      <c r="V3985" s="49"/>
      <c r="W3985" s="49"/>
      <c r="X3985" s="49"/>
      <c r="Y3985" s="49"/>
      <c r="Z3985" s="49"/>
      <c r="AA3985" s="49"/>
      <c r="AB3985" s="49"/>
      <c r="AC3985" s="49"/>
      <c r="AG3985" s="48"/>
      <c r="AJ3985" s="48"/>
      <c r="AM3985" s="48"/>
      <c r="AW3985" s="49"/>
      <c r="AX3985" s="49"/>
      <c r="AY3985" s="49"/>
      <c r="AZ3985" s="49"/>
      <c r="BA3985" s="49"/>
      <c r="BB3985" s="49"/>
      <c r="BC3985" s="49"/>
      <c r="BD3985" s="49"/>
      <c r="BE3985" s="49"/>
    </row>
    <row r="3986" spans="5:57">
      <c r="E3986" s="48"/>
      <c r="H3986" s="48"/>
      <c r="K3986" s="48"/>
      <c r="U3986" s="49"/>
      <c r="V3986" s="49"/>
      <c r="W3986" s="49"/>
      <c r="X3986" s="49"/>
      <c r="Y3986" s="49"/>
      <c r="Z3986" s="49"/>
      <c r="AA3986" s="49"/>
      <c r="AB3986" s="49"/>
      <c r="AC3986" s="49"/>
      <c r="AG3986" s="48"/>
      <c r="AJ3986" s="48"/>
      <c r="AM3986" s="48"/>
      <c r="AW3986" s="49"/>
      <c r="AX3986" s="49"/>
      <c r="AY3986" s="49"/>
      <c r="AZ3986" s="49"/>
      <c r="BA3986" s="49"/>
      <c r="BB3986" s="49"/>
      <c r="BC3986" s="49"/>
      <c r="BD3986" s="49"/>
      <c r="BE3986" s="49"/>
    </row>
    <row r="3987" spans="5:57">
      <c r="E3987" s="48"/>
      <c r="H3987" s="48"/>
      <c r="K3987" s="48"/>
      <c r="U3987" s="49"/>
      <c r="V3987" s="49"/>
      <c r="W3987" s="49"/>
      <c r="X3987" s="49"/>
      <c r="Y3987" s="49"/>
      <c r="Z3987" s="49"/>
      <c r="AA3987" s="49"/>
      <c r="AB3987" s="49"/>
      <c r="AC3987" s="49"/>
      <c r="AG3987" s="48"/>
      <c r="AJ3987" s="48"/>
      <c r="AM3987" s="48"/>
      <c r="AW3987" s="49"/>
      <c r="AX3987" s="49"/>
      <c r="AY3987" s="49"/>
      <c r="AZ3987" s="49"/>
      <c r="BA3987" s="49"/>
      <c r="BB3987" s="49"/>
      <c r="BC3987" s="49"/>
      <c r="BD3987" s="49"/>
      <c r="BE3987" s="49"/>
    </row>
    <row r="3988" spans="5:57">
      <c r="E3988" s="48"/>
      <c r="H3988" s="48"/>
      <c r="K3988" s="48"/>
      <c r="U3988" s="49"/>
      <c r="V3988" s="49"/>
      <c r="W3988" s="49"/>
      <c r="X3988" s="49"/>
      <c r="Y3988" s="49"/>
      <c r="Z3988" s="49"/>
      <c r="AA3988" s="49"/>
      <c r="AB3988" s="49"/>
      <c r="AC3988" s="49"/>
      <c r="AG3988" s="48"/>
      <c r="AJ3988" s="48"/>
      <c r="AM3988" s="48"/>
      <c r="AW3988" s="49"/>
      <c r="AX3988" s="49"/>
      <c r="AY3988" s="49"/>
      <c r="AZ3988" s="49"/>
      <c r="BA3988" s="49"/>
      <c r="BB3988" s="49"/>
      <c r="BC3988" s="49"/>
      <c r="BD3988" s="49"/>
      <c r="BE3988" s="49"/>
    </row>
    <row r="3989" spans="5:57">
      <c r="E3989" s="48"/>
      <c r="H3989" s="48"/>
      <c r="K3989" s="48"/>
      <c r="U3989" s="49"/>
      <c r="V3989" s="49"/>
      <c r="W3989" s="49"/>
      <c r="X3989" s="49"/>
      <c r="Y3989" s="49"/>
      <c r="Z3989" s="49"/>
      <c r="AA3989" s="49"/>
      <c r="AB3989" s="49"/>
      <c r="AC3989" s="49"/>
      <c r="AG3989" s="48"/>
      <c r="AJ3989" s="48"/>
      <c r="AM3989" s="48"/>
      <c r="AW3989" s="49"/>
      <c r="AX3989" s="49"/>
      <c r="AY3989" s="49"/>
      <c r="AZ3989" s="49"/>
      <c r="BA3989" s="49"/>
      <c r="BB3989" s="49"/>
      <c r="BC3989" s="49"/>
      <c r="BD3989" s="49"/>
      <c r="BE3989" s="49"/>
    </row>
    <row r="3990" spans="5:57">
      <c r="E3990" s="48"/>
      <c r="H3990" s="48"/>
      <c r="K3990" s="48"/>
      <c r="U3990" s="49"/>
      <c r="V3990" s="49"/>
      <c r="W3990" s="49"/>
      <c r="X3990" s="49"/>
      <c r="Y3990" s="49"/>
      <c r="Z3990" s="49"/>
      <c r="AA3990" s="49"/>
      <c r="AB3990" s="49"/>
      <c r="AC3990" s="49"/>
      <c r="AG3990" s="48"/>
      <c r="AJ3990" s="48"/>
      <c r="AM3990" s="48"/>
      <c r="AW3990" s="49"/>
      <c r="AX3990" s="49"/>
      <c r="AY3990" s="49"/>
      <c r="AZ3990" s="49"/>
      <c r="BA3990" s="49"/>
      <c r="BB3990" s="49"/>
      <c r="BC3990" s="49"/>
      <c r="BD3990" s="49"/>
      <c r="BE3990" s="49"/>
    </row>
    <row r="3991" spans="5:57">
      <c r="E3991" s="48"/>
      <c r="H3991" s="48"/>
      <c r="K3991" s="48"/>
      <c r="U3991" s="49"/>
      <c r="V3991" s="49"/>
      <c r="W3991" s="49"/>
      <c r="X3991" s="49"/>
      <c r="Y3991" s="49"/>
      <c r="Z3991" s="49"/>
      <c r="AA3991" s="49"/>
      <c r="AB3991" s="49"/>
      <c r="AC3991" s="49"/>
      <c r="AG3991" s="48"/>
      <c r="AJ3991" s="48"/>
      <c r="AM3991" s="48"/>
      <c r="AW3991" s="49"/>
      <c r="AX3991" s="49"/>
      <c r="AY3991" s="49"/>
      <c r="AZ3991" s="49"/>
      <c r="BA3991" s="49"/>
      <c r="BB3991" s="49"/>
      <c r="BC3991" s="49"/>
      <c r="BD3991" s="49"/>
      <c r="BE3991" s="49"/>
    </row>
    <row r="3992" spans="5:57">
      <c r="E3992" s="48"/>
      <c r="H3992" s="48"/>
      <c r="K3992" s="48"/>
      <c r="U3992" s="49"/>
      <c r="V3992" s="49"/>
      <c r="W3992" s="49"/>
      <c r="X3992" s="49"/>
      <c r="Y3992" s="49"/>
      <c r="Z3992" s="49"/>
      <c r="AA3992" s="49"/>
      <c r="AB3992" s="49"/>
      <c r="AC3992" s="49"/>
      <c r="AG3992" s="48"/>
      <c r="AJ3992" s="48"/>
      <c r="AM3992" s="48"/>
      <c r="AW3992" s="49"/>
      <c r="AX3992" s="49"/>
      <c r="AY3992" s="49"/>
      <c r="AZ3992" s="49"/>
      <c r="BA3992" s="49"/>
      <c r="BB3992" s="49"/>
      <c r="BC3992" s="49"/>
      <c r="BD3992" s="49"/>
      <c r="BE3992" s="49"/>
    </row>
    <row r="3993" spans="5:57">
      <c r="E3993" s="48"/>
      <c r="H3993" s="48"/>
      <c r="K3993" s="48"/>
      <c r="U3993" s="49"/>
      <c r="V3993" s="49"/>
      <c r="W3993" s="49"/>
      <c r="X3993" s="49"/>
      <c r="Y3993" s="49"/>
      <c r="Z3993" s="49"/>
      <c r="AA3993" s="49"/>
      <c r="AB3993" s="49"/>
      <c r="AC3993" s="49"/>
      <c r="AG3993" s="48"/>
      <c r="AJ3993" s="48"/>
      <c r="AM3993" s="48"/>
      <c r="AW3993" s="49"/>
      <c r="AX3993" s="49"/>
      <c r="AY3993" s="49"/>
      <c r="AZ3993" s="49"/>
      <c r="BA3993" s="49"/>
      <c r="BB3993" s="49"/>
      <c r="BC3993" s="49"/>
      <c r="BD3993" s="49"/>
      <c r="BE3993" s="49"/>
    </row>
    <row r="3994" spans="5:57">
      <c r="E3994" s="48"/>
      <c r="H3994" s="48"/>
      <c r="K3994" s="48"/>
      <c r="U3994" s="49"/>
      <c r="V3994" s="49"/>
      <c r="W3994" s="49"/>
      <c r="X3994" s="49"/>
      <c r="Y3994" s="49"/>
      <c r="Z3994" s="49"/>
      <c r="AA3994" s="49"/>
      <c r="AB3994" s="49"/>
      <c r="AC3994" s="49"/>
      <c r="AG3994" s="48"/>
      <c r="AJ3994" s="48"/>
      <c r="AM3994" s="48"/>
      <c r="AW3994" s="49"/>
      <c r="AX3994" s="49"/>
      <c r="AY3994" s="49"/>
      <c r="AZ3994" s="49"/>
      <c r="BA3994" s="49"/>
      <c r="BB3994" s="49"/>
      <c r="BC3994" s="49"/>
      <c r="BD3994" s="49"/>
      <c r="BE3994" s="49"/>
    </row>
    <row r="3995" spans="5:57">
      <c r="E3995" s="48"/>
      <c r="H3995" s="48"/>
      <c r="K3995" s="48"/>
      <c r="U3995" s="49"/>
      <c r="V3995" s="49"/>
      <c r="W3995" s="49"/>
      <c r="X3995" s="49"/>
      <c r="Y3995" s="49"/>
      <c r="Z3995" s="49"/>
      <c r="AA3995" s="49"/>
      <c r="AB3995" s="49"/>
      <c r="AC3995" s="49"/>
      <c r="AG3995" s="48"/>
      <c r="AJ3995" s="48"/>
      <c r="AM3995" s="48"/>
      <c r="AW3995" s="49"/>
      <c r="AX3995" s="49"/>
      <c r="AY3995" s="49"/>
      <c r="AZ3995" s="49"/>
      <c r="BA3995" s="49"/>
      <c r="BB3995" s="49"/>
      <c r="BC3995" s="49"/>
      <c r="BD3995" s="49"/>
      <c r="BE3995" s="49"/>
    </row>
    <row r="3996" spans="5:57">
      <c r="E3996" s="48"/>
      <c r="H3996" s="48"/>
      <c r="K3996" s="48"/>
      <c r="U3996" s="49"/>
      <c r="V3996" s="49"/>
      <c r="W3996" s="49"/>
      <c r="X3996" s="49"/>
      <c r="Y3996" s="49"/>
      <c r="Z3996" s="49"/>
      <c r="AA3996" s="49"/>
      <c r="AB3996" s="49"/>
      <c r="AC3996" s="49"/>
      <c r="AG3996" s="48"/>
      <c r="AJ3996" s="48"/>
      <c r="AM3996" s="48"/>
      <c r="AW3996" s="49"/>
      <c r="AX3996" s="49"/>
      <c r="AY3996" s="49"/>
      <c r="AZ3996" s="49"/>
      <c r="BA3996" s="49"/>
      <c r="BB3996" s="49"/>
      <c r="BC3996" s="49"/>
      <c r="BD3996" s="49"/>
      <c r="BE3996" s="49"/>
    </row>
    <row r="3997" spans="5:57">
      <c r="E3997" s="48"/>
      <c r="H3997" s="48"/>
      <c r="K3997" s="48"/>
      <c r="U3997" s="49"/>
      <c r="V3997" s="49"/>
      <c r="W3997" s="49"/>
      <c r="X3997" s="49"/>
      <c r="Y3997" s="49"/>
      <c r="Z3997" s="49"/>
      <c r="AA3997" s="49"/>
      <c r="AB3997" s="49"/>
      <c r="AC3997" s="49"/>
      <c r="AG3997" s="48"/>
      <c r="AJ3997" s="48"/>
      <c r="AM3997" s="48"/>
      <c r="AW3997" s="49"/>
      <c r="AX3997" s="49"/>
      <c r="AY3997" s="49"/>
      <c r="AZ3997" s="49"/>
      <c r="BA3997" s="49"/>
      <c r="BB3997" s="49"/>
      <c r="BC3997" s="49"/>
      <c r="BD3997" s="49"/>
      <c r="BE3997" s="49"/>
    </row>
    <row r="3998" spans="5:57">
      <c r="E3998" s="48"/>
      <c r="H3998" s="48"/>
      <c r="K3998" s="48"/>
      <c r="U3998" s="49"/>
      <c r="V3998" s="49"/>
      <c r="W3998" s="49"/>
      <c r="X3998" s="49"/>
      <c r="Y3998" s="49"/>
      <c r="Z3998" s="49"/>
      <c r="AA3998" s="49"/>
      <c r="AB3998" s="49"/>
      <c r="AC3998" s="49"/>
      <c r="AG3998" s="48"/>
      <c r="AJ3998" s="48"/>
      <c r="AM3998" s="48"/>
      <c r="AW3998" s="49"/>
      <c r="AX3998" s="49"/>
      <c r="AY3998" s="49"/>
      <c r="AZ3998" s="49"/>
      <c r="BA3998" s="49"/>
      <c r="BB3998" s="49"/>
      <c r="BC3998" s="49"/>
      <c r="BD3998" s="49"/>
      <c r="BE3998" s="49"/>
    </row>
    <row r="3999" spans="5:57">
      <c r="E3999" s="48"/>
      <c r="H3999" s="48"/>
      <c r="K3999" s="48"/>
      <c r="U3999" s="49"/>
      <c r="V3999" s="49"/>
      <c r="W3999" s="49"/>
      <c r="X3999" s="49"/>
      <c r="Y3999" s="49"/>
      <c r="Z3999" s="49"/>
      <c r="AA3999" s="49"/>
      <c r="AB3999" s="49"/>
      <c r="AC3999" s="49"/>
      <c r="AG3999" s="48"/>
      <c r="AJ3999" s="48"/>
      <c r="AM3999" s="48"/>
      <c r="AW3999" s="49"/>
      <c r="AX3999" s="49"/>
      <c r="AY3999" s="49"/>
      <c r="AZ3999" s="49"/>
      <c r="BA3999" s="49"/>
      <c r="BB3999" s="49"/>
      <c r="BC3999" s="49"/>
      <c r="BD3999" s="49"/>
      <c r="BE3999" s="49"/>
    </row>
    <row r="4000" spans="5:57">
      <c r="E4000" s="48"/>
      <c r="H4000" s="48"/>
      <c r="K4000" s="48"/>
      <c r="U4000" s="49"/>
      <c r="V4000" s="49"/>
      <c r="W4000" s="49"/>
      <c r="X4000" s="49"/>
      <c r="Y4000" s="49"/>
      <c r="Z4000" s="49"/>
      <c r="AA4000" s="49"/>
      <c r="AB4000" s="49"/>
      <c r="AC4000" s="49"/>
      <c r="AG4000" s="48"/>
      <c r="AJ4000" s="48"/>
      <c r="AM4000" s="48"/>
      <c r="AW4000" s="49"/>
      <c r="AX4000" s="49"/>
      <c r="AY4000" s="49"/>
      <c r="AZ4000" s="49"/>
      <c r="BA4000" s="49"/>
      <c r="BB4000" s="49"/>
      <c r="BC4000" s="49"/>
      <c r="BD4000" s="49"/>
      <c r="BE4000" s="49"/>
    </row>
    <row r="4001" spans="5:57">
      <c r="E4001" s="48"/>
      <c r="H4001" s="48"/>
      <c r="K4001" s="48"/>
      <c r="U4001" s="49"/>
      <c r="V4001" s="49"/>
      <c r="W4001" s="49"/>
      <c r="X4001" s="49"/>
      <c r="Y4001" s="49"/>
      <c r="Z4001" s="49"/>
      <c r="AA4001" s="49"/>
      <c r="AB4001" s="49"/>
      <c r="AC4001" s="49"/>
      <c r="AG4001" s="48"/>
      <c r="AJ4001" s="48"/>
      <c r="AM4001" s="48"/>
      <c r="AW4001" s="49"/>
      <c r="AX4001" s="49"/>
      <c r="AY4001" s="49"/>
      <c r="AZ4001" s="49"/>
      <c r="BA4001" s="49"/>
      <c r="BB4001" s="49"/>
      <c r="BC4001" s="49"/>
      <c r="BD4001" s="49"/>
      <c r="BE4001" s="49"/>
    </row>
    <row r="4002" spans="5:57">
      <c r="E4002" s="48"/>
      <c r="H4002" s="48"/>
      <c r="K4002" s="48"/>
      <c r="U4002" s="49"/>
      <c r="V4002" s="49"/>
      <c r="W4002" s="49"/>
      <c r="X4002" s="49"/>
      <c r="Y4002" s="49"/>
      <c r="Z4002" s="49"/>
      <c r="AA4002" s="49"/>
      <c r="AB4002" s="49"/>
      <c r="AC4002" s="49"/>
      <c r="AG4002" s="48"/>
      <c r="AJ4002" s="48"/>
      <c r="AM4002" s="48"/>
      <c r="AW4002" s="49"/>
      <c r="AX4002" s="49"/>
      <c r="AY4002" s="49"/>
      <c r="AZ4002" s="49"/>
      <c r="BA4002" s="49"/>
      <c r="BB4002" s="49"/>
      <c r="BC4002" s="49"/>
      <c r="BD4002" s="49"/>
      <c r="BE4002" s="49"/>
    </row>
    <row r="4003" spans="5:57">
      <c r="E4003" s="48"/>
      <c r="H4003" s="48"/>
      <c r="K4003" s="48"/>
      <c r="U4003" s="49"/>
      <c r="V4003" s="49"/>
      <c r="W4003" s="49"/>
      <c r="X4003" s="49"/>
      <c r="Y4003" s="49"/>
      <c r="Z4003" s="49"/>
      <c r="AA4003" s="49"/>
      <c r="AB4003" s="49"/>
      <c r="AC4003" s="49"/>
      <c r="AG4003" s="48"/>
      <c r="AJ4003" s="48"/>
      <c r="AM4003" s="48"/>
      <c r="AW4003" s="49"/>
      <c r="AX4003" s="49"/>
      <c r="AY4003" s="49"/>
      <c r="AZ4003" s="49"/>
      <c r="BA4003" s="49"/>
      <c r="BB4003" s="49"/>
      <c r="BC4003" s="49"/>
      <c r="BD4003" s="49"/>
      <c r="BE4003" s="49"/>
    </row>
    <row r="4004" spans="5:57">
      <c r="E4004" s="48"/>
      <c r="H4004" s="48"/>
      <c r="K4004" s="48"/>
      <c r="U4004" s="49"/>
      <c r="V4004" s="49"/>
      <c r="W4004" s="49"/>
      <c r="X4004" s="49"/>
      <c r="Y4004" s="49"/>
      <c r="Z4004" s="49"/>
      <c r="AA4004" s="49"/>
      <c r="AB4004" s="49"/>
      <c r="AC4004" s="49"/>
      <c r="AG4004" s="48"/>
      <c r="AJ4004" s="48"/>
      <c r="AM4004" s="48"/>
      <c r="AW4004" s="49"/>
      <c r="AX4004" s="49"/>
      <c r="AY4004" s="49"/>
      <c r="AZ4004" s="49"/>
      <c r="BA4004" s="49"/>
      <c r="BB4004" s="49"/>
      <c r="BC4004" s="49"/>
      <c r="BD4004" s="49"/>
      <c r="BE4004" s="49"/>
    </row>
    <row r="4005" spans="5:57">
      <c r="E4005" s="48"/>
      <c r="H4005" s="48"/>
      <c r="K4005" s="48"/>
      <c r="U4005" s="49"/>
      <c r="V4005" s="49"/>
      <c r="W4005" s="49"/>
      <c r="X4005" s="49"/>
      <c r="Y4005" s="49"/>
      <c r="Z4005" s="49"/>
      <c r="AA4005" s="49"/>
      <c r="AB4005" s="49"/>
      <c r="AC4005" s="49"/>
      <c r="AG4005" s="48"/>
      <c r="AJ4005" s="48"/>
      <c r="AM4005" s="48"/>
      <c r="AW4005" s="49"/>
      <c r="AX4005" s="49"/>
      <c r="AY4005" s="49"/>
      <c r="AZ4005" s="49"/>
      <c r="BA4005" s="49"/>
      <c r="BB4005" s="49"/>
      <c r="BC4005" s="49"/>
      <c r="BD4005" s="49"/>
      <c r="BE4005" s="49"/>
    </row>
    <row r="4006" spans="5:57">
      <c r="E4006" s="48"/>
      <c r="H4006" s="48"/>
      <c r="K4006" s="48"/>
      <c r="U4006" s="49"/>
      <c r="V4006" s="49"/>
      <c r="W4006" s="49"/>
      <c r="X4006" s="49"/>
      <c r="Y4006" s="49"/>
      <c r="Z4006" s="49"/>
      <c r="AA4006" s="49"/>
      <c r="AB4006" s="49"/>
      <c r="AC4006" s="49"/>
      <c r="AG4006" s="48"/>
      <c r="AJ4006" s="48"/>
      <c r="AM4006" s="48"/>
      <c r="AW4006" s="49"/>
      <c r="AX4006" s="49"/>
      <c r="AY4006" s="49"/>
      <c r="AZ4006" s="49"/>
      <c r="BA4006" s="49"/>
      <c r="BB4006" s="49"/>
      <c r="BC4006" s="49"/>
      <c r="BD4006" s="49"/>
      <c r="BE4006" s="49"/>
    </row>
    <row r="4007" spans="5:57">
      <c r="E4007" s="48"/>
      <c r="H4007" s="48"/>
      <c r="K4007" s="48"/>
      <c r="U4007" s="49"/>
      <c r="V4007" s="49"/>
      <c r="W4007" s="49"/>
      <c r="X4007" s="49"/>
      <c r="Y4007" s="49"/>
      <c r="Z4007" s="49"/>
      <c r="AA4007" s="49"/>
      <c r="AB4007" s="49"/>
      <c r="AC4007" s="49"/>
      <c r="AG4007" s="48"/>
      <c r="AJ4007" s="48"/>
      <c r="AM4007" s="48"/>
      <c r="AW4007" s="49"/>
      <c r="AX4007" s="49"/>
      <c r="AY4007" s="49"/>
      <c r="AZ4007" s="49"/>
      <c r="BA4007" s="49"/>
      <c r="BB4007" s="49"/>
      <c r="BC4007" s="49"/>
      <c r="BD4007" s="49"/>
      <c r="BE4007" s="49"/>
    </row>
    <row r="4008" spans="5:57">
      <c r="E4008" s="48"/>
      <c r="H4008" s="48"/>
      <c r="K4008" s="48"/>
      <c r="U4008" s="49"/>
      <c r="V4008" s="49"/>
      <c r="W4008" s="49"/>
      <c r="X4008" s="49"/>
      <c r="Y4008" s="49"/>
      <c r="Z4008" s="49"/>
      <c r="AA4008" s="49"/>
      <c r="AB4008" s="49"/>
      <c r="AC4008" s="49"/>
      <c r="AG4008" s="48"/>
      <c r="AJ4008" s="48"/>
      <c r="AM4008" s="48"/>
      <c r="AW4008" s="49"/>
      <c r="AX4008" s="49"/>
      <c r="AY4008" s="49"/>
      <c r="AZ4008" s="49"/>
      <c r="BA4008" s="49"/>
      <c r="BB4008" s="49"/>
      <c r="BC4008" s="49"/>
      <c r="BD4008" s="49"/>
      <c r="BE4008" s="49"/>
    </row>
    <row r="4009" spans="5:57">
      <c r="E4009" s="48"/>
      <c r="H4009" s="48"/>
      <c r="K4009" s="48"/>
      <c r="U4009" s="49"/>
      <c r="V4009" s="49"/>
      <c r="W4009" s="49"/>
      <c r="X4009" s="49"/>
      <c r="Y4009" s="49"/>
      <c r="Z4009" s="49"/>
      <c r="AA4009" s="49"/>
      <c r="AB4009" s="49"/>
      <c r="AC4009" s="49"/>
      <c r="AG4009" s="48"/>
      <c r="AJ4009" s="48"/>
      <c r="AM4009" s="48"/>
      <c r="AW4009" s="49"/>
      <c r="AX4009" s="49"/>
      <c r="AY4009" s="49"/>
      <c r="AZ4009" s="49"/>
      <c r="BA4009" s="49"/>
      <c r="BB4009" s="49"/>
      <c r="BC4009" s="49"/>
      <c r="BD4009" s="49"/>
      <c r="BE4009" s="49"/>
    </row>
    <row r="4010" spans="5:57">
      <c r="E4010" s="48"/>
      <c r="H4010" s="48"/>
      <c r="K4010" s="48"/>
      <c r="U4010" s="49"/>
      <c r="V4010" s="49"/>
      <c r="W4010" s="49"/>
      <c r="X4010" s="49"/>
      <c r="Y4010" s="49"/>
      <c r="Z4010" s="49"/>
      <c r="AA4010" s="49"/>
      <c r="AB4010" s="49"/>
      <c r="AC4010" s="49"/>
      <c r="AG4010" s="48"/>
      <c r="AJ4010" s="48"/>
      <c r="AM4010" s="48"/>
      <c r="AW4010" s="49"/>
      <c r="AX4010" s="49"/>
      <c r="AY4010" s="49"/>
      <c r="AZ4010" s="49"/>
      <c r="BA4010" s="49"/>
      <c r="BB4010" s="49"/>
      <c r="BC4010" s="49"/>
      <c r="BD4010" s="49"/>
      <c r="BE4010" s="49"/>
    </row>
    <row r="4011" spans="5:57">
      <c r="E4011" s="48"/>
      <c r="H4011" s="48"/>
      <c r="K4011" s="48"/>
      <c r="U4011" s="49"/>
      <c r="V4011" s="49"/>
      <c r="W4011" s="49"/>
      <c r="X4011" s="49"/>
      <c r="Y4011" s="49"/>
      <c r="Z4011" s="49"/>
      <c r="AA4011" s="49"/>
      <c r="AB4011" s="49"/>
      <c r="AC4011" s="49"/>
      <c r="AG4011" s="48"/>
      <c r="AJ4011" s="48"/>
      <c r="AM4011" s="48"/>
      <c r="AW4011" s="49"/>
      <c r="AX4011" s="49"/>
      <c r="AY4011" s="49"/>
      <c r="AZ4011" s="49"/>
      <c r="BA4011" s="49"/>
      <c r="BB4011" s="49"/>
      <c r="BC4011" s="49"/>
      <c r="BD4011" s="49"/>
      <c r="BE4011" s="49"/>
    </row>
    <row r="4012" spans="5:57">
      <c r="E4012" s="48"/>
      <c r="H4012" s="48"/>
      <c r="K4012" s="48"/>
      <c r="U4012" s="49"/>
      <c r="V4012" s="49"/>
      <c r="W4012" s="49"/>
      <c r="X4012" s="49"/>
      <c r="Y4012" s="49"/>
      <c r="Z4012" s="49"/>
      <c r="AA4012" s="49"/>
      <c r="AB4012" s="49"/>
      <c r="AC4012" s="49"/>
      <c r="AG4012" s="48"/>
      <c r="AJ4012" s="48"/>
      <c r="AM4012" s="48"/>
      <c r="AW4012" s="49"/>
      <c r="AX4012" s="49"/>
      <c r="AY4012" s="49"/>
      <c r="AZ4012" s="49"/>
      <c r="BA4012" s="49"/>
      <c r="BB4012" s="49"/>
      <c r="BC4012" s="49"/>
      <c r="BD4012" s="49"/>
      <c r="BE4012" s="49"/>
    </row>
    <row r="4013" spans="5:57">
      <c r="E4013" s="48"/>
      <c r="H4013" s="48"/>
      <c r="K4013" s="48"/>
      <c r="U4013" s="49"/>
      <c r="V4013" s="49"/>
      <c r="W4013" s="49"/>
      <c r="X4013" s="49"/>
      <c r="Y4013" s="49"/>
      <c r="Z4013" s="49"/>
      <c r="AA4013" s="49"/>
      <c r="AB4013" s="49"/>
      <c r="AC4013" s="49"/>
      <c r="AG4013" s="48"/>
      <c r="AJ4013" s="48"/>
      <c r="AM4013" s="48"/>
      <c r="AW4013" s="49"/>
      <c r="AX4013" s="49"/>
      <c r="AY4013" s="49"/>
      <c r="AZ4013" s="49"/>
      <c r="BA4013" s="49"/>
      <c r="BB4013" s="49"/>
      <c r="BC4013" s="49"/>
      <c r="BD4013" s="49"/>
      <c r="BE4013" s="49"/>
    </row>
    <row r="4014" spans="5:57">
      <c r="E4014" s="48"/>
      <c r="H4014" s="48"/>
      <c r="K4014" s="48"/>
      <c r="U4014" s="49"/>
      <c r="V4014" s="49"/>
      <c r="W4014" s="49"/>
      <c r="X4014" s="49"/>
      <c r="Y4014" s="49"/>
      <c r="Z4014" s="49"/>
      <c r="AA4014" s="49"/>
      <c r="AB4014" s="49"/>
      <c r="AC4014" s="49"/>
      <c r="AG4014" s="48"/>
      <c r="AJ4014" s="48"/>
      <c r="AM4014" s="48"/>
      <c r="AW4014" s="49"/>
      <c r="AX4014" s="49"/>
      <c r="AY4014" s="49"/>
      <c r="AZ4014" s="49"/>
      <c r="BA4014" s="49"/>
      <c r="BB4014" s="49"/>
      <c r="BC4014" s="49"/>
      <c r="BD4014" s="49"/>
      <c r="BE4014" s="49"/>
    </row>
    <row r="4015" spans="5:57">
      <c r="E4015" s="48"/>
      <c r="H4015" s="48"/>
      <c r="K4015" s="48"/>
      <c r="U4015" s="49"/>
      <c r="V4015" s="49"/>
      <c r="W4015" s="49"/>
      <c r="X4015" s="49"/>
      <c r="Y4015" s="49"/>
      <c r="Z4015" s="49"/>
      <c r="AA4015" s="49"/>
      <c r="AB4015" s="49"/>
      <c r="AC4015" s="49"/>
      <c r="AG4015" s="48"/>
      <c r="AJ4015" s="48"/>
      <c r="AM4015" s="48"/>
      <c r="AW4015" s="49"/>
      <c r="AX4015" s="49"/>
      <c r="AY4015" s="49"/>
      <c r="AZ4015" s="49"/>
      <c r="BA4015" s="49"/>
      <c r="BB4015" s="49"/>
      <c r="BC4015" s="49"/>
      <c r="BD4015" s="49"/>
      <c r="BE4015" s="49"/>
    </row>
    <row r="4016" spans="5:57">
      <c r="E4016" s="48"/>
      <c r="H4016" s="48"/>
      <c r="K4016" s="48"/>
      <c r="U4016" s="49"/>
      <c r="V4016" s="49"/>
      <c r="W4016" s="49"/>
      <c r="X4016" s="49"/>
      <c r="Y4016" s="49"/>
      <c r="Z4016" s="49"/>
      <c r="AA4016" s="49"/>
      <c r="AB4016" s="49"/>
      <c r="AC4016" s="49"/>
      <c r="AG4016" s="48"/>
      <c r="AJ4016" s="48"/>
      <c r="AM4016" s="48"/>
      <c r="AW4016" s="49"/>
      <c r="AX4016" s="49"/>
      <c r="AY4016" s="49"/>
      <c r="AZ4016" s="49"/>
      <c r="BA4016" s="49"/>
      <c r="BB4016" s="49"/>
      <c r="BC4016" s="49"/>
      <c r="BD4016" s="49"/>
      <c r="BE4016" s="49"/>
    </row>
    <row r="4017" spans="5:57">
      <c r="E4017" s="48"/>
      <c r="H4017" s="48"/>
      <c r="K4017" s="48"/>
      <c r="U4017" s="49"/>
      <c r="V4017" s="49"/>
      <c r="W4017" s="49"/>
      <c r="X4017" s="49"/>
      <c r="Y4017" s="49"/>
      <c r="Z4017" s="49"/>
      <c r="AA4017" s="49"/>
      <c r="AB4017" s="49"/>
      <c r="AC4017" s="49"/>
      <c r="AG4017" s="48"/>
      <c r="AJ4017" s="48"/>
      <c r="AM4017" s="48"/>
      <c r="AW4017" s="49"/>
      <c r="AX4017" s="49"/>
      <c r="AY4017" s="49"/>
      <c r="AZ4017" s="49"/>
      <c r="BA4017" s="49"/>
      <c r="BB4017" s="49"/>
      <c r="BC4017" s="49"/>
      <c r="BD4017" s="49"/>
      <c r="BE4017" s="49"/>
    </row>
    <row r="4018" spans="5:57">
      <c r="E4018" s="48"/>
      <c r="H4018" s="48"/>
      <c r="K4018" s="48"/>
      <c r="U4018" s="49"/>
      <c r="V4018" s="49"/>
      <c r="W4018" s="49"/>
      <c r="X4018" s="49"/>
      <c r="Y4018" s="49"/>
      <c r="Z4018" s="49"/>
      <c r="AA4018" s="49"/>
      <c r="AB4018" s="49"/>
      <c r="AC4018" s="49"/>
      <c r="AG4018" s="48"/>
      <c r="AJ4018" s="48"/>
      <c r="AM4018" s="48"/>
      <c r="AW4018" s="49"/>
      <c r="AX4018" s="49"/>
      <c r="AY4018" s="49"/>
      <c r="AZ4018" s="49"/>
      <c r="BA4018" s="49"/>
      <c r="BB4018" s="49"/>
      <c r="BC4018" s="49"/>
      <c r="BD4018" s="49"/>
      <c r="BE4018" s="49"/>
    </row>
    <row r="4019" spans="5:57">
      <c r="E4019" s="48"/>
      <c r="H4019" s="48"/>
      <c r="K4019" s="48"/>
      <c r="U4019" s="49"/>
      <c r="V4019" s="49"/>
      <c r="W4019" s="49"/>
      <c r="X4019" s="49"/>
      <c r="Y4019" s="49"/>
      <c r="Z4019" s="49"/>
      <c r="AA4019" s="49"/>
      <c r="AB4019" s="49"/>
      <c r="AC4019" s="49"/>
      <c r="AG4019" s="48"/>
      <c r="AJ4019" s="48"/>
      <c r="AM4019" s="48"/>
      <c r="AW4019" s="49"/>
      <c r="AX4019" s="49"/>
      <c r="AY4019" s="49"/>
      <c r="AZ4019" s="49"/>
      <c r="BA4019" s="49"/>
      <c r="BB4019" s="49"/>
      <c r="BC4019" s="49"/>
      <c r="BD4019" s="49"/>
      <c r="BE4019" s="49"/>
    </row>
    <row r="4020" spans="5:57">
      <c r="E4020" s="48"/>
      <c r="H4020" s="48"/>
      <c r="K4020" s="48"/>
      <c r="U4020" s="49"/>
      <c r="V4020" s="49"/>
      <c r="W4020" s="49"/>
      <c r="X4020" s="49"/>
      <c r="Y4020" s="49"/>
      <c r="Z4020" s="49"/>
      <c r="AA4020" s="49"/>
      <c r="AB4020" s="49"/>
      <c r="AC4020" s="49"/>
      <c r="AG4020" s="48"/>
      <c r="AJ4020" s="48"/>
      <c r="AM4020" s="48"/>
      <c r="AW4020" s="49"/>
      <c r="AX4020" s="49"/>
      <c r="AY4020" s="49"/>
      <c r="AZ4020" s="49"/>
      <c r="BA4020" s="49"/>
      <c r="BB4020" s="49"/>
      <c r="BC4020" s="49"/>
      <c r="BD4020" s="49"/>
      <c r="BE4020" s="49"/>
    </row>
    <row r="4021" spans="5:57">
      <c r="E4021" s="48"/>
      <c r="H4021" s="48"/>
      <c r="K4021" s="48"/>
      <c r="U4021" s="49"/>
      <c r="V4021" s="49"/>
      <c r="W4021" s="49"/>
      <c r="X4021" s="49"/>
      <c r="Y4021" s="49"/>
      <c r="Z4021" s="49"/>
      <c r="AA4021" s="49"/>
      <c r="AB4021" s="49"/>
      <c r="AC4021" s="49"/>
      <c r="AG4021" s="48"/>
      <c r="AJ4021" s="48"/>
      <c r="AM4021" s="48"/>
      <c r="AW4021" s="49"/>
      <c r="AX4021" s="49"/>
      <c r="AY4021" s="49"/>
      <c r="AZ4021" s="49"/>
      <c r="BA4021" s="49"/>
      <c r="BB4021" s="49"/>
      <c r="BC4021" s="49"/>
      <c r="BD4021" s="49"/>
      <c r="BE4021" s="49"/>
    </row>
    <row r="4022" spans="5:57">
      <c r="E4022" s="48"/>
      <c r="H4022" s="48"/>
      <c r="K4022" s="48"/>
      <c r="U4022" s="49"/>
      <c r="V4022" s="49"/>
      <c r="W4022" s="49"/>
      <c r="X4022" s="49"/>
      <c r="Y4022" s="49"/>
      <c r="Z4022" s="49"/>
      <c r="AA4022" s="49"/>
      <c r="AB4022" s="49"/>
      <c r="AC4022" s="49"/>
      <c r="AG4022" s="48"/>
      <c r="AJ4022" s="48"/>
      <c r="AM4022" s="48"/>
      <c r="AW4022" s="49"/>
      <c r="AX4022" s="49"/>
      <c r="AY4022" s="49"/>
      <c r="AZ4022" s="49"/>
      <c r="BA4022" s="49"/>
      <c r="BB4022" s="49"/>
      <c r="BC4022" s="49"/>
      <c r="BD4022" s="49"/>
      <c r="BE4022" s="49"/>
    </row>
    <row r="4023" spans="5:57">
      <c r="E4023" s="48"/>
      <c r="H4023" s="48"/>
      <c r="K4023" s="48"/>
      <c r="U4023" s="49"/>
      <c r="V4023" s="49"/>
      <c r="W4023" s="49"/>
      <c r="X4023" s="49"/>
      <c r="Y4023" s="49"/>
      <c r="Z4023" s="49"/>
      <c r="AA4023" s="49"/>
      <c r="AB4023" s="49"/>
      <c r="AC4023" s="49"/>
      <c r="AG4023" s="48"/>
      <c r="AJ4023" s="48"/>
      <c r="AM4023" s="48"/>
      <c r="AW4023" s="49"/>
      <c r="AX4023" s="49"/>
      <c r="AY4023" s="49"/>
      <c r="AZ4023" s="49"/>
      <c r="BA4023" s="49"/>
      <c r="BB4023" s="49"/>
      <c r="BC4023" s="49"/>
      <c r="BD4023" s="49"/>
      <c r="BE4023" s="49"/>
    </row>
    <row r="4024" spans="5:57">
      <c r="E4024" s="48"/>
      <c r="H4024" s="48"/>
      <c r="K4024" s="48"/>
      <c r="U4024" s="49"/>
      <c r="V4024" s="49"/>
      <c r="W4024" s="49"/>
      <c r="X4024" s="49"/>
      <c r="Y4024" s="49"/>
      <c r="Z4024" s="49"/>
      <c r="AA4024" s="49"/>
      <c r="AB4024" s="49"/>
      <c r="AC4024" s="49"/>
      <c r="AG4024" s="48"/>
      <c r="AJ4024" s="48"/>
      <c r="AM4024" s="48"/>
      <c r="AW4024" s="49"/>
      <c r="AX4024" s="49"/>
      <c r="AY4024" s="49"/>
      <c r="AZ4024" s="49"/>
      <c r="BA4024" s="49"/>
      <c r="BB4024" s="49"/>
      <c r="BC4024" s="49"/>
      <c r="BD4024" s="49"/>
      <c r="BE4024" s="49"/>
    </row>
    <row r="4025" spans="5:57">
      <c r="E4025" s="48"/>
      <c r="H4025" s="48"/>
      <c r="K4025" s="48"/>
      <c r="U4025" s="49"/>
      <c r="V4025" s="49"/>
      <c r="W4025" s="49"/>
      <c r="X4025" s="49"/>
      <c r="Y4025" s="49"/>
      <c r="Z4025" s="49"/>
      <c r="AA4025" s="49"/>
      <c r="AB4025" s="49"/>
      <c r="AC4025" s="49"/>
      <c r="AG4025" s="48"/>
      <c r="AJ4025" s="48"/>
      <c r="AM4025" s="48"/>
      <c r="AW4025" s="49"/>
      <c r="AX4025" s="49"/>
      <c r="AY4025" s="49"/>
      <c r="AZ4025" s="49"/>
      <c r="BA4025" s="49"/>
      <c r="BB4025" s="49"/>
      <c r="BC4025" s="49"/>
      <c r="BD4025" s="49"/>
      <c r="BE4025" s="49"/>
    </row>
    <row r="4026" spans="5:57">
      <c r="E4026" s="48"/>
      <c r="H4026" s="48"/>
      <c r="K4026" s="48"/>
      <c r="U4026" s="49"/>
      <c r="V4026" s="49"/>
      <c r="W4026" s="49"/>
      <c r="X4026" s="49"/>
      <c r="Y4026" s="49"/>
      <c r="Z4026" s="49"/>
      <c r="AA4026" s="49"/>
      <c r="AB4026" s="49"/>
      <c r="AC4026" s="49"/>
      <c r="AG4026" s="48"/>
      <c r="AJ4026" s="48"/>
      <c r="AM4026" s="48"/>
      <c r="AW4026" s="49"/>
      <c r="AX4026" s="49"/>
      <c r="AY4026" s="49"/>
      <c r="AZ4026" s="49"/>
      <c r="BA4026" s="49"/>
      <c r="BB4026" s="49"/>
      <c r="BC4026" s="49"/>
      <c r="BD4026" s="49"/>
      <c r="BE4026" s="49"/>
    </row>
    <row r="4027" spans="5:57">
      <c r="E4027" s="48"/>
      <c r="H4027" s="48"/>
      <c r="K4027" s="48"/>
      <c r="U4027" s="49"/>
      <c r="V4027" s="49"/>
      <c r="W4027" s="49"/>
      <c r="X4027" s="49"/>
      <c r="Y4027" s="49"/>
      <c r="Z4027" s="49"/>
      <c r="AA4027" s="49"/>
      <c r="AB4027" s="49"/>
      <c r="AC4027" s="49"/>
      <c r="AG4027" s="48"/>
      <c r="AJ4027" s="48"/>
      <c r="AM4027" s="48"/>
      <c r="AW4027" s="49"/>
      <c r="AX4027" s="49"/>
      <c r="AY4027" s="49"/>
      <c r="AZ4027" s="49"/>
      <c r="BA4027" s="49"/>
      <c r="BB4027" s="49"/>
      <c r="BC4027" s="49"/>
      <c r="BD4027" s="49"/>
      <c r="BE4027" s="49"/>
    </row>
    <row r="4028" spans="5:57">
      <c r="E4028" s="48"/>
      <c r="H4028" s="48"/>
      <c r="K4028" s="48"/>
      <c r="U4028" s="49"/>
      <c r="V4028" s="49"/>
      <c r="W4028" s="49"/>
      <c r="X4028" s="49"/>
      <c r="Y4028" s="49"/>
      <c r="Z4028" s="49"/>
      <c r="AA4028" s="49"/>
      <c r="AB4028" s="49"/>
      <c r="AC4028" s="49"/>
      <c r="AG4028" s="48"/>
      <c r="AJ4028" s="48"/>
      <c r="AM4028" s="48"/>
      <c r="AW4028" s="49"/>
      <c r="AX4028" s="49"/>
      <c r="AY4028" s="49"/>
      <c r="AZ4028" s="49"/>
      <c r="BA4028" s="49"/>
      <c r="BB4028" s="49"/>
      <c r="BC4028" s="49"/>
      <c r="BD4028" s="49"/>
      <c r="BE4028" s="49"/>
    </row>
    <row r="4029" spans="5:57">
      <c r="E4029" s="48"/>
      <c r="H4029" s="48"/>
      <c r="K4029" s="48"/>
      <c r="U4029" s="49"/>
      <c r="V4029" s="49"/>
      <c r="W4029" s="49"/>
      <c r="X4029" s="49"/>
      <c r="Y4029" s="49"/>
      <c r="Z4029" s="49"/>
      <c r="AA4029" s="49"/>
      <c r="AB4029" s="49"/>
      <c r="AC4029" s="49"/>
      <c r="AG4029" s="48"/>
      <c r="AJ4029" s="48"/>
      <c r="AM4029" s="48"/>
      <c r="AW4029" s="49"/>
      <c r="AX4029" s="49"/>
      <c r="AY4029" s="49"/>
      <c r="AZ4029" s="49"/>
      <c r="BA4029" s="49"/>
      <c r="BB4029" s="49"/>
      <c r="BC4029" s="49"/>
      <c r="BD4029" s="49"/>
      <c r="BE4029" s="49"/>
    </row>
    <row r="4030" spans="5:57">
      <c r="E4030" s="48"/>
      <c r="H4030" s="48"/>
      <c r="K4030" s="48"/>
      <c r="U4030" s="49"/>
      <c r="V4030" s="49"/>
      <c r="W4030" s="49"/>
      <c r="X4030" s="49"/>
      <c r="Y4030" s="49"/>
      <c r="Z4030" s="49"/>
      <c r="AA4030" s="49"/>
      <c r="AB4030" s="49"/>
      <c r="AC4030" s="49"/>
      <c r="AG4030" s="48"/>
      <c r="AJ4030" s="48"/>
      <c r="AM4030" s="48"/>
      <c r="AW4030" s="49"/>
      <c r="AX4030" s="49"/>
      <c r="AY4030" s="49"/>
      <c r="AZ4030" s="49"/>
      <c r="BA4030" s="49"/>
      <c r="BB4030" s="49"/>
      <c r="BC4030" s="49"/>
      <c r="BD4030" s="49"/>
      <c r="BE4030" s="49"/>
    </row>
    <row r="4031" spans="5:57">
      <c r="E4031" s="48"/>
      <c r="H4031" s="48"/>
      <c r="K4031" s="48"/>
      <c r="U4031" s="49"/>
      <c r="V4031" s="49"/>
      <c r="W4031" s="49"/>
      <c r="X4031" s="49"/>
      <c r="Y4031" s="49"/>
      <c r="Z4031" s="49"/>
      <c r="AA4031" s="49"/>
      <c r="AB4031" s="49"/>
      <c r="AC4031" s="49"/>
      <c r="AG4031" s="48"/>
      <c r="AJ4031" s="48"/>
      <c r="AM4031" s="48"/>
      <c r="AW4031" s="49"/>
      <c r="AX4031" s="49"/>
      <c r="AY4031" s="49"/>
      <c r="AZ4031" s="49"/>
      <c r="BA4031" s="49"/>
      <c r="BB4031" s="49"/>
      <c r="BC4031" s="49"/>
      <c r="BD4031" s="49"/>
      <c r="BE4031" s="49"/>
    </row>
    <row r="4032" spans="5:57">
      <c r="E4032" s="48"/>
      <c r="H4032" s="48"/>
      <c r="K4032" s="48"/>
      <c r="U4032" s="49"/>
      <c r="V4032" s="49"/>
      <c r="W4032" s="49"/>
      <c r="X4032" s="49"/>
      <c r="Y4032" s="49"/>
      <c r="Z4032" s="49"/>
      <c r="AA4032" s="49"/>
      <c r="AB4032" s="49"/>
      <c r="AC4032" s="49"/>
      <c r="AG4032" s="48"/>
      <c r="AJ4032" s="48"/>
      <c r="AM4032" s="48"/>
      <c r="AW4032" s="49"/>
      <c r="AX4032" s="49"/>
      <c r="AY4032" s="49"/>
      <c r="AZ4032" s="49"/>
      <c r="BA4032" s="49"/>
      <c r="BB4032" s="49"/>
      <c r="BC4032" s="49"/>
      <c r="BD4032" s="49"/>
      <c r="BE4032" s="49"/>
    </row>
    <row r="4033" spans="5:57">
      <c r="E4033" s="48"/>
      <c r="H4033" s="48"/>
      <c r="K4033" s="48"/>
      <c r="U4033" s="49"/>
      <c r="V4033" s="49"/>
      <c r="W4033" s="49"/>
      <c r="X4033" s="49"/>
      <c r="Y4033" s="49"/>
      <c r="Z4033" s="49"/>
      <c r="AA4033" s="49"/>
      <c r="AB4033" s="49"/>
      <c r="AC4033" s="49"/>
      <c r="AG4033" s="48"/>
      <c r="AJ4033" s="48"/>
      <c r="AM4033" s="48"/>
      <c r="AW4033" s="49"/>
      <c r="AX4033" s="49"/>
      <c r="AY4033" s="49"/>
      <c r="AZ4033" s="49"/>
      <c r="BA4033" s="49"/>
      <c r="BB4033" s="49"/>
      <c r="BC4033" s="49"/>
      <c r="BD4033" s="49"/>
      <c r="BE4033" s="49"/>
    </row>
    <row r="4034" spans="5:57">
      <c r="E4034" s="48"/>
      <c r="H4034" s="48"/>
      <c r="K4034" s="48"/>
      <c r="U4034" s="49"/>
      <c r="V4034" s="49"/>
      <c r="W4034" s="49"/>
      <c r="X4034" s="49"/>
      <c r="Y4034" s="49"/>
      <c r="Z4034" s="49"/>
      <c r="AA4034" s="49"/>
      <c r="AB4034" s="49"/>
      <c r="AC4034" s="49"/>
      <c r="AG4034" s="48"/>
      <c r="AJ4034" s="48"/>
      <c r="AM4034" s="48"/>
      <c r="AW4034" s="49"/>
      <c r="AX4034" s="49"/>
      <c r="AY4034" s="49"/>
      <c r="AZ4034" s="49"/>
      <c r="BA4034" s="49"/>
      <c r="BB4034" s="49"/>
      <c r="BC4034" s="49"/>
      <c r="BD4034" s="49"/>
      <c r="BE4034" s="49"/>
    </row>
    <row r="4035" spans="5:57">
      <c r="E4035" s="48"/>
      <c r="H4035" s="48"/>
      <c r="K4035" s="48"/>
      <c r="U4035" s="49"/>
      <c r="V4035" s="49"/>
      <c r="W4035" s="49"/>
      <c r="X4035" s="49"/>
      <c r="Y4035" s="49"/>
      <c r="Z4035" s="49"/>
      <c r="AA4035" s="49"/>
      <c r="AB4035" s="49"/>
      <c r="AC4035" s="49"/>
      <c r="AG4035" s="48"/>
      <c r="AJ4035" s="48"/>
      <c r="AM4035" s="48"/>
      <c r="AW4035" s="49"/>
      <c r="AX4035" s="49"/>
      <c r="AY4035" s="49"/>
      <c r="AZ4035" s="49"/>
      <c r="BA4035" s="49"/>
      <c r="BB4035" s="49"/>
      <c r="BC4035" s="49"/>
      <c r="BD4035" s="49"/>
      <c r="BE4035" s="49"/>
    </row>
    <row r="4036" spans="5:57">
      <c r="E4036" s="48"/>
      <c r="H4036" s="48"/>
      <c r="K4036" s="48"/>
      <c r="U4036" s="49"/>
      <c r="V4036" s="49"/>
      <c r="W4036" s="49"/>
      <c r="X4036" s="49"/>
      <c r="Y4036" s="49"/>
      <c r="Z4036" s="49"/>
      <c r="AA4036" s="49"/>
      <c r="AB4036" s="49"/>
      <c r="AC4036" s="49"/>
      <c r="AG4036" s="48"/>
      <c r="AJ4036" s="48"/>
      <c r="AM4036" s="48"/>
      <c r="AW4036" s="49"/>
      <c r="AX4036" s="49"/>
      <c r="AY4036" s="49"/>
      <c r="AZ4036" s="49"/>
      <c r="BA4036" s="49"/>
      <c r="BB4036" s="49"/>
      <c r="BC4036" s="49"/>
      <c r="BD4036" s="49"/>
      <c r="BE4036" s="49"/>
    </row>
    <row r="4037" spans="5:57">
      <c r="E4037" s="48"/>
      <c r="H4037" s="48"/>
      <c r="K4037" s="48"/>
      <c r="U4037" s="49"/>
      <c r="V4037" s="49"/>
      <c r="W4037" s="49"/>
      <c r="X4037" s="49"/>
      <c r="Y4037" s="49"/>
      <c r="Z4037" s="49"/>
      <c r="AA4037" s="49"/>
      <c r="AB4037" s="49"/>
      <c r="AC4037" s="49"/>
      <c r="AG4037" s="48"/>
      <c r="AJ4037" s="48"/>
      <c r="AM4037" s="48"/>
      <c r="AW4037" s="49"/>
      <c r="AX4037" s="49"/>
      <c r="AY4037" s="49"/>
      <c r="AZ4037" s="49"/>
      <c r="BA4037" s="49"/>
      <c r="BB4037" s="49"/>
      <c r="BC4037" s="49"/>
      <c r="BD4037" s="49"/>
      <c r="BE4037" s="49"/>
    </row>
    <row r="4038" spans="5:57">
      <c r="E4038" s="48"/>
      <c r="H4038" s="48"/>
      <c r="K4038" s="48"/>
      <c r="U4038" s="49"/>
      <c r="V4038" s="49"/>
      <c r="W4038" s="49"/>
      <c r="X4038" s="49"/>
      <c r="Y4038" s="49"/>
      <c r="Z4038" s="49"/>
      <c r="AA4038" s="49"/>
      <c r="AB4038" s="49"/>
      <c r="AC4038" s="49"/>
      <c r="AG4038" s="48"/>
      <c r="AJ4038" s="48"/>
      <c r="AM4038" s="48"/>
      <c r="AW4038" s="49"/>
      <c r="AX4038" s="49"/>
      <c r="AY4038" s="49"/>
      <c r="AZ4038" s="49"/>
      <c r="BA4038" s="49"/>
      <c r="BB4038" s="49"/>
      <c r="BC4038" s="49"/>
      <c r="BD4038" s="49"/>
      <c r="BE4038" s="49"/>
    </row>
    <row r="4039" spans="5:57">
      <c r="E4039" s="48"/>
      <c r="H4039" s="48"/>
      <c r="K4039" s="48"/>
      <c r="U4039" s="49"/>
      <c r="V4039" s="49"/>
      <c r="W4039" s="49"/>
      <c r="X4039" s="49"/>
      <c r="Y4039" s="49"/>
      <c r="Z4039" s="49"/>
      <c r="AA4039" s="49"/>
      <c r="AB4039" s="49"/>
      <c r="AC4039" s="49"/>
      <c r="AG4039" s="48"/>
      <c r="AJ4039" s="48"/>
      <c r="AM4039" s="48"/>
      <c r="AW4039" s="49"/>
      <c r="AX4039" s="49"/>
      <c r="AY4039" s="49"/>
      <c r="AZ4039" s="49"/>
      <c r="BA4039" s="49"/>
      <c r="BB4039" s="49"/>
      <c r="BC4039" s="49"/>
      <c r="BD4039" s="49"/>
      <c r="BE4039" s="49"/>
    </row>
    <row r="4040" spans="5:57">
      <c r="E4040" s="48"/>
      <c r="H4040" s="48"/>
      <c r="K4040" s="48"/>
      <c r="U4040" s="49"/>
      <c r="V4040" s="49"/>
      <c r="W4040" s="49"/>
      <c r="X4040" s="49"/>
      <c r="Y4040" s="49"/>
      <c r="Z4040" s="49"/>
      <c r="AA4040" s="49"/>
      <c r="AB4040" s="49"/>
      <c r="AC4040" s="49"/>
      <c r="AG4040" s="48"/>
      <c r="AJ4040" s="48"/>
      <c r="AM4040" s="48"/>
      <c r="AW4040" s="49"/>
      <c r="AX4040" s="49"/>
      <c r="AY4040" s="49"/>
      <c r="AZ4040" s="49"/>
      <c r="BA4040" s="49"/>
      <c r="BB4040" s="49"/>
      <c r="BC4040" s="49"/>
      <c r="BD4040" s="49"/>
      <c r="BE4040" s="49"/>
    </row>
    <row r="4041" spans="5:57">
      <c r="E4041" s="48"/>
      <c r="H4041" s="48"/>
      <c r="K4041" s="48"/>
      <c r="U4041" s="49"/>
      <c r="V4041" s="49"/>
      <c r="W4041" s="49"/>
      <c r="X4041" s="49"/>
      <c r="Y4041" s="49"/>
      <c r="Z4041" s="49"/>
      <c r="AA4041" s="49"/>
      <c r="AB4041" s="49"/>
      <c r="AC4041" s="49"/>
      <c r="AG4041" s="48"/>
      <c r="AJ4041" s="48"/>
      <c r="AM4041" s="48"/>
      <c r="AW4041" s="49"/>
      <c r="AX4041" s="49"/>
      <c r="AY4041" s="49"/>
      <c r="AZ4041" s="49"/>
      <c r="BA4041" s="49"/>
      <c r="BB4041" s="49"/>
      <c r="BC4041" s="49"/>
      <c r="BD4041" s="49"/>
      <c r="BE4041" s="49"/>
    </row>
    <row r="4042" spans="5:57">
      <c r="E4042" s="48"/>
      <c r="H4042" s="48"/>
      <c r="K4042" s="48"/>
      <c r="U4042" s="49"/>
      <c r="V4042" s="49"/>
      <c r="W4042" s="49"/>
      <c r="X4042" s="49"/>
      <c r="Y4042" s="49"/>
      <c r="Z4042" s="49"/>
      <c r="AA4042" s="49"/>
      <c r="AB4042" s="49"/>
      <c r="AC4042" s="49"/>
      <c r="AG4042" s="48"/>
      <c r="AJ4042" s="48"/>
      <c r="AM4042" s="48"/>
      <c r="AW4042" s="49"/>
      <c r="AX4042" s="49"/>
      <c r="AY4042" s="49"/>
      <c r="AZ4042" s="49"/>
      <c r="BA4042" s="49"/>
      <c r="BB4042" s="49"/>
      <c r="BC4042" s="49"/>
      <c r="BD4042" s="49"/>
      <c r="BE4042" s="49"/>
    </row>
    <row r="4043" spans="5:57">
      <c r="E4043" s="48"/>
      <c r="H4043" s="48"/>
      <c r="K4043" s="48"/>
      <c r="U4043" s="49"/>
      <c r="V4043" s="49"/>
      <c r="W4043" s="49"/>
      <c r="X4043" s="49"/>
      <c r="Y4043" s="49"/>
      <c r="Z4043" s="49"/>
      <c r="AA4043" s="49"/>
      <c r="AB4043" s="49"/>
      <c r="AC4043" s="49"/>
      <c r="AG4043" s="48"/>
      <c r="AJ4043" s="48"/>
      <c r="AM4043" s="48"/>
      <c r="AW4043" s="49"/>
      <c r="AX4043" s="49"/>
      <c r="AY4043" s="49"/>
      <c r="AZ4043" s="49"/>
      <c r="BA4043" s="49"/>
      <c r="BB4043" s="49"/>
      <c r="BC4043" s="49"/>
      <c r="BD4043" s="49"/>
      <c r="BE4043" s="49"/>
    </row>
    <row r="4044" spans="5:57">
      <c r="E4044" s="48"/>
      <c r="H4044" s="48"/>
      <c r="K4044" s="48"/>
      <c r="U4044" s="49"/>
      <c r="V4044" s="49"/>
      <c r="W4044" s="49"/>
      <c r="X4044" s="49"/>
      <c r="Y4044" s="49"/>
      <c r="Z4044" s="49"/>
      <c r="AA4044" s="49"/>
      <c r="AB4044" s="49"/>
      <c r="AC4044" s="49"/>
      <c r="AG4044" s="48"/>
      <c r="AJ4044" s="48"/>
      <c r="AM4044" s="48"/>
      <c r="AW4044" s="49"/>
      <c r="AX4044" s="49"/>
      <c r="AY4044" s="49"/>
      <c r="AZ4044" s="49"/>
      <c r="BA4044" s="49"/>
      <c r="BB4044" s="49"/>
      <c r="BC4044" s="49"/>
      <c r="BD4044" s="49"/>
      <c r="BE4044" s="49"/>
    </row>
    <row r="4045" spans="5:57">
      <c r="E4045" s="48"/>
      <c r="H4045" s="48"/>
      <c r="K4045" s="48"/>
      <c r="U4045" s="49"/>
      <c r="V4045" s="49"/>
      <c r="W4045" s="49"/>
      <c r="X4045" s="49"/>
      <c r="Y4045" s="49"/>
      <c r="Z4045" s="49"/>
      <c r="AA4045" s="49"/>
      <c r="AB4045" s="49"/>
      <c r="AC4045" s="49"/>
      <c r="AG4045" s="48"/>
      <c r="AJ4045" s="48"/>
      <c r="AM4045" s="48"/>
      <c r="AW4045" s="49"/>
      <c r="AX4045" s="49"/>
      <c r="AY4045" s="49"/>
      <c r="AZ4045" s="49"/>
      <c r="BA4045" s="49"/>
      <c r="BB4045" s="49"/>
      <c r="BC4045" s="49"/>
      <c r="BD4045" s="49"/>
      <c r="BE4045" s="49"/>
    </row>
    <row r="4046" spans="5:57">
      <c r="E4046" s="48"/>
      <c r="H4046" s="48"/>
      <c r="K4046" s="48"/>
      <c r="U4046" s="49"/>
      <c r="V4046" s="49"/>
      <c r="W4046" s="49"/>
      <c r="X4046" s="49"/>
      <c r="Y4046" s="49"/>
      <c r="Z4046" s="49"/>
      <c r="AA4046" s="49"/>
      <c r="AB4046" s="49"/>
      <c r="AC4046" s="49"/>
      <c r="AG4046" s="48"/>
      <c r="AJ4046" s="48"/>
      <c r="AM4046" s="48"/>
      <c r="AW4046" s="49"/>
      <c r="AX4046" s="49"/>
      <c r="AY4046" s="49"/>
      <c r="AZ4046" s="49"/>
      <c r="BA4046" s="49"/>
      <c r="BB4046" s="49"/>
      <c r="BC4046" s="49"/>
      <c r="BD4046" s="49"/>
      <c r="BE4046" s="49"/>
    </row>
    <row r="4047" spans="5:57">
      <c r="E4047" s="48"/>
      <c r="H4047" s="48"/>
      <c r="K4047" s="48"/>
      <c r="U4047" s="49"/>
      <c r="V4047" s="49"/>
      <c r="W4047" s="49"/>
      <c r="X4047" s="49"/>
      <c r="Y4047" s="49"/>
      <c r="Z4047" s="49"/>
      <c r="AA4047" s="49"/>
      <c r="AB4047" s="49"/>
      <c r="AC4047" s="49"/>
      <c r="AG4047" s="48"/>
      <c r="AJ4047" s="48"/>
      <c r="AM4047" s="48"/>
      <c r="AW4047" s="49"/>
      <c r="AX4047" s="49"/>
      <c r="AY4047" s="49"/>
      <c r="AZ4047" s="49"/>
      <c r="BA4047" s="49"/>
      <c r="BB4047" s="49"/>
      <c r="BC4047" s="49"/>
      <c r="BD4047" s="49"/>
      <c r="BE4047" s="49"/>
    </row>
    <row r="4048" spans="5:57">
      <c r="E4048" s="48"/>
      <c r="H4048" s="48"/>
      <c r="K4048" s="48"/>
      <c r="U4048" s="49"/>
      <c r="V4048" s="49"/>
      <c r="W4048" s="49"/>
      <c r="X4048" s="49"/>
      <c r="Y4048" s="49"/>
      <c r="Z4048" s="49"/>
      <c r="AA4048" s="49"/>
      <c r="AB4048" s="49"/>
      <c r="AC4048" s="49"/>
      <c r="AG4048" s="48"/>
      <c r="AJ4048" s="48"/>
      <c r="AM4048" s="48"/>
      <c r="AW4048" s="49"/>
      <c r="AX4048" s="49"/>
      <c r="AY4048" s="49"/>
      <c r="AZ4048" s="49"/>
      <c r="BA4048" s="49"/>
      <c r="BB4048" s="49"/>
      <c r="BC4048" s="49"/>
      <c r="BD4048" s="49"/>
      <c r="BE4048" s="49"/>
    </row>
    <row r="4049" spans="5:57">
      <c r="E4049" s="48"/>
      <c r="H4049" s="48"/>
      <c r="K4049" s="48"/>
      <c r="U4049" s="49"/>
      <c r="V4049" s="49"/>
      <c r="W4049" s="49"/>
      <c r="X4049" s="49"/>
      <c r="Y4049" s="49"/>
      <c r="Z4049" s="49"/>
      <c r="AA4049" s="49"/>
      <c r="AB4049" s="49"/>
      <c r="AC4049" s="49"/>
      <c r="AG4049" s="48"/>
      <c r="AJ4049" s="48"/>
      <c r="AM4049" s="48"/>
      <c r="AW4049" s="49"/>
      <c r="AX4049" s="49"/>
      <c r="AY4049" s="49"/>
      <c r="AZ4049" s="49"/>
      <c r="BA4049" s="49"/>
      <c r="BB4049" s="49"/>
      <c r="BC4049" s="49"/>
      <c r="BD4049" s="49"/>
      <c r="BE4049" s="49"/>
    </row>
    <row r="4050" spans="5:57">
      <c r="E4050" s="48"/>
      <c r="H4050" s="48"/>
      <c r="K4050" s="48"/>
      <c r="U4050" s="49"/>
      <c r="V4050" s="49"/>
      <c r="W4050" s="49"/>
      <c r="X4050" s="49"/>
      <c r="Y4050" s="49"/>
      <c r="Z4050" s="49"/>
      <c r="AA4050" s="49"/>
      <c r="AB4050" s="49"/>
      <c r="AC4050" s="49"/>
      <c r="AG4050" s="48"/>
      <c r="AJ4050" s="48"/>
      <c r="AM4050" s="48"/>
      <c r="AW4050" s="49"/>
      <c r="AX4050" s="49"/>
      <c r="AY4050" s="49"/>
      <c r="AZ4050" s="49"/>
      <c r="BA4050" s="49"/>
      <c r="BB4050" s="49"/>
      <c r="BC4050" s="49"/>
      <c r="BD4050" s="49"/>
      <c r="BE4050" s="49"/>
    </row>
    <row r="4051" spans="5:57">
      <c r="E4051" s="48"/>
      <c r="H4051" s="48"/>
      <c r="K4051" s="48"/>
      <c r="U4051" s="49"/>
      <c r="V4051" s="49"/>
      <c r="W4051" s="49"/>
      <c r="X4051" s="49"/>
      <c r="Y4051" s="49"/>
      <c r="Z4051" s="49"/>
      <c r="AA4051" s="49"/>
      <c r="AB4051" s="49"/>
      <c r="AC4051" s="49"/>
      <c r="AG4051" s="48"/>
      <c r="AJ4051" s="48"/>
      <c r="AM4051" s="48"/>
      <c r="AW4051" s="49"/>
      <c r="AX4051" s="49"/>
      <c r="AY4051" s="49"/>
      <c r="AZ4051" s="49"/>
      <c r="BA4051" s="49"/>
      <c r="BB4051" s="49"/>
      <c r="BC4051" s="49"/>
      <c r="BD4051" s="49"/>
      <c r="BE4051" s="49"/>
    </row>
    <row r="4052" spans="5:57">
      <c r="E4052" s="48"/>
      <c r="H4052" s="48"/>
      <c r="K4052" s="48"/>
      <c r="U4052" s="49"/>
      <c r="V4052" s="49"/>
      <c r="W4052" s="49"/>
      <c r="X4052" s="49"/>
      <c r="Y4052" s="49"/>
      <c r="Z4052" s="49"/>
      <c r="AA4052" s="49"/>
      <c r="AB4052" s="49"/>
      <c r="AC4052" s="49"/>
      <c r="AG4052" s="48"/>
      <c r="AJ4052" s="48"/>
      <c r="AM4052" s="48"/>
      <c r="AW4052" s="49"/>
      <c r="AX4052" s="49"/>
      <c r="AY4052" s="49"/>
      <c r="AZ4052" s="49"/>
      <c r="BA4052" s="49"/>
      <c r="BB4052" s="49"/>
      <c r="BC4052" s="49"/>
      <c r="BD4052" s="49"/>
      <c r="BE4052" s="49"/>
    </row>
    <row r="4053" spans="5:57">
      <c r="E4053" s="48"/>
      <c r="H4053" s="48"/>
      <c r="K4053" s="48"/>
      <c r="U4053" s="49"/>
      <c r="V4053" s="49"/>
      <c r="W4053" s="49"/>
      <c r="X4053" s="49"/>
      <c r="Y4053" s="49"/>
      <c r="Z4053" s="49"/>
      <c r="AA4053" s="49"/>
      <c r="AB4053" s="49"/>
      <c r="AC4053" s="49"/>
      <c r="AG4053" s="48"/>
      <c r="AJ4053" s="48"/>
      <c r="AM4053" s="48"/>
      <c r="AW4053" s="49"/>
      <c r="AX4053" s="49"/>
      <c r="AY4053" s="49"/>
      <c r="AZ4053" s="49"/>
      <c r="BA4053" s="49"/>
      <c r="BB4053" s="49"/>
      <c r="BC4053" s="49"/>
      <c r="BD4053" s="49"/>
      <c r="BE4053" s="49"/>
    </row>
    <row r="4054" spans="5:57">
      <c r="E4054" s="48"/>
      <c r="H4054" s="48"/>
      <c r="K4054" s="48"/>
      <c r="U4054" s="49"/>
      <c r="V4054" s="49"/>
      <c r="W4054" s="49"/>
      <c r="X4054" s="49"/>
      <c r="Y4054" s="49"/>
      <c r="Z4054" s="49"/>
      <c r="AA4054" s="49"/>
      <c r="AB4054" s="49"/>
      <c r="AC4054" s="49"/>
      <c r="AG4054" s="48"/>
      <c r="AJ4054" s="48"/>
      <c r="AM4054" s="48"/>
      <c r="AW4054" s="49"/>
      <c r="AX4054" s="49"/>
      <c r="AY4054" s="49"/>
      <c r="AZ4054" s="49"/>
      <c r="BA4054" s="49"/>
      <c r="BB4054" s="49"/>
      <c r="BC4054" s="49"/>
      <c r="BD4054" s="49"/>
      <c r="BE4054" s="49"/>
    </row>
    <row r="4055" spans="5:57">
      <c r="E4055" s="48"/>
      <c r="H4055" s="48"/>
      <c r="K4055" s="48"/>
      <c r="U4055" s="49"/>
      <c r="V4055" s="49"/>
      <c r="W4055" s="49"/>
      <c r="X4055" s="49"/>
      <c r="Y4055" s="49"/>
      <c r="Z4055" s="49"/>
      <c r="AA4055" s="49"/>
      <c r="AB4055" s="49"/>
      <c r="AC4055" s="49"/>
      <c r="AG4055" s="48"/>
      <c r="AJ4055" s="48"/>
      <c r="AM4055" s="48"/>
      <c r="AW4055" s="49"/>
      <c r="AX4055" s="49"/>
      <c r="AY4055" s="49"/>
      <c r="AZ4055" s="49"/>
      <c r="BA4055" s="49"/>
      <c r="BB4055" s="49"/>
      <c r="BC4055" s="49"/>
      <c r="BD4055" s="49"/>
      <c r="BE4055" s="49"/>
    </row>
    <row r="4056" spans="5:57">
      <c r="E4056" s="48"/>
      <c r="H4056" s="48"/>
      <c r="K4056" s="48"/>
      <c r="U4056" s="49"/>
      <c r="V4056" s="49"/>
      <c r="W4056" s="49"/>
      <c r="X4056" s="49"/>
      <c r="Y4056" s="49"/>
      <c r="Z4056" s="49"/>
      <c r="AA4056" s="49"/>
      <c r="AB4056" s="49"/>
      <c r="AC4056" s="49"/>
      <c r="AG4056" s="48"/>
      <c r="AJ4056" s="48"/>
      <c r="AM4056" s="48"/>
      <c r="AW4056" s="49"/>
      <c r="AX4056" s="49"/>
      <c r="AY4056" s="49"/>
      <c r="AZ4056" s="49"/>
      <c r="BA4056" s="49"/>
      <c r="BB4056" s="49"/>
      <c r="BC4056" s="49"/>
      <c r="BD4056" s="49"/>
      <c r="BE4056" s="49"/>
    </row>
    <row r="4057" spans="5:57">
      <c r="E4057" s="48"/>
      <c r="H4057" s="48"/>
      <c r="K4057" s="48"/>
      <c r="U4057" s="49"/>
      <c r="V4057" s="49"/>
      <c r="W4057" s="49"/>
      <c r="X4057" s="49"/>
      <c r="Y4057" s="49"/>
      <c r="Z4057" s="49"/>
      <c r="AA4057" s="49"/>
      <c r="AB4057" s="49"/>
      <c r="AC4057" s="49"/>
      <c r="AG4057" s="48"/>
      <c r="AJ4057" s="48"/>
      <c r="AM4057" s="48"/>
      <c r="AW4057" s="49"/>
      <c r="AX4057" s="49"/>
      <c r="AY4057" s="49"/>
      <c r="AZ4057" s="49"/>
      <c r="BA4057" s="49"/>
      <c r="BB4057" s="49"/>
      <c r="BC4057" s="49"/>
      <c r="BD4057" s="49"/>
      <c r="BE4057" s="49"/>
    </row>
    <row r="4058" spans="5:57">
      <c r="E4058" s="48"/>
      <c r="H4058" s="48"/>
      <c r="K4058" s="48"/>
      <c r="U4058" s="49"/>
      <c r="V4058" s="49"/>
      <c r="W4058" s="49"/>
      <c r="X4058" s="49"/>
      <c r="Y4058" s="49"/>
      <c r="Z4058" s="49"/>
      <c r="AA4058" s="49"/>
      <c r="AB4058" s="49"/>
      <c r="AC4058" s="49"/>
      <c r="AG4058" s="48"/>
      <c r="AJ4058" s="48"/>
      <c r="AM4058" s="48"/>
      <c r="AW4058" s="49"/>
      <c r="AX4058" s="49"/>
      <c r="AY4058" s="49"/>
      <c r="AZ4058" s="49"/>
      <c r="BA4058" s="49"/>
      <c r="BB4058" s="49"/>
      <c r="BC4058" s="49"/>
      <c r="BD4058" s="49"/>
      <c r="BE4058" s="49"/>
    </row>
    <row r="4059" spans="5:57">
      <c r="E4059" s="48"/>
      <c r="H4059" s="48"/>
      <c r="K4059" s="48"/>
      <c r="U4059" s="49"/>
      <c r="V4059" s="49"/>
      <c r="W4059" s="49"/>
      <c r="X4059" s="49"/>
      <c r="Y4059" s="49"/>
      <c r="Z4059" s="49"/>
      <c r="AA4059" s="49"/>
      <c r="AB4059" s="49"/>
      <c r="AC4059" s="49"/>
      <c r="AG4059" s="48"/>
      <c r="AJ4059" s="48"/>
      <c r="AM4059" s="48"/>
      <c r="AW4059" s="49"/>
      <c r="AX4059" s="49"/>
      <c r="AY4059" s="49"/>
      <c r="AZ4059" s="49"/>
      <c r="BA4059" s="49"/>
      <c r="BB4059" s="49"/>
      <c r="BC4059" s="49"/>
      <c r="BD4059" s="49"/>
      <c r="BE4059" s="49"/>
    </row>
    <row r="4060" spans="5:57">
      <c r="E4060" s="48"/>
      <c r="H4060" s="48"/>
      <c r="K4060" s="48"/>
      <c r="U4060" s="49"/>
      <c r="V4060" s="49"/>
      <c r="W4060" s="49"/>
      <c r="X4060" s="49"/>
      <c r="Y4060" s="49"/>
      <c r="Z4060" s="49"/>
      <c r="AA4060" s="49"/>
      <c r="AB4060" s="49"/>
      <c r="AC4060" s="49"/>
      <c r="AG4060" s="48"/>
      <c r="AJ4060" s="48"/>
      <c r="AM4060" s="48"/>
      <c r="AW4060" s="49"/>
      <c r="AX4060" s="49"/>
      <c r="AY4060" s="49"/>
      <c r="AZ4060" s="49"/>
      <c r="BA4060" s="49"/>
      <c r="BB4060" s="49"/>
      <c r="BC4060" s="49"/>
      <c r="BD4060" s="49"/>
      <c r="BE4060" s="49"/>
    </row>
    <row r="4061" spans="5:57">
      <c r="E4061" s="48"/>
      <c r="H4061" s="48"/>
      <c r="K4061" s="48"/>
      <c r="U4061" s="49"/>
      <c r="V4061" s="49"/>
      <c r="W4061" s="49"/>
      <c r="X4061" s="49"/>
      <c r="Y4061" s="49"/>
      <c r="Z4061" s="49"/>
      <c r="AA4061" s="49"/>
      <c r="AB4061" s="49"/>
      <c r="AC4061" s="49"/>
      <c r="AG4061" s="48"/>
      <c r="AJ4061" s="48"/>
      <c r="AM4061" s="48"/>
      <c r="AW4061" s="49"/>
      <c r="AX4061" s="49"/>
      <c r="AY4061" s="49"/>
      <c r="AZ4061" s="49"/>
      <c r="BA4061" s="49"/>
      <c r="BB4061" s="49"/>
      <c r="BC4061" s="49"/>
      <c r="BD4061" s="49"/>
      <c r="BE4061" s="49"/>
    </row>
    <row r="4062" spans="5:57">
      <c r="E4062" s="48"/>
      <c r="H4062" s="48"/>
      <c r="K4062" s="48"/>
      <c r="U4062" s="49"/>
      <c r="V4062" s="49"/>
      <c r="W4062" s="49"/>
      <c r="X4062" s="49"/>
      <c r="Y4062" s="49"/>
      <c r="Z4062" s="49"/>
      <c r="AA4062" s="49"/>
      <c r="AB4062" s="49"/>
      <c r="AC4062" s="49"/>
      <c r="AG4062" s="48"/>
      <c r="AJ4062" s="48"/>
      <c r="AM4062" s="48"/>
      <c r="AW4062" s="49"/>
      <c r="AX4062" s="49"/>
      <c r="AY4062" s="49"/>
      <c r="AZ4062" s="49"/>
      <c r="BA4062" s="49"/>
      <c r="BB4062" s="49"/>
      <c r="BC4062" s="49"/>
      <c r="BD4062" s="49"/>
      <c r="BE4062" s="49"/>
    </row>
    <row r="4063" spans="5:57">
      <c r="E4063" s="48"/>
      <c r="H4063" s="48"/>
      <c r="K4063" s="48"/>
      <c r="U4063" s="49"/>
      <c r="V4063" s="49"/>
      <c r="W4063" s="49"/>
      <c r="X4063" s="49"/>
      <c r="Y4063" s="49"/>
      <c r="Z4063" s="49"/>
      <c r="AA4063" s="49"/>
      <c r="AB4063" s="49"/>
      <c r="AC4063" s="49"/>
      <c r="AG4063" s="48"/>
      <c r="AJ4063" s="48"/>
      <c r="AM4063" s="48"/>
      <c r="AW4063" s="49"/>
      <c r="AX4063" s="49"/>
      <c r="AY4063" s="49"/>
      <c r="AZ4063" s="49"/>
      <c r="BA4063" s="49"/>
      <c r="BB4063" s="49"/>
      <c r="BC4063" s="49"/>
      <c r="BD4063" s="49"/>
      <c r="BE4063" s="49"/>
    </row>
    <row r="4064" spans="5:57">
      <c r="E4064" s="48"/>
      <c r="H4064" s="48"/>
      <c r="K4064" s="48"/>
      <c r="U4064" s="49"/>
      <c r="V4064" s="49"/>
      <c r="W4064" s="49"/>
      <c r="X4064" s="49"/>
      <c r="Y4064" s="49"/>
      <c r="Z4064" s="49"/>
      <c r="AA4064" s="49"/>
      <c r="AB4064" s="49"/>
      <c r="AC4064" s="49"/>
      <c r="AG4064" s="48"/>
      <c r="AJ4064" s="48"/>
      <c r="AM4064" s="48"/>
      <c r="AW4064" s="49"/>
      <c r="AX4064" s="49"/>
      <c r="AY4064" s="49"/>
      <c r="AZ4064" s="49"/>
      <c r="BA4064" s="49"/>
      <c r="BB4064" s="49"/>
      <c r="BC4064" s="49"/>
      <c r="BD4064" s="49"/>
      <c r="BE4064" s="49"/>
    </row>
    <row r="4065" spans="5:57">
      <c r="E4065" s="48"/>
      <c r="H4065" s="48"/>
      <c r="K4065" s="48"/>
      <c r="U4065" s="49"/>
      <c r="V4065" s="49"/>
      <c r="W4065" s="49"/>
      <c r="X4065" s="49"/>
      <c r="Y4065" s="49"/>
      <c r="Z4065" s="49"/>
      <c r="AA4065" s="49"/>
      <c r="AB4065" s="49"/>
      <c r="AC4065" s="49"/>
      <c r="AG4065" s="48"/>
      <c r="AJ4065" s="48"/>
      <c r="AM4065" s="48"/>
      <c r="AW4065" s="49"/>
      <c r="AX4065" s="49"/>
      <c r="AY4065" s="49"/>
      <c r="AZ4065" s="49"/>
      <c r="BA4065" s="49"/>
      <c r="BB4065" s="49"/>
      <c r="BC4065" s="49"/>
      <c r="BD4065" s="49"/>
      <c r="BE4065" s="49"/>
    </row>
    <row r="4066" spans="5:57">
      <c r="E4066" s="48"/>
      <c r="H4066" s="48"/>
      <c r="K4066" s="48"/>
      <c r="U4066" s="49"/>
      <c r="V4066" s="49"/>
      <c r="W4066" s="49"/>
      <c r="X4066" s="49"/>
      <c r="Y4066" s="49"/>
      <c r="Z4066" s="49"/>
      <c r="AA4066" s="49"/>
      <c r="AB4066" s="49"/>
      <c r="AC4066" s="49"/>
      <c r="AG4066" s="48"/>
      <c r="AJ4066" s="48"/>
      <c r="AM4066" s="48"/>
      <c r="AW4066" s="49"/>
      <c r="AX4066" s="49"/>
      <c r="AY4066" s="49"/>
      <c r="AZ4066" s="49"/>
      <c r="BA4066" s="49"/>
      <c r="BB4066" s="49"/>
      <c r="BC4066" s="49"/>
      <c r="BD4066" s="49"/>
      <c r="BE4066" s="49"/>
    </row>
    <row r="4067" spans="5:57">
      <c r="E4067" s="48"/>
      <c r="H4067" s="48"/>
      <c r="K4067" s="48"/>
      <c r="U4067" s="49"/>
      <c r="V4067" s="49"/>
      <c r="W4067" s="49"/>
      <c r="X4067" s="49"/>
      <c r="Y4067" s="49"/>
      <c r="Z4067" s="49"/>
      <c r="AA4067" s="49"/>
      <c r="AB4067" s="49"/>
      <c r="AC4067" s="49"/>
      <c r="AG4067" s="48"/>
      <c r="AJ4067" s="48"/>
      <c r="AM4067" s="48"/>
      <c r="AW4067" s="49"/>
      <c r="AX4067" s="49"/>
      <c r="AY4067" s="49"/>
      <c r="AZ4067" s="49"/>
      <c r="BA4067" s="49"/>
      <c r="BB4067" s="49"/>
      <c r="BC4067" s="49"/>
      <c r="BD4067" s="49"/>
      <c r="BE4067" s="49"/>
    </row>
    <row r="4068" spans="5:57">
      <c r="E4068" s="48"/>
      <c r="H4068" s="48"/>
      <c r="K4068" s="48"/>
      <c r="U4068" s="49"/>
      <c r="V4068" s="49"/>
      <c r="W4068" s="49"/>
      <c r="X4068" s="49"/>
      <c r="Y4068" s="49"/>
      <c r="Z4068" s="49"/>
      <c r="AA4068" s="49"/>
      <c r="AB4068" s="49"/>
      <c r="AC4068" s="49"/>
      <c r="AG4068" s="48"/>
      <c r="AJ4068" s="48"/>
      <c r="AM4068" s="48"/>
      <c r="AW4068" s="49"/>
      <c r="AX4068" s="49"/>
      <c r="AY4068" s="49"/>
      <c r="AZ4068" s="49"/>
      <c r="BA4068" s="49"/>
      <c r="BB4068" s="49"/>
      <c r="BC4068" s="49"/>
      <c r="BD4068" s="49"/>
      <c r="BE4068" s="49"/>
    </row>
    <row r="4069" spans="5:57">
      <c r="E4069" s="48"/>
      <c r="H4069" s="48"/>
      <c r="K4069" s="48"/>
      <c r="U4069" s="49"/>
      <c r="V4069" s="49"/>
      <c r="W4069" s="49"/>
      <c r="X4069" s="49"/>
      <c r="Y4069" s="49"/>
      <c r="Z4069" s="49"/>
      <c r="AA4069" s="49"/>
      <c r="AB4069" s="49"/>
      <c r="AC4069" s="49"/>
      <c r="AG4069" s="48"/>
      <c r="AJ4069" s="48"/>
      <c r="AM4069" s="48"/>
      <c r="AW4069" s="49"/>
      <c r="AX4069" s="49"/>
      <c r="AY4069" s="49"/>
      <c r="AZ4069" s="49"/>
      <c r="BA4069" s="49"/>
      <c r="BB4069" s="49"/>
      <c r="BC4069" s="49"/>
      <c r="BD4069" s="49"/>
      <c r="BE4069" s="49"/>
    </row>
    <row r="4070" spans="5:57">
      <c r="E4070" s="48"/>
      <c r="H4070" s="48"/>
      <c r="K4070" s="48"/>
      <c r="U4070" s="49"/>
      <c r="V4070" s="49"/>
      <c r="W4070" s="49"/>
      <c r="X4070" s="49"/>
      <c r="Y4070" s="49"/>
      <c r="Z4070" s="49"/>
      <c r="AA4070" s="49"/>
      <c r="AB4070" s="49"/>
      <c r="AC4070" s="49"/>
      <c r="AG4070" s="48"/>
      <c r="AJ4070" s="48"/>
      <c r="AM4070" s="48"/>
      <c r="AW4070" s="49"/>
      <c r="AX4070" s="49"/>
      <c r="AY4070" s="49"/>
      <c r="AZ4070" s="49"/>
      <c r="BA4070" s="49"/>
      <c r="BB4070" s="49"/>
      <c r="BC4070" s="49"/>
      <c r="BD4070" s="49"/>
      <c r="BE4070" s="49"/>
    </row>
    <row r="4071" spans="5:57">
      <c r="E4071" s="48"/>
      <c r="H4071" s="48"/>
      <c r="K4071" s="48"/>
      <c r="U4071" s="49"/>
      <c r="V4071" s="49"/>
      <c r="W4071" s="49"/>
      <c r="X4071" s="49"/>
      <c r="Y4071" s="49"/>
      <c r="Z4071" s="49"/>
      <c r="AA4071" s="49"/>
      <c r="AB4071" s="49"/>
      <c r="AC4071" s="49"/>
      <c r="AG4071" s="48"/>
      <c r="AJ4071" s="48"/>
      <c r="AM4071" s="48"/>
      <c r="AW4071" s="49"/>
      <c r="AX4071" s="49"/>
      <c r="AY4071" s="49"/>
      <c r="AZ4071" s="49"/>
      <c r="BA4071" s="49"/>
      <c r="BB4071" s="49"/>
      <c r="BC4071" s="49"/>
      <c r="BD4071" s="49"/>
      <c r="BE4071" s="49"/>
    </row>
    <row r="4072" spans="5:57">
      <c r="E4072" s="48"/>
      <c r="H4072" s="48"/>
      <c r="K4072" s="48"/>
      <c r="U4072" s="49"/>
      <c r="V4072" s="49"/>
      <c r="W4072" s="49"/>
      <c r="X4072" s="49"/>
      <c r="Y4072" s="49"/>
      <c r="Z4072" s="49"/>
      <c r="AA4072" s="49"/>
      <c r="AB4072" s="49"/>
      <c r="AC4072" s="49"/>
      <c r="AG4072" s="48"/>
      <c r="AJ4072" s="48"/>
      <c r="AM4072" s="48"/>
      <c r="AW4072" s="49"/>
      <c r="AX4072" s="49"/>
      <c r="AY4072" s="49"/>
      <c r="AZ4072" s="49"/>
      <c r="BA4072" s="49"/>
      <c r="BB4072" s="49"/>
      <c r="BC4072" s="49"/>
      <c r="BD4072" s="49"/>
      <c r="BE4072" s="49"/>
    </row>
    <row r="4073" spans="5:57">
      <c r="E4073" s="48"/>
      <c r="H4073" s="48"/>
      <c r="K4073" s="48"/>
      <c r="U4073" s="49"/>
      <c r="V4073" s="49"/>
      <c r="W4073" s="49"/>
      <c r="X4073" s="49"/>
      <c r="Y4073" s="49"/>
      <c r="Z4073" s="49"/>
      <c r="AA4073" s="49"/>
      <c r="AB4073" s="49"/>
      <c r="AC4073" s="49"/>
      <c r="AG4073" s="48"/>
      <c r="AJ4073" s="48"/>
      <c r="AM4073" s="48"/>
      <c r="AW4073" s="49"/>
      <c r="AX4073" s="49"/>
      <c r="AY4073" s="49"/>
      <c r="AZ4073" s="49"/>
      <c r="BA4073" s="49"/>
      <c r="BB4073" s="49"/>
      <c r="BC4073" s="49"/>
      <c r="BD4073" s="49"/>
      <c r="BE4073" s="49"/>
    </row>
    <row r="4074" spans="5:57">
      <c r="E4074" s="48"/>
      <c r="H4074" s="48"/>
      <c r="K4074" s="48"/>
      <c r="U4074" s="49"/>
      <c r="V4074" s="49"/>
      <c r="W4074" s="49"/>
      <c r="X4074" s="49"/>
      <c r="Y4074" s="49"/>
      <c r="Z4074" s="49"/>
      <c r="AA4074" s="49"/>
      <c r="AB4074" s="49"/>
      <c r="AC4074" s="49"/>
      <c r="AG4074" s="48"/>
      <c r="AJ4074" s="48"/>
      <c r="AM4074" s="48"/>
      <c r="AW4074" s="49"/>
      <c r="AX4074" s="49"/>
      <c r="AY4074" s="49"/>
      <c r="AZ4074" s="49"/>
      <c r="BA4074" s="49"/>
      <c r="BB4074" s="49"/>
      <c r="BC4074" s="49"/>
      <c r="BD4074" s="49"/>
      <c r="BE4074" s="49"/>
    </row>
    <row r="4075" spans="5:57">
      <c r="E4075" s="48"/>
      <c r="H4075" s="48"/>
      <c r="K4075" s="48"/>
      <c r="U4075" s="49"/>
      <c r="V4075" s="49"/>
      <c r="W4075" s="49"/>
      <c r="X4075" s="49"/>
      <c r="Y4075" s="49"/>
      <c r="Z4075" s="49"/>
      <c r="AA4075" s="49"/>
      <c r="AB4075" s="49"/>
      <c r="AC4075" s="49"/>
      <c r="AG4075" s="48"/>
      <c r="AJ4075" s="48"/>
      <c r="AM4075" s="48"/>
      <c r="AW4075" s="49"/>
      <c r="AX4075" s="49"/>
      <c r="AY4075" s="49"/>
      <c r="AZ4075" s="49"/>
      <c r="BA4075" s="49"/>
      <c r="BB4075" s="49"/>
      <c r="BC4075" s="49"/>
      <c r="BD4075" s="49"/>
      <c r="BE4075" s="49"/>
    </row>
    <row r="4076" spans="5:57">
      <c r="E4076" s="48"/>
      <c r="H4076" s="48"/>
      <c r="K4076" s="48"/>
      <c r="U4076" s="49"/>
      <c r="V4076" s="49"/>
      <c r="W4076" s="49"/>
      <c r="X4076" s="49"/>
      <c r="Y4076" s="49"/>
      <c r="Z4076" s="49"/>
      <c r="AA4076" s="49"/>
      <c r="AB4076" s="49"/>
      <c r="AC4076" s="49"/>
      <c r="AG4076" s="48"/>
      <c r="AJ4076" s="48"/>
      <c r="AM4076" s="48"/>
      <c r="AW4076" s="49"/>
      <c r="AX4076" s="49"/>
      <c r="AY4076" s="49"/>
      <c r="AZ4076" s="49"/>
      <c r="BA4076" s="49"/>
      <c r="BB4076" s="49"/>
      <c r="BC4076" s="49"/>
      <c r="BD4076" s="49"/>
      <c r="BE4076" s="49"/>
    </row>
    <row r="4077" spans="5:57">
      <c r="E4077" s="48"/>
      <c r="H4077" s="48"/>
      <c r="K4077" s="48"/>
      <c r="U4077" s="49"/>
      <c r="V4077" s="49"/>
      <c r="W4077" s="49"/>
      <c r="X4077" s="49"/>
      <c r="Y4077" s="49"/>
      <c r="Z4077" s="49"/>
      <c r="AA4077" s="49"/>
      <c r="AB4077" s="49"/>
      <c r="AC4077" s="49"/>
      <c r="AG4077" s="48"/>
      <c r="AJ4077" s="48"/>
      <c r="AM4077" s="48"/>
      <c r="AW4077" s="49"/>
      <c r="AX4077" s="49"/>
      <c r="AY4077" s="49"/>
      <c r="AZ4077" s="49"/>
      <c r="BA4077" s="49"/>
      <c r="BB4077" s="49"/>
      <c r="BC4077" s="49"/>
      <c r="BD4077" s="49"/>
      <c r="BE4077" s="49"/>
    </row>
    <row r="4078" spans="5:57">
      <c r="E4078" s="48"/>
      <c r="H4078" s="48"/>
      <c r="K4078" s="48"/>
      <c r="U4078" s="49"/>
      <c r="V4078" s="49"/>
      <c r="W4078" s="49"/>
      <c r="X4078" s="49"/>
      <c r="Y4078" s="49"/>
      <c r="Z4078" s="49"/>
      <c r="AA4078" s="49"/>
      <c r="AB4078" s="49"/>
      <c r="AC4078" s="49"/>
      <c r="AG4078" s="48"/>
      <c r="AJ4078" s="48"/>
      <c r="AM4078" s="48"/>
      <c r="AW4078" s="49"/>
      <c r="AX4078" s="49"/>
      <c r="AY4078" s="49"/>
      <c r="AZ4078" s="49"/>
      <c r="BA4078" s="49"/>
      <c r="BB4078" s="49"/>
      <c r="BC4078" s="49"/>
      <c r="BD4078" s="49"/>
      <c r="BE4078" s="49"/>
    </row>
    <row r="4079" spans="5:57">
      <c r="E4079" s="48"/>
      <c r="H4079" s="48"/>
      <c r="K4079" s="48"/>
      <c r="U4079" s="49"/>
      <c r="V4079" s="49"/>
      <c r="W4079" s="49"/>
      <c r="X4079" s="49"/>
      <c r="Y4079" s="49"/>
      <c r="Z4079" s="49"/>
      <c r="AA4079" s="49"/>
      <c r="AB4079" s="49"/>
      <c r="AC4079" s="49"/>
      <c r="AG4079" s="48"/>
      <c r="AJ4079" s="48"/>
      <c r="AM4079" s="48"/>
      <c r="AW4079" s="49"/>
      <c r="AX4079" s="49"/>
      <c r="AY4079" s="49"/>
      <c r="AZ4079" s="49"/>
      <c r="BA4079" s="49"/>
      <c r="BB4079" s="49"/>
      <c r="BC4079" s="49"/>
      <c r="BD4079" s="49"/>
      <c r="BE4079" s="49"/>
    </row>
    <row r="4080" spans="5:57">
      <c r="E4080" s="48"/>
      <c r="H4080" s="48"/>
      <c r="K4080" s="48"/>
      <c r="U4080" s="49"/>
      <c r="V4080" s="49"/>
      <c r="W4080" s="49"/>
      <c r="X4080" s="49"/>
      <c r="Y4080" s="49"/>
      <c r="Z4080" s="49"/>
      <c r="AA4080" s="49"/>
      <c r="AB4080" s="49"/>
      <c r="AC4080" s="49"/>
      <c r="AG4080" s="48"/>
      <c r="AJ4080" s="48"/>
      <c r="AM4080" s="48"/>
      <c r="AW4080" s="49"/>
      <c r="AX4080" s="49"/>
      <c r="AY4080" s="49"/>
      <c r="AZ4080" s="49"/>
      <c r="BA4080" s="49"/>
      <c r="BB4080" s="49"/>
      <c r="BC4080" s="49"/>
      <c r="BD4080" s="49"/>
      <c r="BE4080" s="49"/>
    </row>
    <row r="4081" spans="5:57">
      <c r="E4081" s="48"/>
      <c r="H4081" s="48"/>
      <c r="K4081" s="48"/>
      <c r="U4081" s="49"/>
      <c r="V4081" s="49"/>
      <c r="W4081" s="49"/>
      <c r="X4081" s="49"/>
      <c r="Y4081" s="49"/>
      <c r="Z4081" s="49"/>
      <c r="AA4081" s="49"/>
      <c r="AB4081" s="49"/>
      <c r="AC4081" s="49"/>
      <c r="AG4081" s="48"/>
      <c r="AJ4081" s="48"/>
      <c r="AM4081" s="48"/>
      <c r="AW4081" s="49"/>
      <c r="AX4081" s="49"/>
      <c r="AY4081" s="49"/>
      <c r="AZ4081" s="49"/>
      <c r="BA4081" s="49"/>
      <c r="BB4081" s="49"/>
      <c r="BC4081" s="49"/>
      <c r="BD4081" s="49"/>
      <c r="BE4081" s="49"/>
    </row>
    <row r="4082" spans="5:57">
      <c r="E4082" s="48"/>
      <c r="H4082" s="48"/>
      <c r="K4082" s="48"/>
      <c r="U4082" s="49"/>
      <c r="V4082" s="49"/>
      <c r="W4082" s="49"/>
      <c r="X4082" s="49"/>
      <c r="Y4082" s="49"/>
      <c r="Z4082" s="49"/>
      <c r="AA4082" s="49"/>
      <c r="AB4082" s="49"/>
      <c r="AC4082" s="49"/>
      <c r="AG4082" s="48"/>
      <c r="AJ4082" s="48"/>
      <c r="AM4082" s="48"/>
      <c r="AW4082" s="49"/>
      <c r="AX4082" s="49"/>
      <c r="AY4082" s="49"/>
      <c r="AZ4082" s="49"/>
      <c r="BA4082" s="49"/>
      <c r="BB4082" s="49"/>
      <c r="BC4082" s="49"/>
      <c r="BD4082" s="49"/>
      <c r="BE4082" s="49"/>
    </row>
    <row r="4083" spans="5:57">
      <c r="E4083" s="48"/>
      <c r="H4083" s="48"/>
      <c r="K4083" s="48"/>
      <c r="U4083" s="49"/>
      <c r="V4083" s="49"/>
      <c r="W4083" s="49"/>
      <c r="X4083" s="49"/>
      <c r="Y4083" s="49"/>
      <c r="Z4083" s="49"/>
      <c r="AA4083" s="49"/>
      <c r="AB4083" s="49"/>
      <c r="AC4083" s="49"/>
      <c r="AG4083" s="48"/>
      <c r="AJ4083" s="48"/>
      <c r="AM4083" s="48"/>
      <c r="AW4083" s="49"/>
      <c r="AX4083" s="49"/>
      <c r="AY4083" s="49"/>
      <c r="AZ4083" s="49"/>
      <c r="BA4083" s="49"/>
      <c r="BB4083" s="49"/>
      <c r="BC4083" s="49"/>
      <c r="BD4083" s="49"/>
      <c r="BE4083" s="49"/>
    </row>
    <row r="4084" spans="5:57">
      <c r="E4084" s="48"/>
      <c r="H4084" s="48"/>
      <c r="K4084" s="48"/>
      <c r="U4084" s="49"/>
      <c r="V4084" s="49"/>
      <c r="W4084" s="49"/>
      <c r="X4084" s="49"/>
      <c r="Y4084" s="49"/>
      <c r="Z4084" s="49"/>
      <c r="AA4084" s="49"/>
      <c r="AB4084" s="49"/>
      <c r="AC4084" s="49"/>
      <c r="AG4084" s="48"/>
      <c r="AJ4084" s="48"/>
      <c r="AM4084" s="48"/>
      <c r="AW4084" s="49"/>
      <c r="AX4084" s="49"/>
      <c r="AY4084" s="49"/>
      <c r="AZ4084" s="49"/>
      <c r="BA4084" s="49"/>
      <c r="BB4084" s="49"/>
      <c r="BC4084" s="49"/>
      <c r="BD4084" s="49"/>
      <c r="BE4084" s="49"/>
    </row>
    <row r="4085" spans="5:57">
      <c r="E4085" s="48"/>
      <c r="H4085" s="48"/>
      <c r="K4085" s="48"/>
      <c r="U4085" s="49"/>
      <c r="V4085" s="49"/>
      <c r="W4085" s="49"/>
      <c r="X4085" s="49"/>
      <c r="Y4085" s="49"/>
      <c r="Z4085" s="49"/>
      <c r="AA4085" s="49"/>
      <c r="AB4085" s="49"/>
      <c r="AC4085" s="49"/>
      <c r="AG4085" s="48"/>
      <c r="AJ4085" s="48"/>
      <c r="AM4085" s="48"/>
      <c r="AW4085" s="49"/>
      <c r="AX4085" s="49"/>
      <c r="AY4085" s="49"/>
      <c r="AZ4085" s="49"/>
      <c r="BA4085" s="49"/>
      <c r="BB4085" s="49"/>
      <c r="BC4085" s="49"/>
      <c r="BD4085" s="49"/>
      <c r="BE4085" s="49"/>
    </row>
    <row r="4086" spans="5:57">
      <c r="E4086" s="48"/>
      <c r="H4086" s="48"/>
      <c r="K4086" s="48"/>
      <c r="U4086" s="49"/>
      <c r="V4086" s="49"/>
      <c r="W4086" s="49"/>
      <c r="X4086" s="49"/>
      <c r="Y4086" s="49"/>
      <c r="Z4086" s="49"/>
      <c r="AA4086" s="49"/>
      <c r="AB4086" s="49"/>
      <c r="AC4086" s="49"/>
      <c r="AG4086" s="48"/>
      <c r="AJ4086" s="48"/>
      <c r="AM4086" s="48"/>
      <c r="AW4086" s="49"/>
      <c r="AX4086" s="49"/>
      <c r="AY4086" s="49"/>
      <c r="AZ4086" s="49"/>
      <c r="BA4086" s="49"/>
      <c r="BB4086" s="49"/>
      <c r="BC4086" s="49"/>
      <c r="BD4086" s="49"/>
      <c r="BE4086" s="49"/>
    </row>
    <row r="4087" spans="5:57">
      <c r="E4087" s="48"/>
      <c r="H4087" s="48"/>
      <c r="K4087" s="48"/>
      <c r="U4087" s="49"/>
      <c r="V4087" s="49"/>
      <c r="W4087" s="49"/>
      <c r="X4087" s="49"/>
      <c r="Y4087" s="49"/>
      <c r="Z4087" s="49"/>
      <c r="AA4087" s="49"/>
      <c r="AB4087" s="49"/>
      <c r="AC4087" s="49"/>
      <c r="AG4087" s="48"/>
      <c r="AJ4087" s="48"/>
      <c r="AM4087" s="48"/>
      <c r="AW4087" s="49"/>
      <c r="AX4087" s="49"/>
      <c r="AY4087" s="49"/>
      <c r="AZ4087" s="49"/>
      <c r="BA4087" s="49"/>
      <c r="BB4087" s="49"/>
      <c r="BC4087" s="49"/>
      <c r="BD4087" s="49"/>
      <c r="BE4087" s="49"/>
    </row>
    <row r="4088" spans="5:57">
      <c r="E4088" s="48"/>
      <c r="H4088" s="48"/>
      <c r="K4088" s="48"/>
      <c r="U4088" s="49"/>
      <c r="V4088" s="49"/>
      <c r="W4088" s="49"/>
      <c r="X4088" s="49"/>
      <c r="Y4088" s="49"/>
      <c r="Z4088" s="49"/>
      <c r="AA4088" s="49"/>
      <c r="AB4088" s="49"/>
      <c r="AC4088" s="49"/>
      <c r="AG4088" s="48"/>
      <c r="AJ4088" s="48"/>
      <c r="AM4088" s="48"/>
      <c r="AW4088" s="49"/>
      <c r="AX4088" s="49"/>
      <c r="AY4088" s="49"/>
      <c r="AZ4088" s="49"/>
      <c r="BA4088" s="49"/>
      <c r="BB4088" s="49"/>
      <c r="BC4088" s="49"/>
      <c r="BD4088" s="49"/>
      <c r="BE4088" s="49"/>
    </row>
    <row r="4089" spans="5:57">
      <c r="E4089" s="48"/>
      <c r="H4089" s="48"/>
      <c r="K4089" s="48"/>
      <c r="U4089" s="49"/>
      <c r="V4089" s="49"/>
      <c r="W4089" s="49"/>
      <c r="X4089" s="49"/>
      <c r="Y4089" s="49"/>
      <c r="Z4089" s="49"/>
      <c r="AA4089" s="49"/>
      <c r="AB4089" s="49"/>
      <c r="AC4089" s="49"/>
      <c r="AG4089" s="48"/>
      <c r="AJ4089" s="48"/>
      <c r="AM4089" s="48"/>
      <c r="AW4089" s="49"/>
      <c r="AX4089" s="49"/>
      <c r="AY4089" s="49"/>
      <c r="AZ4089" s="49"/>
      <c r="BA4089" s="49"/>
      <c r="BB4089" s="49"/>
      <c r="BC4089" s="49"/>
      <c r="BD4089" s="49"/>
      <c r="BE4089" s="49"/>
    </row>
    <row r="4090" spans="5:57">
      <c r="E4090" s="48"/>
      <c r="H4090" s="48"/>
      <c r="K4090" s="48"/>
      <c r="U4090" s="49"/>
      <c r="V4090" s="49"/>
      <c r="W4090" s="49"/>
      <c r="X4090" s="49"/>
      <c r="Y4090" s="49"/>
      <c r="Z4090" s="49"/>
      <c r="AA4090" s="49"/>
      <c r="AB4090" s="49"/>
      <c r="AC4090" s="49"/>
      <c r="AG4090" s="48"/>
      <c r="AJ4090" s="48"/>
      <c r="AM4090" s="48"/>
      <c r="AW4090" s="49"/>
      <c r="AX4090" s="49"/>
      <c r="AY4090" s="49"/>
      <c r="AZ4090" s="49"/>
      <c r="BA4090" s="49"/>
      <c r="BB4090" s="49"/>
      <c r="BC4090" s="49"/>
      <c r="BD4090" s="49"/>
      <c r="BE4090" s="49"/>
    </row>
    <row r="4091" spans="5:57">
      <c r="E4091" s="48"/>
      <c r="H4091" s="48"/>
      <c r="K4091" s="48"/>
      <c r="U4091" s="49"/>
      <c r="V4091" s="49"/>
      <c r="W4091" s="49"/>
      <c r="X4091" s="49"/>
      <c r="Y4091" s="49"/>
      <c r="Z4091" s="49"/>
      <c r="AA4091" s="49"/>
      <c r="AB4091" s="49"/>
      <c r="AC4091" s="49"/>
      <c r="AG4091" s="48"/>
      <c r="AJ4091" s="48"/>
      <c r="AM4091" s="48"/>
      <c r="AW4091" s="49"/>
      <c r="AX4091" s="49"/>
      <c r="AY4091" s="49"/>
      <c r="AZ4091" s="49"/>
      <c r="BA4091" s="49"/>
      <c r="BB4091" s="49"/>
      <c r="BC4091" s="49"/>
      <c r="BD4091" s="49"/>
      <c r="BE4091" s="49"/>
    </row>
    <row r="4092" spans="5:57">
      <c r="E4092" s="48"/>
      <c r="H4092" s="48"/>
      <c r="K4092" s="48"/>
      <c r="U4092" s="49"/>
      <c r="V4092" s="49"/>
      <c r="W4092" s="49"/>
      <c r="X4092" s="49"/>
      <c r="Y4092" s="49"/>
      <c r="Z4092" s="49"/>
      <c r="AA4092" s="49"/>
      <c r="AB4092" s="49"/>
      <c r="AC4092" s="49"/>
      <c r="AG4092" s="48"/>
      <c r="AJ4092" s="48"/>
      <c r="AM4092" s="48"/>
      <c r="AW4092" s="49"/>
      <c r="AX4092" s="49"/>
      <c r="AY4092" s="49"/>
      <c r="AZ4092" s="49"/>
      <c r="BA4092" s="49"/>
      <c r="BB4092" s="49"/>
      <c r="BC4092" s="49"/>
      <c r="BD4092" s="49"/>
      <c r="BE4092" s="49"/>
    </row>
    <row r="4093" spans="5:57">
      <c r="E4093" s="48"/>
      <c r="H4093" s="48"/>
      <c r="K4093" s="48"/>
      <c r="U4093" s="49"/>
      <c r="V4093" s="49"/>
      <c r="W4093" s="49"/>
      <c r="X4093" s="49"/>
      <c r="Y4093" s="49"/>
      <c r="Z4093" s="49"/>
      <c r="AA4093" s="49"/>
      <c r="AB4093" s="49"/>
      <c r="AC4093" s="49"/>
      <c r="AG4093" s="48"/>
      <c r="AJ4093" s="48"/>
      <c r="AM4093" s="48"/>
      <c r="AW4093" s="49"/>
      <c r="AX4093" s="49"/>
      <c r="AY4093" s="49"/>
      <c r="AZ4093" s="49"/>
      <c r="BA4093" s="49"/>
      <c r="BB4093" s="49"/>
      <c r="BC4093" s="49"/>
      <c r="BD4093" s="49"/>
      <c r="BE4093" s="49"/>
    </row>
    <row r="4094" spans="5:57">
      <c r="E4094" s="48"/>
      <c r="H4094" s="48"/>
      <c r="K4094" s="48"/>
      <c r="U4094" s="49"/>
      <c r="V4094" s="49"/>
      <c r="W4094" s="49"/>
      <c r="X4094" s="49"/>
      <c r="Y4094" s="49"/>
      <c r="Z4094" s="49"/>
      <c r="AA4094" s="49"/>
      <c r="AB4094" s="49"/>
      <c r="AC4094" s="49"/>
      <c r="AG4094" s="48"/>
      <c r="AJ4094" s="48"/>
      <c r="AM4094" s="48"/>
      <c r="AW4094" s="49"/>
      <c r="AX4094" s="49"/>
      <c r="AY4094" s="49"/>
      <c r="AZ4094" s="49"/>
      <c r="BA4094" s="49"/>
      <c r="BB4094" s="49"/>
      <c r="BC4094" s="49"/>
      <c r="BD4094" s="49"/>
      <c r="BE4094" s="49"/>
    </row>
    <row r="4095" spans="5:57">
      <c r="E4095" s="48"/>
      <c r="H4095" s="48"/>
      <c r="K4095" s="48"/>
      <c r="U4095" s="49"/>
      <c r="V4095" s="49"/>
      <c r="W4095" s="49"/>
      <c r="X4095" s="49"/>
      <c r="Y4095" s="49"/>
      <c r="Z4095" s="49"/>
      <c r="AA4095" s="49"/>
      <c r="AB4095" s="49"/>
      <c r="AC4095" s="49"/>
      <c r="AG4095" s="48"/>
      <c r="AJ4095" s="48"/>
      <c r="AM4095" s="48"/>
      <c r="AW4095" s="49"/>
      <c r="AX4095" s="49"/>
      <c r="AY4095" s="49"/>
      <c r="AZ4095" s="49"/>
      <c r="BA4095" s="49"/>
      <c r="BB4095" s="49"/>
      <c r="BC4095" s="49"/>
      <c r="BD4095" s="49"/>
      <c r="BE4095" s="49"/>
    </row>
    <row r="4096" spans="5:57">
      <c r="E4096" s="48"/>
      <c r="H4096" s="48"/>
      <c r="K4096" s="48"/>
      <c r="U4096" s="49"/>
      <c r="V4096" s="49"/>
      <c r="W4096" s="49"/>
      <c r="X4096" s="49"/>
      <c r="Y4096" s="49"/>
      <c r="Z4096" s="49"/>
      <c r="AA4096" s="49"/>
      <c r="AB4096" s="49"/>
      <c r="AC4096" s="49"/>
      <c r="AG4096" s="48"/>
      <c r="AJ4096" s="48"/>
      <c r="AM4096" s="48"/>
      <c r="AW4096" s="49"/>
      <c r="AX4096" s="49"/>
      <c r="AY4096" s="49"/>
      <c r="AZ4096" s="49"/>
      <c r="BA4096" s="49"/>
      <c r="BB4096" s="49"/>
      <c r="BC4096" s="49"/>
      <c r="BD4096" s="49"/>
      <c r="BE4096" s="49"/>
    </row>
    <row r="4097" spans="5:57">
      <c r="E4097" s="48"/>
      <c r="H4097" s="48"/>
      <c r="K4097" s="48"/>
      <c r="U4097" s="49"/>
      <c r="V4097" s="49"/>
      <c r="W4097" s="49"/>
      <c r="X4097" s="49"/>
      <c r="Y4097" s="49"/>
      <c r="Z4097" s="49"/>
      <c r="AA4097" s="49"/>
      <c r="AB4097" s="49"/>
      <c r="AC4097" s="49"/>
      <c r="AG4097" s="48"/>
      <c r="AJ4097" s="48"/>
      <c r="AM4097" s="48"/>
      <c r="AW4097" s="49"/>
      <c r="AX4097" s="49"/>
      <c r="AY4097" s="49"/>
      <c r="AZ4097" s="49"/>
      <c r="BA4097" s="49"/>
      <c r="BB4097" s="49"/>
      <c r="BC4097" s="49"/>
      <c r="BD4097" s="49"/>
      <c r="BE4097" s="49"/>
    </row>
    <row r="4098" spans="5:57">
      <c r="E4098" s="48"/>
      <c r="H4098" s="48"/>
      <c r="K4098" s="48"/>
      <c r="U4098" s="49"/>
      <c r="V4098" s="49"/>
      <c r="W4098" s="49"/>
      <c r="X4098" s="49"/>
      <c r="Y4098" s="49"/>
      <c r="Z4098" s="49"/>
      <c r="AA4098" s="49"/>
      <c r="AB4098" s="49"/>
      <c r="AC4098" s="49"/>
      <c r="AG4098" s="48"/>
      <c r="AJ4098" s="48"/>
      <c r="AM4098" s="48"/>
      <c r="AW4098" s="49"/>
      <c r="AX4098" s="49"/>
      <c r="AY4098" s="49"/>
      <c r="AZ4098" s="49"/>
      <c r="BA4098" s="49"/>
      <c r="BB4098" s="49"/>
      <c r="BC4098" s="49"/>
      <c r="BD4098" s="49"/>
      <c r="BE4098" s="49"/>
    </row>
    <row r="4099" spans="5:57">
      <c r="E4099" s="48"/>
      <c r="H4099" s="48"/>
      <c r="K4099" s="48"/>
      <c r="U4099" s="49"/>
      <c r="V4099" s="49"/>
      <c r="W4099" s="49"/>
      <c r="X4099" s="49"/>
      <c r="Y4099" s="49"/>
      <c r="Z4099" s="49"/>
      <c r="AA4099" s="49"/>
      <c r="AB4099" s="49"/>
      <c r="AC4099" s="49"/>
      <c r="AG4099" s="48"/>
      <c r="AJ4099" s="48"/>
      <c r="AM4099" s="48"/>
      <c r="AW4099" s="49"/>
      <c r="AX4099" s="49"/>
      <c r="AY4099" s="49"/>
      <c r="AZ4099" s="49"/>
      <c r="BA4099" s="49"/>
      <c r="BB4099" s="49"/>
      <c r="BC4099" s="49"/>
      <c r="BD4099" s="49"/>
      <c r="BE4099" s="49"/>
    </row>
    <row r="4100" spans="5:57">
      <c r="E4100" s="48"/>
      <c r="H4100" s="48"/>
      <c r="K4100" s="48"/>
      <c r="U4100" s="49"/>
      <c r="V4100" s="49"/>
      <c r="W4100" s="49"/>
      <c r="X4100" s="49"/>
      <c r="Y4100" s="49"/>
      <c r="Z4100" s="49"/>
      <c r="AA4100" s="49"/>
      <c r="AB4100" s="49"/>
      <c r="AC4100" s="49"/>
      <c r="AG4100" s="48"/>
      <c r="AJ4100" s="48"/>
      <c r="AM4100" s="48"/>
      <c r="AW4100" s="49"/>
      <c r="AX4100" s="49"/>
      <c r="AY4100" s="49"/>
      <c r="AZ4100" s="49"/>
      <c r="BA4100" s="49"/>
      <c r="BB4100" s="49"/>
      <c r="BC4100" s="49"/>
      <c r="BD4100" s="49"/>
      <c r="BE4100" s="49"/>
    </row>
    <row r="4101" spans="5:57">
      <c r="E4101" s="48"/>
      <c r="H4101" s="48"/>
      <c r="K4101" s="48"/>
      <c r="U4101" s="49"/>
      <c r="V4101" s="49"/>
      <c r="W4101" s="49"/>
      <c r="X4101" s="49"/>
      <c r="Y4101" s="49"/>
      <c r="Z4101" s="49"/>
      <c r="AA4101" s="49"/>
      <c r="AB4101" s="49"/>
      <c r="AC4101" s="49"/>
      <c r="AG4101" s="48"/>
      <c r="AJ4101" s="48"/>
      <c r="AM4101" s="48"/>
      <c r="AW4101" s="49"/>
      <c r="AX4101" s="49"/>
      <c r="AY4101" s="49"/>
      <c r="AZ4101" s="49"/>
      <c r="BA4101" s="49"/>
      <c r="BB4101" s="49"/>
      <c r="BC4101" s="49"/>
      <c r="BD4101" s="49"/>
      <c r="BE4101" s="49"/>
    </row>
    <row r="4102" spans="5:57">
      <c r="E4102" s="48"/>
      <c r="H4102" s="48"/>
      <c r="K4102" s="48"/>
      <c r="U4102" s="49"/>
      <c r="V4102" s="49"/>
      <c r="W4102" s="49"/>
      <c r="X4102" s="49"/>
      <c r="Y4102" s="49"/>
      <c r="Z4102" s="49"/>
      <c r="AA4102" s="49"/>
      <c r="AB4102" s="49"/>
      <c r="AC4102" s="49"/>
      <c r="AG4102" s="48"/>
      <c r="AJ4102" s="48"/>
      <c r="AM4102" s="48"/>
      <c r="AW4102" s="49"/>
      <c r="AX4102" s="49"/>
      <c r="AY4102" s="49"/>
      <c r="AZ4102" s="49"/>
      <c r="BA4102" s="49"/>
      <c r="BB4102" s="49"/>
      <c r="BC4102" s="49"/>
      <c r="BD4102" s="49"/>
      <c r="BE4102" s="49"/>
    </row>
    <row r="4103" spans="5:57">
      <c r="E4103" s="48"/>
      <c r="H4103" s="48"/>
      <c r="K4103" s="48"/>
      <c r="U4103" s="49"/>
      <c r="V4103" s="49"/>
      <c r="W4103" s="49"/>
      <c r="X4103" s="49"/>
      <c r="Y4103" s="49"/>
      <c r="Z4103" s="49"/>
      <c r="AA4103" s="49"/>
      <c r="AB4103" s="49"/>
      <c r="AC4103" s="49"/>
      <c r="AG4103" s="48"/>
      <c r="AJ4103" s="48"/>
      <c r="AM4103" s="48"/>
      <c r="AW4103" s="49"/>
      <c r="AX4103" s="49"/>
      <c r="AY4103" s="49"/>
      <c r="AZ4103" s="49"/>
      <c r="BA4103" s="49"/>
      <c r="BB4103" s="49"/>
      <c r="BC4103" s="49"/>
      <c r="BD4103" s="49"/>
      <c r="BE4103" s="49"/>
    </row>
    <row r="4104" spans="5:57">
      <c r="E4104" s="48"/>
      <c r="H4104" s="48"/>
      <c r="K4104" s="48"/>
      <c r="U4104" s="49"/>
      <c r="V4104" s="49"/>
      <c r="W4104" s="49"/>
      <c r="X4104" s="49"/>
      <c r="Y4104" s="49"/>
      <c r="Z4104" s="49"/>
      <c r="AA4104" s="49"/>
      <c r="AB4104" s="49"/>
      <c r="AC4104" s="49"/>
      <c r="AG4104" s="48"/>
      <c r="AJ4104" s="48"/>
      <c r="AM4104" s="48"/>
      <c r="AW4104" s="49"/>
      <c r="AX4104" s="49"/>
      <c r="AY4104" s="49"/>
      <c r="AZ4104" s="49"/>
      <c r="BA4104" s="49"/>
      <c r="BB4104" s="49"/>
      <c r="BC4104" s="49"/>
      <c r="BD4104" s="49"/>
      <c r="BE4104" s="49"/>
    </row>
    <row r="4105" spans="5:57">
      <c r="E4105" s="48"/>
      <c r="H4105" s="48"/>
      <c r="K4105" s="48"/>
      <c r="U4105" s="49"/>
      <c r="V4105" s="49"/>
      <c r="W4105" s="49"/>
      <c r="X4105" s="49"/>
      <c r="Y4105" s="49"/>
      <c r="Z4105" s="49"/>
      <c r="AA4105" s="49"/>
      <c r="AB4105" s="49"/>
      <c r="AC4105" s="49"/>
      <c r="AG4105" s="48"/>
      <c r="AJ4105" s="48"/>
      <c r="AM4105" s="48"/>
      <c r="AW4105" s="49"/>
      <c r="AX4105" s="49"/>
      <c r="AY4105" s="49"/>
      <c r="AZ4105" s="49"/>
      <c r="BA4105" s="49"/>
      <c r="BB4105" s="49"/>
      <c r="BC4105" s="49"/>
      <c r="BD4105" s="49"/>
      <c r="BE4105" s="49"/>
    </row>
    <row r="4106" spans="5:57">
      <c r="E4106" s="48"/>
      <c r="H4106" s="48"/>
      <c r="K4106" s="48"/>
      <c r="U4106" s="49"/>
      <c r="V4106" s="49"/>
      <c r="W4106" s="49"/>
      <c r="X4106" s="49"/>
      <c r="Y4106" s="49"/>
      <c r="Z4106" s="49"/>
      <c r="AA4106" s="49"/>
      <c r="AB4106" s="49"/>
      <c r="AC4106" s="49"/>
      <c r="AG4106" s="48"/>
      <c r="AJ4106" s="48"/>
      <c r="AM4106" s="48"/>
      <c r="AW4106" s="49"/>
      <c r="AX4106" s="49"/>
      <c r="AY4106" s="49"/>
      <c r="AZ4106" s="49"/>
      <c r="BA4106" s="49"/>
      <c r="BB4106" s="49"/>
      <c r="BC4106" s="49"/>
      <c r="BD4106" s="49"/>
      <c r="BE4106" s="49"/>
    </row>
    <row r="4107" spans="5:57">
      <c r="E4107" s="48"/>
      <c r="H4107" s="48"/>
      <c r="K4107" s="48"/>
      <c r="U4107" s="49"/>
      <c r="V4107" s="49"/>
      <c r="W4107" s="49"/>
      <c r="X4107" s="49"/>
      <c r="Y4107" s="49"/>
      <c r="Z4107" s="49"/>
      <c r="AA4107" s="49"/>
      <c r="AB4107" s="49"/>
      <c r="AC4107" s="49"/>
      <c r="AG4107" s="48"/>
      <c r="AJ4107" s="48"/>
      <c r="AM4107" s="48"/>
      <c r="AW4107" s="49"/>
      <c r="AX4107" s="49"/>
      <c r="AY4107" s="49"/>
      <c r="AZ4107" s="49"/>
      <c r="BA4107" s="49"/>
      <c r="BB4107" s="49"/>
      <c r="BC4107" s="49"/>
      <c r="BD4107" s="49"/>
      <c r="BE4107" s="49"/>
    </row>
    <row r="4108" spans="5:57">
      <c r="E4108" s="48"/>
      <c r="H4108" s="48"/>
      <c r="K4108" s="48"/>
      <c r="U4108" s="49"/>
      <c r="V4108" s="49"/>
      <c r="W4108" s="49"/>
      <c r="X4108" s="49"/>
      <c r="Y4108" s="49"/>
      <c r="Z4108" s="49"/>
      <c r="AA4108" s="49"/>
      <c r="AB4108" s="49"/>
      <c r="AC4108" s="49"/>
      <c r="AG4108" s="48"/>
      <c r="AJ4108" s="48"/>
      <c r="AM4108" s="48"/>
      <c r="AW4108" s="49"/>
      <c r="AX4108" s="49"/>
      <c r="AY4108" s="49"/>
      <c r="AZ4108" s="49"/>
      <c r="BA4108" s="49"/>
      <c r="BB4108" s="49"/>
      <c r="BC4108" s="49"/>
      <c r="BD4108" s="49"/>
      <c r="BE4108" s="49"/>
    </row>
    <row r="4109" spans="5:57">
      <c r="E4109" s="48"/>
      <c r="H4109" s="48"/>
      <c r="K4109" s="48"/>
      <c r="U4109" s="49"/>
      <c r="V4109" s="49"/>
      <c r="W4109" s="49"/>
      <c r="X4109" s="49"/>
      <c r="Y4109" s="49"/>
      <c r="Z4109" s="49"/>
      <c r="AA4109" s="49"/>
      <c r="AB4109" s="49"/>
      <c r="AC4109" s="49"/>
      <c r="AG4109" s="48"/>
      <c r="AJ4109" s="48"/>
      <c r="AM4109" s="48"/>
      <c r="AW4109" s="49"/>
      <c r="AX4109" s="49"/>
      <c r="AY4109" s="49"/>
      <c r="AZ4109" s="49"/>
      <c r="BA4109" s="49"/>
      <c r="BB4109" s="49"/>
      <c r="BC4109" s="49"/>
      <c r="BD4109" s="49"/>
      <c r="BE4109" s="49"/>
    </row>
    <row r="4110" spans="5:57">
      <c r="E4110" s="48"/>
      <c r="H4110" s="48"/>
      <c r="K4110" s="48"/>
      <c r="U4110" s="49"/>
      <c r="V4110" s="49"/>
      <c r="W4110" s="49"/>
      <c r="X4110" s="49"/>
      <c r="Y4110" s="49"/>
      <c r="Z4110" s="49"/>
      <c r="AA4110" s="49"/>
      <c r="AB4110" s="49"/>
      <c r="AC4110" s="49"/>
      <c r="AG4110" s="48"/>
      <c r="AJ4110" s="48"/>
      <c r="AM4110" s="48"/>
      <c r="AW4110" s="49"/>
      <c r="AX4110" s="49"/>
      <c r="AY4110" s="49"/>
      <c r="AZ4110" s="49"/>
      <c r="BA4110" s="49"/>
      <c r="BB4110" s="49"/>
      <c r="BC4110" s="49"/>
      <c r="BD4110" s="49"/>
      <c r="BE4110" s="49"/>
    </row>
    <row r="4111" spans="5:57">
      <c r="E4111" s="48"/>
      <c r="H4111" s="48"/>
      <c r="K4111" s="48"/>
      <c r="U4111" s="49"/>
      <c r="V4111" s="49"/>
      <c r="W4111" s="49"/>
      <c r="X4111" s="49"/>
      <c r="Y4111" s="49"/>
      <c r="Z4111" s="49"/>
      <c r="AA4111" s="49"/>
      <c r="AB4111" s="49"/>
      <c r="AC4111" s="49"/>
      <c r="AG4111" s="48"/>
      <c r="AJ4111" s="48"/>
      <c r="AM4111" s="48"/>
      <c r="AW4111" s="49"/>
      <c r="AX4111" s="49"/>
      <c r="AY4111" s="49"/>
      <c r="AZ4111" s="49"/>
      <c r="BA4111" s="49"/>
      <c r="BB4111" s="49"/>
      <c r="BC4111" s="49"/>
      <c r="BD4111" s="49"/>
      <c r="BE4111" s="49"/>
    </row>
    <row r="4112" spans="5:57">
      <c r="E4112" s="48"/>
      <c r="H4112" s="48"/>
      <c r="K4112" s="48"/>
      <c r="U4112" s="49"/>
      <c r="V4112" s="49"/>
      <c r="W4112" s="49"/>
      <c r="X4112" s="49"/>
      <c r="Y4112" s="49"/>
      <c r="Z4112" s="49"/>
      <c r="AA4112" s="49"/>
      <c r="AB4112" s="49"/>
      <c r="AC4112" s="49"/>
      <c r="AG4112" s="48"/>
      <c r="AJ4112" s="48"/>
      <c r="AM4112" s="48"/>
      <c r="AW4112" s="49"/>
      <c r="AX4112" s="49"/>
      <c r="AY4112" s="49"/>
      <c r="AZ4112" s="49"/>
      <c r="BA4112" s="49"/>
      <c r="BB4112" s="49"/>
      <c r="BC4112" s="49"/>
      <c r="BD4112" s="49"/>
      <c r="BE4112" s="49"/>
    </row>
    <row r="4113" spans="5:57">
      <c r="E4113" s="48"/>
      <c r="H4113" s="48"/>
      <c r="K4113" s="48"/>
      <c r="U4113" s="49"/>
      <c r="V4113" s="49"/>
      <c r="W4113" s="49"/>
      <c r="X4113" s="49"/>
      <c r="Y4113" s="49"/>
      <c r="Z4113" s="49"/>
      <c r="AA4113" s="49"/>
      <c r="AB4113" s="49"/>
      <c r="AC4113" s="49"/>
      <c r="AG4113" s="48"/>
      <c r="AJ4113" s="48"/>
      <c r="AM4113" s="48"/>
      <c r="AW4113" s="49"/>
      <c r="AX4113" s="49"/>
      <c r="AY4113" s="49"/>
      <c r="AZ4113" s="49"/>
      <c r="BA4113" s="49"/>
      <c r="BB4113" s="49"/>
      <c r="BC4113" s="49"/>
      <c r="BD4113" s="49"/>
      <c r="BE4113" s="49"/>
    </row>
    <row r="4114" spans="5:57">
      <c r="E4114" s="48"/>
      <c r="H4114" s="48"/>
      <c r="K4114" s="48"/>
      <c r="U4114" s="49"/>
      <c r="V4114" s="49"/>
      <c r="W4114" s="49"/>
      <c r="X4114" s="49"/>
      <c r="Y4114" s="49"/>
      <c r="Z4114" s="49"/>
      <c r="AA4114" s="49"/>
      <c r="AB4114" s="49"/>
      <c r="AC4114" s="49"/>
      <c r="AG4114" s="48"/>
      <c r="AJ4114" s="48"/>
      <c r="AM4114" s="48"/>
      <c r="AW4114" s="49"/>
      <c r="AX4114" s="49"/>
      <c r="AY4114" s="49"/>
      <c r="AZ4114" s="49"/>
      <c r="BA4114" s="49"/>
      <c r="BB4114" s="49"/>
      <c r="BC4114" s="49"/>
      <c r="BD4114" s="49"/>
      <c r="BE4114" s="49"/>
    </row>
    <row r="4115" spans="5:57">
      <c r="E4115" s="48"/>
      <c r="H4115" s="48"/>
      <c r="K4115" s="48"/>
      <c r="U4115" s="49"/>
      <c r="V4115" s="49"/>
      <c r="W4115" s="49"/>
      <c r="X4115" s="49"/>
      <c r="Y4115" s="49"/>
      <c r="Z4115" s="49"/>
      <c r="AA4115" s="49"/>
      <c r="AB4115" s="49"/>
      <c r="AC4115" s="49"/>
      <c r="AG4115" s="48"/>
      <c r="AJ4115" s="48"/>
      <c r="AM4115" s="48"/>
      <c r="AW4115" s="49"/>
      <c r="AX4115" s="49"/>
      <c r="AY4115" s="49"/>
      <c r="AZ4115" s="49"/>
      <c r="BA4115" s="49"/>
      <c r="BB4115" s="49"/>
      <c r="BC4115" s="49"/>
      <c r="BD4115" s="49"/>
      <c r="BE4115" s="49"/>
    </row>
    <row r="4116" spans="5:57">
      <c r="E4116" s="48"/>
      <c r="H4116" s="48"/>
      <c r="K4116" s="48"/>
      <c r="U4116" s="49"/>
      <c r="V4116" s="49"/>
      <c r="W4116" s="49"/>
      <c r="X4116" s="49"/>
      <c r="Y4116" s="49"/>
      <c r="Z4116" s="49"/>
      <c r="AA4116" s="49"/>
      <c r="AB4116" s="49"/>
      <c r="AC4116" s="49"/>
      <c r="AG4116" s="48"/>
      <c r="AJ4116" s="48"/>
      <c r="AM4116" s="48"/>
      <c r="AW4116" s="49"/>
      <c r="AX4116" s="49"/>
      <c r="AY4116" s="49"/>
      <c r="AZ4116" s="49"/>
      <c r="BA4116" s="49"/>
      <c r="BB4116" s="49"/>
      <c r="BC4116" s="49"/>
      <c r="BD4116" s="49"/>
      <c r="BE4116" s="49"/>
    </row>
    <row r="4117" spans="5:57">
      <c r="E4117" s="48"/>
      <c r="H4117" s="48"/>
      <c r="K4117" s="48"/>
      <c r="U4117" s="49"/>
      <c r="V4117" s="49"/>
      <c r="W4117" s="49"/>
      <c r="X4117" s="49"/>
      <c r="Y4117" s="49"/>
      <c r="Z4117" s="49"/>
      <c r="AA4117" s="49"/>
      <c r="AB4117" s="49"/>
      <c r="AC4117" s="49"/>
      <c r="AG4117" s="48"/>
      <c r="AJ4117" s="48"/>
      <c r="AM4117" s="48"/>
      <c r="AW4117" s="49"/>
      <c r="AX4117" s="49"/>
      <c r="AY4117" s="49"/>
      <c r="AZ4117" s="49"/>
      <c r="BA4117" s="49"/>
      <c r="BB4117" s="49"/>
      <c r="BC4117" s="49"/>
      <c r="BD4117" s="49"/>
      <c r="BE4117" s="49"/>
    </row>
    <row r="4118" spans="5:57">
      <c r="E4118" s="48"/>
      <c r="H4118" s="48"/>
      <c r="K4118" s="48"/>
      <c r="U4118" s="49"/>
      <c r="V4118" s="49"/>
      <c r="W4118" s="49"/>
      <c r="X4118" s="49"/>
      <c r="Y4118" s="49"/>
      <c r="Z4118" s="49"/>
      <c r="AA4118" s="49"/>
      <c r="AB4118" s="49"/>
      <c r="AC4118" s="49"/>
      <c r="AG4118" s="48"/>
      <c r="AJ4118" s="48"/>
      <c r="AM4118" s="48"/>
      <c r="AW4118" s="49"/>
      <c r="AX4118" s="49"/>
      <c r="AY4118" s="49"/>
      <c r="AZ4118" s="49"/>
      <c r="BA4118" s="49"/>
      <c r="BB4118" s="49"/>
      <c r="BC4118" s="49"/>
      <c r="BD4118" s="49"/>
      <c r="BE4118" s="49"/>
    </row>
    <row r="4119" spans="5:57">
      <c r="E4119" s="48"/>
      <c r="H4119" s="48"/>
      <c r="K4119" s="48"/>
      <c r="U4119" s="49"/>
      <c r="V4119" s="49"/>
      <c r="W4119" s="49"/>
      <c r="X4119" s="49"/>
      <c r="Y4119" s="49"/>
      <c r="Z4119" s="49"/>
      <c r="AA4119" s="49"/>
      <c r="AB4119" s="49"/>
      <c r="AC4119" s="49"/>
      <c r="AG4119" s="48"/>
      <c r="AJ4119" s="48"/>
      <c r="AM4119" s="48"/>
      <c r="AW4119" s="49"/>
      <c r="AX4119" s="49"/>
      <c r="AY4119" s="49"/>
      <c r="AZ4119" s="49"/>
      <c r="BA4119" s="49"/>
      <c r="BB4119" s="49"/>
      <c r="BC4119" s="49"/>
      <c r="BD4119" s="49"/>
      <c r="BE4119" s="49"/>
    </row>
    <row r="4120" spans="5:57">
      <c r="E4120" s="48"/>
      <c r="H4120" s="48"/>
      <c r="K4120" s="48"/>
      <c r="U4120" s="49"/>
      <c r="V4120" s="49"/>
      <c r="W4120" s="49"/>
      <c r="X4120" s="49"/>
      <c r="Y4120" s="49"/>
      <c r="Z4120" s="49"/>
      <c r="AA4120" s="49"/>
      <c r="AB4120" s="49"/>
      <c r="AC4120" s="49"/>
      <c r="AG4120" s="48"/>
      <c r="AJ4120" s="48"/>
      <c r="AM4120" s="48"/>
      <c r="AW4120" s="49"/>
      <c r="AX4120" s="49"/>
      <c r="AY4120" s="49"/>
      <c r="AZ4120" s="49"/>
      <c r="BA4120" s="49"/>
      <c r="BB4120" s="49"/>
      <c r="BC4120" s="49"/>
      <c r="BD4120" s="49"/>
      <c r="BE4120" s="49"/>
    </row>
    <row r="4121" spans="5:57">
      <c r="E4121" s="48"/>
      <c r="H4121" s="48"/>
      <c r="K4121" s="48"/>
      <c r="U4121" s="49"/>
      <c r="V4121" s="49"/>
      <c r="W4121" s="49"/>
      <c r="X4121" s="49"/>
      <c r="Y4121" s="49"/>
      <c r="Z4121" s="49"/>
      <c r="AA4121" s="49"/>
      <c r="AB4121" s="49"/>
      <c r="AC4121" s="49"/>
      <c r="AG4121" s="48"/>
      <c r="AJ4121" s="48"/>
      <c r="AM4121" s="48"/>
      <c r="AW4121" s="49"/>
      <c r="AX4121" s="49"/>
      <c r="AY4121" s="49"/>
      <c r="AZ4121" s="49"/>
      <c r="BA4121" s="49"/>
      <c r="BB4121" s="49"/>
      <c r="BC4121" s="49"/>
      <c r="BD4121" s="49"/>
      <c r="BE4121" s="49"/>
    </row>
    <row r="4122" spans="5:57">
      <c r="E4122" s="48"/>
      <c r="H4122" s="48"/>
      <c r="K4122" s="48"/>
      <c r="U4122" s="49"/>
      <c r="V4122" s="49"/>
      <c r="W4122" s="49"/>
      <c r="X4122" s="49"/>
      <c r="Y4122" s="49"/>
      <c r="Z4122" s="49"/>
      <c r="AA4122" s="49"/>
      <c r="AB4122" s="49"/>
      <c r="AC4122" s="49"/>
      <c r="AG4122" s="48"/>
      <c r="AJ4122" s="48"/>
      <c r="AM4122" s="48"/>
      <c r="AW4122" s="49"/>
      <c r="AX4122" s="49"/>
      <c r="AY4122" s="49"/>
      <c r="AZ4122" s="49"/>
      <c r="BA4122" s="49"/>
      <c r="BB4122" s="49"/>
      <c r="BC4122" s="49"/>
      <c r="BD4122" s="49"/>
      <c r="BE4122" s="49"/>
    </row>
    <row r="4123" spans="5:57">
      <c r="E4123" s="48"/>
      <c r="H4123" s="48"/>
      <c r="K4123" s="48"/>
      <c r="U4123" s="49"/>
      <c r="V4123" s="49"/>
      <c r="W4123" s="49"/>
      <c r="X4123" s="49"/>
      <c r="Y4123" s="49"/>
      <c r="Z4123" s="49"/>
      <c r="AA4123" s="49"/>
      <c r="AB4123" s="49"/>
      <c r="AC4123" s="49"/>
      <c r="AG4123" s="48"/>
      <c r="AJ4123" s="48"/>
      <c r="AM4123" s="48"/>
      <c r="AW4123" s="49"/>
      <c r="AX4123" s="49"/>
      <c r="AY4123" s="49"/>
      <c r="AZ4123" s="49"/>
      <c r="BA4123" s="49"/>
      <c r="BB4123" s="49"/>
      <c r="BC4123" s="49"/>
      <c r="BD4123" s="49"/>
      <c r="BE4123" s="49"/>
    </row>
    <row r="4124" spans="5:57">
      <c r="E4124" s="48"/>
      <c r="H4124" s="48"/>
      <c r="K4124" s="48"/>
      <c r="U4124" s="49"/>
      <c r="V4124" s="49"/>
      <c r="W4124" s="49"/>
      <c r="X4124" s="49"/>
      <c r="Y4124" s="49"/>
      <c r="Z4124" s="49"/>
      <c r="AA4124" s="49"/>
      <c r="AB4124" s="49"/>
      <c r="AC4124" s="49"/>
      <c r="AG4124" s="48"/>
      <c r="AJ4124" s="48"/>
      <c r="AM4124" s="48"/>
      <c r="AW4124" s="49"/>
      <c r="AX4124" s="49"/>
      <c r="AY4124" s="49"/>
      <c r="AZ4124" s="49"/>
      <c r="BA4124" s="49"/>
      <c r="BB4124" s="49"/>
      <c r="BC4124" s="49"/>
      <c r="BD4124" s="49"/>
      <c r="BE4124" s="49"/>
    </row>
    <row r="4125" spans="5:57">
      <c r="E4125" s="48"/>
      <c r="H4125" s="48"/>
      <c r="K4125" s="48"/>
      <c r="U4125" s="49"/>
      <c r="V4125" s="49"/>
      <c r="W4125" s="49"/>
      <c r="X4125" s="49"/>
      <c r="Y4125" s="49"/>
      <c r="Z4125" s="49"/>
      <c r="AA4125" s="49"/>
      <c r="AB4125" s="49"/>
      <c r="AC4125" s="49"/>
      <c r="AG4125" s="48"/>
      <c r="AJ4125" s="48"/>
      <c r="AM4125" s="48"/>
      <c r="AW4125" s="49"/>
      <c r="AX4125" s="49"/>
      <c r="AY4125" s="49"/>
      <c r="AZ4125" s="49"/>
      <c r="BA4125" s="49"/>
      <c r="BB4125" s="49"/>
      <c r="BC4125" s="49"/>
      <c r="BD4125" s="49"/>
      <c r="BE4125" s="49"/>
    </row>
    <row r="4126" spans="5:57">
      <c r="E4126" s="48"/>
      <c r="H4126" s="48"/>
      <c r="K4126" s="48"/>
      <c r="U4126" s="49"/>
      <c r="V4126" s="49"/>
      <c r="W4126" s="49"/>
      <c r="X4126" s="49"/>
      <c r="Y4126" s="49"/>
      <c r="Z4126" s="49"/>
      <c r="AA4126" s="49"/>
      <c r="AB4126" s="49"/>
      <c r="AC4126" s="49"/>
      <c r="AG4126" s="48"/>
      <c r="AJ4126" s="48"/>
      <c r="AM4126" s="48"/>
      <c r="AW4126" s="49"/>
      <c r="AX4126" s="49"/>
      <c r="AY4126" s="49"/>
      <c r="AZ4126" s="49"/>
      <c r="BA4126" s="49"/>
      <c r="BB4126" s="49"/>
      <c r="BC4126" s="49"/>
      <c r="BD4126" s="49"/>
      <c r="BE4126" s="49"/>
    </row>
    <row r="4127" spans="5:57">
      <c r="E4127" s="48"/>
      <c r="H4127" s="48"/>
      <c r="K4127" s="48"/>
      <c r="U4127" s="49"/>
      <c r="V4127" s="49"/>
      <c r="W4127" s="49"/>
      <c r="X4127" s="49"/>
      <c r="Y4127" s="49"/>
      <c r="Z4127" s="49"/>
      <c r="AA4127" s="49"/>
      <c r="AB4127" s="49"/>
      <c r="AC4127" s="49"/>
      <c r="AG4127" s="48"/>
      <c r="AJ4127" s="48"/>
      <c r="AM4127" s="48"/>
      <c r="AW4127" s="49"/>
      <c r="AX4127" s="49"/>
      <c r="AY4127" s="49"/>
      <c r="AZ4127" s="49"/>
      <c r="BA4127" s="49"/>
      <c r="BB4127" s="49"/>
      <c r="BC4127" s="49"/>
      <c r="BD4127" s="49"/>
      <c r="BE4127" s="49"/>
    </row>
    <row r="4128" spans="5:57">
      <c r="E4128" s="48"/>
      <c r="H4128" s="48"/>
      <c r="K4128" s="48"/>
      <c r="U4128" s="49"/>
      <c r="V4128" s="49"/>
      <c r="W4128" s="49"/>
      <c r="X4128" s="49"/>
      <c r="Y4128" s="49"/>
      <c r="Z4128" s="49"/>
      <c r="AA4128" s="49"/>
      <c r="AB4128" s="49"/>
      <c r="AC4128" s="49"/>
      <c r="AG4128" s="48"/>
      <c r="AJ4128" s="48"/>
      <c r="AM4128" s="48"/>
      <c r="AW4128" s="49"/>
      <c r="AX4128" s="49"/>
      <c r="AY4128" s="49"/>
      <c r="AZ4128" s="49"/>
      <c r="BA4128" s="49"/>
      <c r="BB4128" s="49"/>
      <c r="BC4128" s="49"/>
      <c r="BD4128" s="49"/>
      <c r="BE4128" s="49"/>
    </row>
    <row r="4129" spans="5:57">
      <c r="E4129" s="48"/>
      <c r="H4129" s="48"/>
      <c r="K4129" s="48"/>
      <c r="U4129" s="49"/>
      <c r="V4129" s="49"/>
      <c r="W4129" s="49"/>
      <c r="X4129" s="49"/>
      <c r="Y4129" s="49"/>
      <c r="Z4129" s="49"/>
      <c r="AA4129" s="49"/>
      <c r="AB4129" s="49"/>
      <c r="AC4129" s="49"/>
      <c r="AG4129" s="48"/>
      <c r="AJ4129" s="48"/>
      <c r="AM4129" s="48"/>
      <c r="AW4129" s="49"/>
      <c r="AX4129" s="49"/>
      <c r="AY4129" s="49"/>
      <c r="AZ4129" s="49"/>
      <c r="BA4129" s="49"/>
      <c r="BB4129" s="49"/>
      <c r="BC4129" s="49"/>
      <c r="BD4129" s="49"/>
      <c r="BE4129" s="49"/>
    </row>
    <row r="4130" spans="5:57">
      <c r="E4130" s="48"/>
      <c r="H4130" s="48"/>
      <c r="K4130" s="48"/>
      <c r="U4130" s="49"/>
      <c r="V4130" s="49"/>
      <c r="W4130" s="49"/>
      <c r="X4130" s="49"/>
      <c r="Y4130" s="49"/>
      <c r="Z4130" s="49"/>
      <c r="AA4130" s="49"/>
      <c r="AB4130" s="49"/>
      <c r="AC4130" s="49"/>
      <c r="AG4130" s="48"/>
      <c r="AJ4130" s="48"/>
      <c r="AM4130" s="48"/>
      <c r="AW4130" s="49"/>
      <c r="AX4130" s="49"/>
      <c r="AY4130" s="49"/>
      <c r="AZ4130" s="49"/>
      <c r="BA4130" s="49"/>
      <c r="BB4130" s="49"/>
      <c r="BC4130" s="49"/>
      <c r="BD4130" s="49"/>
      <c r="BE4130" s="49"/>
    </row>
    <row r="4131" spans="5:57">
      <c r="E4131" s="48"/>
      <c r="H4131" s="48"/>
      <c r="K4131" s="48"/>
      <c r="U4131" s="49"/>
      <c r="V4131" s="49"/>
      <c r="W4131" s="49"/>
      <c r="X4131" s="49"/>
      <c r="Y4131" s="49"/>
      <c r="Z4131" s="49"/>
      <c r="AA4131" s="49"/>
      <c r="AB4131" s="49"/>
      <c r="AC4131" s="49"/>
      <c r="AG4131" s="48"/>
      <c r="AJ4131" s="48"/>
      <c r="AM4131" s="48"/>
      <c r="AW4131" s="49"/>
      <c r="AX4131" s="49"/>
      <c r="AY4131" s="49"/>
      <c r="AZ4131" s="49"/>
      <c r="BA4131" s="49"/>
      <c r="BB4131" s="49"/>
      <c r="BC4131" s="49"/>
      <c r="BD4131" s="49"/>
      <c r="BE4131" s="49"/>
    </row>
    <row r="4132" spans="5:57">
      <c r="E4132" s="48"/>
      <c r="H4132" s="48"/>
      <c r="K4132" s="48"/>
      <c r="U4132" s="49"/>
      <c r="V4132" s="49"/>
      <c r="W4132" s="49"/>
      <c r="X4132" s="49"/>
      <c r="Y4132" s="49"/>
      <c r="Z4132" s="49"/>
      <c r="AA4132" s="49"/>
      <c r="AB4132" s="49"/>
      <c r="AC4132" s="49"/>
      <c r="AG4132" s="48"/>
      <c r="AJ4132" s="48"/>
      <c r="AM4132" s="48"/>
      <c r="AW4132" s="49"/>
      <c r="AX4132" s="49"/>
      <c r="AY4132" s="49"/>
      <c r="AZ4132" s="49"/>
      <c r="BA4132" s="49"/>
      <c r="BB4132" s="49"/>
      <c r="BC4132" s="49"/>
      <c r="BD4132" s="49"/>
      <c r="BE4132" s="49"/>
    </row>
    <row r="4133" spans="5:57">
      <c r="E4133" s="48"/>
      <c r="H4133" s="48"/>
      <c r="K4133" s="48"/>
      <c r="U4133" s="49"/>
      <c r="V4133" s="49"/>
      <c r="W4133" s="49"/>
      <c r="X4133" s="49"/>
      <c r="Y4133" s="49"/>
      <c r="Z4133" s="49"/>
      <c r="AA4133" s="49"/>
      <c r="AB4133" s="49"/>
      <c r="AC4133" s="49"/>
      <c r="AG4133" s="48"/>
      <c r="AJ4133" s="48"/>
      <c r="AM4133" s="48"/>
      <c r="AW4133" s="49"/>
      <c r="AX4133" s="49"/>
      <c r="AY4133" s="49"/>
      <c r="AZ4133" s="49"/>
      <c r="BA4133" s="49"/>
      <c r="BB4133" s="49"/>
      <c r="BC4133" s="49"/>
      <c r="BD4133" s="49"/>
      <c r="BE4133" s="49"/>
    </row>
    <row r="4134" spans="5:57">
      <c r="E4134" s="48"/>
      <c r="H4134" s="48"/>
      <c r="K4134" s="48"/>
      <c r="U4134" s="49"/>
      <c r="V4134" s="49"/>
      <c r="W4134" s="49"/>
      <c r="X4134" s="49"/>
      <c r="Y4134" s="49"/>
      <c r="Z4134" s="49"/>
      <c r="AA4134" s="49"/>
      <c r="AB4134" s="49"/>
      <c r="AC4134" s="49"/>
      <c r="AG4134" s="48"/>
      <c r="AJ4134" s="48"/>
      <c r="AM4134" s="48"/>
      <c r="AW4134" s="49"/>
      <c r="AX4134" s="49"/>
      <c r="AY4134" s="49"/>
      <c r="AZ4134" s="49"/>
      <c r="BA4134" s="49"/>
      <c r="BB4134" s="49"/>
      <c r="BC4134" s="49"/>
      <c r="BD4134" s="49"/>
      <c r="BE4134" s="49"/>
    </row>
    <row r="4135" spans="5:57">
      <c r="E4135" s="48"/>
      <c r="H4135" s="48"/>
      <c r="K4135" s="48"/>
      <c r="U4135" s="49"/>
      <c r="V4135" s="49"/>
      <c r="W4135" s="49"/>
      <c r="X4135" s="49"/>
      <c r="Y4135" s="49"/>
      <c r="Z4135" s="49"/>
      <c r="AA4135" s="49"/>
      <c r="AB4135" s="49"/>
      <c r="AC4135" s="49"/>
      <c r="AG4135" s="48"/>
      <c r="AJ4135" s="48"/>
      <c r="AM4135" s="48"/>
      <c r="AW4135" s="49"/>
      <c r="AX4135" s="49"/>
      <c r="AY4135" s="49"/>
      <c r="AZ4135" s="49"/>
      <c r="BA4135" s="49"/>
      <c r="BB4135" s="49"/>
      <c r="BC4135" s="49"/>
      <c r="BD4135" s="49"/>
      <c r="BE4135" s="49"/>
    </row>
    <row r="4136" spans="5:57">
      <c r="E4136" s="48"/>
      <c r="H4136" s="48"/>
      <c r="K4136" s="48"/>
      <c r="U4136" s="49"/>
      <c r="V4136" s="49"/>
      <c r="W4136" s="49"/>
      <c r="X4136" s="49"/>
      <c r="Y4136" s="49"/>
      <c r="Z4136" s="49"/>
      <c r="AA4136" s="49"/>
      <c r="AB4136" s="49"/>
      <c r="AC4136" s="49"/>
      <c r="AG4136" s="48"/>
      <c r="AJ4136" s="48"/>
      <c r="AM4136" s="48"/>
      <c r="AW4136" s="49"/>
      <c r="AX4136" s="49"/>
      <c r="AY4136" s="49"/>
      <c r="AZ4136" s="49"/>
      <c r="BA4136" s="49"/>
      <c r="BB4136" s="49"/>
      <c r="BC4136" s="49"/>
      <c r="BD4136" s="49"/>
      <c r="BE4136" s="49"/>
    </row>
    <row r="4137" spans="5:57">
      <c r="E4137" s="48"/>
      <c r="H4137" s="48"/>
      <c r="K4137" s="48"/>
      <c r="U4137" s="49"/>
      <c r="V4137" s="49"/>
      <c r="W4137" s="49"/>
      <c r="X4137" s="49"/>
      <c r="Y4137" s="49"/>
      <c r="Z4137" s="49"/>
      <c r="AA4137" s="49"/>
      <c r="AB4137" s="49"/>
      <c r="AC4137" s="49"/>
      <c r="AG4137" s="48"/>
      <c r="AJ4137" s="48"/>
      <c r="AM4137" s="48"/>
      <c r="AW4137" s="49"/>
      <c r="AX4137" s="49"/>
      <c r="AY4137" s="49"/>
      <c r="AZ4137" s="49"/>
      <c r="BA4137" s="49"/>
      <c r="BB4137" s="49"/>
      <c r="BC4137" s="49"/>
      <c r="BD4137" s="49"/>
      <c r="BE4137" s="49"/>
    </row>
    <row r="4138" spans="5:57">
      <c r="E4138" s="48"/>
      <c r="H4138" s="48"/>
      <c r="K4138" s="48"/>
      <c r="U4138" s="49"/>
      <c r="V4138" s="49"/>
      <c r="W4138" s="49"/>
      <c r="X4138" s="49"/>
      <c r="Y4138" s="49"/>
      <c r="Z4138" s="49"/>
      <c r="AA4138" s="49"/>
      <c r="AB4138" s="49"/>
      <c r="AC4138" s="49"/>
      <c r="AG4138" s="48"/>
      <c r="AJ4138" s="48"/>
      <c r="AM4138" s="48"/>
      <c r="AW4138" s="49"/>
      <c r="AX4138" s="49"/>
      <c r="AY4138" s="49"/>
      <c r="AZ4138" s="49"/>
      <c r="BA4138" s="49"/>
      <c r="BB4138" s="49"/>
      <c r="BC4138" s="49"/>
      <c r="BD4138" s="49"/>
      <c r="BE4138" s="49"/>
    </row>
    <row r="4139" spans="5:57">
      <c r="E4139" s="48"/>
      <c r="H4139" s="48"/>
      <c r="K4139" s="48"/>
      <c r="U4139" s="49"/>
      <c r="V4139" s="49"/>
      <c r="W4139" s="49"/>
      <c r="X4139" s="49"/>
      <c r="Y4139" s="49"/>
      <c r="Z4139" s="49"/>
      <c r="AA4139" s="49"/>
      <c r="AB4139" s="49"/>
      <c r="AC4139" s="49"/>
      <c r="AG4139" s="48"/>
      <c r="AJ4139" s="48"/>
      <c r="AM4139" s="48"/>
      <c r="AW4139" s="49"/>
      <c r="AX4139" s="49"/>
      <c r="AY4139" s="49"/>
      <c r="AZ4139" s="49"/>
      <c r="BA4139" s="49"/>
      <c r="BB4139" s="49"/>
      <c r="BC4139" s="49"/>
      <c r="BD4139" s="49"/>
      <c r="BE4139" s="49"/>
    </row>
    <row r="4140" spans="5:57">
      <c r="E4140" s="48"/>
      <c r="H4140" s="48"/>
      <c r="K4140" s="48"/>
      <c r="U4140" s="49"/>
      <c r="V4140" s="49"/>
      <c r="W4140" s="49"/>
      <c r="X4140" s="49"/>
      <c r="Y4140" s="49"/>
      <c r="Z4140" s="49"/>
      <c r="AA4140" s="49"/>
      <c r="AB4140" s="49"/>
      <c r="AC4140" s="49"/>
      <c r="AG4140" s="48"/>
      <c r="AJ4140" s="48"/>
      <c r="AM4140" s="48"/>
      <c r="AW4140" s="49"/>
      <c r="AX4140" s="49"/>
      <c r="AY4140" s="49"/>
      <c r="AZ4140" s="49"/>
      <c r="BA4140" s="49"/>
      <c r="BB4140" s="49"/>
      <c r="BC4140" s="49"/>
      <c r="BD4140" s="49"/>
      <c r="BE4140" s="49"/>
    </row>
    <row r="4141" spans="5:57">
      <c r="E4141" s="48"/>
      <c r="H4141" s="48"/>
      <c r="K4141" s="48"/>
      <c r="U4141" s="49"/>
      <c r="V4141" s="49"/>
      <c r="W4141" s="49"/>
      <c r="X4141" s="49"/>
      <c r="Y4141" s="49"/>
      <c r="Z4141" s="49"/>
      <c r="AA4141" s="49"/>
      <c r="AB4141" s="49"/>
      <c r="AC4141" s="49"/>
      <c r="AG4141" s="48"/>
      <c r="AJ4141" s="48"/>
      <c r="AM4141" s="48"/>
      <c r="AW4141" s="49"/>
      <c r="AX4141" s="49"/>
      <c r="AY4141" s="49"/>
      <c r="AZ4141" s="49"/>
      <c r="BA4141" s="49"/>
      <c r="BB4141" s="49"/>
      <c r="BC4141" s="49"/>
      <c r="BD4141" s="49"/>
      <c r="BE4141" s="49"/>
    </row>
    <row r="4142" spans="5:57">
      <c r="E4142" s="48"/>
      <c r="H4142" s="48"/>
      <c r="K4142" s="48"/>
      <c r="U4142" s="49"/>
      <c r="V4142" s="49"/>
      <c r="W4142" s="49"/>
      <c r="X4142" s="49"/>
      <c r="Y4142" s="49"/>
      <c r="Z4142" s="49"/>
      <c r="AA4142" s="49"/>
      <c r="AB4142" s="49"/>
      <c r="AC4142" s="49"/>
      <c r="AG4142" s="48"/>
      <c r="AJ4142" s="48"/>
      <c r="AM4142" s="48"/>
      <c r="AW4142" s="49"/>
      <c r="AX4142" s="49"/>
      <c r="AY4142" s="49"/>
      <c r="AZ4142" s="49"/>
      <c r="BA4142" s="49"/>
      <c r="BB4142" s="49"/>
      <c r="BC4142" s="49"/>
      <c r="BD4142" s="49"/>
      <c r="BE4142" s="49"/>
    </row>
    <row r="4143" spans="5:57">
      <c r="E4143" s="48"/>
      <c r="H4143" s="48"/>
      <c r="K4143" s="48"/>
      <c r="U4143" s="49"/>
      <c r="V4143" s="49"/>
      <c r="W4143" s="49"/>
      <c r="X4143" s="49"/>
      <c r="Y4143" s="49"/>
      <c r="Z4143" s="49"/>
      <c r="AA4143" s="49"/>
      <c r="AB4143" s="49"/>
      <c r="AC4143" s="49"/>
      <c r="AG4143" s="48"/>
      <c r="AJ4143" s="48"/>
      <c r="AM4143" s="48"/>
      <c r="AW4143" s="49"/>
      <c r="AX4143" s="49"/>
      <c r="AY4143" s="49"/>
      <c r="AZ4143" s="49"/>
      <c r="BA4143" s="49"/>
      <c r="BB4143" s="49"/>
      <c r="BC4143" s="49"/>
      <c r="BD4143" s="49"/>
      <c r="BE4143" s="49"/>
    </row>
    <row r="4144" spans="5:57">
      <c r="E4144" s="48"/>
      <c r="H4144" s="48"/>
      <c r="K4144" s="48"/>
      <c r="U4144" s="49"/>
      <c r="V4144" s="49"/>
      <c r="W4144" s="49"/>
      <c r="X4144" s="49"/>
      <c r="Y4144" s="49"/>
      <c r="Z4144" s="49"/>
      <c r="AA4144" s="49"/>
      <c r="AB4144" s="49"/>
      <c r="AC4144" s="49"/>
      <c r="AG4144" s="48"/>
      <c r="AJ4144" s="48"/>
      <c r="AM4144" s="48"/>
      <c r="AW4144" s="49"/>
      <c r="AX4144" s="49"/>
      <c r="AY4144" s="49"/>
      <c r="AZ4144" s="49"/>
      <c r="BA4144" s="49"/>
      <c r="BB4144" s="49"/>
      <c r="BC4144" s="49"/>
      <c r="BD4144" s="49"/>
      <c r="BE4144" s="49"/>
    </row>
    <row r="4145" spans="5:57">
      <c r="E4145" s="48"/>
      <c r="H4145" s="48"/>
      <c r="K4145" s="48"/>
      <c r="U4145" s="49"/>
      <c r="V4145" s="49"/>
      <c r="W4145" s="49"/>
      <c r="X4145" s="49"/>
      <c r="Y4145" s="49"/>
      <c r="Z4145" s="49"/>
      <c r="AA4145" s="49"/>
      <c r="AB4145" s="49"/>
      <c r="AC4145" s="49"/>
      <c r="AG4145" s="48"/>
      <c r="AJ4145" s="48"/>
      <c r="AM4145" s="48"/>
      <c r="AW4145" s="49"/>
      <c r="AX4145" s="49"/>
      <c r="AY4145" s="49"/>
      <c r="AZ4145" s="49"/>
      <c r="BA4145" s="49"/>
      <c r="BB4145" s="49"/>
      <c r="BC4145" s="49"/>
      <c r="BD4145" s="49"/>
      <c r="BE4145" s="49"/>
    </row>
    <row r="4146" spans="5:57">
      <c r="E4146" s="48"/>
      <c r="H4146" s="48"/>
      <c r="K4146" s="48"/>
      <c r="U4146" s="49"/>
      <c r="V4146" s="49"/>
      <c r="W4146" s="49"/>
      <c r="X4146" s="49"/>
      <c r="Y4146" s="49"/>
      <c r="Z4146" s="49"/>
      <c r="AA4146" s="49"/>
      <c r="AB4146" s="49"/>
      <c r="AC4146" s="49"/>
      <c r="AG4146" s="48"/>
      <c r="AJ4146" s="48"/>
      <c r="AM4146" s="48"/>
      <c r="AW4146" s="49"/>
      <c r="AX4146" s="49"/>
      <c r="AY4146" s="49"/>
      <c r="AZ4146" s="49"/>
      <c r="BA4146" s="49"/>
      <c r="BB4146" s="49"/>
      <c r="BC4146" s="49"/>
      <c r="BD4146" s="49"/>
      <c r="BE4146" s="49"/>
    </row>
    <row r="4147" spans="5:57">
      <c r="E4147" s="48"/>
      <c r="H4147" s="48"/>
      <c r="K4147" s="48"/>
      <c r="U4147" s="49"/>
      <c r="V4147" s="49"/>
      <c r="W4147" s="49"/>
      <c r="X4147" s="49"/>
      <c r="Y4147" s="49"/>
      <c r="Z4147" s="49"/>
      <c r="AA4147" s="49"/>
      <c r="AB4147" s="49"/>
      <c r="AC4147" s="49"/>
      <c r="AG4147" s="48"/>
      <c r="AJ4147" s="48"/>
      <c r="AM4147" s="48"/>
      <c r="AW4147" s="49"/>
      <c r="AX4147" s="49"/>
      <c r="AY4147" s="49"/>
      <c r="AZ4147" s="49"/>
      <c r="BA4147" s="49"/>
      <c r="BB4147" s="49"/>
      <c r="BC4147" s="49"/>
      <c r="BD4147" s="49"/>
      <c r="BE4147" s="49"/>
    </row>
    <row r="4148" spans="5:57">
      <c r="E4148" s="48"/>
      <c r="H4148" s="48"/>
      <c r="K4148" s="48"/>
      <c r="U4148" s="49"/>
      <c r="V4148" s="49"/>
      <c r="W4148" s="49"/>
      <c r="X4148" s="49"/>
      <c r="Y4148" s="49"/>
      <c r="Z4148" s="49"/>
      <c r="AA4148" s="49"/>
      <c r="AB4148" s="49"/>
      <c r="AC4148" s="49"/>
      <c r="AG4148" s="48"/>
      <c r="AJ4148" s="48"/>
      <c r="AM4148" s="48"/>
      <c r="AW4148" s="49"/>
      <c r="AX4148" s="49"/>
      <c r="AY4148" s="49"/>
      <c r="AZ4148" s="49"/>
      <c r="BA4148" s="49"/>
      <c r="BB4148" s="49"/>
      <c r="BC4148" s="49"/>
      <c r="BD4148" s="49"/>
      <c r="BE4148" s="49"/>
    </row>
    <row r="4149" spans="5:57">
      <c r="E4149" s="48"/>
      <c r="H4149" s="48"/>
      <c r="K4149" s="48"/>
      <c r="U4149" s="49"/>
      <c r="V4149" s="49"/>
      <c r="W4149" s="49"/>
      <c r="X4149" s="49"/>
      <c r="Y4149" s="49"/>
      <c r="Z4149" s="49"/>
      <c r="AA4149" s="49"/>
      <c r="AB4149" s="49"/>
      <c r="AC4149" s="49"/>
      <c r="AG4149" s="48"/>
      <c r="AJ4149" s="48"/>
      <c r="AM4149" s="48"/>
      <c r="AW4149" s="49"/>
      <c r="AX4149" s="49"/>
      <c r="AY4149" s="49"/>
      <c r="AZ4149" s="49"/>
      <c r="BA4149" s="49"/>
      <c r="BB4149" s="49"/>
      <c r="BC4149" s="49"/>
      <c r="BD4149" s="49"/>
      <c r="BE4149" s="49"/>
    </row>
    <row r="4150" spans="5:57">
      <c r="E4150" s="48"/>
      <c r="H4150" s="48"/>
      <c r="K4150" s="48"/>
      <c r="U4150" s="49"/>
      <c r="V4150" s="49"/>
      <c r="W4150" s="49"/>
      <c r="X4150" s="49"/>
      <c r="Y4150" s="49"/>
      <c r="Z4150" s="49"/>
      <c r="AA4150" s="49"/>
      <c r="AB4150" s="49"/>
      <c r="AC4150" s="49"/>
      <c r="AG4150" s="48"/>
      <c r="AJ4150" s="48"/>
      <c r="AM4150" s="48"/>
      <c r="AW4150" s="49"/>
      <c r="AX4150" s="49"/>
      <c r="AY4150" s="49"/>
      <c r="AZ4150" s="49"/>
      <c r="BA4150" s="49"/>
      <c r="BB4150" s="49"/>
      <c r="BC4150" s="49"/>
      <c r="BD4150" s="49"/>
      <c r="BE4150" s="49"/>
    </row>
    <row r="4151" spans="5:57">
      <c r="E4151" s="48"/>
      <c r="H4151" s="48"/>
      <c r="K4151" s="48"/>
      <c r="U4151" s="49"/>
      <c r="V4151" s="49"/>
      <c r="W4151" s="49"/>
      <c r="X4151" s="49"/>
      <c r="Y4151" s="49"/>
      <c r="Z4151" s="49"/>
      <c r="AA4151" s="49"/>
      <c r="AB4151" s="49"/>
      <c r="AC4151" s="49"/>
      <c r="AG4151" s="48"/>
      <c r="AJ4151" s="48"/>
      <c r="AM4151" s="48"/>
      <c r="AW4151" s="49"/>
      <c r="AX4151" s="49"/>
      <c r="AY4151" s="49"/>
      <c r="AZ4151" s="49"/>
      <c r="BA4151" s="49"/>
      <c r="BB4151" s="49"/>
      <c r="BC4151" s="49"/>
      <c r="BD4151" s="49"/>
      <c r="BE4151" s="49"/>
    </row>
    <row r="4152" spans="5:57">
      <c r="E4152" s="48"/>
      <c r="H4152" s="48"/>
      <c r="K4152" s="48"/>
      <c r="U4152" s="49"/>
      <c r="V4152" s="49"/>
      <c r="W4152" s="49"/>
      <c r="X4152" s="49"/>
      <c r="Y4152" s="49"/>
      <c r="Z4152" s="49"/>
      <c r="AA4152" s="49"/>
      <c r="AB4152" s="49"/>
      <c r="AC4152" s="49"/>
      <c r="AG4152" s="48"/>
      <c r="AJ4152" s="48"/>
      <c r="AM4152" s="48"/>
      <c r="AW4152" s="49"/>
      <c r="AX4152" s="49"/>
      <c r="AY4152" s="49"/>
      <c r="AZ4152" s="49"/>
      <c r="BA4152" s="49"/>
      <c r="BB4152" s="49"/>
      <c r="BC4152" s="49"/>
      <c r="BD4152" s="49"/>
      <c r="BE4152" s="49"/>
    </row>
    <row r="4153" spans="5:57">
      <c r="E4153" s="48"/>
      <c r="H4153" s="48"/>
      <c r="K4153" s="48"/>
      <c r="U4153" s="49"/>
      <c r="V4153" s="49"/>
      <c r="W4153" s="49"/>
      <c r="X4153" s="49"/>
      <c r="Y4153" s="49"/>
      <c r="Z4153" s="49"/>
      <c r="AA4153" s="49"/>
      <c r="AB4153" s="49"/>
      <c r="AC4153" s="49"/>
      <c r="AG4153" s="48"/>
      <c r="AJ4153" s="48"/>
      <c r="AM4153" s="48"/>
      <c r="AW4153" s="49"/>
      <c r="AX4153" s="49"/>
      <c r="AY4153" s="49"/>
      <c r="AZ4153" s="49"/>
      <c r="BA4153" s="49"/>
      <c r="BB4153" s="49"/>
      <c r="BC4153" s="49"/>
      <c r="BD4153" s="49"/>
      <c r="BE4153" s="49"/>
    </row>
    <row r="4154" spans="5:57">
      <c r="E4154" s="48"/>
      <c r="H4154" s="48"/>
      <c r="K4154" s="48"/>
      <c r="U4154" s="49"/>
      <c r="V4154" s="49"/>
      <c r="W4154" s="49"/>
      <c r="X4154" s="49"/>
      <c r="Y4154" s="49"/>
      <c r="Z4154" s="49"/>
      <c r="AA4154" s="49"/>
      <c r="AB4154" s="49"/>
      <c r="AC4154" s="49"/>
      <c r="AG4154" s="48"/>
      <c r="AJ4154" s="48"/>
      <c r="AM4154" s="48"/>
      <c r="AW4154" s="49"/>
      <c r="AX4154" s="49"/>
      <c r="AY4154" s="49"/>
      <c r="AZ4154" s="49"/>
      <c r="BA4154" s="49"/>
      <c r="BB4154" s="49"/>
      <c r="BC4154" s="49"/>
      <c r="BD4154" s="49"/>
      <c r="BE4154" s="49"/>
    </row>
    <row r="4155" spans="5:57">
      <c r="E4155" s="48"/>
      <c r="H4155" s="48"/>
      <c r="K4155" s="48"/>
      <c r="U4155" s="49"/>
      <c r="V4155" s="49"/>
      <c r="W4155" s="49"/>
      <c r="X4155" s="49"/>
      <c r="Y4155" s="49"/>
      <c r="Z4155" s="49"/>
      <c r="AA4155" s="49"/>
      <c r="AB4155" s="49"/>
      <c r="AC4155" s="49"/>
      <c r="AG4155" s="48"/>
      <c r="AJ4155" s="48"/>
      <c r="AM4155" s="48"/>
      <c r="AW4155" s="49"/>
      <c r="AX4155" s="49"/>
      <c r="AY4155" s="49"/>
      <c r="AZ4155" s="49"/>
      <c r="BA4155" s="49"/>
      <c r="BB4155" s="49"/>
      <c r="BC4155" s="49"/>
      <c r="BD4155" s="49"/>
      <c r="BE4155" s="49"/>
    </row>
    <row r="4156" spans="5:57">
      <c r="E4156" s="48"/>
      <c r="H4156" s="48"/>
      <c r="K4156" s="48"/>
      <c r="U4156" s="49"/>
      <c r="V4156" s="49"/>
      <c r="W4156" s="49"/>
      <c r="X4156" s="49"/>
      <c r="Y4156" s="49"/>
      <c r="Z4156" s="49"/>
      <c r="AA4156" s="49"/>
      <c r="AB4156" s="49"/>
      <c r="AC4156" s="49"/>
      <c r="AG4156" s="48"/>
      <c r="AJ4156" s="48"/>
      <c r="AM4156" s="48"/>
      <c r="AW4156" s="49"/>
      <c r="AX4156" s="49"/>
      <c r="AY4156" s="49"/>
      <c r="AZ4156" s="49"/>
      <c r="BA4156" s="49"/>
      <c r="BB4156" s="49"/>
      <c r="BC4156" s="49"/>
      <c r="BD4156" s="49"/>
      <c r="BE4156" s="49"/>
    </row>
    <row r="4157" spans="5:57">
      <c r="E4157" s="48"/>
      <c r="H4157" s="48"/>
      <c r="K4157" s="48"/>
      <c r="U4157" s="49"/>
      <c r="V4157" s="49"/>
      <c r="W4157" s="49"/>
      <c r="X4157" s="49"/>
      <c r="Y4157" s="49"/>
      <c r="Z4157" s="49"/>
      <c r="AA4157" s="49"/>
      <c r="AB4157" s="49"/>
      <c r="AC4157" s="49"/>
      <c r="AG4157" s="48"/>
      <c r="AJ4157" s="48"/>
      <c r="AM4157" s="48"/>
      <c r="AW4157" s="49"/>
      <c r="AX4157" s="49"/>
      <c r="AY4157" s="49"/>
      <c r="AZ4157" s="49"/>
      <c r="BA4157" s="49"/>
      <c r="BB4157" s="49"/>
      <c r="BC4157" s="49"/>
      <c r="BD4157" s="49"/>
      <c r="BE4157" s="49"/>
    </row>
    <row r="4158" spans="5:57">
      <c r="E4158" s="48"/>
      <c r="H4158" s="48"/>
      <c r="K4158" s="48"/>
      <c r="U4158" s="49"/>
      <c r="V4158" s="49"/>
      <c r="W4158" s="49"/>
      <c r="X4158" s="49"/>
      <c r="Y4158" s="49"/>
      <c r="Z4158" s="49"/>
      <c r="AA4158" s="49"/>
      <c r="AB4158" s="49"/>
      <c r="AC4158" s="49"/>
      <c r="AG4158" s="48"/>
      <c r="AJ4158" s="48"/>
      <c r="AM4158" s="48"/>
      <c r="AW4158" s="49"/>
      <c r="AX4158" s="49"/>
      <c r="AY4158" s="49"/>
      <c r="AZ4158" s="49"/>
      <c r="BA4158" s="49"/>
      <c r="BB4158" s="49"/>
      <c r="BC4158" s="49"/>
      <c r="BD4158" s="49"/>
      <c r="BE4158" s="49"/>
    </row>
    <row r="4159" spans="5:57">
      <c r="E4159" s="48"/>
      <c r="H4159" s="48"/>
      <c r="K4159" s="48"/>
      <c r="U4159" s="49"/>
      <c r="V4159" s="49"/>
      <c r="W4159" s="49"/>
      <c r="X4159" s="49"/>
      <c r="Y4159" s="49"/>
      <c r="Z4159" s="49"/>
      <c r="AA4159" s="49"/>
      <c r="AB4159" s="49"/>
      <c r="AC4159" s="49"/>
      <c r="AG4159" s="48"/>
      <c r="AJ4159" s="48"/>
      <c r="AM4159" s="48"/>
      <c r="AW4159" s="49"/>
      <c r="AX4159" s="49"/>
      <c r="AY4159" s="49"/>
      <c r="AZ4159" s="49"/>
      <c r="BA4159" s="49"/>
      <c r="BB4159" s="49"/>
      <c r="BC4159" s="49"/>
      <c r="BD4159" s="49"/>
      <c r="BE4159" s="49"/>
    </row>
    <row r="4160" spans="5:57">
      <c r="E4160" s="48"/>
      <c r="H4160" s="48"/>
      <c r="K4160" s="48"/>
      <c r="U4160" s="49"/>
      <c r="V4160" s="49"/>
      <c r="W4160" s="49"/>
      <c r="X4160" s="49"/>
      <c r="Y4160" s="49"/>
      <c r="Z4160" s="49"/>
      <c r="AA4160" s="49"/>
      <c r="AB4160" s="49"/>
      <c r="AC4160" s="49"/>
      <c r="AG4160" s="48"/>
      <c r="AJ4160" s="48"/>
      <c r="AM4160" s="48"/>
      <c r="AW4160" s="49"/>
      <c r="AX4160" s="49"/>
      <c r="AY4160" s="49"/>
      <c r="AZ4160" s="49"/>
      <c r="BA4160" s="49"/>
      <c r="BB4160" s="49"/>
      <c r="BC4160" s="49"/>
      <c r="BD4160" s="49"/>
      <c r="BE4160" s="49"/>
    </row>
    <row r="4161" spans="5:57">
      <c r="E4161" s="48"/>
      <c r="H4161" s="48"/>
      <c r="K4161" s="48"/>
      <c r="U4161" s="49"/>
      <c r="V4161" s="49"/>
      <c r="W4161" s="49"/>
      <c r="X4161" s="49"/>
      <c r="Y4161" s="49"/>
      <c r="Z4161" s="49"/>
      <c r="AA4161" s="49"/>
      <c r="AB4161" s="49"/>
      <c r="AC4161" s="49"/>
      <c r="AG4161" s="48"/>
      <c r="AJ4161" s="48"/>
      <c r="AM4161" s="48"/>
      <c r="AW4161" s="49"/>
      <c r="AX4161" s="49"/>
      <c r="AY4161" s="49"/>
      <c r="AZ4161" s="49"/>
      <c r="BA4161" s="49"/>
      <c r="BB4161" s="49"/>
      <c r="BC4161" s="49"/>
      <c r="BD4161" s="49"/>
      <c r="BE4161" s="49"/>
    </row>
    <row r="4162" spans="5:57">
      <c r="E4162" s="48"/>
      <c r="H4162" s="48"/>
      <c r="K4162" s="48"/>
      <c r="U4162" s="49"/>
      <c r="V4162" s="49"/>
      <c r="W4162" s="49"/>
      <c r="X4162" s="49"/>
      <c r="Y4162" s="49"/>
      <c r="Z4162" s="49"/>
      <c r="AA4162" s="49"/>
      <c r="AB4162" s="49"/>
      <c r="AC4162" s="49"/>
      <c r="AG4162" s="48"/>
      <c r="AJ4162" s="48"/>
      <c r="AM4162" s="48"/>
      <c r="AW4162" s="49"/>
      <c r="AX4162" s="49"/>
      <c r="AY4162" s="49"/>
      <c r="AZ4162" s="49"/>
      <c r="BA4162" s="49"/>
      <c r="BB4162" s="49"/>
      <c r="BC4162" s="49"/>
      <c r="BD4162" s="49"/>
      <c r="BE4162" s="49"/>
    </row>
    <row r="4163" spans="5:57">
      <c r="E4163" s="48"/>
      <c r="H4163" s="48"/>
      <c r="K4163" s="48"/>
      <c r="U4163" s="49"/>
      <c r="V4163" s="49"/>
      <c r="W4163" s="49"/>
      <c r="X4163" s="49"/>
      <c r="Y4163" s="49"/>
      <c r="Z4163" s="49"/>
      <c r="AA4163" s="49"/>
      <c r="AB4163" s="49"/>
      <c r="AC4163" s="49"/>
      <c r="AG4163" s="48"/>
      <c r="AJ4163" s="48"/>
      <c r="AM4163" s="48"/>
      <c r="AW4163" s="49"/>
      <c r="AX4163" s="49"/>
      <c r="AY4163" s="49"/>
      <c r="AZ4163" s="49"/>
      <c r="BA4163" s="49"/>
      <c r="BB4163" s="49"/>
      <c r="BC4163" s="49"/>
      <c r="BD4163" s="49"/>
      <c r="BE4163" s="49"/>
    </row>
    <row r="4164" spans="5:57">
      <c r="E4164" s="48"/>
      <c r="H4164" s="48"/>
      <c r="K4164" s="48"/>
      <c r="U4164" s="49"/>
      <c r="V4164" s="49"/>
      <c r="W4164" s="49"/>
      <c r="X4164" s="49"/>
      <c r="Y4164" s="49"/>
      <c r="Z4164" s="49"/>
      <c r="AA4164" s="49"/>
      <c r="AB4164" s="49"/>
      <c r="AC4164" s="49"/>
      <c r="AG4164" s="48"/>
      <c r="AJ4164" s="48"/>
      <c r="AM4164" s="48"/>
      <c r="AW4164" s="49"/>
      <c r="AX4164" s="49"/>
      <c r="AY4164" s="49"/>
      <c r="AZ4164" s="49"/>
      <c r="BA4164" s="49"/>
      <c r="BB4164" s="49"/>
      <c r="BC4164" s="49"/>
      <c r="BD4164" s="49"/>
      <c r="BE4164" s="49"/>
    </row>
    <row r="4165" spans="5:57">
      <c r="E4165" s="48"/>
      <c r="H4165" s="48"/>
      <c r="K4165" s="48"/>
      <c r="U4165" s="49"/>
      <c r="V4165" s="49"/>
      <c r="W4165" s="49"/>
      <c r="X4165" s="49"/>
      <c r="Y4165" s="49"/>
      <c r="Z4165" s="49"/>
      <c r="AA4165" s="49"/>
      <c r="AB4165" s="49"/>
      <c r="AC4165" s="49"/>
      <c r="AG4165" s="48"/>
      <c r="AJ4165" s="48"/>
      <c r="AM4165" s="48"/>
      <c r="AW4165" s="49"/>
      <c r="AX4165" s="49"/>
      <c r="AY4165" s="49"/>
      <c r="AZ4165" s="49"/>
      <c r="BA4165" s="49"/>
      <c r="BB4165" s="49"/>
      <c r="BC4165" s="49"/>
      <c r="BD4165" s="49"/>
      <c r="BE4165" s="49"/>
    </row>
    <row r="4166" spans="5:57">
      <c r="E4166" s="48"/>
      <c r="H4166" s="48"/>
      <c r="K4166" s="48"/>
      <c r="U4166" s="49"/>
      <c r="V4166" s="49"/>
      <c r="W4166" s="49"/>
      <c r="X4166" s="49"/>
      <c r="Y4166" s="49"/>
      <c r="Z4166" s="49"/>
      <c r="AA4166" s="49"/>
      <c r="AB4166" s="49"/>
      <c r="AC4166" s="49"/>
      <c r="AG4166" s="48"/>
      <c r="AJ4166" s="48"/>
      <c r="AM4166" s="48"/>
      <c r="AW4166" s="49"/>
      <c r="AX4166" s="49"/>
      <c r="AY4166" s="49"/>
      <c r="AZ4166" s="49"/>
      <c r="BA4166" s="49"/>
      <c r="BB4166" s="49"/>
      <c r="BC4166" s="49"/>
      <c r="BD4166" s="49"/>
      <c r="BE4166" s="49"/>
    </row>
    <row r="4167" spans="5:57">
      <c r="E4167" s="48"/>
      <c r="H4167" s="48"/>
      <c r="K4167" s="48"/>
      <c r="U4167" s="49"/>
      <c r="V4167" s="49"/>
      <c r="W4167" s="49"/>
      <c r="X4167" s="49"/>
      <c r="Y4167" s="49"/>
      <c r="Z4167" s="49"/>
      <c r="AA4167" s="49"/>
      <c r="AB4167" s="49"/>
      <c r="AC4167" s="49"/>
      <c r="AG4167" s="48"/>
      <c r="AJ4167" s="48"/>
      <c r="AM4167" s="48"/>
      <c r="AW4167" s="49"/>
      <c r="AX4167" s="49"/>
      <c r="AY4167" s="49"/>
      <c r="AZ4167" s="49"/>
      <c r="BA4167" s="49"/>
      <c r="BB4167" s="49"/>
      <c r="BC4167" s="49"/>
      <c r="BD4167" s="49"/>
      <c r="BE4167" s="49"/>
    </row>
    <row r="4168" spans="5:57">
      <c r="E4168" s="48"/>
      <c r="H4168" s="48"/>
      <c r="K4168" s="48"/>
      <c r="U4168" s="49"/>
      <c r="V4168" s="49"/>
      <c r="W4168" s="49"/>
      <c r="X4168" s="49"/>
      <c r="Y4168" s="49"/>
      <c r="Z4168" s="49"/>
      <c r="AA4168" s="49"/>
      <c r="AB4168" s="49"/>
      <c r="AC4168" s="49"/>
      <c r="AG4168" s="48"/>
      <c r="AJ4168" s="48"/>
      <c r="AM4168" s="48"/>
      <c r="AW4168" s="49"/>
      <c r="AX4168" s="49"/>
      <c r="AY4168" s="49"/>
      <c r="AZ4168" s="49"/>
      <c r="BA4168" s="49"/>
      <c r="BB4168" s="49"/>
      <c r="BC4168" s="49"/>
      <c r="BD4168" s="49"/>
      <c r="BE4168" s="49"/>
    </row>
    <row r="4169" spans="5:57">
      <c r="E4169" s="48"/>
      <c r="H4169" s="48"/>
      <c r="K4169" s="48"/>
      <c r="U4169" s="49"/>
      <c r="V4169" s="49"/>
      <c r="W4169" s="49"/>
      <c r="X4169" s="49"/>
      <c r="Y4169" s="49"/>
      <c r="Z4169" s="49"/>
      <c r="AA4169" s="49"/>
      <c r="AB4169" s="49"/>
      <c r="AC4169" s="49"/>
      <c r="AG4169" s="48"/>
      <c r="AJ4169" s="48"/>
      <c r="AM4169" s="48"/>
      <c r="AW4169" s="49"/>
      <c r="AX4169" s="49"/>
      <c r="AY4169" s="49"/>
      <c r="AZ4169" s="49"/>
      <c r="BA4169" s="49"/>
      <c r="BB4169" s="49"/>
      <c r="BC4169" s="49"/>
      <c r="BD4169" s="49"/>
      <c r="BE4169" s="49"/>
    </row>
    <row r="4170" spans="5:57">
      <c r="E4170" s="48"/>
      <c r="H4170" s="48"/>
      <c r="K4170" s="48"/>
      <c r="U4170" s="49"/>
      <c r="V4170" s="49"/>
      <c r="W4170" s="49"/>
      <c r="X4170" s="49"/>
      <c r="Y4170" s="49"/>
      <c r="Z4170" s="49"/>
      <c r="AA4170" s="49"/>
      <c r="AB4170" s="49"/>
      <c r="AC4170" s="49"/>
      <c r="AG4170" s="48"/>
      <c r="AJ4170" s="48"/>
      <c r="AM4170" s="48"/>
      <c r="AW4170" s="49"/>
      <c r="AX4170" s="49"/>
      <c r="AY4170" s="49"/>
      <c r="AZ4170" s="49"/>
      <c r="BA4170" s="49"/>
      <c r="BB4170" s="49"/>
      <c r="BC4170" s="49"/>
      <c r="BD4170" s="49"/>
      <c r="BE4170" s="49"/>
    </row>
    <row r="4171" spans="5:57">
      <c r="E4171" s="48"/>
      <c r="H4171" s="48"/>
      <c r="K4171" s="48"/>
      <c r="U4171" s="49"/>
      <c r="V4171" s="49"/>
      <c r="W4171" s="49"/>
      <c r="X4171" s="49"/>
      <c r="Y4171" s="49"/>
      <c r="Z4171" s="49"/>
      <c r="AA4171" s="49"/>
      <c r="AB4171" s="49"/>
      <c r="AC4171" s="49"/>
      <c r="AG4171" s="48"/>
      <c r="AJ4171" s="48"/>
      <c r="AM4171" s="48"/>
      <c r="AW4171" s="49"/>
      <c r="AX4171" s="49"/>
      <c r="AY4171" s="49"/>
      <c r="AZ4171" s="49"/>
      <c r="BA4171" s="49"/>
      <c r="BB4171" s="49"/>
      <c r="BC4171" s="49"/>
      <c r="BD4171" s="49"/>
      <c r="BE4171" s="49"/>
    </row>
    <row r="4172" spans="5:57">
      <c r="E4172" s="48"/>
      <c r="H4172" s="48"/>
      <c r="K4172" s="48"/>
      <c r="U4172" s="49"/>
      <c r="V4172" s="49"/>
      <c r="W4172" s="49"/>
      <c r="X4172" s="49"/>
      <c r="Y4172" s="49"/>
      <c r="Z4172" s="49"/>
      <c r="AA4172" s="49"/>
      <c r="AB4172" s="49"/>
      <c r="AC4172" s="49"/>
      <c r="AG4172" s="48"/>
      <c r="AJ4172" s="48"/>
      <c r="AM4172" s="48"/>
      <c r="AW4172" s="49"/>
      <c r="AX4172" s="49"/>
      <c r="AY4172" s="49"/>
      <c r="AZ4172" s="49"/>
      <c r="BA4172" s="49"/>
      <c r="BB4172" s="49"/>
      <c r="BC4172" s="49"/>
      <c r="BD4172" s="49"/>
      <c r="BE4172" s="49"/>
    </row>
    <row r="4173" spans="5:57">
      <c r="E4173" s="48"/>
      <c r="H4173" s="48"/>
      <c r="K4173" s="48"/>
      <c r="U4173" s="49"/>
      <c r="V4173" s="49"/>
      <c r="W4173" s="49"/>
      <c r="X4173" s="49"/>
      <c r="Y4173" s="49"/>
      <c r="Z4173" s="49"/>
      <c r="AA4173" s="49"/>
      <c r="AB4173" s="49"/>
      <c r="AC4173" s="49"/>
      <c r="AG4173" s="48"/>
      <c r="AJ4173" s="48"/>
      <c r="AM4173" s="48"/>
      <c r="AW4173" s="49"/>
      <c r="AX4173" s="49"/>
      <c r="AY4173" s="49"/>
      <c r="AZ4173" s="49"/>
      <c r="BA4173" s="49"/>
      <c r="BB4173" s="49"/>
      <c r="BC4173" s="49"/>
      <c r="BD4173" s="49"/>
      <c r="BE4173" s="49"/>
    </row>
    <row r="4174" spans="5:57">
      <c r="E4174" s="48"/>
      <c r="H4174" s="48"/>
      <c r="K4174" s="48"/>
      <c r="U4174" s="49"/>
      <c r="V4174" s="49"/>
      <c r="W4174" s="49"/>
      <c r="X4174" s="49"/>
      <c r="Y4174" s="49"/>
      <c r="Z4174" s="49"/>
      <c r="AA4174" s="49"/>
      <c r="AB4174" s="49"/>
      <c r="AC4174" s="49"/>
      <c r="AG4174" s="48"/>
      <c r="AJ4174" s="48"/>
      <c r="AM4174" s="48"/>
      <c r="AW4174" s="49"/>
      <c r="AX4174" s="49"/>
      <c r="AY4174" s="49"/>
      <c r="AZ4174" s="49"/>
      <c r="BA4174" s="49"/>
      <c r="BB4174" s="49"/>
      <c r="BC4174" s="49"/>
      <c r="BD4174" s="49"/>
      <c r="BE4174" s="49"/>
    </row>
    <row r="4175" spans="5:57">
      <c r="E4175" s="48"/>
      <c r="H4175" s="48"/>
      <c r="K4175" s="48"/>
      <c r="U4175" s="49"/>
      <c r="V4175" s="49"/>
      <c r="W4175" s="49"/>
      <c r="X4175" s="49"/>
      <c r="Y4175" s="49"/>
      <c r="Z4175" s="49"/>
      <c r="AA4175" s="49"/>
      <c r="AB4175" s="49"/>
      <c r="AC4175" s="49"/>
      <c r="AG4175" s="48"/>
      <c r="AJ4175" s="48"/>
      <c r="AM4175" s="48"/>
      <c r="AW4175" s="49"/>
      <c r="AX4175" s="49"/>
      <c r="AY4175" s="49"/>
      <c r="AZ4175" s="49"/>
      <c r="BA4175" s="49"/>
      <c r="BB4175" s="49"/>
      <c r="BC4175" s="49"/>
      <c r="BD4175" s="49"/>
      <c r="BE4175" s="49"/>
    </row>
    <row r="4176" spans="5:57">
      <c r="E4176" s="48"/>
      <c r="H4176" s="48"/>
      <c r="K4176" s="48"/>
      <c r="U4176" s="49"/>
      <c r="V4176" s="49"/>
      <c r="W4176" s="49"/>
      <c r="X4176" s="49"/>
      <c r="Y4176" s="49"/>
      <c r="Z4176" s="49"/>
      <c r="AA4176" s="49"/>
      <c r="AB4176" s="49"/>
      <c r="AC4176" s="49"/>
      <c r="AG4176" s="48"/>
      <c r="AJ4176" s="48"/>
      <c r="AM4176" s="48"/>
      <c r="AW4176" s="49"/>
      <c r="AX4176" s="49"/>
      <c r="AY4176" s="49"/>
      <c r="AZ4176" s="49"/>
      <c r="BA4176" s="49"/>
      <c r="BB4176" s="49"/>
      <c r="BC4176" s="49"/>
      <c r="BD4176" s="49"/>
      <c r="BE4176" s="49"/>
    </row>
    <row r="4177" spans="5:57">
      <c r="E4177" s="48"/>
      <c r="H4177" s="48"/>
      <c r="K4177" s="48"/>
      <c r="U4177" s="49"/>
      <c r="V4177" s="49"/>
      <c r="W4177" s="49"/>
      <c r="X4177" s="49"/>
      <c r="Y4177" s="49"/>
      <c r="Z4177" s="49"/>
      <c r="AA4177" s="49"/>
      <c r="AB4177" s="49"/>
      <c r="AC4177" s="49"/>
      <c r="AG4177" s="48"/>
      <c r="AJ4177" s="48"/>
      <c r="AM4177" s="48"/>
      <c r="AW4177" s="49"/>
      <c r="AX4177" s="49"/>
      <c r="AY4177" s="49"/>
      <c r="AZ4177" s="49"/>
      <c r="BA4177" s="49"/>
      <c r="BB4177" s="49"/>
      <c r="BC4177" s="49"/>
      <c r="BD4177" s="49"/>
      <c r="BE4177" s="49"/>
    </row>
    <row r="4178" spans="5:57">
      <c r="E4178" s="48"/>
      <c r="H4178" s="48"/>
      <c r="K4178" s="48"/>
      <c r="U4178" s="49"/>
      <c r="V4178" s="49"/>
      <c r="W4178" s="49"/>
      <c r="X4178" s="49"/>
      <c r="Y4178" s="49"/>
      <c r="Z4178" s="49"/>
      <c r="AA4178" s="49"/>
      <c r="AB4178" s="49"/>
      <c r="AC4178" s="49"/>
      <c r="AG4178" s="48"/>
      <c r="AJ4178" s="48"/>
      <c r="AM4178" s="48"/>
      <c r="AW4178" s="49"/>
      <c r="AX4178" s="49"/>
      <c r="AY4178" s="49"/>
      <c r="AZ4178" s="49"/>
      <c r="BA4178" s="49"/>
      <c r="BB4178" s="49"/>
      <c r="BC4178" s="49"/>
      <c r="BD4178" s="49"/>
      <c r="BE4178" s="49"/>
    </row>
    <row r="4179" spans="5:57">
      <c r="E4179" s="48"/>
      <c r="H4179" s="48"/>
      <c r="K4179" s="48"/>
      <c r="U4179" s="49"/>
      <c r="V4179" s="49"/>
      <c r="W4179" s="49"/>
      <c r="X4179" s="49"/>
      <c r="Y4179" s="49"/>
      <c r="Z4179" s="49"/>
      <c r="AA4179" s="49"/>
      <c r="AB4179" s="49"/>
      <c r="AC4179" s="49"/>
      <c r="AG4179" s="48"/>
      <c r="AJ4179" s="48"/>
      <c r="AM4179" s="48"/>
      <c r="AW4179" s="49"/>
      <c r="AX4179" s="49"/>
      <c r="AY4179" s="49"/>
      <c r="AZ4179" s="49"/>
      <c r="BA4179" s="49"/>
      <c r="BB4179" s="49"/>
      <c r="BC4179" s="49"/>
      <c r="BD4179" s="49"/>
      <c r="BE4179" s="49"/>
    </row>
    <row r="4180" spans="5:57">
      <c r="E4180" s="48"/>
      <c r="H4180" s="48"/>
      <c r="K4180" s="48"/>
      <c r="U4180" s="49"/>
      <c r="V4180" s="49"/>
      <c r="W4180" s="49"/>
      <c r="X4180" s="49"/>
      <c r="Y4180" s="49"/>
      <c r="Z4180" s="49"/>
      <c r="AA4180" s="49"/>
      <c r="AB4180" s="49"/>
      <c r="AC4180" s="49"/>
      <c r="AG4180" s="48"/>
      <c r="AJ4180" s="48"/>
      <c r="AM4180" s="48"/>
      <c r="AW4180" s="49"/>
      <c r="AX4180" s="49"/>
      <c r="AY4180" s="49"/>
      <c r="AZ4180" s="49"/>
      <c r="BA4180" s="49"/>
      <c r="BB4180" s="49"/>
      <c r="BC4180" s="49"/>
      <c r="BD4180" s="49"/>
      <c r="BE4180" s="49"/>
    </row>
    <row r="4181" spans="5:57">
      <c r="E4181" s="48"/>
      <c r="H4181" s="48"/>
      <c r="K4181" s="48"/>
      <c r="U4181" s="49"/>
      <c r="V4181" s="49"/>
      <c r="W4181" s="49"/>
      <c r="X4181" s="49"/>
      <c r="Y4181" s="49"/>
      <c r="Z4181" s="49"/>
      <c r="AA4181" s="49"/>
      <c r="AB4181" s="49"/>
      <c r="AC4181" s="49"/>
      <c r="AG4181" s="48"/>
      <c r="AJ4181" s="48"/>
      <c r="AM4181" s="48"/>
      <c r="AW4181" s="49"/>
      <c r="AX4181" s="49"/>
      <c r="AY4181" s="49"/>
      <c r="AZ4181" s="49"/>
      <c r="BA4181" s="49"/>
      <c r="BB4181" s="49"/>
      <c r="BC4181" s="49"/>
      <c r="BD4181" s="49"/>
      <c r="BE4181" s="49"/>
    </row>
    <row r="4182" spans="5:57">
      <c r="E4182" s="48"/>
      <c r="H4182" s="48"/>
      <c r="K4182" s="48"/>
      <c r="U4182" s="49"/>
      <c r="V4182" s="49"/>
      <c r="W4182" s="49"/>
      <c r="X4182" s="49"/>
      <c r="Y4182" s="49"/>
      <c r="Z4182" s="49"/>
      <c r="AA4182" s="49"/>
      <c r="AB4182" s="49"/>
      <c r="AC4182" s="49"/>
      <c r="AG4182" s="48"/>
      <c r="AJ4182" s="48"/>
      <c r="AM4182" s="48"/>
      <c r="AW4182" s="49"/>
      <c r="AX4182" s="49"/>
      <c r="AY4182" s="49"/>
      <c r="AZ4182" s="49"/>
      <c r="BA4182" s="49"/>
      <c r="BB4182" s="49"/>
      <c r="BC4182" s="49"/>
      <c r="BD4182" s="49"/>
      <c r="BE4182" s="49"/>
    </row>
    <row r="4183" spans="5:57">
      <c r="E4183" s="48"/>
      <c r="H4183" s="48"/>
      <c r="K4183" s="48"/>
      <c r="U4183" s="49"/>
      <c r="V4183" s="49"/>
      <c r="W4183" s="49"/>
      <c r="X4183" s="49"/>
      <c r="Y4183" s="49"/>
      <c r="Z4183" s="49"/>
      <c r="AA4183" s="49"/>
      <c r="AB4183" s="49"/>
      <c r="AC4183" s="49"/>
      <c r="AG4183" s="48"/>
      <c r="AJ4183" s="48"/>
      <c r="AM4183" s="48"/>
      <c r="AW4183" s="49"/>
      <c r="AX4183" s="49"/>
      <c r="AY4183" s="49"/>
      <c r="AZ4183" s="49"/>
      <c r="BA4183" s="49"/>
      <c r="BB4183" s="49"/>
      <c r="BC4183" s="49"/>
      <c r="BD4183" s="49"/>
      <c r="BE4183" s="49"/>
    </row>
    <row r="4184" spans="5:57">
      <c r="E4184" s="48"/>
      <c r="H4184" s="48"/>
      <c r="K4184" s="48"/>
      <c r="U4184" s="49"/>
      <c r="V4184" s="49"/>
      <c r="W4184" s="49"/>
      <c r="X4184" s="49"/>
      <c r="Y4184" s="49"/>
      <c r="Z4184" s="49"/>
      <c r="AA4184" s="49"/>
      <c r="AB4184" s="49"/>
      <c r="AC4184" s="49"/>
      <c r="AG4184" s="48"/>
      <c r="AJ4184" s="48"/>
      <c r="AM4184" s="48"/>
      <c r="AW4184" s="49"/>
      <c r="AX4184" s="49"/>
      <c r="AY4184" s="49"/>
      <c r="AZ4184" s="49"/>
      <c r="BA4184" s="49"/>
      <c r="BB4184" s="49"/>
      <c r="BC4184" s="49"/>
      <c r="BD4184" s="49"/>
      <c r="BE4184" s="49"/>
    </row>
    <row r="4185" spans="5:57">
      <c r="E4185" s="48"/>
      <c r="H4185" s="48"/>
      <c r="K4185" s="48"/>
      <c r="U4185" s="49"/>
      <c r="V4185" s="49"/>
      <c r="W4185" s="49"/>
      <c r="X4185" s="49"/>
      <c r="Y4185" s="49"/>
      <c r="Z4185" s="49"/>
      <c r="AA4185" s="49"/>
      <c r="AB4185" s="49"/>
      <c r="AC4185" s="49"/>
      <c r="AG4185" s="48"/>
      <c r="AJ4185" s="48"/>
      <c r="AM4185" s="48"/>
      <c r="AW4185" s="49"/>
      <c r="AX4185" s="49"/>
      <c r="AY4185" s="49"/>
      <c r="AZ4185" s="49"/>
      <c r="BA4185" s="49"/>
      <c r="BB4185" s="49"/>
      <c r="BC4185" s="49"/>
      <c r="BD4185" s="49"/>
      <c r="BE4185" s="49"/>
    </row>
    <row r="4186" spans="5:57">
      <c r="E4186" s="48"/>
      <c r="H4186" s="48"/>
      <c r="K4186" s="48"/>
      <c r="U4186" s="49"/>
      <c r="V4186" s="49"/>
      <c r="W4186" s="49"/>
      <c r="X4186" s="49"/>
      <c r="Y4186" s="49"/>
      <c r="Z4186" s="49"/>
      <c r="AA4186" s="49"/>
      <c r="AB4186" s="49"/>
      <c r="AC4186" s="49"/>
      <c r="AG4186" s="48"/>
      <c r="AJ4186" s="48"/>
      <c r="AM4186" s="48"/>
      <c r="AW4186" s="49"/>
      <c r="AX4186" s="49"/>
      <c r="AY4186" s="49"/>
      <c r="AZ4186" s="49"/>
      <c r="BA4186" s="49"/>
      <c r="BB4186" s="49"/>
      <c r="BC4186" s="49"/>
      <c r="BD4186" s="49"/>
      <c r="BE4186" s="49"/>
    </row>
    <row r="4187" spans="5:57">
      <c r="E4187" s="48"/>
      <c r="H4187" s="48"/>
      <c r="K4187" s="48"/>
      <c r="U4187" s="49"/>
      <c r="V4187" s="49"/>
      <c r="W4187" s="49"/>
      <c r="X4187" s="49"/>
      <c r="Y4187" s="49"/>
      <c r="Z4187" s="49"/>
      <c r="AA4187" s="49"/>
      <c r="AB4187" s="49"/>
      <c r="AC4187" s="49"/>
      <c r="AG4187" s="48"/>
      <c r="AJ4187" s="48"/>
      <c r="AM4187" s="48"/>
      <c r="AW4187" s="49"/>
      <c r="AX4187" s="49"/>
      <c r="AY4187" s="49"/>
      <c r="AZ4187" s="49"/>
      <c r="BA4187" s="49"/>
      <c r="BB4187" s="49"/>
      <c r="BC4187" s="49"/>
      <c r="BD4187" s="49"/>
      <c r="BE4187" s="49"/>
    </row>
    <row r="4188" spans="5:57">
      <c r="E4188" s="48"/>
      <c r="H4188" s="48"/>
      <c r="K4188" s="48"/>
      <c r="U4188" s="49"/>
      <c r="V4188" s="49"/>
      <c r="W4188" s="49"/>
      <c r="X4188" s="49"/>
      <c r="Y4188" s="49"/>
      <c r="Z4188" s="49"/>
      <c r="AA4188" s="49"/>
      <c r="AB4188" s="49"/>
      <c r="AC4188" s="49"/>
      <c r="AG4188" s="48"/>
      <c r="AJ4188" s="48"/>
      <c r="AM4188" s="48"/>
      <c r="AW4188" s="49"/>
      <c r="AX4188" s="49"/>
      <c r="AY4188" s="49"/>
      <c r="AZ4188" s="49"/>
      <c r="BA4188" s="49"/>
      <c r="BB4188" s="49"/>
      <c r="BC4188" s="49"/>
      <c r="BD4188" s="49"/>
      <c r="BE4188" s="49"/>
    </row>
    <row r="4189" spans="5:57">
      <c r="E4189" s="48"/>
      <c r="H4189" s="48"/>
      <c r="K4189" s="48"/>
      <c r="U4189" s="49"/>
      <c r="V4189" s="49"/>
      <c r="W4189" s="49"/>
      <c r="X4189" s="49"/>
      <c r="Y4189" s="49"/>
      <c r="Z4189" s="49"/>
      <c r="AA4189" s="49"/>
      <c r="AB4189" s="49"/>
      <c r="AC4189" s="49"/>
      <c r="AG4189" s="48"/>
      <c r="AJ4189" s="48"/>
      <c r="AM4189" s="48"/>
      <c r="AW4189" s="49"/>
      <c r="AX4189" s="49"/>
      <c r="AY4189" s="49"/>
      <c r="AZ4189" s="49"/>
      <c r="BA4189" s="49"/>
      <c r="BB4189" s="49"/>
      <c r="BC4189" s="49"/>
      <c r="BD4189" s="49"/>
      <c r="BE4189" s="49"/>
    </row>
    <row r="4190" spans="5:57">
      <c r="E4190" s="48"/>
      <c r="H4190" s="48"/>
      <c r="K4190" s="48"/>
      <c r="U4190" s="49"/>
      <c r="V4190" s="49"/>
      <c r="W4190" s="49"/>
      <c r="X4190" s="49"/>
      <c r="Y4190" s="49"/>
      <c r="Z4190" s="49"/>
      <c r="AA4190" s="49"/>
      <c r="AB4190" s="49"/>
      <c r="AC4190" s="49"/>
      <c r="AG4190" s="48"/>
      <c r="AJ4190" s="48"/>
      <c r="AM4190" s="48"/>
      <c r="AW4190" s="49"/>
      <c r="AX4190" s="49"/>
      <c r="AY4190" s="49"/>
      <c r="AZ4190" s="49"/>
      <c r="BA4190" s="49"/>
      <c r="BB4190" s="49"/>
      <c r="BC4190" s="49"/>
      <c r="BD4190" s="49"/>
      <c r="BE4190" s="49"/>
    </row>
    <row r="4191" spans="5:57">
      <c r="E4191" s="48"/>
      <c r="H4191" s="48"/>
      <c r="K4191" s="48"/>
      <c r="U4191" s="49"/>
      <c r="V4191" s="49"/>
      <c r="W4191" s="49"/>
      <c r="X4191" s="49"/>
      <c r="Y4191" s="49"/>
      <c r="Z4191" s="49"/>
      <c r="AA4191" s="49"/>
      <c r="AB4191" s="49"/>
      <c r="AC4191" s="49"/>
      <c r="AG4191" s="48"/>
      <c r="AJ4191" s="48"/>
      <c r="AM4191" s="48"/>
      <c r="AW4191" s="49"/>
      <c r="AX4191" s="49"/>
      <c r="AY4191" s="49"/>
      <c r="AZ4191" s="49"/>
      <c r="BA4191" s="49"/>
      <c r="BB4191" s="49"/>
      <c r="BC4191" s="49"/>
      <c r="BD4191" s="49"/>
      <c r="BE4191" s="49"/>
    </row>
    <row r="4192" spans="5:57">
      <c r="E4192" s="48"/>
      <c r="H4192" s="48"/>
      <c r="K4192" s="48"/>
      <c r="U4192" s="49"/>
      <c r="V4192" s="49"/>
      <c r="W4192" s="49"/>
      <c r="X4192" s="49"/>
      <c r="Y4192" s="49"/>
      <c r="Z4192" s="49"/>
      <c r="AA4192" s="49"/>
      <c r="AB4192" s="49"/>
      <c r="AC4192" s="49"/>
      <c r="AG4192" s="48"/>
      <c r="AJ4192" s="48"/>
      <c r="AM4192" s="48"/>
      <c r="AW4192" s="49"/>
      <c r="AX4192" s="49"/>
      <c r="AY4192" s="49"/>
      <c r="AZ4192" s="49"/>
      <c r="BA4192" s="49"/>
      <c r="BB4192" s="49"/>
      <c r="BC4192" s="49"/>
      <c r="BD4192" s="49"/>
      <c r="BE4192" s="49"/>
    </row>
    <row r="4193" spans="5:57">
      <c r="E4193" s="48"/>
      <c r="H4193" s="48"/>
      <c r="K4193" s="48"/>
      <c r="U4193" s="49"/>
      <c r="V4193" s="49"/>
      <c r="W4193" s="49"/>
      <c r="X4193" s="49"/>
      <c r="Y4193" s="49"/>
      <c r="Z4193" s="49"/>
      <c r="AA4193" s="49"/>
      <c r="AB4193" s="49"/>
      <c r="AC4193" s="49"/>
      <c r="AG4193" s="48"/>
      <c r="AJ4193" s="48"/>
      <c r="AM4193" s="48"/>
      <c r="AW4193" s="49"/>
      <c r="AX4193" s="49"/>
      <c r="AY4193" s="49"/>
      <c r="AZ4193" s="49"/>
      <c r="BA4193" s="49"/>
      <c r="BB4193" s="49"/>
      <c r="BC4193" s="49"/>
      <c r="BD4193" s="49"/>
      <c r="BE4193" s="49"/>
    </row>
    <row r="4194" spans="5:57">
      <c r="E4194" s="48"/>
      <c r="H4194" s="48"/>
      <c r="K4194" s="48"/>
      <c r="U4194" s="49"/>
      <c r="V4194" s="49"/>
      <c r="W4194" s="49"/>
      <c r="X4194" s="49"/>
      <c r="Y4194" s="49"/>
      <c r="Z4194" s="49"/>
      <c r="AA4194" s="49"/>
      <c r="AB4194" s="49"/>
      <c r="AC4194" s="49"/>
      <c r="AG4194" s="48"/>
      <c r="AJ4194" s="48"/>
      <c r="AM4194" s="48"/>
      <c r="AW4194" s="49"/>
      <c r="AX4194" s="49"/>
      <c r="AY4194" s="49"/>
      <c r="AZ4194" s="49"/>
      <c r="BA4194" s="49"/>
      <c r="BB4194" s="49"/>
      <c r="BC4194" s="49"/>
      <c r="BD4194" s="49"/>
      <c r="BE4194" s="49"/>
    </row>
    <row r="4195" spans="5:57">
      <c r="E4195" s="48"/>
      <c r="H4195" s="48"/>
      <c r="K4195" s="48"/>
      <c r="U4195" s="49"/>
      <c r="V4195" s="49"/>
      <c r="W4195" s="49"/>
      <c r="X4195" s="49"/>
      <c r="Y4195" s="49"/>
      <c r="Z4195" s="49"/>
      <c r="AA4195" s="49"/>
      <c r="AB4195" s="49"/>
      <c r="AC4195" s="49"/>
      <c r="AG4195" s="48"/>
      <c r="AJ4195" s="48"/>
      <c r="AM4195" s="48"/>
      <c r="AW4195" s="49"/>
      <c r="AX4195" s="49"/>
      <c r="AY4195" s="49"/>
      <c r="AZ4195" s="49"/>
      <c r="BA4195" s="49"/>
      <c r="BB4195" s="49"/>
      <c r="BC4195" s="49"/>
      <c r="BD4195" s="49"/>
      <c r="BE4195" s="49"/>
    </row>
    <row r="4196" spans="5:57">
      <c r="E4196" s="48"/>
      <c r="H4196" s="48"/>
      <c r="K4196" s="48"/>
      <c r="U4196" s="49"/>
      <c r="V4196" s="49"/>
      <c r="W4196" s="49"/>
      <c r="X4196" s="49"/>
      <c r="Y4196" s="49"/>
      <c r="Z4196" s="49"/>
      <c r="AA4196" s="49"/>
      <c r="AB4196" s="49"/>
      <c r="AC4196" s="49"/>
      <c r="AG4196" s="48"/>
      <c r="AJ4196" s="48"/>
      <c r="AM4196" s="48"/>
      <c r="AW4196" s="49"/>
      <c r="AX4196" s="49"/>
      <c r="AY4196" s="49"/>
      <c r="AZ4196" s="49"/>
      <c r="BA4196" s="49"/>
      <c r="BB4196" s="49"/>
      <c r="BC4196" s="49"/>
      <c r="BD4196" s="49"/>
      <c r="BE4196" s="49"/>
    </row>
    <row r="4197" spans="5:57">
      <c r="E4197" s="48"/>
      <c r="H4197" s="48"/>
      <c r="K4197" s="48"/>
      <c r="U4197" s="49"/>
      <c r="V4197" s="49"/>
      <c r="W4197" s="49"/>
      <c r="X4197" s="49"/>
      <c r="Y4197" s="49"/>
      <c r="Z4197" s="49"/>
      <c r="AA4197" s="49"/>
      <c r="AB4197" s="49"/>
      <c r="AC4197" s="49"/>
      <c r="AG4197" s="48"/>
      <c r="AJ4197" s="48"/>
      <c r="AM4197" s="48"/>
      <c r="AW4197" s="49"/>
      <c r="AX4197" s="49"/>
      <c r="AY4197" s="49"/>
      <c r="AZ4197" s="49"/>
      <c r="BA4197" s="49"/>
      <c r="BB4197" s="49"/>
      <c r="BC4197" s="49"/>
      <c r="BD4197" s="49"/>
      <c r="BE4197" s="49"/>
    </row>
    <row r="4198" spans="5:57">
      <c r="E4198" s="48"/>
      <c r="H4198" s="48"/>
      <c r="K4198" s="48"/>
      <c r="U4198" s="49"/>
      <c r="V4198" s="49"/>
      <c r="W4198" s="49"/>
      <c r="X4198" s="49"/>
      <c r="Y4198" s="49"/>
      <c r="Z4198" s="49"/>
      <c r="AA4198" s="49"/>
      <c r="AB4198" s="49"/>
      <c r="AC4198" s="49"/>
      <c r="AG4198" s="48"/>
      <c r="AJ4198" s="48"/>
      <c r="AM4198" s="48"/>
      <c r="AW4198" s="49"/>
      <c r="AX4198" s="49"/>
      <c r="AY4198" s="49"/>
      <c r="AZ4198" s="49"/>
      <c r="BA4198" s="49"/>
      <c r="BB4198" s="49"/>
      <c r="BC4198" s="49"/>
      <c r="BD4198" s="49"/>
      <c r="BE4198" s="49"/>
    </row>
    <row r="4199" spans="5:57">
      <c r="E4199" s="48"/>
      <c r="H4199" s="48"/>
      <c r="K4199" s="48"/>
      <c r="U4199" s="49"/>
      <c r="V4199" s="49"/>
      <c r="W4199" s="49"/>
      <c r="X4199" s="49"/>
      <c r="Y4199" s="49"/>
      <c r="Z4199" s="49"/>
      <c r="AA4199" s="49"/>
      <c r="AB4199" s="49"/>
      <c r="AC4199" s="49"/>
      <c r="AG4199" s="48"/>
      <c r="AJ4199" s="48"/>
      <c r="AM4199" s="48"/>
      <c r="AW4199" s="49"/>
      <c r="AX4199" s="49"/>
      <c r="AY4199" s="49"/>
      <c r="AZ4199" s="49"/>
      <c r="BA4199" s="49"/>
      <c r="BB4199" s="49"/>
      <c r="BC4199" s="49"/>
      <c r="BD4199" s="49"/>
      <c r="BE4199" s="49"/>
    </row>
    <row r="4200" spans="5:57">
      <c r="E4200" s="48"/>
      <c r="H4200" s="48"/>
      <c r="K4200" s="48"/>
      <c r="U4200" s="49"/>
      <c r="V4200" s="49"/>
      <c r="W4200" s="49"/>
      <c r="X4200" s="49"/>
      <c r="Y4200" s="49"/>
      <c r="Z4200" s="49"/>
      <c r="AA4200" s="49"/>
      <c r="AB4200" s="49"/>
      <c r="AC4200" s="49"/>
      <c r="AG4200" s="48"/>
      <c r="AJ4200" s="48"/>
      <c r="AM4200" s="48"/>
      <c r="AW4200" s="49"/>
      <c r="AX4200" s="49"/>
      <c r="AY4200" s="49"/>
      <c r="AZ4200" s="49"/>
      <c r="BA4200" s="49"/>
      <c r="BB4200" s="49"/>
      <c r="BC4200" s="49"/>
      <c r="BD4200" s="49"/>
      <c r="BE4200" s="49"/>
    </row>
    <row r="4201" spans="5:57">
      <c r="E4201" s="48"/>
      <c r="H4201" s="48"/>
      <c r="K4201" s="48"/>
      <c r="U4201" s="49"/>
      <c r="V4201" s="49"/>
      <c r="W4201" s="49"/>
      <c r="X4201" s="49"/>
      <c r="Y4201" s="49"/>
      <c r="Z4201" s="49"/>
      <c r="AA4201" s="49"/>
      <c r="AB4201" s="49"/>
      <c r="AC4201" s="49"/>
      <c r="AG4201" s="48"/>
      <c r="AJ4201" s="48"/>
      <c r="AM4201" s="48"/>
      <c r="AW4201" s="49"/>
      <c r="AX4201" s="49"/>
      <c r="AY4201" s="49"/>
      <c r="AZ4201" s="49"/>
      <c r="BA4201" s="49"/>
      <c r="BB4201" s="49"/>
      <c r="BC4201" s="49"/>
      <c r="BD4201" s="49"/>
      <c r="BE4201" s="49"/>
    </row>
    <row r="4202" spans="5:57">
      <c r="E4202" s="48"/>
      <c r="H4202" s="48"/>
      <c r="K4202" s="48"/>
      <c r="U4202" s="49"/>
      <c r="V4202" s="49"/>
      <c r="W4202" s="49"/>
      <c r="X4202" s="49"/>
      <c r="Y4202" s="49"/>
      <c r="Z4202" s="49"/>
      <c r="AA4202" s="49"/>
      <c r="AB4202" s="49"/>
      <c r="AC4202" s="49"/>
      <c r="AG4202" s="48"/>
      <c r="AJ4202" s="48"/>
      <c r="AM4202" s="48"/>
      <c r="AW4202" s="49"/>
      <c r="AX4202" s="49"/>
      <c r="AY4202" s="49"/>
      <c r="AZ4202" s="49"/>
      <c r="BA4202" s="49"/>
      <c r="BB4202" s="49"/>
      <c r="BC4202" s="49"/>
      <c r="BD4202" s="49"/>
      <c r="BE4202" s="49"/>
    </row>
    <row r="4203" spans="5:57">
      <c r="E4203" s="48"/>
      <c r="H4203" s="48"/>
      <c r="K4203" s="48"/>
      <c r="U4203" s="49"/>
      <c r="V4203" s="49"/>
      <c r="W4203" s="49"/>
      <c r="X4203" s="49"/>
      <c r="Y4203" s="49"/>
      <c r="Z4203" s="49"/>
      <c r="AA4203" s="49"/>
      <c r="AB4203" s="49"/>
      <c r="AC4203" s="49"/>
      <c r="AG4203" s="48"/>
      <c r="AJ4203" s="48"/>
      <c r="AM4203" s="48"/>
      <c r="AW4203" s="49"/>
      <c r="AX4203" s="49"/>
      <c r="AY4203" s="49"/>
      <c r="AZ4203" s="49"/>
      <c r="BA4203" s="49"/>
      <c r="BB4203" s="49"/>
      <c r="BC4203" s="49"/>
      <c r="BD4203" s="49"/>
      <c r="BE4203" s="49"/>
    </row>
    <row r="4204" spans="5:57">
      <c r="E4204" s="48"/>
      <c r="H4204" s="48"/>
      <c r="K4204" s="48"/>
      <c r="U4204" s="49"/>
      <c r="V4204" s="49"/>
      <c r="W4204" s="49"/>
      <c r="X4204" s="49"/>
      <c r="Y4204" s="49"/>
      <c r="Z4204" s="49"/>
      <c r="AA4204" s="49"/>
      <c r="AB4204" s="49"/>
      <c r="AC4204" s="49"/>
      <c r="AG4204" s="48"/>
      <c r="AJ4204" s="48"/>
      <c r="AM4204" s="48"/>
      <c r="AW4204" s="49"/>
      <c r="AX4204" s="49"/>
      <c r="AY4204" s="49"/>
      <c r="AZ4204" s="49"/>
      <c r="BA4204" s="49"/>
      <c r="BB4204" s="49"/>
      <c r="BC4204" s="49"/>
      <c r="BD4204" s="49"/>
      <c r="BE4204" s="49"/>
    </row>
    <row r="4205" spans="5:57">
      <c r="E4205" s="48"/>
      <c r="H4205" s="48"/>
      <c r="K4205" s="48"/>
      <c r="U4205" s="49"/>
      <c r="V4205" s="49"/>
      <c r="W4205" s="49"/>
      <c r="X4205" s="49"/>
      <c r="Y4205" s="49"/>
      <c r="Z4205" s="49"/>
      <c r="AA4205" s="49"/>
      <c r="AB4205" s="49"/>
      <c r="AC4205" s="49"/>
      <c r="AG4205" s="48"/>
      <c r="AJ4205" s="48"/>
      <c r="AM4205" s="48"/>
      <c r="AW4205" s="49"/>
      <c r="AX4205" s="49"/>
      <c r="AY4205" s="49"/>
      <c r="AZ4205" s="49"/>
      <c r="BA4205" s="49"/>
      <c r="BB4205" s="49"/>
      <c r="BC4205" s="49"/>
      <c r="BD4205" s="49"/>
      <c r="BE4205" s="49"/>
    </row>
    <row r="4206" spans="5:57">
      <c r="E4206" s="48"/>
      <c r="H4206" s="48"/>
      <c r="K4206" s="48"/>
      <c r="U4206" s="49"/>
      <c r="V4206" s="49"/>
      <c r="W4206" s="49"/>
      <c r="X4206" s="49"/>
      <c r="Y4206" s="49"/>
      <c r="Z4206" s="49"/>
      <c r="AA4206" s="49"/>
      <c r="AB4206" s="49"/>
      <c r="AC4206" s="49"/>
      <c r="AG4206" s="48"/>
      <c r="AJ4206" s="48"/>
      <c r="AM4206" s="48"/>
      <c r="AW4206" s="49"/>
      <c r="AX4206" s="49"/>
      <c r="AY4206" s="49"/>
      <c r="AZ4206" s="49"/>
      <c r="BA4206" s="49"/>
      <c r="BB4206" s="49"/>
      <c r="BC4206" s="49"/>
      <c r="BD4206" s="49"/>
      <c r="BE4206" s="49"/>
    </row>
    <row r="4207" spans="5:57">
      <c r="E4207" s="48"/>
      <c r="H4207" s="48"/>
      <c r="K4207" s="48"/>
      <c r="U4207" s="49"/>
      <c r="V4207" s="49"/>
      <c r="W4207" s="49"/>
      <c r="X4207" s="49"/>
      <c r="Y4207" s="49"/>
      <c r="Z4207" s="49"/>
      <c r="AA4207" s="49"/>
      <c r="AB4207" s="49"/>
      <c r="AC4207" s="49"/>
      <c r="AG4207" s="48"/>
      <c r="AJ4207" s="48"/>
      <c r="AM4207" s="48"/>
      <c r="AW4207" s="49"/>
      <c r="AX4207" s="49"/>
      <c r="AY4207" s="49"/>
      <c r="AZ4207" s="49"/>
      <c r="BA4207" s="49"/>
      <c r="BB4207" s="49"/>
      <c r="BC4207" s="49"/>
      <c r="BD4207" s="49"/>
      <c r="BE4207" s="49"/>
    </row>
    <row r="4208" spans="5:57">
      <c r="E4208" s="48"/>
      <c r="H4208" s="48"/>
      <c r="K4208" s="48"/>
      <c r="U4208" s="49"/>
      <c r="V4208" s="49"/>
      <c r="W4208" s="49"/>
      <c r="X4208" s="49"/>
      <c r="Y4208" s="49"/>
      <c r="Z4208" s="49"/>
      <c r="AA4208" s="49"/>
      <c r="AB4208" s="49"/>
      <c r="AC4208" s="49"/>
      <c r="AG4208" s="48"/>
      <c r="AJ4208" s="48"/>
      <c r="AM4208" s="48"/>
      <c r="AW4208" s="49"/>
      <c r="AX4208" s="49"/>
      <c r="AY4208" s="49"/>
      <c r="AZ4208" s="49"/>
      <c r="BA4208" s="49"/>
      <c r="BB4208" s="49"/>
      <c r="BC4208" s="49"/>
      <c r="BD4208" s="49"/>
      <c r="BE4208" s="49"/>
    </row>
    <row r="4209" spans="5:57">
      <c r="E4209" s="48"/>
      <c r="H4209" s="48"/>
      <c r="K4209" s="48"/>
      <c r="U4209" s="49"/>
      <c r="V4209" s="49"/>
      <c r="W4209" s="49"/>
      <c r="X4209" s="49"/>
      <c r="Y4209" s="49"/>
      <c r="Z4209" s="49"/>
      <c r="AA4209" s="49"/>
      <c r="AB4209" s="49"/>
      <c r="AC4209" s="49"/>
      <c r="AG4209" s="48"/>
      <c r="AJ4209" s="48"/>
      <c r="AM4209" s="48"/>
      <c r="AW4209" s="49"/>
      <c r="AX4209" s="49"/>
      <c r="AY4209" s="49"/>
      <c r="AZ4209" s="49"/>
      <c r="BA4209" s="49"/>
      <c r="BB4209" s="49"/>
      <c r="BC4209" s="49"/>
      <c r="BD4209" s="49"/>
      <c r="BE4209" s="49"/>
    </row>
    <row r="4210" spans="5:57">
      <c r="E4210" s="48"/>
      <c r="H4210" s="48"/>
      <c r="K4210" s="48"/>
      <c r="U4210" s="49"/>
      <c r="V4210" s="49"/>
      <c r="W4210" s="49"/>
      <c r="X4210" s="49"/>
      <c r="Y4210" s="49"/>
      <c r="Z4210" s="49"/>
      <c r="AA4210" s="49"/>
      <c r="AB4210" s="49"/>
      <c r="AC4210" s="49"/>
      <c r="AG4210" s="48"/>
      <c r="AJ4210" s="48"/>
      <c r="AM4210" s="48"/>
      <c r="AW4210" s="49"/>
      <c r="AX4210" s="49"/>
      <c r="AY4210" s="49"/>
      <c r="AZ4210" s="49"/>
      <c r="BA4210" s="49"/>
      <c r="BB4210" s="49"/>
      <c r="BC4210" s="49"/>
      <c r="BD4210" s="49"/>
      <c r="BE4210" s="49"/>
    </row>
    <row r="4211" spans="5:57">
      <c r="E4211" s="48"/>
      <c r="H4211" s="48"/>
      <c r="K4211" s="48"/>
      <c r="U4211" s="49"/>
      <c r="V4211" s="49"/>
      <c r="W4211" s="49"/>
      <c r="X4211" s="49"/>
      <c r="Y4211" s="49"/>
      <c r="Z4211" s="49"/>
      <c r="AA4211" s="49"/>
      <c r="AB4211" s="49"/>
      <c r="AC4211" s="49"/>
      <c r="AG4211" s="48"/>
      <c r="AJ4211" s="48"/>
      <c r="AM4211" s="48"/>
      <c r="AW4211" s="49"/>
      <c r="AX4211" s="49"/>
      <c r="AY4211" s="49"/>
      <c r="AZ4211" s="49"/>
      <c r="BA4211" s="49"/>
      <c r="BB4211" s="49"/>
      <c r="BC4211" s="49"/>
      <c r="BD4211" s="49"/>
      <c r="BE4211" s="49"/>
    </row>
    <row r="4212" spans="5:57">
      <c r="E4212" s="48"/>
      <c r="H4212" s="48"/>
      <c r="K4212" s="48"/>
      <c r="U4212" s="49"/>
      <c r="V4212" s="49"/>
      <c r="W4212" s="49"/>
      <c r="X4212" s="49"/>
      <c r="Y4212" s="49"/>
      <c r="Z4212" s="49"/>
      <c r="AA4212" s="49"/>
      <c r="AB4212" s="49"/>
      <c r="AC4212" s="49"/>
      <c r="AG4212" s="48"/>
      <c r="AJ4212" s="48"/>
      <c r="AM4212" s="48"/>
      <c r="AW4212" s="49"/>
      <c r="AX4212" s="49"/>
      <c r="AY4212" s="49"/>
      <c r="AZ4212" s="49"/>
      <c r="BA4212" s="49"/>
      <c r="BB4212" s="49"/>
      <c r="BC4212" s="49"/>
      <c r="BD4212" s="49"/>
      <c r="BE4212" s="49"/>
    </row>
    <row r="4213" spans="5:57">
      <c r="E4213" s="48"/>
      <c r="H4213" s="48"/>
      <c r="K4213" s="48"/>
      <c r="U4213" s="49"/>
      <c r="V4213" s="49"/>
      <c r="W4213" s="49"/>
      <c r="X4213" s="49"/>
      <c r="Y4213" s="49"/>
      <c r="Z4213" s="49"/>
      <c r="AA4213" s="49"/>
      <c r="AB4213" s="49"/>
      <c r="AC4213" s="49"/>
      <c r="AG4213" s="48"/>
      <c r="AJ4213" s="48"/>
      <c r="AM4213" s="48"/>
      <c r="AW4213" s="49"/>
      <c r="AX4213" s="49"/>
      <c r="AY4213" s="49"/>
      <c r="AZ4213" s="49"/>
      <c r="BA4213" s="49"/>
      <c r="BB4213" s="49"/>
      <c r="BC4213" s="49"/>
      <c r="BD4213" s="49"/>
      <c r="BE4213" s="49"/>
    </row>
    <row r="4214" spans="5:57">
      <c r="E4214" s="48"/>
      <c r="H4214" s="48"/>
      <c r="K4214" s="48"/>
      <c r="U4214" s="49"/>
      <c r="V4214" s="49"/>
      <c r="W4214" s="49"/>
      <c r="X4214" s="49"/>
      <c r="Y4214" s="49"/>
      <c r="Z4214" s="49"/>
      <c r="AA4214" s="49"/>
      <c r="AB4214" s="49"/>
      <c r="AC4214" s="49"/>
      <c r="AG4214" s="48"/>
      <c r="AJ4214" s="48"/>
      <c r="AM4214" s="48"/>
      <c r="AW4214" s="49"/>
      <c r="AX4214" s="49"/>
      <c r="AY4214" s="49"/>
      <c r="AZ4214" s="49"/>
      <c r="BA4214" s="49"/>
      <c r="BB4214" s="49"/>
      <c r="BC4214" s="49"/>
      <c r="BD4214" s="49"/>
      <c r="BE4214" s="49"/>
    </row>
    <row r="4215" spans="5:57">
      <c r="E4215" s="48"/>
      <c r="H4215" s="48"/>
      <c r="K4215" s="48"/>
      <c r="U4215" s="49"/>
      <c r="V4215" s="49"/>
      <c r="W4215" s="49"/>
      <c r="X4215" s="49"/>
      <c r="Y4215" s="49"/>
      <c r="Z4215" s="49"/>
      <c r="AA4215" s="49"/>
      <c r="AB4215" s="49"/>
      <c r="AC4215" s="49"/>
      <c r="AG4215" s="48"/>
      <c r="AJ4215" s="48"/>
      <c r="AM4215" s="48"/>
      <c r="AW4215" s="49"/>
      <c r="AX4215" s="49"/>
      <c r="AY4215" s="49"/>
      <c r="AZ4215" s="49"/>
      <c r="BA4215" s="49"/>
      <c r="BB4215" s="49"/>
      <c r="BC4215" s="49"/>
      <c r="BD4215" s="49"/>
      <c r="BE4215" s="49"/>
    </row>
    <row r="4216" spans="5:57">
      <c r="E4216" s="48"/>
      <c r="H4216" s="48"/>
      <c r="K4216" s="48"/>
      <c r="U4216" s="49"/>
      <c r="V4216" s="49"/>
      <c r="W4216" s="49"/>
      <c r="X4216" s="49"/>
      <c r="Y4216" s="49"/>
      <c r="Z4216" s="49"/>
      <c r="AA4216" s="49"/>
      <c r="AB4216" s="49"/>
      <c r="AC4216" s="49"/>
      <c r="AG4216" s="48"/>
      <c r="AJ4216" s="48"/>
      <c r="AM4216" s="48"/>
      <c r="AW4216" s="49"/>
      <c r="AX4216" s="49"/>
      <c r="AY4216" s="49"/>
      <c r="AZ4216" s="49"/>
      <c r="BA4216" s="49"/>
      <c r="BB4216" s="49"/>
      <c r="BC4216" s="49"/>
      <c r="BD4216" s="49"/>
      <c r="BE4216" s="49"/>
    </row>
    <row r="4217" spans="5:57">
      <c r="E4217" s="48"/>
      <c r="H4217" s="48"/>
      <c r="K4217" s="48"/>
      <c r="U4217" s="49"/>
      <c r="V4217" s="49"/>
      <c r="W4217" s="49"/>
      <c r="X4217" s="49"/>
      <c r="Y4217" s="49"/>
      <c r="Z4217" s="49"/>
      <c r="AA4217" s="49"/>
      <c r="AB4217" s="49"/>
      <c r="AC4217" s="49"/>
      <c r="AG4217" s="48"/>
      <c r="AJ4217" s="48"/>
      <c r="AM4217" s="48"/>
      <c r="AW4217" s="49"/>
      <c r="AX4217" s="49"/>
      <c r="AY4217" s="49"/>
      <c r="AZ4217" s="49"/>
      <c r="BA4217" s="49"/>
      <c r="BB4217" s="49"/>
      <c r="BC4217" s="49"/>
      <c r="BD4217" s="49"/>
      <c r="BE4217" s="49"/>
    </row>
    <row r="4218" spans="5:57">
      <c r="E4218" s="48"/>
      <c r="H4218" s="48"/>
      <c r="K4218" s="48"/>
      <c r="U4218" s="49"/>
      <c r="V4218" s="49"/>
      <c r="W4218" s="49"/>
      <c r="X4218" s="49"/>
      <c r="Y4218" s="49"/>
      <c r="Z4218" s="49"/>
      <c r="AA4218" s="49"/>
      <c r="AB4218" s="49"/>
      <c r="AC4218" s="49"/>
      <c r="AG4218" s="48"/>
      <c r="AJ4218" s="48"/>
      <c r="AM4218" s="48"/>
      <c r="AW4218" s="49"/>
      <c r="AX4218" s="49"/>
      <c r="AY4218" s="49"/>
      <c r="AZ4218" s="49"/>
      <c r="BA4218" s="49"/>
      <c r="BB4218" s="49"/>
      <c r="BC4218" s="49"/>
      <c r="BD4218" s="49"/>
      <c r="BE4218" s="49"/>
    </row>
    <row r="4219" spans="5:57">
      <c r="E4219" s="48"/>
      <c r="H4219" s="48"/>
      <c r="K4219" s="48"/>
      <c r="U4219" s="49"/>
      <c r="V4219" s="49"/>
      <c r="W4219" s="49"/>
      <c r="X4219" s="49"/>
      <c r="Y4219" s="49"/>
      <c r="Z4219" s="49"/>
      <c r="AA4219" s="49"/>
      <c r="AB4219" s="49"/>
      <c r="AC4219" s="49"/>
      <c r="AG4219" s="48"/>
      <c r="AJ4219" s="48"/>
      <c r="AM4219" s="48"/>
      <c r="AW4219" s="49"/>
      <c r="AX4219" s="49"/>
      <c r="AY4219" s="49"/>
      <c r="AZ4219" s="49"/>
      <c r="BA4219" s="49"/>
      <c r="BB4219" s="49"/>
      <c r="BC4219" s="49"/>
      <c r="BD4219" s="49"/>
      <c r="BE4219" s="49"/>
    </row>
    <row r="4220" spans="5:57">
      <c r="E4220" s="48"/>
      <c r="H4220" s="48"/>
      <c r="K4220" s="48"/>
      <c r="U4220" s="49"/>
      <c r="V4220" s="49"/>
      <c r="W4220" s="49"/>
      <c r="X4220" s="49"/>
      <c r="Y4220" s="49"/>
      <c r="Z4220" s="49"/>
      <c r="AA4220" s="49"/>
      <c r="AB4220" s="49"/>
      <c r="AC4220" s="49"/>
      <c r="AG4220" s="48"/>
      <c r="AJ4220" s="48"/>
      <c r="AM4220" s="48"/>
      <c r="AW4220" s="49"/>
      <c r="AX4220" s="49"/>
      <c r="AY4220" s="49"/>
      <c r="AZ4220" s="49"/>
      <c r="BA4220" s="49"/>
      <c r="BB4220" s="49"/>
      <c r="BC4220" s="49"/>
      <c r="BD4220" s="49"/>
      <c r="BE4220" s="49"/>
    </row>
    <row r="4221" spans="5:57">
      <c r="E4221" s="48"/>
      <c r="H4221" s="48"/>
      <c r="K4221" s="48"/>
      <c r="U4221" s="49"/>
      <c r="V4221" s="49"/>
      <c r="W4221" s="49"/>
      <c r="X4221" s="49"/>
      <c r="Y4221" s="49"/>
      <c r="Z4221" s="49"/>
      <c r="AA4221" s="49"/>
      <c r="AB4221" s="49"/>
      <c r="AC4221" s="49"/>
      <c r="AG4221" s="48"/>
      <c r="AJ4221" s="48"/>
      <c r="AM4221" s="48"/>
      <c r="AW4221" s="49"/>
      <c r="AX4221" s="49"/>
      <c r="AY4221" s="49"/>
      <c r="AZ4221" s="49"/>
      <c r="BA4221" s="49"/>
      <c r="BB4221" s="49"/>
      <c r="BC4221" s="49"/>
      <c r="BD4221" s="49"/>
      <c r="BE4221" s="49"/>
    </row>
    <row r="4222" spans="5:57">
      <c r="E4222" s="48"/>
      <c r="H4222" s="48"/>
      <c r="K4222" s="48"/>
      <c r="U4222" s="49"/>
      <c r="V4222" s="49"/>
      <c r="W4222" s="49"/>
      <c r="X4222" s="49"/>
      <c r="Y4222" s="49"/>
      <c r="Z4222" s="49"/>
      <c r="AA4222" s="49"/>
      <c r="AB4222" s="49"/>
      <c r="AC4222" s="49"/>
      <c r="AG4222" s="48"/>
      <c r="AJ4222" s="48"/>
      <c r="AM4222" s="48"/>
      <c r="AW4222" s="49"/>
      <c r="AX4222" s="49"/>
      <c r="AY4222" s="49"/>
      <c r="AZ4222" s="49"/>
      <c r="BA4222" s="49"/>
      <c r="BB4222" s="49"/>
      <c r="BC4222" s="49"/>
      <c r="BD4222" s="49"/>
      <c r="BE4222" s="49"/>
    </row>
    <row r="4223" spans="5:57">
      <c r="E4223" s="48"/>
      <c r="H4223" s="48"/>
      <c r="K4223" s="48"/>
      <c r="U4223" s="49"/>
      <c r="V4223" s="49"/>
      <c r="W4223" s="49"/>
      <c r="X4223" s="49"/>
      <c r="Y4223" s="49"/>
      <c r="Z4223" s="49"/>
      <c r="AA4223" s="49"/>
      <c r="AB4223" s="49"/>
      <c r="AC4223" s="49"/>
      <c r="AG4223" s="48"/>
      <c r="AJ4223" s="48"/>
      <c r="AM4223" s="48"/>
      <c r="AW4223" s="49"/>
      <c r="AX4223" s="49"/>
      <c r="AY4223" s="49"/>
      <c r="AZ4223" s="49"/>
      <c r="BA4223" s="49"/>
      <c r="BB4223" s="49"/>
      <c r="BC4223" s="49"/>
      <c r="BD4223" s="49"/>
      <c r="BE4223" s="49"/>
    </row>
    <row r="4224" spans="5:57">
      <c r="E4224" s="48"/>
      <c r="H4224" s="48"/>
      <c r="K4224" s="48"/>
      <c r="U4224" s="49"/>
      <c r="V4224" s="49"/>
      <c r="W4224" s="49"/>
      <c r="X4224" s="49"/>
      <c r="Y4224" s="49"/>
      <c r="Z4224" s="49"/>
      <c r="AA4224" s="49"/>
      <c r="AB4224" s="49"/>
      <c r="AC4224" s="49"/>
      <c r="AG4224" s="48"/>
      <c r="AJ4224" s="48"/>
      <c r="AM4224" s="48"/>
      <c r="AW4224" s="49"/>
      <c r="AX4224" s="49"/>
      <c r="AY4224" s="49"/>
      <c r="AZ4224" s="49"/>
      <c r="BA4224" s="49"/>
      <c r="BB4224" s="49"/>
      <c r="BC4224" s="49"/>
      <c r="BD4224" s="49"/>
      <c r="BE4224" s="49"/>
    </row>
    <row r="4225" spans="5:57">
      <c r="E4225" s="48"/>
      <c r="H4225" s="48"/>
      <c r="K4225" s="48"/>
      <c r="U4225" s="49"/>
      <c r="V4225" s="49"/>
      <c r="W4225" s="49"/>
      <c r="X4225" s="49"/>
      <c r="Y4225" s="49"/>
      <c r="Z4225" s="49"/>
      <c r="AA4225" s="49"/>
      <c r="AB4225" s="49"/>
      <c r="AC4225" s="49"/>
      <c r="AG4225" s="48"/>
      <c r="AJ4225" s="48"/>
      <c r="AM4225" s="48"/>
      <c r="AW4225" s="49"/>
      <c r="AX4225" s="49"/>
      <c r="AY4225" s="49"/>
      <c r="AZ4225" s="49"/>
      <c r="BA4225" s="49"/>
      <c r="BB4225" s="49"/>
      <c r="BC4225" s="49"/>
      <c r="BD4225" s="49"/>
      <c r="BE4225" s="49"/>
    </row>
    <row r="4226" spans="5:57">
      <c r="E4226" s="48"/>
      <c r="H4226" s="48"/>
      <c r="K4226" s="48"/>
      <c r="U4226" s="49"/>
      <c r="V4226" s="49"/>
      <c r="W4226" s="49"/>
      <c r="X4226" s="49"/>
      <c r="Y4226" s="49"/>
      <c r="Z4226" s="49"/>
      <c r="AA4226" s="49"/>
      <c r="AB4226" s="49"/>
      <c r="AC4226" s="49"/>
      <c r="AG4226" s="48"/>
      <c r="AJ4226" s="48"/>
      <c r="AM4226" s="48"/>
      <c r="AW4226" s="49"/>
      <c r="AX4226" s="49"/>
      <c r="AY4226" s="49"/>
      <c r="AZ4226" s="49"/>
      <c r="BA4226" s="49"/>
      <c r="BB4226" s="49"/>
      <c r="BC4226" s="49"/>
      <c r="BD4226" s="49"/>
      <c r="BE4226" s="49"/>
    </row>
    <row r="4227" spans="5:57">
      <c r="E4227" s="48"/>
      <c r="H4227" s="48"/>
      <c r="K4227" s="48"/>
      <c r="U4227" s="49"/>
      <c r="V4227" s="49"/>
      <c r="W4227" s="49"/>
      <c r="X4227" s="49"/>
      <c r="Y4227" s="49"/>
      <c r="Z4227" s="49"/>
      <c r="AA4227" s="49"/>
      <c r="AB4227" s="49"/>
      <c r="AC4227" s="49"/>
      <c r="AG4227" s="48"/>
      <c r="AJ4227" s="48"/>
      <c r="AM4227" s="48"/>
      <c r="AW4227" s="49"/>
      <c r="AX4227" s="49"/>
      <c r="AY4227" s="49"/>
      <c r="AZ4227" s="49"/>
      <c r="BA4227" s="49"/>
      <c r="BB4227" s="49"/>
      <c r="BC4227" s="49"/>
      <c r="BD4227" s="49"/>
      <c r="BE4227" s="49"/>
    </row>
    <row r="4228" spans="5:57">
      <c r="E4228" s="48"/>
      <c r="H4228" s="48"/>
      <c r="K4228" s="48"/>
      <c r="U4228" s="49"/>
      <c r="V4228" s="49"/>
      <c r="W4228" s="49"/>
      <c r="X4228" s="49"/>
      <c r="Y4228" s="49"/>
      <c r="Z4228" s="49"/>
      <c r="AA4228" s="49"/>
      <c r="AB4228" s="49"/>
      <c r="AC4228" s="49"/>
      <c r="AG4228" s="48"/>
      <c r="AJ4228" s="48"/>
      <c r="AM4228" s="48"/>
      <c r="AW4228" s="49"/>
      <c r="AX4228" s="49"/>
      <c r="AY4228" s="49"/>
      <c r="AZ4228" s="49"/>
      <c r="BA4228" s="49"/>
      <c r="BB4228" s="49"/>
      <c r="BC4228" s="49"/>
      <c r="BD4228" s="49"/>
      <c r="BE4228" s="49"/>
    </row>
    <row r="4229" spans="5:57">
      <c r="E4229" s="48"/>
      <c r="H4229" s="48"/>
      <c r="K4229" s="48"/>
      <c r="U4229" s="49"/>
      <c r="V4229" s="49"/>
      <c r="W4229" s="49"/>
      <c r="X4229" s="49"/>
      <c r="Y4229" s="49"/>
      <c r="Z4229" s="49"/>
      <c r="AA4229" s="49"/>
      <c r="AB4229" s="49"/>
      <c r="AC4229" s="49"/>
      <c r="AG4229" s="48"/>
      <c r="AJ4229" s="48"/>
      <c r="AM4229" s="48"/>
      <c r="AW4229" s="49"/>
      <c r="AX4229" s="49"/>
      <c r="AY4229" s="49"/>
      <c r="AZ4229" s="49"/>
      <c r="BA4229" s="49"/>
      <c r="BB4229" s="49"/>
      <c r="BC4229" s="49"/>
      <c r="BD4229" s="49"/>
      <c r="BE4229" s="49"/>
    </row>
    <row r="4230" spans="5:57">
      <c r="E4230" s="48"/>
      <c r="H4230" s="48"/>
      <c r="K4230" s="48"/>
      <c r="U4230" s="49"/>
      <c r="V4230" s="49"/>
      <c r="W4230" s="49"/>
      <c r="X4230" s="49"/>
      <c r="Y4230" s="49"/>
      <c r="Z4230" s="49"/>
      <c r="AA4230" s="49"/>
      <c r="AB4230" s="49"/>
      <c r="AC4230" s="49"/>
      <c r="AG4230" s="48"/>
      <c r="AJ4230" s="48"/>
      <c r="AM4230" s="48"/>
      <c r="AW4230" s="49"/>
      <c r="AX4230" s="49"/>
      <c r="AY4230" s="49"/>
      <c r="AZ4230" s="49"/>
      <c r="BA4230" s="49"/>
      <c r="BB4230" s="49"/>
      <c r="BC4230" s="49"/>
      <c r="BD4230" s="49"/>
      <c r="BE4230" s="49"/>
    </row>
    <row r="4231" spans="5:57">
      <c r="E4231" s="48"/>
      <c r="H4231" s="48"/>
      <c r="K4231" s="48"/>
      <c r="U4231" s="49"/>
      <c r="V4231" s="49"/>
      <c r="W4231" s="49"/>
      <c r="X4231" s="49"/>
      <c r="Y4231" s="49"/>
      <c r="Z4231" s="49"/>
      <c r="AA4231" s="49"/>
      <c r="AB4231" s="49"/>
      <c r="AC4231" s="49"/>
      <c r="AG4231" s="48"/>
      <c r="AJ4231" s="48"/>
      <c r="AM4231" s="48"/>
      <c r="AW4231" s="49"/>
      <c r="AX4231" s="49"/>
      <c r="AY4231" s="49"/>
      <c r="AZ4231" s="49"/>
      <c r="BA4231" s="49"/>
      <c r="BB4231" s="49"/>
      <c r="BC4231" s="49"/>
      <c r="BD4231" s="49"/>
      <c r="BE4231" s="49"/>
    </row>
    <row r="4232" spans="5:57">
      <c r="E4232" s="48"/>
      <c r="H4232" s="48"/>
      <c r="K4232" s="48"/>
      <c r="U4232" s="49"/>
      <c r="V4232" s="49"/>
      <c r="W4232" s="49"/>
      <c r="X4232" s="49"/>
      <c r="Y4232" s="49"/>
      <c r="Z4232" s="49"/>
      <c r="AA4232" s="49"/>
      <c r="AB4232" s="49"/>
      <c r="AC4232" s="49"/>
      <c r="AG4232" s="48"/>
      <c r="AJ4232" s="48"/>
      <c r="AM4232" s="48"/>
      <c r="AW4232" s="49"/>
      <c r="AX4232" s="49"/>
      <c r="AY4232" s="49"/>
      <c r="AZ4232" s="49"/>
      <c r="BA4232" s="49"/>
      <c r="BB4232" s="49"/>
      <c r="BC4232" s="49"/>
      <c r="BD4232" s="49"/>
      <c r="BE4232" s="49"/>
    </row>
    <row r="4233" spans="5:57">
      <c r="E4233" s="48"/>
      <c r="H4233" s="48"/>
      <c r="K4233" s="48"/>
      <c r="U4233" s="49"/>
      <c r="V4233" s="49"/>
      <c r="W4233" s="49"/>
      <c r="X4233" s="49"/>
      <c r="Y4233" s="49"/>
      <c r="Z4233" s="49"/>
      <c r="AA4233" s="49"/>
      <c r="AB4233" s="49"/>
      <c r="AC4233" s="49"/>
      <c r="AG4233" s="48"/>
      <c r="AJ4233" s="48"/>
      <c r="AM4233" s="48"/>
      <c r="AW4233" s="49"/>
      <c r="AX4233" s="49"/>
      <c r="AY4233" s="49"/>
      <c r="AZ4233" s="49"/>
      <c r="BA4233" s="49"/>
      <c r="BB4233" s="49"/>
      <c r="BC4233" s="49"/>
      <c r="BD4233" s="49"/>
      <c r="BE4233" s="49"/>
    </row>
    <row r="4234" spans="5:57">
      <c r="E4234" s="48"/>
      <c r="H4234" s="48"/>
      <c r="K4234" s="48"/>
      <c r="U4234" s="49"/>
      <c r="V4234" s="49"/>
      <c r="W4234" s="49"/>
      <c r="X4234" s="49"/>
      <c r="Y4234" s="49"/>
      <c r="Z4234" s="49"/>
      <c r="AA4234" s="49"/>
      <c r="AB4234" s="49"/>
      <c r="AC4234" s="49"/>
      <c r="AG4234" s="48"/>
      <c r="AJ4234" s="48"/>
      <c r="AM4234" s="48"/>
      <c r="AW4234" s="49"/>
      <c r="AX4234" s="49"/>
      <c r="AY4234" s="49"/>
      <c r="AZ4234" s="49"/>
      <c r="BA4234" s="49"/>
      <c r="BB4234" s="49"/>
      <c r="BC4234" s="49"/>
      <c r="BD4234" s="49"/>
      <c r="BE4234" s="49"/>
    </row>
    <row r="4235" spans="5:57">
      <c r="E4235" s="48"/>
      <c r="H4235" s="48"/>
      <c r="K4235" s="48"/>
      <c r="U4235" s="49"/>
      <c r="V4235" s="49"/>
      <c r="W4235" s="49"/>
      <c r="X4235" s="49"/>
      <c r="Y4235" s="49"/>
      <c r="Z4235" s="49"/>
      <c r="AA4235" s="49"/>
      <c r="AB4235" s="49"/>
      <c r="AC4235" s="49"/>
      <c r="AG4235" s="48"/>
      <c r="AJ4235" s="48"/>
      <c r="AM4235" s="48"/>
      <c r="AW4235" s="49"/>
      <c r="AX4235" s="49"/>
      <c r="AY4235" s="49"/>
      <c r="AZ4235" s="49"/>
      <c r="BA4235" s="49"/>
      <c r="BB4235" s="49"/>
      <c r="BC4235" s="49"/>
      <c r="BD4235" s="49"/>
      <c r="BE4235" s="49"/>
    </row>
    <row r="4236" spans="5:57">
      <c r="E4236" s="48"/>
      <c r="H4236" s="48"/>
      <c r="K4236" s="48"/>
      <c r="U4236" s="49"/>
      <c r="V4236" s="49"/>
      <c r="W4236" s="49"/>
      <c r="X4236" s="49"/>
      <c r="Y4236" s="49"/>
      <c r="Z4236" s="49"/>
      <c r="AA4236" s="49"/>
      <c r="AB4236" s="49"/>
      <c r="AC4236" s="49"/>
      <c r="AG4236" s="48"/>
      <c r="AJ4236" s="48"/>
      <c r="AM4236" s="48"/>
      <c r="AW4236" s="49"/>
      <c r="AX4236" s="49"/>
      <c r="AY4236" s="49"/>
      <c r="AZ4236" s="49"/>
      <c r="BA4236" s="49"/>
      <c r="BB4236" s="49"/>
      <c r="BC4236" s="49"/>
      <c r="BD4236" s="49"/>
      <c r="BE4236" s="49"/>
    </row>
    <row r="4237" spans="5:57">
      <c r="E4237" s="48"/>
      <c r="H4237" s="48"/>
      <c r="K4237" s="48"/>
      <c r="U4237" s="49"/>
      <c r="V4237" s="49"/>
      <c r="W4237" s="49"/>
      <c r="X4237" s="49"/>
      <c r="Y4237" s="49"/>
      <c r="Z4237" s="49"/>
      <c r="AA4237" s="49"/>
      <c r="AB4237" s="49"/>
      <c r="AC4237" s="49"/>
      <c r="AG4237" s="48"/>
      <c r="AJ4237" s="48"/>
      <c r="AM4237" s="48"/>
      <c r="AW4237" s="49"/>
      <c r="AX4237" s="49"/>
      <c r="AY4237" s="49"/>
      <c r="AZ4237" s="49"/>
      <c r="BA4237" s="49"/>
      <c r="BB4237" s="49"/>
      <c r="BC4237" s="49"/>
      <c r="BD4237" s="49"/>
      <c r="BE4237" s="49"/>
    </row>
    <row r="4238" spans="5:57">
      <c r="E4238" s="48"/>
      <c r="H4238" s="48"/>
      <c r="K4238" s="48"/>
      <c r="U4238" s="49"/>
      <c r="V4238" s="49"/>
      <c r="W4238" s="49"/>
      <c r="X4238" s="49"/>
      <c r="Y4238" s="49"/>
      <c r="Z4238" s="49"/>
      <c r="AA4238" s="49"/>
      <c r="AB4238" s="49"/>
      <c r="AC4238" s="49"/>
      <c r="AG4238" s="48"/>
      <c r="AJ4238" s="48"/>
      <c r="AM4238" s="48"/>
      <c r="AW4238" s="49"/>
      <c r="AX4238" s="49"/>
      <c r="AY4238" s="49"/>
      <c r="AZ4238" s="49"/>
      <c r="BA4238" s="49"/>
      <c r="BB4238" s="49"/>
      <c r="BC4238" s="49"/>
      <c r="BD4238" s="49"/>
      <c r="BE4238" s="49"/>
    </row>
    <row r="4239" spans="5:57">
      <c r="E4239" s="48"/>
      <c r="H4239" s="48"/>
      <c r="K4239" s="48"/>
      <c r="U4239" s="49"/>
      <c r="V4239" s="49"/>
      <c r="W4239" s="49"/>
      <c r="X4239" s="49"/>
      <c r="Y4239" s="49"/>
      <c r="Z4239" s="49"/>
      <c r="AA4239" s="49"/>
      <c r="AB4239" s="49"/>
      <c r="AC4239" s="49"/>
      <c r="AG4239" s="48"/>
      <c r="AJ4239" s="48"/>
      <c r="AM4239" s="48"/>
      <c r="AW4239" s="49"/>
      <c r="AX4239" s="49"/>
      <c r="AY4239" s="49"/>
      <c r="AZ4239" s="49"/>
      <c r="BA4239" s="49"/>
      <c r="BB4239" s="49"/>
      <c r="BC4239" s="49"/>
      <c r="BD4239" s="49"/>
      <c r="BE4239" s="49"/>
    </row>
    <row r="4240" spans="5:57">
      <c r="E4240" s="48"/>
      <c r="H4240" s="48"/>
      <c r="K4240" s="48"/>
      <c r="U4240" s="49"/>
      <c r="V4240" s="49"/>
      <c r="W4240" s="49"/>
      <c r="X4240" s="49"/>
      <c r="Y4240" s="49"/>
      <c r="Z4240" s="49"/>
      <c r="AA4240" s="49"/>
      <c r="AB4240" s="49"/>
      <c r="AC4240" s="49"/>
      <c r="AG4240" s="48"/>
      <c r="AJ4240" s="48"/>
      <c r="AM4240" s="48"/>
      <c r="AW4240" s="49"/>
      <c r="AX4240" s="49"/>
      <c r="AY4240" s="49"/>
      <c r="AZ4240" s="49"/>
      <c r="BA4240" s="49"/>
      <c r="BB4240" s="49"/>
      <c r="BC4240" s="49"/>
      <c r="BD4240" s="49"/>
      <c r="BE4240" s="49"/>
    </row>
    <row r="4241" spans="5:57">
      <c r="E4241" s="48"/>
      <c r="H4241" s="48"/>
      <c r="K4241" s="48"/>
      <c r="U4241" s="49"/>
      <c r="V4241" s="49"/>
      <c r="W4241" s="49"/>
      <c r="X4241" s="49"/>
      <c r="Y4241" s="49"/>
      <c r="Z4241" s="49"/>
      <c r="AA4241" s="49"/>
      <c r="AB4241" s="49"/>
      <c r="AC4241" s="49"/>
      <c r="AG4241" s="48"/>
      <c r="AJ4241" s="48"/>
      <c r="AM4241" s="48"/>
      <c r="AW4241" s="49"/>
      <c r="AX4241" s="49"/>
      <c r="AY4241" s="49"/>
      <c r="AZ4241" s="49"/>
      <c r="BA4241" s="49"/>
      <c r="BB4241" s="49"/>
      <c r="BC4241" s="49"/>
      <c r="BD4241" s="49"/>
      <c r="BE4241" s="49"/>
    </row>
    <row r="4242" spans="5:57">
      <c r="E4242" s="48"/>
      <c r="H4242" s="48"/>
      <c r="K4242" s="48"/>
      <c r="U4242" s="49"/>
      <c r="V4242" s="49"/>
      <c r="W4242" s="49"/>
      <c r="X4242" s="49"/>
      <c r="Y4242" s="49"/>
      <c r="Z4242" s="49"/>
      <c r="AA4242" s="49"/>
      <c r="AB4242" s="49"/>
      <c r="AC4242" s="49"/>
      <c r="AG4242" s="48"/>
      <c r="AJ4242" s="48"/>
      <c r="AM4242" s="48"/>
      <c r="AW4242" s="49"/>
      <c r="AX4242" s="49"/>
      <c r="AY4242" s="49"/>
      <c r="AZ4242" s="49"/>
      <c r="BA4242" s="49"/>
      <c r="BB4242" s="49"/>
      <c r="BC4242" s="49"/>
      <c r="BD4242" s="49"/>
      <c r="BE4242" s="49"/>
    </row>
    <row r="4243" spans="5:57">
      <c r="E4243" s="48"/>
      <c r="H4243" s="48"/>
      <c r="K4243" s="48"/>
      <c r="U4243" s="49"/>
      <c r="V4243" s="49"/>
      <c r="W4243" s="49"/>
      <c r="X4243" s="49"/>
      <c r="Y4243" s="49"/>
      <c r="Z4243" s="49"/>
      <c r="AA4243" s="49"/>
      <c r="AB4243" s="49"/>
      <c r="AC4243" s="49"/>
      <c r="AG4243" s="48"/>
      <c r="AJ4243" s="48"/>
      <c r="AM4243" s="48"/>
      <c r="AW4243" s="49"/>
      <c r="AX4243" s="49"/>
      <c r="AY4243" s="49"/>
      <c r="AZ4243" s="49"/>
      <c r="BA4243" s="49"/>
      <c r="BB4243" s="49"/>
      <c r="BC4243" s="49"/>
      <c r="BD4243" s="49"/>
      <c r="BE4243" s="49"/>
    </row>
    <row r="4244" spans="5:57">
      <c r="E4244" s="48"/>
      <c r="H4244" s="48"/>
      <c r="K4244" s="48"/>
      <c r="U4244" s="49"/>
      <c r="V4244" s="49"/>
      <c r="W4244" s="49"/>
      <c r="X4244" s="49"/>
      <c r="Y4244" s="49"/>
      <c r="Z4244" s="49"/>
      <c r="AA4244" s="49"/>
      <c r="AB4244" s="49"/>
      <c r="AC4244" s="49"/>
      <c r="AG4244" s="48"/>
      <c r="AJ4244" s="48"/>
      <c r="AM4244" s="48"/>
      <c r="AW4244" s="49"/>
      <c r="AX4244" s="49"/>
      <c r="AY4244" s="49"/>
      <c r="AZ4244" s="49"/>
      <c r="BA4244" s="49"/>
      <c r="BB4244" s="49"/>
      <c r="BC4244" s="49"/>
      <c r="BD4244" s="49"/>
      <c r="BE4244" s="49"/>
    </row>
    <row r="4245" spans="5:57">
      <c r="E4245" s="48"/>
      <c r="H4245" s="48"/>
      <c r="K4245" s="48"/>
      <c r="U4245" s="49"/>
      <c r="V4245" s="49"/>
      <c r="W4245" s="49"/>
      <c r="X4245" s="49"/>
      <c r="Y4245" s="49"/>
      <c r="Z4245" s="49"/>
      <c r="AA4245" s="49"/>
      <c r="AB4245" s="49"/>
      <c r="AC4245" s="49"/>
      <c r="AG4245" s="48"/>
      <c r="AJ4245" s="48"/>
      <c r="AM4245" s="48"/>
      <c r="AW4245" s="49"/>
      <c r="AX4245" s="49"/>
      <c r="AY4245" s="49"/>
      <c r="AZ4245" s="49"/>
      <c r="BA4245" s="49"/>
      <c r="BB4245" s="49"/>
      <c r="BC4245" s="49"/>
      <c r="BD4245" s="49"/>
      <c r="BE4245" s="49"/>
    </row>
    <row r="4246" spans="5:57">
      <c r="E4246" s="48"/>
      <c r="H4246" s="48"/>
      <c r="K4246" s="48"/>
      <c r="U4246" s="49"/>
      <c r="V4246" s="49"/>
      <c r="W4246" s="49"/>
      <c r="X4246" s="49"/>
      <c r="Y4246" s="49"/>
      <c r="Z4246" s="49"/>
      <c r="AA4246" s="49"/>
      <c r="AB4246" s="49"/>
      <c r="AC4246" s="49"/>
      <c r="AG4246" s="48"/>
      <c r="AJ4246" s="48"/>
      <c r="AM4246" s="48"/>
      <c r="AW4246" s="49"/>
      <c r="AX4246" s="49"/>
      <c r="AY4246" s="49"/>
      <c r="AZ4246" s="49"/>
      <c r="BA4246" s="49"/>
      <c r="BB4246" s="49"/>
      <c r="BC4246" s="49"/>
      <c r="BD4246" s="49"/>
      <c r="BE4246" s="49"/>
    </row>
    <row r="4247" spans="5:57">
      <c r="E4247" s="48"/>
      <c r="H4247" s="48"/>
      <c r="K4247" s="48"/>
      <c r="U4247" s="49"/>
      <c r="V4247" s="49"/>
      <c r="W4247" s="49"/>
      <c r="X4247" s="49"/>
      <c r="Y4247" s="49"/>
      <c r="Z4247" s="49"/>
      <c r="AA4247" s="49"/>
      <c r="AB4247" s="49"/>
      <c r="AC4247" s="49"/>
      <c r="AG4247" s="48"/>
      <c r="AJ4247" s="48"/>
      <c r="AM4247" s="48"/>
      <c r="AW4247" s="49"/>
      <c r="AX4247" s="49"/>
      <c r="AY4247" s="49"/>
      <c r="AZ4247" s="49"/>
      <c r="BA4247" s="49"/>
      <c r="BB4247" s="49"/>
      <c r="BC4247" s="49"/>
      <c r="BD4247" s="49"/>
      <c r="BE4247" s="49"/>
    </row>
    <row r="4248" spans="5:57">
      <c r="E4248" s="48"/>
      <c r="H4248" s="48"/>
      <c r="K4248" s="48"/>
      <c r="U4248" s="49"/>
      <c r="V4248" s="49"/>
      <c r="W4248" s="49"/>
      <c r="X4248" s="49"/>
      <c r="Y4248" s="49"/>
      <c r="Z4248" s="49"/>
      <c r="AA4248" s="49"/>
      <c r="AB4248" s="49"/>
      <c r="AC4248" s="49"/>
      <c r="AG4248" s="48"/>
      <c r="AJ4248" s="48"/>
      <c r="AM4248" s="48"/>
      <c r="AW4248" s="49"/>
      <c r="AX4248" s="49"/>
      <c r="AY4248" s="49"/>
      <c r="AZ4248" s="49"/>
      <c r="BA4248" s="49"/>
      <c r="BB4248" s="49"/>
      <c r="BC4248" s="49"/>
      <c r="BD4248" s="49"/>
      <c r="BE4248" s="49"/>
    </row>
    <row r="4249" spans="5:57">
      <c r="E4249" s="48"/>
      <c r="H4249" s="48"/>
      <c r="K4249" s="48"/>
      <c r="U4249" s="49"/>
      <c r="V4249" s="49"/>
      <c r="W4249" s="49"/>
      <c r="X4249" s="49"/>
      <c r="Y4249" s="49"/>
      <c r="Z4249" s="49"/>
      <c r="AA4249" s="49"/>
      <c r="AB4249" s="49"/>
      <c r="AC4249" s="49"/>
      <c r="AG4249" s="48"/>
      <c r="AJ4249" s="48"/>
      <c r="AM4249" s="48"/>
      <c r="AW4249" s="49"/>
      <c r="AX4249" s="49"/>
      <c r="AY4249" s="49"/>
      <c r="AZ4249" s="49"/>
      <c r="BA4249" s="49"/>
      <c r="BB4249" s="49"/>
      <c r="BC4249" s="49"/>
      <c r="BD4249" s="49"/>
      <c r="BE4249" s="49"/>
    </row>
    <row r="4250" spans="5:57">
      <c r="E4250" s="48"/>
      <c r="H4250" s="48"/>
      <c r="K4250" s="48"/>
      <c r="U4250" s="49"/>
      <c r="V4250" s="49"/>
      <c r="W4250" s="49"/>
      <c r="X4250" s="49"/>
      <c r="Y4250" s="49"/>
      <c r="Z4250" s="49"/>
      <c r="AA4250" s="49"/>
      <c r="AB4250" s="49"/>
      <c r="AC4250" s="49"/>
      <c r="AG4250" s="48"/>
      <c r="AJ4250" s="48"/>
      <c r="AM4250" s="48"/>
      <c r="AW4250" s="49"/>
      <c r="AX4250" s="49"/>
      <c r="AY4250" s="49"/>
      <c r="AZ4250" s="49"/>
      <c r="BA4250" s="49"/>
      <c r="BB4250" s="49"/>
      <c r="BC4250" s="49"/>
      <c r="BD4250" s="49"/>
      <c r="BE4250" s="49"/>
    </row>
    <row r="4251" spans="5:57">
      <c r="E4251" s="48"/>
      <c r="H4251" s="48"/>
      <c r="K4251" s="48"/>
      <c r="U4251" s="49"/>
      <c r="V4251" s="49"/>
      <c r="W4251" s="49"/>
      <c r="X4251" s="49"/>
      <c r="Y4251" s="49"/>
      <c r="Z4251" s="49"/>
      <c r="AA4251" s="49"/>
      <c r="AB4251" s="49"/>
      <c r="AC4251" s="49"/>
      <c r="AG4251" s="48"/>
      <c r="AJ4251" s="48"/>
      <c r="AM4251" s="48"/>
      <c r="AW4251" s="49"/>
      <c r="AX4251" s="49"/>
      <c r="AY4251" s="49"/>
      <c r="AZ4251" s="49"/>
      <c r="BA4251" s="49"/>
      <c r="BB4251" s="49"/>
      <c r="BC4251" s="49"/>
      <c r="BD4251" s="49"/>
      <c r="BE4251" s="49"/>
    </row>
    <row r="4252" spans="5:57">
      <c r="E4252" s="48"/>
      <c r="H4252" s="48"/>
      <c r="K4252" s="48"/>
      <c r="U4252" s="49"/>
      <c r="V4252" s="49"/>
      <c r="W4252" s="49"/>
      <c r="X4252" s="49"/>
      <c r="Y4252" s="49"/>
      <c r="Z4252" s="49"/>
      <c r="AA4252" s="49"/>
      <c r="AB4252" s="49"/>
      <c r="AC4252" s="49"/>
      <c r="AG4252" s="48"/>
      <c r="AJ4252" s="48"/>
      <c r="AM4252" s="48"/>
      <c r="AW4252" s="49"/>
      <c r="AX4252" s="49"/>
      <c r="AY4252" s="49"/>
      <c r="AZ4252" s="49"/>
      <c r="BA4252" s="49"/>
      <c r="BB4252" s="49"/>
      <c r="BC4252" s="49"/>
      <c r="BD4252" s="49"/>
      <c r="BE4252" s="49"/>
    </row>
    <row r="4253" spans="5:57">
      <c r="E4253" s="48"/>
      <c r="H4253" s="48"/>
      <c r="K4253" s="48"/>
      <c r="U4253" s="49"/>
      <c r="V4253" s="49"/>
      <c r="W4253" s="49"/>
      <c r="X4253" s="49"/>
      <c r="Y4253" s="49"/>
      <c r="Z4253" s="49"/>
      <c r="AA4253" s="49"/>
      <c r="AB4253" s="49"/>
      <c r="AC4253" s="49"/>
      <c r="AG4253" s="48"/>
      <c r="AJ4253" s="48"/>
      <c r="AM4253" s="48"/>
      <c r="AW4253" s="49"/>
      <c r="AX4253" s="49"/>
      <c r="AY4253" s="49"/>
      <c r="AZ4253" s="49"/>
      <c r="BA4253" s="49"/>
      <c r="BB4253" s="49"/>
      <c r="BC4253" s="49"/>
      <c r="BD4253" s="49"/>
      <c r="BE4253" s="49"/>
    </row>
    <row r="4254" spans="5:57">
      <c r="E4254" s="48"/>
      <c r="H4254" s="48"/>
      <c r="K4254" s="48"/>
      <c r="U4254" s="49"/>
      <c r="V4254" s="49"/>
      <c r="W4254" s="49"/>
      <c r="X4254" s="49"/>
      <c r="Y4254" s="49"/>
      <c r="Z4254" s="49"/>
      <c r="AA4254" s="49"/>
      <c r="AB4254" s="49"/>
      <c r="AC4254" s="49"/>
      <c r="AG4254" s="48"/>
      <c r="AJ4254" s="48"/>
      <c r="AM4254" s="48"/>
      <c r="AW4254" s="49"/>
      <c r="AX4254" s="49"/>
      <c r="AY4254" s="49"/>
      <c r="AZ4254" s="49"/>
      <c r="BA4254" s="49"/>
      <c r="BB4254" s="49"/>
      <c r="BC4254" s="49"/>
      <c r="BD4254" s="49"/>
      <c r="BE4254" s="49"/>
    </row>
    <row r="4255" spans="5:57">
      <c r="E4255" s="48"/>
      <c r="H4255" s="48"/>
      <c r="K4255" s="48"/>
      <c r="U4255" s="49"/>
      <c r="V4255" s="49"/>
      <c r="W4255" s="49"/>
      <c r="X4255" s="49"/>
      <c r="Y4255" s="49"/>
      <c r="Z4255" s="49"/>
      <c r="AA4255" s="49"/>
      <c r="AB4255" s="49"/>
      <c r="AC4255" s="49"/>
      <c r="AG4255" s="48"/>
      <c r="AJ4255" s="48"/>
      <c r="AM4255" s="48"/>
      <c r="AW4255" s="49"/>
      <c r="AX4255" s="49"/>
      <c r="AY4255" s="49"/>
      <c r="AZ4255" s="49"/>
      <c r="BA4255" s="49"/>
      <c r="BB4255" s="49"/>
      <c r="BC4255" s="49"/>
      <c r="BD4255" s="49"/>
      <c r="BE4255" s="49"/>
    </row>
    <row r="4256" spans="5:57">
      <c r="E4256" s="48"/>
      <c r="H4256" s="48"/>
      <c r="K4256" s="48"/>
      <c r="U4256" s="49"/>
      <c r="V4256" s="49"/>
      <c r="W4256" s="49"/>
      <c r="X4256" s="49"/>
      <c r="Y4256" s="49"/>
      <c r="Z4256" s="49"/>
      <c r="AA4256" s="49"/>
      <c r="AB4256" s="49"/>
      <c r="AC4256" s="49"/>
      <c r="AG4256" s="48"/>
      <c r="AJ4256" s="48"/>
      <c r="AM4256" s="48"/>
      <c r="AW4256" s="49"/>
      <c r="AX4256" s="49"/>
      <c r="AY4256" s="49"/>
      <c r="AZ4256" s="49"/>
      <c r="BA4256" s="49"/>
      <c r="BB4256" s="49"/>
      <c r="BC4256" s="49"/>
      <c r="BD4256" s="49"/>
      <c r="BE4256" s="49"/>
    </row>
    <row r="4257" spans="5:57">
      <c r="E4257" s="48"/>
      <c r="H4257" s="48"/>
      <c r="K4257" s="48"/>
      <c r="U4257" s="49"/>
      <c r="V4257" s="49"/>
      <c r="W4257" s="49"/>
      <c r="X4257" s="49"/>
      <c r="Y4257" s="49"/>
      <c r="Z4257" s="49"/>
      <c r="AA4257" s="49"/>
      <c r="AB4257" s="49"/>
      <c r="AC4257" s="49"/>
      <c r="AG4257" s="48"/>
      <c r="AJ4257" s="48"/>
      <c r="AM4257" s="48"/>
      <c r="AW4257" s="49"/>
      <c r="AX4257" s="49"/>
      <c r="AY4257" s="49"/>
      <c r="AZ4257" s="49"/>
      <c r="BA4257" s="49"/>
      <c r="BB4257" s="49"/>
      <c r="BC4257" s="49"/>
      <c r="BD4257" s="49"/>
      <c r="BE4257" s="49"/>
    </row>
    <row r="4258" spans="5:57">
      <c r="E4258" s="48"/>
      <c r="H4258" s="48"/>
      <c r="K4258" s="48"/>
      <c r="U4258" s="49"/>
      <c r="V4258" s="49"/>
      <c r="W4258" s="49"/>
      <c r="X4258" s="49"/>
      <c r="Y4258" s="49"/>
      <c r="Z4258" s="49"/>
      <c r="AA4258" s="49"/>
      <c r="AB4258" s="49"/>
      <c r="AC4258" s="49"/>
      <c r="AG4258" s="48"/>
      <c r="AJ4258" s="48"/>
      <c r="AM4258" s="48"/>
      <c r="AW4258" s="49"/>
      <c r="AX4258" s="49"/>
      <c r="AY4258" s="49"/>
      <c r="AZ4258" s="49"/>
      <c r="BA4258" s="49"/>
      <c r="BB4258" s="49"/>
      <c r="BC4258" s="49"/>
      <c r="BD4258" s="49"/>
      <c r="BE4258" s="49"/>
    </row>
    <row r="4259" spans="5:57">
      <c r="E4259" s="48"/>
      <c r="H4259" s="48"/>
      <c r="K4259" s="48"/>
      <c r="U4259" s="49"/>
      <c r="V4259" s="49"/>
      <c r="W4259" s="49"/>
      <c r="X4259" s="49"/>
      <c r="Y4259" s="49"/>
      <c r="Z4259" s="49"/>
      <c r="AA4259" s="49"/>
      <c r="AB4259" s="49"/>
      <c r="AC4259" s="49"/>
      <c r="AG4259" s="48"/>
      <c r="AJ4259" s="48"/>
      <c r="AM4259" s="48"/>
      <c r="AW4259" s="49"/>
      <c r="AX4259" s="49"/>
      <c r="AY4259" s="49"/>
      <c r="AZ4259" s="49"/>
      <c r="BA4259" s="49"/>
      <c r="BB4259" s="49"/>
      <c r="BC4259" s="49"/>
      <c r="BD4259" s="49"/>
      <c r="BE4259" s="49"/>
    </row>
    <row r="4260" spans="5:57">
      <c r="E4260" s="48"/>
      <c r="H4260" s="48"/>
      <c r="K4260" s="48"/>
      <c r="U4260" s="49"/>
      <c r="V4260" s="49"/>
      <c r="W4260" s="49"/>
      <c r="X4260" s="49"/>
      <c r="Y4260" s="49"/>
      <c r="Z4260" s="49"/>
      <c r="AA4260" s="49"/>
      <c r="AB4260" s="49"/>
      <c r="AC4260" s="49"/>
      <c r="AG4260" s="48"/>
      <c r="AJ4260" s="48"/>
      <c r="AM4260" s="48"/>
      <c r="AW4260" s="49"/>
      <c r="AX4260" s="49"/>
      <c r="AY4260" s="49"/>
      <c r="AZ4260" s="49"/>
      <c r="BA4260" s="49"/>
      <c r="BB4260" s="49"/>
      <c r="BC4260" s="49"/>
      <c r="BD4260" s="49"/>
      <c r="BE4260" s="49"/>
    </row>
    <row r="4261" spans="5:57">
      <c r="E4261" s="48"/>
      <c r="H4261" s="48"/>
      <c r="K4261" s="48"/>
      <c r="U4261" s="49"/>
      <c r="V4261" s="49"/>
      <c r="W4261" s="49"/>
      <c r="X4261" s="49"/>
      <c r="Y4261" s="49"/>
      <c r="Z4261" s="49"/>
      <c r="AA4261" s="49"/>
      <c r="AB4261" s="49"/>
      <c r="AC4261" s="49"/>
      <c r="AG4261" s="48"/>
      <c r="AJ4261" s="48"/>
      <c r="AM4261" s="48"/>
      <c r="AW4261" s="49"/>
      <c r="AX4261" s="49"/>
      <c r="AY4261" s="49"/>
      <c r="AZ4261" s="49"/>
      <c r="BA4261" s="49"/>
      <c r="BB4261" s="49"/>
      <c r="BC4261" s="49"/>
      <c r="BD4261" s="49"/>
      <c r="BE4261" s="49"/>
    </row>
    <row r="4262" spans="5:57">
      <c r="E4262" s="48"/>
      <c r="H4262" s="48"/>
      <c r="K4262" s="48"/>
      <c r="U4262" s="49"/>
      <c r="V4262" s="49"/>
      <c r="W4262" s="49"/>
      <c r="X4262" s="49"/>
      <c r="Y4262" s="49"/>
      <c r="Z4262" s="49"/>
      <c r="AA4262" s="49"/>
      <c r="AB4262" s="49"/>
      <c r="AC4262" s="49"/>
      <c r="AG4262" s="48"/>
      <c r="AJ4262" s="48"/>
      <c r="AM4262" s="48"/>
      <c r="AW4262" s="49"/>
      <c r="AX4262" s="49"/>
      <c r="AY4262" s="49"/>
      <c r="AZ4262" s="49"/>
      <c r="BA4262" s="49"/>
      <c r="BB4262" s="49"/>
      <c r="BC4262" s="49"/>
      <c r="BD4262" s="49"/>
      <c r="BE4262" s="49"/>
    </row>
    <row r="4263" spans="5:57">
      <c r="E4263" s="48"/>
      <c r="H4263" s="48"/>
      <c r="K4263" s="48"/>
      <c r="U4263" s="49"/>
      <c r="V4263" s="49"/>
      <c r="W4263" s="49"/>
      <c r="X4263" s="49"/>
      <c r="Y4263" s="49"/>
      <c r="Z4263" s="49"/>
      <c r="AA4263" s="49"/>
      <c r="AB4263" s="49"/>
      <c r="AC4263" s="49"/>
      <c r="AG4263" s="48"/>
      <c r="AJ4263" s="48"/>
      <c r="AM4263" s="48"/>
      <c r="AW4263" s="49"/>
      <c r="AX4263" s="49"/>
      <c r="AY4263" s="49"/>
      <c r="AZ4263" s="49"/>
      <c r="BA4263" s="49"/>
      <c r="BB4263" s="49"/>
      <c r="BC4263" s="49"/>
      <c r="BD4263" s="49"/>
      <c r="BE4263" s="49"/>
    </row>
    <row r="4264" spans="5:57">
      <c r="E4264" s="48"/>
      <c r="H4264" s="48"/>
      <c r="K4264" s="48"/>
      <c r="U4264" s="49"/>
      <c r="V4264" s="49"/>
      <c r="W4264" s="49"/>
      <c r="X4264" s="49"/>
      <c r="Y4264" s="49"/>
      <c r="Z4264" s="49"/>
      <c r="AA4264" s="49"/>
      <c r="AB4264" s="49"/>
      <c r="AC4264" s="49"/>
      <c r="AG4264" s="48"/>
      <c r="AJ4264" s="48"/>
      <c r="AM4264" s="48"/>
      <c r="AW4264" s="49"/>
      <c r="AX4264" s="49"/>
      <c r="AY4264" s="49"/>
      <c r="AZ4264" s="49"/>
      <c r="BA4264" s="49"/>
      <c r="BB4264" s="49"/>
      <c r="BC4264" s="49"/>
      <c r="BD4264" s="49"/>
      <c r="BE4264" s="49"/>
    </row>
    <row r="4265" spans="5:57">
      <c r="E4265" s="48"/>
      <c r="H4265" s="48"/>
      <c r="K4265" s="48"/>
      <c r="U4265" s="49"/>
      <c r="V4265" s="49"/>
      <c r="W4265" s="49"/>
      <c r="X4265" s="49"/>
      <c r="Y4265" s="49"/>
      <c r="Z4265" s="49"/>
      <c r="AA4265" s="49"/>
      <c r="AB4265" s="49"/>
      <c r="AC4265" s="49"/>
      <c r="AG4265" s="48"/>
      <c r="AJ4265" s="48"/>
      <c r="AM4265" s="48"/>
      <c r="AW4265" s="49"/>
      <c r="AX4265" s="49"/>
      <c r="AY4265" s="49"/>
      <c r="AZ4265" s="49"/>
      <c r="BA4265" s="49"/>
      <c r="BB4265" s="49"/>
      <c r="BC4265" s="49"/>
      <c r="BD4265" s="49"/>
      <c r="BE4265" s="49"/>
    </row>
    <row r="4266" spans="5:57">
      <c r="E4266" s="48"/>
      <c r="H4266" s="48"/>
      <c r="K4266" s="48"/>
      <c r="U4266" s="49"/>
      <c r="V4266" s="49"/>
      <c r="W4266" s="49"/>
      <c r="X4266" s="49"/>
      <c r="Y4266" s="49"/>
      <c r="Z4266" s="49"/>
      <c r="AA4266" s="49"/>
      <c r="AB4266" s="49"/>
      <c r="AC4266" s="49"/>
      <c r="AG4266" s="48"/>
      <c r="AJ4266" s="48"/>
      <c r="AM4266" s="48"/>
      <c r="AW4266" s="49"/>
      <c r="AX4266" s="49"/>
      <c r="AY4266" s="49"/>
      <c r="AZ4266" s="49"/>
      <c r="BA4266" s="49"/>
      <c r="BB4266" s="49"/>
      <c r="BC4266" s="49"/>
      <c r="BD4266" s="49"/>
      <c r="BE4266" s="49"/>
    </row>
    <row r="4267" spans="5:57">
      <c r="E4267" s="48"/>
      <c r="H4267" s="48"/>
      <c r="K4267" s="48"/>
      <c r="U4267" s="49"/>
      <c r="V4267" s="49"/>
      <c r="W4267" s="49"/>
      <c r="X4267" s="49"/>
      <c r="Y4267" s="49"/>
      <c r="Z4267" s="49"/>
      <c r="AA4267" s="49"/>
      <c r="AB4267" s="49"/>
      <c r="AC4267" s="49"/>
      <c r="AG4267" s="48"/>
      <c r="AJ4267" s="48"/>
      <c r="AM4267" s="48"/>
      <c r="AW4267" s="49"/>
      <c r="AX4267" s="49"/>
      <c r="AY4267" s="49"/>
      <c r="AZ4267" s="49"/>
      <c r="BA4267" s="49"/>
      <c r="BB4267" s="49"/>
      <c r="BC4267" s="49"/>
      <c r="BD4267" s="49"/>
      <c r="BE4267" s="49"/>
    </row>
    <row r="4268" spans="5:57">
      <c r="E4268" s="48"/>
      <c r="H4268" s="48"/>
      <c r="K4268" s="48"/>
      <c r="U4268" s="49"/>
      <c r="V4268" s="49"/>
      <c r="W4268" s="49"/>
      <c r="X4268" s="49"/>
      <c r="Y4268" s="49"/>
      <c r="Z4268" s="49"/>
      <c r="AA4268" s="49"/>
      <c r="AB4268" s="49"/>
      <c r="AC4268" s="49"/>
      <c r="AG4268" s="48"/>
      <c r="AJ4268" s="48"/>
      <c r="AM4268" s="48"/>
      <c r="AW4268" s="49"/>
      <c r="AX4268" s="49"/>
      <c r="AY4268" s="49"/>
      <c r="AZ4268" s="49"/>
      <c r="BA4268" s="49"/>
      <c r="BB4268" s="49"/>
      <c r="BC4268" s="49"/>
      <c r="BD4268" s="49"/>
      <c r="BE4268" s="49"/>
    </row>
    <row r="4269" spans="5:57">
      <c r="E4269" s="48"/>
      <c r="H4269" s="48"/>
      <c r="K4269" s="48"/>
      <c r="U4269" s="49"/>
      <c r="V4269" s="49"/>
      <c r="W4269" s="49"/>
      <c r="X4269" s="49"/>
      <c r="Y4269" s="49"/>
      <c r="Z4269" s="49"/>
      <c r="AA4269" s="49"/>
      <c r="AB4269" s="49"/>
      <c r="AC4269" s="49"/>
      <c r="AG4269" s="48"/>
      <c r="AJ4269" s="48"/>
      <c r="AM4269" s="48"/>
      <c r="AW4269" s="49"/>
      <c r="AX4269" s="49"/>
      <c r="AY4269" s="49"/>
      <c r="AZ4269" s="49"/>
      <c r="BA4269" s="49"/>
      <c r="BB4269" s="49"/>
      <c r="BC4269" s="49"/>
      <c r="BD4269" s="49"/>
      <c r="BE4269" s="49"/>
    </row>
    <row r="4270" spans="5:57">
      <c r="E4270" s="48"/>
      <c r="H4270" s="48"/>
      <c r="K4270" s="48"/>
      <c r="U4270" s="49"/>
      <c r="V4270" s="49"/>
      <c r="W4270" s="49"/>
      <c r="X4270" s="49"/>
      <c r="Y4270" s="49"/>
      <c r="Z4270" s="49"/>
      <c r="AA4270" s="49"/>
      <c r="AB4270" s="49"/>
      <c r="AC4270" s="49"/>
      <c r="AG4270" s="48"/>
      <c r="AJ4270" s="48"/>
      <c r="AM4270" s="48"/>
      <c r="AW4270" s="49"/>
      <c r="AX4270" s="49"/>
      <c r="AY4270" s="49"/>
      <c r="AZ4270" s="49"/>
      <c r="BA4270" s="49"/>
      <c r="BB4270" s="49"/>
      <c r="BC4270" s="49"/>
      <c r="BD4270" s="49"/>
      <c r="BE4270" s="49"/>
    </row>
    <row r="4271" spans="5:57">
      <c r="E4271" s="48"/>
      <c r="H4271" s="48"/>
      <c r="K4271" s="48"/>
      <c r="U4271" s="49"/>
      <c r="V4271" s="49"/>
      <c r="W4271" s="49"/>
      <c r="X4271" s="49"/>
      <c r="Y4271" s="49"/>
      <c r="Z4271" s="49"/>
      <c r="AA4271" s="49"/>
      <c r="AB4271" s="49"/>
      <c r="AC4271" s="49"/>
      <c r="AG4271" s="48"/>
      <c r="AJ4271" s="48"/>
      <c r="AM4271" s="48"/>
      <c r="AW4271" s="49"/>
      <c r="AX4271" s="49"/>
      <c r="AY4271" s="49"/>
      <c r="AZ4271" s="49"/>
      <c r="BA4271" s="49"/>
      <c r="BB4271" s="49"/>
      <c r="BC4271" s="49"/>
      <c r="BD4271" s="49"/>
      <c r="BE4271" s="49"/>
    </row>
    <row r="4272" spans="5:57">
      <c r="E4272" s="48"/>
      <c r="H4272" s="48"/>
      <c r="K4272" s="48"/>
      <c r="U4272" s="49"/>
      <c r="V4272" s="49"/>
      <c r="W4272" s="49"/>
      <c r="X4272" s="49"/>
      <c r="Y4272" s="49"/>
      <c r="Z4272" s="49"/>
      <c r="AA4272" s="49"/>
      <c r="AB4272" s="49"/>
      <c r="AC4272" s="49"/>
      <c r="AG4272" s="48"/>
      <c r="AJ4272" s="48"/>
      <c r="AM4272" s="48"/>
      <c r="AW4272" s="49"/>
      <c r="AX4272" s="49"/>
      <c r="AY4272" s="49"/>
      <c r="AZ4272" s="49"/>
      <c r="BA4272" s="49"/>
      <c r="BB4272" s="49"/>
      <c r="BC4272" s="49"/>
      <c r="BD4272" s="49"/>
      <c r="BE4272" s="49"/>
    </row>
    <row r="4273" spans="5:57">
      <c r="E4273" s="48"/>
      <c r="H4273" s="48"/>
      <c r="K4273" s="48"/>
      <c r="U4273" s="49"/>
      <c r="V4273" s="49"/>
      <c r="W4273" s="49"/>
      <c r="X4273" s="49"/>
      <c r="Y4273" s="49"/>
      <c r="Z4273" s="49"/>
      <c r="AA4273" s="49"/>
      <c r="AB4273" s="49"/>
      <c r="AC4273" s="49"/>
      <c r="AG4273" s="48"/>
      <c r="AJ4273" s="48"/>
      <c r="AM4273" s="48"/>
      <c r="AW4273" s="49"/>
      <c r="AX4273" s="49"/>
      <c r="AY4273" s="49"/>
      <c r="AZ4273" s="49"/>
      <c r="BA4273" s="49"/>
      <c r="BB4273" s="49"/>
      <c r="BC4273" s="49"/>
      <c r="BD4273" s="49"/>
      <c r="BE4273" s="49"/>
    </row>
    <row r="4274" spans="5:57">
      <c r="E4274" s="48"/>
      <c r="H4274" s="48"/>
      <c r="K4274" s="48"/>
      <c r="U4274" s="49"/>
      <c r="V4274" s="49"/>
      <c r="W4274" s="49"/>
      <c r="X4274" s="49"/>
      <c r="Y4274" s="49"/>
      <c r="Z4274" s="49"/>
      <c r="AA4274" s="49"/>
      <c r="AB4274" s="49"/>
      <c r="AC4274" s="49"/>
      <c r="AG4274" s="48"/>
      <c r="AJ4274" s="48"/>
      <c r="AM4274" s="48"/>
      <c r="AW4274" s="49"/>
      <c r="AX4274" s="49"/>
      <c r="AY4274" s="49"/>
      <c r="AZ4274" s="49"/>
      <c r="BA4274" s="49"/>
      <c r="BB4274" s="49"/>
      <c r="BC4274" s="49"/>
      <c r="BD4274" s="49"/>
      <c r="BE4274" s="49"/>
    </row>
    <row r="4275" spans="5:57">
      <c r="E4275" s="48"/>
      <c r="H4275" s="48"/>
      <c r="K4275" s="48"/>
      <c r="U4275" s="49"/>
      <c r="V4275" s="49"/>
      <c r="W4275" s="49"/>
      <c r="X4275" s="49"/>
      <c r="Y4275" s="49"/>
      <c r="Z4275" s="49"/>
      <c r="AA4275" s="49"/>
      <c r="AB4275" s="49"/>
      <c r="AC4275" s="49"/>
      <c r="AG4275" s="48"/>
      <c r="AJ4275" s="48"/>
      <c r="AM4275" s="48"/>
      <c r="AW4275" s="49"/>
      <c r="AX4275" s="49"/>
      <c r="AY4275" s="49"/>
      <c r="AZ4275" s="49"/>
      <c r="BA4275" s="49"/>
      <c r="BB4275" s="49"/>
      <c r="BC4275" s="49"/>
      <c r="BD4275" s="49"/>
      <c r="BE4275" s="49"/>
    </row>
    <row r="4276" spans="5:57">
      <c r="E4276" s="48"/>
      <c r="H4276" s="48"/>
      <c r="K4276" s="48"/>
      <c r="U4276" s="49"/>
      <c r="V4276" s="49"/>
      <c r="W4276" s="49"/>
      <c r="X4276" s="49"/>
      <c r="Y4276" s="49"/>
      <c r="Z4276" s="49"/>
      <c r="AA4276" s="49"/>
      <c r="AB4276" s="49"/>
      <c r="AC4276" s="49"/>
      <c r="AG4276" s="48"/>
      <c r="AJ4276" s="48"/>
      <c r="AM4276" s="48"/>
      <c r="AW4276" s="49"/>
      <c r="AX4276" s="49"/>
      <c r="AY4276" s="49"/>
      <c r="AZ4276" s="49"/>
      <c r="BA4276" s="49"/>
      <c r="BB4276" s="49"/>
      <c r="BC4276" s="49"/>
      <c r="BD4276" s="49"/>
      <c r="BE4276" s="49"/>
    </row>
    <row r="4277" spans="5:57">
      <c r="E4277" s="48"/>
      <c r="H4277" s="48"/>
      <c r="K4277" s="48"/>
      <c r="U4277" s="49"/>
      <c r="V4277" s="49"/>
      <c r="W4277" s="49"/>
      <c r="X4277" s="49"/>
      <c r="Y4277" s="49"/>
      <c r="Z4277" s="49"/>
      <c r="AA4277" s="49"/>
      <c r="AB4277" s="49"/>
      <c r="AC4277" s="49"/>
      <c r="AG4277" s="48"/>
      <c r="AJ4277" s="48"/>
      <c r="AM4277" s="48"/>
      <c r="AW4277" s="49"/>
      <c r="AX4277" s="49"/>
      <c r="AY4277" s="49"/>
      <c r="AZ4277" s="49"/>
      <c r="BA4277" s="49"/>
      <c r="BB4277" s="49"/>
      <c r="BC4277" s="49"/>
      <c r="BD4277" s="49"/>
      <c r="BE4277" s="49"/>
    </row>
    <row r="4278" spans="5:57">
      <c r="E4278" s="48"/>
      <c r="H4278" s="48"/>
      <c r="K4278" s="48"/>
      <c r="U4278" s="49"/>
      <c r="V4278" s="49"/>
      <c r="W4278" s="49"/>
      <c r="X4278" s="49"/>
      <c r="Y4278" s="49"/>
      <c r="Z4278" s="49"/>
      <c r="AA4278" s="49"/>
      <c r="AB4278" s="49"/>
      <c r="AC4278" s="49"/>
      <c r="AG4278" s="48"/>
      <c r="AJ4278" s="48"/>
      <c r="AM4278" s="48"/>
      <c r="AW4278" s="49"/>
      <c r="AX4278" s="49"/>
      <c r="AY4278" s="49"/>
      <c r="AZ4278" s="49"/>
      <c r="BA4278" s="49"/>
      <c r="BB4278" s="49"/>
      <c r="BC4278" s="49"/>
      <c r="BD4278" s="49"/>
      <c r="BE4278" s="49"/>
    </row>
    <row r="4279" spans="5:57">
      <c r="E4279" s="48"/>
      <c r="H4279" s="48"/>
      <c r="K4279" s="48"/>
      <c r="U4279" s="49"/>
      <c r="V4279" s="49"/>
      <c r="W4279" s="49"/>
      <c r="X4279" s="49"/>
      <c r="Y4279" s="49"/>
      <c r="Z4279" s="49"/>
      <c r="AA4279" s="49"/>
      <c r="AB4279" s="49"/>
      <c r="AC4279" s="49"/>
      <c r="AG4279" s="48"/>
      <c r="AJ4279" s="48"/>
      <c r="AM4279" s="48"/>
      <c r="AW4279" s="49"/>
      <c r="AX4279" s="49"/>
      <c r="AY4279" s="49"/>
      <c r="AZ4279" s="49"/>
      <c r="BA4279" s="49"/>
      <c r="BB4279" s="49"/>
      <c r="BC4279" s="49"/>
      <c r="BD4279" s="49"/>
      <c r="BE4279" s="49"/>
    </row>
    <row r="4280" spans="5:57">
      <c r="E4280" s="48"/>
      <c r="H4280" s="48"/>
      <c r="K4280" s="48"/>
      <c r="U4280" s="49"/>
      <c r="V4280" s="49"/>
      <c r="W4280" s="49"/>
      <c r="X4280" s="49"/>
      <c r="Y4280" s="49"/>
      <c r="Z4280" s="49"/>
      <c r="AA4280" s="49"/>
      <c r="AB4280" s="49"/>
      <c r="AC4280" s="49"/>
      <c r="AG4280" s="48"/>
      <c r="AJ4280" s="48"/>
      <c r="AM4280" s="48"/>
      <c r="AW4280" s="49"/>
      <c r="AX4280" s="49"/>
      <c r="AY4280" s="49"/>
      <c r="AZ4280" s="49"/>
      <c r="BA4280" s="49"/>
      <c r="BB4280" s="49"/>
      <c r="BC4280" s="49"/>
      <c r="BD4280" s="49"/>
      <c r="BE4280" s="49"/>
    </row>
    <row r="4281" spans="5:57">
      <c r="E4281" s="48"/>
      <c r="H4281" s="48"/>
      <c r="K4281" s="48"/>
      <c r="U4281" s="49"/>
      <c r="V4281" s="49"/>
      <c r="W4281" s="49"/>
      <c r="X4281" s="49"/>
      <c r="Y4281" s="49"/>
      <c r="Z4281" s="49"/>
      <c r="AA4281" s="49"/>
      <c r="AB4281" s="49"/>
      <c r="AC4281" s="49"/>
      <c r="AG4281" s="48"/>
      <c r="AJ4281" s="48"/>
      <c r="AM4281" s="48"/>
      <c r="AW4281" s="49"/>
      <c r="AX4281" s="49"/>
      <c r="AY4281" s="49"/>
      <c r="AZ4281" s="49"/>
      <c r="BA4281" s="49"/>
      <c r="BB4281" s="49"/>
      <c r="BC4281" s="49"/>
      <c r="BD4281" s="49"/>
      <c r="BE4281" s="49"/>
    </row>
    <row r="4282" spans="5:57">
      <c r="E4282" s="48"/>
      <c r="H4282" s="48"/>
      <c r="K4282" s="48"/>
      <c r="U4282" s="49"/>
      <c r="V4282" s="49"/>
      <c r="W4282" s="49"/>
      <c r="X4282" s="49"/>
      <c r="Y4282" s="49"/>
      <c r="Z4282" s="49"/>
      <c r="AA4282" s="49"/>
      <c r="AB4282" s="49"/>
      <c r="AC4282" s="49"/>
      <c r="AG4282" s="48"/>
      <c r="AJ4282" s="48"/>
      <c r="AM4282" s="48"/>
      <c r="AW4282" s="49"/>
      <c r="AX4282" s="49"/>
      <c r="AY4282" s="49"/>
      <c r="AZ4282" s="49"/>
      <c r="BA4282" s="49"/>
      <c r="BB4282" s="49"/>
      <c r="BC4282" s="49"/>
      <c r="BD4282" s="49"/>
      <c r="BE4282" s="49"/>
    </row>
    <row r="4283" spans="5:57">
      <c r="E4283" s="48"/>
      <c r="H4283" s="48"/>
      <c r="K4283" s="48"/>
      <c r="U4283" s="49"/>
      <c r="V4283" s="49"/>
      <c r="W4283" s="49"/>
      <c r="X4283" s="49"/>
      <c r="Y4283" s="49"/>
      <c r="Z4283" s="49"/>
      <c r="AA4283" s="49"/>
      <c r="AB4283" s="49"/>
      <c r="AC4283" s="49"/>
      <c r="AG4283" s="48"/>
      <c r="AJ4283" s="48"/>
      <c r="AM4283" s="48"/>
      <c r="AW4283" s="49"/>
      <c r="AX4283" s="49"/>
      <c r="AY4283" s="49"/>
      <c r="AZ4283" s="49"/>
      <c r="BA4283" s="49"/>
      <c r="BB4283" s="49"/>
      <c r="BC4283" s="49"/>
      <c r="BD4283" s="49"/>
      <c r="BE4283" s="49"/>
    </row>
    <row r="4284" spans="5:57">
      <c r="E4284" s="48"/>
      <c r="H4284" s="48"/>
      <c r="K4284" s="48"/>
      <c r="U4284" s="49"/>
      <c r="V4284" s="49"/>
      <c r="W4284" s="49"/>
      <c r="X4284" s="49"/>
      <c r="Y4284" s="49"/>
      <c r="Z4284" s="49"/>
      <c r="AA4284" s="49"/>
      <c r="AB4284" s="49"/>
      <c r="AC4284" s="49"/>
      <c r="AG4284" s="48"/>
      <c r="AJ4284" s="48"/>
      <c r="AM4284" s="48"/>
      <c r="AW4284" s="49"/>
      <c r="AX4284" s="49"/>
      <c r="AY4284" s="49"/>
      <c r="AZ4284" s="49"/>
      <c r="BA4284" s="49"/>
      <c r="BB4284" s="49"/>
      <c r="BC4284" s="49"/>
      <c r="BD4284" s="49"/>
      <c r="BE4284" s="49"/>
    </row>
    <row r="4285" spans="5:57">
      <c r="E4285" s="48"/>
      <c r="H4285" s="48"/>
      <c r="K4285" s="48"/>
      <c r="U4285" s="49"/>
      <c r="V4285" s="49"/>
      <c r="W4285" s="49"/>
      <c r="X4285" s="49"/>
      <c r="Y4285" s="49"/>
      <c r="Z4285" s="49"/>
      <c r="AA4285" s="49"/>
      <c r="AB4285" s="49"/>
      <c r="AC4285" s="49"/>
      <c r="AG4285" s="48"/>
      <c r="AJ4285" s="48"/>
      <c r="AM4285" s="48"/>
      <c r="AW4285" s="49"/>
      <c r="AX4285" s="49"/>
      <c r="AY4285" s="49"/>
      <c r="AZ4285" s="49"/>
      <c r="BA4285" s="49"/>
      <c r="BB4285" s="49"/>
      <c r="BC4285" s="49"/>
      <c r="BD4285" s="49"/>
      <c r="BE4285" s="49"/>
    </row>
    <row r="4286" spans="5:57">
      <c r="E4286" s="48"/>
      <c r="H4286" s="48"/>
      <c r="K4286" s="48"/>
      <c r="U4286" s="49"/>
      <c r="V4286" s="49"/>
      <c r="W4286" s="49"/>
      <c r="X4286" s="49"/>
      <c r="Y4286" s="49"/>
      <c r="Z4286" s="49"/>
      <c r="AA4286" s="49"/>
      <c r="AB4286" s="49"/>
      <c r="AC4286" s="49"/>
      <c r="AG4286" s="48"/>
      <c r="AJ4286" s="48"/>
      <c r="AM4286" s="48"/>
      <c r="AW4286" s="49"/>
      <c r="AX4286" s="49"/>
      <c r="AY4286" s="49"/>
      <c r="AZ4286" s="49"/>
      <c r="BA4286" s="49"/>
      <c r="BB4286" s="49"/>
      <c r="BC4286" s="49"/>
      <c r="BD4286" s="49"/>
      <c r="BE4286" s="49"/>
    </row>
  </sheetData>
  <sortState ref="A3:BS200">
    <sortCondition descending="1" ref="A3:A20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Top10</vt:lpstr>
      <vt:lpstr>Coaching Totals</vt:lpstr>
      <vt:lpstr>Finishes</vt:lpstr>
      <vt:lpstr>Career Totals</vt:lpstr>
      <vt:lpstr>Honors &amp; Awards</vt:lpstr>
      <vt:lpstr>Notable Performances</vt:lpstr>
      <vt:lpstr>Season Recaps</vt:lpstr>
      <vt:lpstr>playerstats</vt:lpstr>
      <vt:lpstr>teamstats</vt:lpstr>
      <vt:lpstr>gamemax_team</vt:lpstr>
      <vt:lpstr>gamemax_player</vt:lpstr>
      <vt:lpstr>Pivot Tables</vt:lpstr>
      <vt:lpstr>Sheet1</vt:lpstr>
      <vt:lpstr>Players</vt:lpstr>
      <vt:lpstr>Playersmax</vt:lpstr>
      <vt:lpstr>Finishes!Print_Area</vt:lpstr>
      <vt:lpstr>'Top10'!Print_Area</vt:lpstr>
      <vt:lpstr>Finishes!Print_Titles</vt:lpstr>
      <vt:lpstr>Teams</vt:lpstr>
      <vt:lpstr>TeamsMax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Joseph Samuelson</cp:lastModifiedBy>
  <cp:lastPrinted>2023-03-13T21:55:31Z</cp:lastPrinted>
  <dcterms:created xsi:type="dcterms:W3CDTF">2009-09-02T13:31:49Z</dcterms:created>
  <dcterms:modified xsi:type="dcterms:W3CDTF">2023-05-22T22:29:08Z</dcterms:modified>
</cp:coreProperties>
</file>